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026"/>
  <workbookPr showInkAnnotation="0" codeName="BuÇalışmaKitabı" autoCompressPictures="0" defaultThemeVersion="166925"/>
  <mc:AlternateContent xmlns:mc="http://schemas.openxmlformats.org/markup-compatibility/2006">
    <mc:Choice Requires="x15">
      <x15ac:absPath xmlns:x15ac="http://schemas.microsoft.com/office/spreadsheetml/2010/11/ac" url="C:\Users\sefa.oz\Desktop\GDZ Tablo Templateleri\"/>
    </mc:Choice>
  </mc:AlternateContent>
  <xr:revisionPtr revIDLastSave="0" documentId="13_ncr:1_{2A1E2879-D71C-4828-92FE-C25B9B51214C}" xr6:coauthVersionLast="47" xr6:coauthVersionMax="47" xr10:uidLastSave="{00000000-0000-0000-0000-000000000000}"/>
  <bookViews>
    <workbookView xWindow="-108" yWindow="-108" windowWidth="23256" windowHeight="12576" tabRatio="932" xr2:uid="{00000000-000D-0000-FFFF-FFFF00000000}"/>
  </bookViews>
  <sheets>
    <sheet name="TABLO-3" sheetId="1" r:id="rId1"/>
    <sheet name="TÜM BÖLGE" sheetId="8" r:id="rId2"/>
    <sheet name="İZMİR" sheetId="160" r:id="rId3"/>
    <sheet name="MANİSA" sheetId="224" r:id="rId4"/>
    <sheet name="İZMİR - KONAK" sheetId="166" r:id="rId5"/>
    <sheet name="İZMİR - BORNOVA" sheetId="167" r:id="rId6"/>
    <sheet name="İZMİR - BUCA" sheetId="168" r:id="rId7"/>
    <sheet name="İZMİR - KARŞIYAKA" sheetId="169" r:id="rId8"/>
    <sheet name="İZMİR - NARLIDERE" sheetId="170" r:id="rId9"/>
    <sheet name="İZMİR - GAZİEMİR" sheetId="171" r:id="rId10"/>
    <sheet name="İZMİR - ÇİĞLİ" sheetId="172" r:id="rId11"/>
    <sheet name="İZMİR - GÜZELBAHÇE" sheetId="173" r:id="rId12"/>
    <sheet name="İZMİR - KARABAĞLAR" sheetId="174" r:id="rId13"/>
    <sheet name="İZMİR - SELÇUK" sheetId="175" r:id="rId14"/>
    <sheet name="İZMİR - SEFERİHİSAR" sheetId="176" r:id="rId15"/>
    <sheet name="İZMİR - ÖDEMİŞ" sheetId="177" r:id="rId16"/>
    <sheet name="İZMİR - BERGAMA" sheetId="178" r:id="rId17"/>
    <sheet name="İZMİR - ALİAĞA" sheetId="179" r:id="rId18"/>
    <sheet name="İZMİR - ÇEŞME" sheetId="180" r:id="rId19"/>
    <sheet name="İZMİR - URLA" sheetId="181" r:id="rId20"/>
    <sheet name="İZMİR - BAYINDIR" sheetId="182" r:id="rId21"/>
    <sheet name="İZMİR - KARABURUN" sheetId="183" r:id="rId22"/>
    <sheet name="İZMİR - MENDERES" sheetId="184" r:id="rId23"/>
    <sheet name="İZMİR - FOÇA" sheetId="185" r:id="rId24"/>
    <sheet name="İZMİR - KINIK" sheetId="186" r:id="rId25"/>
    <sheet name="İZMİR - TORBALI" sheetId="187" r:id="rId26"/>
    <sheet name="İZMİR - KEMALPAŞA" sheetId="188" r:id="rId27"/>
    <sheet name="İZMİR - MENEMEN" sheetId="189" r:id="rId28"/>
    <sheet name="İZMİR - TİRE" sheetId="190" r:id="rId29"/>
    <sheet name="İZMİR - DİKİLİ" sheetId="191" r:id="rId30"/>
    <sheet name="İZMİR - KİRAZ" sheetId="192" r:id="rId31"/>
    <sheet name="İZMİR - BEYDAĞ" sheetId="193" r:id="rId32"/>
    <sheet name="İZMİR - BAYRAKLI" sheetId="194" r:id="rId33"/>
    <sheet name="İZMİR - BALÇOVA" sheetId="195" r:id="rId34"/>
    <sheet name="MANİSA - AKHİSAR" sheetId="196" r:id="rId35"/>
    <sheet name="MANİSA - ALAŞEHİR" sheetId="197" r:id="rId36"/>
    <sheet name="MANİSA - DEMİRCİ" sheetId="198" r:id="rId37"/>
    <sheet name="MANİSA - GÖRDES" sheetId="225" r:id="rId38"/>
    <sheet name="MANİSA - KIRKAĞAÇ" sheetId="199" r:id="rId39"/>
    <sheet name="MANİSA - KULA" sheetId="201" r:id="rId40"/>
    <sheet name="MANİSA - SALİHLİ" sheetId="202" r:id="rId41"/>
    <sheet name="MANİSA - SARIGÖL" sheetId="203" r:id="rId42"/>
    <sheet name="MANİSA - SARUHANLI" sheetId="204" r:id="rId43"/>
    <sheet name="MANİSA - SELENDİ" sheetId="205" r:id="rId44"/>
    <sheet name="MANİSA - SOMA" sheetId="206" r:id="rId45"/>
    <sheet name="MANİSA - TURGUTLU" sheetId="207" r:id="rId46"/>
    <sheet name="MANİSA - AHMETLİ" sheetId="208" r:id="rId47"/>
    <sheet name="MANİSA - GÖLMARMARA" sheetId="209" r:id="rId48"/>
    <sheet name="MANİSA - KÖPRÜBAŞI" sheetId="210" r:id="rId49"/>
    <sheet name="MANİSA - ŞEHZADELER" sheetId="211" r:id="rId50"/>
    <sheet name="MANİSA - YUNUSEMRE" sheetId="212" r:id="rId51"/>
    <sheet name="ABONE SAYILARI" sheetId="4" r:id="rId52"/>
    <sheet name="ORTALAMA TÜKETİM" sheetId="158" r:id="rId53"/>
    <sheet name="ANLAŞMA GÜÇLERİ" sheetId="159" r:id="rId54"/>
  </sheets>
  <definedNames>
    <definedName name="_xlnm._FilterDatabase" localSheetId="51" hidden="1">'ABONE SAYILARI'!$C$3:$H$52</definedName>
    <definedName name="_xlnm._FilterDatabase" localSheetId="0" hidden="1">'TABLO-3'!$A$1:$U$1</definedName>
    <definedName name="ABONE">'ABONE SAYILARI'!$A:$I</definedName>
    <definedName name="ABONE1">'ABONE SAYILARI'!$A:$O</definedName>
    <definedName name="ABONE2">'ABONE SAYILARI'!$A:$O</definedName>
    <definedName name="ANLASMA">'ANLAŞMA GÜÇLERİ'!$A:$O</definedName>
    <definedName name="BİLDİRİM">'TABLO-3'!$K:$K</definedName>
    <definedName name="İL">'TABLO-3'!$C:$C</definedName>
    <definedName name="İLÇE">'TABLO-3'!$D:$D</definedName>
    <definedName name="KAYNAK">'TABLO-3'!$H:$H</definedName>
    <definedName name="MESKENAG1">'TABLO-3'!$P:$P</definedName>
    <definedName name="MESKENAG2">'TABLO-3'!$X:$X</definedName>
    <definedName name="MESKENOG1">'TABLO-3'!$O:$O</definedName>
    <definedName name="MESKENOG2">'TABLO-3'!$W:$W</definedName>
    <definedName name="SANAYIAG1">'TABLO-3'!$V:$V</definedName>
    <definedName name="SANAYIAG2">'TABLO-3'!$AD:$AD</definedName>
    <definedName name="SANAYIOG1">'TABLO-3'!$U:$U</definedName>
    <definedName name="SANAYIOG2">'TABLO-3'!$AC:$AC</definedName>
    <definedName name="SEBEP">'TABLO-3'!$J:$J</definedName>
    <definedName name="SÜRE">'TABLO-3'!$I:$I</definedName>
    <definedName name="TARIMSALAG1">'TABLO-3'!$R:$R</definedName>
    <definedName name="TARIMSALAG2">'TABLO-3'!$Z:$Z</definedName>
    <definedName name="TARIMSALOG1">'TABLO-3'!$Q:$Q</definedName>
    <definedName name="TARIMSALOG2">'TABLO-3'!$Y:$Y</definedName>
    <definedName name="TICARETHANEAG1">'TABLO-3'!$T:$T</definedName>
    <definedName name="TICARETHANEAG2">'TABLO-3'!$AB:$AB</definedName>
    <definedName name="TICARETHANEOG1">'TABLO-3'!$S:$S</definedName>
    <definedName name="TICARETHANEOG2">'TABLO-3'!$AA:$AA</definedName>
    <definedName name="TOPLAM">'TABLO-3'!$AE:$AE</definedName>
    <definedName name="TOPLAM1">'TABLO-3'!$N:$Q</definedName>
    <definedName name="TOPLAM2">'TABLO-3'!$R:$U</definedName>
    <definedName name="TUKETIM">'ORTALAMA TÜKETİM'!$A:$O</definedName>
  </definedNames>
  <calcPr calcId="191029" fullCalcOnLoad="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O39" i="212" l="1"/>
  <c r="N39" i="212"/>
  <c r="M39" i="212"/>
  <c r="L39" i="212"/>
  <c r="K39" i="212"/>
  <c r="J39" i="212"/>
  <c r="I39" i="212"/>
  <c r="H39" i="212"/>
  <c r="G39" i="212"/>
  <c r="F39" i="212"/>
  <c r="E39" i="212"/>
  <c r="D39" i="212"/>
  <c r="C39" i="212"/>
  <c r="O38" i="212"/>
  <c r="N38" i="212"/>
  <c r="M38" i="212"/>
  <c r="L38" i="212"/>
  <c r="K38" i="212"/>
  <c r="J38" i="212"/>
  <c r="I38" i="212"/>
  <c r="H38" i="212"/>
  <c r="G38" i="212"/>
  <c r="F38" i="212"/>
  <c r="E38" i="212"/>
  <c r="D38" i="212"/>
  <c r="C38" i="212"/>
  <c r="O37" i="212"/>
  <c r="N37" i="212"/>
  <c r="M37" i="212"/>
  <c r="L37" i="212"/>
  <c r="K37" i="212"/>
  <c r="J37" i="212"/>
  <c r="I37" i="212"/>
  <c r="H37" i="212"/>
  <c r="G37" i="212"/>
  <c r="F37" i="212"/>
  <c r="E37" i="212"/>
  <c r="D37" i="212"/>
  <c r="C37" i="212"/>
  <c r="O39" i="211"/>
  <c r="N39" i="211"/>
  <c r="M39" i="211"/>
  <c r="L39" i="211"/>
  <c r="K39" i="211"/>
  <c r="J39" i="211"/>
  <c r="I39" i="211"/>
  <c r="H39" i="211"/>
  <c r="G39" i="211"/>
  <c r="F39" i="211"/>
  <c r="E39" i="211"/>
  <c r="D39" i="211"/>
  <c r="C39" i="211"/>
  <c r="O38" i="211"/>
  <c r="N38" i="211"/>
  <c r="M38" i="211"/>
  <c r="L38" i="211"/>
  <c r="K38" i="211"/>
  <c r="J38" i="211"/>
  <c r="I38" i="211"/>
  <c r="H38" i="211"/>
  <c r="G38" i="211"/>
  <c r="F38" i="211"/>
  <c r="E38" i="211"/>
  <c r="D38" i="211"/>
  <c r="C38" i="211"/>
  <c r="O37" i="211"/>
  <c r="N37" i="211"/>
  <c r="M37" i="211"/>
  <c r="L37" i="211"/>
  <c r="K37" i="211"/>
  <c r="J37" i="211"/>
  <c r="I37" i="211"/>
  <c r="H37" i="211"/>
  <c r="G37" i="211"/>
  <c r="F37" i="211"/>
  <c r="E37" i="211"/>
  <c r="D37" i="211"/>
  <c r="C37" i="211"/>
  <c r="O39" i="210"/>
  <c r="N39" i="210"/>
  <c r="M39" i="210"/>
  <c r="L39" i="210"/>
  <c r="K39" i="210"/>
  <c r="J39" i="210"/>
  <c r="I39" i="210"/>
  <c r="H39" i="210"/>
  <c r="G39" i="210"/>
  <c r="F39" i="210"/>
  <c r="E39" i="210"/>
  <c r="D39" i="210"/>
  <c r="C39" i="210"/>
  <c r="O38" i="210"/>
  <c r="N38" i="210"/>
  <c r="M38" i="210"/>
  <c r="L38" i="210"/>
  <c r="K38" i="210"/>
  <c r="J38" i="210"/>
  <c r="I38" i="210"/>
  <c r="H38" i="210"/>
  <c r="G38" i="210"/>
  <c r="F38" i="210"/>
  <c r="E38" i="210"/>
  <c r="D38" i="210"/>
  <c r="C38" i="210"/>
  <c r="O37" i="210"/>
  <c r="N37" i="210"/>
  <c r="M37" i="210"/>
  <c r="L37" i="210"/>
  <c r="K37" i="210"/>
  <c r="J37" i="210"/>
  <c r="I37" i="210"/>
  <c r="H37" i="210"/>
  <c r="G37" i="210"/>
  <c r="F37" i="210"/>
  <c r="E37" i="210"/>
  <c r="D37" i="210"/>
  <c r="C37" i="210"/>
  <c r="O39" i="209"/>
  <c r="N39" i="209"/>
  <c r="M39" i="209"/>
  <c r="L39" i="209"/>
  <c r="K39" i="209"/>
  <c r="J39" i="209"/>
  <c r="I39" i="209"/>
  <c r="H39" i="209"/>
  <c r="G39" i="209"/>
  <c r="F39" i="209"/>
  <c r="E39" i="209"/>
  <c r="D39" i="209"/>
  <c r="C39" i="209"/>
  <c r="O38" i="209"/>
  <c r="N38" i="209"/>
  <c r="M38" i="209"/>
  <c r="L38" i="209"/>
  <c r="K38" i="209"/>
  <c r="J38" i="209"/>
  <c r="I38" i="209"/>
  <c r="H38" i="209"/>
  <c r="G38" i="209"/>
  <c r="F38" i="209"/>
  <c r="E38" i="209"/>
  <c r="D38" i="209"/>
  <c r="C38" i="209"/>
  <c r="O37" i="209"/>
  <c r="N37" i="209"/>
  <c r="M37" i="209"/>
  <c r="L37" i="209"/>
  <c r="K37" i="209"/>
  <c r="J37" i="209"/>
  <c r="I37" i="209"/>
  <c r="H37" i="209"/>
  <c r="G37" i="209"/>
  <c r="F37" i="209"/>
  <c r="E37" i="209"/>
  <c r="D37" i="209"/>
  <c r="C37" i="209"/>
  <c r="O39" i="208"/>
  <c r="N39" i="208"/>
  <c r="M39" i="208"/>
  <c r="L39" i="208"/>
  <c r="K39" i="208"/>
  <c r="J39" i="208"/>
  <c r="I39" i="208"/>
  <c r="H39" i="208"/>
  <c r="G39" i="208"/>
  <c r="F39" i="208"/>
  <c r="E39" i="208"/>
  <c r="D39" i="208"/>
  <c r="C39" i="208"/>
  <c r="O38" i="208"/>
  <c r="N38" i="208"/>
  <c r="M38" i="208"/>
  <c r="L38" i="208"/>
  <c r="K38" i="208"/>
  <c r="J38" i="208"/>
  <c r="I38" i="208"/>
  <c r="H38" i="208"/>
  <c r="G38" i="208"/>
  <c r="F38" i="208"/>
  <c r="E38" i="208"/>
  <c r="D38" i="208"/>
  <c r="C38" i="208"/>
  <c r="O37" i="208"/>
  <c r="N37" i="208"/>
  <c r="M37" i="208"/>
  <c r="L37" i="208"/>
  <c r="K37" i="208"/>
  <c r="J37" i="208"/>
  <c r="I37" i="208"/>
  <c r="H37" i="208"/>
  <c r="G37" i="208"/>
  <c r="F37" i="208"/>
  <c r="E37" i="208"/>
  <c r="D37" i="208"/>
  <c r="C37" i="208"/>
  <c r="O39" i="207"/>
  <c r="N39" i="207"/>
  <c r="M39" i="207"/>
  <c r="L39" i="207"/>
  <c r="K39" i="207"/>
  <c r="J39" i="207"/>
  <c r="I39" i="207"/>
  <c r="H39" i="207"/>
  <c r="G39" i="207"/>
  <c r="F39" i="207"/>
  <c r="E39" i="207"/>
  <c r="D39" i="207"/>
  <c r="C39" i="207"/>
  <c r="O38" i="207"/>
  <c r="N38" i="207"/>
  <c r="M38" i="207"/>
  <c r="L38" i="207"/>
  <c r="K38" i="207"/>
  <c r="J38" i="207"/>
  <c r="I38" i="207"/>
  <c r="H38" i="207"/>
  <c r="G38" i="207"/>
  <c r="F38" i="207"/>
  <c r="E38" i="207"/>
  <c r="D38" i="207"/>
  <c r="C38" i="207"/>
  <c r="O37" i="207"/>
  <c r="N37" i="207"/>
  <c r="M37" i="207"/>
  <c r="L37" i="207"/>
  <c r="K37" i="207"/>
  <c r="J37" i="207"/>
  <c r="I37" i="207"/>
  <c r="H37" i="207"/>
  <c r="G37" i="207"/>
  <c r="F37" i="207"/>
  <c r="E37" i="207"/>
  <c r="D37" i="207"/>
  <c r="C37" i="207"/>
  <c r="O39" i="206"/>
  <c r="N39" i="206"/>
  <c r="M39" i="206"/>
  <c r="L39" i="206"/>
  <c r="K39" i="206"/>
  <c r="J39" i="206"/>
  <c r="I39" i="206"/>
  <c r="H39" i="206"/>
  <c r="G39" i="206"/>
  <c r="F39" i="206"/>
  <c r="E39" i="206"/>
  <c r="D39" i="206"/>
  <c r="C39" i="206"/>
  <c r="O38" i="206"/>
  <c r="N38" i="206"/>
  <c r="M38" i="206"/>
  <c r="L38" i="206"/>
  <c r="K38" i="206"/>
  <c r="J38" i="206"/>
  <c r="I38" i="206"/>
  <c r="H38" i="206"/>
  <c r="G38" i="206"/>
  <c r="F38" i="206"/>
  <c r="E38" i="206"/>
  <c r="D38" i="206"/>
  <c r="C38" i="206"/>
  <c r="O37" i="206"/>
  <c r="N37" i="206"/>
  <c r="M37" i="206"/>
  <c r="L37" i="206"/>
  <c r="K37" i="206"/>
  <c r="J37" i="206"/>
  <c r="I37" i="206"/>
  <c r="H37" i="206"/>
  <c r="G37" i="206"/>
  <c r="F37" i="206"/>
  <c r="E37" i="206"/>
  <c r="D37" i="206"/>
  <c r="C37" i="206"/>
  <c r="O39" i="205"/>
  <c r="N39" i="205"/>
  <c r="M39" i="205"/>
  <c r="L39" i="205"/>
  <c r="K39" i="205"/>
  <c r="J39" i="205"/>
  <c r="I39" i="205"/>
  <c r="H39" i="205"/>
  <c r="G39" i="205"/>
  <c r="F39" i="205"/>
  <c r="E39" i="205"/>
  <c r="D39" i="205"/>
  <c r="C39" i="205"/>
  <c r="O38" i="205"/>
  <c r="N38" i="205"/>
  <c r="M38" i="205"/>
  <c r="L38" i="205"/>
  <c r="K38" i="205"/>
  <c r="J38" i="205"/>
  <c r="I38" i="205"/>
  <c r="H38" i="205"/>
  <c r="G38" i="205"/>
  <c r="F38" i="205"/>
  <c r="E38" i="205"/>
  <c r="D38" i="205"/>
  <c r="C38" i="205"/>
  <c r="O37" i="205"/>
  <c r="N37" i="205"/>
  <c r="M37" i="205"/>
  <c r="L37" i="205"/>
  <c r="K37" i="205"/>
  <c r="J37" i="205"/>
  <c r="I37" i="205"/>
  <c r="H37" i="205"/>
  <c r="G37" i="205"/>
  <c r="F37" i="205"/>
  <c r="E37" i="205"/>
  <c r="D37" i="205"/>
  <c r="C37" i="205"/>
  <c r="O39" i="204"/>
  <c r="N39" i="204"/>
  <c r="M39" i="204"/>
  <c r="L39" i="204"/>
  <c r="K39" i="204"/>
  <c r="J39" i="204"/>
  <c r="I39" i="204"/>
  <c r="H39" i="204"/>
  <c r="G39" i="204"/>
  <c r="F39" i="204"/>
  <c r="E39" i="204"/>
  <c r="D39" i="204"/>
  <c r="C39" i="204"/>
  <c r="O38" i="204"/>
  <c r="N38" i="204"/>
  <c r="M38" i="204"/>
  <c r="L38" i="204"/>
  <c r="K38" i="204"/>
  <c r="J38" i="204"/>
  <c r="I38" i="204"/>
  <c r="H38" i="204"/>
  <c r="G38" i="204"/>
  <c r="F38" i="204"/>
  <c r="E38" i="204"/>
  <c r="D38" i="204"/>
  <c r="C38" i="204"/>
  <c r="O37" i="204"/>
  <c r="N37" i="204"/>
  <c r="M37" i="204"/>
  <c r="L37" i="204"/>
  <c r="K37" i="204"/>
  <c r="J37" i="204"/>
  <c r="I37" i="204"/>
  <c r="H37" i="204"/>
  <c r="G37" i="204"/>
  <c r="F37" i="204"/>
  <c r="E37" i="204"/>
  <c r="D37" i="204"/>
  <c r="C37" i="204"/>
  <c r="O39" i="203"/>
  <c r="N39" i="203"/>
  <c r="M39" i="203"/>
  <c r="L39" i="203"/>
  <c r="K39" i="203"/>
  <c r="J39" i="203"/>
  <c r="I39" i="203"/>
  <c r="H39" i="203"/>
  <c r="G39" i="203"/>
  <c r="F39" i="203"/>
  <c r="E39" i="203"/>
  <c r="D39" i="203"/>
  <c r="C39" i="203"/>
  <c r="O38" i="203"/>
  <c r="N38" i="203"/>
  <c r="M38" i="203"/>
  <c r="L38" i="203"/>
  <c r="K38" i="203"/>
  <c r="J38" i="203"/>
  <c r="I38" i="203"/>
  <c r="H38" i="203"/>
  <c r="G38" i="203"/>
  <c r="F38" i="203"/>
  <c r="E38" i="203"/>
  <c r="D38" i="203"/>
  <c r="C38" i="203"/>
  <c r="O37" i="203"/>
  <c r="N37" i="203"/>
  <c r="M37" i="203"/>
  <c r="L37" i="203"/>
  <c r="K37" i="203"/>
  <c r="J37" i="203"/>
  <c r="I37" i="203"/>
  <c r="H37" i="203"/>
  <c r="G37" i="203"/>
  <c r="F37" i="203"/>
  <c r="E37" i="203"/>
  <c r="D37" i="203"/>
  <c r="C37" i="203"/>
  <c r="O39" i="202"/>
  <c r="N39" i="202"/>
  <c r="M39" i="202"/>
  <c r="L39" i="202"/>
  <c r="K39" i="202"/>
  <c r="J39" i="202"/>
  <c r="I39" i="202"/>
  <c r="H39" i="202"/>
  <c r="G39" i="202"/>
  <c r="F39" i="202"/>
  <c r="E39" i="202"/>
  <c r="D39" i="202"/>
  <c r="C39" i="202"/>
  <c r="O38" i="202"/>
  <c r="N38" i="202"/>
  <c r="M38" i="202"/>
  <c r="L38" i="202"/>
  <c r="K38" i="202"/>
  <c r="J38" i="202"/>
  <c r="I38" i="202"/>
  <c r="H38" i="202"/>
  <c r="G38" i="202"/>
  <c r="F38" i="202"/>
  <c r="E38" i="202"/>
  <c r="D38" i="202"/>
  <c r="C38" i="202"/>
  <c r="O37" i="202"/>
  <c r="N37" i="202"/>
  <c r="M37" i="202"/>
  <c r="L37" i="202"/>
  <c r="K37" i="202"/>
  <c r="J37" i="202"/>
  <c r="I37" i="202"/>
  <c r="H37" i="202"/>
  <c r="G37" i="202"/>
  <c r="F37" i="202"/>
  <c r="E37" i="202"/>
  <c r="D37" i="202"/>
  <c r="C37" i="202"/>
  <c r="O39" i="201"/>
  <c r="N39" i="201"/>
  <c r="M39" i="201"/>
  <c r="L39" i="201"/>
  <c r="K39" i="201"/>
  <c r="J39" i="201"/>
  <c r="I39" i="201"/>
  <c r="H39" i="201"/>
  <c r="G39" i="201"/>
  <c r="F39" i="201"/>
  <c r="E39" i="201"/>
  <c r="D39" i="201"/>
  <c r="C39" i="201"/>
  <c r="O38" i="201"/>
  <c r="N38" i="201"/>
  <c r="M38" i="201"/>
  <c r="L38" i="201"/>
  <c r="K38" i="201"/>
  <c r="J38" i="201"/>
  <c r="I38" i="201"/>
  <c r="H38" i="201"/>
  <c r="G38" i="201"/>
  <c r="F38" i="201"/>
  <c r="E38" i="201"/>
  <c r="D38" i="201"/>
  <c r="C38" i="201"/>
  <c r="O37" i="201"/>
  <c r="N37" i="201"/>
  <c r="M37" i="201"/>
  <c r="L37" i="201"/>
  <c r="K37" i="201"/>
  <c r="J37" i="201"/>
  <c r="I37" i="201"/>
  <c r="H37" i="201"/>
  <c r="G37" i="201"/>
  <c r="F37" i="201"/>
  <c r="E37" i="201"/>
  <c r="D37" i="201"/>
  <c r="C37" i="201"/>
  <c r="O39" i="199"/>
  <c r="N39" i="199"/>
  <c r="M39" i="199"/>
  <c r="L39" i="199"/>
  <c r="K39" i="199"/>
  <c r="J39" i="199"/>
  <c r="I39" i="199"/>
  <c r="H39" i="199"/>
  <c r="G39" i="199"/>
  <c r="F39" i="199"/>
  <c r="E39" i="199"/>
  <c r="D39" i="199"/>
  <c r="C39" i="199"/>
  <c r="O38" i="199"/>
  <c r="N38" i="199"/>
  <c r="M38" i="199"/>
  <c r="L38" i="199"/>
  <c r="K38" i="199"/>
  <c r="J38" i="199"/>
  <c r="I38" i="199"/>
  <c r="H38" i="199"/>
  <c r="G38" i="199"/>
  <c r="F38" i="199"/>
  <c r="E38" i="199"/>
  <c r="D38" i="199"/>
  <c r="C38" i="199"/>
  <c r="O37" i="199"/>
  <c r="N37" i="199"/>
  <c r="M37" i="199"/>
  <c r="L37" i="199"/>
  <c r="K37" i="199"/>
  <c r="J37" i="199"/>
  <c r="I37" i="199"/>
  <c r="H37" i="199"/>
  <c r="G37" i="199"/>
  <c r="F37" i="199"/>
  <c r="E37" i="199"/>
  <c r="D37" i="199"/>
  <c r="C37" i="199"/>
  <c r="O39" i="225"/>
  <c r="N39" i="225"/>
  <c r="M39" i="225"/>
  <c r="L39" i="225"/>
  <c r="K39" i="225"/>
  <c r="J39" i="225"/>
  <c r="I39" i="225"/>
  <c r="H39" i="225"/>
  <c r="G39" i="225"/>
  <c r="F39" i="225"/>
  <c r="E39" i="225"/>
  <c r="D39" i="225"/>
  <c r="C39" i="225"/>
  <c r="O38" i="225"/>
  <c r="N38" i="225"/>
  <c r="M38" i="225"/>
  <c r="L38" i="225"/>
  <c r="K38" i="225"/>
  <c r="J38" i="225"/>
  <c r="I38" i="225"/>
  <c r="H38" i="225"/>
  <c r="G38" i="225"/>
  <c r="F38" i="225"/>
  <c r="E38" i="225"/>
  <c r="D38" i="225"/>
  <c r="C38" i="225"/>
  <c r="O37" i="225"/>
  <c r="N37" i="225"/>
  <c r="M37" i="225"/>
  <c r="L37" i="225"/>
  <c r="K37" i="225"/>
  <c r="J37" i="225"/>
  <c r="I37" i="225"/>
  <c r="H37" i="225"/>
  <c r="G37" i="225"/>
  <c r="F37" i="225"/>
  <c r="E37" i="225"/>
  <c r="D37" i="225"/>
  <c r="C37" i="225"/>
  <c r="O39" i="198"/>
  <c r="N39" i="198"/>
  <c r="M39" i="198"/>
  <c r="L39" i="198"/>
  <c r="K39" i="198"/>
  <c r="J39" i="198"/>
  <c r="I39" i="198"/>
  <c r="H39" i="198"/>
  <c r="G39" i="198"/>
  <c r="F39" i="198"/>
  <c r="E39" i="198"/>
  <c r="D39" i="198"/>
  <c r="C39" i="198"/>
  <c r="O38" i="198"/>
  <c r="N38" i="198"/>
  <c r="M38" i="198"/>
  <c r="L38" i="198"/>
  <c r="K38" i="198"/>
  <c r="J38" i="198"/>
  <c r="I38" i="198"/>
  <c r="H38" i="198"/>
  <c r="G38" i="198"/>
  <c r="F38" i="198"/>
  <c r="E38" i="198"/>
  <c r="D38" i="198"/>
  <c r="C38" i="198"/>
  <c r="O37" i="198"/>
  <c r="N37" i="198"/>
  <c r="M37" i="198"/>
  <c r="L37" i="198"/>
  <c r="K37" i="198"/>
  <c r="J37" i="198"/>
  <c r="I37" i="198"/>
  <c r="H37" i="198"/>
  <c r="G37" i="198"/>
  <c r="F37" i="198"/>
  <c r="E37" i="198"/>
  <c r="D37" i="198"/>
  <c r="C37" i="198"/>
  <c r="O39" i="197"/>
  <c r="N39" i="197"/>
  <c r="M39" i="197"/>
  <c r="L39" i="197"/>
  <c r="K39" i="197"/>
  <c r="J39" i="197"/>
  <c r="I39" i="197"/>
  <c r="H39" i="197"/>
  <c r="G39" i="197"/>
  <c r="F39" i="197"/>
  <c r="E39" i="197"/>
  <c r="D39" i="197"/>
  <c r="C39" i="197"/>
  <c r="O38" i="197"/>
  <c r="N38" i="197"/>
  <c r="M38" i="197"/>
  <c r="L38" i="197"/>
  <c r="K38" i="197"/>
  <c r="J38" i="197"/>
  <c r="I38" i="197"/>
  <c r="H38" i="197"/>
  <c r="G38" i="197"/>
  <c r="F38" i="197"/>
  <c r="E38" i="197"/>
  <c r="D38" i="197"/>
  <c r="C38" i="197"/>
  <c r="O37" i="197"/>
  <c r="N37" i="197"/>
  <c r="M37" i="197"/>
  <c r="L37" i="197"/>
  <c r="K37" i="197"/>
  <c r="J37" i="197"/>
  <c r="I37" i="197"/>
  <c r="H37" i="197"/>
  <c r="G37" i="197"/>
  <c r="F37" i="197"/>
  <c r="E37" i="197"/>
  <c r="D37" i="197"/>
  <c r="C37" i="197"/>
  <c r="O39" i="196"/>
  <c r="N39" i="196"/>
  <c r="M39" i="196"/>
  <c r="L39" i="196"/>
  <c r="K39" i="196"/>
  <c r="J39" i="196"/>
  <c r="I39" i="196"/>
  <c r="H39" i="196"/>
  <c r="G39" i="196"/>
  <c r="F39" i="196"/>
  <c r="E39" i="196"/>
  <c r="D39" i="196"/>
  <c r="C39" i="196"/>
  <c r="O38" i="196"/>
  <c r="N38" i="196"/>
  <c r="M38" i="196"/>
  <c r="L38" i="196"/>
  <c r="K38" i="196"/>
  <c r="J38" i="196"/>
  <c r="I38" i="196"/>
  <c r="H38" i="196"/>
  <c r="G38" i="196"/>
  <c r="F38" i="196"/>
  <c r="E38" i="196"/>
  <c r="D38" i="196"/>
  <c r="C38" i="196"/>
  <c r="O37" i="196"/>
  <c r="N37" i="196"/>
  <c r="M37" i="196"/>
  <c r="L37" i="196"/>
  <c r="K37" i="196"/>
  <c r="J37" i="196"/>
  <c r="I37" i="196"/>
  <c r="H37" i="196"/>
  <c r="G37" i="196"/>
  <c r="F37" i="196"/>
  <c r="E37" i="196"/>
  <c r="D37" i="196"/>
  <c r="C37" i="196"/>
  <c r="O39" i="195"/>
  <c r="N39" i="195"/>
  <c r="M39" i="195"/>
  <c r="L39" i="195"/>
  <c r="K39" i="195"/>
  <c r="J39" i="195"/>
  <c r="I39" i="195"/>
  <c r="H39" i="195"/>
  <c r="G39" i="195"/>
  <c r="F39" i="195"/>
  <c r="E39" i="195"/>
  <c r="D39" i="195"/>
  <c r="C39" i="195"/>
  <c r="O38" i="195"/>
  <c r="N38" i="195"/>
  <c r="M38" i="195"/>
  <c r="L38" i="195"/>
  <c r="K38" i="195"/>
  <c r="J38" i="195"/>
  <c r="I38" i="195"/>
  <c r="H38" i="195"/>
  <c r="G38" i="195"/>
  <c r="F38" i="195"/>
  <c r="E38" i="195"/>
  <c r="D38" i="195"/>
  <c r="C38" i="195"/>
  <c r="O37" i="195"/>
  <c r="N37" i="195"/>
  <c r="M37" i="195"/>
  <c r="L37" i="195"/>
  <c r="K37" i="195"/>
  <c r="J37" i="195"/>
  <c r="I37" i="195"/>
  <c r="H37" i="195"/>
  <c r="G37" i="195"/>
  <c r="F37" i="195"/>
  <c r="E37" i="195"/>
  <c r="D37" i="195"/>
  <c r="C37" i="195"/>
  <c r="O39" i="194"/>
  <c r="N39" i="194"/>
  <c r="M39" i="194"/>
  <c r="L39" i="194"/>
  <c r="K39" i="194"/>
  <c r="J39" i="194"/>
  <c r="I39" i="194"/>
  <c r="H39" i="194"/>
  <c r="G39" i="194"/>
  <c r="F39" i="194"/>
  <c r="E39" i="194"/>
  <c r="D39" i="194"/>
  <c r="C39" i="194"/>
  <c r="O38" i="194"/>
  <c r="N38" i="194"/>
  <c r="M38" i="194"/>
  <c r="L38" i="194"/>
  <c r="K38" i="194"/>
  <c r="J38" i="194"/>
  <c r="I38" i="194"/>
  <c r="H38" i="194"/>
  <c r="G38" i="194"/>
  <c r="F38" i="194"/>
  <c r="E38" i="194"/>
  <c r="D38" i="194"/>
  <c r="C38" i="194"/>
  <c r="O37" i="194"/>
  <c r="N37" i="194"/>
  <c r="M37" i="194"/>
  <c r="L37" i="194"/>
  <c r="K37" i="194"/>
  <c r="J37" i="194"/>
  <c r="I37" i="194"/>
  <c r="H37" i="194"/>
  <c r="G37" i="194"/>
  <c r="F37" i="194"/>
  <c r="E37" i="194"/>
  <c r="D37" i="194"/>
  <c r="C37" i="194"/>
  <c r="O39" i="193"/>
  <c r="N39" i="193"/>
  <c r="M39" i="193"/>
  <c r="L39" i="193"/>
  <c r="K39" i="193"/>
  <c r="J39" i="193"/>
  <c r="I39" i="193"/>
  <c r="H39" i="193"/>
  <c r="G39" i="193"/>
  <c r="F39" i="193"/>
  <c r="E39" i="193"/>
  <c r="D39" i="193"/>
  <c r="C39" i="193"/>
  <c r="O38" i="193"/>
  <c r="N38" i="193"/>
  <c r="M38" i="193"/>
  <c r="L38" i="193"/>
  <c r="K38" i="193"/>
  <c r="J38" i="193"/>
  <c r="I38" i="193"/>
  <c r="H38" i="193"/>
  <c r="G38" i="193"/>
  <c r="F38" i="193"/>
  <c r="E38" i="193"/>
  <c r="D38" i="193"/>
  <c r="C38" i="193"/>
  <c r="O37" i="193"/>
  <c r="N37" i="193"/>
  <c r="M37" i="193"/>
  <c r="L37" i="193"/>
  <c r="K37" i="193"/>
  <c r="J37" i="193"/>
  <c r="I37" i="193"/>
  <c r="H37" i="193"/>
  <c r="G37" i="193"/>
  <c r="F37" i="193"/>
  <c r="E37" i="193"/>
  <c r="D37" i="193"/>
  <c r="C37" i="193"/>
  <c r="O39" i="192"/>
  <c r="N39" i="192"/>
  <c r="M39" i="192"/>
  <c r="L39" i="192"/>
  <c r="K39" i="192"/>
  <c r="J39" i="192"/>
  <c r="I39" i="192"/>
  <c r="H39" i="192"/>
  <c r="G39" i="192"/>
  <c r="F39" i="192"/>
  <c r="E39" i="192"/>
  <c r="D39" i="192"/>
  <c r="C39" i="192"/>
  <c r="O38" i="192"/>
  <c r="N38" i="192"/>
  <c r="M38" i="192"/>
  <c r="L38" i="192"/>
  <c r="K38" i="192"/>
  <c r="J38" i="192"/>
  <c r="I38" i="192"/>
  <c r="H38" i="192"/>
  <c r="G38" i="192"/>
  <c r="F38" i="192"/>
  <c r="E38" i="192"/>
  <c r="D38" i="192"/>
  <c r="C38" i="192"/>
  <c r="O37" i="192"/>
  <c r="N37" i="192"/>
  <c r="M37" i="192"/>
  <c r="L37" i="192"/>
  <c r="K37" i="192"/>
  <c r="J37" i="192"/>
  <c r="I37" i="192"/>
  <c r="H37" i="192"/>
  <c r="G37" i="192"/>
  <c r="F37" i="192"/>
  <c r="E37" i="192"/>
  <c r="D37" i="192"/>
  <c r="C37" i="192"/>
  <c r="O39" i="191"/>
  <c r="N39" i="191"/>
  <c r="M39" i="191"/>
  <c r="L39" i="191"/>
  <c r="K39" i="191"/>
  <c r="J39" i="191"/>
  <c r="I39" i="191"/>
  <c r="H39" i="191"/>
  <c r="G39" i="191"/>
  <c r="F39" i="191"/>
  <c r="E39" i="191"/>
  <c r="D39" i="191"/>
  <c r="C39" i="191"/>
  <c r="O38" i="191"/>
  <c r="N38" i="191"/>
  <c r="M38" i="191"/>
  <c r="L38" i="191"/>
  <c r="K38" i="191"/>
  <c r="J38" i="191"/>
  <c r="I38" i="191"/>
  <c r="H38" i="191"/>
  <c r="G38" i="191"/>
  <c r="F38" i="191"/>
  <c r="E38" i="191"/>
  <c r="D38" i="191"/>
  <c r="C38" i="191"/>
  <c r="O37" i="191"/>
  <c r="N37" i="191"/>
  <c r="M37" i="191"/>
  <c r="L37" i="191"/>
  <c r="K37" i="191"/>
  <c r="J37" i="191"/>
  <c r="I37" i="191"/>
  <c r="H37" i="191"/>
  <c r="G37" i="191"/>
  <c r="F37" i="191"/>
  <c r="E37" i="191"/>
  <c r="D37" i="191"/>
  <c r="C37" i="191"/>
  <c r="O39" i="190"/>
  <c r="N39" i="190"/>
  <c r="M39" i="190"/>
  <c r="L39" i="190"/>
  <c r="K39" i="190"/>
  <c r="J39" i="190"/>
  <c r="I39" i="190"/>
  <c r="H39" i="190"/>
  <c r="G39" i="190"/>
  <c r="F39" i="190"/>
  <c r="E39" i="190"/>
  <c r="D39" i="190"/>
  <c r="C39" i="190"/>
  <c r="O38" i="190"/>
  <c r="N38" i="190"/>
  <c r="M38" i="190"/>
  <c r="L38" i="190"/>
  <c r="K38" i="190"/>
  <c r="J38" i="190"/>
  <c r="I38" i="190"/>
  <c r="H38" i="190"/>
  <c r="G38" i="190"/>
  <c r="F38" i="190"/>
  <c r="E38" i="190"/>
  <c r="D38" i="190"/>
  <c r="C38" i="190"/>
  <c r="O37" i="190"/>
  <c r="N37" i="190"/>
  <c r="M37" i="190"/>
  <c r="L37" i="190"/>
  <c r="K37" i="190"/>
  <c r="J37" i="190"/>
  <c r="I37" i="190"/>
  <c r="H37" i="190"/>
  <c r="G37" i="190"/>
  <c r="F37" i="190"/>
  <c r="E37" i="190"/>
  <c r="D37" i="190"/>
  <c r="C37" i="190"/>
  <c r="O39" i="189"/>
  <c r="N39" i="189"/>
  <c r="M39" i="189"/>
  <c r="L39" i="189"/>
  <c r="K39" i="189"/>
  <c r="J39" i="189"/>
  <c r="I39" i="189"/>
  <c r="H39" i="189"/>
  <c r="G39" i="189"/>
  <c r="F39" i="189"/>
  <c r="E39" i="189"/>
  <c r="D39" i="189"/>
  <c r="C39" i="189"/>
  <c r="O38" i="189"/>
  <c r="N38" i="189"/>
  <c r="M38" i="189"/>
  <c r="L38" i="189"/>
  <c r="K38" i="189"/>
  <c r="J38" i="189"/>
  <c r="I38" i="189"/>
  <c r="H38" i="189"/>
  <c r="G38" i="189"/>
  <c r="F38" i="189"/>
  <c r="E38" i="189"/>
  <c r="D38" i="189"/>
  <c r="C38" i="189"/>
  <c r="O37" i="189"/>
  <c r="N37" i="189"/>
  <c r="M37" i="189"/>
  <c r="L37" i="189"/>
  <c r="K37" i="189"/>
  <c r="J37" i="189"/>
  <c r="I37" i="189"/>
  <c r="H37" i="189"/>
  <c r="G37" i="189"/>
  <c r="F37" i="189"/>
  <c r="E37" i="189"/>
  <c r="D37" i="189"/>
  <c r="C37" i="189"/>
  <c r="O39" i="188"/>
  <c r="N39" i="188"/>
  <c r="M39" i="188"/>
  <c r="L39" i="188"/>
  <c r="K39" i="188"/>
  <c r="J39" i="188"/>
  <c r="I39" i="188"/>
  <c r="H39" i="188"/>
  <c r="G39" i="188"/>
  <c r="F39" i="188"/>
  <c r="E39" i="188"/>
  <c r="D39" i="188"/>
  <c r="C39" i="188"/>
  <c r="O38" i="188"/>
  <c r="N38" i="188"/>
  <c r="M38" i="188"/>
  <c r="L38" i="188"/>
  <c r="K38" i="188"/>
  <c r="J38" i="188"/>
  <c r="I38" i="188"/>
  <c r="H38" i="188"/>
  <c r="G38" i="188"/>
  <c r="F38" i="188"/>
  <c r="E38" i="188"/>
  <c r="D38" i="188"/>
  <c r="C38" i="188"/>
  <c r="O37" i="188"/>
  <c r="N37" i="188"/>
  <c r="M37" i="188"/>
  <c r="L37" i="188"/>
  <c r="K37" i="188"/>
  <c r="J37" i="188"/>
  <c r="I37" i="188"/>
  <c r="H37" i="188"/>
  <c r="G37" i="188"/>
  <c r="F37" i="188"/>
  <c r="E37" i="188"/>
  <c r="D37" i="188"/>
  <c r="C37" i="188"/>
  <c r="O39" i="187"/>
  <c r="N39" i="187"/>
  <c r="M39" i="187"/>
  <c r="L39" i="187"/>
  <c r="K39" i="187"/>
  <c r="J39" i="187"/>
  <c r="I39" i="187"/>
  <c r="H39" i="187"/>
  <c r="G39" i="187"/>
  <c r="F39" i="187"/>
  <c r="E39" i="187"/>
  <c r="D39" i="187"/>
  <c r="C39" i="187"/>
  <c r="O38" i="187"/>
  <c r="N38" i="187"/>
  <c r="M38" i="187"/>
  <c r="L38" i="187"/>
  <c r="K38" i="187"/>
  <c r="J38" i="187"/>
  <c r="I38" i="187"/>
  <c r="H38" i="187"/>
  <c r="G38" i="187"/>
  <c r="F38" i="187"/>
  <c r="E38" i="187"/>
  <c r="D38" i="187"/>
  <c r="C38" i="187"/>
  <c r="O37" i="187"/>
  <c r="N37" i="187"/>
  <c r="M37" i="187"/>
  <c r="L37" i="187"/>
  <c r="K37" i="187"/>
  <c r="J37" i="187"/>
  <c r="I37" i="187"/>
  <c r="H37" i="187"/>
  <c r="G37" i="187"/>
  <c r="F37" i="187"/>
  <c r="E37" i="187"/>
  <c r="D37" i="187"/>
  <c r="C37" i="187"/>
  <c r="O39" i="186"/>
  <c r="N39" i="186"/>
  <c r="M39" i="186"/>
  <c r="L39" i="186"/>
  <c r="K39" i="186"/>
  <c r="J39" i="186"/>
  <c r="I39" i="186"/>
  <c r="H39" i="186"/>
  <c r="G39" i="186"/>
  <c r="F39" i="186"/>
  <c r="E39" i="186"/>
  <c r="D39" i="186"/>
  <c r="C39" i="186"/>
  <c r="O38" i="186"/>
  <c r="N38" i="186"/>
  <c r="M38" i="186"/>
  <c r="L38" i="186"/>
  <c r="K38" i="186"/>
  <c r="J38" i="186"/>
  <c r="I38" i="186"/>
  <c r="H38" i="186"/>
  <c r="G38" i="186"/>
  <c r="F38" i="186"/>
  <c r="E38" i="186"/>
  <c r="D38" i="186"/>
  <c r="C38" i="186"/>
  <c r="O37" i="186"/>
  <c r="N37" i="186"/>
  <c r="M37" i="186"/>
  <c r="L37" i="186"/>
  <c r="K37" i="186"/>
  <c r="J37" i="186"/>
  <c r="I37" i="186"/>
  <c r="H37" i="186"/>
  <c r="G37" i="186"/>
  <c r="F37" i="186"/>
  <c r="E37" i="186"/>
  <c r="D37" i="186"/>
  <c r="C37" i="186"/>
  <c r="O39" i="185"/>
  <c r="N39" i="185"/>
  <c r="M39" i="185"/>
  <c r="L39" i="185"/>
  <c r="K39" i="185"/>
  <c r="J39" i="185"/>
  <c r="I39" i="185"/>
  <c r="H39" i="185"/>
  <c r="G39" i="185"/>
  <c r="F39" i="185"/>
  <c r="E39" i="185"/>
  <c r="D39" i="185"/>
  <c r="C39" i="185"/>
  <c r="O38" i="185"/>
  <c r="N38" i="185"/>
  <c r="M38" i="185"/>
  <c r="L38" i="185"/>
  <c r="K38" i="185"/>
  <c r="J38" i="185"/>
  <c r="I38" i="185"/>
  <c r="H38" i="185"/>
  <c r="G38" i="185"/>
  <c r="F38" i="185"/>
  <c r="E38" i="185"/>
  <c r="D38" i="185"/>
  <c r="C38" i="185"/>
  <c r="O37" i="185"/>
  <c r="N37" i="185"/>
  <c r="M37" i="185"/>
  <c r="L37" i="185"/>
  <c r="K37" i="185"/>
  <c r="J37" i="185"/>
  <c r="I37" i="185"/>
  <c r="H37" i="185"/>
  <c r="G37" i="185"/>
  <c r="F37" i="185"/>
  <c r="E37" i="185"/>
  <c r="D37" i="185"/>
  <c r="C37" i="185"/>
  <c r="O39" i="184"/>
  <c r="N39" i="184"/>
  <c r="M39" i="184"/>
  <c r="L39" i="184"/>
  <c r="K39" i="184"/>
  <c r="J39" i="184"/>
  <c r="I39" i="184"/>
  <c r="H39" i="184"/>
  <c r="G39" i="184"/>
  <c r="F39" i="184"/>
  <c r="E39" i="184"/>
  <c r="D39" i="184"/>
  <c r="C39" i="184"/>
  <c r="O38" i="184"/>
  <c r="N38" i="184"/>
  <c r="M38" i="184"/>
  <c r="L38" i="184"/>
  <c r="K38" i="184"/>
  <c r="J38" i="184"/>
  <c r="I38" i="184"/>
  <c r="H38" i="184"/>
  <c r="G38" i="184"/>
  <c r="F38" i="184"/>
  <c r="E38" i="184"/>
  <c r="D38" i="184"/>
  <c r="C38" i="184"/>
  <c r="O37" i="184"/>
  <c r="N37" i="184"/>
  <c r="M37" i="184"/>
  <c r="L37" i="184"/>
  <c r="K37" i="184"/>
  <c r="J37" i="184"/>
  <c r="I37" i="184"/>
  <c r="H37" i="184"/>
  <c r="G37" i="184"/>
  <c r="F37" i="184"/>
  <c r="E37" i="184"/>
  <c r="D37" i="184"/>
  <c r="C37" i="184"/>
  <c r="O39" i="183"/>
  <c r="N39" i="183"/>
  <c r="M39" i="183"/>
  <c r="L39" i="183"/>
  <c r="K39" i="183"/>
  <c r="J39" i="183"/>
  <c r="I39" i="183"/>
  <c r="H39" i="183"/>
  <c r="G39" i="183"/>
  <c r="F39" i="183"/>
  <c r="E39" i="183"/>
  <c r="D39" i="183"/>
  <c r="C39" i="183"/>
  <c r="O38" i="183"/>
  <c r="N38" i="183"/>
  <c r="M38" i="183"/>
  <c r="L38" i="183"/>
  <c r="K38" i="183"/>
  <c r="J38" i="183"/>
  <c r="I38" i="183"/>
  <c r="H38" i="183"/>
  <c r="G38" i="183"/>
  <c r="F38" i="183"/>
  <c r="E38" i="183"/>
  <c r="D38" i="183"/>
  <c r="C38" i="183"/>
  <c r="O37" i="183"/>
  <c r="N37" i="183"/>
  <c r="M37" i="183"/>
  <c r="L37" i="183"/>
  <c r="K37" i="183"/>
  <c r="J37" i="183"/>
  <c r="I37" i="183"/>
  <c r="H37" i="183"/>
  <c r="G37" i="183"/>
  <c r="F37" i="183"/>
  <c r="E37" i="183"/>
  <c r="D37" i="183"/>
  <c r="C37" i="183"/>
  <c r="O39" i="182"/>
  <c r="N39" i="182"/>
  <c r="M39" i="182"/>
  <c r="L39" i="182"/>
  <c r="K39" i="182"/>
  <c r="J39" i="182"/>
  <c r="I39" i="182"/>
  <c r="H39" i="182"/>
  <c r="G39" i="182"/>
  <c r="F39" i="182"/>
  <c r="E39" i="182"/>
  <c r="D39" i="182"/>
  <c r="C39" i="182"/>
  <c r="O38" i="182"/>
  <c r="N38" i="182"/>
  <c r="M38" i="182"/>
  <c r="L38" i="182"/>
  <c r="K38" i="182"/>
  <c r="J38" i="182"/>
  <c r="I38" i="182"/>
  <c r="H38" i="182"/>
  <c r="G38" i="182"/>
  <c r="F38" i="182"/>
  <c r="E38" i="182"/>
  <c r="D38" i="182"/>
  <c r="C38" i="182"/>
  <c r="O37" i="182"/>
  <c r="N37" i="182"/>
  <c r="M37" i="182"/>
  <c r="L37" i="182"/>
  <c r="K37" i="182"/>
  <c r="J37" i="182"/>
  <c r="I37" i="182"/>
  <c r="H37" i="182"/>
  <c r="G37" i="182"/>
  <c r="F37" i="182"/>
  <c r="E37" i="182"/>
  <c r="D37" i="182"/>
  <c r="C37" i="182"/>
  <c r="O39" i="181"/>
  <c r="N39" i="181"/>
  <c r="M39" i="181"/>
  <c r="L39" i="181"/>
  <c r="K39" i="181"/>
  <c r="J39" i="181"/>
  <c r="I39" i="181"/>
  <c r="H39" i="181"/>
  <c r="G39" i="181"/>
  <c r="F39" i="181"/>
  <c r="E39" i="181"/>
  <c r="D39" i="181"/>
  <c r="C39" i="181"/>
  <c r="O38" i="181"/>
  <c r="N38" i="181"/>
  <c r="M38" i="181"/>
  <c r="L38" i="181"/>
  <c r="K38" i="181"/>
  <c r="J38" i="181"/>
  <c r="I38" i="181"/>
  <c r="H38" i="181"/>
  <c r="G38" i="181"/>
  <c r="F38" i="181"/>
  <c r="E38" i="181"/>
  <c r="D38" i="181"/>
  <c r="C38" i="181"/>
  <c r="O37" i="181"/>
  <c r="N37" i="181"/>
  <c r="M37" i="181"/>
  <c r="L37" i="181"/>
  <c r="K37" i="181"/>
  <c r="J37" i="181"/>
  <c r="I37" i="181"/>
  <c r="H37" i="181"/>
  <c r="G37" i="181"/>
  <c r="F37" i="181"/>
  <c r="E37" i="181"/>
  <c r="D37" i="181"/>
  <c r="C37" i="181"/>
  <c r="O39" i="180"/>
  <c r="N39" i="180"/>
  <c r="M39" i="180"/>
  <c r="L39" i="180"/>
  <c r="K39" i="180"/>
  <c r="J39" i="180"/>
  <c r="I39" i="180"/>
  <c r="H39" i="180"/>
  <c r="G39" i="180"/>
  <c r="F39" i="180"/>
  <c r="E39" i="180"/>
  <c r="D39" i="180"/>
  <c r="C39" i="180"/>
  <c r="O38" i="180"/>
  <c r="N38" i="180"/>
  <c r="M38" i="180"/>
  <c r="L38" i="180"/>
  <c r="K38" i="180"/>
  <c r="J38" i="180"/>
  <c r="I38" i="180"/>
  <c r="H38" i="180"/>
  <c r="G38" i="180"/>
  <c r="F38" i="180"/>
  <c r="E38" i="180"/>
  <c r="D38" i="180"/>
  <c r="C38" i="180"/>
  <c r="O37" i="180"/>
  <c r="N37" i="180"/>
  <c r="M37" i="180"/>
  <c r="L37" i="180"/>
  <c r="K37" i="180"/>
  <c r="J37" i="180"/>
  <c r="I37" i="180"/>
  <c r="H37" i="180"/>
  <c r="G37" i="180"/>
  <c r="F37" i="180"/>
  <c r="E37" i="180"/>
  <c r="D37" i="180"/>
  <c r="C37" i="180"/>
  <c r="O39" i="179"/>
  <c r="N39" i="179"/>
  <c r="M39" i="179"/>
  <c r="L39" i="179"/>
  <c r="K39" i="179"/>
  <c r="J39" i="179"/>
  <c r="I39" i="179"/>
  <c r="H39" i="179"/>
  <c r="G39" i="179"/>
  <c r="F39" i="179"/>
  <c r="E39" i="179"/>
  <c r="D39" i="179"/>
  <c r="C39" i="179"/>
  <c r="O38" i="179"/>
  <c r="N38" i="179"/>
  <c r="M38" i="179"/>
  <c r="L38" i="179"/>
  <c r="K38" i="179"/>
  <c r="J38" i="179"/>
  <c r="I38" i="179"/>
  <c r="H38" i="179"/>
  <c r="G38" i="179"/>
  <c r="F38" i="179"/>
  <c r="E38" i="179"/>
  <c r="D38" i="179"/>
  <c r="C38" i="179"/>
  <c r="O37" i="179"/>
  <c r="N37" i="179"/>
  <c r="M37" i="179"/>
  <c r="L37" i="179"/>
  <c r="K37" i="179"/>
  <c r="J37" i="179"/>
  <c r="I37" i="179"/>
  <c r="H37" i="179"/>
  <c r="G37" i="179"/>
  <c r="F37" i="179"/>
  <c r="E37" i="179"/>
  <c r="D37" i="179"/>
  <c r="C37" i="179"/>
  <c r="O39" i="178"/>
  <c r="N39" i="178"/>
  <c r="M39" i="178"/>
  <c r="L39" i="178"/>
  <c r="K39" i="178"/>
  <c r="J39" i="178"/>
  <c r="I39" i="178"/>
  <c r="H39" i="178"/>
  <c r="G39" i="178"/>
  <c r="F39" i="178"/>
  <c r="E39" i="178"/>
  <c r="D39" i="178"/>
  <c r="C39" i="178"/>
  <c r="O38" i="178"/>
  <c r="N38" i="178"/>
  <c r="M38" i="178"/>
  <c r="L38" i="178"/>
  <c r="K38" i="178"/>
  <c r="J38" i="178"/>
  <c r="I38" i="178"/>
  <c r="H38" i="178"/>
  <c r="G38" i="178"/>
  <c r="F38" i="178"/>
  <c r="E38" i="178"/>
  <c r="D38" i="178"/>
  <c r="C38" i="178"/>
  <c r="O37" i="178"/>
  <c r="N37" i="178"/>
  <c r="M37" i="178"/>
  <c r="L37" i="178"/>
  <c r="K37" i="178"/>
  <c r="J37" i="178"/>
  <c r="I37" i="178"/>
  <c r="H37" i="178"/>
  <c r="G37" i="178"/>
  <c r="F37" i="178"/>
  <c r="E37" i="178"/>
  <c r="D37" i="178"/>
  <c r="C37" i="178"/>
  <c r="O39" i="177"/>
  <c r="N39" i="177"/>
  <c r="M39" i="177"/>
  <c r="L39" i="177"/>
  <c r="K39" i="177"/>
  <c r="J39" i="177"/>
  <c r="I39" i="177"/>
  <c r="H39" i="177"/>
  <c r="G39" i="177"/>
  <c r="F39" i="177"/>
  <c r="E39" i="177"/>
  <c r="D39" i="177"/>
  <c r="C39" i="177"/>
  <c r="O38" i="177"/>
  <c r="N38" i="177"/>
  <c r="M38" i="177"/>
  <c r="L38" i="177"/>
  <c r="K38" i="177"/>
  <c r="J38" i="177"/>
  <c r="I38" i="177"/>
  <c r="H38" i="177"/>
  <c r="G38" i="177"/>
  <c r="F38" i="177"/>
  <c r="E38" i="177"/>
  <c r="D38" i="177"/>
  <c r="C38" i="177"/>
  <c r="O37" i="177"/>
  <c r="N37" i="177"/>
  <c r="M37" i="177"/>
  <c r="L37" i="177"/>
  <c r="K37" i="177"/>
  <c r="J37" i="177"/>
  <c r="I37" i="177"/>
  <c r="H37" i="177"/>
  <c r="G37" i="177"/>
  <c r="F37" i="177"/>
  <c r="E37" i="177"/>
  <c r="D37" i="177"/>
  <c r="C37" i="177"/>
  <c r="O39" i="176"/>
  <c r="N39" i="176"/>
  <c r="M39" i="176"/>
  <c r="L39" i="176"/>
  <c r="K39" i="176"/>
  <c r="J39" i="176"/>
  <c r="I39" i="176"/>
  <c r="H39" i="176"/>
  <c r="G39" i="176"/>
  <c r="F39" i="176"/>
  <c r="E39" i="176"/>
  <c r="D39" i="176"/>
  <c r="C39" i="176"/>
  <c r="O38" i="176"/>
  <c r="N38" i="176"/>
  <c r="M38" i="176"/>
  <c r="L38" i="176"/>
  <c r="K38" i="176"/>
  <c r="J38" i="176"/>
  <c r="I38" i="176"/>
  <c r="H38" i="176"/>
  <c r="G38" i="176"/>
  <c r="F38" i="176"/>
  <c r="E38" i="176"/>
  <c r="D38" i="176"/>
  <c r="C38" i="176"/>
  <c r="O37" i="176"/>
  <c r="N37" i="176"/>
  <c r="M37" i="176"/>
  <c r="L37" i="176"/>
  <c r="K37" i="176"/>
  <c r="J37" i="176"/>
  <c r="I37" i="176"/>
  <c r="H37" i="176"/>
  <c r="G37" i="176"/>
  <c r="F37" i="176"/>
  <c r="E37" i="176"/>
  <c r="D37" i="176"/>
  <c r="C37" i="176"/>
  <c r="O39" i="175"/>
  <c r="N39" i="175"/>
  <c r="M39" i="175"/>
  <c r="L39" i="175"/>
  <c r="K39" i="175"/>
  <c r="J39" i="175"/>
  <c r="I39" i="175"/>
  <c r="H39" i="175"/>
  <c r="G39" i="175"/>
  <c r="F39" i="175"/>
  <c r="E39" i="175"/>
  <c r="D39" i="175"/>
  <c r="C39" i="175"/>
  <c r="O38" i="175"/>
  <c r="N38" i="175"/>
  <c r="M38" i="175"/>
  <c r="L38" i="175"/>
  <c r="K38" i="175"/>
  <c r="J38" i="175"/>
  <c r="I38" i="175"/>
  <c r="H38" i="175"/>
  <c r="G38" i="175"/>
  <c r="F38" i="175"/>
  <c r="E38" i="175"/>
  <c r="D38" i="175"/>
  <c r="C38" i="175"/>
  <c r="O37" i="175"/>
  <c r="N37" i="175"/>
  <c r="M37" i="175"/>
  <c r="L37" i="175"/>
  <c r="K37" i="175"/>
  <c r="J37" i="175"/>
  <c r="I37" i="175"/>
  <c r="H37" i="175"/>
  <c r="G37" i="175"/>
  <c r="F37" i="175"/>
  <c r="E37" i="175"/>
  <c r="D37" i="175"/>
  <c r="C37" i="175"/>
  <c r="O39" i="174"/>
  <c r="N39" i="174"/>
  <c r="M39" i="174"/>
  <c r="L39" i="174"/>
  <c r="K39" i="174"/>
  <c r="J39" i="174"/>
  <c r="I39" i="174"/>
  <c r="H39" i="174"/>
  <c r="G39" i="174"/>
  <c r="F39" i="174"/>
  <c r="E39" i="174"/>
  <c r="D39" i="174"/>
  <c r="C39" i="174"/>
  <c r="O38" i="174"/>
  <c r="N38" i="174"/>
  <c r="M38" i="174"/>
  <c r="L38" i="174"/>
  <c r="K38" i="174"/>
  <c r="J38" i="174"/>
  <c r="I38" i="174"/>
  <c r="H38" i="174"/>
  <c r="G38" i="174"/>
  <c r="F38" i="174"/>
  <c r="E38" i="174"/>
  <c r="D38" i="174"/>
  <c r="C38" i="174"/>
  <c r="O37" i="174"/>
  <c r="N37" i="174"/>
  <c r="M37" i="174"/>
  <c r="L37" i="174"/>
  <c r="K37" i="174"/>
  <c r="J37" i="174"/>
  <c r="I37" i="174"/>
  <c r="H37" i="174"/>
  <c r="G37" i="174"/>
  <c r="F37" i="174"/>
  <c r="E37" i="174"/>
  <c r="D37" i="174"/>
  <c r="C37" i="174"/>
  <c r="O39" i="173"/>
  <c r="N39" i="173"/>
  <c r="M39" i="173"/>
  <c r="L39" i="173"/>
  <c r="K39" i="173"/>
  <c r="J39" i="173"/>
  <c r="I39" i="173"/>
  <c r="H39" i="173"/>
  <c r="G39" i="173"/>
  <c r="F39" i="173"/>
  <c r="E39" i="173"/>
  <c r="D39" i="173"/>
  <c r="C39" i="173"/>
  <c r="O38" i="173"/>
  <c r="N38" i="173"/>
  <c r="M38" i="173"/>
  <c r="L38" i="173"/>
  <c r="K38" i="173"/>
  <c r="J38" i="173"/>
  <c r="I38" i="173"/>
  <c r="H38" i="173"/>
  <c r="G38" i="173"/>
  <c r="F38" i="173"/>
  <c r="E38" i="173"/>
  <c r="D38" i="173"/>
  <c r="C38" i="173"/>
  <c r="O37" i="173"/>
  <c r="N37" i="173"/>
  <c r="M37" i="173"/>
  <c r="L37" i="173"/>
  <c r="K37" i="173"/>
  <c r="J37" i="173"/>
  <c r="I37" i="173"/>
  <c r="H37" i="173"/>
  <c r="G37" i="173"/>
  <c r="F37" i="173"/>
  <c r="E37" i="173"/>
  <c r="D37" i="173"/>
  <c r="C37" i="173"/>
  <c r="O39" i="172"/>
  <c r="N39" i="172"/>
  <c r="M39" i="172"/>
  <c r="L39" i="172"/>
  <c r="K39" i="172"/>
  <c r="J39" i="172"/>
  <c r="I39" i="172"/>
  <c r="H39" i="172"/>
  <c r="G39" i="172"/>
  <c r="F39" i="172"/>
  <c r="E39" i="172"/>
  <c r="D39" i="172"/>
  <c r="C39" i="172"/>
  <c r="O38" i="172"/>
  <c r="N38" i="172"/>
  <c r="M38" i="172"/>
  <c r="L38" i="172"/>
  <c r="K38" i="172"/>
  <c r="J38" i="172"/>
  <c r="I38" i="172"/>
  <c r="H38" i="172"/>
  <c r="G38" i="172"/>
  <c r="F38" i="172"/>
  <c r="E38" i="172"/>
  <c r="D38" i="172"/>
  <c r="C38" i="172"/>
  <c r="O37" i="172"/>
  <c r="N37" i="172"/>
  <c r="M37" i="172"/>
  <c r="L37" i="172"/>
  <c r="K37" i="172"/>
  <c r="J37" i="172"/>
  <c r="I37" i="172"/>
  <c r="H37" i="172"/>
  <c r="G37" i="172"/>
  <c r="F37" i="172"/>
  <c r="E37" i="172"/>
  <c r="D37" i="172"/>
  <c r="C37" i="172"/>
  <c r="O39" i="171"/>
  <c r="N39" i="171"/>
  <c r="M39" i="171"/>
  <c r="L39" i="171"/>
  <c r="K39" i="171"/>
  <c r="J39" i="171"/>
  <c r="I39" i="171"/>
  <c r="H39" i="171"/>
  <c r="G39" i="171"/>
  <c r="F39" i="171"/>
  <c r="E39" i="171"/>
  <c r="D39" i="171"/>
  <c r="C39" i="171"/>
  <c r="O38" i="171"/>
  <c r="N38" i="171"/>
  <c r="M38" i="171"/>
  <c r="L38" i="171"/>
  <c r="K38" i="171"/>
  <c r="J38" i="171"/>
  <c r="I38" i="171"/>
  <c r="H38" i="171"/>
  <c r="G38" i="171"/>
  <c r="F38" i="171"/>
  <c r="E38" i="171"/>
  <c r="D38" i="171"/>
  <c r="C38" i="171"/>
  <c r="O37" i="171"/>
  <c r="N37" i="171"/>
  <c r="M37" i="171"/>
  <c r="L37" i="171"/>
  <c r="K37" i="171"/>
  <c r="J37" i="171"/>
  <c r="I37" i="171"/>
  <c r="H37" i="171"/>
  <c r="G37" i="171"/>
  <c r="F37" i="171"/>
  <c r="E37" i="171"/>
  <c r="D37" i="171"/>
  <c r="C37" i="171"/>
  <c r="O39" i="170"/>
  <c r="N39" i="170"/>
  <c r="M39" i="170"/>
  <c r="L39" i="170"/>
  <c r="K39" i="170"/>
  <c r="J39" i="170"/>
  <c r="I39" i="170"/>
  <c r="H39" i="170"/>
  <c r="G39" i="170"/>
  <c r="F39" i="170"/>
  <c r="E39" i="170"/>
  <c r="D39" i="170"/>
  <c r="C39" i="170"/>
  <c r="O38" i="170"/>
  <c r="N38" i="170"/>
  <c r="M38" i="170"/>
  <c r="L38" i="170"/>
  <c r="K38" i="170"/>
  <c r="J38" i="170"/>
  <c r="I38" i="170"/>
  <c r="H38" i="170"/>
  <c r="G38" i="170"/>
  <c r="F38" i="170"/>
  <c r="E38" i="170"/>
  <c r="D38" i="170"/>
  <c r="C38" i="170"/>
  <c r="O37" i="170"/>
  <c r="N37" i="170"/>
  <c r="M37" i="170"/>
  <c r="L37" i="170"/>
  <c r="K37" i="170"/>
  <c r="J37" i="170"/>
  <c r="I37" i="170"/>
  <c r="H37" i="170"/>
  <c r="G37" i="170"/>
  <c r="F37" i="170"/>
  <c r="E37" i="170"/>
  <c r="D37" i="170"/>
  <c r="C37" i="170"/>
  <c r="O39" i="169"/>
  <c r="N39" i="169"/>
  <c r="M39" i="169"/>
  <c r="L39" i="169"/>
  <c r="K39" i="169"/>
  <c r="J39" i="169"/>
  <c r="I39" i="169"/>
  <c r="H39" i="169"/>
  <c r="G39" i="169"/>
  <c r="F39" i="169"/>
  <c r="E39" i="169"/>
  <c r="D39" i="169"/>
  <c r="C39" i="169"/>
  <c r="O38" i="169"/>
  <c r="N38" i="169"/>
  <c r="M38" i="169"/>
  <c r="L38" i="169"/>
  <c r="K38" i="169"/>
  <c r="J38" i="169"/>
  <c r="I38" i="169"/>
  <c r="H38" i="169"/>
  <c r="G38" i="169"/>
  <c r="F38" i="169"/>
  <c r="E38" i="169"/>
  <c r="D38" i="169"/>
  <c r="C38" i="169"/>
  <c r="O37" i="169"/>
  <c r="N37" i="169"/>
  <c r="M37" i="169"/>
  <c r="L37" i="169"/>
  <c r="K37" i="169"/>
  <c r="J37" i="169"/>
  <c r="I37" i="169"/>
  <c r="H37" i="169"/>
  <c r="G37" i="169"/>
  <c r="F37" i="169"/>
  <c r="E37" i="169"/>
  <c r="D37" i="169"/>
  <c r="C37" i="169"/>
  <c r="O39" i="168"/>
  <c r="N39" i="168"/>
  <c r="M39" i="168"/>
  <c r="L39" i="168"/>
  <c r="K39" i="168"/>
  <c r="J39" i="168"/>
  <c r="I39" i="168"/>
  <c r="H39" i="168"/>
  <c r="G39" i="168"/>
  <c r="F39" i="168"/>
  <c r="E39" i="168"/>
  <c r="D39" i="168"/>
  <c r="C39" i="168"/>
  <c r="O38" i="168"/>
  <c r="N38" i="168"/>
  <c r="M38" i="168"/>
  <c r="L38" i="168"/>
  <c r="K38" i="168"/>
  <c r="J38" i="168"/>
  <c r="I38" i="168"/>
  <c r="H38" i="168"/>
  <c r="G38" i="168"/>
  <c r="F38" i="168"/>
  <c r="E38" i="168"/>
  <c r="D38" i="168"/>
  <c r="C38" i="168"/>
  <c r="O37" i="168"/>
  <c r="N37" i="168"/>
  <c r="M37" i="168"/>
  <c r="L37" i="168"/>
  <c r="K37" i="168"/>
  <c r="J37" i="168"/>
  <c r="I37" i="168"/>
  <c r="H37" i="168"/>
  <c r="G37" i="168"/>
  <c r="F37" i="168"/>
  <c r="E37" i="168"/>
  <c r="D37" i="168"/>
  <c r="C37" i="168"/>
  <c r="O39" i="167"/>
  <c r="N39" i="167"/>
  <c r="M39" i="167"/>
  <c r="L39" i="167"/>
  <c r="K39" i="167"/>
  <c r="J39" i="167"/>
  <c r="I39" i="167"/>
  <c r="H39" i="167"/>
  <c r="G39" i="167"/>
  <c r="F39" i="167"/>
  <c r="E39" i="167"/>
  <c r="D39" i="167"/>
  <c r="C39" i="167"/>
  <c r="O38" i="167"/>
  <c r="N38" i="167"/>
  <c r="M38" i="167"/>
  <c r="L38" i="167"/>
  <c r="K38" i="167"/>
  <c r="J38" i="167"/>
  <c r="I38" i="167"/>
  <c r="H38" i="167"/>
  <c r="G38" i="167"/>
  <c r="F38" i="167"/>
  <c r="E38" i="167"/>
  <c r="D38" i="167"/>
  <c r="C38" i="167"/>
  <c r="O37" i="167"/>
  <c r="N37" i="167"/>
  <c r="M37" i="167"/>
  <c r="L37" i="167"/>
  <c r="K37" i="167"/>
  <c r="J37" i="167"/>
  <c r="I37" i="167"/>
  <c r="H37" i="167"/>
  <c r="G37" i="167"/>
  <c r="F37" i="167"/>
  <c r="E37" i="167"/>
  <c r="D37" i="167"/>
  <c r="C37" i="167"/>
  <c r="O39" i="166"/>
  <c r="N39" i="166"/>
  <c r="M39" i="166"/>
  <c r="L39" i="166"/>
  <c r="K39" i="166"/>
  <c r="J39" i="166"/>
  <c r="I39" i="166"/>
  <c r="H39" i="166"/>
  <c r="G39" i="166"/>
  <c r="F39" i="166"/>
  <c r="E39" i="166"/>
  <c r="D39" i="166"/>
  <c r="C39" i="166"/>
  <c r="O38" i="166"/>
  <c r="N38" i="166"/>
  <c r="M38" i="166"/>
  <c r="L38" i="166"/>
  <c r="K38" i="166"/>
  <c r="J38" i="166"/>
  <c r="I38" i="166"/>
  <c r="H38" i="166"/>
  <c r="G38" i="166"/>
  <c r="F38" i="166"/>
  <c r="E38" i="166"/>
  <c r="D38" i="166"/>
  <c r="C38" i="166"/>
  <c r="O37" i="166"/>
  <c r="N37" i="166"/>
  <c r="M37" i="166"/>
  <c r="L37" i="166"/>
  <c r="K37" i="166"/>
  <c r="J37" i="166"/>
  <c r="I37" i="166"/>
  <c r="H37" i="166"/>
  <c r="G37" i="166"/>
  <c r="F37" i="166"/>
  <c r="E37" i="166"/>
  <c r="D37" i="166"/>
  <c r="C37" i="166"/>
  <c r="O39" i="224"/>
  <c r="N39" i="224"/>
  <c r="M39" i="224"/>
  <c r="L39" i="224"/>
  <c r="K39" i="224"/>
  <c r="J39" i="224"/>
  <c r="I39" i="224"/>
  <c r="H39" i="224"/>
  <c r="G39" i="224"/>
  <c r="F39" i="224"/>
  <c r="E39" i="224"/>
  <c r="D39" i="224"/>
  <c r="C39" i="224"/>
  <c r="O38" i="224"/>
  <c r="N38" i="224"/>
  <c r="M38" i="224"/>
  <c r="L38" i="224"/>
  <c r="K38" i="224"/>
  <c r="J38" i="224"/>
  <c r="I38" i="224"/>
  <c r="H38" i="224"/>
  <c r="G38" i="224"/>
  <c r="F38" i="224"/>
  <c r="E38" i="224"/>
  <c r="D38" i="224"/>
  <c r="C38" i="224"/>
  <c r="O37" i="224"/>
  <c r="N37" i="224"/>
  <c r="M37" i="224"/>
  <c r="L37" i="224"/>
  <c r="K37" i="224"/>
  <c r="J37" i="224"/>
  <c r="I37" i="224"/>
  <c r="H37" i="224"/>
  <c r="G37" i="224"/>
  <c r="F37" i="224"/>
  <c r="E37" i="224"/>
  <c r="D37" i="224"/>
  <c r="C37" i="224"/>
  <c r="O39" i="160"/>
  <c r="N39" i="160"/>
  <c r="M39" i="160"/>
  <c r="L39" i="160"/>
  <c r="K39" i="160"/>
  <c r="J39" i="160"/>
  <c r="I39" i="160"/>
  <c r="H39" i="160"/>
  <c r="G39" i="160"/>
  <c r="F39" i="160"/>
  <c r="E39" i="160"/>
  <c r="D39" i="160"/>
  <c r="C39" i="160"/>
  <c r="O38" i="160"/>
  <c r="N38" i="160"/>
  <c r="M38" i="160"/>
  <c r="L38" i="160"/>
  <c r="K38" i="160"/>
  <c r="J38" i="160"/>
  <c r="I38" i="160"/>
  <c r="H38" i="160"/>
  <c r="G38" i="160"/>
  <c r="F38" i="160"/>
  <c r="E38" i="160"/>
  <c r="D38" i="160"/>
  <c r="C38" i="160"/>
  <c r="O37" i="160"/>
  <c r="N37" i="160"/>
  <c r="M37" i="160"/>
  <c r="L37" i="160"/>
  <c r="K37" i="160"/>
  <c r="J37" i="160"/>
  <c r="I37" i="160"/>
  <c r="H37" i="160"/>
  <c r="G37" i="160"/>
  <c r="F37" i="160"/>
  <c r="E37" i="160"/>
  <c r="D37" i="160"/>
  <c r="C37" i="160"/>
  <c r="O39" i="8"/>
  <c r="N39" i="8"/>
  <c r="M39" i="8"/>
  <c r="L39" i="8"/>
  <c r="K39" i="8"/>
  <c r="J39" i="8"/>
  <c r="I39" i="8"/>
  <c r="H39" i="8"/>
  <c r="G39" i="8"/>
  <c r="F39" i="8"/>
  <c r="E39" i="8"/>
  <c r="O38" i="8"/>
  <c r="N38" i="8"/>
  <c r="M38" i="8"/>
  <c r="L38" i="8"/>
  <c r="K38" i="8"/>
  <c r="J38" i="8"/>
  <c r="I38" i="8"/>
  <c r="H38" i="8"/>
  <c r="G38" i="8"/>
  <c r="F38" i="8"/>
  <c r="E38" i="8"/>
  <c r="O37" i="8"/>
  <c r="N37" i="8"/>
  <c r="M37" i="8"/>
  <c r="L37" i="8"/>
  <c r="K37" i="8"/>
  <c r="J37" i="8"/>
  <c r="I37" i="8"/>
  <c r="H37" i="8"/>
  <c r="G37" i="8"/>
  <c r="F37" i="8"/>
  <c r="E37" i="8" l="1"/>
  <c r="O32" i="225"/>
  <c r="N32" i="225"/>
  <c r="M32" i="225"/>
  <c r="L32" i="225"/>
  <c r="K32" i="225"/>
  <c r="J32" i="225"/>
  <c r="I32" i="225"/>
  <c r="H32" i="225"/>
  <c r="G32" i="225"/>
  <c r="F32" i="225"/>
  <c r="E32" i="225"/>
  <c r="C32" i="225"/>
  <c r="O31" i="225"/>
  <c r="N31" i="225"/>
  <c r="M31" i="225"/>
  <c r="L31" i="225"/>
  <c r="K31" i="225"/>
  <c r="J31" i="225"/>
  <c r="I31" i="225"/>
  <c r="H31" i="225"/>
  <c r="G31" i="225"/>
  <c r="F31" i="225"/>
  <c r="E31" i="225"/>
  <c r="C31" i="225"/>
  <c r="O30" i="225"/>
  <c r="N30" i="225"/>
  <c r="M30" i="225"/>
  <c r="L30" i="225"/>
  <c r="K30" i="225"/>
  <c r="J30" i="225"/>
  <c r="I30" i="225"/>
  <c r="H30" i="225"/>
  <c r="G30" i="225"/>
  <c r="F30" i="225"/>
  <c r="E30" i="225"/>
  <c r="C30" i="225"/>
  <c r="O29" i="225"/>
  <c r="N29" i="225"/>
  <c r="M29" i="225"/>
  <c r="L29" i="225"/>
  <c r="K29" i="225"/>
  <c r="J29" i="225"/>
  <c r="I29" i="225"/>
  <c r="H29" i="225"/>
  <c r="G29" i="225"/>
  <c r="F29" i="225"/>
  <c r="E29" i="225"/>
  <c r="C29" i="225"/>
  <c r="O28" i="225"/>
  <c r="N28" i="225"/>
  <c r="M28" i="225"/>
  <c r="L28" i="225"/>
  <c r="K28" i="225"/>
  <c r="J28" i="225"/>
  <c r="I28" i="225"/>
  <c r="H28" i="225"/>
  <c r="G28" i="225"/>
  <c r="F28" i="225"/>
  <c r="E28" i="225"/>
  <c r="C28" i="225"/>
  <c r="O24" i="225"/>
  <c r="N24" i="225"/>
  <c r="M24" i="225"/>
  <c r="L24" i="225"/>
  <c r="K24" i="225"/>
  <c r="J24" i="225"/>
  <c r="I24" i="225"/>
  <c r="H24" i="225"/>
  <c r="G24" i="225"/>
  <c r="F24" i="225"/>
  <c r="E24" i="225"/>
  <c r="C24" i="225"/>
  <c r="O23" i="225"/>
  <c r="N23" i="225"/>
  <c r="M23" i="225"/>
  <c r="L23" i="225"/>
  <c r="K23" i="225"/>
  <c r="J23" i="225"/>
  <c r="I23" i="225"/>
  <c r="H23" i="225"/>
  <c r="G23" i="225"/>
  <c r="F23" i="225"/>
  <c r="E23" i="225"/>
  <c r="C23" i="225"/>
  <c r="O22" i="225"/>
  <c r="N22" i="225"/>
  <c r="M22" i="225"/>
  <c r="L22" i="225"/>
  <c r="K22" i="225"/>
  <c r="J22" i="225"/>
  <c r="I22" i="225"/>
  <c r="H22" i="225"/>
  <c r="G22" i="225"/>
  <c r="F22" i="225"/>
  <c r="E22" i="225"/>
  <c r="C22" i="225"/>
  <c r="O21" i="225"/>
  <c r="N21" i="225"/>
  <c r="M21" i="225"/>
  <c r="L21" i="225"/>
  <c r="K21" i="225"/>
  <c r="J21" i="225"/>
  <c r="I21" i="225"/>
  <c r="H21" i="225"/>
  <c r="G21" i="225"/>
  <c r="F21" i="225"/>
  <c r="E21" i="225"/>
  <c r="C21" i="225"/>
  <c r="O20" i="225"/>
  <c r="N20" i="225"/>
  <c r="M20" i="225"/>
  <c r="L20" i="225"/>
  <c r="K20" i="225"/>
  <c r="J20" i="225"/>
  <c r="I20" i="225"/>
  <c r="H20" i="225"/>
  <c r="G20" i="225"/>
  <c r="F20" i="225"/>
  <c r="E20" i="225"/>
  <c r="C20" i="225"/>
  <c r="O19" i="225"/>
  <c r="N19" i="225"/>
  <c r="M19" i="225"/>
  <c r="L19" i="225"/>
  <c r="K19" i="225"/>
  <c r="J19" i="225"/>
  <c r="I19" i="225"/>
  <c r="H19" i="225"/>
  <c r="G19" i="225"/>
  <c r="F19" i="225"/>
  <c r="E19" i="225"/>
  <c r="C19" i="225"/>
  <c r="O18" i="225"/>
  <c r="N18" i="225"/>
  <c r="M18" i="225"/>
  <c r="L18" i="225"/>
  <c r="K18" i="225"/>
  <c r="J18" i="225"/>
  <c r="I18" i="225"/>
  <c r="H18" i="225"/>
  <c r="G18" i="225"/>
  <c r="F18" i="225"/>
  <c r="E18" i="225"/>
  <c r="C18" i="225"/>
  <c r="O17" i="225"/>
  <c r="N17" i="225"/>
  <c r="M17" i="225"/>
  <c r="L17" i="225"/>
  <c r="K17" i="225"/>
  <c r="J17" i="225"/>
  <c r="I17" i="225"/>
  <c r="H17" i="225"/>
  <c r="G17" i="225"/>
  <c r="F17" i="225"/>
  <c r="E17" i="225"/>
  <c r="C17" i="225"/>
  <c r="O16" i="225"/>
  <c r="N16" i="225"/>
  <c r="M16" i="225"/>
  <c r="L16" i="225"/>
  <c r="K16" i="225"/>
  <c r="J16" i="225"/>
  <c r="I16" i="225"/>
  <c r="H16" i="225"/>
  <c r="G16" i="225"/>
  <c r="F16" i="225"/>
  <c r="E16" i="225"/>
  <c r="C16" i="225"/>
  <c r="O15" i="225"/>
  <c r="N15" i="225"/>
  <c r="M15" i="225"/>
  <c r="L15" i="225"/>
  <c r="K15" i="225"/>
  <c r="J15" i="225"/>
  <c r="I15" i="225"/>
  <c r="H15" i="225"/>
  <c r="G15" i="225"/>
  <c r="F15" i="225"/>
  <c r="E15" i="225"/>
  <c r="C15" i="225"/>
  <c r="O32" i="224"/>
  <c r="N32" i="224"/>
  <c r="M32" i="224"/>
  <c r="L32" i="224"/>
  <c r="K32" i="224"/>
  <c r="J32" i="224"/>
  <c r="I32" i="224"/>
  <c r="H32" i="224"/>
  <c r="G32" i="224"/>
  <c r="F32" i="224"/>
  <c r="E32" i="224"/>
  <c r="D32" i="224"/>
  <c r="C32" i="224"/>
  <c r="O31" i="224"/>
  <c r="N31" i="224"/>
  <c r="M31" i="224"/>
  <c r="L31" i="224"/>
  <c r="K31" i="224"/>
  <c r="J31" i="224"/>
  <c r="I31" i="224"/>
  <c r="H31" i="224"/>
  <c r="G31" i="224"/>
  <c r="F31" i="224"/>
  <c r="E31" i="224"/>
  <c r="D31" i="224"/>
  <c r="C31" i="224"/>
  <c r="O30" i="224"/>
  <c r="N30" i="224"/>
  <c r="M30" i="224"/>
  <c r="L30" i="224"/>
  <c r="K30" i="224"/>
  <c r="J30" i="224"/>
  <c r="I30" i="224"/>
  <c r="H30" i="224"/>
  <c r="G30" i="224"/>
  <c r="F30" i="224"/>
  <c r="E30" i="224"/>
  <c r="D30" i="224"/>
  <c r="C30" i="224"/>
  <c r="O29" i="224"/>
  <c r="N29" i="224"/>
  <c r="M29" i="224"/>
  <c r="L29" i="224"/>
  <c r="K29" i="224"/>
  <c r="J29" i="224"/>
  <c r="I29" i="224"/>
  <c r="H29" i="224"/>
  <c r="G29" i="224"/>
  <c r="F29" i="224"/>
  <c r="E29" i="224"/>
  <c r="D29" i="224"/>
  <c r="C29" i="224"/>
  <c r="O28" i="224"/>
  <c r="N28" i="224"/>
  <c r="M28" i="224"/>
  <c r="L28" i="224"/>
  <c r="K28" i="224"/>
  <c r="J28" i="224"/>
  <c r="I28" i="224"/>
  <c r="H28" i="224"/>
  <c r="G28" i="224"/>
  <c r="F28" i="224"/>
  <c r="E28" i="224"/>
  <c r="D28" i="224"/>
  <c r="C28" i="224"/>
  <c r="O24" i="224"/>
  <c r="N24" i="224"/>
  <c r="M24" i="224"/>
  <c r="L24" i="224"/>
  <c r="K24" i="224"/>
  <c r="J24" i="224"/>
  <c r="I24" i="224"/>
  <c r="H24" i="224"/>
  <c r="G24" i="224"/>
  <c r="F24" i="224"/>
  <c r="E24" i="224"/>
  <c r="D24" i="224"/>
  <c r="C24" i="224"/>
  <c r="O23" i="224"/>
  <c r="N23" i="224"/>
  <c r="M23" i="224"/>
  <c r="L23" i="224"/>
  <c r="K23" i="224"/>
  <c r="J23" i="224"/>
  <c r="I23" i="224"/>
  <c r="H23" i="224"/>
  <c r="G23" i="224"/>
  <c r="F23" i="224"/>
  <c r="E23" i="224"/>
  <c r="D23" i="224"/>
  <c r="C23" i="224"/>
  <c r="O22" i="224"/>
  <c r="N22" i="224"/>
  <c r="M22" i="224"/>
  <c r="L22" i="224"/>
  <c r="K22" i="224"/>
  <c r="J22" i="224"/>
  <c r="I22" i="224"/>
  <c r="H22" i="224"/>
  <c r="G22" i="224"/>
  <c r="F22" i="224"/>
  <c r="E22" i="224"/>
  <c r="D22" i="224"/>
  <c r="C22" i="224"/>
  <c r="O21" i="224"/>
  <c r="N21" i="224"/>
  <c r="M21" i="224"/>
  <c r="L21" i="224"/>
  <c r="K21" i="224"/>
  <c r="J21" i="224"/>
  <c r="I21" i="224"/>
  <c r="H21" i="224"/>
  <c r="G21" i="224"/>
  <c r="F21" i="224"/>
  <c r="E21" i="224"/>
  <c r="D21" i="224"/>
  <c r="C21" i="224"/>
  <c r="O20" i="224"/>
  <c r="N20" i="224"/>
  <c r="M20" i="224"/>
  <c r="L20" i="224"/>
  <c r="K20" i="224"/>
  <c r="J20" i="224"/>
  <c r="I20" i="224"/>
  <c r="H20" i="224"/>
  <c r="G20" i="224"/>
  <c r="F20" i="224"/>
  <c r="E20" i="224"/>
  <c r="D20" i="224"/>
  <c r="C20" i="224"/>
  <c r="O19" i="224"/>
  <c r="N19" i="224"/>
  <c r="M19" i="224"/>
  <c r="L19" i="224"/>
  <c r="K19" i="224"/>
  <c r="J19" i="224"/>
  <c r="I19" i="224"/>
  <c r="H19" i="224"/>
  <c r="G19" i="224"/>
  <c r="F19" i="224"/>
  <c r="E19" i="224"/>
  <c r="D19" i="224"/>
  <c r="C19" i="224"/>
  <c r="O18" i="224"/>
  <c r="N18" i="224"/>
  <c r="M18" i="224"/>
  <c r="L18" i="224"/>
  <c r="K18" i="224"/>
  <c r="J18" i="224"/>
  <c r="I18" i="224"/>
  <c r="H18" i="224"/>
  <c r="G18" i="224"/>
  <c r="F18" i="224"/>
  <c r="E18" i="224"/>
  <c r="D18" i="224"/>
  <c r="C18" i="224"/>
  <c r="O17" i="224"/>
  <c r="N17" i="224"/>
  <c r="M17" i="224"/>
  <c r="L17" i="224"/>
  <c r="K17" i="224"/>
  <c r="J17" i="224"/>
  <c r="I17" i="224"/>
  <c r="H17" i="224"/>
  <c r="G17" i="224"/>
  <c r="F17" i="224"/>
  <c r="E17" i="224"/>
  <c r="D17" i="224"/>
  <c r="C17" i="224"/>
  <c r="O16" i="224"/>
  <c r="N16" i="224"/>
  <c r="M16" i="224"/>
  <c r="L16" i="224"/>
  <c r="K16" i="224"/>
  <c r="J16" i="224"/>
  <c r="I16" i="224"/>
  <c r="H16" i="224"/>
  <c r="G16" i="224"/>
  <c r="F16" i="224"/>
  <c r="E16" i="224"/>
  <c r="D16" i="224"/>
  <c r="C16" i="224"/>
  <c r="O15" i="224"/>
  <c r="N15" i="224"/>
  <c r="M15" i="224"/>
  <c r="L15" i="224"/>
  <c r="K15" i="224"/>
  <c r="J15" i="224"/>
  <c r="I15" i="224"/>
  <c r="H15" i="224"/>
  <c r="G15" i="224"/>
  <c r="F15" i="224"/>
  <c r="E15" i="224"/>
  <c r="D15" i="224"/>
  <c r="C15" i="224"/>
  <c r="F33" i="225" l="1"/>
  <c r="N33" i="225"/>
  <c r="H25" i="225"/>
  <c r="G33" i="225"/>
  <c r="O33" i="225"/>
  <c r="G25" i="225"/>
  <c r="H33" i="225"/>
  <c r="I25" i="225"/>
  <c r="J25" i="225"/>
  <c r="C25" i="225"/>
  <c r="K25" i="225"/>
  <c r="I33" i="225"/>
  <c r="J33" i="225"/>
  <c r="C33" i="225"/>
  <c r="K33" i="225"/>
  <c r="E25" i="225"/>
  <c r="M25" i="225"/>
  <c r="F25" i="225"/>
  <c r="N25" i="225"/>
  <c r="D25" i="225"/>
  <c r="L25" i="225"/>
  <c r="D33" i="225"/>
  <c r="L33" i="225"/>
  <c r="O25" i="225"/>
  <c r="E33" i="225"/>
  <c r="M33" i="225"/>
  <c r="G33" i="224"/>
  <c r="O33" i="224"/>
  <c r="H33" i="224"/>
  <c r="E25" i="224"/>
  <c r="M25" i="224"/>
  <c r="C33" i="224"/>
  <c r="K33" i="224"/>
  <c r="E33" i="224"/>
  <c r="M33" i="224"/>
  <c r="H25" i="224"/>
  <c r="F33" i="224"/>
  <c r="N33" i="224"/>
  <c r="O25" i="224"/>
  <c r="J25" i="224"/>
  <c r="C25" i="224"/>
  <c r="K25" i="224"/>
  <c r="I33" i="224"/>
  <c r="I25" i="224"/>
  <c r="D25" i="224"/>
  <c r="L25" i="224"/>
  <c r="G25" i="224"/>
  <c r="J33" i="224"/>
  <c r="F25" i="224"/>
  <c r="N25" i="224"/>
  <c r="D33" i="224"/>
  <c r="L33" i="224"/>
  <c r="O32" i="212" l="1"/>
  <c r="N32" i="212"/>
  <c r="M32" i="212"/>
  <c r="L32" i="212"/>
  <c r="K32" i="212"/>
  <c r="J32" i="212"/>
  <c r="I32" i="212"/>
  <c r="H32" i="212"/>
  <c r="G32" i="212"/>
  <c r="F32" i="212"/>
  <c r="E32" i="212"/>
  <c r="D32" i="212"/>
  <c r="C32" i="212"/>
  <c r="O31" i="212"/>
  <c r="N31" i="212"/>
  <c r="M31" i="212"/>
  <c r="L31" i="212"/>
  <c r="K31" i="212"/>
  <c r="J31" i="212"/>
  <c r="I31" i="212"/>
  <c r="H31" i="212"/>
  <c r="G31" i="212"/>
  <c r="F31" i="212"/>
  <c r="E31" i="212"/>
  <c r="D31" i="212"/>
  <c r="C31" i="212"/>
  <c r="O30" i="212"/>
  <c r="N30" i="212"/>
  <c r="M30" i="212"/>
  <c r="L30" i="212"/>
  <c r="K30" i="212"/>
  <c r="J30" i="212"/>
  <c r="I30" i="212"/>
  <c r="H30" i="212"/>
  <c r="G30" i="212"/>
  <c r="F30" i="212"/>
  <c r="E30" i="212"/>
  <c r="D30" i="212"/>
  <c r="C30" i="212"/>
  <c r="O29" i="212"/>
  <c r="N29" i="212"/>
  <c r="M29" i="212"/>
  <c r="L29" i="212"/>
  <c r="K29" i="212"/>
  <c r="J29" i="212"/>
  <c r="I29" i="212"/>
  <c r="H29" i="212"/>
  <c r="G29" i="212"/>
  <c r="F29" i="212"/>
  <c r="E29" i="212"/>
  <c r="D29" i="212"/>
  <c r="C29" i="212"/>
  <c r="O28" i="212"/>
  <c r="N28" i="212"/>
  <c r="M28" i="212"/>
  <c r="L28" i="212"/>
  <c r="K28" i="212"/>
  <c r="J28" i="212"/>
  <c r="I28" i="212"/>
  <c r="H28" i="212"/>
  <c r="G28" i="212"/>
  <c r="F28" i="212"/>
  <c r="E28" i="212"/>
  <c r="D28" i="212"/>
  <c r="C28" i="212"/>
  <c r="O24" i="212"/>
  <c r="N24" i="212"/>
  <c r="M24" i="212"/>
  <c r="L24" i="212"/>
  <c r="K24" i="212"/>
  <c r="J24" i="212"/>
  <c r="I24" i="212"/>
  <c r="H24" i="212"/>
  <c r="G24" i="212"/>
  <c r="F24" i="212"/>
  <c r="E24" i="212"/>
  <c r="D24" i="212"/>
  <c r="C24" i="212"/>
  <c r="O23" i="212"/>
  <c r="N23" i="212"/>
  <c r="M23" i="212"/>
  <c r="L23" i="212"/>
  <c r="K23" i="212"/>
  <c r="J23" i="212"/>
  <c r="I23" i="212"/>
  <c r="H23" i="212"/>
  <c r="G23" i="212"/>
  <c r="F23" i="212"/>
  <c r="E23" i="212"/>
  <c r="D23" i="212"/>
  <c r="C23" i="212"/>
  <c r="O22" i="212"/>
  <c r="N22" i="212"/>
  <c r="M22" i="212"/>
  <c r="L22" i="212"/>
  <c r="K22" i="212"/>
  <c r="J22" i="212"/>
  <c r="I22" i="212"/>
  <c r="H22" i="212"/>
  <c r="G22" i="212"/>
  <c r="F22" i="212"/>
  <c r="E22" i="212"/>
  <c r="D22" i="212"/>
  <c r="C22" i="212"/>
  <c r="O21" i="212"/>
  <c r="N21" i="212"/>
  <c r="M21" i="212"/>
  <c r="L21" i="212"/>
  <c r="K21" i="212"/>
  <c r="J21" i="212"/>
  <c r="I21" i="212"/>
  <c r="H21" i="212"/>
  <c r="G21" i="212"/>
  <c r="F21" i="212"/>
  <c r="E21" i="212"/>
  <c r="D21" i="212"/>
  <c r="C21" i="212"/>
  <c r="O20" i="212"/>
  <c r="N20" i="212"/>
  <c r="M20" i="212"/>
  <c r="L20" i="212"/>
  <c r="K20" i="212"/>
  <c r="J20" i="212"/>
  <c r="I20" i="212"/>
  <c r="H20" i="212"/>
  <c r="G20" i="212"/>
  <c r="F20" i="212"/>
  <c r="E20" i="212"/>
  <c r="D20" i="212"/>
  <c r="C20" i="212"/>
  <c r="O19" i="212"/>
  <c r="N19" i="212"/>
  <c r="M19" i="212"/>
  <c r="L19" i="212"/>
  <c r="K19" i="212"/>
  <c r="J19" i="212"/>
  <c r="I19" i="212"/>
  <c r="H19" i="212"/>
  <c r="G19" i="212"/>
  <c r="F19" i="212"/>
  <c r="E19" i="212"/>
  <c r="D19" i="212"/>
  <c r="C19" i="212"/>
  <c r="O18" i="212"/>
  <c r="N18" i="212"/>
  <c r="M18" i="212"/>
  <c r="L18" i="212"/>
  <c r="K18" i="212"/>
  <c r="J18" i="212"/>
  <c r="I18" i="212"/>
  <c r="H18" i="212"/>
  <c r="G18" i="212"/>
  <c r="F18" i="212"/>
  <c r="E18" i="212"/>
  <c r="D18" i="212"/>
  <c r="C18" i="212"/>
  <c r="O17" i="212"/>
  <c r="N17" i="212"/>
  <c r="M17" i="212"/>
  <c r="L17" i="212"/>
  <c r="K17" i="212"/>
  <c r="J17" i="212"/>
  <c r="I17" i="212"/>
  <c r="H17" i="212"/>
  <c r="G17" i="212"/>
  <c r="F17" i="212"/>
  <c r="E17" i="212"/>
  <c r="D17" i="212"/>
  <c r="C17" i="212"/>
  <c r="O16" i="212"/>
  <c r="N16" i="212"/>
  <c r="M16" i="212"/>
  <c r="L16" i="212"/>
  <c r="K16" i="212"/>
  <c r="J16" i="212"/>
  <c r="I16" i="212"/>
  <c r="H16" i="212"/>
  <c r="G16" i="212"/>
  <c r="F16" i="212"/>
  <c r="E16" i="212"/>
  <c r="D16" i="212"/>
  <c r="C16" i="212"/>
  <c r="O15" i="212"/>
  <c r="N15" i="212"/>
  <c r="M15" i="212"/>
  <c r="L15" i="212"/>
  <c r="K15" i="212"/>
  <c r="J15" i="212"/>
  <c r="I15" i="212"/>
  <c r="H15" i="212"/>
  <c r="G15" i="212"/>
  <c r="F15" i="212"/>
  <c r="E15" i="212"/>
  <c r="D15" i="212"/>
  <c r="C15" i="212"/>
  <c r="O32" i="211"/>
  <c r="N32" i="211"/>
  <c r="M32" i="211"/>
  <c r="L32" i="211"/>
  <c r="K32" i="211"/>
  <c r="J32" i="211"/>
  <c r="I32" i="211"/>
  <c r="H32" i="211"/>
  <c r="G32" i="211"/>
  <c r="F32" i="211"/>
  <c r="E32" i="211"/>
  <c r="D32" i="211"/>
  <c r="C32" i="211"/>
  <c r="O31" i="211"/>
  <c r="N31" i="211"/>
  <c r="M31" i="211"/>
  <c r="L31" i="211"/>
  <c r="K31" i="211"/>
  <c r="J31" i="211"/>
  <c r="I31" i="211"/>
  <c r="H31" i="211"/>
  <c r="G31" i="211"/>
  <c r="F31" i="211"/>
  <c r="E31" i="211"/>
  <c r="D31" i="211"/>
  <c r="C31" i="211"/>
  <c r="O30" i="211"/>
  <c r="N30" i="211"/>
  <c r="M30" i="211"/>
  <c r="L30" i="211"/>
  <c r="K30" i="211"/>
  <c r="J30" i="211"/>
  <c r="I30" i="211"/>
  <c r="H30" i="211"/>
  <c r="G30" i="211"/>
  <c r="F30" i="211"/>
  <c r="E30" i="211"/>
  <c r="D30" i="211"/>
  <c r="C30" i="211"/>
  <c r="O29" i="211"/>
  <c r="N29" i="211"/>
  <c r="M29" i="211"/>
  <c r="L29" i="211"/>
  <c r="K29" i="211"/>
  <c r="J29" i="211"/>
  <c r="I29" i="211"/>
  <c r="H29" i="211"/>
  <c r="G29" i="211"/>
  <c r="F29" i="211"/>
  <c r="E29" i="211"/>
  <c r="D29" i="211"/>
  <c r="C29" i="211"/>
  <c r="O28" i="211"/>
  <c r="N28" i="211"/>
  <c r="M28" i="211"/>
  <c r="L28" i="211"/>
  <c r="K28" i="211"/>
  <c r="J28" i="211"/>
  <c r="I28" i="211"/>
  <c r="H28" i="211"/>
  <c r="G28" i="211"/>
  <c r="F28" i="211"/>
  <c r="E28" i="211"/>
  <c r="D28" i="211"/>
  <c r="C28" i="211"/>
  <c r="O24" i="211"/>
  <c r="N24" i="211"/>
  <c r="M24" i="211"/>
  <c r="L24" i="211"/>
  <c r="K24" i="211"/>
  <c r="J24" i="211"/>
  <c r="I24" i="211"/>
  <c r="H24" i="211"/>
  <c r="G24" i="211"/>
  <c r="F24" i="211"/>
  <c r="E24" i="211"/>
  <c r="D24" i="211"/>
  <c r="C24" i="211"/>
  <c r="O23" i="211"/>
  <c r="N23" i="211"/>
  <c r="M23" i="211"/>
  <c r="L23" i="211"/>
  <c r="K23" i="211"/>
  <c r="J23" i="211"/>
  <c r="I23" i="211"/>
  <c r="H23" i="211"/>
  <c r="G23" i="211"/>
  <c r="F23" i="211"/>
  <c r="E23" i="211"/>
  <c r="D23" i="211"/>
  <c r="C23" i="211"/>
  <c r="O22" i="211"/>
  <c r="N22" i="211"/>
  <c r="M22" i="211"/>
  <c r="L22" i="211"/>
  <c r="K22" i="211"/>
  <c r="J22" i="211"/>
  <c r="I22" i="211"/>
  <c r="H22" i="211"/>
  <c r="G22" i="211"/>
  <c r="F22" i="211"/>
  <c r="E22" i="211"/>
  <c r="D22" i="211"/>
  <c r="C22" i="211"/>
  <c r="O21" i="211"/>
  <c r="N21" i="211"/>
  <c r="M21" i="211"/>
  <c r="L21" i="211"/>
  <c r="K21" i="211"/>
  <c r="J21" i="211"/>
  <c r="I21" i="211"/>
  <c r="H21" i="211"/>
  <c r="G21" i="211"/>
  <c r="F21" i="211"/>
  <c r="E21" i="211"/>
  <c r="D21" i="211"/>
  <c r="C21" i="211"/>
  <c r="O20" i="211"/>
  <c r="N20" i="211"/>
  <c r="M20" i="211"/>
  <c r="L20" i="211"/>
  <c r="K20" i="211"/>
  <c r="J20" i="211"/>
  <c r="I20" i="211"/>
  <c r="H20" i="211"/>
  <c r="G20" i="211"/>
  <c r="F20" i="211"/>
  <c r="E20" i="211"/>
  <c r="D20" i="211"/>
  <c r="C20" i="211"/>
  <c r="O19" i="211"/>
  <c r="N19" i="211"/>
  <c r="M19" i="211"/>
  <c r="L19" i="211"/>
  <c r="K19" i="211"/>
  <c r="J19" i="211"/>
  <c r="I19" i="211"/>
  <c r="H19" i="211"/>
  <c r="G19" i="211"/>
  <c r="F19" i="211"/>
  <c r="E19" i="211"/>
  <c r="D19" i="211"/>
  <c r="C19" i="211"/>
  <c r="O18" i="211"/>
  <c r="N18" i="211"/>
  <c r="M18" i="211"/>
  <c r="L18" i="211"/>
  <c r="K18" i="211"/>
  <c r="J18" i="211"/>
  <c r="I18" i="211"/>
  <c r="H18" i="211"/>
  <c r="G18" i="211"/>
  <c r="F18" i="211"/>
  <c r="E18" i="211"/>
  <c r="D18" i="211"/>
  <c r="C18" i="211"/>
  <c r="O17" i="211"/>
  <c r="N17" i="211"/>
  <c r="M17" i="211"/>
  <c r="L17" i="211"/>
  <c r="K17" i="211"/>
  <c r="J17" i="211"/>
  <c r="I17" i="211"/>
  <c r="H17" i="211"/>
  <c r="G17" i="211"/>
  <c r="F17" i="211"/>
  <c r="E17" i="211"/>
  <c r="D17" i="211"/>
  <c r="C17" i="211"/>
  <c r="O16" i="211"/>
  <c r="N16" i="211"/>
  <c r="M16" i="211"/>
  <c r="L16" i="211"/>
  <c r="K16" i="211"/>
  <c r="J16" i="211"/>
  <c r="I16" i="211"/>
  <c r="H16" i="211"/>
  <c r="G16" i="211"/>
  <c r="F16" i="211"/>
  <c r="E16" i="211"/>
  <c r="D16" i="211"/>
  <c r="C16" i="211"/>
  <c r="O15" i="211"/>
  <c r="N15" i="211"/>
  <c r="M15" i="211"/>
  <c r="L15" i="211"/>
  <c r="K15" i="211"/>
  <c r="J15" i="211"/>
  <c r="I15" i="211"/>
  <c r="H15" i="211"/>
  <c r="G15" i="211"/>
  <c r="F15" i="211"/>
  <c r="E15" i="211"/>
  <c r="D15" i="211"/>
  <c r="C15" i="211"/>
  <c r="O32" i="210"/>
  <c r="N32" i="210"/>
  <c r="M32" i="210"/>
  <c r="L32" i="210"/>
  <c r="K32" i="210"/>
  <c r="J32" i="210"/>
  <c r="I32" i="210"/>
  <c r="H32" i="210"/>
  <c r="G32" i="210"/>
  <c r="F32" i="210"/>
  <c r="E32" i="210"/>
  <c r="D32" i="210"/>
  <c r="C32" i="210"/>
  <c r="O31" i="210"/>
  <c r="N31" i="210"/>
  <c r="M31" i="210"/>
  <c r="L31" i="210"/>
  <c r="K31" i="210"/>
  <c r="J31" i="210"/>
  <c r="I31" i="210"/>
  <c r="H31" i="210"/>
  <c r="G31" i="210"/>
  <c r="F31" i="210"/>
  <c r="E31" i="210"/>
  <c r="D31" i="210"/>
  <c r="C31" i="210"/>
  <c r="O30" i="210"/>
  <c r="N30" i="210"/>
  <c r="M30" i="210"/>
  <c r="L30" i="210"/>
  <c r="K30" i="210"/>
  <c r="J30" i="210"/>
  <c r="I30" i="210"/>
  <c r="H30" i="210"/>
  <c r="G30" i="210"/>
  <c r="F30" i="210"/>
  <c r="E30" i="210"/>
  <c r="D30" i="210"/>
  <c r="C30" i="210"/>
  <c r="O29" i="210"/>
  <c r="N29" i="210"/>
  <c r="M29" i="210"/>
  <c r="L29" i="210"/>
  <c r="K29" i="210"/>
  <c r="J29" i="210"/>
  <c r="I29" i="210"/>
  <c r="H29" i="210"/>
  <c r="G29" i="210"/>
  <c r="F29" i="210"/>
  <c r="E29" i="210"/>
  <c r="D29" i="210"/>
  <c r="C29" i="210"/>
  <c r="O28" i="210"/>
  <c r="N28" i="210"/>
  <c r="M28" i="210"/>
  <c r="L28" i="210"/>
  <c r="K28" i="210"/>
  <c r="J28" i="210"/>
  <c r="I28" i="210"/>
  <c r="H28" i="210"/>
  <c r="G28" i="210"/>
  <c r="F28" i="210"/>
  <c r="E28" i="210"/>
  <c r="D28" i="210"/>
  <c r="C28" i="210"/>
  <c r="O24" i="210"/>
  <c r="N24" i="210"/>
  <c r="M24" i="210"/>
  <c r="L24" i="210"/>
  <c r="K24" i="210"/>
  <c r="J24" i="210"/>
  <c r="I24" i="210"/>
  <c r="H24" i="210"/>
  <c r="G24" i="210"/>
  <c r="F24" i="210"/>
  <c r="E24" i="210"/>
  <c r="D24" i="210"/>
  <c r="C24" i="210"/>
  <c r="O23" i="210"/>
  <c r="N23" i="210"/>
  <c r="M23" i="210"/>
  <c r="L23" i="210"/>
  <c r="K23" i="210"/>
  <c r="J23" i="210"/>
  <c r="I23" i="210"/>
  <c r="H23" i="210"/>
  <c r="G23" i="210"/>
  <c r="F23" i="210"/>
  <c r="E23" i="210"/>
  <c r="D23" i="210"/>
  <c r="C23" i="210"/>
  <c r="O22" i="210"/>
  <c r="N22" i="210"/>
  <c r="M22" i="210"/>
  <c r="L22" i="210"/>
  <c r="K22" i="210"/>
  <c r="J22" i="210"/>
  <c r="I22" i="210"/>
  <c r="H22" i="210"/>
  <c r="G22" i="210"/>
  <c r="F22" i="210"/>
  <c r="E22" i="210"/>
  <c r="D22" i="210"/>
  <c r="C22" i="210"/>
  <c r="O21" i="210"/>
  <c r="N21" i="210"/>
  <c r="M21" i="210"/>
  <c r="L21" i="210"/>
  <c r="K21" i="210"/>
  <c r="J21" i="210"/>
  <c r="I21" i="210"/>
  <c r="H21" i="210"/>
  <c r="G21" i="210"/>
  <c r="F21" i="210"/>
  <c r="E21" i="210"/>
  <c r="D21" i="210"/>
  <c r="C21" i="210"/>
  <c r="O20" i="210"/>
  <c r="N20" i="210"/>
  <c r="M20" i="210"/>
  <c r="L20" i="210"/>
  <c r="K20" i="210"/>
  <c r="J20" i="210"/>
  <c r="I20" i="210"/>
  <c r="H20" i="210"/>
  <c r="G20" i="210"/>
  <c r="F20" i="210"/>
  <c r="E20" i="210"/>
  <c r="D20" i="210"/>
  <c r="C20" i="210"/>
  <c r="O19" i="210"/>
  <c r="N19" i="210"/>
  <c r="M19" i="210"/>
  <c r="L19" i="210"/>
  <c r="K19" i="210"/>
  <c r="J19" i="210"/>
  <c r="I19" i="210"/>
  <c r="H19" i="210"/>
  <c r="G19" i="210"/>
  <c r="F19" i="210"/>
  <c r="E19" i="210"/>
  <c r="D19" i="210"/>
  <c r="C19" i="210"/>
  <c r="O18" i="210"/>
  <c r="N18" i="210"/>
  <c r="M18" i="210"/>
  <c r="L18" i="210"/>
  <c r="K18" i="210"/>
  <c r="J18" i="210"/>
  <c r="I18" i="210"/>
  <c r="H18" i="210"/>
  <c r="G18" i="210"/>
  <c r="F18" i="210"/>
  <c r="E18" i="210"/>
  <c r="D18" i="210"/>
  <c r="C18" i="210"/>
  <c r="O17" i="210"/>
  <c r="N17" i="210"/>
  <c r="M17" i="210"/>
  <c r="L17" i="210"/>
  <c r="K17" i="210"/>
  <c r="J17" i="210"/>
  <c r="I17" i="210"/>
  <c r="H17" i="210"/>
  <c r="G17" i="210"/>
  <c r="F17" i="210"/>
  <c r="E17" i="210"/>
  <c r="D17" i="210"/>
  <c r="C17" i="210"/>
  <c r="O16" i="210"/>
  <c r="N16" i="210"/>
  <c r="M16" i="210"/>
  <c r="L16" i="210"/>
  <c r="K16" i="210"/>
  <c r="J16" i="210"/>
  <c r="I16" i="210"/>
  <c r="H16" i="210"/>
  <c r="G16" i="210"/>
  <c r="F16" i="210"/>
  <c r="E16" i="210"/>
  <c r="D16" i="210"/>
  <c r="C16" i="210"/>
  <c r="O15" i="210"/>
  <c r="N15" i="210"/>
  <c r="M15" i="210"/>
  <c r="L15" i="210"/>
  <c r="K15" i="210"/>
  <c r="J15" i="210"/>
  <c r="I15" i="210"/>
  <c r="H15" i="210"/>
  <c r="G15" i="210"/>
  <c r="F15" i="210"/>
  <c r="E15" i="210"/>
  <c r="D15" i="210"/>
  <c r="C15" i="210"/>
  <c r="O32" i="209"/>
  <c r="N32" i="209"/>
  <c r="M32" i="209"/>
  <c r="L32" i="209"/>
  <c r="K32" i="209"/>
  <c r="J32" i="209"/>
  <c r="I32" i="209"/>
  <c r="H32" i="209"/>
  <c r="G32" i="209"/>
  <c r="F32" i="209"/>
  <c r="E32" i="209"/>
  <c r="D32" i="209"/>
  <c r="C32" i="209"/>
  <c r="O31" i="209"/>
  <c r="N31" i="209"/>
  <c r="M31" i="209"/>
  <c r="L31" i="209"/>
  <c r="K31" i="209"/>
  <c r="J31" i="209"/>
  <c r="I31" i="209"/>
  <c r="H31" i="209"/>
  <c r="G31" i="209"/>
  <c r="F31" i="209"/>
  <c r="E31" i="209"/>
  <c r="D31" i="209"/>
  <c r="C31" i="209"/>
  <c r="O30" i="209"/>
  <c r="N30" i="209"/>
  <c r="M30" i="209"/>
  <c r="L30" i="209"/>
  <c r="K30" i="209"/>
  <c r="J30" i="209"/>
  <c r="I30" i="209"/>
  <c r="H30" i="209"/>
  <c r="G30" i="209"/>
  <c r="F30" i="209"/>
  <c r="E30" i="209"/>
  <c r="D30" i="209"/>
  <c r="C30" i="209"/>
  <c r="O29" i="209"/>
  <c r="N29" i="209"/>
  <c r="M29" i="209"/>
  <c r="L29" i="209"/>
  <c r="K29" i="209"/>
  <c r="J29" i="209"/>
  <c r="I29" i="209"/>
  <c r="H29" i="209"/>
  <c r="G29" i="209"/>
  <c r="F29" i="209"/>
  <c r="E29" i="209"/>
  <c r="D29" i="209"/>
  <c r="C29" i="209"/>
  <c r="O28" i="209"/>
  <c r="N28" i="209"/>
  <c r="M28" i="209"/>
  <c r="L28" i="209"/>
  <c r="K28" i="209"/>
  <c r="J28" i="209"/>
  <c r="I28" i="209"/>
  <c r="H28" i="209"/>
  <c r="G28" i="209"/>
  <c r="F28" i="209"/>
  <c r="E28" i="209"/>
  <c r="D28" i="209"/>
  <c r="C28" i="209"/>
  <c r="O24" i="209"/>
  <c r="N24" i="209"/>
  <c r="M24" i="209"/>
  <c r="L24" i="209"/>
  <c r="K24" i="209"/>
  <c r="J24" i="209"/>
  <c r="I24" i="209"/>
  <c r="H24" i="209"/>
  <c r="G24" i="209"/>
  <c r="F24" i="209"/>
  <c r="E24" i="209"/>
  <c r="D24" i="209"/>
  <c r="C24" i="209"/>
  <c r="O23" i="209"/>
  <c r="N23" i="209"/>
  <c r="M23" i="209"/>
  <c r="L23" i="209"/>
  <c r="K23" i="209"/>
  <c r="J23" i="209"/>
  <c r="I23" i="209"/>
  <c r="H23" i="209"/>
  <c r="G23" i="209"/>
  <c r="F23" i="209"/>
  <c r="E23" i="209"/>
  <c r="D23" i="209"/>
  <c r="C23" i="209"/>
  <c r="O22" i="209"/>
  <c r="N22" i="209"/>
  <c r="M22" i="209"/>
  <c r="L22" i="209"/>
  <c r="K22" i="209"/>
  <c r="J22" i="209"/>
  <c r="I22" i="209"/>
  <c r="H22" i="209"/>
  <c r="G22" i="209"/>
  <c r="F22" i="209"/>
  <c r="E22" i="209"/>
  <c r="D22" i="209"/>
  <c r="C22" i="209"/>
  <c r="O21" i="209"/>
  <c r="N21" i="209"/>
  <c r="M21" i="209"/>
  <c r="L21" i="209"/>
  <c r="K21" i="209"/>
  <c r="J21" i="209"/>
  <c r="I21" i="209"/>
  <c r="H21" i="209"/>
  <c r="G21" i="209"/>
  <c r="F21" i="209"/>
  <c r="E21" i="209"/>
  <c r="D21" i="209"/>
  <c r="C21" i="209"/>
  <c r="O20" i="209"/>
  <c r="N20" i="209"/>
  <c r="M20" i="209"/>
  <c r="L20" i="209"/>
  <c r="K20" i="209"/>
  <c r="J20" i="209"/>
  <c r="I20" i="209"/>
  <c r="H20" i="209"/>
  <c r="G20" i="209"/>
  <c r="F20" i="209"/>
  <c r="E20" i="209"/>
  <c r="D20" i="209"/>
  <c r="C20" i="209"/>
  <c r="O19" i="209"/>
  <c r="N19" i="209"/>
  <c r="M19" i="209"/>
  <c r="L19" i="209"/>
  <c r="K19" i="209"/>
  <c r="J19" i="209"/>
  <c r="I19" i="209"/>
  <c r="H19" i="209"/>
  <c r="G19" i="209"/>
  <c r="F19" i="209"/>
  <c r="E19" i="209"/>
  <c r="D19" i="209"/>
  <c r="C19" i="209"/>
  <c r="O18" i="209"/>
  <c r="N18" i="209"/>
  <c r="M18" i="209"/>
  <c r="L18" i="209"/>
  <c r="K18" i="209"/>
  <c r="J18" i="209"/>
  <c r="I18" i="209"/>
  <c r="H18" i="209"/>
  <c r="G18" i="209"/>
  <c r="F18" i="209"/>
  <c r="E18" i="209"/>
  <c r="D18" i="209"/>
  <c r="C18" i="209"/>
  <c r="O17" i="209"/>
  <c r="N17" i="209"/>
  <c r="M17" i="209"/>
  <c r="L17" i="209"/>
  <c r="K17" i="209"/>
  <c r="J17" i="209"/>
  <c r="I17" i="209"/>
  <c r="H17" i="209"/>
  <c r="G17" i="209"/>
  <c r="F17" i="209"/>
  <c r="E17" i="209"/>
  <c r="D17" i="209"/>
  <c r="C17" i="209"/>
  <c r="O16" i="209"/>
  <c r="N16" i="209"/>
  <c r="M16" i="209"/>
  <c r="L16" i="209"/>
  <c r="K16" i="209"/>
  <c r="J16" i="209"/>
  <c r="I16" i="209"/>
  <c r="H16" i="209"/>
  <c r="G16" i="209"/>
  <c r="F16" i="209"/>
  <c r="E16" i="209"/>
  <c r="D16" i="209"/>
  <c r="C16" i="209"/>
  <c r="O15" i="209"/>
  <c r="N15" i="209"/>
  <c r="M15" i="209"/>
  <c r="L15" i="209"/>
  <c r="K15" i="209"/>
  <c r="J15" i="209"/>
  <c r="I15" i="209"/>
  <c r="H15" i="209"/>
  <c r="G15" i="209"/>
  <c r="F15" i="209"/>
  <c r="E15" i="209"/>
  <c r="D15" i="209"/>
  <c r="C15" i="209"/>
  <c r="O32" i="208"/>
  <c r="N32" i="208"/>
  <c r="M32" i="208"/>
  <c r="L32" i="208"/>
  <c r="K32" i="208"/>
  <c r="J32" i="208"/>
  <c r="I32" i="208"/>
  <c r="H32" i="208"/>
  <c r="G32" i="208"/>
  <c r="F32" i="208"/>
  <c r="E32" i="208"/>
  <c r="D32" i="208"/>
  <c r="C32" i="208"/>
  <c r="O31" i="208"/>
  <c r="N31" i="208"/>
  <c r="M31" i="208"/>
  <c r="L31" i="208"/>
  <c r="K31" i="208"/>
  <c r="J31" i="208"/>
  <c r="I31" i="208"/>
  <c r="H31" i="208"/>
  <c r="G31" i="208"/>
  <c r="F31" i="208"/>
  <c r="E31" i="208"/>
  <c r="D31" i="208"/>
  <c r="C31" i="208"/>
  <c r="O30" i="208"/>
  <c r="N30" i="208"/>
  <c r="M30" i="208"/>
  <c r="L30" i="208"/>
  <c r="K30" i="208"/>
  <c r="J30" i="208"/>
  <c r="I30" i="208"/>
  <c r="H30" i="208"/>
  <c r="G30" i="208"/>
  <c r="F30" i="208"/>
  <c r="E30" i="208"/>
  <c r="D30" i="208"/>
  <c r="C30" i="208"/>
  <c r="O29" i="208"/>
  <c r="N29" i="208"/>
  <c r="M29" i="208"/>
  <c r="L29" i="208"/>
  <c r="K29" i="208"/>
  <c r="J29" i="208"/>
  <c r="I29" i="208"/>
  <c r="H29" i="208"/>
  <c r="G29" i="208"/>
  <c r="F29" i="208"/>
  <c r="E29" i="208"/>
  <c r="D29" i="208"/>
  <c r="C29" i="208"/>
  <c r="O28" i="208"/>
  <c r="N28" i="208"/>
  <c r="M28" i="208"/>
  <c r="L28" i="208"/>
  <c r="K28" i="208"/>
  <c r="J28" i="208"/>
  <c r="I28" i="208"/>
  <c r="H28" i="208"/>
  <c r="G28" i="208"/>
  <c r="F28" i="208"/>
  <c r="E28" i="208"/>
  <c r="D28" i="208"/>
  <c r="C28" i="208"/>
  <c r="O24" i="208"/>
  <c r="N24" i="208"/>
  <c r="M24" i="208"/>
  <c r="L24" i="208"/>
  <c r="K24" i="208"/>
  <c r="J24" i="208"/>
  <c r="I24" i="208"/>
  <c r="H24" i="208"/>
  <c r="G24" i="208"/>
  <c r="F24" i="208"/>
  <c r="E24" i="208"/>
  <c r="D24" i="208"/>
  <c r="C24" i="208"/>
  <c r="O23" i="208"/>
  <c r="N23" i="208"/>
  <c r="M23" i="208"/>
  <c r="L23" i="208"/>
  <c r="K23" i="208"/>
  <c r="J23" i="208"/>
  <c r="I23" i="208"/>
  <c r="H23" i="208"/>
  <c r="G23" i="208"/>
  <c r="F23" i="208"/>
  <c r="E23" i="208"/>
  <c r="D23" i="208"/>
  <c r="C23" i="208"/>
  <c r="O22" i="208"/>
  <c r="N22" i="208"/>
  <c r="M22" i="208"/>
  <c r="L22" i="208"/>
  <c r="K22" i="208"/>
  <c r="J22" i="208"/>
  <c r="I22" i="208"/>
  <c r="H22" i="208"/>
  <c r="G22" i="208"/>
  <c r="F22" i="208"/>
  <c r="E22" i="208"/>
  <c r="D22" i="208"/>
  <c r="C22" i="208"/>
  <c r="O21" i="208"/>
  <c r="N21" i="208"/>
  <c r="M21" i="208"/>
  <c r="L21" i="208"/>
  <c r="K21" i="208"/>
  <c r="J21" i="208"/>
  <c r="I21" i="208"/>
  <c r="H21" i="208"/>
  <c r="G21" i="208"/>
  <c r="F21" i="208"/>
  <c r="E21" i="208"/>
  <c r="D21" i="208"/>
  <c r="C21" i="208"/>
  <c r="O20" i="208"/>
  <c r="N20" i="208"/>
  <c r="M20" i="208"/>
  <c r="L20" i="208"/>
  <c r="K20" i="208"/>
  <c r="J20" i="208"/>
  <c r="I20" i="208"/>
  <c r="H20" i="208"/>
  <c r="G20" i="208"/>
  <c r="F20" i="208"/>
  <c r="E20" i="208"/>
  <c r="D20" i="208"/>
  <c r="C20" i="208"/>
  <c r="O19" i="208"/>
  <c r="N19" i="208"/>
  <c r="M19" i="208"/>
  <c r="L19" i="208"/>
  <c r="K19" i="208"/>
  <c r="J19" i="208"/>
  <c r="I19" i="208"/>
  <c r="H19" i="208"/>
  <c r="G19" i="208"/>
  <c r="F19" i="208"/>
  <c r="E19" i="208"/>
  <c r="D19" i="208"/>
  <c r="C19" i="208"/>
  <c r="O18" i="208"/>
  <c r="N18" i="208"/>
  <c r="M18" i="208"/>
  <c r="L18" i="208"/>
  <c r="K18" i="208"/>
  <c r="J18" i="208"/>
  <c r="I18" i="208"/>
  <c r="H18" i="208"/>
  <c r="G18" i="208"/>
  <c r="F18" i="208"/>
  <c r="E18" i="208"/>
  <c r="D18" i="208"/>
  <c r="C18" i="208"/>
  <c r="O17" i="208"/>
  <c r="N17" i="208"/>
  <c r="M17" i="208"/>
  <c r="L17" i="208"/>
  <c r="K17" i="208"/>
  <c r="J17" i="208"/>
  <c r="I17" i="208"/>
  <c r="H17" i="208"/>
  <c r="G17" i="208"/>
  <c r="F17" i="208"/>
  <c r="E17" i="208"/>
  <c r="D17" i="208"/>
  <c r="C17" i="208"/>
  <c r="O16" i="208"/>
  <c r="N16" i="208"/>
  <c r="M16" i="208"/>
  <c r="L16" i="208"/>
  <c r="K16" i="208"/>
  <c r="J16" i="208"/>
  <c r="I16" i="208"/>
  <c r="H16" i="208"/>
  <c r="G16" i="208"/>
  <c r="F16" i="208"/>
  <c r="E16" i="208"/>
  <c r="D16" i="208"/>
  <c r="C16" i="208"/>
  <c r="O15" i="208"/>
  <c r="N15" i="208"/>
  <c r="M15" i="208"/>
  <c r="L15" i="208"/>
  <c r="K15" i="208"/>
  <c r="J15" i="208"/>
  <c r="I15" i="208"/>
  <c r="H15" i="208"/>
  <c r="G15" i="208"/>
  <c r="F15" i="208"/>
  <c r="E15" i="208"/>
  <c r="D15" i="208"/>
  <c r="C15" i="208"/>
  <c r="O32" i="207"/>
  <c r="N32" i="207"/>
  <c r="M32" i="207"/>
  <c r="L32" i="207"/>
  <c r="K32" i="207"/>
  <c r="J32" i="207"/>
  <c r="I32" i="207"/>
  <c r="H32" i="207"/>
  <c r="G32" i="207"/>
  <c r="F32" i="207"/>
  <c r="E32" i="207"/>
  <c r="D32" i="207"/>
  <c r="C32" i="207"/>
  <c r="O31" i="207"/>
  <c r="N31" i="207"/>
  <c r="M31" i="207"/>
  <c r="L31" i="207"/>
  <c r="K31" i="207"/>
  <c r="J31" i="207"/>
  <c r="I31" i="207"/>
  <c r="H31" i="207"/>
  <c r="G31" i="207"/>
  <c r="F31" i="207"/>
  <c r="E31" i="207"/>
  <c r="D31" i="207"/>
  <c r="C31" i="207"/>
  <c r="O30" i="207"/>
  <c r="N30" i="207"/>
  <c r="M30" i="207"/>
  <c r="L30" i="207"/>
  <c r="K30" i="207"/>
  <c r="J30" i="207"/>
  <c r="I30" i="207"/>
  <c r="H30" i="207"/>
  <c r="G30" i="207"/>
  <c r="F30" i="207"/>
  <c r="E30" i="207"/>
  <c r="D30" i="207"/>
  <c r="C30" i="207"/>
  <c r="O29" i="207"/>
  <c r="N29" i="207"/>
  <c r="M29" i="207"/>
  <c r="L29" i="207"/>
  <c r="K29" i="207"/>
  <c r="J29" i="207"/>
  <c r="I29" i="207"/>
  <c r="H29" i="207"/>
  <c r="G29" i="207"/>
  <c r="F29" i="207"/>
  <c r="E29" i="207"/>
  <c r="D29" i="207"/>
  <c r="C29" i="207"/>
  <c r="O28" i="207"/>
  <c r="N28" i="207"/>
  <c r="M28" i="207"/>
  <c r="L28" i="207"/>
  <c r="K28" i="207"/>
  <c r="J28" i="207"/>
  <c r="I28" i="207"/>
  <c r="H28" i="207"/>
  <c r="G28" i="207"/>
  <c r="F28" i="207"/>
  <c r="E28" i="207"/>
  <c r="D28" i="207"/>
  <c r="C28" i="207"/>
  <c r="O24" i="207"/>
  <c r="N24" i="207"/>
  <c r="M24" i="207"/>
  <c r="L24" i="207"/>
  <c r="K24" i="207"/>
  <c r="J24" i="207"/>
  <c r="I24" i="207"/>
  <c r="H24" i="207"/>
  <c r="G24" i="207"/>
  <c r="F24" i="207"/>
  <c r="E24" i="207"/>
  <c r="D24" i="207"/>
  <c r="C24" i="207"/>
  <c r="O23" i="207"/>
  <c r="N23" i="207"/>
  <c r="M23" i="207"/>
  <c r="L23" i="207"/>
  <c r="K23" i="207"/>
  <c r="J23" i="207"/>
  <c r="I23" i="207"/>
  <c r="H23" i="207"/>
  <c r="G23" i="207"/>
  <c r="F23" i="207"/>
  <c r="E23" i="207"/>
  <c r="D23" i="207"/>
  <c r="C23" i="207"/>
  <c r="O22" i="207"/>
  <c r="N22" i="207"/>
  <c r="M22" i="207"/>
  <c r="L22" i="207"/>
  <c r="K22" i="207"/>
  <c r="J22" i="207"/>
  <c r="I22" i="207"/>
  <c r="H22" i="207"/>
  <c r="G22" i="207"/>
  <c r="F22" i="207"/>
  <c r="E22" i="207"/>
  <c r="D22" i="207"/>
  <c r="C22" i="207"/>
  <c r="O21" i="207"/>
  <c r="N21" i="207"/>
  <c r="M21" i="207"/>
  <c r="L21" i="207"/>
  <c r="K21" i="207"/>
  <c r="J21" i="207"/>
  <c r="I21" i="207"/>
  <c r="H21" i="207"/>
  <c r="G21" i="207"/>
  <c r="F21" i="207"/>
  <c r="E21" i="207"/>
  <c r="D21" i="207"/>
  <c r="C21" i="207"/>
  <c r="O20" i="207"/>
  <c r="N20" i="207"/>
  <c r="M20" i="207"/>
  <c r="L20" i="207"/>
  <c r="K20" i="207"/>
  <c r="J20" i="207"/>
  <c r="I20" i="207"/>
  <c r="H20" i="207"/>
  <c r="G20" i="207"/>
  <c r="F20" i="207"/>
  <c r="E20" i="207"/>
  <c r="D20" i="207"/>
  <c r="C20" i="207"/>
  <c r="O19" i="207"/>
  <c r="N19" i="207"/>
  <c r="M19" i="207"/>
  <c r="L19" i="207"/>
  <c r="K19" i="207"/>
  <c r="J19" i="207"/>
  <c r="I19" i="207"/>
  <c r="H19" i="207"/>
  <c r="G19" i="207"/>
  <c r="F19" i="207"/>
  <c r="E19" i="207"/>
  <c r="D19" i="207"/>
  <c r="C19" i="207"/>
  <c r="O18" i="207"/>
  <c r="N18" i="207"/>
  <c r="M18" i="207"/>
  <c r="L18" i="207"/>
  <c r="K18" i="207"/>
  <c r="J18" i="207"/>
  <c r="I18" i="207"/>
  <c r="H18" i="207"/>
  <c r="G18" i="207"/>
  <c r="F18" i="207"/>
  <c r="E18" i="207"/>
  <c r="D18" i="207"/>
  <c r="C18" i="207"/>
  <c r="O17" i="207"/>
  <c r="N17" i="207"/>
  <c r="M17" i="207"/>
  <c r="L17" i="207"/>
  <c r="K17" i="207"/>
  <c r="J17" i="207"/>
  <c r="I17" i="207"/>
  <c r="H17" i="207"/>
  <c r="G17" i="207"/>
  <c r="F17" i="207"/>
  <c r="E17" i="207"/>
  <c r="D17" i="207"/>
  <c r="C17" i="207"/>
  <c r="O16" i="207"/>
  <c r="N16" i="207"/>
  <c r="M16" i="207"/>
  <c r="L16" i="207"/>
  <c r="K16" i="207"/>
  <c r="J16" i="207"/>
  <c r="I16" i="207"/>
  <c r="H16" i="207"/>
  <c r="G16" i="207"/>
  <c r="F16" i="207"/>
  <c r="E16" i="207"/>
  <c r="D16" i="207"/>
  <c r="C16" i="207"/>
  <c r="O15" i="207"/>
  <c r="N15" i="207"/>
  <c r="M15" i="207"/>
  <c r="L15" i="207"/>
  <c r="K15" i="207"/>
  <c r="J15" i="207"/>
  <c r="I15" i="207"/>
  <c r="H15" i="207"/>
  <c r="G15" i="207"/>
  <c r="F15" i="207"/>
  <c r="E15" i="207"/>
  <c r="D15" i="207"/>
  <c r="C15" i="207"/>
  <c r="O32" i="206"/>
  <c r="N32" i="206"/>
  <c r="M32" i="206"/>
  <c r="L32" i="206"/>
  <c r="K32" i="206"/>
  <c r="J32" i="206"/>
  <c r="I32" i="206"/>
  <c r="H32" i="206"/>
  <c r="G32" i="206"/>
  <c r="F32" i="206"/>
  <c r="E32" i="206"/>
  <c r="D32" i="206"/>
  <c r="C32" i="206"/>
  <c r="O31" i="206"/>
  <c r="N31" i="206"/>
  <c r="M31" i="206"/>
  <c r="L31" i="206"/>
  <c r="K31" i="206"/>
  <c r="J31" i="206"/>
  <c r="I31" i="206"/>
  <c r="H31" i="206"/>
  <c r="G31" i="206"/>
  <c r="F31" i="206"/>
  <c r="E31" i="206"/>
  <c r="D31" i="206"/>
  <c r="C31" i="206"/>
  <c r="O30" i="206"/>
  <c r="N30" i="206"/>
  <c r="M30" i="206"/>
  <c r="L30" i="206"/>
  <c r="K30" i="206"/>
  <c r="J30" i="206"/>
  <c r="I30" i="206"/>
  <c r="H30" i="206"/>
  <c r="G30" i="206"/>
  <c r="F30" i="206"/>
  <c r="E30" i="206"/>
  <c r="D30" i="206"/>
  <c r="C30" i="206"/>
  <c r="O29" i="206"/>
  <c r="N29" i="206"/>
  <c r="M29" i="206"/>
  <c r="L29" i="206"/>
  <c r="K29" i="206"/>
  <c r="J29" i="206"/>
  <c r="I29" i="206"/>
  <c r="H29" i="206"/>
  <c r="G29" i="206"/>
  <c r="F29" i="206"/>
  <c r="E29" i="206"/>
  <c r="D29" i="206"/>
  <c r="C29" i="206"/>
  <c r="O28" i="206"/>
  <c r="N28" i="206"/>
  <c r="M28" i="206"/>
  <c r="L28" i="206"/>
  <c r="K28" i="206"/>
  <c r="J28" i="206"/>
  <c r="I28" i="206"/>
  <c r="H28" i="206"/>
  <c r="G28" i="206"/>
  <c r="F28" i="206"/>
  <c r="E28" i="206"/>
  <c r="D28" i="206"/>
  <c r="C28" i="206"/>
  <c r="O24" i="206"/>
  <c r="N24" i="206"/>
  <c r="M24" i="206"/>
  <c r="L24" i="206"/>
  <c r="K24" i="206"/>
  <c r="J24" i="206"/>
  <c r="I24" i="206"/>
  <c r="H24" i="206"/>
  <c r="G24" i="206"/>
  <c r="F24" i="206"/>
  <c r="E24" i="206"/>
  <c r="D24" i="206"/>
  <c r="C24" i="206"/>
  <c r="O23" i="206"/>
  <c r="N23" i="206"/>
  <c r="M23" i="206"/>
  <c r="L23" i="206"/>
  <c r="K23" i="206"/>
  <c r="J23" i="206"/>
  <c r="I23" i="206"/>
  <c r="H23" i="206"/>
  <c r="G23" i="206"/>
  <c r="F23" i="206"/>
  <c r="E23" i="206"/>
  <c r="D23" i="206"/>
  <c r="C23" i="206"/>
  <c r="O22" i="206"/>
  <c r="N22" i="206"/>
  <c r="M22" i="206"/>
  <c r="L22" i="206"/>
  <c r="K22" i="206"/>
  <c r="J22" i="206"/>
  <c r="I22" i="206"/>
  <c r="H22" i="206"/>
  <c r="G22" i="206"/>
  <c r="F22" i="206"/>
  <c r="E22" i="206"/>
  <c r="D22" i="206"/>
  <c r="C22" i="206"/>
  <c r="O21" i="206"/>
  <c r="N21" i="206"/>
  <c r="M21" i="206"/>
  <c r="L21" i="206"/>
  <c r="K21" i="206"/>
  <c r="J21" i="206"/>
  <c r="I21" i="206"/>
  <c r="H21" i="206"/>
  <c r="G21" i="206"/>
  <c r="F21" i="206"/>
  <c r="E21" i="206"/>
  <c r="D21" i="206"/>
  <c r="C21" i="206"/>
  <c r="O20" i="206"/>
  <c r="N20" i="206"/>
  <c r="M20" i="206"/>
  <c r="L20" i="206"/>
  <c r="K20" i="206"/>
  <c r="J20" i="206"/>
  <c r="I20" i="206"/>
  <c r="H20" i="206"/>
  <c r="G20" i="206"/>
  <c r="F20" i="206"/>
  <c r="E20" i="206"/>
  <c r="D20" i="206"/>
  <c r="C20" i="206"/>
  <c r="O19" i="206"/>
  <c r="N19" i="206"/>
  <c r="M19" i="206"/>
  <c r="L19" i="206"/>
  <c r="K19" i="206"/>
  <c r="J19" i="206"/>
  <c r="I19" i="206"/>
  <c r="H19" i="206"/>
  <c r="G19" i="206"/>
  <c r="F19" i="206"/>
  <c r="E19" i="206"/>
  <c r="D19" i="206"/>
  <c r="C19" i="206"/>
  <c r="O18" i="206"/>
  <c r="N18" i="206"/>
  <c r="M18" i="206"/>
  <c r="L18" i="206"/>
  <c r="K18" i="206"/>
  <c r="J18" i="206"/>
  <c r="I18" i="206"/>
  <c r="H18" i="206"/>
  <c r="G18" i="206"/>
  <c r="F18" i="206"/>
  <c r="E18" i="206"/>
  <c r="D18" i="206"/>
  <c r="C18" i="206"/>
  <c r="O17" i="206"/>
  <c r="N17" i="206"/>
  <c r="M17" i="206"/>
  <c r="L17" i="206"/>
  <c r="K17" i="206"/>
  <c r="J17" i="206"/>
  <c r="I17" i="206"/>
  <c r="H17" i="206"/>
  <c r="G17" i="206"/>
  <c r="F17" i="206"/>
  <c r="E17" i="206"/>
  <c r="D17" i="206"/>
  <c r="C17" i="206"/>
  <c r="O16" i="206"/>
  <c r="N16" i="206"/>
  <c r="M16" i="206"/>
  <c r="L16" i="206"/>
  <c r="K16" i="206"/>
  <c r="J16" i="206"/>
  <c r="I16" i="206"/>
  <c r="H16" i="206"/>
  <c r="G16" i="206"/>
  <c r="F16" i="206"/>
  <c r="E16" i="206"/>
  <c r="D16" i="206"/>
  <c r="C16" i="206"/>
  <c r="O15" i="206"/>
  <c r="N15" i="206"/>
  <c r="M15" i="206"/>
  <c r="L15" i="206"/>
  <c r="K15" i="206"/>
  <c r="J15" i="206"/>
  <c r="I15" i="206"/>
  <c r="H15" i="206"/>
  <c r="G15" i="206"/>
  <c r="F15" i="206"/>
  <c r="E15" i="206"/>
  <c r="D15" i="206"/>
  <c r="C15" i="206"/>
  <c r="O32" i="205"/>
  <c r="N32" i="205"/>
  <c r="M32" i="205"/>
  <c r="L32" i="205"/>
  <c r="K32" i="205"/>
  <c r="J32" i="205"/>
  <c r="I32" i="205"/>
  <c r="H32" i="205"/>
  <c r="G32" i="205"/>
  <c r="F32" i="205"/>
  <c r="E32" i="205"/>
  <c r="D32" i="205"/>
  <c r="C32" i="205"/>
  <c r="O31" i="205"/>
  <c r="N31" i="205"/>
  <c r="M31" i="205"/>
  <c r="L31" i="205"/>
  <c r="K31" i="205"/>
  <c r="J31" i="205"/>
  <c r="I31" i="205"/>
  <c r="H31" i="205"/>
  <c r="G31" i="205"/>
  <c r="F31" i="205"/>
  <c r="E31" i="205"/>
  <c r="D31" i="205"/>
  <c r="C31" i="205"/>
  <c r="O30" i="205"/>
  <c r="N30" i="205"/>
  <c r="M30" i="205"/>
  <c r="L30" i="205"/>
  <c r="K30" i="205"/>
  <c r="J30" i="205"/>
  <c r="I30" i="205"/>
  <c r="H30" i="205"/>
  <c r="G30" i="205"/>
  <c r="F30" i="205"/>
  <c r="E30" i="205"/>
  <c r="D30" i="205"/>
  <c r="C30" i="205"/>
  <c r="O29" i="205"/>
  <c r="N29" i="205"/>
  <c r="M29" i="205"/>
  <c r="L29" i="205"/>
  <c r="K29" i="205"/>
  <c r="J29" i="205"/>
  <c r="I29" i="205"/>
  <c r="H29" i="205"/>
  <c r="G29" i="205"/>
  <c r="F29" i="205"/>
  <c r="E29" i="205"/>
  <c r="D29" i="205"/>
  <c r="C29" i="205"/>
  <c r="O28" i="205"/>
  <c r="N28" i="205"/>
  <c r="M28" i="205"/>
  <c r="L28" i="205"/>
  <c r="K28" i="205"/>
  <c r="J28" i="205"/>
  <c r="I28" i="205"/>
  <c r="H28" i="205"/>
  <c r="G28" i="205"/>
  <c r="F28" i="205"/>
  <c r="E28" i="205"/>
  <c r="D28" i="205"/>
  <c r="C28" i="205"/>
  <c r="O24" i="205"/>
  <c r="N24" i="205"/>
  <c r="M24" i="205"/>
  <c r="L24" i="205"/>
  <c r="K24" i="205"/>
  <c r="J24" i="205"/>
  <c r="I24" i="205"/>
  <c r="H24" i="205"/>
  <c r="G24" i="205"/>
  <c r="F24" i="205"/>
  <c r="E24" i="205"/>
  <c r="D24" i="205"/>
  <c r="C24" i="205"/>
  <c r="O23" i="205"/>
  <c r="N23" i="205"/>
  <c r="M23" i="205"/>
  <c r="L23" i="205"/>
  <c r="K23" i="205"/>
  <c r="J23" i="205"/>
  <c r="I23" i="205"/>
  <c r="H23" i="205"/>
  <c r="G23" i="205"/>
  <c r="F23" i="205"/>
  <c r="E23" i="205"/>
  <c r="D23" i="205"/>
  <c r="C23" i="205"/>
  <c r="O22" i="205"/>
  <c r="N22" i="205"/>
  <c r="M22" i="205"/>
  <c r="L22" i="205"/>
  <c r="K22" i="205"/>
  <c r="J22" i="205"/>
  <c r="I22" i="205"/>
  <c r="H22" i="205"/>
  <c r="G22" i="205"/>
  <c r="F22" i="205"/>
  <c r="E22" i="205"/>
  <c r="D22" i="205"/>
  <c r="C22" i="205"/>
  <c r="O21" i="205"/>
  <c r="N21" i="205"/>
  <c r="M21" i="205"/>
  <c r="L21" i="205"/>
  <c r="K21" i="205"/>
  <c r="J21" i="205"/>
  <c r="I21" i="205"/>
  <c r="H21" i="205"/>
  <c r="G21" i="205"/>
  <c r="F21" i="205"/>
  <c r="E21" i="205"/>
  <c r="D21" i="205"/>
  <c r="C21" i="205"/>
  <c r="O20" i="205"/>
  <c r="N20" i="205"/>
  <c r="M20" i="205"/>
  <c r="L20" i="205"/>
  <c r="K20" i="205"/>
  <c r="J20" i="205"/>
  <c r="I20" i="205"/>
  <c r="H20" i="205"/>
  <c r="G20" i="205"/>
  <c r="F20" i="205"/>
  <c r="E20" i="205"/>
  <c r="D20" i="205"/>
  <c r="C20" i="205"/>
  <c r="O19" i="205"/>
  <c r="N19" i="205"/>
  <c r="M19" i="205"/>
  <c r="L19" i="205"/>
  <c r="K19" i="205"/>
  <c r="J19" i="205"/>
  <c r="I19" i="205"/>
  <c r="H19" i="205"/>
  <c r="G19" i="205"/>
  <c r="F19" i="205"/>
  <c r="E19" i="205"/>
  <c r="D19" i="205"/>
  <c r="C19" i="205"/>
  <c r="O18" i="205"/>
  <c r="N18" i="205"/>
  <c r="M18" i="205"/>
  <c r="L18" i="205"/>
  <c r="K18" i="205"/>
  <c r="J18" i="205"/>
  <c r="I18" i="205"/>
  <c r="H18" i="205"/>
  <c r="G18" i="205"/>
  <c r="F18" i="205"/>
  <c r="E18" i="205"/>
  <c r="D18" i="205"/>
  <c r="C18" i="205"/>
  <c r="O17" i="205"/>
  <c r="N17" i="205"/>
  <c r="M17" i="205"/>
  <c r="L17" i="205"/>
  <c r="K17" i="205"/>
  <c r="J17" i="205"/>
  <c r="I17" i="205"/>
  <c r="H17" i="205"/>
  <c r="G17" i="205"/>
  <c r="F17" i="205"/>
  <c r="E17" i="205"/>
  <c r="D17" i="205"/>
  <c r="C17" i="205"/>
  <c r="O16" i="205"/>
  <c r="N16" i="205"/>
  <c r="M16" i="205"/>
  <c r="L16" i="205"/>
  <c r="K16" i="205"/>
  <c r="J16" i="205"/>
  <c r="I16" i="205"/>
  <c r="H16" i="205"/>
  <c r="G16" i="205"/>
  <c r="F16" i="205"/>
  <c r="E16" i="205"/>
  <c r="D16" i="205"/>
  <c r="C16" i="205"/>
  <c r="O15" i="205"/>
  <c r="N15" i="205"/>
  <c r="M15" i="205"/>
  <c r="L15" i="205"/>
  <c r="K15" i="205"/>
  <c r="J15" i="205"/>
  <c r="I15" i="205"/>
  <c r="H15" i="205"/>
  <c r="G15" i="205"/>
  <c r="F15" i="205"/>
  <c r="E15" i="205"/>
  <c r="D15" i="205"/>
  <c r="C15" i="205"/>
  <c r="O32" i="204"/>
  <c r="N32" i="204"/>
  <c r="M32" i="204"/>
  <c r="L32" i="204"/>
  <c r="K32" i="204"/>
  <c r="J32" i="204"/>
  <c r="I32" i="204"/>
  <c r="H32" i="204"/>
  <c r="G32" i="204"/>
  <c r="F32" i="204"/>
  <c r="E32" i="204"/>
  <c r="D32" i="204"/>
  <c r="C32" i="204"/>
  <c r="O31" i="204"/>
  <c r="N31" i="204"/>
  <c r="M31" i="204"/>
  <c r="L31" i="204"/>
  <c r="K31" i="204"/>
  <c r="J31" i="204"/>
  <c r="I31" i="204"/>
  <c r="H31" i="204"/>
  <c r="G31" i="204"/>
  <c r="F31" i="204"/>
  <c r="E31" i="204"/>
  <c r="D31" i="204"/>
  <c r="C31" i="204"/>
  <c r="O30" i="204"/>
  <c r="N30" i="204"/>
  <c r="M30" i="204"/>
  <c r="L30" i="204"/>
  <c r="K30" i="204"/>
  <c r="J30" i="204"/>
  <c r="I30" i="204"/>
  <c r="H30" i="204"/>
  <c r="G30" i="204"/>
  <c r="F30" i="204"/>
  <c r="E30" i="204"/>
  <c r="D30" i="204"/>
  <c r="C30" i="204"/>
  <c r="O29" i="204"/>
  <c r="N29" i="204"/>
  <c r="M29" i="204"/>
  <c r="L29" i="204"/>
  <c r="K29" i="204"/>
  <c r="J29" i="204"/>
  <c r="I29" i="204"/>
  <c r="H29" i="204"/>
  <c r="G29" i="204"/>
  <c r="F29" i="204"/>
  <c r="E29" i="204"/>
  <c r="D29" i="204"/>
  <c r="C29" i="204"/>
  <c r="O28" i="204"/>
  <c r="N28" i="204"/>
  <c r="M28" i="204"/>
  <c r="L28" i="204"/>
  <c r="K28" i="204"/>
  <c r="J28" i="204"/>
  <c r="I28" i="204"/>
  <c r="H28" i="204"/>
  <c r="G28" i="204"/>
  <c r="F28" i="204"/>
  <c r="E28" i="204"/>
  <c r="D28" i="204"/>
  <c r="C28" i="204"/>
  <c r="O24" i="204"/>
  <c r="N24" i="204"/>
  <c r="M24" i="204"/>
  <c r="L24" i="204"/>
  <c r="K24" i="204"/>
  <c r="J24" i="204"/>
  <c r="I24" i="204"/>
  <c r="H24" i="204"/>
  <c r="G24" i="204"/>
  <c r="F24" i="204"/>
  <c r="E24" i="204"/>
  <c r="D24" i="204"/>
  <c r="C24" i="204"/>
  <c r="O23" i="204"/>
  <c r="N23" i="204"/>
  <c r="M23" i="204"/>
  <c r="L23" i="204"/>
  <c r="K23" i="204"/>
  <c r="J23" i="204"/>
  <c r="I23" i="204"/>
  <c r="H23" i="204"/>
  <c r="G23" i="204"/>
  <c r="F23" i="204"/>
  <c r="E23" i="204"/>
  <c r="D23" i="204"/>
  <c r="C23" i="204"/>
  <c r="O22" i="204"/>
  <c r="N22" i="204"/>
  <c r="M22" i="204"/>
  <c r="L22" i="204"/>
  <c r="K22" i="204"/>
  <c r="J22" i="204"/>
  <c r="I22" i="204"/>
  <c r="H22" i="204"/>
  <c r="G22" i="204"/>
  <c r="F22" i="204"/>
  <c r="E22" i="204"/>
  <c r="D22" i="204"/>
  <c r="C22" i="204"/>
  <c r="O21" i="204"/>
  <c r="N21" i="204"/>
  <c r="M21" i="204"/>
  <c r="L21" i="204"/>
  <c r="K21" i="204"/>
  <c r="J21" i="204"/>
  <c r="I21" i="204"/>
  <c r="H21" i="204"/>
  <c r="G21" i="204"/>
  <c r="F21" i="204"/>
  <c r="E21" i="204"/>
  <c r="D21" i="204"/>
  <c r="C21" i="204"/>
  <c r="O20" i="204"/>
  <c r="N20" i="204"/>
  <c r="M20" i="204"/>
  <c r="L20" i="204"/>
  <c r="K20" i="204"/>
  <c r="J20" i="204"/>
  <c r="I20" i="204"/>
  <c r="H20" i="204"/>
  <c r="G20" i="204"/>
  <c r="F20" i="204"/>
  <c r="E20" i="204"/>
  <c r="D20" i="204"/>
  <c r="C20" i="204"/>
  <c r="O19" i="204"/>
  <c r="N19" i="204"/>
  <c r="M19" i="204"/>
  <c r="L19" i="204"/>
  <c r="K19" i="204"/>
  <c r="J19" i="204"/>
  <c r="I19" i="204"/>
  <c r="H19" i="204"/>
  <c r="G19" i="204"/>
  <c r="F19" i="204"/>
  <c r="E19" i="204"/>
  <c r="D19" i="204"/>
  <c r="C19" i="204"/>
  <c r="O18" i="204"/>
  <c r="N18" i="204"/>
  <c r="M18" i="204"/>
  <c r="L18" i="204"/>
  <c r="K18" i="204"/>
  <c r="J18" i="204"/>
  <c r="I18" i="204"/>
  <c r="H18" i="204"/>
  <c r="G18" i="204"/>
  <c r="F18" i="204"/>
  <c r="E18" i="204"/>
  <c r="D18" i="204"/>
  <c r="C18" i="204"/>
  <c r="O17" i="204"/>
  <c r="N17" i="204"/>
  <c r="M17" i="204"/>
  <c r="L17" i="204"/>
  <c r="K17" i="204"/>
  <c r="J17" i="204"/>
  <c r="I17" i="204"/>
  <c r="H17" i="204"/>
  <c r="G17" i="204"/>
  <c r="F17" i="204"/>
  <c r="E17" i="204"/>
  <c r="D17" i="204"/>
  <c r="C17" i="204"/>
  <c r="O16" i="204"/>
  <c r="N16" i="204"/>
  <c r="M16" i="204"/>
  <c r="L16" i="204"/>
  <c r="K16" i="204"/>
  <c r="J16" i="204"/>
  <c r="I16" i="204"/>
  <c r="H16" i="204"/>
  <c r="G16" i="204"/>
  <c r="F16" i="204"/>
  <c r="E16" i="204"/>
  <c r="D16" i="204"/>
  <c r="C16" i="204"/>
  <c r="O15" i="204"/>
  <c r="N15" i="204"/>
  <c r="M15" i="204"/>
  <c r="L15" i="204"/>
  <c r="K15" i="204"/>
  <c r="J15" i="204"/>
  <c r="I15" i="204"/>
  <c r="H15" i="204"/>
  <c r="G15" i="204"/>
  <c r="F15" i="204"/>
  <c r="E15" i="204"/>
  <c r="D15" i="204"/>
  <c r="C15" i="204"/>
  <c r="O32" i="203"/>
  <c r="N32" i="203"/>
  <c r="M32" i="203"/>
  <c r="L32" i="203"/>
  <c r="K32" i="203"/>
  <c r="J32" i="203"/>
  <c r="I32" i="203"/>
  <c r="H32" i="203"/>
  <c r="G32" i="203"/>
  <c r="F32" i="203"/>
  <c r="E32" i="203"/>
  <c r="D32" i="203"/>
  <c r="C32" i="203"/>
  <c r="O31" i="203"/>
  <c r="N31" i="203"/>
  <c r="M31" i="203"/>
  <c r="L31" i="203"/>
  <c r="K31" i="203"/>
  <c r="J31" i="203"/>
  <c r="I31" i="203"/>
  <c r="H31" i="203"/>
  <c r="G31" i="203"/>
  <c r="F31" i="203"/>
  <c r="E31" i="203"/>
  <c r="D31" i="203"/>
  <c r="C31" i="203"/>
  <c r="O30" i="203"/>
  <c r="N30" i="203"/>
  <c r="M30" i="203"/>
  <c r="L30" i="203"/>
  <c r="K30" i="203"/>
  <c r="J30" i="203"/>
  <c r="I30" i="203"/>
  <c r="H30" i="203"/>
  <c r="G30" i="203"/>
  <c r="F30" i="203"/>
  <c r="E30" i="203"/>
  <c r="D30" i="203"/>
  <c r="C30" i="203"/>
  <c r="O29" i="203"/>
  <c r="N29" i="203"/>
  <c r="M29" i="203"/>
  <c r="L29" i="203"/>
  <c r="K29" i="203"/>
  <c r="J29" i="203"/>
  <c r="I29" i="203"/>
  <c r="H29" i="203"/>
  <c r="G29" i="203"/>
  <c r="F29" i="203"/>
  <c r="E29" i="203"/>
  <c r="D29" i="203"/>
  <c r="C29" i="203"/>
  <c r="O28" i="203"/>
  <c r="N28" i="203"/>
  <c r="M28" i="203"/>
  <c r="L28" i="203"/>
  <c r="K28" i="203"/>
  <c r="J28" i="203"/>
  <c r="I28" i="203"/>
  <c r="H28" i="203"/>
  <c r="G28" i="203"/>
  <c r="F28" i="203"/>
  <c r="E28" i="203"/>
  <c r="D28" i="203"/>
  <c r="C28" i="203"/>
  <c r="O24" i="203"/>
  <c r="N24" i="203"/>
  <c r="M24" i="203"/>
  <c r="L24" i="203"/>
  <c r="K24" i="203"/>
  <c r="J24" i="203"/>
  <c r="I24" i="203"/>
  <c r="H24" i="203"/>
  <c r="G24" i="203"/>
  <c r="F24" i="203"/>
  <c r="E24" i="203"/>
  <c r="D24" i="203"/>
  <c r="C24" i="203"/>
  <c r="O23" i="203"/>
  <c r="N23" i="203"/>
  <c r="M23" i="203"/>
  <c r="L23" i="203"/>
  <c r="K23" i="203"/>
  <c r="J23" i="203"/>
  <c r="I23" i="203"/>
  <c r="H23" i="203"/>
  <c r="G23" i="203"/>
  <c r="F23" i="203"/>
  <c r="E23" i="203"/>
  <c r="D23" i="203"/>
  <c r="C23" i="203"/>
  <c r="O22" i="203"/>
  <c r="N22" i="203"/>
  <c r="M22" i="203"/>
  <c r="L22" i="203"/>
  <c r="K22" i="203"/>
  <c r="J22" i="203"/>
  <c r="I22" i="203"/>
  <c r="H22" i="203"/>
  <c r="G22" i="203"/>
  <c r="F22" i="203"/>
  <c r="E22" i="203"/>
  <c r="D22" i="203"/>
  <c r="C22" i="203"/>
  <c r="O21" i="203"/>
  <c r="N21" i="203"/>
  <c r="M21" i="203"/>
  <c r="L21" i="203"/>
  <c r="K21" i="203"/>
  <c r="J21" i="203"/>
  <c r="I21" i="203"/>
  <c r="H21" i="203"/>
  <c r="G21" i="203"/>
  <c r="F21" i="203"/>
  <c r="E21" i="203"/>
  <c r="D21" i="203"/>
  <c r="C21" i="203"/>
  <c r="O20" i="203"/>
  <c r="N20" i="203"/>
  <c r="M20" i="203"/>
  <c r="L20" i="203"/>
  <c r="K20" i="203"/>
  <c r="J20" i="203"/>
  <c r="I20" i="203"/>
  <c r="H20" i="203"/>
  <c r="G20" i="203"/>
  <c r="F20" i="203"/>
  <c r="E20" i="203"/>
  <c r="D20" i="203"/>
  <c r="C20" i="203"/>
  <c r="O19" i="203"/>
  <c r="N19" i="203"/>
  <c r="M19" i="203"/>
  <c r="L19" i="203"/>
  <c r="K19" i="203"/>
  <c r="J19" i="203"/>
  <c r="I19" i="203"/>
  <c r="H19" i="203"/>
  <c r="G19" i="203"/>
  <c r="F19" i="203"/>
  <c r="E19" i="203"/>
  <c r="D19" i="203"/>
  <c r="C19" i="203"/>
  <c r="O18" i="203"/>
  <c r="N18" i="203"/>
  <c r="M18" i="203"/>
  <c r="L18" i="203"/>
  <c r="K18" i="203"/>
  <c r="J18" i="203"/>
  <c r="I18" i="203"/>
  <c r="H18" i="203"/>
  <c r="G18" i="203"/>
  <c r="F18" i="203"/>
  <c r="E18" i="203"/>
  <c r="D18" i="203"/>
  <c r="C18" i="203"/>
  <c r="O17" i="203"/>
  <c r="N17" i="203"/>
  <c r="M17" i="203"/>
  <c r="L17" i="203"/>
  <c r="K17" i="203"/>
  <c r="J17" i="203"/>
  <c r="I17" i="203"/>
  <c r="H17" i="203"/>
  <c r="G17" i="203"/>
  <c r="F17" i="203"/>
  <c r="E17" i="203"/>
  <c r="D17" i="203"/>
  <c r="C17" i="203"/>
  <c r="O16" i="203"/>
  <c r="N16" i="203"/>
  <c r="M16" i="203"/>
  <c r="L16" i="203"/>
  <c r="K16" i="203"/>
  <c r="J16" i="203"/>
  <c r="I16" i="203"/>
  <c r="H16" i="203"/>
  <c r="G16" i="203"/>
  <c r="F16" i="203"/>
  <c r="E16" i="203"/>
  <c r="D16" i="203"/>
  <c r="C16" i="203"/>
  <c r="O15" i="203"/>
  <c r="N15" i="203"/>
  <c r="M15" i="203"/>
  <c r="L15" i="203"/>
  <c r="K15" i="203"/>
  <c r="J15" i="203"/>
  <c r="I15" i="203"/>
  <c r="H15" i="203"/>
  <c r="G15" i="203"/>
  <c r="F15" i="203"/>
  <c r="E15" i="203"/>
  <c r="D15" i="203"/>
  <c r="C15" i="203"/>
  <c r="O32" i="202"/>
  <c r="N32" i="202"/>
  <c r="M32" i="202"/>
  <c r="L32" i="202"/>
  <c r="K32" i="202"/>
  <c r="J32" i="202"/>
  <c r="I32" i="202"/>
  <c r="H32" i="202"/>
  <c r="G32" i="202"/>
  <c r="F32" i="202"/>
  <c r="E32" i="202"/>
  <c r="D32" i="202"/>
  <c r="C32" i="202"/>
  <c r="O31" i="202"/>
  <c r="N31" i="202"/>
  <c r="M31" i="202"/>
  <c r="L31" i="202"/>
  <c r="K31" i="202"/>
  <c r="J31" i="202"/>
  <c r="I31" i="202"/>
  <c r="H31" i="202"/>
  <c r="G31" i="202"/>
  <c r="F31" i="202"/>
  <c r="E31" i="202"/>
  <c r="D31" i="202"/>
  <c r="C31" i="202"/>
  <c r="O30" i="202"/>
  <c r="N30" i="202"/>
  <c r="M30" i="202"/>
  <c r="L30" i="202"/>
  <c r="K30" i="202"/>
  <c r="J30" i="202"/>
  <c r="I30" i="202"/>
  <c r="H30" i="202"/>
  <c r="G30" i="202"/>
  <c r="F30" i="202"/>
  <c r="E30" i="202"/>
  <c r="D30" i="202"/>
  <c r="C30" i="202"/>
  <c r="O29" i="202"/>
  <c r="N29" i="202"/>
  <c r="M29" i="202"/>
  <c r="L29" i="202"/>
  <c r="K29" i="202"/>
  <c r="J29" i="202"/>
  <c r="I29" i="202"/>
  <c r="H29" i="202"/>
  <c r="G29" i="202"/>
  <c r="F29" i="202"/>
  <c r="E29" i="202"/>
  <c r="D29" i="202"/>
  <c r="C29" i="202"/>
  <c r="O28" i="202"/>
  <c r="N28" i="202"/>
  <c r="M28" i="202"/>
  <c r="L28" i="202"/>
  <c r="K28" i="202"/>
  <c r="J28" i="202"/>
  <c r="I28" i="202"/>
  <c r="H28" i="202"/>
  <c r="G28" i="202"/>
  <c r="F28" i="202"/>
  <c r="E28" i="202"/>
  <c r="D28" i="202"/>
  <c r="C28" i="202"/>
  <c r="O24" i="202"/>
  <c r="N24" i="202"/>
  <c r="M24" i="202"/>
  <c r="L24" i="202"/>
  <c r="K24" i="202"/>
  <c r="J24" i="202"/>
  <c r="I24" i="202"/>
  <c r="H24" i="202"/>
  <c r="G24" i="202"/>
  <c r="F24" i="202"/>
  <c r="E24" i="202"/>
  <c r="D24" i="202"/>
  <c r="C24" i="202"/>
  <c r="O23" i="202"/>
  <c r="N23" i="202"/>
  <c r="M23" i="202"/>
  <c r="L23" i="202"/>
  <c r="K23" i="202"/>
  <c r="J23" i="202"/>
  <c r="I23" i="202"/>
  <c r="H23" i="202"/>
  <c r="G23" i="202"/>
  <c r="F23" i="202"/>
  <c r="E23" i="202"/>
  <c r="D23" i="202"/>
  <c r="C23" i="202"/>
  <c r="O22" i="202"/>
  <c r="N22" i="202"/>
  <c r="M22" i="202"/>
  <c r="L22" i="202"/>
  <c r="K22" i="202"/>
  <c r="J22" i="202"/>
  <c r="I22" i="202"/>
  <c r="H22" i="202"/>
  <c r="G22" i="202"/>
  <c r="F22" i="202"/>
  <c r="E22" i="202"/>
  <c r="D22" i="202"/>
  <c r="C22" i="202"/>
  <c r="O21" i="202"/>
  <c r="N21" i="202"/>
  <c r="M21" i="202"/>
  <c r="L21" i="202"/>
  <c r="K21" i="202"/>
  <c r="J21" i="202"/>
  <c r="I21" i="202"/>
  <c r="H21" i="202"/>
  <c r="G21" i="202"/>
  <c r="F21" i="202"/>
  <c r="E21" i="202"/>
  <c r="D21" i="202"/>
  <c r="C21" i="202"/>
  <c r="O20" i="202"/>
  <c r="N20" i="202"/>
  <c r="M20" i="202"/>
  <c r="L20" i="202"/>
  <c r="K20" i="202"/>
  <c r="J20" i="202"/>
  <c r="I20" i="202"/>
  <c r="H20" i="202"/>
  <c r="G20" i="202"/>
  <c r="F20" i="202"/>
  <c r="E20" i="202"/>
  <c r="D20" i="202"/>
  <c r="C20" i="202"/>
  <c r="O19" i="202"/>
  <c r="N19" i="202"/>
  <c r="M19" i="202"/>
  <c r="L19" i="202"/>
  <c r="K19" i="202"/>
  <c r="J19" i="202"/>
  <c r="I19" i="202"/>
  <c r="H19" i="202"/>
  <c r="G19" i="202"/>
  <c r="F19" i="202"/>
  <c r="E19" i="202"/>
  <c r="D19" i="202"/>
  <c r="C19" i="202"/>
  <c r="O18" i="202"/>
  <c r="N18" i="202"/>
  <c r="M18" i="202"/>
  <c r="L18" i="202"/>
  <c r="K18" i="202"/>
  <c r="J18" i="202"/>
  <c r="I18" i="202"/>
  <c r="H18" i="202"/>
  <c r="G18" i="202"/>
  <c r="F18" i="202"/>
  <c r="E18" i="202"/>
  <c r="D18" i="202"/>
  <c r="C18" i="202"/>
  <c r="O17" i="202"/>
  <c r="N17" i="202"/>
  <c r="M17" i="202"/>
  <c r="L17" i="202"/>
  <c r="K17" i="202"/>
  <c r="J17" i="202"/>
  <c r="I17" i="202"/>
  <c r="H17" i="202"/>
  <c r="G17" i="202"/>
  <c r="F17" i="202"/>
  <c r="E17" i="202"/>
  <c r="D17" i="202"/>
  <c r="C17" i="202"/>
  <c r="O16" i="202"/>
  <c r="N16" i="202"/>
  <c r="M16" i="202"/>
  <c r="L16" i="202"/>
  <c r="K16" i="202"/>
  <c r="J16" i="202"/>
  <c r="I16" i="202"/>
  <c r="H16" i="202"/>
  <c r="G16" i="202"/>
  <c r="F16" i="202"/>
  <c r="E16" i="202"/>
  <c r="D16" i="202"/>
  <c r="C16" i="202"/>
  <c r="O15" i="202"/>
  <c r="N15" i="202"/>
  <c r="M15" i="202"/>
  <c r="L15" i="202"/>
  <c r="K15" i="202"/>
  <c r="J15" i="202"/>
  <c r="I15" i="202"/>
  <c r="H15" i="202"/>
  <c r="G15" i="202"/>
  <c r="F15" i="202"/>
  <c r="E15" i="202"/>
  <c r="D15" i="202"/>
  <c r="C15" i="202"/>
  <c r="O32" i="201"/>
  <c r="N32" i="201"/>
  <c r="M32" i="201"/>
  <c r="L32" i="201"/>
  <c r="K32" i="201"/>
  <c r="J32" i="201"/>
  <c r="I32" i="201"/>
  <c r="H32" i="201"/>
  <c r="G32" i="201"/>
  <c r="F32" i="201"/>
  <c r="E32" i="201"/>
  <c r="D32" i="201"/>
  <c r="C32" i="201"/>
  <c r="O31" i="201"/>
  <c r="N31" i="201"/>
  <c r="M31" i="201"/>
  <c r="L31" i="201"/>
  <c r="K31" i="201"/>
  <c r="J31" i="201"/>
  <c r="I31" i="201"/>
  <c r="H31" i="201"/>
  <c r="G31" i="201"/>
  <c r="F31" i="201"/>
  <c r="E31" i="201"/>
  <c r="D31" i="201"/>
  <c r="C31" i="201"/>
  <c r="O30" i="201"/>
  <c r="N30" i="201"/>
  <c r="M30" i="201"/>
  <c r="L30" i="201"/>
  <c r="K30" i="201"/>
  <c r="J30" i="201"/>
  <c r="I30" i="201"/>
  <c r="H30" i="201"/>
  <c r="G30" i="201"/>
  <c r="F30" i="201"/>
  <c r="E30" i="201"/>
  <c r="D30" i="201"/>
  <c r="C30" i="201"/>
  <c r="O29" i="201"/>
  <c r="N29" i="201"/>
  <c r="M29" i="201"/>
  <c r="L29" i="201"/>
  <c r="K29" i="201"/>
  <c r="J29" i="201"/>
  <c r="I29" i="201"/>
  <c r="H29" i="201"/>
  <c r="G29" i="201"/>
  <c r="F29" i="201"/>
  <c r="E29" i="201"/>
  <c r="D29" i="201"/>
  <c r="C29" i="201"/>
  <c r="O28" i="201"/>
  <c r="N28" i="201"/>
  <c r="M28" i="201"/>
  <c r="L28" i="201"/>
  <c r="K28" i="201"/>
  <c r="J28" i="201"/>
  <c r="I28" i="201"/>
  <c r="H28" i="201"/>
  <c r="G28" i="201"/>
  <c r="F28" i="201"/>
  <c r="E28" i="201"/>
  <c r="D28" i="201"/>
  <c r="C28" i="201"/>
  <c r="O24" i="201"/>
  <c r="N24" i="201"/>
  <c r="M24" i="201"/>
  <c r="L24" i="201"/>
  <c r="K24" i="201"/>
  <c r="J24" i="201"/>
  <c r="I24" i="201"/>
  <c r="H24" i="201"/>
  <c r="G24" i="201"/>
  <c r="F24" i="201"/>
  <c r="E24" i="201"/>
  <c r="D24" i="201"/>
  <c r="C24" i="201"/>
  <c r="O23" i="201"/>
  <c r="N23" i="201"/>
  <c r="M23" i="201"/>
  <c r="L23" i="201"/>
  <c r="K23" i="201"/>
  <c r="J23" i="201"/>
  <c r="I23" i="201"/>
  <c r="H23" i="201"/>
  <c r="G23" i="201"/>
  <c r="F23" i="201"/>
  <c r="E23" i="201"/>
  <c r="D23" i="201"/>
  <c r="C23" i="201"/>
  <c r="O22" i="201"/>
  <c r="N22" i="201"/>
  <c r="M22" i="201"/>
  <c r="L22" i="201"/>
  <c r="K22" i="201"/>
  <c r="J22" i="201"/>
  <c r="I22" i="201"/>
  <c r="H22" i="201"/>
  <c r="G22" i="201"/>
  <c r="F22" i="201"/>
  <c r="E22" i="201"/>
  <c r="D22" i="201"/>
  <c r="C22" i="201"/>
  <c r="O21" i="201"/>
  <c r="N21" i="201"/>
  <c r="M21" i="201"/>
  <c r="L21" i="201"/>
  <c r="K21" i="201"/>
  <c r="J21" i="201"/>
  <c r="I21" i="201"/>
  <c r="H21" i="201"/>
  <c r="G21" i="201"/>
  <c r="F21" i="201"/>
  <c r="E21" i="201"/>
  <c r="D21" i="201"/>
  <c r="C21" i="201"/>
  <c r="O20" i="201"/>
  <c r="N20" i="201"/>
  <c r="M20" i="201"/>
  <c r="L20" i="201"/>
  <c r="K20" i="201"/>
  <c r="J20" i="201"/>
  <c r="I20" i="201"/>
  <c r="H20" i="201"/>
  <c r="G20" i="201"/>
  <c r="F20" i="201"/>
  <c r="E20" i="201"/>
  <c r="D20" i="201"/>
  <c r="C20" i="201"/>
  <c r="O19" i="201"/>
  <c r="N19" i="201"/>
  <c r="M19" i="201"/>
  <c r="L19" i="201"/>
  <c r="K19" i="201"/>
  <c r="J19" i="201"/>
  <c r="I19" i="201"/>
  <c r="H19" i="201"/>
  <c r="G19" i="201"/>
  <c r="F19" i="201"/>
  <c r="E19" i="201"/>
  <c r="D19" i="201"/>
  <c r="C19" i="201"/>
  <c r="O18" i="201"/>
  <c r="N18" i="201"/>
  <c r="M18" i="201"/>
  <c r="L18" i="201"/>
  <c r="K18" i="201"/>
  <c r="J18" i="201"/>
  <c r="I18" i="201"/>
  <c r="H18" i="201"/>
  <c r="G18" i="201"/>
  <c r="F18" i="201"/>
  <c r="E18" i="201"/>
  <c r="D18" i="201"/>
  <c r="C18" i="201"/>
  <c r="O17" i="201"/>
  <c r="N17" i="201"/>
  <c r="M17" i="201"/>
  <c r="L17" i="201"/>
  <c r="K17" i="201"/>
  <c r="J17" i="201"/>
  <c r="I17" i="201"/>
  <c r="H17" i="201"/>
  <c r="G17" i="201"/>
  <c r="F17" i="201"/>
  <c r="E17" i="201"/>
  <c r="D17" i="201"/>
  <c r="C17" i="201"/>
  <c r="O16" i="201"/>
  <c r="N16" i="201"/>
  <c r="M16" i="201"/>
  <c r="L16" i="201"/>
  <c r="K16" i="201"/>
  <c r="J16" i="201"/>
  <c r="I16" i="201"/>
  <c r="H16" i="201"/>
  <c r="G16" i="201"/>
  <c r="F16" i="201"/>
  <c r="E16" i="201"/>
  <c r="D16" i="201"/>
  <c r="C16" i="201"/>
  <c r="O15" i="201"/>
  <c r="N15" i="201"/>
  <c r="M15" i="201"/>
  <c r="L15" i="201"/>
  <c r="K15" i="201"/>
  <c r="J15" i="201"/>
  <c r="I15" i="201"/>
  <c r="H15" i="201"/>
  <c r="G15" i="201"/>
  <c r="F15" i="201"/>
  <c r="E15" i="201"/>
  <c r="D15" i="201"/>
  <c r="C15" i="201"/>
  <c r="O32" i="199"/>
  <c r="N32" i="199"/>
  <c r="M32" i="199"/>
  <c r="L32" i="199"/>
  <c r="K32" i="199"/>
  <c r="J32" i="199"/>
  <c r="I32" i="199"/>
  <c r="H32" i="199"/>
  <c r="G32" i="199"/>
  <c r="F32" i="199"/>
  <c r="E32" i="199"/>
  <c r="D32" i="199"/>
  <c r="C32" i="199"/>
  <c r="O31" i="199"/>
  <c r="N31" i="199"/>
  <c r="M31" i="199"/>
  <c r="L31" i="199"/>
  <c r="K31" i="199"/>
  <c r="J31" i="199"/>
  <c r="I31" i="199"/>
  <c r="H31" i="199"/>
  <c r="G31" i="199"/>
  <c r="F31" i="199"/>
  <c r="E31" i="199"/>
  <c r="D31" i="199"/>
  <c r="C31" i="199"/>
  <c r="O30" i="199"/>
  <c r="N30" i="199"/>
  <c r="M30" i="199"/>
  <c r="L30" i="199"/>
  <c r="K30" i="199"/>
  <c r="J30" i="199"/>
  <c r="I30" i="199"/>
  <c r="H30" i="199"/>
  <c r="G30" i="199"/>
  <c r="F30" i="199"/>
  <c r="E30" i="199"/>
  <c r="D30" i="199"/>
  <c r="C30" i="199"/>
  <c r="O29" i="199"/>
  <c r="N29" i="199"/>
  <c r="M29" i="199"/>
  <c r="L29" i="199"/>
  <c r="K29" i="199"/>
  <c r="J29" i="199"/>
  <c r="I29" i="199"/>
  <c r="H29" i="199"/>
  <c r="G29" i="199"/>
  <c r="F29" i="199"/>
  <c r="E29" i="199"/>
  <c r="D29" i="199"/>
  <c r="C29" i="199"/>
  <c r="O28" i="199"/>
  <c r="N28" i="199"/>
  <c r="M28" i="199"/>
  <c r="L28" i="199"/>
  <c r="K28" i="199"/>
  <c r="J28" i="199"/>
  <c r="I28" i="199"/>
  <c r="H28" i="199"/>
  <c r="G28" i="199"/>
  <c r="F28" i="199"/>
  <c r="E28" i="199"/>
  <c r="D28" i="199"/>
  <c r="C28" i="199"/>
  <c r="O24" i="199"/>
  <c r="N24" i="199"/>
  <c r="M24" i="199"/>
  <c r="L24" i="199"/>
  <c r="K24" i="199"/>
  <c r="J24" i="199"/>
  <c r="I24" i="199"/>
  <c r="H24" i="199"/>
  <c r="G24" i="199"/>
  <c r="F24" i="199"/>
  <c r="E24" i="199"/>
  <c r="D24" i="199"/>
  <c r="C24" i="199"/>
  <c r="O23" i="199"/>
  <c r="N23" i="199"/>
  <c r="M23" i="199"/>
  <c r="L23" i="199"/>
  <c r="K23" i="199"/>
  <c r="J23" i="199"/>
  <c r="I23" i="199"/>
  <c r="H23" i="199"/>
  <c r="G23" i="199"/>
  <c r="F23" i="199"/>
  <c r="E23" i="199"/>
  <c r="D23" i="199"/>
  <c r="C23" i="199"/>
  <c r="O22" i="199"/>
  <c r="N22" i="199"/>
  <c r="M22" i="199"/>
  <c r="L22" i="199"/>
  <c r="K22" i="199"/>
  <c r="J22" i="199"/>
  <c r="I22" i="199"/>
  <c r="H22" i="199"/>
  <c r="G22" i="199"/>
  <c r="F22" i="199"/>
  <c r="E22" i="199"/>
  <c r="D22" i="199"/>
  <c r="C22" i="199"/>
  <c r="O21" i="199"/>
  <c r="N21" i="199"/>
  <c r="M21" i="199"/>
  <c r="L21" i="199"/>
  <c r="K21" i="199"/>
  <c r="J21" i="199"/>
  <c r="I21" i="199"/>
  <c r="H21" i="199"/>
  <c r="G21" i="199"/>
  <c r="F21" i="199"/>
  <c r="E21" i="199"/>
  <c r="D21" i="199"/>
  <c r="C21" i="199"/>
  <c r="O20" i="199"/>
  <c r="N20" i="199"/>
  <c r="M20" i="199"/>
  <c r="L20" i="199"/>
  <c r="K20" i="199"/>
  <c r="J20" i="199"/>
  <c r="I20" i="199"/>
  <c r="H20" i="199"/>
  <c r="G20" i="199"/>
  <c r="F20" i="199"/>
  <c r="E20" i="199"/>
  <c r="D20" i="199"/>
  <c r="C20" i="199"/>
  <c r="O19" i="199"/>
  <c r="N19" i="199"/>
  <c r="M19" i="199"/>
  <c r="L19" i="199"/>
  <c r="K19" i="199"/>
  <c r="J19" i="199"/>
  <c r="I19" i="199"/>
  <c r="H19" i="199"/>
  <c r="G19" i="199"/>
  <c r="F19" i="199"/>
  <c r="E19" i="199"/>
  <c r="D19" i="199"/>
  <c r="C19" i="199"/>
  <c r="O18" i="199"/>
  <c r="N18" i="199"/>
  <c r="M18" i="199"/>
  <c r="L18" i="199"/>
  <c r="K18" i="199"/>
  <c r="J18" i="199"/>
  <c r="I18" i="199"/>
  <c r="H18" i="199"/>
  <c r="G18" i="199"/>
  <c r="F18" i="199"/>
  <c r="E18" i="199"/>
  <c r="D18" i="199"/>
  <c r="C18" i="199"/>
  <c r="O17" i="199"/>
  <c r="N17" i="199"/>
  <c r="M17" i="199"/>
  <c r="L17" i="199"/>
  <c r="K17" i="199"/>
  <c r="J17" i="199"/>
  <c r="I17" i="199"/>
  <c r="H17" i="199"/>
  <c r="G17" i="199"/>
  <c r="F17" i="199"/>
  <c r="E17" i="199"/>
  <c r="D17" i="199"/>
  <c r="C17" i="199"/>
  <c r="O16" i="199"/>
  <c r="N16" i="199"/>
  <c r="M16" i="199"/>
  <c r="L16" i="199"/>
  <c r="K16" i="199"/>
  <c r="J16" i="199"/>
  <c r="I16" i="199"/>
  <c r="H16" i="199"/>
  <c r="G16" i="199"/>
  <c r="F16" i="199"/>
  <c r="E16" i="199"/>
  <c r="D16" i="199"/>
  <c r="C16" i="199"/>
  <c r="O15" i="199"/>
  <c r="N15" i="199"/>
  <c r="M15" i="199"/>
  <c r="L15" i="199"/>
  <c r="K15" i="199"/>
  <c r="J15" i="199"/>
  <c r="I15" i="199"/>
  <c r="H15" i="199"/>
  <c r="G15" i="199"/>
  <c r="F15" i="199"/>
  <c r="E15" i="199"/>
  <c r="D15" i="199"/>
  <c r="C15" i="199"/>
  <c r="O32" i="198"/>
  <c r="N32" i="198"/>
  <c r="L32" i="198"/>
  <c r="K32" i="198"/>
  <c r="J32" i="198"/>
  <c r="I32" i="198"/>
  <c r="H32" i="198"/>
  <c r="G32" i="198"/>
  <c r="F32" i="198"/>
  <c r="E32" i="198"/>
  <c r="D32" i="198"/>
  <c r="C32" i="198"/>
  <c r="O31" i="198"/>
  <c r="N31" i="198"/>
  <c r="L31" i="198"/>
  <c r="K31" i="198"/>
  <c r="J31" i="198"/>
  <c r="I31" i="198"/>
  <c r="H31" i="198"/>
  <c r="G31" i="198"/>
  <c r="F31" i="198"/>
  <c r="E31" i="198"/>
  <c r="D31" i="198"/>
  <c r="C31" i="198"/>
  <c r="O30" i="198"/>
  <c r="N30" i="198"/>
  <c r="L30" i="198"/>
  <c r="K30" i="198"/>
  <c r="J30" i="198"/>
  <c r="I30" i="198"/>
  <c r="H30" i="198"/>
  <c r="G30" i="198"/>
  <c r="F30" i="198"/>
  <c r="E30" i="198"/>
  <c r="D30" i="198"/>
  <c r="C30" i="198"/>
  <c r="O29" i="198"/>
  <c r="N29" i="198"/>
  <c r="L29" i="198"/>
  <c r="K29" i="198"/>
  <c r="J29" i="198"/>
  <c r="I29" i="198"/>
  <c r="H29" i="198"/>
  <c r="G29" i="198"/>
  <c r="F29" i="198"/>
  <c r="E29" i="198"/>
  <c r="D29" i="198"/>
  <c r="C29" i="198"/>
  <c r="O28" i="198"/>
  <c r="N28" i="198"/>
  <c r="L28" i="198"/>
  <c r="K28" i="198"/>
  <c r="J28" i="198"/>
  <c r="I28" i="198"/>
  <c r="H28" i="198"/>
  <c r="G28" i="198"/>
  <c r="F28" i="198"/>
  <c r="E28" i="198"/>
  <c r="D28" i="198"/>
  <c r="C28" i="198"/>
  <c r="O24" i="198"/>
  <c r="N24" i="198"/>
  <c r="L24" i="198"/>
  <c r="K24" i="198"/>
  <c r="J24" i="198"/>
  <c r="I24" i="198"/>
  <c r="H24" i="198"/>
  <c r="G24" i="198"/>
  <c r="F24" i="198"/>
  <c r="E24" i="198"/>
  <c r="D24" i="198"/>
  <c r="C24" i="198"/>
  <c r="O23" i="198"/>
  <c r="N23" i="198"/>
  <c r="L23" i="198"/>
  <c r="K23" i="198"/>
  <c r="J23" i="198"/>
  <c r="I23" i="198"/>
  <c r="H23" i="198"/>
  <c r="G23" i="198"/>
  <c r="F23" i="198"/>
  <c r="E23" i="198"/>
  <c r="D23" i="198"/>
  <c r="C23" i="198"/>
  <c r="O22" i="198"/>
  <c r="N22" i="198"/>
  <c r="L22" i="198"/>
  <c r="K22" i="198"/>
  <c r="J22" i="198"/>
  <c r="I22" i="198"/>
  <c r="H22" i="198"/>
  <c r="G22" i="198"/>
  <c r="F22" i="198"/>
  <c r="E22" i="198"/>
  <c r="D22" i="198"/>
  <c r="C22" i="198"/>
  <c r="O21" i="198"/>
  <c r="N21" i="198"/>
  <c r="L21" i="198"/>
  <c r="K21" i="198"/>
  <c r="J21" i="198"/>
  <c r="I21" i="198"/>
  <c r="H21" i="198"/>
  <c r="G21" i="198"/>
  <c r="F21" i="198"/>
  <c r="E21" i="198"/>
  <c r="D21" i="198"/>
  <c r="C21" i="198"/>
  <c r="O20" i="198"/>
  <c r="N20" i="198"/>
  <c r="L20" i="198"/>
  <c r="K20" i="198"/>
  <c r="J20" i="198"/>
  <c r="I20" i="198"/>
  <c r="H20" i="198"/>
  <c r="G20" i="198"/>
  <c r="F20" i="198"/>
  <c r="E20" i="198"/>
  <c r="D20" i="198"/>
  <c r="C20" i="198"/>
  <c r="O19" i="198"/>
  <c r="N19" i="198"/>
  <c r="L19" i="198"/>
  <c r="K19" i="198"/>
  <c r="J19" i="198"/>
  <c r="I19" i="198"/>
  <c r="H19" i="198"/>
  <c r="G19" i="198"/>
  <c r="F19" i="198"/>
  <c r="E19" i="198"/>
  <c r="D19" i="198"/>
  <c r="C19" i="198"/>
  <c r="O18" i="198"/>
  <c r="N18" i="198"/>
  <c r="L18" i="198"/>
  <c r="K18" i="198"/>
  <c r="J18" i="198"/>
  <c r="I18" i="198"/>
  <c r="H18" i="198"/>
  <c r="G18" i="198"/>
  <c r="F18" i="198"/>
  <c r="E18" i="198"/>
  <c r="D18" i="198"/>
  <c r="C18" i="198"/>
  <c r="O17" i="198"/>
  <c r="N17" i="198"/>
  <c r="L17" i="198"/>
  <c r="K17" i="198"/>
  <c r="J17" i="198"/>
  <c r="I17" i="198"/>
  <c r="H17" i="198"/>
  <c r="G17" i="198"/>
  <c r="F17" i="198"/>
  <c r="E17" i="198"/>
  <c r="D17" i="198"/>
  <c r="C17" i="198"/>
  <c r="O16" i="198"/>
  <c r="N16" i="198"/>
  <c r="L16" i="198"/>
  <c r="K16" i="198"/>
  <c r="J16" i="198"/>
  <c r="I16" i="198"/>
  <c r="H16" i="198"/>
  <c r="G16" i="198"/>
  <c r="F16" i="198"/>
  <c r="E16" i="198"/>
  <c r="D16" i="198"/>
  <c r="C16" i="198"/>
  <c r="O15" i="198"/>
  <c r="N15" i="198"/>
  <c r="L15" i="198"/>
  <c r="K15" i="198"/>
  <c r="J15" i="198"/>
  <c r="I15" i="198"/>
  <c r="H15" i="198"/>
  <c r="G15" i="198"/>
  <c r="F15" i="198"/>
  <c r="E15" i="198"/>
  <c r="D15" i="198"/>
  <c r="C15" i="198"/>
  <c r="O32" i="197"/>
  <c r="N32" i="197"/>
  <c r="M32" i="197"/>
  <c r="L32" i="197"/>
  <c r="K32" i="197"/>
  <c r="J32" i="197"/>
  <c r="I32" i="197"/>
  <c r="H32" i="197"/>
  <c r="G32" i="197"/>
  <c r="F32" i="197"/>
  <c r="E32" i="197"/>
  <c r="D32" i="197"/>
  <c r="C32" i="197"/>
  <c r="O31" i="197"/>
  <c r="N31" i="197"/>
  <c r="M31" i="197"/>
  <c r="L31" i="197"/>
  <c r="K31" i="197"/>
  <c r="J31" i="197"/>
  <c r="I31" i="197"/>
  <c r="H31" i="197"/>
  <c r="G31" i="197"/>
  <c r="F31" i="197"/>
  <c r="E31" i="197"/>
  <c r="D31" i="197"/>
  <c r="C31" i="197"/>
  <c r="O30" i="197"/>
  <c r="N30" i="197"/>
  <c r="M30" i="197"/>
  <c r="L30" i="197"/>
  <c r="K30" i="197"/>
  <c r="J30" i="197"/>
  <c r="I30" i="197"/>
  <c r="H30" i="197"/>
  <c r="G30" i="197"/>
  <c r="F30" i="197"/>
  <c r="E30" i="197"/>
  <c r="D30" i="197"/>
  <c r="C30" i="197"/>
  <c r="O29" i="197"/>
  <c r="N29" i="197"/>
  <c r="M29" i="197"/>
  <c r="L29" i="197"/>
  <c r="K29" i="197"/>
  <c r="J29" i="197"/>
  <c r="I29" i="197"/>
  <c r="H29" i="197"/>
  <c r="G29" i="197"/>
  <c r="F29" i="197"/>
  <c r="E29" i="197"/>
  <c r="D29" i="197"/>
  <c r="C29" i="197"/>
  <c r="O28" i="197"/>
  <c r="N28" i="197"/>
  <c r="M28" i="197"/>
  <c r="L28" i="197"/>
  <c r="K28" i="197"/>
  <c r="J28" i="197"/>
  <c r="I28" i="197"/>
  <c r="H28" i="197"/>
  <c r="G28" i="197"/>
  <c r="F28" i="197"/>
  <c r="E28" i="197"/>
  <c r="D28" i="197"/>
  <c r="C28" i="197"/>
  <c r="O24" i="197"/>
  <c r="N24" i="197"/>
  <c r="M24" i="197"/>
  <c r="L24" i="197"/>
  <c r="K24" i="197"/>
  <c r="J24" i="197"/>
  <c r="I24" i="197"/>
  <c r="H24" i="197"/>
  <c r="G24" i="197"/>
  <c r="F24" i="197"/>
  <c r="E24" i="197"/>
  <c r="D24" i="197"/>
  <c r="C24" i="197"/>
  <c r="O23" i="197"/>
  <c r="N23" i="197"/>
  <c r="M23" i="197"/>
  <c r="L23" i="197"/>
  <c r="K23" i="197"/>
  <c r="J23" i="197"/>
  <c r="I23" i="197"/>
  <c r="H23" i="197"/>
  <c r="G23" i="197"/>
  <c r="F23" i="197"/>
  <c r="E23" i="197"/>
  <c r="D23" i="197"/>
  <c r="C23" i="197"/>
  <c r="O22" i="197"/>
  <c r="N22" i="197"/>
  <c r="M22" i="197"/>
  <c r="L22" i="197"/>
  <c r="K22" i="197"/>
  <c r="J22" i="197"/>
  <c r="I22" i="197"/>
  <c r="H22" i="197"/>
  <c r="G22" i="197"/>
  <c r="F22" i="197"/>
  <c r="E22" i="197"/>
  <c r="D22" i="197"/>
  <c r="C22" i="197"/>
  <c r="O21" i="197"/>
  <c r="N21" i="197"/>
  <c r="M21" i="197"/>
  <c r="L21" i="197"/>
  <c r="K21" i="197"/>
  <c r="J21" i="197"/>
  <c r="I21" i="197"/>
  <c r="H21" i="197"/>
  <c r="G21" i="197"/>
  <c r="F21" i="197"/>
  <c r="E21" i="197"/>
  <c r="D21" i="197"/>
  <c r="C21" i="197"/>
  <c r="O20" i="197"/>
  <c r="N20" i="197"/>
  <c r="M20" i="197"/>
  <c r="L20" i="197"/>
  <c r="K20" i="197"/>
  <c r="J20" i="197"/>
  <c r="I20" i="197"/>
  <c r="H20" i="197"/>
  <c r="G20" i="197"/>
  <c r="F20" i="197"/>
  <c r="E20" i="197"/>
  <c r="D20" i="197"/>
  <c r="C20" i="197"/>
  <c r="O19" i="197"/>
  <c r="N19" i="197"/>
  <c r="M19" i="197"/>
  <c r="L19" i="197"/>
  <c r="K19" i="197"/>
  <c r="J19" i="197"/>
  <c r="I19" i="197"/>
  <c r="H19" i="197"/>
  <c r="G19" i="197"/>
  <c r="F19" i="197"/>
  <c r="E19" i="197"/>
  <c r="D19" i="197"/>
  <c r="C19" i="197"/>
  <c r="O18" i="197"/>
  <c r="N18" i="197"/>
  <c r="M18" i="197"/>
  <c r="L18" i="197"/>
  <c r="K18" i="197"/>
  <c r="J18" i="197"/>
  <c r="I18" i="197"/>
  <c r="H18" i="197"/>
  <c r="G18" i="197"/>
  <c r="F18" i="197"/>
  <c r="E18" i="197"/>
  <c r="D18" i="197"/>
  <c r="C18" i="197"/>
  <c r="O17" i="197"/>
  <c r="N17" i="197"/>
  <c r="M17" i="197"/>
  <c r="L17" i="197"/>
  <c r="K17" i="197"/>
  <c r="J17" i="197"/>
  <c r="I17" i="197"/>
  <c r="H17" i="197"/>
  <c r="G17" i="197"/>
  <c r="F17" i="197"/>
  <c r="E17" i="197"/>
  <c r="D17" i="197"/>
  <c r="C17" i="197"/>
  <c r="O16" i="197"/>
  <c r="N16" i="197"/>
  <c r="M16" i="197"/>
  <c r="L16" i="197"/>
  <c r="K16" i="197"/>
  <c r="J16" i="197"/>
  <c r="I16" i="197"/>
  <c r="H16" i="197"/>
  <c r="G16" i="197"/>
  <c r="F16" i="197"/>
  <c r="E16" i="197"/>
  <c r="D16" i="197"/>
  <c r="C16" i="197"/>
  <c r="O15" i="197"/>
  <c r="N15" i="197"/>
  <c r="M15" i="197"/>
  <c r="L15" i="197"/>
  <c r="K15" i="197"/>
  <c r="J15" i="197"/>
  <c r="I15" i="197"/>
  <c r="H15" i="197"/>
  <c r="G15" i="197"/>
  <c r="F15" i="197"/>
  <c r="E15" i="197"/>
  <c r="D15" i="197"/>
  <c r="C15" i="197"/>
  <c r="O32" i="196"/>
  <c r="N32" i="196"/>
  <c r="M32" i="196"/>
  <c r="L32" i="196"/>
  <c r="K32" i="196"/>
  <c r="J32" i="196"/>
  <c r="I32" i="196"/>
  <c r="H32" i="196"/>
  <c r="G32" i="196"/>
  <c r="F32" i="196"/>
  <c r="E32" i="196"/>
  <c r="D32" i="196"/>
  <c r="C32" i="196"/>
  <c r="O31" i="196"/>
  <c r="N31" i="196"/>
  <c r="M31" i="196"/>
  <c r="L31" i="196"/>
  <c r="K31" i="196"/>
  <c r="J31" i="196"/>
  <c r="I31" i="196"/>
  <c r="H31" i="196"/>
  <c r="G31" i="196"/>
  <c r="F31" i="196"/>
  <c r="E31" i="196"/>
  <c r="D31" i="196"/>
  <c r="C31" i="196"/>
  <c r="O30" i="196"/>
  <c r="N30" i="196"/>
  <c r="M30" i="196"/>
  <c r="L30" i="196"/>
  <c r="K30" i="196"/>
  <c r="J30" i="196"/>
  <c r="I30" i="196"/>
  <c r="H30" i="196"/>
  <c r="G30" i="196"/>
  <c r="F30" i="196"/>
  <c r="E30" i="196"/>
  <c r="D30" i="196"/>
  <c r="C30" i="196"/>
  <c r="O29" i="196"/>
  <c r="N29" i="196"/>
  <c r="M29" i="196"/>
  <c r="L29" i="196"/>
  <c r="K29" i="196"/>
  <c r="J29" i="196"/>
  <c r="I29" i="196"/>
  <c r="H29" i="196"/>
  <c r="G29" i="196"/>
  <c r="F29" i="196"/>
  <c r="E29" i="196"/>
  <c r="D29" i="196"/>
  <c r="C29" i="196"/>
  <c r="O28" i="196"/>
  <c r="N28" i="196"/>
  <c r="M28" i="196"/>
  <c r="L28" i="196"/>
  <c r="K28" i="196"/>
  <c r="J28" i="196"/>
  <c r="I28" i="196"/>
  <c r="H28" i="196"/>
  <c r="G28" i="196"/>
  <c r="F28" i="196"/>
  <c r="E28" i="196"/>
  <c r="D28" i="196"/>
  <c r="C28" i="196"/>
  <c r="O24" i="196"/>
  <c r="N24" i="196"/>
  <c r="M24" i="196"/>
  <c r="L24" i="196"/>
  <c r="K24" i="196"/>
  <c r="J24" i="196"/>
  <c r="I24" i="196"/>
  <c r="H24" i="196"/>
  <c r="G24" i="196"/>
  <c r="F24" i="196"/>
  <c r="E24" i="196"/>
  <c r="D24" i="196"/>
  <c r="C24" i="196"/>
  <c r="O23" i="196"/>
  <c r="N23" i="196"/>
  <c r="M23" i="196"/>
  <c r="L23" i="196"/>
  <c r="K23" i="196"/>
  <c r="J23" i="196"/>
  <c r="I23" i="196"/>
  <c r="H23" i="196"/>
  <c r="G23" i="196"/>
  <c r="F23" i="196"/>
  <c r="E23" i="196"/>
  <c r="D23" i="196"/>
  <c r="C23" i="196"/>
  <c r="O22" i="196"/>
  <c r="N22" i="196"/>
  <c r="M22" i="196"/>
  <c r="L22" i="196"/>
  <c r="K22" i="196"/>
  <c r="J22" i="196"/>
  <c r="I22" i="196"/>
  <c r="H22" i="196"/>
  <c r="G22" i="196"/>
  <c r="F22" i="196"/>
  <c r="E22" i="196"/>
  <c r="D22" i="196"/>
  <c r="C22" i="196"/>
  <c r="O21" i="196"/>
  <c r="N21" i="196"/>
  <c r="M21" i="196"/>
  <c r="L21" i="196"/>
  <c r="K21" i="196"/>
  <c r="J21" i="196"/>
  <c r="I21" i="196"/>
  <c r="H21" i="196"/>
  <c r="G21" i="196"/>
  <c r="F21" i="196"/>
  <c r="E21" i="196"/>
  <c r="D21" i="196"/>
  <c r="C21" i="196"/>
  <c r="O20" i="196"/>
  <c r="N20" i="196"/>
  <c r="M20" i="196"/>
  <c r="L20" i="196"/>
  <c r="K20" i="196"/>
  <c r="J20" i="196"/>
  <c r="I20" i="196"/>
  <c r="H20" i="196"/>
  <c r="G20" i="196"/>
  <c r="F20" i="196"/>
  <c r="E20" i="196"/>
  <c r="D20" i="196"/>
  <c r="C20" i="196"/>
  <c r="O19" i="196"/>
  <c r="N19" i="196"/>
  <c r="M19" i="196"/>
  <c r="L19" i="196"/>
  <c r="K19" i="196"/>
  <c r="J19" i="196"/>
  <c r="I19" i="196"/>
  <c r="H19" i="196"/>
  <c r="G19" i="196"/>
  <c r="F19" i="196"/>
  <c r="E19" i="196"/>
  <c r="D19" i="196"/>
  <c r="C19" i="196"/>
  <c r="O18" i="196"/>
  <c r="N18" i="196"/>
  <c r="M18" i="196"/>
  <c r="L18" i="196"/>
  <c r="K18" i="196"/>
  <c r="J18" i="196"/>
  <c r="I18" i="196"/>
  <c r="H18" i="196"/>
  <c r="G18" i="196"/>
  <c r="F18" i="196"/>
  <c r="E18" i="196"/>
  <c r="D18" i="196"/>
  <c r="C18" i="196"/>
  <c r="O17" i="196"/>
  <c r="N17" i="196"/>
  <c r="M17" i="196"/>
  <c r="L17" i="196"/>
  <c r="K17" i="196"/>
  <c r="J17" i="196"/>
  <c r="I17" i="196"/>
  <c r="H17" i="196"/>
  <c r="G17" i="196"/>
  <c r="F17" i="196"/>
  <c r="E17" i="196"/>
  <c r="D17" i="196"/>
  <c r="C17" i="196"/>
  <c r="O16" i="196"/>
  <c r="N16" i="196"/>
  <c r="M16" i="196"/>
  <c r="L16" i="196"/>
  <c r="K16" i="196"/>
  <c r="J16" i="196"/>
  <c r="I16" i="196"/>
  <c r="H16" i="196"/>
  <c r="G16" i="196"/>
  <c r="F16" i="196"/>
  <c r="E16" i="196"/>
  <c r="D16" i="196"/>
  <c r="C16" i="196"/>
  <c r="O15" i="196"/>
  <c r="N15" i="196"/>
  <c r="M15" i="196"/>
  <c r="L15" i="196"/>
  <c r="K15" i="196"/>
  <c r="J15" i="196"/>
  <c r="I15" i="196"/>
  <c r="H15" i="196"/>
  <c r="G15" i="196"/>
  <c r="F15" i="196"/>
  <c r="E15" i="196"/>
  <c r="D15" i="196"/>
  <c r="C15" i="196"/>
  <c r="O32" i="195"/>
  <c r="N32" i="195"/>
  <c r="M32" i="195"/>
  <c r="L32" i="195"/>
  <c r="K32" i="195"/>
  <c r="J32" i="195"/>
  <c r="I32" i="195"/>
  <c r="H32" i="195"/>
  <c r="F32" i="195"/>
  <c r="E32" i="195"/>
  <c r="D32" i="195"/>
  <c r="C32" i="195"/>
  <c r="O31" i="195"/>
  <c r="N31" i="195"/>
  <c r="M31" i="195"/>
  <c r="L31" i="195"/>
  <c r="K31" i="195"/>
  <c r="J31" i="195"/>
  <c r="I31" i="195"/>
  <c r="H31" i="195"/>
  <c r="F31" i="195"/>
  <c r="E31" i="195"/>
  <c r="D31" i="195"/>
  <c r="C31" i="195"/>
  <c r="O30" i="195"/>
  <c r="N30" i="195"/>
  <c r="M30" i="195"/>
  <c r="L30" i="195"/>
  <c r="K30" i="195"/>
  <c r="J30" i="195"/>
  <c r="I30" i="195"/>
  <c r="H30" i="195"/>
  <c r="F30" i="195"/>
  <c r="E30" i="195"/>
  <c r="D30" i="195"/>
  <c r="C30" i="195"/>
  <c r="O29" i="195"/>
  <c r="N29" i="195"/>
  <c r="M29" i="195"/>
  <c r="L29" i="195"/>
  <c r="K29" i="195"/>
  <c r="J29" i="195"/>
  <c r="I29" i="195"/>
  <c r="H29" i="195"/>
  <c r="F29" i="195"/>
  <c r="E29" i="195"/>
  <c r="D29" i="195"/>
  <c r="C29" i="195"/>
  <c r="O28" i="195"/>
  <c r="N28" i="195"/>
  <c r="M28" i="195"/>
  <c r="L28" i="195"/>
  <c r="K28" i="195"/>
  <c r="J28" i="195"/>
  <c r="I28" i="195"/>
  <c r="H28" i="195"/>
  <c r="F28" i="195"/>
  <c r="E28" i="195"/>
  <c r="D28" i="195"/>
  <c r="C28" i="195"/>
  <c r="O24" i="195"/>
  <c r="N24" i="195"/>
  <c r="M24" i="195"/>
  <c r="L24" i="195"/>
  <c r="K24" i="195"/>
  <c r="J24" i="195"/>
  <c r="I24" i="195"/>
  <c r="H24" i="195"/>
  <c r="F24" i="195"/>
  <c r="E24" i="195"/>
  <c r="D24" i="195"/>
  <c r="C24" i="195"/>
  <c r="O23" i="195"/>
  <c r="N23" i="195"/>
  <c r="M23" i="195"/>
  <c r="L23" i="195"/>
  <c r="K23" i="195"/>
  <c r="J23" i="195"/>
  <c r="I23" i="195"/>
  <c r="H23" i="195"/>
  <c r="F23" i="195"/>
  <c r="E23" i="195"/>
  <c r="D23" i="195"/>
  <c r="C23" i="195"/>
  <c r="O22" i="195"/>
  <c r="N22" i="195"/>
  <c r="M22" i="195"/>
  <c r="L22" i="195"/>
  <c r="K22" i="195"/>
  <c r="J22" i="195"/>
  <c r="I22" i="195"/>
  <c r="H22" i="195"/>
  <c r="F22" i="195"/>
  <c r="E22" i="195"/>
  <c r="D22" i="195"/>
  <c r="C22" i="195"/>
  <c r="O21" i="195"/>
  <c r="N21" i="195"/>
  <c r="M21" i="195"/>
  <c r="L21" i="195"/>
  <c r="K21" i="195"/>
  <c r="J21" i="195"/>
  <c r="I21" i="195"/>
  <c r="H21" i="195"/>
  <c r="F21" i="195"/>
  <c r="E21" i="195"/>
  <c r="D21" i="195"/>
  <c r="C21" i="195"/>
  <c r="O20" i="195"/>
  <c r="N20" i="195"/>
  <c r="M20" i="195"/>
  <c r="L20" i="195"/>
  <c r="K20" i="195"/>
  <c r="J20" i="195"/>
  <c r="I20" i="195"/>
  <c r="H20" i="195"/>
  <c r="F20" i="195"/>
  <c r="E20" i="195"/>
  <c r="D20" i="195"/>
  <c r="C20" i="195"/>
  <c r="O19" i="195"/>
  <c r="N19" i="195"/>
  <c r="M19" i="195"/>
  <c r="L19" i="195"/>
  <c r="K19" i="195"/>
  <c r="J19" i="195"/>
  <c r="I19" i="195"/>
  <c r="H19" i="195"/>
  <c r="F19" i="195"/>
  <c r="E19" i="195"/>
  <c r="D19" i="195"/>
  <c r="C19" i="195"/>
  <c r="O18" i="195"/>
  <c r="N18" i="195"/>
  <c r="M18" i="195"/>
  <c r="L18" i="195"/>
  <c r="K18" i="195"/>
  <c r="J18" i="195"/>
  <c r="I18" i="195"/>
  <c r="H18" i="195"/>
  <c r="F18" i="195"/>
  <c r="E18" i="195"/>
  <c r="D18" i="195"/>
  <c r="C18" i="195"/>
  <c r="O17" i="195"/>
  <c r="N17" i="195"/>
  <c r="M17" i="195"/>
  <c r="L17" i="195"/>
  <c r="K17" i="195"/>
  <c r="J17" i="195"/>
  <c r="I17" i="195"/>
  <c r="H17" i="195"/>
  <c r="F17" i="195"/>
  <c r="E17" i="195"/>
  <c r="D17" i="195"/>
  <c r="C17" i="195"/>
  <c r="O16" i="195"/>
  <c r="N16" i="195"/>
  <c r="M16" i="195"/>
  <c r="L16" i="195"/>
  <c r="K16" i="195"/>
  <c r="J16" i="195"/>
  <c r="I16" i="195"/>
  <c r="H16" i="195"/>
  <c r="F16" i="195"/>
  <c r="E16" i="195"/>
  <c r="D16" i="195"/>
  <c r="C16" i="195"/>
  <c r="O15" i="195"/>
  <c r="N15" i="195"/>
  <c r="M15" i="195"/>
  <c r="L15" i="195"/>
  <c r="K15" i="195"/>
  <c r="J15" i="195"/>
  <c r="I15" i="195"/>
  <c r="H15" i="195"/>
  <c r="F15" i="195"/>
  <c r="E15" i="195"/>
  <c r="D15" i="195"/>
  <c r="C15" i="195"/>
  <c r="O32" i="194"/>
  <c r="N32" i="194"/>
  <c r="M32" i="194"/>
  <c r="L32" i="194"/>
  <c r="K32" i="194"/>
  <c r="J32" i="194"/>
  <c r="I32" i="194"/>
  <c r="H32" i="194"/>
  <c r="G32" i="194"/>
  <c r="F32" i="194"/>
  <c r="E32" i="194"/>
  <c r="D32" i="194"/>
  <c r="C32" i="194"/>
  <c r="O31" i="194"/>
  <c r="N31" i="194"/>
  <c r="M31" i="194"/>
  <c r="L31" i="194"/>
  <c r="K31" i="194"/>
  <c r="J31" i="194"/>
  <c r="I31" i="194"/>
  <c r="H31" i="194"/>
  <c r="G31" i="194"/>
  <c r="F31" i="194"/>
  <c r="E31" i="194"/>
  <c r="D31" i="194"/>
  <c r="C31" i="194"/>
  <c r="O30" i="194"/>
  <c r="N30" i="194"/>
  <c r="M30" i="194"/>
  <c r="L30" i="194"/>
  <c r="K30" i="194"/>
  <c r="J30" i="194"/>
  <c r="I30" i="194"/>
  <c r="H30" i="194"/>
  <c r="G30" i="194"/>
  <c r="F30" i="194"/>
  <c r="E30" i="194"/>
  <c r="D30" i="194"/>
  <c r="C30" i="194"/>
  <c r="O29" i="194"/>
  <c r="N29" i="194"/>
  <c r="M29" i="194"/>
  <c r="L29" i="194"/>
  <c r="K29" i="194"/>
  <c r="J29" i="194"/>
  <c r="I29" i="194"/>
  <c r="H29" i="194"/>
  <c r="G29" i="194"/>
  <c r="F29" i="194"/>
  <c r="E29" i="194"/>
  <c r="D29" i="194"/>
  <c r="C29" i="194"/>
  <c r="O28" i="194"/>
  <c r="N28" i="194"/>
  <c r="M28" i="194"/>
  <c r="L28" i="194"/>
  <c r="K28" i="194"/>
  <c r="J28" i="194"/>
  <c r="I28" i="194"/>
  <c r="H28" i="194"/>
  <c r="G28" i="194"/>
  <c r="F28" i="194"/>
  <c r="E28" i="194"/>
  <c r="D28" i="194"/>
  <c r="C28" i="194"/>
  <c r="O24" i="194"/>
  <c r="N24" i="194"/>
  <c r="M24" i="194"/>
  <c r="L24" i="194"/>
  <c r="K24" i="194"/>
  <c r="J24" i="194"/>
  <c r="I24" i="194"/>
  <c r="H24" i="194"/>
  <c r="G24" i="194"/>
  <c r="F24" i="194"/>
  <c r="E24" i="194"/>
  <c r="D24" i="194"/>
  <c r="C24" i="194"/>
  <c r="O23" i="194"/>
  <c r="N23" i="194"/>
  <c r="M23" i="194"/>
  <c r="L23" i="194"/>
  <c r="K23" i="194"/>
  <c r="J23" i="194"/>
  <c r="I23" i="194"/>
  <c r="H23" i="194"/>
  <c r="G23" i="194"/>
  <c r="F23" i="194"/>
  <c r="E23" i="194"/>
  <c r="D23" i="194"/>
  <c r="C23" i="194"/>
  <c r="O22" i="194"/>
  <c r="N22" i="194"/>
  <c r="M22" i="194"/>
  <c r="L22" i="194"/>
  <c r="K22" i="194"/>
  <c r="J22" i="194"/>
  <c r="I22" i="194"/>
  <c r="H22" i="194"/>
  <c r="G22" i="194"/>
  <c r="F22" i="194"/>
  <c r="E22" i="194"/>
  <c r="D22" i="194"/>
  <c r="C22" i="194"/>
  <c r="O21" i="194"/>
  <c r="N21" i="194"/>
  <c r="M21" i="194"/>
  <c r="L21" i="194"/>
  <c r="K21" i="194"/>
  <c r="J21" i="194"/>
  <c r="I21" i="194"/>
  <c r="H21" i="194"/>
  <c r="G21" i="194"/>
  <c r="F21" i="194"/>
  <c r="E21" i="194"/>
  <c r="D21" i="194"/>
  <c r="C21" i="194"/>
  <c r="O20" i="194"/>
  <c r="N20" i="194"/>
  <c r="M20" i="194"/>
  <c r="L20" i="194"/>
  <c r="K20" i="194"/>
  <c r="J20" i="194"/>
  <c r="I20" i="194"/>
  <c r="H20" i="194"/>
  <c r="G20" i="194"/>
  <c r="F20" i="194"/>
  <c r="E20" i="194"/>
  <c r="D20" i="194"/>
  <c r="C20" i="194"/>
  <c r="O19" i="194"/>
  <c r="N19" i="194"/>
  <c r="M19" i="194"/>
  <c r="L19" i="194"/>
  <c r="K19" i="194"/>
  <c r="J19" i="194"/>
  <c r="I19" i="194"/>
  <c r="H19" i="194"/>
  <c r="G19" i="194"/>
  <c r="F19" i="194"/>
  <c r="E19" i="194"/>
  <c r="D19" i="194"/>
  <c r="C19" i="194"/>
  <c r="O18" i="194"/>
  <c r="N18" i="194"/>
  <c r="M18" i="194"/>
  <c r="L18" i="194"/>
  <c r="K18" i="194"/>
  <c r="J18" i="194"/>
  <c r="I18" i="194"/>
  <c r="H18" i="194"/>
  <c r="G18" i="194"/>
  <c r="F18" i="194"/>
  <c r="E18" i="194"/>
  <c r="D18" i="194"/>
  <c r="C18" i="194"/>
  <c r="O17" i="194"/>
  <c r="N17" i="194"/>
  <c r="M17" i="194"/>
  <c r="L17" i="194"/>
  <c r="K17" i="194"/>
  <c r="J17" i="194"/>
  <c r="I17" i="194"/>
  <c r="H17" i="194"/>
  <c r="G17" i="194"/>
  <c r="F17" i="194"/>
  <c r="E17" i="194"/>
  <c r="D17" i="194"/>
  <c r="C17" i="194"/>
  <c r="O16" i="194"/>
  <c r="N16" i="194"/>
  <c r="M16" i="194"/>
  <c r="L16" i="194"/>
  <c r="K16" i="194"/>
  <c r="J16" i="194"/>
  <c r="I16" i="194"/>
  <c r="H16" i="194"/>
  <c r="G16" i="194"/>
  <c r="F16" i="194"/>
  <c r="E16" i="194"/>
  <c r="D16" i="194"/>
  <c r="C16" i="194"/>
  <c r="O15" i="194"/>
  <c r="N15" i="194"/>
  <c r="M15" i="194"/>
  <c r="L15" i="194"/>
  <c r="K15" i="194"/>
  <c r="J15" i="194"/>
  <c r="I15" i="194"/>
  <c r="H15" i="194"/>
  <c r="G15" i="194"/>
  <c r="F15" i="194"/>
  <c r="E15" i="194"/>
  <c r="D15" i="194"/>
  <c r="C15" i="194"/>
  <c r="O32" i="193"/>
  <c r="N32" i="193"/>
  <c r="M32" i="193"/>
  <c r="L32" i="193"/>
  <c r="K32" i="193"/>
  <c r="J32" i="193"/>
  <c r="I32" i="193"/>
  <c r="H32" i="193"/>
  <c r="G32" i="193"/>
  <c r="F32" i="193"/>
  <c r="E32" i="193"/>
  <c r="D32" i="193"/>
  <c r="C32" i="193"/>
  <c r="O31" i="193"/>
  <c r="N31" i="193"/>
  <c r="M31" i="193"/>
  <c r="L31" i="193"/>
  <c r="K31" i="193"/>
  <c r="J31" i="193"/>
  <c r="I31" i="193"/>
  <c r="H31" i="193"/>
  <c r="G31" i="193"/>
  <c r="F31" i="193"/>
  <c r="E31" i="193"/>
  <c r="D31" i="193"/>
  <c r="C31" i="193"/>
  <c r="O30" i="193"/>
  <c r="N30" i="193"/>
  <c r="M30" i="193"/>
  <c r="L30" i="193"/>
  <c r="K30" i="193"/>
  <c r="J30" i="193"/>
  <c r="I30" i="193"/>
  <c r="H30" i="193"/>
  <c r="G30" i="193"/>
  <c r="F30" i="193"/>
  <c r="E30" i="193"/>
  <c r="D30" i="193"/>
  <c r="C30" i="193"/>
  <c r="O29" i="193"/>
  <c r="N29" i="193"/>
  <c r="M29" i="193"/>
  <c r="L29" i="193"/>
  <c r="K29" i="193"/>
  <c r="J29" i="193"/>
  <c r="I29" i="193"/>
  <c r="H29" i="193"/>
  <c r="G29" i="193"/>
  <c r="F29" i="193"/>
  <c r="E29" i="193"/>
  <c r="D29" i="193"/>
  <c r="C29" i="193"/>
  <c r="O28" i="193"/>
  <c r="N28" i="193"/>
  <c r="M28" i="193"/>
  <c r="L28" i="193"/>
  <c r="K28" i="193"/>
  <c r="J28" i="193"/>
  <c r="I28" i="193"/>
  <c r="H28" i="193"/>
  <c r="G28" i="193"/>
  <c r="F28" i="193"/>
  <c r="E28" i="193"/>
  <c r="D28" i="193"/>
  <c r="C28" i="193"/>
  <c r="O24" i="193"/>
  <c r="N24" i="193"/>
  <c r="M24" i="193"/>
  <c r="L24" i="193"/>
  <c r="K24" i="193"/>
  <c r="J24" i="193"/>
  <c r="I24" i="193"/>
  <c r="H24" i="193"/>
  <c r="G24" i="193"/>
  <c r="F24" i="193"/>
  <c r="E24" i="193"/>
  <c r="D24" i="193"/>
  <c r="C24" i="193"/>
  <c r="O23" i="193"/>
  <c r="N23" i="193"/>
  <c r="M23" i="193"/>
  <c r="L23" i="193"/>
  <c r="K23" i="193"/>
  <c r="J23" i="193"/>
  <c r="I23" i="193"/>
  <c r="H23" i="193"/>
  <c r="G23" i="193"/>
  <c r="F23" i="193"/>
  <c r="E23" i="193"/>
  <c r="D23" i="193"/>
  <c r="C23" i="193"/>
  <c r="O22" i="193"/>
  <c r="N22" i="193"/>
  <c r="M22" i="193"/>
  <c r="L22" i="193"/>
  <c r="K22" i="193"/>
  <c r="J22" i="193"/>
  <c r="I22" i="193"/>
  <c r="H22" i="193"/>
  <c r="G22" i="193"/>
  <c r="F22" i="193"/>
  <c r="E22" i="193"/>
  <c r="D22" i="193"/>
  <c r="C22" i="193"/>
  <c r="O21" i="193"/>
  <c r="N21" i="193"/>
  <c r="M21" i="193"/>
  <c r="L21" i="193"/>
  <c r="K21" i="193"/>
  <c r="J21" i="193"/>
  <c r="I21" i="193"/>
  <c r="H21" i="193"/>
  <c r="G21" i="193"/>
  <c r="F21" i="193"/>
  <c r="E21" i="193"/>
  <c r="D21" i="193"/>
  <c r="C21" i="193"/>
  <c r="O20" i="193"/>
  <c r="N20" i="193"/>
  <c r="M20" i="193"/>
  <c r="L20" i="193"/>
  <c r="K20" i="193"/>
  <c r="J20" i="193"/>
  <c r="I20" i="193"/>
  <c r="H20" i="193"/>
  <c r="G20" i="193"/>
  <c r="F20" i="193"/>
  <c r="E20" i="193"/>
  <c r="D20" i="193"/>
  <c r="C20" i="193"/>
  <c r="O19" i="193"/>
  <c r="N19" i="193"/>
  <c r="M19" i="193"/>
  <c r="L19" i="193"/>
  <c r="K19" i="193"/>
  <c r="J19" i="193"/>
  <c r="I19" i="193"/>
  <c r="H19" i="193"/>
  <c r="G19" i="193"/>
  <c r="F19" i="193"/>
  <c r="E19" i="193"/>
  <c r="D19" i="193"/>
  <c r="C19" i="193"/>
  <c r="O18" i="193"/>
  <c r="N18" i="193"/>
  <c r="M18" i="193"/>
  <c r="L18" i="193"/>
  <c r="K18" i="193"/>
  <c r="J18" i="193"/>
  <c r="I18" i="193"/>
  <c r="H18" i="193"/>
  <c r="G18" i="193"/>
  <c r="F18" i="193"/>
  <c r="E18" i="193"/>
  <c r="D18" i="193"/>
  <c r="C18" i="193"/>
  <c r="O17" i="193"/>
  <c r="N17" i="193"/>
  <c r="M17" i="193"/>
  <c r="L17" i="193"/>
  <c r="K17" i="193"/>
  <c r="J17" i="193"/>
  <c r="I17" i="193"/>
  <c r="H17" i="193"/>
  <c r="G17" i="193"/>
  <c r="F17" i="193"/>
  <c r="E17" i="193"/>
  <c r="D17" i="193"/>
  <c r="C17" i="193"/>
  <c r="O16" i="193"/>
  <c r="N16" i="193"/>
  <c r="M16" i="193"/>
  <c r="L16" i="193"/>
  <c r="K16" i="193"/>
  <c r="J16" i="193"/>
  <c r="I16" i="193"/>
  <c r="H16" i="193"/>
  <c r="G16" i="193"/>
  <c r="F16" i="193"/>
  <c r="E16" i="193"/>
  <c r="D16" i="193"/>
  <c r="C16" i="193"/>
  <c r="O15" i="193"/>
  <c r="N15" i="193"/>
  <c r="M15" i="193"/>
  <c r="L15" i="193"/>
  <c r="K15" i="193"/>
  <c r="J15" i="193"/>
  <c r="I15" i="193"/>
  <c r="H15" i="193"/>
  <c r="G15" i="193"/>
  <c r="F15" i="193"/>
  <c r="E15" i="193"/>
  <c r="D15" i="193"/>
  <c r="C15" i="193"/>
  <c r="O32" i="192"/>
  <c r="N32" i="192"/>
  <c r="M32" i="192"/>
  <c r="L32" i="192"/>
  <c r="K32" i="192"/>
  <c r="J32" i="192"/>
  <c r="I32" i="192"/>
  <c r="H32" i="192"/>
  <c r="G32" i="192"/>
  <c r="F32" i="192"/>
  <c r="E32" i="192"/>
  <c r="D32" i="192"/>
  <c r="C32" i="192"/>
  <c r="O31" i="192"/>
  <c r="N31" i="192"/>
  <c r="M31" i="192"/>
  <c r="L31" i="192"/>
  <c r="K31" i="192"/>
  <c r="J31" i="192"/>
  <c r="I31" i="192"/>
  <c r="H31" i="192"/>
  <c r="G31" i="192"/>
  <c r="F31" i="192"/>
  <c r="E31" i="192"/>
  <c r="D31" i="192"/>
  <c r="C31" i="192"/>
  <c r="O30" i="192"/>
  <c r="N30" i="192"/>
  <c r="M30" i="192"/>
  <c r="L30" i="192"/>
  <c r="K30" i="192"/>
  <c r="J30" i="192"/>
  <c r="I30" i="192"/>
  <c r="H30" i="192"/>
  <c r="G30" i="192"/>
  <c r="F30" i="192"/>
  <c r="E30" i="192"/>
  <c r="D30" i="192"/>
  <c r="C30" i="192"/>
  <c r="O29" i="192"/>
  <c r="N29" i="192"/>
  <c r="M29" i="192"/>
  <c r="L29" i="192"/>
  <c r="K29" i="192"/>
  <c r="J29" i="192"/>
  <c r="I29" i="192"/>
  <c r="H29" i="192"/>
  <c r="G29" i="192"/>
  <c r="F29" i="192"/>
  <c r="E29" i="192"/>
  <c r="D29" i="192"/>
  <c r="C29" i="192"/>
  <c r="O28" i="192"/>
  <c r="N28" i="192"/>
  <c r="M28" i="192"/>
  <c r="L28" i="192"/>
  <c r="K28" i="192"/>
  <c r="J28" i="192"/>
  <c r="I28" i="192"/>
  <c r="H28" i="192"/>
  <c r="G28" i="192"/>
  <c r="F28" i="192"/>
  <c r="E28" i="192"/>
  <c r="D28" i="192"/>
  <c r="C28" i="192"/>
  <c r="O24" i="192"/>
  <c r="N24" i="192"/>
  <c r="M24" i="192"/>
  <c r="L24" i="192"/>
  <c r="K24" i="192"/>
  <c r="J24" i="192"/>
  <c r="I24" i="192"/>
  <c r="H24" i="192"/>
  <c r="G24" i="192"/>
  <c r="F24" i="192"/>
  <c r="E24" i="192"/>
  <c r="D24" i="192"/>
  <c r="C24" i="192"/>
  <c r="O23" i="192"/>
  <c r="N23" i="192"/>
  <c r="M23" i="192"/>
  <c r="L23" i="192"/>
  <c r="K23" i="192"/>
  <c r="J23" i="192"/>
  <c r="I23" i="192"/>
  <c r="H23" i="192"/>
  <c r="G23" i="192"/>
  <c r="F23" i="192"/>
  <c r="E23" i="192"/>
  <c r="D23" i="192"/>
  <c r="C23" i="192"/>
  <c r="O22" i="192"/>
  <c r="N22" i="192"/>
  <c r="M22" i="192"/>
  <c r="L22" i="192"/>
  <c r="K22" i="192"/>
  <c r="J22" i="192"/>
  <c r="I22" i="192"/>
  <c r="H22" i="192"/>
  <c r="G22" i="192"/>
  <c r="F22" i="192"/>
  <c r="E22" i="192"/>
  <c r="D22" i="192"/>
  <c r="C22" i="192"/>
  <c r="O21" i="192"/>
  <c r="N21" i="192"/>
  <c r="M21" i="192"/>
  <c r="L21" i="192"/>
  <c r="K21" i="192"/>
  <c r="J21" i="192"/>
  <c r="I21" i="192"/>
  <c r="H21" i="192"/>
  <c r="G21" i="192"/>
  <c r="F21" i="192"/>
  <c r="E21" i="192"/>
  <c r="D21" i="192"/>
  <c r="C21" i="192"/>
  <c r="O20" i="192"/>
  <c r="N20" i="192"/>
  <c r="M20" i="192"/>
  <c r="L20" i="192"/>
  <c r="K20" i="192"/>
  <c r="J20" i="192"/>
  <c r="I20" i="192"/>
  <c r="H20" i="192"/>
  <c r="G20" i="192"/>
  <c r="F20" i="192"/>
  <c r="E20" i="192"/>
  <c r="D20" i="192"/>
  <c r="C20" i="192"/>
  <c r="O19" i="192"/>
  <c r="N19" i="192"/>
  <c r="M19" i="192"/>
  <c r="L19" i="192"/>
  <c r="K19" i="192"/>
  <c r="J19" i="192"/>
  <c r="I19" i="192"/>
  <c r="H19" i="192"/>
  <c r="G19" i="192"/>
  <c r="F19" i="192"/>
  <c r="E19" i="192"/>
  <c r="D19" i="192"/>
  <c r="C19" i="192"/>
  <c r="O18" i="192"/>
  <c r="N18" i="192"/>
  <c r="M18" i="192"/>
  <c r="L18" i="192"/>
  <c r="K18" i="192"/>
  <c r="J18" i="192"/>
  <c r="I18" i="192"/>
  <c r="H18" i="192"/>
  <c r="G18" i="192"/>
  <c r="F18" i="192"/>
  <c r="E18" i="192"/>
  <c r="D18" i="192"/>
  <c r="C18" i="192"/>
  <c r="O17" i="192"/>
  <c r="N17" i="192"/>
  <c r="M17" i="192"/>
  <c r="L17" i="192"/>
  <c r="K17" i="192"/>
  <c r="J17" i="192"/>
  <c r="I17" i="192"/>
  <c r="H17" i="192"/>
  <c r="G17" i="192"/>
  <c r="F17" i="192"/>
  <c r="E17" i="192"/>
  <c r="D17" i="192"/>
  <c r="C17" i="192"/>
  <c r="O16" i="192"/>
  <c r="N16" i="192"/>
  <c r="M16" i="192"/>
  <c r="L16" i="192"/>
  <c r="K16" i="192"/>
  <c r="J16" i="192"/>
  <c r="I16" i="192"/>
  <c r="H16" i="192"/>
  <c r="G16" i="192"/>
  <c r="F16" i="192"/>
  <c r="E16" i="192"/>
  <c r="D16" i="192"/>
  <c r="C16" i="192"/>
  <c r="O15" i="192"/>
  <c r="N15" i="192"/>
  <c r="M15" i="192"/>
  <c r="L15" i="192"/>
  <c r="K15" i="192"/>
  <c r="J15" i="192"/>
  <c r="I15" i="192"/>
  <c r="H15" i="192"/>
  <c r="G15" i="192"/>
  <c r="F15" i="192"/>
  <c r="E15" i="192"/>
  <c r="D15" i="192"/>
  <c r="C15" i="192"/>
  <c r="O32" i="191"/>
  <c r="N32" i="191"/>
  <c r="M32" i="191"/>
  <c r="L32" i="191"/>
  <c r="K32" i="191"/>
  <c r="J32" i="191"/>
  <c r="I32" i="191"/>
  <c r="H32" i="191"/>
  <c r="G32" i="191"/>
  <c r="F32" i="191"/>
  <c r="E32" i="191"/>
  <c r="D32" i="191"/>
  <c r="C32" i="191"/>
  <c r="O31" i="191"/>
  <c r="N31" i="191"/>
  <c r="M31" i="191"/>
  <c r="L31" i="191"/>
  <c r="K31" i="191"/>
  <c r="J31" i="191"/>
  <c r="I31" i="191"/>
  <c r="H31" i="191"/>
  <c r="G31" i="191"/>
  <c r="F31" i="191"/>
  <c r="E31" i="191"/>
  <c r="D31" i="191"/>
  <c r="C31" i="191"/>
  <c r="O30" i="191"/>
  <c r="N30" i="191"/>
  <c r="M30" i="191"/>
  <c r="L30" i="191"/>
  <c r="K30" i="191"/>
  <c r="J30" i="191"/>
  <c r="I30" i="191"/>
  <c r="H30" i="191"/>
  <c r="G30" i="191"/>
  <c r="F30" i="191"/>
  <c r="E30" i="191"/>
  <c r="D30" i="191"/>
  <c r="C30" i="191"/>
  <c r="O29" i="191"/>
  <c r="N29" i="191"/>
  <c r="M29" i="191"/>
  <c r="L29" i="191"/>
  <c r="K29" i="191"/>
  <c r="J29" i="191"/>
  <c r="I29" i="191"/>
  <c r="H29" i="191"/>
  <c r="G29" i="191"/>
  <c r="F29" i="191"/>
  <c r="E29" i="191"/>
  <c r="D29" i="191"/>
  <c r="C29" i="191"/>
  <c r="O28" i="191"/>
  <c r="N28" i="191"/>
  <c r="M28" i="191"/>
  <c r="L28" i="191"/>
  <c r="K28" i="191"/>
  <c r="J28" i="191"/>
  <c r="I28" i="191"/>
  <c r="H28" i="191"/>
  <c r="G28" i="191"/>
  <c r="F28" i="191"/>
  <c r="E28" i="191"/>
  <c r="D28" i="191"/>
  <c r="C28" i="191"/>
  <c r="O24" i="191"/>
  <c r="N24" i="191"/>
  <c r="M24" i="191"/>
  <c r="L24" i="191"/>
  <c r="K24" i="191"/>
  <c r="J24" i="191"/>
  <c r="I24" i="191"/>
  <c r="H24" i="191"/>
  <c r="G24" i="191"/>
  <c r="F24" i="191"/>
  <c r="E24" i="191"/>
  <c r="D24" i="191"/>
  <c r="C24" i="191"/>
  <c r="O23" i="191"/>
  <c r="N23" i="191"/>
  <c r="M23" i="191"/>
  <c r="L23" i="191"/>
  <c r="K23" i="191"/>
  <c r="J23" i="191"/>
  <c r="I23" i="191"/>
  <c r="H23" i="191"/>
  <c r="G23" i="191"/>
  <c r="F23" i="191"/>
  <c r="E23" i="191"/>
  <c r="D23" i="191"/>
  <c r="C23" i="191"/>
  <c r="O22" i="191"/>
  <c r="N22" i="191"/>
  <c r="M22" i="191"/>
  <c r="L22" i="191"/>
  <c r="K22" i="191"/>
  <c r="J22" i="191"/>
  <c r="I22" i="191"/>
  <c r="H22" i="191"/>
  <c r="G22" i="191"/>
  <c r="F22" i="191"/>
  <c r="E22" i="191"/>
  <c r="D22" i="191"/>
  <c r="C22" i="191"/>
  <c r="O21" i="191"/>
  <c r="N21" i="191"/>
  <c r="M21" i="191"/>
  <c r="L21" i="191"/>
  <c r="K21" i="191"/>
  <c r="J21" i="191"/>
  <c r="I21" i="191"/>
  <c r="H21" i="191"/>
  <c r="G21" i="191"/>
  <c r="F21" i="191"/>
  <c r="E21" i="191"/>
  <c r="D21" i="191"/>
  <c r="C21" i="191"/>
  <c r="O20" i="191"/>
  <c r="N20" i="191"/>
  <c r="M20" i="191"/>
  <c r="L20" i="191"/>
  <c r="K20" i="191"/>
  <c r="J20" i="191"/>
  <c r="I20" i="191"/>
  <c r="H20" i="191"/>
  <c r="G20" i="191"/>
  <c r="F20" i="191"/>
  <c r="E20" i="191"/>
  <c r="D20" i="191"/>
  <c r="C20" i="191"/>
  <c r="O19" i="191"/>
  <c r="N19" i="191"/>
  <c r="M19" i="191"/>
  <c r="L19" i="191"/>
  <c r="K19" i="191"/>
  <c r="J19" i="191"/>
  <c r="I19" i="191"/>
  <c r="H19" i="191"/>
  <c r="G19" i="191"/>
  <c r="F19" i="191"/>
  <c r="E19" i="191"/>
  <c r="D19" i="191"/>
  <c r="C19" i="191"/>
  <c r="O18" i="191"/>
  <c r="N18" i="191"/>
  <c r="M18" i="191"/>
  <c r="L18" i="191"/>
  <c r="K18" i="191"/>
  <c r="J18" i="191"/>
  <c r="I18" i="191"/>
  <c r="H18" i="191"/>
  <c r="G18" i="191"/>
  <c r="F18" i="191"/>
  <c r="E18" i="191"/>
  <c r="D18" i="191"/>
  <c r="C18" i="191"/>
  <c r="O17" i="191"/>
  <c r="N17" i="191"/>
  <c r="M17" i="191"/>
  <c r="L17" i="191"/>
  <c r="K17" i="191"/>
  <c r="J17" i="191"/>
  <c r="I17" i="191"/>
  <c r="H17" i="191"/>
  <c r="G17" i="191"/>
  <c r="F17" i="191"/>
  <c r="E17" i="191"/>
  <c r="D17" i="191"/>
  <c r="C17" i="191"/>
  <c r="O16" i="191"/>
  <c r="N16" i="191"/>
  <c r="M16" i="191"/>
  <c r="L16" i="191"/>
  <c r="K16" i="191"/>
  <c r="J16" i="191"/>
  <c r="I16" i="191"/>
  <c r="H16" i="191"/>
  <c r="G16" i="191"/>
  <c r="F16" i="191"/>
  <c r="E16" i="191"/>
  <c r="D16" i="191"/>
  <c r="C16" i="191"/>
  <c r="O15" i="191"/>
  <c r="N15" i="191"/>
  <c r="M15" i="191"/>
  <c r="L15" i="191"/>
  <c r="K15" i="191"/>
  <c r="J15" i="191"/>
  <c r="I15" i="191"/>
  <c r="H15" i="191"/>
  <c r="G15" i="191"/>
  <c r="F15" i="191"/>
  <c r="E15" i="191"/>
  <c r="D15" i="191"/>
  <c r="C15" i="191"/>
  <c r="O32" i="190"/>
  <c r="N32" i="190"/>
  <c r="M32" i="190"/>
  <c r="L32" i="190"/>
  <c r="K32" i="190"/>
  <c r="J32" i="190"/>
  <c r="I32" i="190"/>
  <c r="H32" i="190"/>
  <c r="G32" i="190"/>
  <c r="F32" i="190"/>
  <c r="E32" i="190"/>
  <c r="D32" i="190"/>
  <c r="C32" i="190"/>
  <c r="O31" i="190"/>
  <c r="N31" i="190"/>
  <c r="M31" i="190"/>
  <c r="L31" i="190"/>
  <c r="K31" i="190"/>
  <c r="J31" i="190"/>
  <c r="I31" i="190"/>
  <c r="H31" i="190"/>
  <c r="G31" i="190"/>
  <c r="F31" i="190"/>
  <c r="E31" i="190"/>
  <c r="D31" i="190"/>
  <c r="C31" i="190"/>
  <c r="O30" i="190"/>
  <c r="N30" i="190"/>
  <c r="M30" i="190"/>
  <c r="L30" i="190"/>
  <c r="K30" i="190"/>
  <c r="J30" i="190"/>
  <c r="I30" i="190"/>
  <c r="H30" i="190"/>
  <c r="G30" i="190"/>
  <c r="F30" i="190"/>
  <c r="E30" i="190"/>
  <c r="D30" i="190"/>
  <c r="C30" i="190"/>
  <c r="O29" i="190"/>
  <c r="N29" i="190"/>
  <c r="M29" i="190"/>
  <c r="L29" i="190"/>
  <c r="K29" i="190"/>
  <c r="J29" i="190"/>
  <c r="I29" i="190"/>
  <c r="H29" i="190"/>
  <c r="G29" i="190"/>
  <c r="F29" i="190"/>
  <c r="E29" i="190"/>
  <c r="D29" i="190"/>
  <c r="C29" i="190"/>
  <c r="O28" i="190"/>
  <c r="N28" i="190"/>
  <c r="M28" i="190"/>
  <c r="L28" i="190"/>
  <c r="K28" i="190"/>
  <c r="J28" i="190"/>
  <c r="I28" i="190"/>
  <c r="H28" i="190"/>
  <c r="G28" i="190"/>
  <c r="F28" i="190"/>
  <c r="E28" i="190"/>
  <c r="D28" i="190"/>
  <c r="C28" i="190"/>
  <c r="O24" i="190"/>
  <c r="N24" i="190"/>
  <c r="M24" i="190"/>
  <c r="L24" i="190"/>
  <c r="K24" i="190"/>
  <c r="J24" i="190"/>
  <c r="I24" i="190"/>
  <c r="H24" i="190"/>
  <c r="G24" i="190"/>
  <c r="F24" i="190"/>
  <c r="E24" i="190"/>
  <c r="D24" i="190"/>
  <c r="C24" i="190"/>
  <c r="O23" i="190"/>
  <c r="N23" i="190"/>
  <c r="M23" i="190"/>
  <c r="L23" i="190"/>
  <c r="K23" i="190"/>
  <c r="J23" i="190"/>
  <c r="I23" i="190"/>
  <c r="H23" i="190"/>
  <c r="G23" i="190"/>
  <c r="F23" i="190"/>
  <c r="E23" i="190"/>
  <c r="D23" i="190"/>
  <c r="C23" i="190"/>
  <c r="O22" i="190"/>
  <c r="N22" i="190"/>
  <c r="M22" i="190"/>
  <c r="L22" i="190"/>
  <c r="K22" i="190"/>
  <c r="J22" i="190"/>
  <c r="I22" i="190"/>
  <c r="H22" i="190"/>
  <c r="G22" i="190"/>
  <c r="F22" i="190"/>
  <c r="E22" i="190"/>
  <c r="D22" i="190"/>
  <c r="C22" i="190"/>
  <c r="O21" i="190"/>
  <c r="N21" i="190"/>
  <c r="M21" i="190"/>
  <c r="L21" i="190"/>
  <c r="K21" i="190"/>
  <c r="J21" i="190"/>
  <c r="I21" i="190"/>
  <c r="H21" i="190"/>
  <c r="G21" i="190"/>
  <c r="F21" i="190"/>
  <c r="E21" i="190"/>
  <c r="D21" i="190"/>
  <c r="C21" i="190"/>
  <c r="O20" i="190"/>
  <c r="N20" i="190"/>
  <c r="M20" i="190"/>
  <c r="L20" i="190"/>
  <c r="K20" i="190"/>
  <c r="J20" i="190"/>
  <c r="I20" i="190"/>
  <c r="H20" i="190"/>
  <c r="G20" i="190"/>
  <c r="F20" i="190"/>
  <c r="E20" i="190"/>
  <c r="D20" i="190"/>
  <c r="C20" i="190"/>
  <c r="O19" i="190"/>
  <c r="N19" i="190"/>
  <c r="M19" i="190"/>
  <c r="L19" i="190"/>
  <c r="K19" i="190"/>
  <c r="J19" i="190"/>
  <c r="I19" i="190"/>
  <c r="H19" i="190"/>
  <c r="G19" i="190"/>
  <c r="F19" i="190"/>
  <c r="E19" i="190"/>
  <c r="D19" i="190"/>
  <c r="C19" i="190"/>
  <c r="O18" i="190"/>
  <c r="N18" i="190"/>
  <c r="M18" i="190"/>
  <c r="L18" i="190"/>
  <c r="K18" i="190"/>
  <c r="J18" i="190"/>
  <c r="I18" i="190"/>
  <c r="H18" i="190"/>
  <c r="G18" i="190"/>
  <c r="F18" i="190"/>
  <c r="E18" i="190"/>
  <c r="D18" i="190"/>
  <c r="C18" i="190"/>
  <c r="O17" i="190"/>
  <c r="N17" i="190"/>
  <c r="M17" i="190"/>
  <c r="L17" i="190"/>
  <c r="K17" i="190"/>
  <c r="J17" i="190"/>
  <c r="I17" i="190"/>
  <c r="H17" i="190"/>
  <c r="G17" i="190"/>
  <c r="F17" i="190"/>
  <c r="E17" i="190"/>
  <c r="D17" i="190"/>
  <c r="C17" i="190"/>
  <c r="O16" i="190"/>
  <c r="N16" i="190"/>
  <c r="M16" i="190"/>
  <c r="L16" i="190"/>
  <c r="K16" i="190"/>
  <c r="J16" i="190"/>
  <c r="I16" i="190"/>
  <c r="H16" i="190"/>
  <c r="G16" i="190"/>
  <c r="F16" i="190"/>
  <c r="E16" i="190"/>
  <c r="D16" i="190"/>
  <c r="C16" i="190"/>
  <c r="O15" i="190"/>
  <c r="N15" i="190"/>
  <c r="M15" i="190"/>
  <c r="L15" i="190"/>
  <c r="K15" i="190"/>
  <c r="J15" i="190"/>
  <c r="I15" i="190"/>
  <c r="H15" i="190"/>
  <c r="G15" i="190"/>
  <c r="F15" i="190"/>
  <c r="E15" i="190"/>
  <c r="D15" i="190"/>
  <c r="C15" i="190"/>
  <c r="O32" i="189"/>
  <c r="N32" i="189"/>
  <c r="M32" i="189"/>
  <c r="L32" i="189"/>
  <c r="K32" i="189"/>
  <c r="J32" i="189"/>
  <c r="I32" i="189"/>
  <c r="H32" i="189"/>
  <c r="G32" i="189"/>
  <c r="F32" i="189"/>
  <c r="E32" i="189"/>
  <c r="D32" i="189"/>
  <c r="C32" i="189"/>
  <c r="O31" i="189"/>
  <c r="N31" i="189"/>
  <c r="M31" i="189"/>
  <c r="L31" i="189"/>
  <c r="K31" i="189"/>
  <c r="J31" i="189"/>
  <c r="I31" i="189"/>
  <c r="H31" i="189"/>
  <c r="G31" i="189"/>
  <c r="F31" i="189"/>
  <c r="E31" i="189"/>
  <c r="D31" i="189"/>
  <c r="C31" i="189"/>
  <c r="O30" i="189"/>
  <c r="N30" i="189"/>
  <c r="M30" i="189"/>
  <c r="L30" i="189"/>
  <c r="K30" i="189"/>
  <c r="J30" i="189"/>
  <c r="I30" i="189"/>
  <c r="H30" i="189"/>
  <c r="G30" i="189"/>
  <c r="F30" i="189"/>
  <c r="E30" i="189"/>
  <c r="D30" i="189"/>
  <c r="C30" i="189"/>
  <c r="O29" i="189"/>
  <c r="N29" i="189"/>
  <c r="M29" i="189"/>
  <c r="L29" i="189"/>
  <c r="K29" i="189"/>
  <c r="J29" i="189"/>
  <c r="I29" i="189"/>
  <c r="H29" i="189"/>
  <c r="G29" i="189"/>
  <c r="F29" i="189"/>
  <c r="E29" i="189"/>
  <c r="D29" i="189"/>
  <c r="C29" i="189"/>
  <c r="O28" i="189"/>
  <c r="N28" i="189"/>
  <c r="M28" i="189"/>
  <c r="L28" i="189"/>
  <c r="K28" i="189"/>
  <c r="J28" i="189"/>
  <c r="I28" i="189"/>
  <c r="H28" i="189"/>
  <c r="G28" i="189"/>
  <c r="F28" i="189"/>
  <c r="E28" i="189"/>
  <c r="D28" i="189"/>
  <c r="C28" i="189"/>
  <c r="O24" i="189"/>
  <c r="N24" i="189"/>
  <c r="M24" i="189"/>
  <c r="L24" i="189"/>
  <c r="K24" i="189"/>
  <c r="J24" i="189"/>
  <c r="I24" i="189"/>
  <c r="H24" i="189"/>
  <c r="G24" i="189"/>
  <c r="F24" i="189"/>
  <c r="E24" i="189"/>
  <c r="D24" i="189"/>
  <c r="C24" i="189"/>
  <c r="O23" i="189"/>
  <c r="N23" i="189"/>
  <c r="M23" i="189"/>
  <c r="L23" i="189"/>
  <c r="K23" i="189"/>
  <c r="J23" i="189"/>
  <c r="I23" i="189"/>
  <c r="H23" i="189"/>
  <c r="G23" i="189"/>
  <c r="F23" i="189"/>
  <c r="E23" i="189"/>
  <c r="D23" i="189"/>
  <c r="C23" i="189"/>
  <c r="O22" i="189"/>
  <c r="N22" i="189"/>
  <c r="M22" i="189"/>
  <c r="L22" i="189"/>
  <c r="K22" i="189"/>
  <c r="J22" i="189"/>
  <c r="I22" i="189"/>
  <c r="H22" i="189"/>
  <c r="G22" i="189"/>
  <c r="F22" i="189"/>
  <c r="E22" i="189"/>
  <c r="D22" i="189"/>
  <c r="C22" i="189"/>
  <c r="O21" i="189"/>
  <c r="N21" i="189"/>
  <c r="M21" i="189"/>
  <c r="L21" i="189"/>
  <c r="K21" i="189"/>
  <c r="J21" i="189"/>
  <c r="I21" i="189"/>
  <c r="H21" i="189"/>
  <c r="G21" i="189"/>
  <c r="F21" i="189"/>
  <c r="E21" i="189"/>
  <c r="D21" i="189"/>
  <c r="C21" i="189"/>
  <c r="O20" i="189"/>
  <c r="N20" i="189"/>
  <c r="M20" i="189"/>
  <c r="L20" i="189"/>
  <c r="K20" i="189"/>
  <c r="J20" i="189"/>
  <c r="I20" i="189"/>
  <c r="H20" i="189"/>
  <c r="G20" i="189"/>
  <c r="F20" i="189"/>
  <c r="E20" i="189"/>
  <c r="D20" i="189"/>
  <c r="C20" i="189"/>
  <c r="O19" i="189"/>
  <c r="N19" i="189"/>
  <c r="M19" i="189"/>
  <c r="L19" i="189"/>
  <c r="K19" i="189"/>
  <c r="J19" i="189"/>
  <c r="I19" i="189"/>
  <c r="H19" i="189"/>
  <c r="G19" i="189"/>
  <c r="F19" i="189"/>
  <c r="E19" i="189"/>
  <c r="D19" i="189"/>
  <c r="C19" i="189"/>
  <c r="O18" i="189"/>
  <c r="N18" i="189"/>
  <c r="M18" i="189"/>
  <c r="L18" i="189"/>
  <c r="K18" i="189"/>
  <c r="J18" i="189"/>
  <c r="I18" i="189"/>
  <c r="H18" i="189"/>
  <c r="G18" i="189"/>
  <c r="F18" i="189"/>
  <c r="E18" i="189"/>
  <c r="D18" i="189"/>
  <c r="C18" i="189"/>
  <c r="O17" i="189"/>
  <c r="N17" i="189"/>
  <c r="M17" i="189"/>
  <c r="L17" i="189"/>
  <c r="K17" i="189"/>
  <c r="J17" i="189"/>
  <c r="I17" i="189"/>
  <c r="H17" i="189"/>
  <c r="G17" i="189"/>
  <c r="F17" i="189"/>
  <c r="E17" i="189"/>
  <c r="D17" i="189"/>
  <c r="C17" i="189"/>
  <c r="O16" i="189"/>
  <c r="N16" i="189"/>
  <c r="M16" i="189"/>
  <c r="L16" i="189"/>
  <c r="K16" i="189"/>
  <c r="J16" i="189"/>
  <c r="I16" i="189"/>
  <c r="H16" i="189"/>
  <c r="G16" i="189"/>
  <c r="F16" i="189"/>
  <c r="E16" i="189"/>
  <c r="D16" i="189"/>
  <c r="C16" i="189"/>
  <c r="O15" i="189"/>
  <c r="N15" i="189"/>
  <c r="M15" i="189"/>
  <c r="L15" i="189"/>
  <c r="K15" i="189"/>
  <c r="J15" i="189"/>
  <c r="I15" i="189"/>
  <c r="H15" i="189"/>
  <c r="G15" i="189"/>
  <c r="F15" i="189"/>
  <c r="E15" i="189"/>
  <c r="D15" i="189"/>
  <c r="C15" i="189"/>
  <c r="O32" i="188"/>
  <c r="N32" i="188"/>
  <c r="M32" i="188"/>
  <c r="L32" i="188"/>
  <c r="K32" i="188"/>
  <c r="J32" i="188"/>
  <c r="I32" i="188"/>
  <c r="H32" i="188"/>
  <c r="G32" i="188"/>
  <c r="F32" i="188"/>
  <c r="E32" i="188"/>
  <c r="D32" i="188"/>
  <c r="C32" i="188"/>
  <c r="O31" i="188"/>
  <c r="N31" i="188"/>
  <c r="M31" i="188"/>
  <c r="L31" i="188"/>
  <c r="K31" i="188"/>
  <c r="J31" i="188"/>
  <c r="I31" i="188"/>
  <c r="H31" i="188"/>
  <c r="G31" i="188"/>
  <c r="F31" i="188"/>
  <c r="E31" i="188"/>
  <c r="D31" i="188"/>
  <c r="C31" i="188"/>
  <c r="O30" i="188"/>
  <c r="N30" i="188"/>
  <c r="M30" i="188"/>
  <c r="L30" i="188"/>
  <c r="K30" i="188"/>
  <c r="J30" i="188"/>
  <c r="I30" i="188"/>
  <c r="H30" i="188"/>
  <c r="G30" i="188"/>
  <c r="F30" i="188"/>
  <c r="E30" i="188"/>
  <c r="D30" i="188"/>
  <c r="C30" i="188"/>
  <c r="O29" i="188"/>
  <c r="N29" i="188"/>
  <c r="M29" i="188"/>
  <c r="L29" i="188"/>
  <c r="K29" i="188"/>
  <c r="J29" i="188"/>
  <c r="I29" i="188"/>
  <c r="H29" i="188"/>
  <c r="G29" i="188"/>
  <c r="F29" i="188"/>
  <c r="E29" i="188"/>
  <c r="D29" i="188"/>
  <c r="C29" i="188"/>
  <c r="O28" i="188"/>
  <c r="N28" i="188"/>
  <c r="M28" i="188"/>
  <c r="L28" i="188"/>
  <c r="K28" i="188"/>
  <c r="J28" i="188"/>
  <c r="I28" i="188"/>
  <c r="H28" i="188"/>
  <c r="G28" i="188"/>
  <c r="F28" i="188"/>
  <c r="E28" i="188"/>
  <c r="D28" i="188"/>
  <c r="C28" i="188"/>
  <c r="O24" i="188"/>
  <c r="N24" i="188"/>
  <c r="M24" i="188"/>
  <c r="L24" i="188"/>
  <c r="K24" i="188"/>
  <c r="J24" i="188"/>
  <c r="I24" i="188"/>
  <c r="H24" i="188"/>
  <c r="G24" i="188"/>
  <c r="F24" i="188"/>
  <c r="E24" i="188"/>
  <c r="D24" i="188"/>
  <c r="C24" i="188"/>
  <c r="O23" i="188"/>
  <c r="N23" i="188"/>
  <c r="M23" i="188"/>
  <c r="L23" i="188"/>
  <c r="K23" i="188"/>
  <c r="J23" i="188"/>
  <c r="I23" i="188"/>
  <c r="H23" i="188"/>
  <c r="G23" i="188"/>
  <c r="F23" i="188"/>
  <c r="E23" i="188"/>
  <c r="D23" i="188"/>
  <c r="C23" i="188"/>
  <c r="O22" i="188"/>
  <c r="N22" i="188"/>
  <c r="M22" i="188"/>
  <c r="L22" i="188"/>
  <c r="K22" i="188"/>
  <c r="J22" i="188"/>
  <c r="I22" i="188"/>
  <c r="H22" i="188"/>
  <c r="G22" i="188"/>
  <c r="F22" i="188"/>
  <c r="E22" i="188"/>
  <c r="D22" i="188"/>
  <c r="C22" i="188"/>
  <c r="O21" i="188"/>
  <c r="N21" i="188"/>
  <c r="M21" i="188"/>
  <c r="L21" i="188"/>
  <c r="K21" i="188"/>
  <c r="J21" i="188"/>
  <c r="I21" i="188"/>
  <c r="H21" i="188"/>
  <c r="G21" i="188"/>
  <c r="F21" i="188"/>
  <c r="E21" i="188"/>
  <c r="D21" i="188"/>
  <c r="C21" i="188"/>
  <c r="O20" i="188"/>
  <c r="N20" i="188"/>
  <c r="M20" i="188"/>
  <c r="L20" i="188"/>
  <c r="K20" i="188"/>
  <c r="J20" i="188"/>
  <c r="I20" i="188"/>
  <c r="H20" i="188"/>
  <c r="G20" i="188"/>
  <c r="F20" i="188"/>
  <c r="E20" i="188"/>
  <c r="D20" i="188"/>
  <c r="C20" i="188"/>
  <c r="O19" i="188"/>
  <c r="N19" i="188"/>
  <c r="M19" i="188"/>
  <c r="L19" i="188"/>
  <c r="K19" i="188"/>
  <c r="J19" i="188"/>
  <c r="I19" i="188"/>
  <c r="H19" i="188"/>
  <c r="G19" i="188"/>
  <c r="F19" i="188"/>
  <c r="E19" i="188"/>
  <c r="D19" i="188"/>
  <c r="C19" i="188"/>
  <c r="O18" i="188"/>
  <c r="N18" i="188"/>
  <c r="M18" i="188"/>
  <c r="L18" i="188"/>
  <c r="K18" i="188"/>
  <c r="J18" i="188"/>
  <c r="I18" i="188"/>
  <c r="H18" i="188"/>
  <c r="G18" i="188"/>
  <c r="F18" i="188"/>
  <c r="E18" i="188"/>
  <c r="D18" i="188"/>
  <c r="C18" i="188"/>
  <c r="O17" i="188"/>
  <c r="N17" i="188"/>
  <c r="M17" i="188"/>
  <c r="L17" i="188"/>
  <c r="K17" i="188"/>
  <c r="J17" i="188"/>
  <c r="I17" i="188"/>
  <c r="H17" i="188"/>
  <c r="G17" i="188"/>
  <c r="F17" i="188"/>
  <c r="E17" i="188"/>
  <c r="D17" i="188"/>
  <c r="C17" i="188"/>
  <c r="O16" i="188"/>
  <c r="N16" i="188"/>
  <c r="M16" i="188"/>
  <c r="L16" i="188"/>
  <c r="K16" i="188"/>
  <c r="J16" i="188"/>
  <c r="I16" i="188"/>
  <c r="H16" i="188"/>
  <c r="G16" i="188"/>
  <c r="F16" i="188"/>
  <c r="E16" i="188"/>
  <c r="D16" i="188"/>
  <c r="C16" i="188"/>
  <c r="O15" i="188"/>
  <c r="N15" i="188"/>
  <c r="M15" i="188"/>
  <c r="L15" i="188"/>
  <c r="K15" i="188"/>
  <c r="J15" i="188"/>
  <c r="I15" i="188"/>
  <c r="H15" i="188"/>
  <c r="G15" i="188"/>
  <c r="F15" i="188"/>
  <c r="E15" i="188"/>
  <c r="D15" i="188"/>
  <c r="C15" i="188"/>
  <c r="O32" i="187"/>
  <c r="N32" i="187"/>
  <c r="M32" i="187"/>
  <c r="L32" i="187"/>
  <c r="K32" i="187"/>
  <c r="J32" i="187"/>
  <c r="I32" i="187"/>
  <c r="H32" i="187"/>
  <c r="G32" i="187"/>
  <c r="F32" i="187"/>
  <c r="E32" i="187"/>
  <c r="D32" i="187"/>
  <c r="C32" i="187"/>
  <c r="O31" i="187"/>
  <c r="N31" i="187"/>
  <c r="M31" i="187"/>
  <c r="L31" i="187"/>
  <c r="K31" i="187"/>
  <c r="J31" i="187"/>
  <c r="I31" i="187"/>
  <c r="H31" i="187"/>
  <c r="G31" i="187"/>
  <c r="F31" i="187"/>
  <c r="E31" i="187"/>
  <c r="D31" i="187"/>
  <c r="C31" i="187"/>
  <c r="O30" i="187"/>
  <c r="N30" i="187"/>
  <c r="M30" i="187"/>
  <c r="L30" i="187"/>
  <c r="K30" i="187"/>
  <c r="J30" i="187"/>
  <c r="I30" i="187"/>
  <c r="H30" i="187"/>
  <c r="G30" i="187"/>
  <c r="F30" i="187"/>
  <c r="E30" i="187"/>
  <c r="D30" i="187"/>
  <c r="C30" i="187"/>
  <c r="O29" i="187"/>
  <c r="N29" i="187"/>
  <c r="M29" i="187"/>
  <c r="L29" i="187"/>
  <c r="K29" i="187"/>
  <c r="J29" i="187"/>
  <c r="I29" i="187"/>
  <c r="H29" i="187"/>
  <c r="G29" i="187"/>
  <c r="F29" i="187"/>
  <c r="E29" i="187"/>
  <c r="D29" i="187"/>
  <c r="C29" i="187"/>
  <c r="O28" i="187"/>
  <c r="N28" i="187"/>
  <c r="M28" i="187"/>
  <c r="L28" i="187"/>
  <c r="K28" i="187"/>
  <c r="J28" i="187"/>
  <c r="I28" i="187"/>
  <c r="H28" i="187"/>
  <c r="G28" i="187"/>
  <c r="F28" i="187"/>
  <c r="E28" i="187"/>
  <c r="D28" i="187"/>
  <c r="C28" i="187"/>
  <c r="O24" i="187"/>
  <c r="N24" i="187"/>
  <c r="M24" i="187"/>
  <c r="L24" i="187"/>
  <c r="K24" i="187"/>
  <c r="J24" i="187"/>
  <c r="I24" i="187"/>
  <c r="H24" i="187"/>
  <c r="G24" i="187"/>
  <c r="F24" i="187"/>
  <c r="E24" i="187"/>
  <c r="D24" i="187"/>
  <c r="C24" i="187"/>
  <c r="O23" i="187"/>
  <c r="N23" i="187"/>
  <c r="M23" i="187"/>
  <c r="L23" i="187"/>
  <c r="K23" i="187"/>
  <c r="J23" i="187"/>
  <c r="I23" i="187"/>
  <c r="H23" i="187"/>
  <c r="G23" i="187"/>
  <c r="F23" i="187"/>
  <c r="E23" i="187"/>
  <c r="D23" i="187"/>
  <c r="C23" i="187"/>
  <c r="O22" i="187"/>
  <c r="N22" i="187"/>
  <c r="M22" i="187"/>
  <c r="L22" i="187"/>
  <c r="K22" i="187"/>
  <c r="J22" i="187"/>
  <c r="I22" i="187"/>
  <c r="H22" i="187"/>
  <c r="G22" i="187"/>
  <c r="F22" i="187"/>
  <c r="E22" i="187"/>
  <c r="D22" i="187"/>
  <c r="C22" i="187"/>
  <c r="O21" i="187"/>
  <c r="N21" i="187"/>
  <c r="M21" i="187"/>
  <c r="L21" i="187"/>
  <c r="K21" i="187"/>
  <c r="J21" i="187"/>
  <c r="I21" i="187"/>
  <c r="H21" i="187"/>
  <c r="G21" i="187"/>
  <c r="F21" i="187"/>
  <c r="E21" i="187"/>
  <c r="D21" i="187"/>
  <c r="C21" i="187"/>
  <c r="O20" i="187"/>
  <c r="N20" i="187"/>
  <c r="M20" i="187"/>
  <c r="L20" i="187"/>
  <c r="K20" i="187"/>
  <c r="J20" i="187"/>
  <c r="I20" i="187"/>
  <c r="H20" i="187"/>
  <c r="G20" i="187"/>
  <c r="F20" i="187"/>
  <c r="E20" i="187"/>
  <c r="D20" i="187"/>
  <c r="C20" i="187"/>
  <c r="O19" i="187"/>
  <c r="N19" i="187"/>
  <c r="M19" i="187"/>
  <c r="L19" i="187"/>
  <c r="K19" i="187"/>
  <c r="J19" i="187"/>
  <c r="I19" i="187"/>
  <c r="H19" i="187"/>
  <c r="G19" i="187"/>
  <c r="F19" i="187"/>
  <c r="E19" i="187"/>
  <c r="D19" i="187"/>
  <c r="C19" i="187"/>
  <c r="O18" i="187"/>
  <c r="N18" i="187"/>
  <c r="M18" i="187"/>
  <c r="L18" i="187"/>
  <c r="K18" i="187"/>
  <c r="J18" i="187"/>
  <c r="I18" i="187"/>
  <c r="H18" i="187"/>
  <c r="G18" i="187"/>
  <c r="F18" i="187"/>
  <c r="E18" i="187"/>
  <c r="D18" i="187"/>
  <c r="C18" i="187"/>
  <c r="O17" i="187"/>
  <c r="N17" i="187"/>
  <c r="M17" i="187"/>
  <c r="L17" i="187"/>
  <c r="K17" i="187"/>
  <c r="J17" i="187"/>
  <c r="I17" i="187"/>
  <c r="H17" i="187"/>
  <c r="G17" i="187"/>
  <c r="F17" i="187"/>
  <c r="E17" i="187"/>
  <c r="D17" i="187"/>
  <c r="C17" i="187"/>
  <c r="O16" i="187"/>
  <c r="N16" i="187"/>
  <c r="M16" i="187"/>
  <c r="L16" i="187"/>
  <c r="K16" i="187"/>
  <c r="J16" i="187"/>
  <c r="I16" i="187"/>
  <c r="H16" i="187"/>
  <c r="G16" i="187"/>
  <c r="F16" i="187"/>
  <c r="E16" i="187"/>
  <c r="D16" i="187"/>
  <c r="C16" i="187"/>
  <c r="O15" i="187"/>
  <c r="N15" i="187"/>
  <c r="M15" i="187"/>
  <c r="L15" i="187"/>
  <c r="K15" i="187"/>
  <c r="J15" i="187"/>
  <c r="I15" i="187"/>
  <c r="H15" i="187"/>
  <c r="G15" i="187"/>
  <c r="F15" i="187"/>
  <c r="E15" i="187"/>
  <c r="D15" i="187"/>
  <c r="C15" i="187"/>
  <c r="O32" i="186"/>
  <c r="N32" i="186"/>
  <c r="M32" i="186"/>
  <c r="L32" i="186"/>
  <c r="K32" i="186"/>
  <c r="J32" i="186"/>
  <c r="I32" i="186"/>
  <c r="H32" i="186"/>
  <c r="G32" i="186"/>
  <c r="F32" i="186"/>
  <c r="E32" i="186"/>
  <c r="D32" i="186"/>
  <c r="C32" i="186"/>
  <c r="O31" i="186"/>
  <c r="N31" i="186"/>
  <c r="M31" i="186"/>
  <c r="L31" i="186"/>
  <c r="K31" i="186"/>
  <c r="J31" i="186"/>
  <c r="I31" i="186"/>
  <c r="H31" i="186"/>
  <c r="G31" i="186"/>
  <c r="F31" i="186"/>
  <c r="E31" i="186"/>
  <c r="D31" i="186"/>
  <c r="C31" i="186"/>
  <c r="O30" i="186"/>
  <c r="N30" i="186"/>
  <c r="M30" i="186"/>
  <c r="L30" i="186"/>
  <c r="K30" i="186"/>
  <c r="J30" i="186"/>
  <c r="I30" i="186"/>
  <c r="H30" i="186"/>
  <c r="G30" i="186"/>
  <c r="F30" i="186"/>
  <c r="E30" i="186"/>
  <c r="D30" i="186"/>
  <c r="C30" i="186"/>
  <c r="O29" i="186"/>
  <c r="N29" i="186"/>
  <c r="M29" i="186"/>
  <c r="L29" i="186"/>
  <c r="K29" i="186"/>
  <c r="J29" i="186"/>
  <c r="I29" i="186"/>
  <c r="H29" i="186"/>
  <c r="G29" i="186"/>
  <c r="F29" i="186"/>
  <c r="E29" i="186"/>
  <c r="D29" i="186"/>
  <c r="C29" i="186"/>
  <c r="O28" i="186"/>
  <c r="N28" i="186"/>
  <c r="M28" i="186"/>
  <c r="L28" i="186"/>
  <c r="K28" i="186"/>
  <c r="J28" i="186"/>
  <c r="I28" i="186"/>
  <c r="H28" i="186"/>
  <c r="G28" i="186"/>
  <c r="F28" i="186"/>
  <c r="E28" i="186"/>
  <c r="D28" i="186"/>
  <c r="C28" i="186"/>
  <c r="O24" i="186"/>
  <c r="N24" i="186"/>
  <c r="M24" i="186"/>
  <c r="L24" i="186"/>
  <c r="K24" i="186"/>
  <c r="J24" i="186"/>
  <c r="I24" i="186"/>
  <c r="H24" i="186"/>
  <c r="G24" i="186"/>
  <c r="F24" i="186"/>
  <c r="E24" i="186"/>
  <c r="D24" i="186"/>
  <c r="C24" i="186"/>
  <c r="O23" i="186"/>
  <c r="N23" i="186"/>
  <c r="M23" i="186"/>
  <c r="L23" i="186"/>
  <c r="K23" i="186"/>
  <c r="J23" i="186"/>
  <c r="I23" i="186"/>
  <c r="H23" i="186"/>
  <c r="G23" i="186"/>
  <c r="F23" i="186"/>
  <c r="E23" i="186"/>
  <c r="D23" i="186"/>
  <c r="C23" i="186"/>
  <c r="O22" i="186"/>
  <c r="N22" i="186"/>
  <c r="M22" i="186"/>
  <c r="L22" i="186"/>
  <c r="K22" i="186"/>
  <c r="J22" i="186"/>
  <c r="I22" i="186"/>
  <c r="H22" i="186"/>
  <c r="G22" i="186"/>
  <c r="F22" i="186"/>
  <c r="E22" i="186"/>
  <c r="D22" i="186"/>
  <c r="C22" i="186"/>
  <c r="O21" i="186"/>
  <c r="N21" i="186"/>
  <c r="M21" i="186"/>
  <c r="L21" i="186"/>
  <c r="K21" i="186"/>
  <c r="J21" i="186"/>
  <c r="I21" i="186"/>
  <c r="H21" i="186"/>
  <c r="G21" i="186"/>
  <c r="F21" i="186"/>
  <c r="E21" i="186"/>
  <c r="D21" i="186"/>
  <c r="C21" i="186"/>
  <c r="O20" i="186"/>
  <c r="N20" i="186"/>
  <c r="M20" i="186"/>
  <c r="L20" i="186"/>
  <c r="K20" i="186"/>
  <c r="J20" i="186"/>
  <c r="I20" i="186"/>
  <c r="H20" i="186"/>
  <c r="G20" i="186"/>
  <c r="F20" i="186"/>
  <c r="E20" i="186"/>
  <c r="D20" i="186"/>
  <c r="C20" i="186"/>
  <c r="O19" i="186"/>
  <c r="N19" i="186"/>
  <c r="M19" i="186"/>
  <c r="L19" i="186"/>
  <c r="K19" i="186"/>
  <c r="J19" i="186"/>
  <c r="I19" i="186"/>
  <c r="H19" i="186"/>
  <c r="G19" i="186"/>
  <c r="F19" i="186"/>
  <c r="E19" i="186"/>
  <c r="D19" i="186"/>
  <c r="C19" i="186"/>
  <c r="O18" i="186"/>
  <c r="N18" i="186"/>
  <c r="M18" i="186"/>
  <c r="L18" i="186"/>
  <c r="K18" i="186"/>
  <c r="J18" i="186"/>
  <c r="I18" i="186"/>
  <c r="H18" i="186"/>
  <c r="G18" i="186"/>
  <c r="F18" i="186"/>
  <c r="E18" i="186"/>
  <c r="D18" i="186"/>
  <c r="C18" i="186"/>
  <c r="O17" i="186"/>
  <c r="N17" i="186"/>
  <c r="M17" i="186"/>
  <c r="L17" i="186"/>
  <c r="K17" i="186"/>
  <c r="J17" i="186"/>
  <c r="I17" i="186"/>
  <c r="H17" i="186"/>
  <c r="G17" i="186"/>
  <c r="F17" i="186"/>
  <c r="E17" i="186"/>
  <c r="D17" i="186"/>
  <c r="C17" i="186"/>
  <c r="O16" i="186"/>
  <c r="N16" i="186"/>
  <c r="M16" i="186"/>
  <c r="L16" i="186"/>
  <c r="K16" i="186"/>
  <c r="J16" i="186"/>
  <c r="I16" i="186"/>
  <c r="H16" i="186"/>
  <c r="G16" i="186"/>
  <c r="F16" i="186"/>
  <c r="E16" i="186"/>
  <c r="D16" i="186"/>
  <c r="C16" i="186"/>
  <c r="O15" i="186"/>
  <c r="N15" i="186"/>
  <c r="M15" i="186"/>
  <c r="L15" i="186"/>
  <c r="K15" i="186"/>
  <c r="J15" i="186"/>
  <c r="I15" i="186"/>
  <c r="H15" i="186"/>
  <c r="G15" i="186"/>
  <c r="F15" i="186"/>
  <c r="E15" i="186"/>
  <c r="D15" i="186"/>
  <c r="C15" i="186"/>
  <c r="O32" i="185"/>
  <c r="N32" i="185"/>
  <c r="M32" i="185"/>
  <c r="L32" i="185"/>
  <c r="K32" i="185"/>
  <c r="J32" i="185"/>
  <c r="I32" i="185"/>
  <c r="H32" i="185"/>
  <c r="G32" i="185"/>
  <c r="F32" i="185"/>
  <c r="E32" i="185"/>
  <c r="D32" i="185"/>
  <c r="C32" i="185"/>
  <c r="O31" i="185"/>
  <c r="N31" i="185"/>
  <c r="M31" i="185"/>
  <c r="L31" i="185"/>
  <c r="K31" i="185"/>
  <c r="J31" i="185"/>
  <c r="I31" i="185"/>
  <c r="H31" i="185"/>
  <c r="G31" i="185"/>
  <c r="F31" i="185"/>
  <c r="E31" i="185"/>
  <c r="D31" i="185"/>
  <c r="C31" i="185"/>
  <c r="O30" i="185"/>
  <c r="N30" i="185"/>
  <c r="M30" i="185"/>
  <c r="L30" i="185"/>
  <c r="K30" i="185"/>
  <c r="J30" i="185"/>
  <c r="I30" i="185"/>
  <c r="H30" i="185"/>
  <c r="G30" i="185"/>
  <c r="F30" i="185"/>
  <c r="E30" i="185"/>
  <c r="D30" i="185"/>
  <c r="C30" i="185"/>
  <c r="O29" i="185"/>
  <c r="N29" i="185"/>
  <c r="M29" i="185"/>
  <c r="L29" i="185"/>
  <c r="K29" i="185"/>
  <c r="J29" i="185"/>
  <c r="I29" i="185"/>
  <c r="H29" i="185"/>
  <c r="G29" i="185"/>
  <c r="F29" i="185"/>
  <c r="E29" i="185"/>
  <c r="D29" i="185"/>
  <c r="C29" i="185"/>
  <c r="O28" i="185"/>
  <c r="N28" i="185"/>
  <c r="M28" i="185"/>
  <c r="L28" i="185"/>
  <c r="K28" i="185"/>
  <c r="J28" i="185"/>
  <c r="I28" i="185"/>
  <c r="H28" i="185"/>
  <c r="G28" i="185"/>
  <c r="F28" i="185"/>
  <c r="E28" i="185"/>
  <c r="D28" i="185"/>
  <c r="C28" i="185"/>
  <c r="O24" i="185"/>
  <c r="N24" i="185"/>
  <c r="M24" i="185"/>
  <c r="L24" i="185"/>
  <c r="K24" i="185"/>
  <c r="J24" i="185"/>
  <c r="I24" i="185"/>
  <c r="H24" i="185"/>
  <c r="G24" i="185"/>
  <c r="F24" i="185"/>
  <c r="E24" i="185"/>
  <c r="D24" i="185"/>
  <c r="C24" i="185"/>
  <c r="O23" i="185"/>
  <c r="N23" i="185"/>
  <c r="M23" i="185"/>
  <c r="L23" i="185"/>
  <c r="K23" i="185"/>
  <c r="J23" i="185"/>
  <c r="I23" i="185"/>
  <c r="H23" i="185"/>
  <c r="G23" i="185"/>
  <c r="F23" i="185"/>
  <c r="E23" i="185"/>
  <c r="D23" i="185"/>
  <c r="C23" i="185"/>
  <c r="O22" i="185"/>
  <c r="N22" i="185"/>
  <c r="M22" i="185"/>
  <c r="L22" i="185"/>
  <c r="K22" i="185"/>
  <c r="J22" i="185"/>
  <c r="I22" i="185"/>
  <c r="H22" i="185"/>
  <c r="G22" i="185"/>
  <c r="F22" i="185"/>
  <c r="E22" i="185"/>
  <c r="D22" i="185"/>
  <c r="C22" i="185"/>
  <c r="O21" i="185"/>
  <c r="N21" i="185"/>
  <c r="M21" i="185"/>
  <c r="L21" i="185"/>
  <c r="K21" i="185"/>
  <c r="J21" i="185"/>
  <c r="I21" i="185"/>
  <c r="H21" i="185"/>
  <c r="G21" i="185"/>
  <c r="F21" i="185"/>
  <c r="E21" i="185"/>
  <c r="D21" i="185"/>
  <c r="C21" i="185"/>
  <c r="O20" i="185"/>
  <c r="N20" i="185"/>
  <c r="M20" i="185"/>
  <c r="L20" i="185"/>
  <c r="K20" i="185"/>
  <c r="J20" i="185"/>
  <c r="I20" i="185"/>
  <c r="H20" i="185"/>
  <c r="G20" i="185"/>
  <c r="F20" i="185"/>
  <c r="E20" i="185"/>
  <c r="D20" i="185"/>
  <c r="C20" i="185"/>
  <c r="O19" i="185"/>
  <c r="N19" i="185"/>
  <c r="M19" i="185"/>
  <c r="L19" i="185"/>
  <c r="K19" i="185"/>
  <c r="J19" i="185"/>
  <c r="I19" i="185"/>
  <c r="H19" i="185"/>
  <c r="G19" i="185"/>
  <c r="F19" i="185"/>
  <c r="E19" i="185"/>
  <c r="D19" i="185"/>
  <c r="C19" i="185"/>
  <c r="O18" i="185"/>
  <c r="N18" i="185"/>
  <c r="M18" i="185"/>
  <c r="L18" i="185"/>
  <c r="K18" i="185"/>
  <c r="J18" i="185"/>
  <c r="I18" i="185"/>
  <c r="H18" i="185"/>
  <c r="G18" i="185"/>
  <c r="F18" i="185"/>
  <c r="E18" i="185"/>
  <c r="D18" i="185"/>
  <c r="C18" i="185"/>
  <c r="O17" i="185"/>
  <c r="N17" i="185"/>
  <c r="M17" i="185"/>
  <c r="L17" i="185"/>
  <c r="K17" i="185"/>
  <c r="J17" i="185"/>
  <c r="I17" i="185"/>
  <c r="H17" i="185"/>
  <c r="G17" i="185"/>
  <c r="F17" i="185"/>
  <c r="E17" i="185"/>
  <c r="D17" i="185"/>
  <c r="C17" i="185"/>
  <c r="O16" i="185"/>
  <c r="N16" i="185"/>
  <c r="M16" i="185"/>
  <c r="L16" i="185"/>
  <c r="K16" i="185"/>
  <c r="J16" i="185"/>
  <c r="I16" i="185"/>
  <c r="H16" i="185"/>
  <c r="G16" i="185"/>
  <c r="F16" i="185"/>
  <c r="E16" i="185"/>
  <c r="D16" i="185"/>
  <c r="C16" i="185"/>
  <c r="O15" i="185"/>
  <c r="N15" i="185"/>
  <c r="M15" i="185"/>
  <c r="L15" i="185"/>
  <c r="K15" i="185"/>
  <c r="J15" i="185"/>
  <c r="I15" i="185"/>
  <c r="H15" i="185"/>
  <c r="G15" i="185"/>
  <c r="F15" i="185"/>
  <c r="E15" i="185"/>
  <c r="D15" i="185"/>
  <c r="C15" i="185"/>
  <c r="O32" i="184"/>
  <c r="N32" i="184"/>
  <c r="M32" i="184"/>
  <c r="L32" i="184"/>
  <c r="K32" i="184"/>
  <c r="J32" i="184"/>
  <c r="I32" i="184"/>
  <c r="H32" i="184"/>
  <c r="G32" i="184"/>
  <c r="F32" i="184"/>
  <c r="E32" i="184"/>
  <c r="D32" i="184"/>
  <c r="C32" i="184"/>
  <c r="O31" i="184"/>
  <c r="N31" i="184"/>
  <c r="M31" i="184"/>
  <c r="L31" i="184"/>
  <c r="K31" i="184"/>
  <c r="J31" i="184"/>
  <c r="I31" i="184"/>
  <c r="H31" i="184"/>
  <c r="G31" i="184"/>
  <c r="F31" i="184"/>
  <c r="E31" i="184"/>
  <c r="D31" i="184"/>
  <c r="C31" i="184"/>
  <c r="O30" i="184"/>
  <c r="N30" i="184"/>
  <c r="M30" i="184"/>
  <c r="L30" i="184"/>
  <c r="K30" i="184"/>
  <c r="J30" i="184"/>
  <c r="I30" i="184"/>
  <c r="H30" i="184"/>
  <c r="G30" i="184"/>
  <c r="F30" i="184"/>
  <c r="E30" i="184"/>
  <c r="D30" i="184"/>
  <c r="C30" i="184"/>
  <c r="O29" i="184"/>
  <c r="N29" i="184"/>
  <c r="M29" i="184"/>
  <c r="L29" i="184"/>
  <c r="K29" i="184"/>
  <c r="J29" i="184"/>
  <c r="I29" i="184"/>
  <c r="H29" i="184"/>
  <c r="G29" i="184"/>
  <c r="F29" i="184"/>
  <c r="E29" i="184"/>
  <c r="D29" i="184"/>
  <c r="C29" i="184"/>
  <c r="O28" i="184"/>
  <c r="N28" i="184"/>
  <c r="M28" i="184"/>
  <c r="L28" i="184"/>
  <c r="K28" i="184"/>
  <c r="J28" i="184"/>
  <c r="I28" i="184"/>
  <c r="H28" i="184"/>
  <c r="G28" i="184"/>
  <c r="F28" i="184"/>
  <c r="E28" i="184"/>
  <c r="D28" i="184"/>
  <c r="C28" i="184"/>
  <c r="O24" i="184"/>
  <c r="N24" i="184"/>
  <c r="M24" i="184"/>
  <c r="L24" i="184"/>
  <c r="K24" i="184"/>
  <c r="J24" i="184"/>
  <c r="I24" i="184"/>
  <c r="H24" i="184"/>
  <c r="G24" i="184"/>
  <c r="F24" i="184"/>
  <c r="E24" i="184"/>
  <c r="D24" i="184"/>
  <c r="C24" i="184"/>
  <c r="O23" i="184"/>
  <c r="N23" i="184"/>
  <c r="M23" i="184"/>
  <c r="L23" i="184"/>
  <c r="K23" i="184"/>
  <c r="J23" i="184"/>
  <c r="I23" i="184"/>
  <c r="H23" i="184"/>
  <c r="G23" i="184"/>
  <c r="F23" i="184"/>
  <c r="E23" i="184"/>
  <c r="D23" i="184"/>
  <c r="C23" i="184"/>
  <c r="O22" i="184"/>
  <c r="N22" i="184"/>
  <c r="M22" i="184"/>
  <c r="L22" i="184"/>
  <c r="K22" i="184"/>
  <c r="J22" i="184"/>
  <c r="I22" i="184"/>
  <c r="H22" i="184"/>
  <c r="G22" i="184"/>
  <c r="F22" i="184"/>
  <c r="E22" i="184"/>
  <c r="D22" i="184"/>
  <c r="C22" i="184"/>
  <c r="O21" i="184"/>
  <c r="N21" i="184"/>
  <c r="M21" i="184"/>
  <c r="L21" i="184"/>
  <c r="K21" i="184"/>
  <c r="J21" i="184"/>
  <c r="I21" i="184"/>
  <c r="H21" i="184"/>
  <c r="G21" i="184"/>
  <c r="F21" i="184"/>
  <c r="E21" i="184"/>
  <c r="D21" i="184"/>
  <c r="C21" i="184"/>
  <c r="O20" i="184"/>
  <c r="N20" i="184"/>
  <c r="M20" i="184"/>
  <c r="L20" i="184"/>
  <c r="K20" i="184"/>
  <c r="J20" i="184"/>
  <c r="I20" i="184"/>
  <c r="H20" i="184"/>
  <c r="G20" i="184"/>
  <c r="F20" i="184"/>
  <c r="E20" i="184"/>
  <c r="D20" i="184"/>
  <c r="C20" i="184"/>
  <c r="O19" i="184"/>
  <c r="N19" i="184"/>
  <c r="M19" i="184"/>
  <c r="L19" i="184"/>
  <c r="K19" i="184"/>
  <c r="J19" i="184"/>
  <c r="I19" i="184"/>
  <c r="H19" i="184"/>
  <c r="G19" i="184"/>
  <c r="F19" i="184"/>
  <c r="E19" i="184"/>
  <c r="D19" i="184"/>
  <c r="C19" i="184"/>
  <c r="O18" i="184"/>
  <c r="N18" i="184"/>
  <c r="M18" i="184"/>
  <c r="L18" i="184"/>
  <c r="K18" i="184"/>
  <c r="J18" i="184"/>
  <c r="I18" i="184"/>
  <c r="H18" i="184"/>
  <c r="G18" i="184"/>
  <c r="F18" i="184"/>
  <c r="E18" i="184"/>
  <c r="D18" i="184"/>
  <c r="C18" i="184"/>
  <c r="O17" i="184"/>
  <c r="N17" i="184"/>
  <c r="M17" i="184"/>
  <c r="L17" i="184"/>
  <c r="K17" i="184"/>
  <c r="J17" i="184"/>
  <c r="I17" i="184"/>
  <c r="H17" i="184"/>
  <c r="G17" i="184"/>
  <c r="F17" i="184"/>
  <c r="E17" i="184"/>
  <c r="D17" i="184"/>
  <c r="C17" i="184"/>
  <c r="O16" i="184"/>
  <c r="N16" i="184"/>
  <c r="M16" i="184"/>
  <c r="L16" i="184"/>
  <c r="K16" i="184"/>
  <c r="J16" i="184"/>
  <c r="I16" i="184"/>
  <c r="H16" i="184"/>
  <c r="G16" i="184"/>
  <c r="F16" i="184"/>
  <c r="E16" i="184"/>
  <c r="D16" i="184"/>
  <c r="C16" i="184"/>
  <c r="O15" i="184"/>
  <c r="N15" i="184"/>
  <c r="M15" i="184"/>
  <c r="L15" i="184"/>
  <c r="K15" i="184"/>
  <c r="J15" i="184"/>
  <c r="I15" i="184"/>
  <c r="H15" i="184"/>
  <c r="G15" i="184"/>
  <c r="F15" i="184"/>
  <c r="E15" i="184"/>
  <c r="D15" i="184"/>
  <c r="C15" i="184"/>
  <c r="O32" i="183"/>
  <c r="N32" i="183"/>
  <c r="M32" i="183"/>
  <c r="L32" i="183"/>
  <c r="K32" i="183"/>
  <c r="J32" i="183"/>
  <c r="I32" i="183"/>
  <c r="H32" i="183"/>
  <c r="G32" i="183"/>
  <c r="F32" i="183"/>
  <c r="E32" i="183"/>
  <c r="D32" i="183"/>
  <c r="C32" i="183"/>
  <c r="O31" i="183"/>
  <c r="N31" i="183"/>
  <c r="M31" i="183"/>
  <c r="L31" i="183"/>
  <c r="K31" i="183"/>
  <c r="J31" i="183"/>
  <c r="I31" i="183"/>
  <c r="H31" i="183"/>
  <c r="G31" i="183"/>
  <c r="F31" i="183"/>
  <c r="E31" i="183"/>
  <c r="D31" i="183"/>
  <c r="C31" i="183"/>
  <c r="O30" i="183"/>
  <c r="N30" i="183"/>
  <c r="M30" i="183"/>
  <c r="L30" i="183"/>
  <c r="K30" i="183"/>
  <c r="J30" i="183"/>
  <c r="I30" i="183"/>
  <c r="H30" i="183"/>
  <c r="G30" i="183"/>
  <c r="F30" i="183"/>
  <c r="E30" i="183"/>
  <c r="D30" i="183"/>
  <c r="C30" i="183"/>
  <c r="O29" i="183"/>
  <c r="N29" i="183"/>
  <c r="M29" i="183"/>
  <c r="L29" i="183"/>
  <c r="K29" i="183"/>
  <c r="J29" i="183"/>
  <c r="I29" i="183"/>
  <c r="H29" i="183"/>
  <c r="G29" i="183"/>
  <c r="F29" i="183"/>
  <c r="E29" i="183"/>
  <c r="D29" i="183"/>
  <c r="C29" i="183"/>
  <c r="O28" i="183"/>
  <c r="N28" i="183"/>
  <c r="M28" i="183"/>
  <c r="L28" i="183"/>
  <c r="K28" i="183"/>
  <c r="J28" i="183"/>
  <c r="I28" i="183"/>
  <c r="H28" i="183"/>
  <c r="G28" i="183"/>
  <c r="F28" i="183"/>
  <c r="E28" i="183"/>
  <c r="D28" i="183"/>
  <c r="C28" i="183"/>
  <c r="O24" i="183"/>
  <c r="N24" i="183"/>
  <c r="M24" i="183"/>
  <c r="L24" i="183"/>
  <c r="K24" i="183"/>
  <c r="J24" i="183"/>
  <c r="I24" i="183"/>
  <c r="H24" i="183"/>
  <c r="G24" i="183"/>
  <c r="F24" i="183"/>
  <c r="E24" i="183"/>
  <c r="D24" i="183"/>
  <c r="C24" i="183"/>
  <c r="O23" i="183"/>
  <c r="N23" i="183"/>
  <c r="M23" i="183"/>
  <c r="L23" i="183"/>
  <c r="K23" i="183"/>
  <c r="J23" i="183"/>
  <c r="I23" i="183"/>
  <c r="H23" i="183"/>
  <c r="G23" i="183"/>
  <c r="F23" i="183"/>
  <c r="E23" i="183"/>
  <c r="D23" i="183"/>
  <c r="C23" i="183"/>
  <c r="O22" i="183"/>
  <c r="N22" i="183"/>
  <c r="M22" i="183"/>
  <c r="L22" i="183"/>
  <c r="K22" i="183"/>
  <c r="J22" i="183"/>
  <c r="I22" i="183"/>
  <c r="H22" i="183"/>
  <c r="G22" i="183"/>
  <c r="F22" i="183"/>
  <c r="E22" i="183"/>
  <c r="D22" i="183"/>
  <c r="C22" i="183"/>
  <c r="O21" i="183"/>
  <c r="N21" i="183"/>
  <c r="M21" i="183"/>
  <c r="L21" i="183"/>
  <c r="K21" i="183"/>
  <c r="J21" i="183"/>
  <c r="I21" i="183"/>
  <c r="H21" i="183"/>
  <c r="G21" i="183"/>
  <c r="F21" i="183"/>
  <c r="E21" i="183"/>
  <c r="D21" i="183"/>
  <c r="C21" i="183"/>
  <c r="O20" i="183"/>
  <c r="N20" i="183"/>
  <c r="M20" i="183"/>
  <c r="L20" i="183"/>
  <c r="K20" i="183"/>
  <c r="J20" i="183"/>
  <c r="I20" i="183"/>
  <c r="H20" i="183"/>
  <c r="G20" i="183"/>
  <c r="F20" i="183"/>
  <c r="E20" i="183"/>
  <c r="D20" i="183"/>
  <c r="C20" i="183"/>
  <c r="O19" i="183"/>
  <c r="N19" i="183"/>
  <c r="M19" i="183"/>
  <c r="L19" i="183"/>
  <c r="K19" i="183"/>
  <c r="J19" i="183"/>
  <c r="I19" i="183"/>
  <c r="H19" i="183"/>
  <c r="G19" i="183"/>
  <c r="F19" i="183"/>
  <c r="E19" i="183"/>
  <c r="D19" i="183"/>
  <c r="C19" i="183"/>
  <c r="O18" i="183"/>
  <c r="N18" i="183"/>
  <c r="M18" i="183"/>
  <c r="L18" i="183"/>
  <c r="K18" i="183"/>
  <c r="J18" i="183"/>
  <c r="I18" i="183"/>
  <c r="H18" i="183"/>
  <c r="G18" i="183"/>
  <c r="F18" i="183"/>
  <c r="E18" i="183"/>
  <c r="D18" i="183"/>
  <c r="C18" i="183"/>
  <c r="O17" i="183"/>
  <c r="N17" i="183"/>
  <c r="M17" i="183"/>
  <c r="L17" i="183"/>
  <c r="K17" i="183"/>
  <c r="J17" i="183"/>
  <c r="I17" i="183"/>
  <c r="H17" i="183"/>
  <c r="G17" i="183"/>
  <c r="F17" i="183"/>
  <c r="E17" i="183"/>
  <c r="D17" i="183"/>
  <c r="C17" i="183"/>
  <c r="O16" i="183"/>
  <c r="N16" i="183"/>
  <c r="M16" i="183"/>
  <c r="L16" i="183"/>
  <c r="K16" i="183"/>
  <c r="J16" i="183"/>
  <c r="I16" i="183"/>
  <c r="H16" i="183"/>
  <c r="G16" i="183"/>
  <c r="F16" i="183"/>
  <c r="E16" i="183"/>
  <c r="D16" i="183"/>
  <c r="C16" i="183"/>
  <c r="O15" i="183"/>
  <c r="N15" i="183"/>
  <c r="M15" i="183"/>
  <c r="L15" i="183"/>
  <c r="K15" i="183"/>
  <c r="J15" i="183"/>
  <c r="I15" i="183"/>
  <c r="H15" i="183"/>
  <c r="G15" i="183"/>
  <c r="F15" i="183"/>
  <c r="E15" i="183"/>
  <c r="D15" i="183"/>
  <c r="C15" i="183"/>
  <c r="O32" i="182"/>
  <c r="N32" i="182"/>
  <c r="M32" i="182"/>
  <c r="L32" i="182"/>
  <c r="K32" i="182"/>
  <c r="J32" i="182"/>
  <c r="I32" i="182"/>
  <c r="H32" i="182"/>
  <c r="G32" i="182"/>
  <c r="F32" i="182"/>
  <c r="E32" i="182"/>
  <c r="D32" i="182"/>
  <c r="C32" i="182"/>
  <c r="O31" i="182"/>
  <c r="N31" i="182"/>
  <c r="M31" i="182"/>
  <c r="L31" i="182"/>
  <c r="K31" i="182"/>
  <c r="J31" i="182"/>
  <c r="I31" i="182"/>
  <c r="H31" i="182"/>
  <c r="G31" i="182"/>
  <c r="F31" i="182"/>
  <c r="E31" i="182"/>
  <c r="D31" i="182"/>
  <c r="C31" i="182"/>
  <c r="O30" i="182"/>
  <c r="N30" i="182"/>
  <c r="M30" i="182"/>
  <c r="L30" i="182"/>
  <c r="K30" i="182"/>
  <c r="J30" i="182"/>
  <c r="I30" i="182"/>
  <c r="H30" i="182"/>
  <c r="G30" i="182"/>
  <c r="F30" i="182"/>
  <c r="E30" i="182"/>
  <c r="D30" i="182"/>
  <c r="C30" i="182"/>
  <c r="O29" i="182"/>
  <c r="N29" i="182"/>
  <c r="M29" i="182"/>
  <c r="L29" i="182"/>
  <c r="K29" i="182"/>
  <c r="J29" i="182"/>
  <c r="I29" i="182"/>
  <c r="H29" i="182"/>
  <c r="G29" i="182"/>
  <c r="F29" i="182"/>
  <c r="E29" i="182"/>
  <c r="D29" i="182"/>
  <c r="C29" i="182"/>
  <c r="O28" i="182"/>
  <c r="N28" i="182"/>
  <c r="M28" i="182"/>
  <c r="L28" i="182"/>
  <c r="K28" i="182"/>
  <c r="J28" i="182"/>
  <c r="I28" i="182"/>
  <c r="H28" i="182"/>
  <c r="G28" i="182"/>
  <c r="F28" i="182"/>
  <c r="E28" i="182"/>
  <c r="D28" i="182"/>
  <c r="C28" i="182"/>
  <c r="O24" i="182"/>
  <c r="N24" i="182"/>
  <c r="M24" i="182"/>
  <c r="L24" i="182"/>
  <c r="K24" i="182"/>
  <c r="J24" i="182"/>
  <c r="I24" i="182"/>
  <c r="H24" i="182"/>
  <c r="G24" i="182"/>
  <c r="F24" i="182"/>
  <c r="E24" i="182"/>
  <c r="D24" i="182"/>
  <c r="C24" i="182"/>
  <c r="O23" i="182"/>
  <c r="N23" i="182"/>
  <c r="M23" i="182"/>
  <c r="L23" i="182"/>
  <c r="K23" i="182"/>
  <c r="J23" i="182"/>
  <c r="I23" i="182"/>
  <c r="H23" i="182"/>
  <c r="G23" i="182"/>
  <c r="F23" i="182"/>
  <c r="E23" i="182"/>
  <c r="D23" i="182"/>
  <c r="C23" i="182"/>
  <c r="O22" i="182"/>
  <c r="N22" i="182"/>
  <c r="M22" i="182"/>
  <c r="L22" i="182"/>
  <c r="K22" i="182"/>
  <c r="J22" i="182"/>
  <c r="I22" i="182"/>
  <c r="H22" i="182"/>
  <c r="G22" i="182"/>
  <c r="F22" i="182"/>
  <c r="E22" i="182"/>
  <c r="D22" i="182"/>
  <c r="C22" i="182"/>
  <c r="O21" i="182"/>
  <c r="N21" i="182"/>
  <c r="M21" i="182"/>
  <c r="L21" i="182"/>
  <c r="K21" i="182"/>
  <c r="J21" i="182"/>
  <c r="I21" i="182"/>
  <c r="H21" i="182"/>
  <c r="G21" i="182"/>
  <c r="F21" i="182"/>
  <c r="E21" i="182"/>
  <c r="D21" i="182"/>
  <c r="C21" i="182"/>
  <c r="O20" i="182"/>
  <c r="N20" i="182"/>
  <c r="M20" i="182"/>
  <c r="L20" i="182"/>
  <c r="K20" i="182"/>
  <c r="J20" i="182"/>
  <c r="I20" i="182"/>
  <c r="H20" i="182"/>
  <c r="G20" i="182"/>
  <c r="F20" i="182"/>
  <c r="E20" i="182"/>
  <c r="D20" i="182"/>
  <c r="C20" i="182"/>
  <c r="O19" i="182"/>
  <c r="N19" i="182"/>
  <c r="M19" i="182"/>
  <c r="L19" i="182"/>
  <c r="K19" i="182"/>
  <c r="J19" i="182"/>
  <c r="I19" i="182"/>
  <c r="H19" i="182"/>
  <c r="G19" i="182"/>
  <c r="F19" i="182"/>
  <c r="E19" i="182"/>
  <c r="D19" i="182"/>
  <c r="C19" i="182"/>
  <c r="O18" i="182"/>
  <c r="N18" i="182"/>
  <c r="M18" i="182"/>
  <c r="L18" i="182"/>
  <c r="K18" i="182"/>
  <c r="J18" i="182"/>
  <c r="I18" i="182"/>
  <c r="H18" i="182"/>
  <c r="G18" i="182"/>
  <c r="F18" i="182"/>
  <c r="E18" i="182"/>
  <c r="D18" i="182"/>
  <c r="C18" i="182"/>
  <c r="O17" i="182"/>
  <c r="N17" i="182"/>
  <c r="M17" i="182"/>
  <c r="L17" i="182"/>
  <c r="K17" i="182"/>
  <c r="J17" i="182"/>
  <c r="I17" i="182"/>
  <c r="H17" i="182"/>
  <c r="G17" i="182"/>
  <c r="F17" i="182"/>
  <c r="E17" i="182"/>
  <c r="D17" i="182"/>
  <c r="C17" i="182"/>
  <c r="O16" i="182"/>
  <c r="N16" i="182"/>
  <c r="M16" i="182"/>
  <c r="L16" i="182"/>
  <c r="K16" i="182"/>
  <c r="J16" i="182"/>
  <c r="I16" i="182"/>
  <c r="H16" i="182"/>
  <c r="G16" i="182"/>
  <c r="F16" i="182"/>
  <c r="E16" i="182"/>
  <c r="D16" i="182"/>
  <c r="C16" i="182"/>
  <c r="O15" i="182"/>
  <c r="N15" i="182"/>
  <c r="M15" i="182"/>
  <c r="L15" i="182"/>
  <c r="K15" i="182"/>
  <c r="J15" i="182"/>
  <c r="I15" i="182"/>
  <c r="H15" i="182"/>
  <c r="G15" i="182"/>
  <c r="F15" i="182"/>
  <c r="E15" i="182"/>
  <c r="D15" i="182"/>
  <c r="C15" i="182"/>
  <c r="O32" i="181"/>
  <c r="N32" i="181"/>
  <c r="M32" i="181"/>
  <c r="L32" i="181"/>
  <c r="K32" i="181"/>
  <c r="J32" i="181"/>
  <c r="I32" i="181"/>
  <c r="H32" i="181"/>
  <c r="G32" i="181"/>
  <c r="F32" i="181"/>
  <c r="E32" i="181"/>
  <c r="D32" i="181"/>
  <c r="C32" i="181"/>
  <c r="O31" i="181"/>
  <c r="N31" i="181"/>
  <c r="M31" i="181"/>
  <c r="L31" i="181"/>
  <c r="K31" i="181"/>
  <c r="J31" i="181"/>
  <c r="I31" i="181"/>
  <c r="H31" i="181"/>
  <c r="G31" i="181"/>
  <c r="F31" i="181"/>
  <c r="E31" i="181"/>
  <c r="D31" i="181"/>
  <c r="C31" i="181"/>
  <c r="O30" i="181"/>
  <c r="N30" i="181"/>
  <c r="M30" i="181"/>
  <c r="L30" i="181"/>
  <c r="K30" i="181"/>
  <c r="J30" i="181"/>
  <c r="I30" i="181"/>
  <c r="H30" i="181"/>
  <c r="G30" i="181"/>
  <c r="F30" i="181"/>
  <c r="E30" i="181"/>
  <c r="D30" i="181"/>
  <c r="C30" i="181"/>
  <c r="O29" i="181"/>
  <c r="N29" i="181"/>
  <c r="M29" i="181"/>
  <c r="L29" i="181"/>
  <c r="K29" i="181"/>
  <c r="J29" i="181"/>
  <c r="I29" i="181"/>
  <c r="H29" i="181"/>
  <c r="G29" i="181"/>
  <c r="F29" i="181"/>
  <c r="E29" i="181"/>
  <c r="D29" i="181"/>
  <c r="C29" i="181"/>
  <c r="O28" i="181"/>
  <c r="N28" i="181"/>
  <c r="M28" i="181"/>
  <c r="L28" i="181"/>
  <c r="K28" i="181"/>
  <c r="J28" i="181"/>
  <c r="I28" i="181"/>
  <c r="H28" i="181"/>
  <c r="G28" i="181"/>
  <c r="F28" i="181"/>
  <c r="E28" i="181"/>
  <c r="D28" i="181"/>
  <c r="C28" i="181"/>
  <c r="O24" i="181"/>
  <c r="N24" i="181"/>
  <c r="M24" i="181"/>
  <c r="L24" i="181"/>
  <c r="K24" i="181"/>
  <c r="J24" i="181"/>
  <c r="I24" i="181"/>
  <c r="H24" i="181"/>
  <c r="G24" i="181"/>
  <c r="F24" i="181"/>
  <c r="E24" i="181"/>
  <c r="D24" i="181"/>
  <c r="C24" i="181"/>
  <c r="O23" i="181"/>
  <c r="N23" i="181"/>
  <c r="M23" i="181"/>
  <c r="L23" i="181"/>
  <c r="K23" i="181"/>
  <c r="J23" i="181"/>
  <c r="I23" i="181"/>
  <c r="H23" i="181"/>
  <c r="G23" i="181"/>
  <c r="F23" i="181"/>
  <c r="E23" i="181"/>
  <c r="D23" i="181"/>
  <c r="C23" i="181"/>
  <c r="O22" i="181"/>
  <c r="N22" i="181"/>
  <c r="M22" i="181"/>
  <c r="L22" i="181"/>
  <c r="K22" i="181"/>
  <c r="J22" i="181"/>
  <c r="I22" i="181"/>
  <c r="H22" i="181"/>
  <c r="G22" i="181"/>
  <c r="F22" i="181"/>
  <c r="E22" i="181"/>
  <c r="D22" i="181"/>
  <c r="C22" i="181"/>
  <c r="O21" i="181"/>
  <c r="N21" i="181"/>
  <c r="M21" i="181"/>
  <c r="L21" i="181"/>
  <c r="K21" i="181"/>
  <c r="J21" i="181"/>
  <c r="I21" i="181"/>
  <c r="H21" i="181"/>
  <c r="G21" i="181"/>
  <c r="F21" i="181"/>
  <c r="E21" i="181"/>
  <c r="D21" i="181"/>
  <c r="C21" i="181"/>
  <c r="O20" i="181"/>
  <c r="N20" i="181"/>
  <c r="M20" i="181"/>
  <c r="L20" i="181"/>
  <c r="K20" i="181"/>
  <c r="J20" i="181"/>
  <c r="I20" i="181"/>
  <c r="H20" i="181"/>
  <c r="G20" i="181"/>
  <c r="F20" i="181"/>
  <c r="E20" i="181"/>
  <c r="D20" i="181"/>
  <c r="C20" i="181"/>
  <c r="O19" i="181"/>
  <c r="N19" i="181"/>
  <c r="M19" i="181"/>
  <c r="L19" i="181"/>
  <c r="K19" i="181"/>
  <c r="J19" i="181"/>
  <c r="I19" i="181"/>
  <c r="H19" i="181"/>
  <c r="G19" i="181"/>
  <c r="F19" i="181"/>
  <c r="E19" i="181"/>
  <c r="D19" i="181"/>
  <c r="C19" i="181"/>
  <c r="O18" i="181"/>
  <c r="N18" i="181"/>
  <c r="M18" i="181"/>
  <c r="L18" i="181"/>
  <c r="K18" i="181"/>
  <c r="J18" i="181"/>
  <c r="I18" i="181"/>
  <c r="H18" i="181"/>
  <c r="G18" i="181"/>
  <c r="F18" i="181"/>
  <c r="E18" i="181"/>
  <c r="D18" i="181"/>
  <c r="C18" i="181"/>
  <c r="O17" i="181"/>
  <c r="N17" i="181"/>
  <c r="M17" i="181"/>
  <c r="L17" i="181"/>
  <c r="K17" i="181"/>
  <c r="J17" i="181"/>
  <c r="I17" i="181"/>
  <c r="H17" i="181"/>
  <c r="G17" i="181"/>
  <c r="F17" i="181"/>
  <c r="E17" i="181"/>
  <c r="D17" i="181"/>
  <c r="C17" i="181"/>
  <c r="O16" i="181"/>
  <c r="N16" i="181"/>
  <c r="M16" i="181"/>
  <c r="L16" i="181"/>
  <c r="K16" i="181"/>
  <c r="J16" i="181"/>
  <c r="I16" i="181"/>
  <c r="H16" i="181"/>
  <c r="G16" i="181"/>
  <c r="F16" i="181"/>
  <c r="E16" i="181"/>
  <c r="D16" i="181"/>
  <c r="C16" i="181"/>
  <c r="O15" i="181"/>
  <c r="N15" i="181"/>
  <c r="M15" i="181"/>
  <c r="L15" i="181"/>
  <c r="K15" i="181"/>
  <c r="J15" i="181"/>
  <c r="I15" i="181"/>
  <c r="H15" i="181"/>
  <c r="G15" i="181"/>
  <c r="F15" i="181"/>
  <c r="E15" i="181"/>
  <c r="D15" i="181"/>
  <c r="C15" i="181"/>
  <c r="O32" i="180"/>
  <c r="N32" i="180"/>
  <c r="M32" i="180"/>
  <c r="L32" i="180"/>
  <c r="K32" i="180"/>
  <c r="J32" i="180"/>
  <c r="I32" i="180"/>
  <c r="H32" i="180"/>
  <c r="G32" i="180"/>
  <c r="F32" i="180"/>
  <c r="E32" i="180"/>
  <c r="D32" i="180"/>
  <c r="C32" i="180"/>
  <c r="O31" i="180"/>
  <c r="N31" i="180"/>
  <c r="M31" i="180"/>
  <c r="L31" i="180"/>
  <c r="K31" i="180"/>
  <c r="J31" i="180"/>
  <c r="I31" i="180"/>
  <c r="H31" i="180"/>
  <c r="G31" i="180"/>
  <c r="F31" i="180"/>
  <c r="E31" i="180"/>
  <c r="D31" i="180"/>
  <c r="C31" i="180"/>
  <c r="O30" i="180"/>
  <c r="N30" i="180"/>
  <c r="M30" i="180"/>
  <c r="L30" i="180"/>
  <c r="K30" i="180"/>
  <c r="J30" i="180"/>
  <c r="I30" i="180"/>
  <c r="H30" i="180"/>
  <c r="G30" i="180"/>
  <c r="F30" i="180"/>
  <c r="E30" i="180"/>
  <c r="D30" i="180"/>
  <c r="C30" i="180"/>
  <c r="O29" i="180"/>
  <c r="N29" i="180"/>
  <c r="M29" i="180"/>
  <c r="L29" i="180"/>
  <c r="K29" i="180"/>
  <c r="J29" i="180"/>
  <c r="I29" i="180"/>
  <c r="H29" i="180"/>
  <c r="G29" i="180"/>
  <c r="F29" i="180"/>
  <c r="E29" i="180"/>
  <c r="D29" i="180"/>
  <c r="C29" i="180"/>
  <c r="O28" i="180"/>
  <c r="N28" i="180"/>
  <c r="M28" i="180"/>
  <c r="L28" i="180"/>
  <c r="K28" i="180"/>
  <c r="J28" i="180"/>
  <c r="I28" i="180"/>
  <c r="H28" i="180"/>
  <c r="G28" i="180"/>
  <c r="F28" i="180"/>
  <c r="E28" i="180"/>
  <c r="D28" i="180"/>
  <c r="C28" i="180"/>
  <c r="O24" i="180"/>
  <c r="N24" i="180"/>
  <c r="M24" i="180"/>
  <c r="L24" i="180"/>
  <c r="K24" i="180"/>
  <c r="J24" i="180"/>
  <c r="I24" i="180"/>
  <c r="H24" i="180"/>
  <c r="G24" i="180"/>
  <c r="F24" i="180"/>
  <c r="E24" i="180"/>
  <c r="D24" i="180"/>
  <c r="C24" i="180"/>
  <c r="O23" i="180"/>
  <c r="N23" i="180"/>
  <c r="M23" i="180"/>
  <c r="L23" i="180"/>
  <c r="K23" i="180"/>
  <c r="J23" i="180"/>
  <c r="I23" i="180"/>
  <c r="H23" i="180"/>
  <c r="G23" i="180"/>
  <c r="F23" i="180"/>
  <c r="E23" i="180"/>
  <c r="D23" i="180"/>
  <c r="C23" i="180"/>
  <c r="O22" i="180"/>
  <c r="N22" i="180"/>
  <c r="M22" i="180"/>
  <c r="L22" i="180"/>
  <c r="K22" i="180"/>
  <c r="J22" i="180"/>
  <c r="I22" i="180"/>
  <c r="H22" i="180"/>
  <c r="G22" i="180"/>
  <c r="F22" i="180"/>
  <c r="E22" i="180"/>
  <c r="D22" i="180"/>
  <c r="C22" i="180"/>
  <c r="O21" i="180"/>
  <c r="N21" i="180"/>
  <c r="M21" i="180"/>
  <c r="L21" i="180"/>
  <c r="K21" i="180"/>
  <c r="J21" i="180"/>
  <c r="I21" i="180"/>
  <c r="H21" i="180"/>
  <c r="G21" i="180"/>
  <c r="F21" i="180"/>
  <c r="E21" i="180"/>
  <c r="D21" i="180"/>
  <c r="C21" i="180"/>
  <c r="O20" i="180"/>
  <c r="N20" i="180"/>
  <c r="M20" i="180"/>
  <c r="L20" i="180"/>
  <c r="K20" i="180"/>
  <c r="J20" i="180"/>
  <c r="I20" i="180"/>
  <c r="H20" i="180"/>
  <c r="G20" i="180"/>
  <c r="F20" i="180"/>
  <c r="E20" i="180"/>
  <c r="D20" i="180"/>
  <c r="C20" i="180"/>
  <c r="O19" i="180"/>
  <c r="N19" i="180"/>
  <c r="M19" i="180"/>
  <c r="L19" i="180"/>
  <c r="K19" i="180"/>
  <c r="J19" i="180"/>
  <c r="I19" i="180"/>
  <c r="H19" i="180"/>
  <c r="G19" i="180"/>
  <c r="F19" i="180"/>
  <c r="E19" i="180"/>
  <c r="D19" i="180"/>
  <c r="C19" i="180"/>
  <c r="O18" i="180"/>
  <c r="N18" i="180"/>
  <c r="M18" i="180"/>
  <c r="L18" i="180"/>
  <c r="K18" i="180"/>
  <c r="J18" i="180"/>
  <c r="I18" i="180"/>
  <c r="H18" i="180"/>
  <c r="G18" i="180"/>
  <c r="F18" i="180"/>
  <c r="E18" i="180"/>
  <c r="D18" i="180"/>
  <c r="C18" i="180"/>
  <c r="O17" i="180"/>
  <c r="N17" i="180"/>
  <c r="M17" i="180"/>
  <c r="L17" i="180"/>
  <c r="K17" i="180"/>
  <c r="J17" i="180"/>
  <c r="I17" i="180"/>
  <c r="H17" i="180"/>
  <c r="G17" i="180"/>
  <c r="F17" i="180"/>
  <c r="E17" i="180"/>
  <c r="D17" i="180"/>
  <c r="C17" i="180"/>
  <c r="O16" i="180"/>
  <c r="N16" i="180"/>
  <c r="M16" i="180"/>
  <c r="L16" i="180"/>
  <c r="K16" i="180"/>
  <c r="J16" i="180"/>
  <c r="I16" i="180"/>
  <c r="H16" i="180"/>
  <c r="G16" i="180"/>
  <c r="F16" i="180"/>
  <c r="E16" i="180"/>
  <c r="D16" i="180"/>
  <c r="C16" i="180"/>
  <c r="O15" i="180"/>
  <c r="N15" i="180"/>
  <c r="M15" i="180"/>
  <c r="L15" i="180"/>
  <c r="K15" i="180"/>
  <c r="J15" i="180"/>
  <c r="I15" i="180"/>
  <c r="H15" i="180"/>
  <c r="G15" i="180"/>
  <c r="F15" i="180"/>
  <c r="E15" i="180"/>
  <c r="D15" i="180"/>
  <c r="C15" i="180"/>
  <c r="O32" i="179"/>
  <c r="N32" i="179"/>
  <c r="M32" i="179"/>
  <c r="L32" i="179"/>
  <c r="K32" i="179"/>
  <c r="J32" i="179"/>
  <c r="I32" i="179"/>
  <c r="H32" i="179"/>
  <c r="G32" i="179"/>
  <c r="F32" i="179"/>
  <c r="E32" i="179"/>
  <c r="D32" i="179"/>
  <c r="C32" i="179"/>
  <c r="O31" i="179"/>
  <c r="N31" i="179"/>
  <c r="M31" i="179"/>
  <c r="L31" i="179"/>
  <c r="K31" i="179"/>
  <c r="J31" i="179"/>
  <c r="I31" i="179"/>
  <c r="H31" i="179"/>
  <c r="G31" i="179"/>
  <c r="F31" i="179"/>
  <c r="E31" i="179"/>
  <c r="D31" i="179"/>
  <c r="C31" i="179"/>
  <c r="O30" i="179"/>
  <c r="N30" i="179"/>
  <c r="M30" i="179"/>
  <c r="L30" i="179"/>
  <c r="K30" i="179"/>
  <c r="J30" i="179"/>
  <c r="I30" i="179"/>
  <c r="H30" i="179"/>
  <c r="G30" i="179"/>
  <c r="F30" i="179"/>
  <c r="E30" i="179"/>
  <c r="D30" i="179"/>
  <c r="C30" i="179"/>
  <c r="O29" i="179"/>
  <c r="N29" i="179"/>
  <c r="M29" i="179"/>
  <c r="L29" i="179"/>
  <c r="K29" i="179"/>
  <c r="J29" i="179"/>
  <c r="I29" i="179"/>
  <c r="H29" i="179"/>
  <c r="G29" i="179"/>
  <c r="F29" i="179"/>
  <c r="E29" i="179"/>
  <c r="D29" i="179"/>
  <c r="C29" i="179"/>
  <c r="O28" i="179"/>
  <c r="N28" i="179"/>
  <c r="M28" i="179"/>
  <c r="L28" i="179"/>
  <c r="K28" i="179"/>
  <c r="J28" i="179"/>
  <c r="I28" i="179"/>
  <c r="H28" i="179"/>
  <c r="G28" i="179"/>
  <c r="F28" i="179"/>
  <c r="E28" i="179"/>
  <c r="D28" i="179"/>
  <c r="C28" i="179"/>
  <c r="O24" i="179"/>
  <c r="N24" i="179"/>
  <c r="M24" i="179"/>
  <c r="L24" i="179"/>
  <c r="K24" i="179"/>
  <c r="J24" i="179"/>
  <c r="I24" i="179"/>
  <c r="H24" i="179"/>
  <c r="G24" i="179"/>
  <c r="F24" i="179"/>
  <c r="E24" i="179"/>
  <c r="D24" i="179"/>
  <c r="C24" i="179"/>
  <c r="O23" i="179"/>
  <c r="N23" i="179"/>
  <c r="M23" i="179"/>
  <c r="L23" i="179"/>
  <c r="K23" i="179"/>
  <c r="J23" i="179"/>
  <c r="I23" i="179"/>
  <c r="H23" i="179"/>
  <c r="G23" i="179"/>
  <c r="F23" i="179"/>
  <c r="E23" i="179"/>
  <c r="D23" i="179"/>
  <c r="C23" i="179"/>
  <c r="O22" i="179"/>
  <c r="N22" i="179"/>
  <c r="M22" i="179"/>
  <c r="L22" i="179"/>
  <c r="K22" i="179"/>
  <c r="J22" i="179"/>
  <c r="I22" i="179"/>
  <c r="H22" i="179"/>
  <c r="G22" i="179"/>
  <c r="F22" i="179"/>
  <c r="E22" i="179"/>
  <c r="D22" i="179"/>
  <c r="C22" i="179"/>
  <c r="O21" i="179"/>
  <c r="N21" i="179"/>
  <c r="M21" i="179"/>
  <c r="L21" i="179"/>
  <c r="K21" i="179"/>
  <c r="J21" i="179"/>
  <c r="I21" i="179"/>
  <c r="H21" i="179"/>
  <c r="G21" i="179"/>
  <c r="F21" i="179"/>
  <c r="E21" i="179"/>
  <c r="D21" i="179"/>
  <c r="C21" i="179"/>
  <c r="O20" i="179"/>
  <c r="N20" i="179"/>
  <c r="M20" i="179"/>
  <c r="L20" i="179"/>
  <c r="K20" i="179"/>
  <c r="J20" i="179"/>
  <c r="I20" i="179"/>
  <c r="H20" i="179"/>
  <c r="G20" i="179"/>
  <c r="F20" i="179"/>
  <c r="E20" i="179"/>
  <c r="D20" i="179"/>
  <c r="C20" i="179"/>
  <c r="O19" i="179"/>
  <c r="N19" i="179"/>
  <c r="M19" i="179"/>
  <c r="L19" i="179"/>
  <c r="K19" i="179"/>
  <c r="J19" i="179"/>
  <c r="I19" i="179"/>
  <c r="H19" i="179"/>
  <c r="G19" i="179"/>
  <c r="F19" i="179"/>
  <c r="E19" i="179"/>
  <c r="D19" i="179"/>
  <c r="C19" i="179"/>
  <c r="O18" i="179"/>
  <c r="N18" i="179"/>
  <c r="M18" i="179"/>
  <c r="L18" i="179"/>
  <c r="K18" i="179"/>
  <c r="J18" i="179"/>
  <c r="I18" i="179"/>
  <c r="H18" i="179"/>
  <c r="G18" i="179"/>
  <c r="F18" i="179"/>
  <c r="E18" i="179"/>
  <c r="D18" i="179"/>
  <c r="C18" i="179"/>
  <c r="O17" i="179"/>
  <c r="N17" i="179"/>
  <c r="M17" i="179"/>
  <c r="L17" i="179"/>
  <c r="K17" i="179"/>
  <c r="J17" i="179"/>
  <c r="I17" i="179"/>
  <c r="H17" i="179"/>
  <c r="G17" i="179"/>
  <c r="F17" i="179"/>
  <c r="E17" i="179"/>
  <c r="D17" i="179"/>
  <c r="C17" i="179"/>
  <c r="O16" i="179"/>
  <c r="N16" i="179"/>
  <c r="M16" i="179"/>
  <c r="L16" i="179"/>
  <c r="K16" i="179"/>
  <c r="J16" i="179"/>
  <c r="I16" i="179"/>
  <c r="H16" i="179"/>
  <c r="G16" i="179"/>
  <c r="F16" i="179"/>
  <c r="E16" i="179"/>
  <c r="D16" i="179"/>
  <c r="C16" i="179"/>
  <c r="O15" i="179"/>
  <c r="N15" i="179"/>
  <c r="M15" i="179"/>
  <c r="L15" i="179"/>
  <c r="K15" i="179"/>
  <c r="J15" i="179"/>
  <c r="I15" i="179"/>
  <c r="H15" i="179"/>
  <c r="G15" i="179"/>
  <c r="F15" i="179"/>
  <c r="E15" i="179"/>
  <c r="D15" i="179"/>
  <c r="C15" i="179"/>
  <c r="O32" i="178"/>
  <c r="N32" i="178"/>
  <c r="M32" i="178"/>
  <c r="L32" i="178"/>
  <c r="K32" i="178"/>
  <c r="J32" i="178"/>
  <c r="I32" i="178"/>
  <c r="H32" i="178"/>
  <c r="G32" i="178"/>
  <c r="F32" i="178"/>
  <c r="E32" i="178"/>
  <c r="D32" i="178"/>
  <c r="C32" i="178"/>
  <c r="O31" i="178"/>
  <c r="N31" i="178"/>
  <c r="M31" i="178"/>
  <c r="L31" i="178"/>
  <c r="K31" i="178"/>
  <c r="J31" i="178"/>
  <c r="I31" i="178"/>
  <c r="H31" i="178"/>
  <c r="G31" i="178"/>
  <c r="F31" i="178"/>
  <c r="E31" i="178"/>
  <c r="D31" i="178"/>
  <c r="C31" i="178"/>
  <c r="O30" i="178"/>
  <c r="N30" i="178"/>
  <c r="M30" i="178"/>
  <c r="L30" i="178"/>
  <c r="K30" i="178"/>
  <c r="J30" i="178"/>
  <c r="I30" i="178"/>
  <c r="H30" i="178"/>
  <c r="G30" i="178"/>
  <c r="F30" i="178"/>
  <c r="E30" i="178"/>
  <c r="D30" i="178"/>
  <c r="C30" i="178"/>
  <c r="O29" i="178"/>
  <c r="N29" i="178"/>
  <c r="M29" i="178"/>
  <c r="L29" i="178"/>
  <c r="K29" i="178"/>
  <c r="J29" i="178"/>
  <c r="I29" i="178"/>
  <c r="H29" i="178"/>
  <c r="G29" i="178"/>
  <c r="F29" i="178"/>
  <c r="E29" i="178"/>
  <c r="D29" i="178"/>
  <c r="C29" i="178"/>
  <c r="O28" i="178"/>
  <c r="N28" i="178"/>
  <c r="M28" i="178"/>
  <c r="L28" i="178"/>
  <c r="K28" i="178"/>
  <c r="J28" i="178"/>
  <c r="I28" i="178"/>
  <c r="H28" i="178"/>
  <c r="G28" i="178"/>
  <c r="F28" i="178"/>
  <c r="E28" i="178"/>
  <c r="D28" i="178"/>
  <c r="C28" i="178"/>
  <c r="O24" i="178"/>
  <c r="N24" i="178"/>
  <c r="M24" i="178"/>
  <c r="L24" i="178"/>
  <c r="K24" i="178"/>
  <c r="J24" i="178"/>
  <c r="I24" i="178"/>
  <c r="H24" i="178"/>
  <c r="G24" i="178"/>
  <c r="F24" i="178"/>
  <c r="E24" i="178"/>
  <c r="D24" i="178"/>
  <c r="C24" i="178"/>
  <c r="O23" i="178"/>
  <c r="N23" i="178"/>
  <c r="M23" i="178"/>
  <c r="L23" i="178"/>
  <c r="K23" i="178"/>
  <c r="J23" i="178"/>
  <c r="I23" i="178"/>
  <c r="H23" i="178"/>
  <c r="G23" i="178"/>
  <c r="F23" i="178"/>
  <c r="E23" i="178"/>
  <c r="D23" i="178"/>
  <c r="C23" i="178"/>
  <c r="O22" i="178"/>
  <c r="N22" i="178"/>
  <c r="M22" i="178"/>
  <c r="L22" i="178"/>
  <c r="K22" i="178"/>
  <c r="J22" i="178"/>
  <c r="I22" i="178"/>
  <c r="H22" i="178"/>
  <c r="G22" i="178"/>
  <c r="F22" i="178"/>
  <c r="E22" i="178"/>
  <c r="D22" i="178"/>
  <c r="C22" i="178"/>
  <c r="O21" i="178"/>
  <c r="N21" i="178"/>
  <c r="M21" i="178"/>
  <c r="L21" i="178"/>
  <c r="K21" i="178"/>
  <c r="J21" i="178"/>
  <c r="I21" i="178"/>
  <c r="H21" i="178"/>
  <c r="G21" i="178"/>
  <c r="F21" i="178"/>
  <c r="E21" i="178"/>
  <c r="D21" i="178"/>
  <c r="C21" i="178"/>
  <c r="O20" i="178"/>
  <c r="N20" i="178"/>
  <c r="M20" i="178"/>
  <c r="L20" i="178"/>
  <c r="K20" i="178"/>
  <c r="J20" i="178"/>
  <c r="I20" i="178"/>
  <c r="H20" i="178"/>
  <c r="G20" i="178"/>
  <c r="F20" i="178"/>
  <c r="E20" i="178"/>
  <c r="D20" i="178"/>
  <c r="C20" i="178"/>
  <c r="O19" i="178"/>
  <c r="N19" i="178"/>
  <c r="M19" i="178"/>
  <c r="L19" i="178"/>
  <c r="K19" i="178"/>
  <c r="J19" i="178"/>
  <c r="I19" i="178"/>
  <c r="H19" i="178"/>
  <c r="G19" i="178"/>
  <c r="F19" i="178"/>
  <c r="E19" i="178"/>
  <c r="D19" i="178"/>
  <c r="C19" i="178"/>
  <c r="O18" i="178"/>
  <c r="N18" i="178"/>
  <c r="M18" i="178"/>
  <c r="L18" i="178"/>
  <c r="K18" i="178"/>
  <c r="J18" i="178"/>
  <c r="I18" i="178"/>
  <c r="H18" i="178"/>
  <c r="G18" i="178"/>
  <c r="F18" i="178"/>
  <c r="E18" i="178"/>
  <c r="D18" i="178"/>
  <c r="C18" i="178"/>
  <c r="O17" i="178"/>
  <c r="N17" i="178"/>
  <c r="M17" i="178"/>
  <c r="L17" i="178"/>
  <c r="K17" i="178"/>
  <c r="J17" i="178"/>
  <c r="I17" i="178"/>
  <c r="H17" i="178"/>
  <c r="G17" i="178"/>
  <c r="F17" i="178"/>
  <c r="E17" i="178"/>
  <c r="D17" i="178"/>
  <c r="C17" i="178"/>
  <c r="O16" i="178"/>
  <c r="N16" i="178"/>
  <c r="M16" i="178"/>
  <c r="L16" i="178"/>
  <c r="K16" i="178"/>
  <c r="J16" i="178"/>
  <c r="I16" i="178"/>
  <c r="H16" i="178"/>
  <c r="G16" i="178"/>
  <c r="F16" i="178"/>
  <c r="E16" i="178"/>
  <c r="D16" i="178"/>
  <c r="C16" i="178"/>
  <c r="O15" i="178"/>
  <c r="N15" i="178"/>
  <c r="M15" i="178"/>
  <c r="L15" i="178"/>
  <c r="K15" i="178"/>
  <c r="J15" i="178"/>
  <c r="I15" i="178"/>
  <c r="H15" i="178"/>
  <c r="G15" i="178"/>
  <c r="F15" i="178"/>
  <c r="E15" i="178"/>
  <c r="D15" i="178"/>
  <c r="C15" i="178"/>
  <c r="O32" i="177"/>
  <c r="N32" i="177"/>
  <c r="M32" i="177"/>
  <c r="L32" i="177"/>
  <c r="K32" i="177"/>
  <c r="J32" i="177"/>
  <c r="I32" i="177"/>
  <c r="H32" i="177"/>
  <c r="G32" i="177"/>
  <c r="F32" i="177"/>
  <c r="E32" i="177"/>
  <c r="D32" i="177"/>
  <c r="C32" i="177"/>
  <c r="O31" i="177"/>
  <c r="N31" i="177"/>
  <c r="M31" i="177"/>
  <c r="L31" i="177"/>
  <c r="K31" i="177"/>
  <c r="J31" i="177"/>
  <c r="I31" i="177"/>
  <c r="H31" i="177"/>
  <c r="G31" i="177"/>
  <c r="F31" i="177"/>
  <c r="E31" i="177"/>
  <c r="D31" i="177"/>
  <c r="C31" i="177"/>
  <c r="O30" i="177"/>
  <c r="N30" i="177"/>
  <c r="M30" i="177"/>
  <c r="L30" i="177"/>
  <c r="K30" i="177"/>
  <c r="J30" i="177"/>
  <c r="I30" i="177"/>
  <c r="H30" i="177"/>
  <c r="G30" i="177"/>
  <c r="F30" i="177"/>
  <c r="E30" i="177"/>
  <c r="D30" i="177"/>
  <c r="C30" i="177"/>
  <c r="O29" i="177"/>
  <c r="N29" i="177"/>
  <c r="M29" i="177"/>
  <c r="L29" i="177"/>
  <c r="K29" i="177"/>
  <c r="J29" i="177"/>
  <c r="I29" i="177"/>
  <c r="H29" i="177"/>
  <c r="G29" i="177"/>
  <c r="F29" i="177"/>
  <c r="E29" i="177"/>
  <c r="D29" i="177"/>
  <c r="C29" i="177"/>
  <c r="O28" i="177"/>
  <c r="N28" i="177"/>
  <c r="M28" i="177"/>
  <c r="L28" i="177"/>
  <c r="K28" i="177"/>
  <c r="J28" i="177"/>
  <c r="I28" i="177"/>
  <c r="H28" i="177"/>
  <c r="G28" i="177"/>
  <c r="F28" i="177"/>
  <c r="E28" i="177"/>
  <c r="D28" i="177"/>
  <c r="C28" i="177"/>
  <c r="O24" i="177"/>
  <c r="N24" i="177"/>
  <c r="M24" i="177"/>
  <c r="L24" i="177"/>
  <c r="K24" i="177"/>
  <c r="J24" i="177"/>
  <c r="I24" i="177"/>
  <c r="H24" i="177"/>
  <c r="G24" i="177"/>
  <c r="F24" i="177"/>
  <c r="E24" i="177"/>
  <c r="D24" i="177"/>
  <c r="C24" i="177"/>
  <c r="O23" i="177"/>
  <c r="N23" i="177"/>
  <c r="M23" i="177"/>
  <c r="L23" i="177"/>
  <c r="K23" i="177"/>
  <c r="J23" i="177"/>
  <c r="I23" i="177"/>
  <c r="H23" i="177"/>
  <c r="G23" i="177"/>
  <c r="F23" i="177"/>
  <c r="E23" i="177"/>
  <c r="D23" i="177"/>
  <c r="C23" i="177"/>
  <c r="O22" i="177"/>
  <c r="N22" i="177"/>
  <c r="M22" i="177"/>
  <c r="L22" i="177"/>
  <c r="K22" i="177"/>
  <c r="J22" i="177"/>
  <c r="I22" i="177"/>
  <c r="H22" i="177"/>
  <c r="G22" i="177"/>
  <c r="F22" i="177"/>
  <c r="E22" i="177"/>
  <c r="D22" i="177"/>
  <c r="C22" i="177"/>
  <c r="O21" i="177"/>
  <c r="N21" i="177"/>
  <c r="M21" i="177"/>
  <c r="L21" i="177"/>
  <c r="K21" i="177"/>
  <c r="J21" i="177"/>
  <c r="I21" i="177"/>
  <c r="H21" i="177"/>
  <c r="G21" i="177"/>
  <c r="F21" i="177"/>
  <c r="E21" i="177"/>
  <c r="D21" i="177"/>
  <c r="C21" i="177"/>
  <c r="O20" i="177"/>
  <c r="N20" i="177"/>
  <c r="M20" i="177"/>
  <c r="L20" i="177"/>
  <c r="K20" i="177"/>
  <c r="J20" i="177"/>
  <c r="I20" i="177"/>
  <c r="H20" i="177"/>
  <c r="G20" i="177"/>
  <c r="F20" i="177"/>
  <c r="E20" i="177"/>
  <c r="D20" i="177"/>
  <c r="C20" i="177"/>
  <c r="O19" i="177"/>
  <c r="N19" i="177"/>
  <c r="M19" i="177"/>
  <c r="L19" i="177"/>
  <c r="K19" i="177"/>
  <c r="J19" i="177"/>
  <c r="I19" i="177"/>
  <c r="H19" i="177"/>
  <c r="G19" i="177"/>
  <c r="F19" i="177"/>
  <c r="E19" i="177"/>
  <c r="D19" i="177"/>
  <c r="C19" i="177"/>
  <c r="O18" i="177"/>
  <c r="N18" i="177"/>
  <c r="M18" i="177"/>
  <c r="L18" i="177"/>
  <c r="K18" i="177"/>
  <c r="J18" i="177"/>
  <c r="I18" i="177"/>
  <c r="H18" i="177"/>
  <c r="G18" i="177"/>
  <c r="F18" i="177"/>
  <c r="E18" i="177"/>
  <c r="D18" i="177"/>
  <c r="C18" i="177"/>
  <c r="O17" i="177"/>
  <c r="N17" i="177"/>
  <c r="M17" i="177"/>
  <c r="L17" i="177"/>
  <c r="K17" i="177"/>
  <c r="J17" i="177"/>
  <c r="I17" i="177"/>
  <c r="H17" i="177"/>
  <c r="G17" i="177"/>
  <c r="F17" i="177"/>
  <c r="E17" i="177"/>
  <c r="D17" i="177"/>
  <c r="C17" i="177"/>
  <c r="O16" i="177"/>
  <c r="N16" i="177"/>
  <c r="M16" i="177"/>
  <c r="L16" i="177"/>
  <c r="K16" i="177"/>
  <c r="J16" i="177"/>
  <c r="I16" i="177"/>
  <c r="H16" i="177"/>
  <c r="G16" i="177"/>
  <c r="F16" i="177"/>
  <c r="E16" i="177"/>
  <c r="D16" i="177"/>
  <c r="C16" i="177"/>
  <c r="O15" i="177"/>
  <c r="N15" i="177"/>
  <c r="M15" i="177"/>
  <c r="L15" i="177"/>
  <c r="K15" i="177"/>
  <c r="J15" i="177"/>
  <c r="I15" i="177"/>
  <c r="H15" i="177"/>
  <c r="G15" i="177"/>
  <c r="F15" i="177"/>
  <c r="E15" i="177"/>
  <c r="D15" i="177"/>
  <c r="C15" i="177"/>
  <c r="O32" i="176"/>
  <c r="N32" i="176"/>
  <c r="M32" i="176"/>
  <c r="L32" i="176"/>
  <c r="K32" i="176"/>
  <c r="J32" i="176"/>
  <c r="I32" i="176"/>
  <c r="H32" i="176"/>
  <c r="G32" i="176"/>
  <c r="F32" i="176"/>
  <c r="E32" i="176"/>
  <c r="D32" i="176"/>
  <c r="C32" i="176"/>
  <c r="O31" i="176"/>
  <c r="N31" i="176"/>
  <c r="M31" i="176"/>
  <c r="L31" i="176"/>
  <c r="K31" i="176"/>
  <c r="J31" i="176"/>
  <c r="I31" i="176"/>
  <c r="H31" i="176"/>
  <c r="G31" i="176"/>
  <c r="F31" i="176"/>
  <c r="E31" i="176"/>
  <c r="D31" i="176"/>
  <c r="C31" i="176"/>
  <c r="O30" i="176"/>
  <c r="N30" i="176"/>
  <c r="M30" i="176"/>
  <c r="L30" i="176"/>
  <c r="K30" i="176"/>
  <c r="J30" i="176"/>
  <c r="I30" i="176"/>
  <c r="H30" i="176"/>
  <c r="G30" i="176"/>
  <c r="F30" i="176"/>
  <c r="E30" i="176"/>
  <c r="D30" i="176"/>
  <c r="C30" i="176"/>
  <c r="O29" i="176"/>
  <c r="N29" i="176"/>
  <c r="M29" i="176"/>
  <c r="L29" i="176"/>
  <c r="K29" i="176"/>
  <c r="J29" i="176"/>
  <c r="I29" i="176"/>
  <c r="H29" i="176"/>
  <c r="G29" i="176"/>
  <c r="F29" i="176"/>
  <c r="E29" i="176"/>
  <c r="D29" i="176"/>
  <c r="C29" i="176"/>
  <c r="O28" i="176"/>
  <c r="N28" i="176"/>
  <c r="M28" i="176"/>
  <c r="L28" i="176"/>
  <c r="K28" i="176"/>
  <c r="J28" i="176"/>
  <c r="I28" i="176"/>
  <c r="H28" i="176"/>
  <c r="G28" i="176"/>
  <c r="F28" i="176"/>
  <c r="E28" i="176"/>
  <c r="D28" i="176"/>
  <c r="C28" i="176"/>
  <c r="O24" i="176"/>
  <c r="N24" i="176"/>
  <c r="M24" i="176"/>
  <c r="L24" i="176"/>
  <c r="K24" i="176"/>
  <c r="J24" i="176"/>
  <c r="I24" i="176"/>
  <c r="H24" i="176"/>
  <c r="G24" i="176"/>
  <c r="F24" i="176"/>
  <c r="E24" i="176"/>
  <c r="D24" i="176"/>
  <c r="C24" i="176"/>
  <c r="O23" i="176"/>
  <c r="N23" i="176"/>
  <c r="M23" i="176"/>
  <c r="L23" i="176"/>
  <c r="K23" i="176"/>
  <c r="J23" i="176"/>
  <c r="I23" i="176"/>
  <c r="H23" i="176"/>
  <c r="G23" i="176"/>
  <c r="F23" i="176"/>
  <c r="E23" i="176"/>
  <c r="D23" i="176"/>
  <c r="C23" i="176"/>
  <c r="O22" i="176"/>
  <c r="N22" i="176"/>
  <c r="M22" i="176"/>
  <c r="L22" i="176"/>
  <c r="K22" i="176"/>
  <c r="J22" i="176"/>
  <c r="I22" i="176"/>
  <c r="H22" i="176"/>
  <c r="G22" i="176"/>
  <c r="F22" i="176"/>
  <c r="E22" i="176"/>
  <c r="D22" i="176"/>
  <c r="C22" i="176"/>
  <c r="O21" i="176"/>
  <c r="N21" i="176"/>
  <c r="M21" i="176"/>
  <c r="L21" i="176"/>
  <c r="K21" i="176"/>
  <c r="J21" i="176"/>
  <c r="I21" i="176"/>
  <c r="H21" i="176"/>
  <c r="G21" i="176"/>
  <c r="F21" i="176"/>
  <c r="E21" i="176"/>
  <c r="D21" i="176"/>
  <c r="C21" i="176"/>
  <c r="O20" i="176"/>
  <c r="N20" i="176"/>
  <c r="M20" i="176"/>
  <c r="L20" i="176"/>
  <c r="K20" i="176"/>
  <c r="J20" i="176"/>
  <c r="I20" i="176"/>
  <c r="H20" i="176"/>
  <c r="G20" i="176"/>
  <c r="F20" i="176"/>
  <c r="E20" i="176"/>
  <c r="D20" i="176"/>
  <c r="C20" i="176"/>
  <c r="O19" i="176"/>
  <c r="N19" i="176"/>
  <c r="M19" i="176"/>
  <c r="L19" i="176"/>
  <c r="K19" i="176"/>
  <c r="J19" i="176"/>
  <c r="I19" i="176"/>
  <c r="H19" i="176"/>
  <c r="G19" i="176"/>
  <c r="F19" i="176"/>
  <c r="E19" i="176"/>
  <c r="D19" i="176"/>
  <c r="C19" i="176"/>
  <c r="O18" i="176"/>
  <c r="N18" i="176"/>
  <c r="M18" i="176"/>
  <c r="L18" i="176"/>
  <c r="K18" i="176"/>
  <c r="J18" i="176"/>
  <c r="I18" i="176"/>
  <c r="H18" i="176"/>
  <c r="G18" i="176"/>
  <c r="F18" i="176"/>
  <c r="E18" i="176"/>
  <c r="D18" i="176"/>
  <c r="C18" i="176"/>
  <c r="O17" i="176"/>
  <c r="N17" i="176"/>
  <c r="M17" i="176"/>
  <c r="L17" i="176"/>
  <c r="K17" i="176"/>
  <c r="J17" i="176"/>
  <c r="I17" i="176"/>
  <c r="H17" i="176"/>
  <c r="G17" i="176"/>
  <c r="F17" i="176"/>
  <c r="E17" i="176"/>
  <c r="D17" i="176"/>
  <c r="C17" i="176"/>
  <c r="O16" i="176"/>
  <c r="N16" i="176"/>
  <c r="M16" i="176"/>
  <c r="L16" i="176"/>
  <c r="K16" i="176"/>
  <c r="J16" i="176"/>
  <c r="I16" i="176"/>
  <c r="H16" i="176"/>
  <c r="G16" i="176"/>
  <c r="F16" i="176"/>
  <c r="E16" i="176"/>
  <c r="D16" i="176"/>
  <c r="C16" i="176"/>
  <c r="O15" i="176"/>
  <c r="N15" i="176"/>
  <c r="M15" i="176"/>
  <c r="L15" i="176"/>
  <c r="K15" i="176"/>
  <c r="J15" i="176"/>
  <c r="I15" i="176"/>
  <c r="H15" i="176"/>
  <c r="G15" i="176"/>
  <c r="F15" i="176"/>
  <c r="E15" i="176"/>
  <c r="D15" i="176"/>
  <c r="C15" i="176"/>
  <c r="O32" i="175"/>
  <c r="N32" i="175"/>
  <c r="M32" i="175"/>
  <c r="L32" i="175"/>
  <c r="K32" i="175"/>
  <c r="J32" i="175"/>
  <c r="I32" i="175"/>
  <c r="H32" i="175"/>
  <c r="G32" i="175"/>
  <c r="F32" i="175"/>
  <c r="E32" i="175"/>
  <c r="D32" i="175"/>
  <c r="C32" i="175"/>
  <c r="O31" i="175"/>
  <c r="N31" i="175"/>
  <c r="M31" i="175"/>
  <c r="L31" i="175"/>
  <c r="K31" i="175"/>
  <c r="J31" i="175"/>
  <c r="I31" i="175"/>
  <c r="H31" i="175"/>
  <c r="G31" i="175"/>
  <c r="F31" i="175"/>
  <c r="E31" i="175"/>
  <c r="D31" i="175"/>
  <c r="C31" i="175"/>
  <c r="O30" i="175"/>
  <c r="N30" i="175"/>
  <c r="M30" i="175"/>
  <c r="L30" i="175"/>
  <c r="K30" i="175"/>
  <c r="J30" i="175"/>
  <c r="I30" i="175"/>
  <c r="H30" i="175"/>
  <c r="G30" i="175"/>
  <c r="F30" i="175"/>
  <c r="E30" i="175"/>
  <c r="D30" i="175"/>
  <c r="C30" i="175"/>
  <c r="O29" i="175"/>
  <c r="N29" i="175"/>
  <c r="M29" i="175"/>
  <c r="L29" i="175"/>
  <c r="K29" i="175"/>
  <c r="J29" i="175"/>
  <c r="I29" i="175"/>
  <c r="H29" i="175"/>
  <c r="G29" i="175"/>
  <c r="F29" i="175"/>
  <c r="E29" i="175"/>
  <c r="D29" i="175"/>
  <c r="C29" i="175"/>
  <c r="O28" i="175"/>
  <c r="N28" i="175"/>
  <c r="M28" i="175"/>
  <c r="L28" i="175"/>
  <c r="K28" i="175"/>
  <c r="J28" i="175"/>
  <c r="I28" i="175"/>
  <c r="H28" i="175"/>
  <c r="G28" i="175"/>
  <c r="F28" i="175"/>
  <c r="E28" i="175"/>
  <c r="D28" i="175"/>
  <c r="C28" i="175"/>
  <c r="O24" i="175"/>
  <c r="N24" i="175"/>
  <c r="M24" i="175"/>
  <c r="L24" i="175"/>
  <c r="K24" i="175"/>
  <c r="J24" i="175"/>
  <c r="I24" i="175"/>
  <c r="H24" i="175"/>
  <c r="G24" i="175"/>
  <c r="F24" i="175"/>
  <c r="E24" i="175"/>
  <c r="D24" i="175"/>
  <c r="C24" i="175"/>
  <c r="O23" i="175"/>
  <c r="N23" i="175"/>
  <c r="M23" i="175"/>
  <c r="L23" i="175"/>
  <c r="K23" i="175"/>
  <c r="J23" i="175"/>
  <c r="I23" i="175"/>
  <c r="H23" i="175"/>
  <c r="G23" i="175"/>
  <c r="F23" i="175"/>
  <c r="E23" i="175"/>
  <c r="D23" i="175"/>
  <c r="C23" i="175"/>
  <c r="O22" i="175"/>
  <c r="N22" i="175"/>
  <c r="M22" i="175"/>
  <c r="L22" i="175"/>
  <c r="K22" i="175"/>
  <c r="J22" i="175"/>
  <c r="I22" i="175"/>
  <c r="H22" i="175"/>
  <c r="G22" i="175"/>
  <c r="F22" i="175"/>
  <c r="E22" i="175"/>
  <c r="D22" i="175"/>
  <c r="C22" i="175"/>
  <c r="O21" i="175"/>
  <c r="N21" i="175"/>
  <c r="M21" i="175"/>
  <c r="L21" i="175"/>
  <c r="K21" i="175"/>
  <c r="J21" i="175"/>
  <c r="I21" i="175"/>
  <c r="H21" i="175"/>
  <c r="G21" i="175"/>
  <c r="F21" i="175"/>
  <c r="E21" i="175"/>
  <c r="D21" i="175"/>
  <c r="C21" i="175"/>
  <c r="O20" i="175"/>
  <c r="N20" i="175"/>
  <c r="M20" i="175"/>
  <c r="L20" i="175"/>
  <c r="K20" i="175"/>
  <c r="J20" i="175"/>
  <c r="I20" i="175"/>
  <c r="H20" i="175"/>
  <c r="G20" i="175"/>
  <c r="F20" i="175"/>
  <c r="E20" i="175"/>
  <c r="D20" i="175"/>
  <c r="C20" i="175"/>
  <c r="O19" i="175"/>
  <c r="N19" i="175"/>
  <c r="M19" i="175"/>
  <c r="L19" i="175"/>
  <c r="K19" i="175"/>
  <c r="J19" i="175"/>
  <c r="I19" i="175"/>
  <c r="H19" i="175"/>
  <c r="G19" i="175"/>
  <c r="F19" i="175"/>
  <c r="E19" i="175"/>
  <c r="D19" i="175"/>
  <c r="C19" i="175"/>
  <c r="O18" i="175"/>
  <c r="N18" i="175"/>
  <c r="M18" i="175"/>
  <c r="L18" i="175"/>
  <c r="K18" i="175"/>
  <c r="J18" i="175"/>
  <c r="I18" i="175"/>
  <c r="H18" i="175"/>
  <c r="G18" i="175"/>
  <c r="F18" i="175"/>
  <c r="E18" i="175"/>
  <c r="D18" i="175"/>
  <c r="C18" i="175"/>
  <c r="O17" i="175"/>
  <c r="N17" i="175"/>
  <c r="M17" i="175"/>
  <c r="L17" i="175"/>
  <c r="K17" i="175"/>
  <c r="J17" i="175"/>
  <c r="I17" i="175"/>
  <c r="H17" i="175"/>
  <c r="G17" i="175"/>
  <c r="F17" i="175"/>
  <c r="E17" i="175"/>
  <c r="D17" i="175"/>
  <c r="C17" i="175"/>
  <c r="O16" i="175"/>
  <c r="N16" i="175"/>
  <c r="M16" i="175"/>
  <c r="L16" i="175"/>
  <c r="K16" i="175"/>
  <c r="J16" i="175"/>
  <c r="I16" i="175"/>
  <c r="H16" i="175"/>
  <c r="G16" i="175"/>
  <c r="F16" i="175"/>
  <c r="E16" i="175"/>
  <c r="D16" i="175"/>
  <c r="C16" i="175"/>
  <c r="O15" i="175"/>
  <c r="N15" i="175"/>
  <c r="M15" i="175"/>
  <c r="L15" i="175"/>
  <c r="K15" i="175"/>
  <c r="J15" i="175"/>
  <c r="I15" i="175"/>
  <c r="H15" i="175"/>
  <c r="G15" i="175"/>
  <c r="F15" i="175"/>
  <c r="E15" i="175"/>
  <c r="D15" i="175"/>
  <c r="C15" i="175"/>
  <c r="O32" i="174"/>
  <c r="N32" i="174"/>
  <c r="M32" i="174"/>
  <c r="L32" i="174"/>
  <c r="K32" i="174"/>
  <c r="J32" i="174"/>
  <c r="I32" i="174"/>
  <c r="H32" i="174"/>
  <c r="G32" i="174"/>
  <c r="F32" i="174"/>
  <c r="E32" i="174"/>
  <c r="D32" i="174"/>
  <c r="C32" i="174"/>
  <c r="O31" i="174"/>
  <c r="N31" i="174"/>
  <c r="M31" i="174"/>
  <c r="L31" i="174"/>
  <c r="K31" i="174"/>
  <c r="J31" i="174"/>
  <c r="I31" i="174"/>
  <c r="H31" i="174"/>
  <c r="G31" i="174"/>
  <c r="F31" i="174"/>
  <c r="E31" i="174"/>
  <c r="D31" i="174"/>
  <c r="C31" i="174"/>
  <c r="O30" i="174"/>
  <c r="N30" i="174"/>
  <c r="M30" i="174"/>
  <c r="L30" i="174"/>
  <c r="K30" i="174"/>
  <c r="J30" i="174"/>
  <c r="I30" i="174"/>
  <c r="H30" i="174"/>
  <c r="G30" i="174"/>
  <c r="F30" i="174"/>
  <c r="E30" i="174"/>
  <c r="D30" i="174"/>
  <c r="C30" i="174"/>
  <c r="O29" i="174"/>
  <c r="N29" i="174"/>
  <c r="M29" i="174"/>
  <c r="L29" i="174"/>
  <c r="K29" i="174"/>
  <c r="J29" i="174"/>
  <c r="I29" i="174"/>
  <c r="H29" i="174"/>
  <c r="G29" i="174"/>
  <c r="F29" i="174"/>
  <c r="E29" i="174"/>
  <c r="D29" i="174"/>
  <c r="C29" i="174"/>
  <c r="O28" i="174"/>
  <c r="N28" i="174"/>
  <c r="M28" i="174"/>
  <c r="L28" i="174"/>
  <c r="K28" i="174"/>
  <c r="J28" i="174"/>
  <c r="I28" i="174"/>
  <c r="H28" i="174"/>
  <c r="G28" i="174"/>
  <c r="F28" i="174"/>
  <c r="E28" i="174"/>
  <c r="D28" i="174"/>
  <c r="C28" i="174"/>
  <c r="O24" i="174"/>
  <c r="N24" i="174"/>
  <c r="M24" i="174"/>
  <c r="L24" i="174"/>
  <c r="K24" i="174"/>
  <c r="J24" i="174"/>
  <c r="I24" i="174"/>
  <c r="H24" i="174"/>
  <c r="G24" i="174"/>
  <c r="F24" i="174"/>
  <c r="E24" i="174"/>
  <c r="D24" i="174"/>
  <c r="C24" i="174"/>
  <c r="O23" i="174"/>
  <c r="N23" i="174"/>
  <c r="M23" i="174"/>
  <c r="L23" i="174"/>
  <c r="K23" i="174"/>
  <c r="J23" i="174"/>
  <c r="I23" i="174"/>
  <c r="H23" i="174"/>
  <c r="G23" i="174"/>
  <c r="F23" i="174"/>
  <c r="E23" i="174"/>
  <c r="D23" i="174"/>
  <c r="C23" i="174"/>
  <c r="O22" i="174"/>
  <c r="N22" i="174"/>
  <c r="M22" i="174"/>
  <c r="L22" i="174"/>
  <c r="K22" i="174"/>
  <c r="J22" i="174"/>
  <c r="I22" i="174"/>
  <c r="H22" i="174"/>
  <c r="G22" i="174"/>
  <c r="F22" i="174"/>
  <c r="E22" i="174"/>
  <c r="D22" i="174"/>
  <c r="C22" i="174"/>
  <c r="O21" i="174"/>
  <c r="N21" i="174"/>
  <c r="M21" i="174"/>
  <c r="L21" i="174"/>
  <c r="K21" i="174"/>
  <c r="J21" i="174"/>
  <c r="I21" i="174"/>
  <c r="H21" i="174"/>
  <c r="G21" i="174"/>
  <c r="F21" i="174"/>
  <c r="E21" i="174"/>
  <c r="D21" i="174"/>
  <c r="C21" i="174"/>
  <c r="O20" i="174"/>
  <c r="N20" i="174"/>
  <c r="M20" i="174"/>
  <c r="L20" i="174"/>
  <c r="K20" i="174"/>
  <c r="J20" i="174"/>
  <c r="I20" i="174"/>
  <c r="H20" i="174"/>
  <c r="G20" i="174"/>
  <c r="F20" i="174"/>
  <c r="E20" i="174"/>
  <c r="D20" i="174"/>
  <c r="C20" i="174"/>
  <c r="O19" i="174"/>
  <c r="N19" i="174"/>
  <c r="M19" i="174"/>
  <c r="L19" i="174"/>
  <c r="K19" i="174"/>
  <c r="J19" i="174"/>
  <c r="I19" i="174"/>
  <c r="H19" i="174"/>
  <c r="G19" i="174"/>
  <c r="F19" i="174"/>
  <c r="E19" i="174"/>
  <c r="D19" i="174"/>
  <c r="C19" i="174"/>
  <c r="O18" i="174"/>
  <c r="N18" i="174"/>
  <c r="M18" i="174"/>
  <c r="L18" i="174"/>
  <c r="K18" i="174"/>
  <c r="J18" i="174"/>
  <c r="I18" i="174"/>
  <c r="H18" i="174"/>
  <c r="G18" i="174"/>
  <c r="F18" i="174"/>
  <c r="E18" i="174"/>
  <c r="D18" i="174"/>
  <c r="C18" i="174"/>
  <c r="O17" i="174"/>
  <c r="N17" i="174"/>
  <c r="M17" i="174"/>
  <c r="L17" i="174"/>
  <c r="K17" i="174"/>
  <c r="J17" i="174"/>
  <c r="I17" i="174"/>
  <c r="H17" i="174"/>
  <c r="G17" i="174"/>
  <c r="F17" i="174"/>
  <c r="E17" i="174"/>
  <c r="D17" i="174"/>
  <c r="C17" i="174"/>
  <c r="O16" i="174"/>
  <c r="N16" i="174"/>
  <c r="M16" i="174"/>
  <c r="L16" i="174"/>
  <c r="K16" i="174"/>
  <c r="J16" i="174"/>
  <c r="I16" i="174"/>
  <c r="H16" i="174"/>
  <c r="G16" i="174"/>
  <c r="F16" i="174"/>
  <c r="E16" i="174"/>
  <c r="D16" i="174"/>
  <c r="C16" i="174"/>
  <c r="O15" i="174"/>
  <c r="N15" i="174"/>
  <c r="M15" i="174"/>
  <c r="L15" i="174"/>
  <c r="K15" i="174"/>
  <c r="J15" i="174"/>
  <c r="I15" i="174"/>
  <c r="H15" i="174"/>
  <c r="G15" i="174"/>
  <c r="F15" i="174"/>
  <c r="E15" i="174"/>
  <c r="D15" i="174"/>
  <c r="C15" i="174"/>
  <c r="O32" i="173"/>
  <c r="N32" i="173"/>
  <c r="M32" i="173"/>
  <c r="L32" i="173"/>
  <c r="K32" i="173"/>
  <c r="J32" i="173"/>
  <c r="I32" i="173"/>
  <c r="H32" i="173"/>
  <c r="G32" i="173"/>
  <c r="F32" i="173"/>
  <c r="E32" i="173"/>
  <c r="D32" i="173"/>
  <c r="C32" i="173"/>
  <c r="O31" i="173"/>
  <c r="N31" i="173"/>
  <c r="M31" i="173"/>
  <c r="L31" i="173"/>
  <c r="K31" i="173"/>
  <c r="J31" i="173"/>
  <c r="I31" i="173"/>
  <c r="H31" i="173"/>
  <c r="G31" i="173"/>
  <c r="F31" i="173"/>
  <c r="E31" i="173"/>
  <c r="D31" i="173"/>
  <c r="C31" i="173"/>
  <c r="O30" i="173"/>
  <c r="N30" i="173"/>
  <c r="M30" i="173"/>
  <c r="L30" i="173"/>
  <c r="K30" i="173"/>
  <c r="J30" i="173"/>
  <c r="I30" i="173"/>
  <c r="H30" i="173"/>
  <c r="G30" i="173"/>
  <c r="F30" i="173"/>
  <c r="E30" i="173"/>
  <c r="D30" i="173"/>
  <c r="C30" i="173"/>
  <c r="O29" i="173"/>
  <c r="N29" i="173"/>
  <c r="M29" i="173"/>
  <c r="L29" i="173"/>
  <c r="K29" i="173"/>
  <c r="J29" i="173"/>
  <c r="I29" i="173"/>
  <c r="H29" i="173"/>
  <c r="G29" i="173"/>
  <c r="F29" i="173"/>
  <c r="E29" i="173"/>
  <c r="D29" i="173"/>
  <c r="C29" i="173"/>
  <c r="O28" i="173"/>
  <c r="N28" i="173"/>
  <c r="M28" i="173"/>
  <c r="L28" i="173"/>
  <c r="K28" i="173"/>
  <c r="J28" i="173"/>
  <c r="I28" i="173"/>
  <c r="H28" i="173"/>
  <c r="G28" i="173"/>
  <c r="F28" i="173"/>
  <c r="E28" i="173"/>
  <c r="D28" i="173"/>
  <c r="C28" i="173"/>
  <c r="O24" i="173"/>
  <c r="N24" i="173"/>
  <c r="M24" i="173"/>
  <c r="L24" i="173"/>
  <c r="K24" i="173"/>
  <c r="J24" i="173"/>
  <c r="I24" i="173"/>
  <c r="H24" i="173"/>
  <c r="G24" i="173"/>
  <c r="F24" i="173"/>
  <c r="E24" i="173"/>
  <c r="D24" i="173"/>
  <c r="C24" i="173"/>
  <c r="O23" i="173"/>
  <c r="N23" i="173"/>
  <c r="M23" i="173"/>
  <c r="L23" i="173"/>
  <c r="K23" i="173"/>
  <c r="J23" i="173"/>
  <c r="I23" i="173"/>
  <c r="H23" i="173"/>
  <c r="G23" i="173"/>
  <c r="F23" i="173"/>
  <c r="E23" i="173"/>
  <c r="D23" i="173"/>
  <c r="C23" i="173"/>
  <c r="O22" i="173"/>
  <c r="N22" i="173"/>
  <c r="M22" i="173"/>
  <c r="L22" i="173"/>
  <c r="K22" i="173"/>
  <c r="J22" i="173"/>
  <c r="I22" i="173"/>
  <c r="H22" i="173"/>
  <c r="G22" i="173"/>
  <c r="F22" i="173"/>
  <c r="E22" i="173"/>
  <c r="D22" i="173"/>
  <c r="C22" i="173"/>
  <c r="O21" i="173"/>
  <c r="N21" i="173"/>
  <c r="M21" i="173"/>
  <c r="L21" i="173"/>
  <c r="K21" i="173"/>
  <c r="J21" i="173"/>
  <c r="I21" i="173"/>
  <c r="H21" i="173"/>
  <c r="G21" i="173"/>
  <c r="F21" i="173"/>
  <c r="E21" i="173"/>
  <c r="D21" i="173"/>
  <c r="C21" i="173"/>
  <c r="O20" i="173"/>
  <c r="N20" i="173"/>
  <c r="M20" i="173"/>
  <c r="L20" i="173"/>
  <c r="K20" i="173"/>
  <c r="J20" i="173"/>
  <c r="I20" i="173"/>
  <c r="H20" i="173"/>
  <c r="G20" i="173"/>
  <c r="F20" i="173"/>
  <c r="E20" i="173"/>
  <c r="D20" i="173"/>
  <c r="C20" i="173"/>
  <c r="O19" i="173"/>
  <c r="N19" i="173"/>
  <c r="M19" i="173"/>
  <c r="L19" i="173"/>
  <c r="K19" i="173"/>
  <c r="J19" i="173"/>
  <c r="I19" i="173"/>
  <c r="H19" i="173"/>
  <c r="G19" i="173"/>
  <c r="F19" i="173"/>
  <c r="E19" i="173"/>
  <c r="D19" i="173"/>
  <c r="C19" i="173"/>
  <c r="O18" i="173"/>
  <c r="N18" i="173"/>
  <c r="M18" i="173"/>
  <c r="L18" i="173"/>
  <c r="K18" i="173"/>
  <c r="J18" i="173"/>
  <c r="I18" i="173"/>
  <c r="H18" i="173"/>
  <c r="G18" i="173"/>
  <c r="F18" i="173"/>
  <c r="E18" i="173"/>
  <c r="D18" i="173"/>
  <c r="C18" i="173"/>
  <c r="O17" i="173"/>
  <c r="N17" i="173"/>
  <c r="M17" i="173"/>
  <c r="L17" i="173"/>
  <c r="K17" i="173"/>
  <c r="J17" i="173"/>
  <c r="I17" i="173"/>
  <c r="H17" i="173"/>
  <c r="G17" i="173"/>
  <c r="F17" i="173"/>
  <c r="E17" i="173"/>
  <c r="D17" i="173"/>
  <c r="C17" i="173"/>
  <c r="O16" i="173"/>
  <c r="N16" i="173"/>
  <c r="M16" i="173"/>
  <c r="L16" i="173"/>
  <c r="K16" i="173"/>
  <c r="J16" i="173"/>
  <c r="I16" i="173"/>
  <c r="H16" i="173"/>
  <c r="G16" i="173"/>
  <c r="F16" i="173"/>
  <c r="E16" i="173"/>
  <c r="D16" i="173"/>
  <c r="C16" i="173"/>
  <c r="O15" i="173"/>
  <c r="N15" i="173"/>
  <c r="M15" i="173"/>
  <c r="L15" i="173"/>
  <c r="K15" i="173"/>
  <c r="J15" i="173"/>
  <c r="I15" i="173"/>
  <c r="H15" i="173"/>
  <c r="G15" i="173"/>
  <c r="F15" i="173"/>
  <c r="E15" i="173"/>
  <c r="D15" i="173"/>
  <c r="C15" i="173"/>
  <c r="O32" i="172"/>
  <c r="N32" i="172"/>
  <c r="M32" i="172"/>
  <c r="L32" i="172"/>
  <c r="K32" i="172"/>
  <c r="J32" i="172"/>
  <c r="I32" i="172"/>
  <c r="H32" i="172"/>
  <c r="G32" i="172"/>
  <c r="F32" i="172"/>
  <c r="E32" i="172"/>
  <c r="D32" i="172"/>
  <c r="C32" i="172"/>
  <c r="O31" i="172"/>
  <c r="N31" i="172"/>
  <c r="M31" i="172"/>
  <c r="L31" i="172"/>
  <c r="K31" i="172"/>
  <c r="J31" i="172"/>
  <c r="I31" i="172"/>
  <c r="H31" i="172"/>
  <c r="G31" i="172"/>
  <c r="F31" i="172"/>
  <c r="E31" i="172"/>
  <c r="D31" i="172"/>
  <c r="C31" i="172"/>
  <c r="O30" i="172"/>
  <c r="N30" i="172"/>
  <c r="M30" i="172"/>
  <c r="L30" i="172"/>
  <c r="K30" i="172"/>
  <c r="J30" i="172"/>
  <c r="I30" i="172"/>
  <c r="H30" i="172"/>
  <c r="G30" i="172"/>
  <c r="F30" i="172"/>
  <c r="E30" i="172"/>
  <c r="D30" i="172"/>
  <c r="C30" i="172"/>
  <c r="O29" i="172"/>
  <c r="N29" i="172"/>
  <c r="M29" i="172"/>
  <c r="L29" i="172"/>
  <c r="K29" i="172"/>
  <c r="J29" i="172"/>
  <c r="I29" i="172"/>
  <c r="H29" i="172"/>
  <c r="G29" i="172"/>
  <c r="F29" i="172"/>
  <c r="E29" i="172"/>
  <c r="D29" i="172"/>
  <c r="C29" i="172"/>
  <c r="O28" i="172"/>
  <c r="N28" i="172"/>
  <c r="M28" i="172"/>
  <c r="L28" i="172"/>
  <c r="K28" i="172"/>
  <c r="J28" i="172"/>
  <c r="I28" i="172"/>
  <c r="H28" i="172"/>
  <c r="G28" i="172"/>
  <c r="F28" i="172"/>
  <c r="E28" i="172"/>
  <c r="D28" i="172"/>
  <c r="C28" i="172"/>
  <c r="O24" i="172"/>
  <c r="N24" i="172"/>
  <c r="M24" i="172"/>
  <c r="L24" i="172"/>
  <c r="K24" i="172"/>
  <c r="J24" i="172"/>
  <c r="I24" i="172"/>
  <c r="H24" i="172"/>
  <c r="G24" i="172"/>
  <c r="F24" i="172"/>
  <c r="E24" i="172"/>
  <c r="D24" i="172"/>
  <c r="C24" i="172"/>
  <c r="O23" i="172"/>
  <c r="N23" i="172"/>
  <c r="M23" i="172"/>
  <c r="L23" i="172"/>
  <c r="K23" i="172"/>
  <c r="J23" i="172"/>
  <c r="I23" i="172"/>
  <c r="H23" i="172"/>
  <c r="G23" i="172"/>
  <c r="F23" i="172"/>
  <c r="E23" i="172"/>
  <c r="D23" i="172"/>
  <c r="C23" i="172"/>
  <c r="O22" i="172"/>
  <c r="N22" i="172"/>
  <c r="M22" i="172"/>
  <c r="L22" i="172"/>
  <c r="K22" i="172"/>
  <c r="J22" i="172"/>
  <c r="I22" i="172"/>
  <c r="H22" i="172"/>
  <c r="G22" i="172"/>
  <c r="F22" i="172"/>
  <c r="E22" i="172"/>
  <c r="D22" i="172"/>
  <c r="C22" i="172"/>
  <c r="O21" i="172"/>
  <c r="N21" i="172"/>
  <c r="M21" i="172"/>
  <c r="L21" i="172"/>
  <c r="K21" i="172"/>
  <c r="J21" i="172"/>
  <c r="I21" i="172"/>
  <c r="H21" i="172"/>
  <c r="G21" i="172"/>
  <c r="F21" i="172"/>
  <c r="E21" i="172"/>
  <c r="D21" i="172"/>
  <c r="C21" i="172"/>
  <c r="O20" i="172"/>
  <c r="N20" i="172"/>
  <c r="M20" i="172"/>
  <c r="L20" i="172"/>
  <c r="K20" i="172"/>
  <c r="J20" i="172"/>
  <c r="I20" i="172"/>
  <c r="H20" i="172"/>
  <c r="G20" i="172"/>
  <c r="F20" i="172"/>
  <c r="E20" i="172"/>
  <c r="D20" i="172"/>
  <c r="C20" i="172"/>
  <c r="O19" i="172"/>
  <c r="N19" i="172"/>
  <c r="M19" i="172"/>
  <c r="L19" i="172"/>
  <c r="K19" i="172"/>
  <c r="J19" i="172"/>
  <c r="I19" i="172"/>
  <c r="H19" i="172"/>
  <c r="G19" i="172"/>
  <c r="F19" i="172"/>
  <c r="E19" i="172"/>
  <c r="D19" i="172"/>
  <c r="C19" i="172"/>
  <c r="O18" i="172"/>
  <c r="N18" i="172"/>
  <c r="M18" i="172"/>
  <c r="L18" i="172"/>
  <c r="K18" i="172"/>
  <c r="J18" i="172"/>
  <c r="I18" i="172"/>
  <c r="H18" i="172"/>
  <c r="G18" i="172"/>
  <c r="F18" i="172"/>
  <c r="E18" i="172"/>
  <c r="D18" i="172"/>
  <c r="C18" i="172"/>
  <c r="O17" i="172"/>
  <c r="N17" i="172"/>
  <c r="M17" i="172"/>
  <c r="L17" i="172"/>
  <c r="K17" i="172"/>
  <c r="J17" i="172"/>
  <c r="I17" i="172"/>
  <c r="H17" i="172"/>
  <c r="G17" i="172"/>
  <c r="F17" i="172"/>
  <c r="E17" i="172"/>
  <c r="D17" i="172"/>
  <c r="C17" i="172"/>
  <c r="O16" i="172"/>
  <c r="N16" i="172"/>
  <c r="M16" i="172"/>
  <c r="L16" i="172"/>
  <c r="K16" i="172"/>
  <c r="J16" i="172"/>
  <c r="I16" i="172"/>
  <c r="H16" i="172"/>
  <c r="G16" i="172"/>
  <c r="F16" i="172"/>
  <c r="E16" i="172"/>
  <c r="D16" i="172"/>
  <c r="C16" i="172"/>
  <c r="O15" i="172"/>
  <c r="N15" i="172"/>
  <c r="M15" i="172"/>
  <c r="L15" i="172"/>
  <c r="K15" i="172"/>
  <c r="J15" i="172"/>
  <c r="I15" i="172"/>
  <c r="H15" i="172"/>
  <c r="G15" i="172"/>
  <c r="F15" i="172"/>
  <c r="E15" i="172"/>
  <c r="D15" i="172"/>
  <c r="C15" i="172"/>
  <c r="O32" i="171"/>
  <c r="N32" i="171"/>
  <c r="M32" i="171"/>
  <c r="L32" i="171"/>
  <c r="K32" i="171"/>
  <c r="J32" i="171"/>
  <c r="I32" i="171"/>
  <c r="H32" i="171"/>
  <c r="G32" i="171"/>
  <c r="F32" i="171"/>
  <c r="E32" i="171"/>
  <c r="D32" i="171"/>
  <c r="C32" i="171"/>
  <c r="O31" i="171"/>
  <c r="N31" i="171"/>
  <c r="M31" i="171"/>
  <c r="L31" i="171"/>
  <c r="K31" i="171"/>
  <c r="J31" i="171"/>
  <c r="I31" i="171"/>
  <c r="H31" i="171"/>
  <c r="G31" i="171"/>
  <c r="F31" i="171"/>
  <c r="E31" i="171"/>
  <c r="D31" i="171"/>
  <c r="C31" i="171"/>
  <c r="O30" i="171"/>
  <c r="N30" i="171"/>
  <c r="M30" i="171"/>
  <c r="L30" i="171"/>
  <c r="K30" i="171"/>
  <c r="J30" i="171"/>
  <c r="I30" i="171"/>
  <c r="H30" i="171"/>
  <c r="G30" i="171"/>
  <c r="F30" i="171"/>
  <c r="E30" i="171"/>
  <c r="D30" i="171"/>
  <c r="C30" i="171"/>
  <c r="O29" i="171"/>
  <c r="N29" i="171"/>
  <c r="M29" i="171"/>
  <c r="L29" i="171"/>
  <c r="K29" i="171"/>
  <c r="J29" i="171"/>
  <c r="I29" i="171"/>
  <c r="H29" i="171"/>
  <c r="G29" i="171"/>
  <c r="F29" i="171"/>
  <c r="E29" i="171"/>
  <c r="D29" i="171"/>
  <c r="C29" i="171"/>
  <c r="O28" i="171"/>
  <c r="N28" i="171"/>
  <c r="M28" i="171"/>
  <c r="L28" i="171"/>
  <c r="K28" i="171"/>
  <c r="J28" i="171"/>
  <c r="I28" i="171"/>
  <c r="H28" i="171"/>
  <c r="G28" i="171"/>
  <c r="F28" i="171"/>
  <c r="E28" i="171"/>
  <c r="D28" i="171"/>
  <c r="C28" i="171"/>
  <c r="O24" i="171"/>
  <c r="N24" i="171"/>
  <c r="M24" i="171"/>
  <c r="L24" i="171"/>
  <c r="K24" i="171"/>
  <c r="J24" i="171"/>
  <c r="I24" i="171"/>
  <c r="H24" i="171"/>
  <c r="G24" i="171"/>
  <c r="F24" i="171"/>
  <c r="E24" i="171"/>
  <c r="D24" i="171"/>
  <c r="C24" i="171"/>
  <c r="O23" i="171"/>
  <c r="N23" i="171"/>
  <c r="M23" i="171"/>
  <c r="L23" i="171"/>
  <c r="K23" i="171"/>
  <c r="J23" i="171"/>
  <c r="I23" i="171"/>
  <c r="H23" i="171"/>
  <c r="G23" i="171"/>
  <c r="F23" i="171"/>
  <c r="E23" i="171"/>
  <c r="D23" i="171"/>
  <c r="C23" i="171"/>
  <c r="O22" i="171"/>
  <c r="N22" i="171"/>
  <c r="M22" i="171"/>
  <c r="L22" i="171"/>
  <c r="K22" i="171"/>
  <c r="J22" i="171"/>
  <c r="I22" i="171"/>
  <c r="H22" i="171"/>
  <c r="G22" i="171"/>
  <c r="F22" i="171"/>
  <c r="E22" i="171"/>
  <c r="D22" i="171"/>
  <c r="C22" i="171"/>
  <c r="O21" i="171"/>
  <c r="N21" i="171"/>
  <c r="M21" i="171"/>
  <c r="L21" i="171"/>
  <c r="K21" i="171"/>
  <c r="J21" i="171"/>
  <c r="I21" i="171"/>
  <c r="H21" i="171"/>
  <c r="G21" i="171"/>
  <c r="F21" i="171"/>
  <c r="E21" i="171"/>
  <c r="D21" i="171"/>
  <c r="C21" i="171"/>
  <c r="O20" i="171"/>
  <c r="N20" i="171"/>
  <c r="M20" i="171"/>
  <c r="L20" i="171"/>
  <c r="K20" i="171"/>
  <c r="J20" i="171"/>
  <c r="I20" i="171"/>
  <c r="H20" i="171"/>
  <c r="G20" i="171"/>
  <c r="F20" i="171"/>
  <c r="E20" i="171"/>
  <c r="D20" i="171"/>
  <c r="C20" i="171"/>
  <c r="O19" i="171"/>
  <c r="N19" i="171"/>
  <c r="M19" i="171"/>
  <c r="L19" i="171"/>
  <c r="K19" i="171"/>
  <c r="J19" i="171"/>
  <c r="I19" i="171"/>
  <c r="H19" i="171"/>
  <c r="G19" i="171"/>
  <c r="F19" i="171"/>
  <c r="E19" i="171"/>
  <c r="D19" i="171"/>
  <c r="C19" i="171"/>
  <c r="O18" i="171"/>
  <c r="N18" i="171"/>
  <c r="M18" i="171"/>
  <c r="L18" i="171"/>
  <c r="K18" i="171"/>
  <c r="J18" i="171"/>
  <c r="I18" i="171"/>
  <c r="H18" i="171"/>
  <c r="G18" i="171"/>
  <c r="F18" i="171"/>
  <c r="E18" i="171"/>
  <c r="D18" i="171"/>
  <c r="C18" i="171"/>
  <c r="O17" i="171"/>
  <c r="N17" i="171"/>
  <c r="M17" i="171"/>
  <c r="L17" i="171"/>
  <c r="K17" i="171"/>
  <c r="J17" i="171"/>
  <c r="I17" i="171"/>
  <c r="H17" i="171"/>
  <c r="G17" i="171"/>
  <c r="F17" i="171"/>
  <c r="E17" i="171"/>
  <c r="D17" i="171"/>
  <c r="C17" i="171"/>
  <c r="O16" i="171"/>
  <c r="N16" i="171"/>
  <c r="M16" i="171"/>
  <c r="L16" i="171"/>
  <c r="K16" i="171"/>
  <c r="J16" i="171"/>
  <c r="I16" i="171"/>
  <c r="H16" i="171"/>
  <c r="G16" i="171"/>
  <c r="F16" i="171"/>
  <c r="E16" i="171"/>
  <c r="D16" i="171"/>
  <c r="C16" i="171"/>
  <c r="O15" i="171"/>
  <c r="N15" i="171"/>
  <c r="M15" i="171"/>
  <c r="L15" i="171"/>
  <c r="K15" i="171"/>
  <c r="J15" i="171"/>
  <c r="I15" i="171"/>
  <c r="H15" i="171"/>
  <c r="G15" i="171"/>
  <c r="F15" i="171"/>
  <c r="E15" i="171"/>
  <c r="D15" i="171"/>
  <c r="C15" i="171"/>
  <c r="O32" i="170"/>
  <c r="N32" i="170"/>
  <c r="M32" i="170"/>
  <c r="L32" i="170"/>
  <c r="K32" i="170"/>
  <c r="J32" i="170"/>
  <c r="I32" i="170"/>
  <c r="H32" i="170"/>
  <c r="F32" i="170"/>
  <c r="E32" i="170"/>
  <c r="D32" i="170"/>
  <c r="C32" i="170"/>
  <c r="O31" i="170"/>
  <c r="N31" i="170"/>
  <c r="M31" i="170"/>
  <c r="L31" i="170"/>
  <c r="K31" i="170"/>
  <c r="J31" i="170"/>
  <c r="I31" i="170"/>
  <c r="H31" i="170"/>
  <c r="F31" i="170"/>
  <c r="E31" i="170"/>
  <c r="D31" i="170"/>
  <c r="C31" i="170"/>
  <c r="O30" i="170"/>
  <c r="N30" i="170"/>
  <c r="M30" i="170"/>
  <c r="L30" i="170"/>
  <c r="K30" i="170"/>
  <c r="J30" i="170"/>
  <c r="I30" i="170"/>
  <c r="H30" i="170"/>
  <c r="F30" i="170"/>
  <c r="E30" i="170"/>
  <c r="D30" i="170"/>
  <c r="C30" i="170"/>
  <c r="O29" i="170"/>
  <c r="N29" i="170"/>
  <c r="M29" i="170"/>
  <c r="L29" i="170"/>
  <c r="K29" i="170"/>
  <c r="J29" i="170"/>
  <c r="I29" i="170"/>
  <c r="H29" i="170"/>
  <c r="F29" i="170"/>
  <c r="E29" i="170"/>
  <c r="D29" i="170"/>
  <c r="C29" i="170"/>
  <c r="O28" i="170"/>
  <c r="N28" i="170"/>
  <c r="M28" i="170"/>
  <c r="L28" i="170"/>
  <c r="K28" i="170"/>
  <c r="J28" i="170"/>
  <c r="I28" i="170"/>
  <c r="H28" i="170"/>
  <c r="F28" i="170"/>
  <c r="E28" i="170"/>
  <c r="D28" i="170"/>
  <c r="C28" i="170"/>
  <c r="O24" i="170"/>
  <c r="N24" i="170"/>
  <c r="M24" i="170"/>
  <c r="L24" i="170"/>
  <c r="K24" i="170"/>
  <c r="J24" i="170"/>
  <c r="I24" i="170"/>
  <c r="H24" i="170"/>
  <c r="F24" i="170"/>
  <c r="E24" i="170"/>
  <c r="D24" i="170"/>
  <c r="C24" i="170"/>
  <c r="O23" i="170"/>
  <c r="N23" i="170"/>
  <c r="M23" i="170"/>
  <c r="L23" i="170"/>
  <c r="K23" i="170"/>
  <c r="J23" i="170"/>
  <c r="I23" i="170"/>
  <c r="H23" i="170"/>
  <c r="F23" i="170"/>
  <c r="E23" i="170"/>
  <c r="D23" i="170"/>
  <c r="C23" i="170"/>
  <c r="O22" i="170"/>
  <c r="N22" i="170"/>
  <c r="M22" i="170"/>
  <c r="L22" i="170"/>
  <c r="K22" i="170"/>
  <c r="J22" i="170"/>
  <c r="I22" i="170"/>
  <c r="H22" i="170"/>
  <c r="F22" i="170"/>
  <c r="E22" i="170"/>
  <c r="D22" i="170"/>
  <c r="C22" i="170"/>
  <c r="O21" i="170"/>
  <c r="N21" i="170"/>
  <c r="M21" i="170"/>
  <c r="L21" i="170"/>
  <c r="K21" i="170"/>
  <c r="J21" i="170"/>
  <c r="I21" i="170"/>
  <c r="H21" i="170"/>
  <c r="F21" i="170"/>
  <c r="E21" i="170"/>
  <c r="D21" i="170"/>
  <c r="C21" i="170"/>
  <c r="O20" i="170"/>
  <c r="N20" i="170"/>
  <c r="M20" i="170"/>
  <c r="L20" i="170"/>
  <c r="K20" i="170"/>
  <c r="J20" i="170"/>
  <c r="I20" i="170"/>
  <c r="H20" i="170"/>
  <c r="F20" i="170"/>
  <c r="E20" i="170"/>
  <c r="D20" i="170"/>
  <c r="C20" i="170"/>
  <c r="O19" i="170"/>
  <c r="N19" i="170"/>
  <c r="M19" i="170"/>
  <c r="L19" i="170"/>
  <c r="K19" i="170"/>
  <c r="J19" i="170"/>
  <c r="I19" i="170"/>
  <c r="H19" i="170"/>
  <c r="F19" i="170"/>
  <c r="E19" i="170"/>
  <c r="D19" i="170"/>
  <c r="C19" i="170"/>
  <c r="O18" i="170"/>
  <c r="N18" i="170"/>
  <c r="M18" i="170"/>
  <c r="L18" i="170"/>
  <c r="K18" i="170"/>
  <c r="J18" i="170"/>
  <c r="I18" i="170"/>
  <c r="H18" i="170"/>
  <c r="F18" i="170"/>
  <c r="E18" i="170"/>
  <c r="D18" i="170"/>
  <c r="C18" i="170"/>
  <c r="O17" i="170"/>
  <c r="N17" i="170"/>
  <c r="M17" i="170"/>
  <c r="L17" i="170"/>
  <c r="K17" i="170"/>
  <c r="J17" i="170"/>
  <c r="I17" i="170"/>
  <c r="H17" i="170"/>
  <c r="F17" i="170"/>
  <c r="E17" i="170"/>
  <c r="D17" i="170"/>
  <c r="C17" i="170"/>
  <c r="O16" i="170"/>
  <c r="N16" i="170"/>
  <c r="M16" i="170"/>
  <c r="L16" i="170"/>
  <c r="K16" i="170"/>
  <c r="J16" i="170"/>
  <c r="I16" i="170"/>
  <c r="H16" i="170"/>
  <c r="F16" i="170"/>
  <c r="E16" i="170"/>
  <c r="D16" i="170"/>
  <c r="C16" i="170"/>
  <c r="O15" i="170"/>
  <c r="N15" i="170"/>
  <c r="M15" i="170"/>
  <c r="L15" i="170"/>
  <c r="K15" i="170"/>
  <c r="J15" i="170"/>
  <c r="I15" i="170"/>
  <c r="H15" i="170"/>
  <c r="F15" i="170"/>
  <c r="E15" i="170"/>
  <c r="D15" i="170"/>
  <c r="C15" i="170"/>
  <c r="O32" i="169"/>
  <c r="N32" i="169"/>
  <c r="M32" i="169"/>
  <c r="L32" i="169"/>
  <c r="K32" i="169"/>
  <c r="J32" i="169"/>
  <c r="I32" i="169"/>
  <c r="H32" i="169"/>
  <c r="G32" i="169"/>
  <c r="F32" i="169"/>
  <c r="E32" i="169"/>
  <c r="D32" i="169"/>
  <c r="C32" i="169"/>
  <c r="O31" i="169"/>
  <c r="N31" i="169"/>
  <c r="M31" i="169"/>
  <c r="L31" i="169"/>
  <c r="K31" i="169"/>
  <c r="J31" i="169"/>
  <c r="I31" i="169"/>
  <c r="H31" i="169"/>
  <c r="G31" i="169"/>
  <c r="F31" i="169"/>
  <c r="E31" i="169"/>
  <c r="D31" i="169"/>
  <c r="C31" i="169"/>
  <c r="O30" i="169"/>
  <c r="N30" i="169"/>
  <c r="M30" i="169"/>
  <c r="L30" i="169"/>
  <c r="K30" i="169"/>
  <c r="J30" i="169"/>
  <c r="I30" i="169"/>
  <c r="H30" i="169"/>
  <c r="G30" i="169"/>
  <c r="F30" i="169"/>
  <c r="E30" i="169"/>
  <c r="D30" i="169"/>
  <c r="C30" i="169"/>
  <c r="O29" i="169"/>
  <c r="N29" i="169"/>
  <c r="M29" i="169"/>
  <c r="L29" i="169"/>
  <c r="K29" i="169"/>
  <c r="J29" i="169"/>
  <c r="I29" i="169"/>
  <c r="H29" i="169"/>
  <c r="G29" i="169"/>
  <c r="F29" i="169"/>
  <c r="E29" i="169"/>
  <c r="D29" i="169"/>
  <c r="C29" i="169"/>
  <c r="O28" i="169"/>
  <c r="N28" i="169"/>
  <c r="M28" i="169"/>
  <c r="L28" i="169"/>
  <c r="K28" i="169"/>
  <c r="J28" i="169"/>
  <c r="I28" i="169"/>
  <c r="H28" i="169"/>
  <c r="G28" i="169"/>
  <c r="F28" i="169"/>
  <c r="E28" i="169"/>
  <c r="D28" i="169"/>
  <c r="C28" i="169"/>
  <c r="O24" i="169"/>
  <c r="N24" i="169"/>
  <c r="M24" i="169"/>
  <c r="L24" i="169"/>
  <c r="K24" i="169"/>
  <c r="J24" i="169"/>
  <c r="I24" i="169"/>
  <c r="H24" i="169"/>
  <c r="G24" i="169"/>
  <c r="F24" i="169"/>
  <c r="E24" i="169"/>
  <c r="D24" i="169"/>
  <c r="C24" i="169"/>
  <c r="O23" i="169"/>
  <c r="N23" i="169"/>
  <c r="M23" i="169"/>
  <c r="L23" i="169"/>
  <c r="K23" i="169"/>
  <c r="J23" i="169"/>
  <c r="I23" i="169"/>
  <c r="H23" i="169"/>
  <c r="G23" i="169"/>
  <c r="F23" i="169"/>
  <c r="E23" i="169"/>
  <c r="D23" i="169"/>
  <c r="C23" i="169"/>
  <c r="O22" i="169"/>
  <c r="N22" i="169"/>
  <c r="M22" i="169"/>
  <c r="L22" i="169"/>
  <c r="K22" i="169"/>
  <c r="J22" i="169"/>
  <c r="I22" i="169"/>
  <c r="H22" i="169"/>
  <c r="G22" i="169"/>
  <c r="F22" i="169"/>
  <c r="E22" i="169"/>
  <c r="D22" i="169"/>
  <c r="C22" i="169"/>
  <c r="O21" i="169"/>
  <c r="N21" i="169"/>
  <c r="M21" i="169"/>
  <c r="L21" i="169"/>
  <c r="K21" i="169"/>
  <c r="J21" i="169"/>
  <c r="I21" i="169"/>
  <c r="H21" i="169"/>
  <c r="G21" i="169"/>
  <c r="F21" i="169"/>
  <c r="E21" i="169"/>
  <c r="D21" i="169"/>
  <c r="C21" i="169"/>
  <c r="O20" i="169"/>
  <c r="N20" i="169"/>
  <c r="M20" i="169"/>
  <c r="L20" i="169"/>
  <c r="K20" i="169"/>
  <c r="J20" i="169"/>
  <c r="I20" i="169"/>
  <c r="H20" i="169"/>
  <c r="G20" i="169"/>
  <c r="F20" i="169"/>
  <c r="E20" i="169"/>
  <c r="D20" i="169"/>
  <c r="C20" i="169"/>
  <c r="O19" i="169"/>
  <c r="N19" i="169"/>
  <c r="M19" i="169"/>
  <c r="L19" i="169"/>
  <c r="K19" i="169"/>
  <c r="J19" i="169"/>
  <c r="I19" i="169"/>
  <c r="H19" i="169"/>
  <c r="G19" i="169"/>
  <c r="F19" i="169"/>
  <c r="E19" i="169"/>
  <c r="D19" i="169"/>
  <c r="C19" i="169"/>
  <c r="O18" i="169"/>
  <c r="N18" i="169"/>
  <c r="M18" i="169"/>
  <c r="L18" i="169"/>
  <c r="K18" i="169"/>
  <c r="J18" i="169"/>
  <c r="I18" i="169"/>
  <c r="H18" i="169"/>
  <c r="G18" i="169"/>
  <c r="F18" i="169"/>
  <c r="E18" i="169"/>
  <c r="D18" i="169"/>
  <c r="C18" i="169"/>
  <c r="O17" i="169"/>
  <c r="N17" i="169"/>
  <c r="M17" i="169"/>
  <c r="L17" i="169"/>
  <c r="K17" i="169"/>
  <c r="J17" i="169"/>
  <c r="I17" i="169"/>
  <c r="H17" i="169"/>
  <c r="G17" i="169"/>
  <c r="F17" i="169"/>
  <c r="E17" i="169"/>
  <c r="D17" i="169"/>
  <c r="C17" i="169"/>
  <c r="O16" i="169"/>
  <c r="N16" i="169"/>
  <c r="M16" i="169"/>
  <c r="L16" i="169"/>
  <c r="K16" i="169"/>
  <c r="J16" i="169"/>
  <c r="I16" i="169"/>
  <c r="H16" i="169"/>
  <c r="G16" i="169"/>
  <c r="F16" i="169"/>
  <c r="E16" i="169"/>
  <c r="D16" i="169"/>
  <c r="C16" i="169"/>
  <c r="O15" i="169"/>
  <c r="N15" i="169"/>
  <c r="M15" i="169"/>
  <c r="L15" i="169"/>
  <c r="K15" i="169"/>
  <c r="J15" i="169"/>
  <c r="I15" i="169"/>
  <c r="H15" i="169"/>
  <c r="G15" i="169"/>
  <c r="F15" i="169"/>
  <c r="E15" i="169"/>
  <c r="D15" i="169"/>
  <c r="C15" i="169"/>
  <c r="O32" i="168"/>
  <c r="N32" i="168"/>
  <c r="M32" i="168"/>
  <c r="L32" i="168"/>
  <c r="K32" i="168"/>
  <c r="J32" i="168"/>
  <c r="I32" i="168"/>
  <c r="H32" i="168"/>
  <c r="G32" i="168"/>
  <c r="F32" i="168"/>
  <c r="E32" i="168"/>
  <c r="D32" i="168"/>
  <c r="C32" i="168"/>
  <c r="O31" i="168"/>
  <c r="N31" i="168"/>
  <c r="M31" i="168"/>
  <c r="L31" i="168"/>
  <c r="K31" i="168"/>
  <c r="J31" i="168"/>
  <c r="I31" i="168"/>
  <c r="H31" i="168"/>
  <c r="G31" i="168"/>
  <c r="F31" i="168"/>
  <c r="E31" i="168"/>
  <c r="D31" i="168"/>
  <c r="C31" i="168"/>
  <c r="O30" i="168"/>
  <c r="N30" i="168"/>
  <c r="M30" i="168"/>
  <c r="L30" i="168"/>
  <c r="K30" i="168"/>
  <c r="J30" i="168"/>
  <c r="I30" i="168"/>
  <c r="H30" i="168"/>
  <c r="G30" i="168"/>
  <c r="F30" i="168"/>
  <c r="E30" i="168"/>
  <c r="D30" i="168"/>
  <c r="C30" i="168"/>
  <c r="O29" i="168"/>
  <c r="N29" i="168"/>
  <c r="M29" i="168"/>
  <c r="L29" i="168"/>
  <c r="K29" i="168"/>
  <c r="J29" i="168"/>
  <c r="I29" i="168"/>
  <c r="H29" i="168"/>
  <c r="G29" i="168"/>
  <c r="F29" i="168"/>
  <c r="E29" i="168"/>
  <c r="D29" i="168"/>
  <c r="C29" i="168"/>
  <c r="O28" i="168"/>
  <c r="N28" i="168"/>
  <c r="M28" i="168"/>
  <c r="L28" i="168"/>
  <c r="K28" i="168"/>
  <c r="J28" i="168"/>
  <c r="I28" i="168"/>
  <c r="H28" i="168"/>
  <c r="G28" i="168"/>
  <c r="F28" i="168"/>
  <c r="E28" i="168"/>
  <c r="D28" i="168"/>
  <c r="C28" i="168"/>
  <c r="O24" i="168"/>
  <c r="N24" i="168"/>
  <c r="M24" i="168"/>
  <c r="L24" i="168"/>
  <c r="K24" i="168"/>
  <c r="J24" i="168"/>
  <c r="I24" i="168"/>
  <c r="H24" i="168"/>
  <c r="G24" i="168"/>
  <c r="F24" i="168"/>
  <c r="E24" i="168"/>
  <c r="D24" i="168"/>
  <c r="C24" i="168"/>
  <c r="O23" i="168"/>
  <c r="N23" i="168"/>
  <c r="M23" i="168"/>
  <c r="L23" i="168"/>
  <c r="K23" i="168"/>
  <c r="J23" i="168"/>
  <c r="I23" i="168"/>
  <c r="H23" i="168"/>
  <c r="G23" i="168"/>
  <c r="F23" i="168"/>
  <c r="E23" i="168"/>
  <c r="D23" i="168"/>
  <c r="C23" i="168"/>
  <c r="O22" i="168"/>
  <c r="N22" i="168"/>
  <c r="M22" i="168"/>
  <c r="L22" i="168"/>
  <c r="K22" i="168"/>
  <c r="J22" i="168"/>
  <c r="I22" i="168"/>
  <c r="H22" i="168"/>
  <c r="G22" i="168"/>
  <c r="F22" i="168"/>
  <c r="E22" i="168"/>
  <c r="D22" i="168"/>
  <c r="C22" i="168"/>
  <c r="O21" i="168"/>
  <c r="N21" i="168"/>
  <c r="M21" i="168"/>
  <c r="L21" i="168"/>
  <c r="K21" i="168"/>
  <c r="J21" i="168"/>
  <c r="I21" i="168"/>
  <c r="H21" i="168"/>
  <c r="G21" i="168"/>
  <c r="F21" i="168"/>
  <c r="E21" i="168"/>
  <c r="D21" i="168"/>
  <c r="C21" i="168"/>
  <c r="O20" i="168"/>
  <c r="N20" i="168"/>
  <c r="M20" i="168"/>
  <c r="L20" i="168"/>
  <c r="K20" i="168"/>
  <c r="J20" i="168"/>
  <c r="I20" i="168"/>
  <c r="H20" i="168"/>
  <c r="G20" i="168"/>
  <c r="F20" i="168"/>
  <c r="E20" i="168"/>
  <c r="D20" i="168"/>
  <c r="C20" i="168"/>
  <c r="O19" i="168"/>
  <c r="N19" i="168"/>
  <c r="M19" i="168"/>
  <c r="L19" i="168"/>
  <c r="K19" i="168"/>
  <c r="J19" i="168"/>
  <c r="I19" i="168"/>
  <c r="H19" i="168"/>
  <c r="G19" i="168"/>
  <c r="F19" i="168"/>
  <c r="E19" i="168"/>
  <c r="D19" i="168"/>
  <c r="C19" i="168"/>
  <c r="O18" i="168"/>
  <c r="N18" i="168"/>
  <c r="M18" i="168"/>
  <c r="L18" i="168"/>
  <c r="K18" i="168"/>
  <c r="J18" i="168"/>
  <c r="I18" i="168"/>
  <c r="H18" i="168"/>
  <c r="G18" i="168"/>
  <c r="F18" i="168"/>
  <c r="E18" i="168"/>
  <c r="D18" i="168"/>
  <c r="C18" i="168"/>
  <c r="O17" i="168"/>
  <c r="N17" i="168"/>
  <c r="M17" i="168"/>
  <c r="L17" i="168"/>
  <c r="K17" i="168"/>
  <c r="J17" i="168"/>
  <c r="I17" i="168"/>
  <c r="H17" i="168"/>
  <c r="G17" i="168"/>
  <c r="F17" i="168"/>
  <c r="E17" i="168"/>
  <c r="D17" i="168"/>
  <c r="C17" i="168"/>
  <c r="O16" i="168"/>
  <c r="N16" i="168"/>
  <c r="M16" i="168"/>
  <c r="L16" i="168"/>
  <c r="K16" i="168"/>
  <c r="J16" i="168"/>
  <c r="I16" i="168"/>
  <c r="H16" i="168"/>
  <c r="G16" i="168"/>
  <c r="F16" i="168"/>
  <c r="E16" i="168"/>
  <c r="D16" i="168"/>
  <c r="C16" i="168"/>
  <c r="O15" i="168"/>
  <c r="N15" i="168"/>
  <c r="M15" i="168"/>
  <c r="L15" i="168"/>
  <c r="K15" i="168"/>
  <c r="J15" i="168"/>
  <c r="I15" i="168"/>
  <c r="H15" i="168"/>
  <c r="G15" i="168"/>
  <c r="F15" i="168"/>
  <c r="E15" i="168"/>
  <c r="D15" i="168"/>
  <c r="C15" i="168"/>
  <c r="O32" i="167"/>
  <c r="N32" i="167"/>
  <c r="M32" i="167"/>
  <c r="L32" i="167"/>
  <c r="K32" i="167"/>
  <c r="J32" i="167"/>
  <c r="I32" i="167"/>
  <c r="H32" i="167"/>
  <c r="G32" i="167"/>
  <c r="F32" i="167"/>
  <c r="E32" i="167"/>
  <c r="D32" i="167"/>
  <c r="C32" i="167"/>
  <c r="O31" i="167"/>
  <c r="N31" i="167"/>
  <c r="M31" i="167"/>
  <c r="L31" i="167"/>
  <c r="K31" i="167"/>
  <c r="J31" i="167"/>
  <c r="I31" i="167"/>
  <c r="H31" i="167"/>
  <c r="G31" i="167"/>
  <c r="F31" i="167"/>
  <c r="E31" i="167"/>
  <c r="D31" i="167"/>
  <c r="C31" i="167"/>
  <c r="O30" i="167"/>
  <c r="N30" i="167"/>
  <c r="M30" i="167"/>
  <c r="L30" i="167"/>
  <c r="K30" i="167"/>
  <c r="J30" i="167"/>
  <c r="I30" i="167"/>
  <c r="H30" i="167"/>
  <c r="G30" i="167"/>
  <c r="F30" i="167"/>
  <c r="E30" i="167"/>
  <c r="D30" i="167"/>
  <c r="C30" i="167"/>
  <c r="O29" i="167"/>
  <c r="N29" i="167"/>
  <c r="M29" i="167"/>
  <c r="L29" i="167"/>
  <c r="K29" i="167"/>
  <c r="J29" i="167"/>
  <c r="I29" i="167"/>
  <c r="H29" i="167"/>
  <c r="G29" i="167"/>
  <c r="F29" i="167"/>
  <c r="E29" i="167"/>
  <c r="D29" i="167"/>
  <c r="C29" i="167"/>
  <c r="O28" i="167"/>
  <c r="N28" i="167"/>
  <c r="M28" i="167"/>
  <c r="L28" i="167"/>
  <c r="K28" i="167"/>
  <c r="J28" i="167"/>
  <c r="I28" i="167"/>
  <c r="H28" i="167"/>
  <c r="G28" i="167"/>
  <c r="F28" i="167"/>
  <c r="E28" i="167"/>
  <c r="D28" i="167"/>
  <c r="C28" i="167"/>
  <c r="O24" i="167"/>
  <c r="N24" i="167"/>
  <c r="M24" i="167"/>
  <c r="L24" i="167"/>
  <c r="K24" i="167"/>
  <c r="J24" i="167"/>
  <c r="I24" i="167"/>
  <c r="H24" i="167"/>
  <c r="G24" i="167"/>
  <c r="F24" i="167"/>
  <c r="E24" i="167"/>
  <c r="D24" i="167"/>
  <c r="C24" i="167"/>
  <c r="O23" i="167"/>
  <c r="N23" i="167"/>
  <c r="M23" i="167"/>
  <c r="L23" i="167"/>
  <c r="K23" i="167"/>
  <c r="J23" i="167"/>
  <c r="I23" i="167"/>
  <c r="H23" i="167"/>
  <c r="G23" i="167"/>
  <c r="F23" i="167"/>
  <c r="E23" i="167"/>
  <c r="D23" i="167"/>
  <c r="C23" i="167"/>
  <c r="O22" i="167"/>
  <c r="N22" i="167"/>
  <c r="M22" i="167"/>
  <c r="L22" i="167"/>
  <c r="K22" i="167"/>
  <c r="J22" i="167"/>
  <c r="I22" i="167"/>
  <c r="H22" i="167"/>
  <c r="G22" i="167"/>
  <c r="F22" i="167"/>
  <c r="E22" i="167"/>
  <c r="D22" i="167"/>
  <c r="C22" i="167"/>
  <c r="O21" i="167"/>
  <c r="N21" i="167"/>
  <c r="M21" i="167"/>
  <c r="L21" i="167"/>
  <c r="K21" i="167"/>
  <c r="J21" i="167"/>
  <c r="I21" i="167"/>
  <c r="H21" i="167"/>
  <c r="G21" i="167"/>
  <c r="F21" i="167"/>
  <c r="E21" i="167"/>
  <c r="D21" i="167"/>
  <c r="C21" i="167"/>
  <c r="O20" i="167"/>
  <c r="N20" i="167"/>
  <c r="M20" i="167"/>
  <c r="L20" i="167"/>
  <c r="K20" i="167"/>
  <c r="J20" i="167"/>
  <c r="I20" i="167"/>
  <c r="H20" i="167"/>
  <c r="G20" i="167"/>
  <c r="F20" i="167"/>
  <c r="E20" i="167"/>
  <c r="D20" i="167"/>
  <c r="C20" i="167"/>
  <c r="O19" i="167"/>
  <c r="N19" i="167"/>
  <c r="M19" i="167"/>
  <c r="L19" i="167"/>
  <c r="K19" i="167"/>
  <c r="J19" i="167"/>
  <c r="I19" i="167"/>
  <c r="H19" i="167"/>
  <c r="G19" i="167"/>
  <c r="F19" i="167"/>
  <c r="E19" i="167"/>
  <c r="D19" i="167"/>
  <c r="C19" i="167"/>
  <c r="O18" i="167"/>
  <c r="N18" i="167"/>
  <c r="M18" i="167"/>
  <c r="L18" i="167"/>
  <c r="K18" i="167"/>
  <c r="J18" i="167"/>
  <c r="I18" i="167"/>
  <c r="H18" i="167"/>
  <c r="G18" i="167"/>
  <c r="F18" i="167"/>
  <c r="E18" i="167"/>
  <c r="D18" i="167"/>
  <c r="C18" i="167"/>
  <c r="O17" i="167"/>
  <c r="N17" i="167"/>
  <c r="M17" i="167"/>
  <c r="L17" i="167"/>
  <c r="K17" i="167"/>
  <c r="J17" i="167"/>
  <c r="I17" i="167"/>
  <c r="H17" i="167"/>
  <c r="G17" i="167"/>
  <c r="F17" i="167"/>
  <c r="E17" i="167"/>
  <c r="D17" i="167"/>
  <c r="C17" i="167"/>
  <c r="O16" i="167"/>
  <c r="N16" i="167"/>
  <c r="M16" i="167"/>
  <c r="L16" i="167"/>
  <c r="K16" i="167"/>
  <c r="J16" i="167"/>
  <c r="I16" i="167"/>
  <c r="H16" i="167"/>
  <c r="G16" i="167"/>
  <c r="F16" i="167"/>
  <c r="E16" i="167"/>
  <c r="D16" i="167"/>
  <c r="C16" i="167"/>
  <c r="O15" i="167"/>
  <c r="N15" i="167"/>
  <c r="M15" i="167"/>
  <c r="L15" i="167"/>
  <c r="K15" i="167"/>
  <c r="J15" i="167"/>
  <c r="I15" i="167"/>
  <c r="H15" i="167"/>
  <c r="G15" i="167"/>
  <c r="F15" i="167"/>
  <c r="E15" i="167"/>
  <c r="D15" i="167"/>
  <c r="C15" i="167"/>
  <c r="C29" i="166"/>
  <c r="D29" i="166"/>
  <c r="E29" i="166"/>
  <c r="F29" i="166"/>
  <c r="G29" i="166"/>
  <c r="H29" i="166"/>
  <c r="I29" i="166"/>
  <c r="J29" i="166"/>
  <c r="K29" i="166"/>
  <c r="L29" i="166"/>
  <c r="M29" i="166"/>
  <c r="N29" i="166"/>
  <c r="O29" i="166"/>
  <c r="C30" i="166"/>
  <c r="D30" i="166"/>
  <c r="E30" i="166"/>
  <c r="F30" i="166"/>
  <c r="G30" i="166"/>
  <c r="H30" i="166"/>
  <c r="I30" i="166"/>
  <c r="J30" i="166"/>
  <c r="K30" i="166"/>
  <c r="L30" i="166"/>
  <c r="M30" i="166"/>
  <c r="N30" i="166"/>
  <c r="O30" i="166"/>
  <c r="C31" i="166"/>
  <c r="D31" i="166"/>
  <c r="E31" i="166"/>
  <c r="F31" i="166"/>
  <c r="G31" i="166"/>
  <c r="H31" i="166"/>
  <c r="I31" i="166"/>
  <c r="J31" i="166"/>
  <c r="K31" i="166"/>
  <c r="L31" i="166"/>
  <c r="M31" i="166"/>
  <c r="N31" i="166"/>
  <c r="O31" i="166"/>
  <c r="C32" i="166"/>
  <c r="D32" i="166"/>
  <c r="E32" i="166"/>
  <c r="F32" i="166"/>
  <c r="G32" i="166"/>
  <c r="H32" i="166"/>
  <c r="I32" i="166"/>
  <c r="J32" i="166"/>
  <c r="K32" i="166"/>
  <c r="L32" i="166"/>
  <c r="M32" i="166"/>
  <c r="N32" i="166"/>
  <c r="O32" i="166"/>
  <c r="O28" i="166"/>
  <c r="N28" i="166"/>
  <c r="M28" i="166"/>
  <c r="L28" i="166"/>
  <c r="K28" i="166"/>
  <c r="J28" i="166"/>
  <c r="I28" i="166"/>
  <c r="H28" i="166"/>
  <c r="G28" i="166"/>
  <c r="F28" i="166"/>
  <c r="E28" i="166"/>
  <c r="D28" i="166"/>
  <c r="C28" i="166"/>
  <c r="O24" i="166"/>
  <c r="N24" i="166"/>
  <c r="M24" i="166"/>
  <c r="L24" i="166"/>
  <c r="K24" i="166"/>
  <c r="J24" i="166"/>
  <c r="I24" i="166"/>
  <c r="H24" i="166"/>
  <c r="G24" i="166"/>
  <c r="F24" i="166"/>
  <c r="E24" i="166"/>
  <c r="D24" i="166"/>
  <c r="C24" i="166"/>
  <c r="O23" i="166"/>
  <c r="N23" i="166"/>
  <c r="M23" i="166"/>
  <c r="L23" i="166"/>
  <c r="K23" i="166"/>
  <c r="J23" i="166"/>
  <c r="I23" i="166"/>
  <c r="H23" i="166"/>
  <c r="G23" i="166"/>
  <c r="F23" i="166"/>
  <c r="E23" i="166"/>
  <c r="D23" i="166"/>
  <c r="C23" i="166"/>
  <c r="O22" i="166"/>
  <c r="N22" i="166"/>
  <c r="M22" i="166"/>
  <c r="L22" i="166"/>
  <c r="K22" i="166"/>
  <c r="J22" i="166"/>
  <c r="I22" i="166"/>
  <c r="H22" i="166"/>
  <c r="G22" i="166"/>
  <c r="F22" i="166"/>
  <c r="E22" i="166"/>
  <c r="D22" i="166"/>
  <c r="C22" i="166"/>
  <c r="O21" i="166"/>
  <c r="N21" i="166"/>
  <c r="M21" i="166"/>
  <c r="L21" i="166"/>
  <c r="K21" i="166"/>
  <c r="J21" i="166"/>
  <c r="I21" i="166"/>
  <c r="H21" i="166"/>
  <c r="G21" i="166"/>
  <c r="F21" i="166"/>
  <c r="E21" i="166"/>
  <c r="D21" i="166"/>
  <c r="C21" i="166"/>
  <c r="O20" i="166"/>
  <c r="N20" i="166"/>
  <c r="M20" i="166"/>
  <c r="L20" i="166"/>
  <c r="K20" i="166"/>
  <c r="J20" i="166"/>
  <c r="I20" i="166"/>
  <c r="H20" i="166"/>
  <c r="G20" i="166"/>
  <c r="F20" i="166"/>
  <c r="E20" i="166"/>
  <c r="D20" i="166"/>
  <c r="C20" i="166"/>
  <c r="O19" i="166"/>
  <c r="N19" i="166"/>
  <c r="M19" i="166"/>
  <c r="L19" i="166"/>
  <c r="K19" i="166"/>
  <c r="J19" i="166"/>
  <c r="I19" i="166"/>
  <c r="H19" i="166"/>
  <c r="G19" i="166"/>
  <c r="F19" i="166"/>
  <c r="E19" i="166"/>
  <c r="D19" i="166"/>
  <c r="C19" i="166"/>
  <c r="O18" i="166"/>
  <c r="N18" i="166"/>
  <c r="M18" i="166"/>
  <c r="L18" i="166"/>
  <c r="K18" i="166"/>
  <c r="J18" i="166"/>
  <c r="I18" i="166"/>
  <c r="H18" i="166"/>
  <c r="G18" i="166"/>
  <c r="F18" i="166"/>
  <c r="E18" i="166"/>
  <c r="D18" i="166"/>
  <c r="C18" i="166"/>
  <c r="O17" i="166"/>
  <c r="N17" i="166"/>
  <c r="M17" i="166"/>
  <c r="L17" i="166"/>
  <c r="K17" i="166"/>
  <c r="J17" i="166"/>
  <c r="I17" i="166"/>
  <c r="H17" i="166"/>
  <c r="G17" i="166"/>
  <c r="F17" i="166"/>
  <c r="E17" i="166"/>
  <c r="D17" i="166"/>
  <c r="C17" i="166"/>
  <c r="O16" i="166"/>
  <c r="N16" i="166"/>
  <c r="M16" i="166"/>
  <c r="L16" i="166"/>
  <c r="K16" i="166"/>
  <c r="J16" i="166"/>
  <c r="I16" i="166"/>
  <c r="H16" i="166"/>
  <c r="G16" i="166"/>
  <c r="F16" i="166"/>
  <c r="E16" i="166"/>
  <c r="D16" i="166"/>
  <c r="C16" i="166"/>
  <c r="O15" i="166"/>
  <c r="N15" i="166"/>
  <c r="M15" i="166"/>
  <c r="L15" i="166"/>
  <c r="K15" i="166"/>
  <c r="J15" i="166"/>
  <c r="I15" i="166"/>
  <c r="H15" i="166"/>
  <c r="G15" i="166"/>
  <c r="F15" i="166"/>
  <c r="E15" i="166"/>
  <c r="D15" i="166"/>
  <c r="C15" i="166"/>
  <c r="C29" i="160"/>
  <c r="D29" i="160"/>
  <c r="E29" i="160"/>
  <c r="F29" i="160"/>
  <c r="G29" i="160"/>
  <c r="H29" i="160"/>
  <c r="I29" i="160"/>
  <c r="J29" i="160"/>
  <c r="K29" i="160"/>
  <c r="L29" i="160"/>
  <c r="M29" i="160"/>
  <c r="N29" i="160"/>
  <c r="O29" i="160"/>
  <c r="C30" i="160"/>
  <c r="D30" i="160"/>
  <c r="E30" i="160"/>
  <c r="F30" i="160"/>
  <c r="G30" i="160"/>
  <c r="H30" i="160"/>
  <c r="I30" i="160"/>
  <c r="J30" i="160"/>
  <c r="K30" i="160"/>
  <c r="L30" i="160"/>
  <c r="M30" i="160"/>
  <c r="N30" i="160"/>
  <c r="O30" i="160"/>
  <c r="C31" i="160"/>
  <c r="D31" i="160"/>
  <c r="E31" i="160"/>
  <c r="F31" i="160"/>
  <c r="G31" i="160"/>
  <c r="H31" i="160"/>
  <c r="I31" i="160"/>
  <c r="J31" i="160"/>
  <c r="K31" i="160"/>
  <c r="L31" i="160"/>
  <c r="M31" i="160"/>
  <c r="N31" i="160"/>
  <c r="O31" i="160"/>
  <c r="C32" i="160"/>
  <c r="D32" i="160"/>
  <c r="E32" i="160"/>
  <c r="F32" i="160"/>
  <c r="G32" i="160"/>
  <c r="H32" i="160"/>
  <c r="I32" i="160"/>
  <c r="J32" i="160"/>
  <c r="K32" i="160"/>
  <c r="L32" i="160"/>
  <c r="M32" i="160"/>
  <c r="N32" i="160"/>
  <c r="O32" i="160"/>
  <c r="O28" i="160"/>
  <c r="N28" i="160"/>
  <c r="M28" i="160"/>
  <c r="L28" i="160"/>
  <c r="K28" i="160"/>
  <c r="J28" i="160"/>
  <c r="I28" i="160"/>
  <c r="H28" i="160"/>
  <c r="G28" i="160"/>
  <c r="F28" i="160"/>
  <c r="E28" i="160"/>
  <c r="D28" i="160"/>
  <c r="C28" i="160"/>
  <c r="C16" i="160"/>
  <c r="D16" i="160"/>
  <c r="E16" i="160"/>
  <c r="F16" i="160"/>
  <c r="G16" i="160"/>
  <c r="H16" i="160"/>
  <c r="I16" i="160"/>
  <c r="J16" i="160"/>
  <c r="K16" i="160"/>
  <c r="L16" i="160"/>
  <c r="M16" i="160"/>
  <c r="N16" i="160"/>
  <c r="O16" i="160"/>
  <c r="C17" i="160"/>
  <c r="D17" i="160"/>
  <c r="E17" i="160"/>
  <c r="F17" i="160"/>
  <c r="G17" i="160"/>
  <c r="H17" i="160"/>
  <c r="I17" i="160"/>
  <c r="J17" i="160"/>
  <c r="K17" i="160"/>
  <c r="L17" i="160"/>
  <c r="M17" i="160"/>
  <c r="N17" i="160"/>
  <c r="O17" i="160"/>
  <c r="C18" i="160"/>
  <c r="D18" i="160"/>
  <c r="E18" i="160"/>
  <c r="F18" i="160"/>
  <c r="G18" i="160"/>
  <c r="H18" i="160"/>
  <c r="I18" i="160"/>
  <c r="J18" i="160"/>
  <c r="K18" i="160"/>
  <c r="L18" i="160"/>
  <c r="M18" i="160"/>
  <c r="N18" i="160"/>
  <c r="O18" i="160"/>
  <c r="C19" i="160"/>
  <c r="D19" i="160"/>
  <c r="E19" i="160"/>
  <c r="F19" i="160"/>
  <c r="G19" i="160"/>
  <c r="H19" i="160"/>
  <c r="I19" i="160"/>
  <c r="J19" i="160"/>
  <c r="K19" i="160"/>
  <c r="L19" i="160"/>
  <c r="M19" i="160"/>
  <c r="N19" i="160"/>
  <c r="O19" i="160"/>
  <c r="C20" i="160"/>
  <c r="D20" i="160"/>
  <c r="E20" i="160"/>
  <c r="F20" i="160"/>
  <c r="G20" i="160"/>
  <c r="H20" i="160"/>
  <c r="I20" i="160"/>
  <c r="J20" i="160"/>
  <c r="K20" i="160"/>
  <c r="L20" i="160"/>
  <c r="M20" i="160"/>
  <c r="N20" i="160"/>
  <c r="O20" i="160"/>
  <c r="C21" i="160"/>
  <c r="D21" i="160"/>
  <c r="E21" i="160"/>
  <c r="F21" i="160"/>
  <c r="G21" i="160"/>
  <c r="H21" i="160"/>
  <c r="I21" i="160"/>
  <c r="J21" i="160"/>
  <c r="K21" i="160"/>
  <c r="L21" i="160"/>
  <c r="M21" i="160"/>
  <c r="N21" i="160"/>
  <c r="O21" i="160"/>
  <c r="C22" i="160"/>
  <c r="D22" i="160"/>
  <c r="E22" i="160"/>
  <c r="F22" i="160"/>
  <c r="G22" i="160"/>
  <c r="H22" i="160"/>
  <c r="I22" i="160"/>
  <c r="J22" i="160"/>
  <c r="K22" i="160"/>
  <c r="L22" i="160"/>
  <c r="M22" i="160"/>
  <c r="N22" i="160"/>
  <c r="O22" i="160"/>
  <c r="C23" i="160"/>
  <c r="D23" i="160"/>
  <c r="E23" i="160"/>
  <c r="F23" i="160"/>
  <c r="G23" i="160"/>
  <c r="H23" i="160"/>
  <c r="I23" i="160"/>
  <c r="J23" i="160"/>
  <c r="K23" i="160"/>
  <c r="L23" i="160"/>
  <c r="M23" i="160"/>
  <c r="N23" i="160"/>
  <c r="O23" i="160"/>
  <c r="C24" i="160"/>
  <c r="D24" i="160"/>
  <c r="E24" i="160"/>
  <c r="F24" i="160"/>
  <c r="G24" i="160"/>
  <c r="H24" i="160"/>
  <c r="I24" i="160"/>
  <c r="J24" i="160"/>
  <c r="K24" i="160"/>
  <c r="L24" i="160"/>
  <c r="M24" i="160"/>
  <c r="N24" i="160"/>
  <c r="O24" i="160"/>
  <c r="O15" i="160"/>
  <c r="N15" i="160"/>
  <c r="M15" i="160"/>
  <c r="L15" i="160"/>
  <c r="K15" i="160"/>
  <c r="J15" i="160"/>
  <c r="I15" i="160"/>
  <c r="H15" i="160"/>
  <c r="G15" i="160"/>
  <c r="F15" i="160"/>
  <c r="E15" i="160"/>
  <c r="D15" i="160"/>
  <c r="C15" i="160"/>
  <c r="D39" i="8"/>
  <c r="C39" i="8"/>
  <c r="D38" i="8"/>
  <c r="C38" i="8"/>
  <c r="C25" i="188" l="1"/>
  <c r="C33" i="188"/>
  <c r="C25" i="182"/>
  <c r="C33" i="182"/>
  <c r="F33" i="211"/>
  <c r="N33" i="211"/>
  <c r="K33" i="212"/>
  <c r="C25" i="212"/>
  <c r="K25" i="212"/>
  <c r="F25" i="212"/>
  <c r="L25" i="212"/>
  <c r="J33" i="212"/>
  <c r="C33" i="212"/>
  <c r="D25" i="212"/>
  <c r="F33" i="212"/>
  <c r="N33" i="212"/>
  <c r="N25" i="212"/>
  <c r="I25" i="212"/>
  <c r="I33" i="212"/>
  <c r="E25" i="212"/>
  <c r="M25" i="212"/>
  <c r="D33" i="212"/>
  <c r="L33" i="212"/>
  <c r="E33" i="212"/>
  <c r="M33" i="212"/>
  <c r="G25" i="212"/>
  <c r="H25" i="212"/>
  <c r="G33" i="212"/>
  <c r="O33" i="212"/>
  <c r="O25" i="212"/>
  <c r="J25" i="212"/>
  <c r="H33" i="212"/>
  <c r="H33" i="211"/>
  <c r="J33" i="211"/>
  <c r="C33" i="211"/>
  <c r="K33" i="211"/>
  <c r="G25" i="211"/>
  <c r="E33" i="211"/>
  <c r="M33" i="211"/>
  <c r="H25" i="211"/>
  <c r="I25" i="211"/>
  <c r="G33" i="211"/>
  <c r="O33" i="211"/>
  <c r="J25" i="211"/>
  <c r="I33" i="211"/>
  <c r="D25" i="211"/>
  <c r="E25" i="211"/>
  <c r="M25" i="211"/>
  <c r="K25" i="211"/>
  <c r="L25" i="211"/>
  <c r="C25" i="211"/>
  <c r="F25" i="211"/>
  <c r="N25" i="211"/>
  <c r="D33" i="211"/>
  <c r="L33" i="211"/>
  <c r="O25" i="211"/>
  <c r="O33" i="210"/>
  <c r="K33" i="210"/>
  <c r="F33" i="210"/>
  <c r="N33" i="210"/>
  <c r="E25" i="210"/>
  <c r="M25" i="210"/>
  <c r="H25" i="210"/>
  <c r="H33" i="210"/>
  <c r="G33" i="210"/>
  <c r="C25" i="210"/>
  <c r="K25" i="210"/>
  <c r="I33" i="210"/>
  <c r="J25" i="210"/>
  <c r="J33" i="210"/>
  <c r="L25" i="210"/>
  <c r="C33" i="210"/>
  <c r="D25" i="210"/>
  <c r="F25" i="210"/>
  <c r="N25" i="210"/>
  <c r="I25" i="210"/>
  <c r="D33" i="210"/>
  <c r="L33" i="210"/>
  <c r="G25" i="210"/>
  <c r="O25" i="210"/>
  <c r="E33" i="210"/>
  <c r="M33" i="210"/>
  <c r="D25" i="208"/>
  <c r="L25" i="208"/>
  <c r="J33" i="208"/>
  <c r="F25" i="209"/>
  <c r="N25" i="209"/>
  <c r="D25" i="209"/>
  <c r="L25" i="209"/>
  <c r="D33" i="209"/>
  <c r="L33" i="209"/>
  <c r="F33" i="209"/>
  <c r="N33" i="209"/>
  <c r="G33" i="209"/>
  <c r="O33" i="209"/>
  <c r="I25" i="209"/>
  <c r="H33" i="209"/>
  <c r="H25" i="209"/>
  <c r="C25" i="209"/>
  <c r="K25" i="209"/>
  <c r="I33" i="209"/>
  <c r="J33" i="209"/>
  <c r="E25" i="209"/>
  <c r="M25" i="209"/>
  <c r="C33" i="209"/>
  <c r="K33" i="209"/>
  <c r="G25" i="209"/>
  <c r="O25" i="209"/>
  <c r="J25" i="209"/>
  <c r="E33" i="209"/>
  <c r="M33" i="209"/>
  <c r="D33" i="203"/>
  <c r="L33" i="203"/>
  <c r="N33" i="204"/>
  <c r="F25" i="207"/>
  <c r="N25" i="207"/>
  <c r="D33" i="207"/>
  <c r="L33" i="207"/>
  <c r="N33" i="208"/>
  <c r="E25" i="208"/>
  <c r="G25" i="208"/>
  <c r="F33" i="208"/>
  <c r="G33" i="208"/>
  <c r="O33" i="208"/>
  <c r="H25" i="208"/>
  <c r="J25" i="208"/>
  <c r="H33" i="208"/>
  <c r="C25" i="208"/>
  <c r="K25" i="208"/>
  <c r="F25" i="208"/>
  <c r="N25" i="208"/>
  <c r="I25" i="208"/>
  <c r="I33" i="208"/>
  <c r="C33" i="208"/>
  <c r="K33" i="208"/>
  <c r="M25" i="208"/>
  <c r="D33" i="208"/>
  <c r="L33" i="208"/>
  <c r="O25" i="208"/>
  <c r="E33" i="208"/>
  <c r="M33" i="208"/>
  <c r="G33" i="207"/>
  <c r="O33" i="207"/>
  <c r="O25" i="207"/>
  <c r="E33" i="207"/>
  <c r="M33" i="207"/>
  <c r="L25" i="207"/>
  <c r="I25" i="207"/>
  <c r="J25" i="207"/>
  <c r="H33" i="207"/>
  <c r="D25" i="207"/>
  <c r="E25" i="207"/>
  <c r="C25" i="207"/>
  <c r="K25" i="207"/>
  <c r="I33" i="207"/>
  <c r="J33" i="207"/>
  <c r="C33" i="207"/>
  <c r="K33" i="207"/>
  <c r="G25" i="207"/>
  <c r="M25" i="207"/>
  <c r="H25" i="207"/>
  <c r="F33" i="207"/>
  <c r="N33" i="207"/>
  <c r="H25" i="205"/>
  <c r="F33" i="205"/>
  <c r="N33" i="205"/>
  <c r="C25" i="206"/>
  <c r="K25" i="206"/>
  <c r="I33" i="206"/>
  <c r="G33" i="206"/>
  <c r="O33" i="206"/>
  <c r="J25" i="206"/>
  <c r="H25" i="206"/>
  <c r="H33" i="206"/>
  <c r="J33" i="206"/>
  <c r="D25" i="206"/>
  <c r="L25" i="206"/>
  <c r="E25" i="206"/>
  <c r="M25" i="206"/>
  <c r="C33" i="206"/>
  <c r="K33" i="206"/>
  <c r="N25" i="206"/>
  <c r="D33" i="206"/>
  <c r="L33" i="206"/>
  <c r="G25" i="206"/>
  <c r="O25" i="206"/>
  <c r="E33" i="206"/>
  <c r="M33" i="206"/>
  <c r="F25" i="206"/>
  <c r="I25" i="206"/>
  <c r="F33" i="206"/>
  <c r="N33" i="206"/>
  <c r="C33" i="205"/>
  <c r="F25" i="205"/>
  <c r="N25" i="205"/>
  <c r="G33" i="205"/>
  <c r="O33" i="205"/>
  <c r="I25" i="205"/>
  <c r="J25" i="205"/>
  <c r="H33" i="205"/>
  <c r="I33" i="205"/>
  <c r="D25" i="205"/>
  <c r="L25" i="205"/>
  <c r="G25" i="205"/>
  <c r="O25" i="205"/>
  <c r="J33" i="205"/>
  <c r="E25" i="205"/>
  <c r="M25" i="205"/>
  <c r="C25" i="205"/>
  <c r="K25" i="205"/>
  <c r="K33" i="205"/>
  <c r="D33" i="205"/>
  <c r="L33" i="205"/>
  <c r="E33" i="205"/>
  <c r="M33" i="205"/>
  <c r="J33" i="204"/>
  <c r="G25" i="204"/>
  <c r="O25" i="204"/>
  <c r="E33" i="204"/>
  <c r="M33" i="204"/>
  <c r="F25" i="204"/>
  <c r="N25" i="204"/>
  <c r="I25" i="204"/>
  <c r="G33" i="204"/>
  <c r="O33" i="204"/>
  <c r="H25" i="204"/>
  <c r="F33" i="204"/>
  <c r="J25" i="204"/>
  <c r="H33" i="204"/>
  <c r="C25" i="204"/>
  <c r="K25" i="204"/>
  <c r="I33" i="204"/>
  <c r="L25" i="204"/>
  <c r="C33" i="204"/>
  <c r="K33" i="204"/>
  <c r="D25" i="204"/>
  <c r="E25" i="204"/>
  <c r="M25" i="204"/>
  <c r="D33" i="204"/>
  <c r="L33" i="204"/>
  <c r="C33" i="201"/>
  <c r="K33" i="201"/>
  <c r="D25" i="203"/>
  <c r="L25" i="203"/>
  <c r="G25" i="203"/>
  <c r="O25" i="203"/>
  <c r="J33" i="203"/>
  <c r="N33" i="203"/>
  <c r="F25" i="203"/>
  <c r="I25" i="203"/>
  <c r="G33" i="203"/>
  <c r="O33" i="203"/>
  <c r="N25" i="203"/>
  <c r="H33" i="203"/>
  <c r="C25" i="203"/>
  <c r="K25" i="203"/>
  <c r="I33" i="203"/>
  <c r="E25" i="203"/>
  <c r="M25" i="203"/>
  <c r="C33" i="203"/>
  <c r="K33" i="203"/>
  <c r="J25" i="203"/>
  <c r="E33" i="203"/>
  <c r="M33" i="203"/>
  <c r="H25" i="203"/>
  <c r="F33" i="203"/>
  <c r="J25" i="202"/>
  <c r="H33" i="202"/>
  <c r="J33" i="202"/>
  <c r="D25" i="202"/>
  <c r="I25" i="202"/>
  <c r="G33" i="202"/>
  <c r="O33" i="202"/>
  <c r="I33" i="202"/>
  <c r="L25" i="202"/>
  <c r="K33" i="202"/>
  <c r="D33" i="202"/>
  <c r="L33" i="202"/>
  <c r="C25" i="202"/>
  <c r="M25" i="202"/>
  <c r="C33" i="202"/>
  <c r="G25" i="202"/>
  <c r="O25" i="202"/>
  <c r="E33" i="202"/>
  <c r="M33" i="202"/>
  <c r="K25" i="202"/>
  <c r="E25" i="202"/>
  <c r="H25" i="202"/>
  <c r="F25" i="202"/>
  <c r="N25" i="202"/>
  <c r="F33" i="202"/>
  <c r="N33" i="202"/>
  <c r="C25" i="201"/>
  <c r="K25" i="201"/>
  <c r="I33" i="201"/>
  <c r="L33" i="201"/>
  <c r="G33" i="201"/>
  <c r="I25" i="201"/>
  <c r="O33" i="201"/>
  <c r="E25" i="201"/>
  <c r="M25" i="201"/>
  <c r="H25" i="201"/>
  <c r="H33" i="201"/>
  <c r="D25" i="201"/>
  <c r="L25" i="201"/>
  <c r="J25" i="201"/>
  <c r="J33" i="201"/>
  <c r="N25" i="201"/>
  <c r="D33" i="201"/>
  <c r="G25" i="201"/>
  <c r="O25" i="201"/>
  <c r="E33" i="201"/>
  <c r="M33" i="201"/>
  <c r="F25" i="201"/>
  <c r="F33" i="201"/>
  <c r="N33" i="201"/>
  <c r="C33" i="198"/>
  <c r="K33" i="198"/>
  <c r="G25" i="199"/>
  <c r="O25" i="199"/>
  <c r="E33" i="199"/>
  <c r="M33" i="199"/>
  <c r="G33" i="199"/>
  <c r="O33" i="199"/>
  <c r="H33" i="199"/>
  <c r="K25" i="199"/>
  <c r="I33" i="199"/>
  <c r="I25" i="199"/>
  <c r="J33" i="199"/>
  <c r="J25" i="199"/>
  <c r="C25" i="199"/>
  <c r="L25" i="199"/>
  <c r="K33" i="199"/>
  <c r="D25" i="199"/>
  <c r="C33" i="199"/>
  <c r="F25" i="199"/>
  <c r="N25" i="199"/>
  <c r="D33" i="199"/>
  <c r="L33" i="199"/>
  <c r="H25" i="199"/>
  <c r="F33" i="199"/>
  <c r="N33" i="199"/>
  <c r="E25" i="199"/>
  <c r="M25" i="199"/>
  <c r="G33" i="198"/>
  <c r="O33" i="198"/>
  <c r="F25" i="198"/>
  <c r="N25" i="198"/>
  <c r="D33" i="198"/>
  <c r="L33" i="198"/>
  <c r="H25" i="198"/>
  <c r="F33" i="198"/>
  <c r="N33" i="198"/>
  <c r="H33" i="198"/>
  <c r="I33" i="198"/>
  <c r="D25" i="198"/>
  <c r="L25" i="198"/>
  <c r="J25" i="198"/>
  <c r="J33" i="198"/>
  <c r="E25" i="198"/>
  <c r="C25" i="198"/>
  <c r="K25" i="198"/>
  <c r="I25" i="198"/>
  <c r="G25" i="198"/>
  <c r="O25" i="198"/>
  <c r="E33" i="198"/>
  <c r="J33" i="197"/>
  <c r="F25" i="197"/>
  <c r="N25" i="197"/>
  <c r="G25" i="197"/>
  <c r="O25" i="197"/>
  <c r="E33" i="197"/>
  <c r="M33" i="197"/>
  <c r="H25" i="197"/>
  <c r="F33" i="197"/>
  <c r="N33" i="197"/>
  <c r="G33" i="197"/>
  <c r="O33" i="197"/>
  <c r="H33" i="197"/>
  <c r="I25" i="197"/>
  <c r="C25" i="197"/>
  <c r="K25" i="197"/>
  <c r="I33" i="197"/>
  <c r="J25" i="197"/>
  <c r="D25" i="197"/>
  <c r="L25" i="197"/>
  <c r="E25" i="197"/>
  <c r="M25" i="197"/>
  <c r="C33" i="197"/>
  <c r="K33" i="197"/>
  <c r="D33" i="197"/>
  <c r="L33" i="197"/>
  <c r="G33" i="196"/>
  <c r="O33" i="196"/>
  <c r="I33" i="195"/>
  <c r="C33" i="196"/>
  <c r="K33" i="196"/>
  <c r="H25" i="196"/>
  <c r="F33" i="196"/>
  <c r="N33" i="196"/>
  <c r="J25" i="196"/>
  <c r="H33" i="196"/>
  <c r="I33" i="196"/>
  <c r="J33" i="196"/>
  <c r="E25" i="196"/>
  <c r="M25" i="196"/>
  <c r="C25" i="196"/>
  <c r="K25" i="196"/>
  <c r="N25" i="196"/>
  <c r="D33" i="196"/>
  <c r="L33" i="196"/>
  <c r="I25" i="196"/>
  <c r="F25" i="196"/>
  <c r="D25" i="196"/>
  <c r="L25" i="196"/>
  <c r="G25" i="196"/>
  <c r="O25" i="196"/>
  <c r="E33" i="196"/>
  <c r="M33" i="196"/>
  <c r="E33" i="194"/>
  <c r="M33" i="194"/>
  <c r="H33" i="195"/>
  <c r="F25" i="195"/>
  <c r="N25" i="195"/>
  <c r="D33" i="195"/>
  <c r="L33" i="195"/>
  <c r="I25" i="195"/>
  <c r="O25" i="195"/>
  <c r="O33" i="195"/>
  <c r="J25" i="195"/>
  <c r="D25" i="195"/>
  <c r="L25" i="195"/>
  <c r="J33" i="195"/>
  <c r="E25" i="195"/>
  <c r="M25" i="195"/>
  <c r="H25" i="195"/>
  <c r="C25" i="195"/>
  <c r="K25" i="195"/>
  <c r="C33" i="195"/>
  <c r="K33" i="195"/>
  <c r="E33" i="195"/>
  <c r="M33" i="195"/>
  <c r="F33" i="195"/>
  <c r="N33" i="195"/>
  <c r="E25" i="194"/>
  <c r="H25" i="194"/>
  <c r="F33" i="194"/>
  <c r="N33" i="194"/>
  <c r="O25" i="194"/>
  <c r="G33" i="194"/>
  <c r="O33" i="194"/>
  <c r="I25" i="194"/>
  <c r="G25" i="194"/>
  <c r="J25" i="194"/>
  <c r="H33" i="194"/>
  <c r="C25" i="194"/>
  <c r="K25" i="194"/>
  <c r="F25" i="194"/>
  <c r="N25" i="194"/>
  <c r="I33" i="194"/>
  <c r="D25" i="194"/>
  <c r="L25" i="194"/>
  <c r="J33" i="194"/>
  <c r="M25" i="194"/>
  <c r="C33" i="194"/>
  <c r="K33" i="194"/>
  <c r="D33" i="194"/>
  <c r="L33" i="194"/>
  <c r="D25" i="193"/>
  <c r="L25" i="193"/>
  <c r="J33" i="193"/>
  <c r="F25" i="193"/>
  <c r="I25" i="193"/>
  <c r="G33" i="193"/>
  <c r="O33" i="193"/>
  <c r="K25" i="193"/>
  <c r="G25" i="193"/>
  <c r="J25" i="193"/>
  <c r="H33" i="193"/>
  <c r="I33" i="193"/>
  <c r="H25" i="193"/>
  <c r="C33" i="193"/>
  <c r="K33" i="193"/>
  <c r="E25" i="193"/>
  <c r="C25" i="193"/>
  <c r="N25" i="193"/>
  <c r="D33" i="193"/>
  <c r="L33" i="193"/>
  <c r="O25" i="193"/>
  <c r="E33" i="193"/>
  <c r="M33" i="193"/>
  <c r="M25" i="193"/>
  <c r="F33" i="193"/>
  <c r="N33" i="193"/>
  <c r="F33" i="191"/>
  <c r="N33" i="191"/>
  <c r="J33" i="192"/>
  <c r="L25" i="192"/>
  <c r="D25" i="192"/>
  <c r="D33" i="192"/>
  <c r="L33" i="192"/>
  <c r="F33" i="192"/>
  <c r="N33" i="192"/>
  <c r="H25" i="192"/>
  <c r="N25" i="192"/>
  <c r="G33" i="192"/>
  <c r="O33" i="192"/>
  <c r="J25" i="192"/>
  <c r="H33" i="192"/>
  <c r="F25" i="192"/>
  <c r="C25" i="192"/>
  <c r="K25" i="192"/>
  <c r="I25" i="192"/>
  <c r="I33" i="192"/>
  <c r="E25" i="192"/>
  <c r="M25" i="192"/>
  <c r="C33" i="192"/>
  <c r="K33" i="192"/>
  <c r="G25" i="192"/>
  <c r="O25" i="192"/>
  <c r="E33" i="192"/>
  <c r="M33" i="192"/>
  <c r="H25" i="190"/>
  <c r="F33" i="190"/>
  <c r="N33" i="190"/>
  <c r="H33" i="191"/>
  <c r="J33" i="191"/>
  <c r="C33" i="191"/>
  <c r="K33" i="191"/>
  <c r="I25" i="191"/>
  <c r="G33" i="191"/>
  <c r="O33" i="191"/>
  <c r="J25" i="191"/>
  <c r="H25" i="191"/>
  <c r="C25" i="191"/>
  <c r="K25" i="191"/>
  <c r="I33" i="191"/>
  <c r="L25" i="191"/>
  <c r="E25" i="191"/>
  <c r="D25" i="191"/>
  <c r="F25" i="191"/>
  <c r="N25" i="191"/>
  <c r="D33" i="191"/>
  <c r="L33" i="191"/>
  <c r="M25" i="191"/>
  <c r="G25" i="191"/>
  <c r="O25" i="191"/>
  <c r="E33" i="191"/>
  <c r="M33" i="191"/>
  <c r="G33" i="190"/>
  <c r="O33" i="190"/>
  <c r="H33" i="190"/>
  <c r="K25" i="190"/>
  <c r="I33" i="190"/>
  <c r="C25" i="190"/>
  <c r="D25" i="190"/>
  <c r="L25" i="190"/>
  <c r="J33" i="190"/>
  <c r="J25" i="190"/>
  <c r="E25" i="190"/>
  <c r="M25" i="190"/>
  <c r="C33" i="190"/>
  <c r="K33" i="190"/>
  <c r="F25" i="190"/>
  <c r="N25" i="190"/>
  <c r="I25" i="190"/>
  <c r="D33" i="190"/>
  <c r="L33" i="190"/>
  <c r="G25" i="190"/>
  <c r="O25" i="190"/>
  <c r="E33" i="190"/>
  <c r="M33" i="190"/>
  <c r="C25" i="189"/>
  <c r="J33" i="189"/>
  <c r="F33" i="186"/>
  <c r="N33" i="186"/>
  <c r="J25" i="187"/>
  <c r="H33" i="187"/>
  <c r="G25" i="189"/>
  <c r="O25" i="189"/>
  <c r="E33" i="189"/>
  <c r="M33" i="189"/>
  <c r="I25" i="189"/>
  <c r="G33" i="189"/>
  <c r="O33" i="189"/>
  <c r="J25" i="189"/>
  <c r="H33" i="189"/>
  <c r="K25" i="189"/>
  <c r="I33" i="189"/>
  <c r="C33" i="189"/>
  <c r="K33" i="189"/>
  <c r="E25" i="189"/>
  <c r="M25" i="189"/>
  <c r="F25" i="189"/>
  <c r="N25" i="189"/>
  <c r="D25" i="189"/>
  <c r="L25" i="189"/>
  <c r="D33" i="189"/>
  <c r="L33" i="189"/>
  <c r="H25" i="189"/>
  <c r="F33" i="189"/>
  <c r="N33" i="189"/>
  <c r="H33" i="188"/>
  <c r="G33" i="187"/>
  <c r="O33" i="187"/>
  <c r="G25" i="188"/>
  <c r="O25" i="188"/>
  <c r="H25" i="188"/>
  <c r="F33" i="188"/>
  <c r="N33" i="188"/>
  <c r="I25" i="188"/>
  <c r="G33" i="188"/>
  <c r="O33" i="188"/>
  <c r="I33" i="188"/>
  <c r="K25" i="188"/>
  <c r="L25" i="188"/>
  <c r="J25" i="188"/>
  <c r="J33" i="188"/>
  <c r="D25" i="188"/>
  <c r="E25" i="188"/>
  <c r="M25" i="188"/>
  <c r="K33" i="188"/>
  <c r="F25" i="188"/>
  <c r="N25" i="188"/>
  <c r="D33" i="188"/>
  <c r="L33" i="188"/>
  <c r="E33" i="188"/>
  <c r="M33" i="188"/>
  <c r="I25" i="187"/>
  <c r="I33" i="187"/>
  <c r="D25" i="187"/>
  <c r="L25" i="187"/>
  <c r="J33" i="187"/>
  <c r="E25" i="187"/>
  <c r="M25" i="187"/>
  <c r="C25" i="187"/>
  <c r="K25" i="187"/>
  <c r="C33" i="187"/>
  <c r="K33" i="187"/>
  <c r="F25" i="187"/>
  <c r="N25" i="187"/>
  <c r="D33" i="187"/>
  <c r="L33" i="187"/>
  <c r="G25" i="187"/>
  <c r="O25" i="187"/>
  <c r="E33" i="187"/>
  <c r="M33" i="187"/>
  <c r="H25" i="187"/>
  <c r="F33" i="187"/>
  <c r="N33" i="187"/>
  <c r="H33" i="186"/>
  <c r="F33" i="184"/>
  <c r="N33" i="184"/>
  <c r="F25" i="186"/>
  <c r="N25" i="186"/>
  <c r="D33" i="186"/>
  <c r="L33" i="186"/>
  <c r="H25" i="186"/>
  <c r="I25" i="186"/>
  <c r="G33" i="186"/>
  <c r="O33" i="186"/>
  <c r="C25" i="186"/>
  <c r="K25" i="186"/>
  <c r="I33" i="186"/>
  <c r="J25" i="186"/>
  <c r="J33" i="186"/>
  <c r="D25" i="186"/>
  <c r="L25" i="186"/>
  <c r="E25" i="186"/>
  <c r="M25" i="186"/>
  <c r="C33" i="186"/>
  <c r="K33" i="186"/>
  <c r="G25" i="186"/>
  <c r="O25" i="186"/>
  <c r="E33" i="186"/>
  <c r="M33" i="186"/>
  <c r="G33" i="185"/>
  <c r="O33" i="185"/>
  <c r="I33" i="185"/>
  <c r="I33" i="184"/>
  <c r="G25" i="185"/>
  <c r="O25" i="185"/>
  <c r="E33" i="185"/>
  <c r="M33" i="185"/>
  <c r="N33" i="185"/>
  <c r="J25" i="185"/>
  <c r="H33" i="185"/>
  <c r="H25" i="185"/>
  <c r="K25" i="185"/>
  <c r="I25" i="185"/>
  <c r="D25" i="185"/>
  <c r="L25" i="185"/>
  <c r="J33" i="185"/>
  <c r="C25" i="185"/>
  <c r="F25" i="185"/>
  <c r="M25" i="185"/>
  <c r="C33" i="185"/>
  <c r="K33" i="185"/>
  <c r="N25" i="185"/>
  <c r="E25" i="185"/>
  <c r="D33" i="185"/>
  <c r="L33" i="185"/>
  <c r="F33" i="185"/>
  <c r="H33" i="184"/>
  <c r="C25" i="184"/>
  <c r="K25" i="184"/>
  <c r="C33" i="184"/>
  <c r="K33" i="184"/>
  <c r="H25" i="184"/>
  <c r="N25" i="184"/>
  <c r="I25" i="184"/>
  <c r="G33" i="184"/>
  <c r="O33" i="184"/>
  <c r="J25" i="184"/>
  <c r="J33" i="184"/>
  <c r="E25" i="184"/>
  <c r="L25" i="184"/>
  <c r="D33" i="184"/>
  <c r="L33" i="184"/>
  <c r="O25" i="184"/>
  <c r="E33" i="184"/>
  <c r="M33" i="184"/>
  <c r="D25" i="184"/>
  <c r="M25" i="184"/>
  <c r="G25" i="184"/>
  <c r="F25" i="184"/>
  <c r="C33" i="183"/>
  <c r="K33" i="182"/>
  <c r="H25" i="183"/>
  <c r="H33" i="183"/>
  <c r="I33" i="183"/>
  <c r="D33" i="183"/>
  <c r="L33" i="183"/>
  <c r="C25" i="183"/>
  <c r="G25" i="183"/>
  <c r="O25" i="183"/>
  <c r="G33" i="183"/>
  <c r="O33" i="183"/>
  <c r="J25" i="183"/>
  <c r="D25" i="183"/>
  <c r="L25" i="183"/>
  <c r="E25" i="183"/>
  <c r="M25" i="183"/>
  <c r="K25" i="183"/>
  <c r="J33" i="183"/>
  <c r="F25" i="183"/>
  <c r="N25" i="183"/>
  <c r="K33" i="183"/>
  <c r="E33" i="183"/>
  <c r="M33" i="183"/>
  <c r="I25" i="183"/>
  <c r="F33" i="183"/>
  <c r="N33" i="183"/>
  <c r="I33" i="181"/>
  <c r="E25" i="182"/>
  <c r="M25" i="182"/>
  <c r="H25" i="182"/>
  <c r="G33" i="182"/>
  <c r="O33" i="182"/>
  <c r="J25" i="182"/>
  <c r="H33" i="182"/>
  <c r="K25" i="182"/>
  <c r="I33" i="182"/>
  <c r="D25" i="182"/>
  <c r="L25" i="182"/>
  <c r="J33" i="182"/>
  <c r="F25" i="182"/>
  <c r="N25" i="182"/>
  <c r="I25" i="182"/>
  <c r="D33" i="182"/>
  <c r="L33" i="182"/>
  <c r="G25" i="182"/>
  <c r="O25" i="182"/>
  <c r="E33" i="182"/>
  <c r="M33" i="182"/>
  <c r="F33" i="182"/>
  <c r="N33" i="182"/>
  <c r="F25" i="181"/>
  <c r="N25" i="181"/>
  <c r="G25" i="181"/>
  <c r="O25" i="181"/>
  <c r="E33" i="181"/>
  <c r="M33" i="181"/>
  <c r="G33" i="181"/>
  <c r="O33" i="181"/>
  <c r="H33" i="181"/>
  <c r="K25" i="181"/>
  <c r="C25" i="181"/>
  <c r="J25" i="181"/>
  <c r="J33" i="181"/>
  <c r="D25" i="181"/>
  <c r="L25" i="181"/>
  <c r="E25" i="181"/>
  <c r="M25" i="181"/>
  <c r="C33" i="181"/>
  <c r="K33" i="181"/>
  <c r="I25" i="181"/>
  <c r="D33" i="181"/>
  <c r="L33" i="181"/>
  <c r="H25" i="181"/>
  <c r="F33" i="181"/>
  <c r="N33" i="181"/>
  <c r="E25" i="180"/>
  <c r="M25" i="180"/>
  <c r="C33" i="180"/>
  <c r="K33" i="180"/>
  <c r="M33" i="180"/>
  <c r="D33" i="180"/>
  <c r="L33" i="180"/>
  <c r="E33" i="180"/>
  <c r="I25" i="180"/>
  <c r="G33" i="180"/>
  <c r="O33" i="180"/>
  <c r="J25" i="180"/>
  <c r="H33" i="180"/>
  <c r="C25" i="180"/>
  <c r="K25" i="180"/>
  <c r="I33" i="180"/>
  <c r="D25" i="180"/>
  <c r="L25" i="180"/>
  <c r="J33" i="180"/>
  <c r="G25" i="180"/>
  <c r="O25" i="180"/>
  <c r="H25" i="180"/>
  <c r="F25" i="180"/>
  <c r="N25" i="180"/>
  <c r="F33" i="180"/>
  <c r="N33" i="180"/>
  <c r="H33" i="179"/>
  <c r="M33" i="179"/>
  <c r="G33" i="179"/>
  <c r="O33" i="179"/>
  <c r="K25" i="179"/>
  <c r="I33" i="179"/>
  <c r="C25" i="179"/>
  <c r="D25" i="179"/>
  <c r="L25" i="179"/>
  <c r="J25" i="179"/>
  <c r="J33" i="179"/>
  <c r="C33" i="179"/>
  <c r="K33" i="179"/>
  <c r="E25" i="179"/>
  <c r="F25" i="179"/>
  <c r="N25" i="179"/>
  <c r="I25" i="179"/>
  <c r="D33" i="179"/>
  <c r="L33" i="179"/>
  <c r="M25" i="179"/>
  <c r="O25" i="179"/>
  <c r="E33" i="179"/>
  <c r="G25" i="179"/>
  <c r="H25" i="179"/>
  <c r="F33" i="179"/>
  <c r="N33" i="179"/>
  <c r="I25" i="178"/>
  <c r="G33" i="178"/>
  <c r="O33" i="178"/>
  <c r="I33" i="178"/>
  <c r="H33" i="177"/>
  <c r="D33" i="178"/>
  <c r="L33" i="178"/>
  <c r="J25" i="178"/>
  <c r="H33" i="178"/>
  <c r="F25" i="178"/>
  <c r="D25" i="178"/>
  <c r="L25" i="178"/>
  <c r="J33" i="178"/>
  <c r="N25" i="178"/>
  <c r="E25" i="178"/>
  <c r="M25" i="178"/>
  <c r="H25" i="178"/>
  <c r="C25" i="178"/>
  <c r="K25" i="178"/>
  <c r="C33" i="178"/>
  <c r="K33" i="178"/>
  <c r="G25" i="178"/>
  <c r="O25" i="178"/>
  <c r="E33" i="178"/>
  <c r="M33" i="178"/>
  <c r="F33" i="178"/>
  <c r="N33" i="178"/>
  <c r="H33" i="176"/>
  <c r="J33" i="177"/>
  <c r="K25" i="177"/>
  <c r="H25" i="177"/>
  <c r="N33" i="177"/>
  <c r="I25" i="177"/>
  <c r="G33" i="177"/>
  <c r="O33" i="177"/>
  <c r="I33" i="177"/>
  <c r="D25" i="177"/>
  <c r="C33" i="177"/>
  <c r="K33" i="177"/>
  <c r="E25" i="177"/>
  <c r="C25" i="177"/>
  <c r="D33" i="177"/>
  <c r="L33" i="177"/>
  <c r="M25" i="177"/>
  <c r="N25" i="177"/>
  <c r="G25" i="177"/>
  <c r="O25" i="177"/>
  <c r="J25" i="177"/>
  <c r="E33" i="177"/>
  <c r="M33" i="177"/>
  <c r="L25" i="177"/>
  <c r="F25" i="177"/>
  <c r="F33" i="177"/>
  <c r="J25" i="176"/>
  <c r="J33" i="176"/>
  <c r="D25" i="175"/>
  <c r="L25" i="175"/>
  <c r="H25" i="176"/>
  <c r="F33" i="176"/>
  <c r="I25" i="176"/>
  <c r="G33" i="176"/>
  <c r="O33" i="176"/>
  <c r="C25" i="176"/>
  <c r="K25" i="176"/>
  <c r="I33" i="176"/>
  <c r="M25" i="176"/>
  <c r="C33" i="176"/>
  <c r="K33" i="176"/>
  <c r="N25" i="176"/>
  <c r="D25" i="176"/>
  <c r="L25" i="176"/>
  <c r="D33" i="176"/>
  <c r="L33" i="176"/>
  <c r="E25" i="176"/>
  <c r="F25" i="176"/>
  <c r="G25" i="176"/>
  <c r="O25" i="176"/>
  <c r="E33" i="176"/>
  <c r="M33" i="176"/>
  <c r="N33" i="176"/>
  <c r="I33" i="174"/>
  <c r="E25" i="175"/>
  <c r="M25" i="175"/>
  <c r="C25" i="175"/>
  <c r="K25" i="175"/>
  <c r="C33" i="175"/>
  <c r="K33" i="175"/>
  <c r="F25" i="175"/>
  <c r="N25" i="175"/>
  <c r="D33" i="175"/>
  <c r="L33" i="175"/>
  <c r="M33" i="175"/>
  <c r="I25" i="175"/>
  <c r="G33" i="175"/>
  <c r="O33" i="175"/>
  <c r="J25" i="175"/>
  <c r="H33" i="175"/>
  <c r="G25" i="175"/>
  <c r="I33" i="175"/>
  <c r="J33" i="175"/>
  <c r="O25" i="175"/>
  <c r="E33" i="175"/>
  <c r="H25" i="175"/>
  <c r="F33" i="175"/>
  <c r="N33" i="175"/>
  <c r="M33" i="171"/>
  <c r="D25" i="174"/>
  <c r="K25" i="174"/>
  <c r="C33" i="174"/>
  <c r="G33" i="174"/>
  <c r="O33" i="174"/>
  <c r="F25" i="174"/>
  <c r="J25" i="174"/>
  <c r="H33" i="174"/>
  <c r="L25" i="174"/>
  <c r="K33" i="174"/>
  <c r="M25" i="174"/>
  <c r="I25" i="174"/>
  <c r="D33" i="174"/>
  <c r="L33" i="174"/>
  <c r="E25" i="174"/>
  <c r="C25" i="174"/>
  <c r="G25" i="174"/>
  <c r="O25" i="174"/>
  <c r="E33" i="174"/>
  <c r="M33" i="174"/>
  <c r="J33" i="174"/>
  <c r="N25" i="174"/>
  <c r="H25" i="174"/>
  <c r="F33" i="174"/>
  <c r="N33" i="174"/>
  <c r="D25" i="173"/>
  <c r="L25" i="173"/>
  <c r="G25" i="173"/>
  <c r="O25" i="173"/>
  <c r="J33" i="173"/>
  <c r="D33" i="173"/>
  <c r="L33" i="173"/>
  <c r="F33" i="173"/>
  <c r="N33" i="173"/>
  <c r="N25" i="173"/>
  <c r="H25" i="173"/>
  <c r="G33" i="173"/>
  <c r="O33" i="173"/>
  <c r="H33" i="173"/>
  <c r="J25" i="173"/>
  <c r="C25" i="173"/>
  <c r="K25" i="173"/>
  <c r="I25" i="173"/>
  <c r="I33" i="173"/>
  <c r="E25" i="173"/>
  <c r="M25" i="173"/>
  <c r="C33" i="173"/>
  <c r="K33" i="173"/>
  <c r="E33" i="173"/>
  <c r="M33" i="173"/>
  <c r="F25" i="173"/>
  <c r="I25" i="172"/>
  <c r="G33" i="172"/>
  <c r="O33" i="172"/>
  <c r="I33" i="172"/>
  <c r="J25" i="172"/>
  <c r="H33" i="172"/>
  <c r="C25" i="172"/>
  <c r="K25" i="172"/>
  <c r="D25" i="172"/>
  <c r="L25" i="172"/>
  <c r="J33" i="172"/>
  <c r="C33" i="172"/>
  <c r="K33" i="172"/>
  <c r="D33" i="172"/>
  <c r="L33" i="172"/>
  <c r="G25" i="172"/>
  <c r="O25" i="172"/>
  <c r="E25" i="172"/>
  <c r="M25" i="172"/>
  <c r="E33" i="172"/>
  <c r="M33" i="172"/>
  <c r="H25" i="172"/>
  <c r="F25" i="172"/>
  <c r="N25" i="172"/>
  <c r="F33" i="172"/>
  <c r="N33" i="172"/>
  <c r="I33" i="171"/>
  <c r="F25" i="171"/>
  <c r="N25" i="171"/>
  <c r="I25" i="171"/>
  <c r="D33" i="171"/>
  <c r="L33" i="171"/>
  <c r="O25" i="171"/>
  <c r="G33" i="171"/>
  <c r="O33" i="171"/>
  <c r="H33" i="171"/>
  <c r="K25" i="171"/>
  <c r="C25" i="171"/>
  <c r="D25" i="171"/>
  <c r="L25" i="171"/>
  <c r="J25" i="171"/>
  <c r="J33" i="171"/>
  <c r="E25" i="171"/>
  <c r="M25" i="171"/>
  <c r="H25" i="171"/>
  <c r="C33" i="171"/>
  <c r="K33" i="171"/>
  <c r="E33" i="171"/>
  <c r="G25" i="171"/>
  <c r="F33" i="171"/>
  <c r="N33" i="171"/>
  <c r="C25" i="170"/>
  <c r="K25" i="170"/>
  <c r="I33" i="170"/>
  <c r="F33" i="170"/>
  <c r="N33" i="170"/>
  <c r="H25" i="170"/>
  <c r="N25" i="170"/>
  <c r="O25" i="170"/>
  <c r="G33" i="170"/>
  <c r="O33" i="170"/>
  <c r="D25" i="170"/>
  <c r="F25" i="170"/>
  <c r="I25" i="170"/>
  <c r="G25" i="170"/>
  <c r="J25" i="170"/>
  <c r="H33" i="170"/>
  <c r="J33" i="170"/>
  <c r="M25" i="170"/>
  <c r="C33" i="170"/>
  <c r="K33" i="170"/>
  <c r="L25" i="170"/>
  <c r="D33" i="170"/>
  <c r="L33" i="170"/>
  <c r="E25" i="170"/>
  <c r="E33" i="170"/>
  <c r="M33" i="170"/>
  <c r="G33" i="169"/>
  <c r="O33" i="169"/>
  <c r="H33" i="169"/>
  <c r="E33" i="167"/>
  <c r="M33" i="167"/>
  <c r="H33" i="168"/>
  <c r="E33" i="169"/>
  <c r="M33" i="169"/>
  <c r="G25" i="169"/>
  <c r="I25" i="169"/>
  <c r="K25" i="169"/>
  <c r="I33" i="169"/>
  <c r="D25" i="169"/>
  <c r="L25" i="169"/>
  <c r="O25" i="169"/>
  <c r="J25" i="169"/>
  <c r="J33" i="169"/>
  <c r="E25" i="169"/>
  <c r="M25" i="169"/>
  <c r="C33" i="169"/>
  <c r="K33" i="169"/>
  <c r="C25" i="169"/>
  <c r="F25" i="169"/>
  <c r="N25" i="169"/>
  <c r="D33" i="169"/>
  <c r="L33" i="169"/>
  <c r="H25" i="169"/>
  <c r="F33" i="169"/>
  <c r="N33" i="169"/>
  <c r="E25" i="168"/>
  <c r="M25" i="168"/>
  <c r="C33" i="168"/>
  <c r="K33" i="168"/>
  <c r="F33" i="168"/>
  <c r="N33" i="168"/>
  <c r="G33" i="168"/>
  <c r="O33" i="168"/>
  <c r="I25" i="168"/>
  <c r="J25" i="168"/>
  <c r="H25" i="168"/>
  <c r="K25" i="168"/>
  <c r="I33" i="168"/>
  <c r="C25" i="168"/>
  <c r="D25" i="168"/>
  <c r="L25" i="168"/>
  <c r="J33" i="168"/>
  <c r="F25" i="168"/>
  <c r="N25" i="168"/>
  <c r="D33" i="168"/>
  <c r="L33" i="168"/>
  <c r="E33" i="168"/>
  <c r="M33" i="168"/>
  <c r="G25" i="168"/>
  <c r="O25" i="168"/>
  <c r="J25" i="167"/>
  <c r="H33" i="167"/>
  <c r="D33" i="167"/>
  <c r="L33" i="167"/>
  <c r="N25" i="167"/>
  <c r="I25" i="167"/>
  <c r="G25" i="167"/>
  <c r="O25" i="167"/>
  <c r="G33" i="167"/>
  <c r="O33" i="167"/>
  <c r="C25" i="167"/>
  <c r="I33" i="167"/>
  <c r="K25" i="167"/>
  <c r="D25" i="167"/>
  <c r="L25" i="167"/>
  <c r="J33" i="167"/>
  <c r="M25" i="167"/>
  <c r="C33" i="167"/>
  <c r="K33" i="167"/>
  <c r="E25" i="167"/>
  <c r="F25" i="167"/>
  <c r="H25" i="167"/>
  <c r="F33" i="167"/>
  <c r="N33" i="167"/>
  <c r="C33" i="166"/>
  <c r="K33" i="166"/>
  <c r="E25" i="166"/>
  <c r="M25" i="166"/>
  <c r="H33" i="166"/>
  <c r="C25" i="166"/>
  <c r="K25" i="166"/>
  <c r="F33" i="166"/>
  <c r="N33" i="166"/>
  <c r="H25" i="166"/>
  <c r="I25" i="166"/>
  <c r="G33" i="166"/>
  <c r="O33" i="166"/>
  <c r="J25" i="166"/>
  <c r="I33" i="166"/>
  <c r="D25" i="166"/>
  <c r="L25" i="166"/>
  <c r="J33" i="166"/>
  <c r="F25" i="166"/>
  <c r="D33" i="166"/>
  <c r="L33" i="166"/>
  <c r="N25" i="166"/>
  <c r="G25" i="166"/>
  <c r="O25" i="166"/>
  <c r="E33" i="166"/>
  <c r="M33" i="166"/>
  <c r="F33" i="160"/>
  <c r="I25" i="160"/>
  <c r="N33" i="160"/>
  <c r="M33" i="160"/>
  <c r="G33" i="160"/>
  <c r="O33" i="160"/>
  <c r="I33" i="160"/>
  <c r="H33" i="160"/>
  <c r="D25" i="160"/>
  <c r="L25" i="160"/>
  <c r="J33" i="160"/>
  <c r="C33" i="160"/>
  <c r="K33" i="160"/>
  <c r="J25" i="160"/>
  <c r="C25" i="160"/>
  <c r="D33" i="160"/>
  <c r="L33" i="160"/>
  <c r="K25" i="160"/>
  <c r="E25" i="160"/>
  <c r="M25" i="160"/>
  <c r="F25" i="160"/>
  <c r="O25" i="160"/>
  <c r="E33" i="160"/>
  <c r="N25" i="160"/>
  <c r="G25" i="160"/>
  <c r="H25" i="160"/>
  <c r="D37" i="8"/>
  <c r="C37" i="8"/>
  <c r="C29" i="8"/>
  <c r="D29" i="8"/>
  <c r="E29" i="8"/>
  <c r="F29" i="8"/>
  <c r="G29" i="8"/>
  <c r="H29" i="8"/>
  <c r="I29" i="8"/>
  <c r="J29" i="8"/>
  <c r="K29" i="8"/>
  <c r="L29" i="8"/>
  <c r="M29" i="8"/>
  <c r="N29" i="8"/>
  <c r="O29" i="8"/>
  <c r="C30" i="8"/>
  <c r="D30" i="8"/>
  <c r="E30" i="8"/>
  <c r="F30" i="8"/>
  <c r="G30" i="8"/>
  <c r="H30" i="8"/>
  <c r="I30" i="8"/>
  <c r="J30" i="8"/>
  <c r="K30" i="8"/>
  <c r="L30" i="8"/>
  <c r="M30" i="8"/>
  <c r="N30" i="8"/>
  <c r="O30" i="8"/>
  <c r="C31" i="8"/>
  <c r="D31" i="8"/>
  <c r="E31" i="8"/>
  <c r="F31" i="8"/>
  <c r="G31" i="8"/>
  <c r="H31" i="8"/>
  <c r="I31" i="8"/>
  <c r="J31" i="8"/>
  <c r="K31" i="8"/>
  <c r="L31" i="8"/>
  <c r="M31" i="8"/>
  <c r="N31" i="8"/>
  <c r="O31" i="8"/>
  <c r="C32" i="8"/>
  <c r="D32" i="8"/>
  <c r="E32" i="8"/>
  <c r="F32" i="8"/>
  <c r="G32" i="8"/>
  <c r="H32" i="8"/>
  <c r="I32" i="8"/>
  <c r="J32" i="8"/>
  <c r="K32" i="8"/>
  <c r="L32" i="8"/>
  <c r="M32" i="8"/>
  <c r="N32" i="8"/>
  <c r="O32" i="8"/>
  <c r="O28" i="8"/>
  <c r="N28" i="8"/>
  <c r="M28" i="8"/>
  <c r="L28" i="8"/>
  <c r="K28" i="8"/>
  <c r="J28" i="8"/>
  <c r="I28" i="8"/>
  <c r="H28" i="8"/>
  <c r="G28" i="8"/>
  <c r="F28" i="8"/>
  <c r="E28" i="8"/>
  <c r="D28" i="8"/>
  <c r="C28" i="8"/>
  <c r="C16" i="8"/>
  <c r="D16" i="8"/>
  <c r="E16" i="8"/>
  <c r="F16" i="8"/>
  <c r="G16" i="8"/>
  <c r="H16" i="8"/>
  <c r="I16" i="8"/>
  <c r="J16" i="8"/>
  <c r="K16" i="8"/>
  <c r="L16" i="8"/>
  <c r="M16" i="8"/>
  <c r="N16" i="8"/>
  <c r="O16" i="8"/>
  <c r="C17" i="8"/>
  <c r="D17" i="8"/>
  <c r="E17" i="8"/>
  <c r="F17" i="8"/>
  <c r="G17" i="8"/>
  <c r="H17" i="8"/>
  <c r="I17" i="8"/>
  <c r="J17" i="8"/>
  <c r="K17" i="8"/>
  <c r="L17" i="8"/>
  <c r="M17" i="8"/>
  <c r="N17" i="8"/>
  <c r="O17" i="8"/>
  <c r="C18" i="8"/>
  <c r="D18" i="8"/>
  <c r="E18" i="8"/>
  <c r="F18" i="8"/>
  <c r="G18" i="8"/>
  <c r="H18" i="8"/>
  <c r="I18" i="8"/>
  <c r="J18" i="8"/>
  <c r="K18" i="8"/>
  <c r="L18" i="8"/>
  <c r="M18" i="8"/>
  <c r="N18" i="8"/>
  <c r="O18" i="8"/>
  <c r="C19" i="8"/>
  <c r="D19" i="8"/>
  <c r="E19" i="8"/>
  <c r="F19" i="8"/>
  <c r="G19" i="8"/>
  <c r="H19" i="8"/>
  <c r="I19" i="8"/>
  <c r="J19" i="8"/>
  <c r="K19" i="8"/>
  <c r="L19" i="8"/>
  <c r="M19" i="8"/>
  <c r="N19" i="8"/>
  <c r="O19" i="8"/>
  <c r="C20" i="8"/>
  <c r="D20" i="8"/>
  <c r="E20" i="8"/>
  <c r="F20" i="8"/>
  <c r="G20" i="8"/>
  <c r="H20" i="8"/>
  <c r="I20" i="8"/>
  <c r="J20" i="8"/>
  <c r="K20" i="8"/>
  <c r="L20" i="8"/>
  <c r="M20" i="8"/>
  <c r="N20" i="8"/>
  <c r="O20" i="8"/>
  <c r="C21" i="8"/>
  <c r="D21" i="8"/>
  <c r="E21" i="8"/>
  <c r="F21" i="8"/>
  <c r="G21" i="8"/>
  <c r="H21" i="8"/>
  <c r="I21" i="8"/>
  <c r="J21" i="8"/>
  <c r="K21" i="8"/>
  <c r="L21" i="8"/>
  <c r="M21" i="8"/>
  <c r="N21" i="8"/>
  <c r="O21" i="8"/>
  <c r="C22" i="8"/>
  <c r="D22" i="8"/>
  <c r="E22" i="8"/>
  <c r="F22" i="8"/>
  <c r="G22" i="8"/>
  <c r="H22" i="8"/>
  <c r="I22" i="8"/>
  <c r="J22" i="8"/>
  <c r="K22" i="8"/>
  <c r="L22" i="8"/>
  <c r="M22" i="8"/>
  <c r="N22" i="8"/>
  <c r="O22" i="8"/>
  <c r="C23" i="8"/>
  <c r="D23" i="8"/>
  <c r="E23" i="8"/>
  <c r="F23" i="8"/>
  <c r="G23" i="8"/>
  <c r="H23" i="8"/>
  <c r="I23" i="8"/>
  <c r="J23" i="8"/>
  <c r="K23" i="8"/>
  <c r="L23" i="8"/>
  <c r="M23" i="8"/>
  <c r="N23" i="8"/>
  <c r="O23" i="8"/>
  <c r="C24" i="8"/>
  <c r="D24" i="8"/>
  <c r="E24" i="8"/>
  <c r="F24" i="8"/>
  <c r="G24" i="8"/>
  <c r="H24" i="8"/>
  <c r="I24" i="8"/>
  <c r="J24" i="8"/>
  <c r="K24" i="8"/>
  <c r="L24" i="8"/>
  <c r="M24" i="8"/>
  <c r="N24" i="8"/>
  <c r="O24" i="8"/>
  <c r="O15" i="8"/>
  <c r="M15" i="8"/>
  <c r="N15" i="8"/>
  <c r="L15" i="8"/>
  <c r="K15" i="8"/>
  <c r="J15" i="8"/>
  <c r="I15" i="8"/>
  <c r="H15" i="8"/>
  <c r="G15" i="8"/>
  <c r="F15" i="8"/>
  <c r="E15" i="8"/>
  <c r="D15" i="8"/>
  <c r="C15" i="8"/>
  <c r="G33" i="8" l="1"/>
  <c r="H25" i="8"/>
  <c r="O33" i="8"/>
  <c r="J33" i="8"/>
  <c r="I33" i="8"/>
  <c r="C25" i="8"/>
  <c r="K25" i="8"/>
  <c r="C33" i="8"/>
  <c r="K33" i="8"/>
  <c r="F33" i="8"/>
  <c r="N33" i="8"/>
  <c r="J25" i="8"/>
  <c r="H33" i="8"/>
  <c r="L25" i="8"/>
  <c r="N25" i="8"/>
  <c r="D25" i="8"/>
  <c r="F25" i="8"/>
  <c r="M25" i="8"/>
  <c r="D33" i="8"/>
  <c r="L33" i="8"/>
  <c r="E25" i="8"/>
  <c r="G25" i="8"/>
  <c r="O25" i="8"/>
  <c r="E33" i="8"/>
  <c r="M33" i="8"/>
  <c r="I25" i="8"/>
</calcChain>
</file>

<file path=xl/sharedStrings.xml><?xml version="1.0" encoding="utf-8"?>
<sst xmlns="http://schemas.openxmlformats.org/spreadsheetml/2006/main" count="6026" uniqueCount="132">
  <si>
    <t>KADEME</t>
  </si>
  <si>
    <t>AG</t>
  </si>
  <si>
    <t>OG</t>
  </si>
  <si>
    <t>Dışsal</t>
  </si>
  <si>
    <t>Mücbir</t>
  </si>
  <si>
    <t>Güvenlik</t>
  </si>
  <si>
    <t>T.C. ENERJİ PİYASASI DÜZENLEME KURUMU</t>
  </si>
  <si>
    <t>Form No</t>
  </si>
  <si>
    <t>EPF-02</t>
  </si>
  <si>
    <t>Form Adı</t>
  </si>
  <si>
    <t>Form Versiyonu</t>
  </si>
  <si>
    <t>Lisans No</t>
  </si>
  <si>
    <t>Vergi No</t>
  </si>
  <si>
    <t>Lisans Sahibi Unvanı</t>
  </si>
  <si>
    <t>Yıl</t>
  </si>
  <si>
    <t>Dönem</t>
  </si>
  <si>
    <t>İli</t>
  </si>
  <si>
    <t>GENEL TOPLAM</t>
  </si>
  <si>
    <t>KAYNAK</t>
  </si>
  <si>
    <t>SEBEP</t>
  </si>
  <si>
    <t xml:space="preserve">AG </t>
  </si>
  <si>
    <t>TÜM BÖLGE</t>
  </si>
  <si>
    <t>İL-1</t>
  </si>
  <si>
    <t>İL-2</t>
  </si>
  <si>
    <t>İlçesi</t>
  </si>
  <si>
    <t xml:space="preserve">TOPLAM </t>
  </si>
  <si>
    <t>İLETİM</t>
  </si>
  <si>
    <t>Şebeke İşletmecisi</t>
  </si>
  <si>
    <t>AÇIKLAMALAR:</t>
  </si>
  <si>
    <t>KESINTI_KOD_NO</t>
  </si>
  <si>
    <t>IL</t>
  </si>
  <si>
    <t>ILCE</t>
  </si>
  <si>
    <t>SEBEKE_UNSURU</t>
  </si>
  <si>
    <t>SEBEKE_UNSURU_KODU</t>
  </si>
  <si>
    <t>KESINTI_NEDENI</t>
  </si>
  <si>
    <t>KESINTI_KAYNAGI</t>
  </si>
  <si>
    <t>KESINTI_SURE_SINIFI</t>
  </si>
  <si>
    <t>KESINTI_SEBEBI</t>
  </si>
  <si>
    <t>KESINTI_BILDIRIM_SINIFI</t>
  </si>
  <si>
    <t>KESINTI_BASLANGIC_ZAMANI</t>
  </si>
  <si>
    <t>KESINTI_SONA_ERME_ZAMANI</t>
  </si>
  <si>
    <t>KESINTI_SURESI</t>
  </si>
  <si>
    <t>ETKILENEN_KULLANICI_SAYISI_MESKEN_OG</t>
  </si>
  <si>
    <t>ETKILENEN_KULLANICI_SAYISI_MESKEN_AG</t>
  </si>
  <si>
    <t>ETKILENEN_KULLANICI_SAYISI_TARIMSAL_OG</t>
  </si>
  <si>
    <t>ETKILENEN_KULLANICI_SAYISI_TARIMSAL_AG</t>
  </si>
  <si>
    <t>ETKILENEN_KULLANICI_SAYISI_TICARETHANE_OG</t>
  </si>
  <si>
    <t>ETKILENEN_KULLANICI_SAYISI_TICARETHANE_AG</t>
  </si>
  <si>
    <t>ETKILENEN_KULLANICI_SAYISI_SANAYI_OG</t>
  </si>
  <si>
    <t>ETKILENEN_KULLANICI_SAYISI_SANAYI_AG</t>
  </si>
  <si>
    <t>DAGITILMAYAN_ENERJI_MESKEN_OG</t>
  </si>
  <si>
    <t>DAGITILMAYAN_ENERJI_MESKEN_AG</t>
  </si>
  <si>
    <t>DAGITILMAYAN_ENERJI_TARIMSAL_OG</t>
  </si>
  <si>
    <t>DAGITILMAYAN_ENERJI_TARIMSAL_AG</t>
  </si>
  <si>
    <t>DAGITILMAYAN_ENERJI_TICARETHANE_OG</t>
  </si>
  <si>
    <t>DAGITILMAYAN_ENERJI_TICARETHANE_AG</t>
  </si>
  <si>
    <t>DAGITILMAYAN_ENERJI_SANAYI_OG</t>
  </si>
  <si>
    <t>DAGITILMAYAN_ENERJI_SANAYI_AG</t>
  </si>
  <si>
    <t>TOPLAM_DAGITILMAYAN_ENERJI</t>
  </si>
  <si>
    <t>Mesken</t>
  </si>
  <si>
    <t>Tarımsal Sulama</t>
  </si>
  <si>
    <t>Ticarethane</t>
  </si>
  <si>
    <t xml:space="preserve">Sanayi </t>
  </si>
  <si>
    <t>Genel Toplam</t>
  </si>
  <si>
    <t>Toplam</t>
  </si>
  <si>
    <r>
      <t>Kullanıcı Sayıları (U</t>
    </r>
    <r>
      <rPr>
        <b/>
        <vertAlign val="subscript"/>
        <sz val="11"/>
        <color theme="1"/>
        <rFont val="Times New Roman"/>
        <family val="1"/>
        <charset val="162"/>
      </rPr>
      <t>top</t>
    </r>
    <r>
      <rPr>
        <b/>
        <sz val="11"/>
        <color theme="1"/>
        <rFont val="Times New Roman"/>
        <family val="1"/>
        <charset val="162"/>
      </rPr>
      <t>)</t>
    </r>
  </si>
  <si>
    <r>
      <t>Ortalama Tüketimlerin Toplamı (OT</t>
    </r>
    <r>
      <rPr>
        <b/>
        <vertAlign val="subscript"/>
        <sz val="11"/>
        <color theme="1"/>
        <rFont val="Times New Roman"/>
        <family val="1"/>
        <charset val="162"/>
      </rPr>
      <t>top</t>
    </r>
    <r>
      <rPr>
        <b/>
        <sz val="11"/>
        <color theme="1"/>
        <rFont val="Times New Roman"/>
        <family val="1"/>
        <charset val="162"/>
      </rPr>
      <t>) (kWh)</t>
    </r>
  </si>
  <si>
    <r>
      <t>Anlaşma Güçlerinin Toplamı (L</t>
    </r>
    <r>
      <rPr>
        <b/>
        <vertAlign val="subscript"/>
        <sz val="11"/>
        <color theme="1"/>
        <rFont val="Times New Roman"/>
        <family val="1"/>
        <charset val="162"/>
      </rPr>
      <t>top</t>
    </r>
    <r>
      <rPr>
        <b/>
        <sz val="11"/>
        <color theme="1"/>
        <rFont val="Times New Roman"/>
        <family val="1"/>
        <charset val="162"/>
      </rPr>
      <t>) (kWh)</t>
    </r>
  </si>
  <si>
    <t>MESKEN KULLANICILAR</t>
  </si>
  <si>
    <t>TARIMSAL SULAMA KULLANICILAR</t>
  </si>
  <si>
    <t>TİCARETHANE KULLANICILAR</t>
  </si>
  <si>
    <t>SANAYİ KULLANICILAR</t>
  </si>
  <si>
    <t>ODE BİLDİRİMSİZ</t>
  </si>
  <si>
    <t>ODE BİLDİRİMLİ</t>
  </si>
  <si>
    <t>C-	ODE Gösterge Hesabında Kullanılan Bilgiler</t>
  </si>
  <si>
    <t xml:space="preserve">1- Ortalama Dağıtılmayan Enerji Bildirimsiz ve Bildirimli Gösterge Tablosu tüketici grubu ve bağlantı seviyesine uygun olarak doldurulur.  </t>
  </si>
  <si>
    <t xml:space="preserve">2- Dağıtım bölgesi, il, tüketici grubu ve bağlantı seviyesine göre göstergelerin hesaplanmasında dağıtılmayan enerji tablosunun ilgili kayıtları ve bu göstergelere ilişkin tüketici grubuna uygun kullanıcı sayıları kullanılır.  </t>
  </si>
  <si>
    <t>3- İl bazlı raporlanan ODE tablosunda, “C) ODE Gösterge Hesabında Kullanılan Bilgiler”de tablonun doldurulduğu ilin değerlerine yer verilir.</t>
  </si>
  <si>
    <t>4- ODE göstergeleri kWh/kullanıcı olarak hesaplanır</t>
  </si>
  <si>
    <t>Kalite Göstergeleri (Tablo 4)</t>
  </si>
  <si>
    <t>İZMİR</t>
  </si>
  <si>
    <t>MANİSA</t>
  </si>
  <si>
    <t>KONAK</t>
  </si>
  <si>
    <t>BORNOVA</t>
  </si>
  <si>
    <t>BUCA</t>
  </si>
  <si>
    <t>KARŞIYAKA</t>
  </si>
  <si>
    <t>NARLIDERE</t>
  </si>
  <si>
    <t>GAZİEMİR</t>
  </si>
  <si>
    <t>ÇİĞLİ</t>
  </si>
  <si>
    <t>GÜZELBAHÇE</t>
  </si>
  <si>
    <t>KARABAĞLAR</t>
  </si>
  <si>
    <t>SELÇUK</t>
  </si>
  <si>
    <t>SEFERİHİSAR</t>
  </si>
  <si>
    <t>ÖDEMİŞ</t>
  </si>
  <si>
    <t>BERGAMA</t>
  </si>
  <si>
    <t>ALİAĞA</t>
  </si>
  <si>
    <t>ÇEŞME</t>
  </si>
  <si>
    <t>URLA</t>
  </si>
  <si>
    <t>BAYINDIR</t>
  </si>
  <si>
    <t>KARABURUN</t>
  </si>
  <si>
    <t>MENDERES</t>
  </si>
  <si>
    <t>FOÇA</t>
  </si>
  <si>
    <t>KINIK</t>
  </si>
  <si>
    <t>TORBALI</t>
  </si>
  <si>
    <t>KEMALPAŞA</t>
  </si>
  <si>
    <t>MENEMEN</t>
  </si>
  <si>
    <t>TİRE</t>
  </si>
  <si>
    <t>DİKİLİ</t>
  </si>
  <si>
    <t>KİRAZ</t>
  </si>
  <si>
    <t>BEYDAĞ</t>
  </si>
  <si>
    <t>BAYRAKLI</t>
  </si>
  <si>
    <t>BALÇOVA</t>
  </si>
  <si>
    <t>AKHİSAR</t>
  </si>
  <si>
    <t>ALAŞEHİR</t>
  </si>
  <si>
    <t>DEMİRCİ</t>
  </si>
  <si>
    <t>GÖRDES</t>
  </si>
  <si>
    <t>KIRKAĞAÇ</t>
  </si>
  <si>
    <t>KULA</t>
  </si>
  <si>
    <t>SALİHLİ</t>
  </si>
  <si>
    <t>SARIGÖL</t>
  </si>
  <si>
    <t>SARUHANLI</t>
  </si>
  <si>
    <t>SELENDİ</t>
  </si>
  <si>
    <t>SOMA</t>
  </si>
  <si>
    <t>TURGUTLU</t>
  </si>
  <si>
    <t>AHMETLİ</t>
  </si>
  <si>
    <t>GÖLMARMARA</t>
  </si>
  <si>
    <t>KÖPRÜBAŞI</t>
  </si>
  <si>
    <t>ŞEHZADELER</t>
  </si>
  <si>
    <t>YUNUSEMRE</t>
  </si>
  <si>
    <t>DAĞITIM-OG</t>
  </si>
  <si>
    <t>DAĞITIM-AG</t>
  </si>
  <si>
    <t xml:space="preserve">OG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</si>
</sst>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-* #,##0.00_-;\-* #,##0.00_-;_-* &quot;-&quot;??_-;_-@_-"/>
    <numFmt numFmtId="167" formatCode="_-* #,##0.00_-;\-* #,##0.00_-;_-* &quot;-&quot;??_-;_-@_-"/>
    <numFmt numFmtId="168" formatCode="_(* #,##0_);_(* \(#,##0\);_(* &quot;-&quot;??_);_(@_)"/>
    <numFmt numFmtId="169" formatCode="_-* #,##0_-;\-* #,##0_-;_-* &quot;-&quot;??_-;_-@_-"/>
  </numFmts>
  <fonts count="2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b/>
      <sz val="10"/>
      <color indexed="8"/>
      <name val="Arial"/>
      <family val="2"/>
      <charset val="162"/>
    </font>
    <font>
      <sz val="10"/>
      <color indexed="8"/>
      <name val="Arial"/>
      <family val="2"/>
      <charset val="162"/>
    </font>
    <font>
      <sz val="11"/>
      <color indexed="8"/>
      <name val="Calibri"/>
      <family val="2"/>
      <charset val="162"/>
    </font>
    <font>
      <b/>
      <sz val="11"/>
      <color theme="1"/>
      <name val="Times New Roman"/>
      <family val="1"/>
      <charset val="162"/>
    </font>
    <font>
      <sz val="11"/>
      <color theme="1"/>
      <name val="Times New Roman"/>
      <family val="1"/>
      <charset val="162"/>
    </font>
    <font>
      <b/>
      <vertAlign val="subscript"/>
      <sz val="11"/>
      <color theme="1"/>
      <name val="Times New Roman"/>
      <family val="1"/>
      <charset val="162"/>
    </font>
    <font>
      <sz val="10"/>
      <name val="Arial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8">
    <xf numFmtId="0" fontId="0" fillId="0" borderId="0"/>
    <xf numFmtId="0" fontId="3" fillId="0" borderId="0" applyNumberFormat="0" applyFill="0" applyBorder="0" applyAlignment="0" applyProtection="0"/>
    <xf numFmtId="0" fontId="4" fillId="0" borderId="1" applyNumberFormat="0" applyFill="0" applyAlignment="0" applyProtection="0"/>
    <xf numFmtId="0" fontId="5" fillId="0" borderId="2" applyNumberFormat="0" applyFill="0" applyAlignment="0" applyProtection="0"/>
    <xf numFmtId="0" fontId="6" fillId="0" borderId="3" applyNumberFormat="0" applyFill="0" applyAlignment="0" applyProtection="0"/>
    <xf numFmtId="0" fontId="6" fillId="0" borderId="0" applyNumberFormat="0" applyFill="0" applyBorder="0" applyAlignment="0" applyProtection="0"/>
    <xf numFmtId="0" fontId="7" fillId="2" borderId="0" applyNumberFormat="0" applyBorder="0" applyAlignment="0" applyProtection="0"/>
    <xf numFmtId="0" fontId="8" fillId="3" borderId="0" applyNumberFormat="0" applyBorder="0" applyAlignment="0" applyProtection="0"/>
    <xf numFmtId="0" fontId="9" fillId="4" borderId="0" applyNumberFormat="0" applyBorder="0" applyAlignment="0" applyProtection="0"/>
    <xf numFmtId="0" fontId="10" fillId="5" borderId="4" applyNumberFormat="0" applyAlignment="0" applyProtection="0"/>
    <xf numFmtId="0" fontId="11" fillId="6" borderId="5" applyNumberFormat="0" applyAlignment="0" applyProtection="0"/>
    <xf numFmtId="0" fontId="12" fillId="6" borderId="4" applyNumberFormat="0" applyAlignment="0" applyProtection="0"/>
    <xf numFmtId="0" fontId="13" fillId="0" borderId="6" applyNumberFormat="0" applyFill="0" applyAlignment="0" applyProtection="0"/>
    <xf numFmtId="0" fontId="14" fillId="7" borderId="7" applyNumberFormat="0" applyAlignment="0" applyProtection="0"/>
    <xf numFmtId="0" fontId="15" fillId="0" borderId="0" applyNumberFormat="0" applyFill="0" applyBorder="0" applyAlignment="0" applyProtection="0"/>
    <xf numFmtId="0" fontId="2" fillId="8" borderId="8" applyNumberFormat="0" applyFont="0" applyAlignment="0" applyProtection="0"/>
    <xf numFmtId="0" fontId="16" fillId="0" borderId="0" applyNumberFormat="0" applyFill="0" applyBorder="0" applyAlignment="0" applyProtection="0"/>
    <xf numFmtId="0" fontId="17" fillId="0" borderId="9" applyNumberFormat="0" applyFill="0" applyAlignment="0" applyProtection="0"/>
    <xf numFmtId="0" fontId="18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18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18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18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18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18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19" fillId="0" borderId="0"/>
    <xf numFmtId="0" fontId="22" fillId="0" borderId="0"/>
    <xf numFmtId="0" fontId="1" fillId="0" borderId="0"/>
    <xf numFmtId="167" fontId="1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</cellStyleXfs>
  <cellXfs count="40">
    <xf numFmtId="0" fontId="0" fillId="0" borderId="0" xfId="0"/>
    <xf numFmtId="0" fontId="17" fillId="0" borderId="10" xfId="0" applyFont="1" applyBorder="1"/>
    <xf numFmtId="0" fontId="20" fillId="0" borderId="12" xfId="0" applyFont="1" applyBorder="1" applyAlignment="1">
      <alignment vertical="center" wrapText="1"/>
    </xf>
    <xf numFmtId="0" fontId="20" fillId="0" borderId="10" xfId="0" applyFont="1" applyBorder="1" applyAlignment="1">
      <alignment vertical="center"/>
    </xf>
    <xf numFmtId="0" fontId="20" fillId="0" borderId="0" xfId="0" applyFont="1" applyAlignment="1">
      <alignment vertical="center"/>
    </xf>
    <xf numFmtId="0" fontId="20" fillId="0" borderId="0" xfId="0" applyFont="1" applyAlignment="1">
      <alignment vertical="center" wrapText="1"/>
    </xf>
    <xf numFmtId="1" fontId="20" fillId="0" borderId="0" xfId="0" applyNumberFormat="1" applyFont="1" applyAlignment="1">
      <alignment vertical="center"/>
    </xf>
    <xf numFmtId="0" fontId="20" fillId="0" borderId="10" xfId="0" applyFont="1" applyBorder="1" applyAlignment="1">
      <alignment vertical="center" wrapText="1"/>
    </xf>
    <xf numFmtId="0" fontId="21" fillId="0" borderId="0" xfId="0" applyFont="1" applyAlignment="1">
      <alignment vertical="center" wrapText="1"/>
    </xf>
    <xf numFmtId="1" fontId="21" fillId="0" borderId="0" xfId="0" applyNumberFormat="1" applyFont="1" applyAlignment="1">
      <alignment vertical="center" wrapText="1"/>
    </xf>
    <xf numFmtId="1" fontId="20" fillId="0" borderId="0" xfId="0" applyNumberFormat="1" applyFont="1" applyAlignment="1" applyProtection="1">
      <alignment horizontal="left" vertical="center"/>
      <protection locked="0"/>
    </xf>
    <xf numFmtId="0" fontId="0" fillId="0" borderId="0" xfId="0" applyAlignment="1">
      <alignment horizontal="center"/>
    </xf>
    <xf numFmtId="2" fontId="24" fillId="0" borderId="10" xfId="0" applyNumberFormat="1" applyFont="1" applyBorder="1" applyAlignment="1">
      <alignment horizontal="center" vertical="center" wrapText="1"/>
    </xf>
    <xf numFmtId="0" fontId="21" fillId="0" borderId="0" xfId="0" applyFont="1" applyAlignment="1">
      <alignment vertical="center"/>
    </xf>
    <xf numFmtId="0" fontId="23" fillId="0" borderId="10" xfId="0" applyFont="1" applyBorder="1" applyAlignment="1">
      <alignment vertical="center" wrapText="1"/>
    </xf>
    <xf numFmtId="0" fontId="23" fillId="0" borderId="10" xfId="0" applyFont="1" applyBorder="1" applyAlignment="1">
      <alignment horizontal="center" vertical="center"/>
    </xf>
    <xf numFmtId="0" fontId="24" fillId="0" borderId="10" xfId="0" applyFont="1" applyBorder="1" applyAlignment="1">
      <alignment horizontal="center" vertical="center" wrapText="1"/>
    </xf>
    <xf numFmtId="2" fontId="0" fillId="0" borderId="10" xfId="0" applyNumberFormat="1" applyBorder="1" applyAlignment="1">
      <alignment horizontal="center"/>
    </xf>
    <xf numFmtId="0" fontId="23" fillId="0" borderId="0" xfId="0" applyFont="1" applyAlignment="1">
      <alignment horizontal="justify" vertical="center"/>
    </xf>
    <xf numFmtId="0" fontId="24" fillId="0" borderId="0" xfId="0" applyFont="1" applyAlignment="1">
      <alignment horizontal="left"/>
    </xf>
    <xf numFmtId="0" fontId="0" fillId="0" borderId="0" xfId="0" applyAlignment="1">
      <alignment horizontal="left"/>
    </xf>
    <xf numFmtId="0" fontId="0" fillId="0" borderId="10" xfId="0" applyBorder="1" applyAlignment="1">
      <alignment horizontal="center" vertical="center"/>
    </xf>
    <xf numFmtId="0" fontId="23" fillId="0" borderId="10" xfId="0" applyFont="1" applyBorder="1" applyAlignment="1">
      <alignment horizontal="center" vertical="center" wrapText="1"/>
    </xf>
    <xf numFmtId="0" fontId="23" fillId="0" borderId="10" xfId="0" applyFont="1" applyBorder="1" applyAlignment="1">
      <alignment vertical="center" wrapText="1"/>
    </xf>
    <xf numFmtId="0" fontId="23" fillId="0" borderId="10" xfId="0" applyFont="1" applyBorder="1" applyAlignment="1">
      <alignment horizontal="center" vertical="center"/>
    </xf>
    <xf numFmtId="0" fontId="20" fillId="0" borderId="11" xfId="0" applyFont="1" applyBorder="1" applyAlignment="1">
      <alignment horizontal="center" vertical="center" wrapText="1"/>
    </xf>
    <xf numFmtId="0" fontId="20" fillId="0" borderId="12" xfId="0" applyFont="1" applyBorder="1" applyAlignment="1">
      <alignment horizontal="center" vertical="center" wrapText="1"/>
    </xf>
    <xf numFmtId="0" fontId="20" fillId="0" borderId="10" xfId="0" applyFont="1" applyBorder="1" applyAlignment="1">
      <alignment horizontal="left" vertical="center"/>
    </xf>
    <xf numFmtId="0" fontId="20" fillId="0" borderId="10" xfId="0" applyFont="1" applyBorder="1" applyAlignment="1">
      <alignment horizontal="left" vertical="center" wrapText="1"/>
    </xf>
    <xf numFmtId="49" fontId="20" fillId="0" borderId="13" xfId="0" applyNumberFormat="1" applyFont="1" applyBorder="1" applyAlignment="1" applyProtection="1">
      <alignment horizontal="left" vertical="center"/>
      <protection locked="0"/>
    </xf>
    <xf numFmtId="49" fontId="20" fillId="0" borderId="14" xfId="0" applyNumberFormat="1" applyFont="1" applyBorder="1" applyAlignment="1" applyProtection="1">
      <alignment horizontal="left" vertical="center"/>
      <protection locked="0"/>
    </xf>
    <xf numFmtId="0" fontId="24" fillId="0" borderId="0" xfId="0" applyFont="1" applyAlignment="1">
      <alignment horizontal="left" vertical="center"/>
    </xf>
    <xf numFmtId="49" fontId="20" fillId="0" borderId="13" xfId="0" applyNumberFormat="1" applyFont="1" applyBorder="1" applyAlignment="1" applyProtection="1">
      <alignment horizontal="left" vertical="center" wrapText="1"/>
      <protection locked="0"/>
    </xf>
    <xf numFmtId="49" fontId="20" fillId="0" borderId="14" xfId="0" applyNumberFormat="1" applyFont="1" applyBorder="1" applyAlignment="1" applyProtection="1">
      <alignment horizontal="left" vertical="center" wrapText="1"/>
      <protection locked="0"/>
    </xf>
    <xf numFmtId="1" fontId="20" fillId="0" borderId="10" xfId="0" applyNumberFormat="1" applyFont="1" applyBorder="1" applyAlignment="1" applyProtection="1">
      <alignment horizontal="left" vertical="center"/>
      <protection locked="0"/>
    </xf>
    <xf numFmtId="1" fontId="20" fillId="0" borderId="10" xfId="0" applyNumberFormat="1" applyFont="1" applyBorder="1" applyAlignment="1">
      <alignment horizontal="left" vertical="center"/>
    </xf>
    <xf numFmtId="167" fontId="1" fillId="0" borderId="0" xfId="45" applyFont="1" applyFill="1"/>
    <xf numFmtId="0" fontId="0" fillId="0" borderId="0" xfId="0" applyBorder="1" applyAlignment="1">
      <alignment horizontal="center"/>
    </xf>
    <xf numFmtId="168" fontId="26" fillId="0" borderId="0" xfId="47" applyNumberFormat="1" applyFont="1" applyBorder="1" applyAlignment="1">
      <alignment horizontal="center"/>
    </xf>
    <xf numFmtId="169" fontId="1" fillId="0" borderId="10" xfId="45" applyNumberFormat="1" applyFont="1" applyFill="1" applyBorder="1"/>
  </cellXfs>
  <cellStyles count="48">
    <cellStyle name="%20 - Vurgu1" xfId="19" builtinId="30" customBuiltin="1"/>
    <cellStyle name="%20 - Vurgu2" xfId="23" builtinId="34" customBuiltin="1"/>
    <cellStyle name="%20 - Vurgu3" xfId="27" builtinId="38" customBuiltin="1"/>
    <cellStyle name="%20 - Vurgu4" xfId="31" builtinId="42" customBuiltin="1"/>
    <cellStyle name="%20 - Vurgu5" xfId="35" builtinId="46" customBuiltin="1"/>
    <cellStyle name="%20 - Vurgu6" xfId="39" builtinId="50" customBuiltin="1"/>
    <cellStyle name="%40 - Vurgu1" xfId="20" builtinId="31" customBuiltin="1"/>
    <cellStyle name="%40 - Vurgu2" xfId="24" builtinId="35" customBuiltin="1"/>
    <cellStyle name="%40 - Vurgu3" xfId="28" builtinId="39" customBuiltin="1"/>
    <cellStyle name="%40 - Vurgu4" xfId="32" builtinId="43" customBuiltin="1"/>
    <cellStyle name="%40 - Vurgu5" xfId="36" builtinId="47" customBuiltin="1"/>
    <cellStyle name="%40 - Vurgu6" xfId="40" builtinId="51" customBuiltin="1"/>
    <cellStyle name="%60 - Vurgu1" xfId="21" builtinId="32" customBuiltin="1"/>
    <cellStyle name="%60 - Vurgu2" xfId="25" builtinId="36" customBuiltin="1"/>
    <cellStyle name="%60 - Vurgu3" xfId="29" builtinId="40" customBuiltin="1"/>
    <cellStyle name="%60 - Vurgu4" xfId="33" builtinId="44" customBuiltin="1"/>
    <cellStyle name="%60 - Vurgu5" xfId="37" builtinId="48" customBuiltin="1"/>
    <cellStyle name="%60 - Vurgu6" xfId="41" builtinId="52" customBuiltin="1"/>
    <cellStyle name="Açıklama Metni" xfId="16" builtinId="53" customBuiltin="1"/>
    <cellStyle name="Ana Başlık" xfId="1" builtinId="15" customBuiltin="1"/>
    <cellStyle name="Bağlı Hücre" xfId="12" builtinId="24" customBuiltin="1"/>
    <cellStyle name="Başlık 1" xfId="2" builtinId="16" customBuiltin="1"/>
    <cellStyle name="Başlık 2" xfId="3" builtinId="17" customBuiltin="1"/>
    <cellStyle name="Başlık 3" xfId="4" builtinId="18" customBuiltin="1"/>
    <cellStyle name="Başlık 4" xfId="5" builtinId="19" customBuiltin="1"/>
    <cellStyle name="Çıkış" xfId="10" builtinId="21" customBuiltin="1"/>
    <cellStyle name="Giriş" xfId="9" builtinId="20" customBuiltin="1"/>
    <cellStyle name="Hesaplama" xfId="11" builtinId="22" customBuiltin="1"/>
    <cellStyle name="İşaretli Hücre" xfId="13" builtinId="23" customBuiltin="1"/>
    <cellStyle name="İyi" xfId="6" builtinId="26" customBuiltin="1"/>
    <cellStyle name="Kötü" xfId="7" builtinId="27" customBuiltin="1"/>
    <cellStyle name="Normal" xfId="0" builtinId="0"/>
    <cellStyle name="Normal 12" xfId="42" xr:uid="{00000000-0005-0000-0000-000020000000}"/>
    <cellStyle name="Normal 2" xfId="43" xr:uid="{00000000-0005-0000-0000-000021000000}"/>
    <cellStyle name="Normal 3" xfId="44" xr:uid="{0855D9C3-FE29-4ECF-8449-15F6F101911A}"/>
    <cellStyle name="Normal 4" xfId="46" xr:uid="{A7169155-8B9C-48E8-A5D1-F7DF04C41526}"/>
    <cellStyle name="Not" xfId="15" builtinId="10" customBuiltin="1"/>
    <cellStyle name="Nötr" xfId="8" builtinId="28" customBuiltin="1"/>
    <cellStyle name="Toplam" xfId="17" builtinId="25" customBuiltin="1"/>
    <cellStyle name="Uyarı Metni" xfId="14" builtinId="11" customBuiltin="1"/>
    <cellStyle name="Virgül 2" xfId="45" xr:uid="{55E6E9AA-0D93-4A19-A188-2D66F753D3FA}"/>
    <cellStyle name="Virgül 3" xfId="47" xr:uid="{E159BBF4-FB94-4636-8DA1-9D7DDDC6B29B}"/>
    <cellStyle name="Vurgu1" xfId="18" builtinId="29" customBuiltin="1"/>
    <cellStyle name="Vurgu2" xfId="22" builtinId="33" customBuiltin="1"/>
    <cellStyle name="Vurgu3" xfId="26" builtinId="37" customBuiltin="1"/>
    <cellStyle name="Vurgu4" xfId="30" builtinId="41" customBuiltin="1"/>
    <cellStyle name="Vurgu5" xfId="34" builtinId="45" customBuiltin="1"/>
    <cellStyle name="Vurgu6" xfId="38" builtinId="49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?>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calcChain" Target="calcChain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?>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?>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?>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?>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?>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?>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?>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?>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?>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?>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?>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?>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?>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?>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?>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?>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?>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?>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?>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?>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?>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?>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?>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?>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?>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?>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?>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?>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?>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?>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?>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?>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?>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?>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?>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?>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?>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?>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?>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?>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?>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?>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?>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?>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?>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?>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?>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?>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6.xml.rels><?xml version="1.0" encoding="UTF-8"?>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?>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?>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?>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ayfa1"/>
  <dimension ref="A1:AE1"/>
  <sheetViews>
    <sheetView tabSelected="1" workbookViewId="0">
      <pane ySplit="1" topLeftCell="A2" activePane="bottomLeft" state="frozen"/>
      <selection activeCell="C57" sqref="C57"/>
      <selection pane="bottomLeft" activeCell="E16" sqref="E16"/>
    </sheetView>
  </sheetViews>
  <sheetFormatPr defaultColWidth="8.77734375" defaultRowHeight="14.4" x14ac:dyDescent="0.3"/>
  <cols>
    <col min="1" max="1" width="11" bestFit="1" customWidth="1"/>
    <col min="2" max="2" width="8.44140625" bestFit="1" customWidth="1"/>
    <col min="3" max="3" width="10" bestFit="1" customWidth="1"/>
    <col min="4" max="4" width="17.6640625" bestFit="1" customWidth="1"/>
    <col min="5" max="5" width="56.77734375" bestFit="1" customWidth="1"/>
    <col min="6" max="6" width="40.33203125" bestFit="1" customWidth="1"/>
    <col min="7" max="7" width="15.6640625" bestFit="1" customWidth="1"/>
    <col min="8" max="8" width="13.44140625" bestFit="1" customWidth="1"/>
    <col min="9" max="9" width="17.77734375" bestFit="1" customWidth="1"/>
    <col min="10" max="10" width="15.77734375" bestFit="1" customWidth="1"/>
    <col min="11" max="11" width="28.44140625" bestFit="1" customWidth="1"/>
    <col min="12" max="12" width="31.109375" bestFit="1" customWidth="1"/>
    <col min="13" max="13" width="14.77734375" bestFit="1" customWidth="1"/>
    <col min="14" max="14" width="17.33203125" bestFit="1" customWidth="1"/>
    <col min="15" max="15" width="42.77734375" bestFit="1" customWidth="1"/>
    <col min="16" max="16" width="42.6640625" bestFit="1" customWidth="1"/>
    <col min="17" max="18" width="44.44140625" bestFit="1" customWidth="1"/>
    <col min="19" max="19" width="47.6640625" bestFit="1" customWidth="1"/>
    <col min="20" max="20" width="47.44140625" bestFit="1" customWidth="1"/>
    <col min="21" max="21" width="42.109375" bestFit="1" customWidth="1"/>
    <col min="22" max="22" width="39.6640625" bestFit="1" customWidth="1"/>
    <col min="23" max="23" width="35" bestFit="1" customWidth="1"/>
    <col min="24" max="24" width="34.77734375" bestFit="1" customWidth="1"/>
    <col min="25" max="25" width="36.44140625" bestFit="1" customWidth="1"/>
    <col min="26" max="26" width="35.6640625" bestFit="1" customWidth="1"/>
    <col min="27" max="27" width="39.33203125" bestFit="1" customWidth="1"/>
    <col min="28" max="28" width="39.109375" bestFit="1" customWidth="1"/>
    <col min="29" max="29" width="33.44140625" bestFit="1" customWidth="1"/>
    <col min="30" max="30" width="33.33203125" bestFit="1" customWidth="1"/>
    <col min="31" max="31" width="30.44140625" bestFit="1" customWidth="1"/>
  </cols>
  <sheetData>
    <row r="1" spans="1:31" x14ac:dyDescent="0.3">
      <c r="A1" s="1" t="s">
        <v>29</v>
      </c>
      <c r="B1" s="1" t="s">
        <v>0</v>
      </c>
      <c r="C1" s="1" t="s">
        <v>30</v>
      </c>
      <c r="D1" s="1" t="s">
        <v>31</v>
      </c>
      <c r="E1" s="1" t="s">
        <v>32</v>
      </c>
      <c r="F1" s="1" t="s">
        <v>33</v>
      </c>
      <c r="G1" s="1" t="s">
        <v>34</v>
      </c>
      <c r="H1" s="1" t="s">
        <v>35</v>
      </c>
      <c r="I1" s="1" t="s">
        <v>36</v>
      </c>
      <c r="J1" s="1" t="s">
        <v>37</v>
      </c>
      <c r="K1" s="1" t="s">
        <v>38</v>
      </c>
      <c r="L1" s="1" t="s">
        <v>39</v>
      </c>
      <c r="M1" s="1" t="s">
        <v>40</v>
      </c>
      <c r="N1" s="1" t="s">
        <v>41</v>
      </c>
      <c r="O1" s="1" t="s">
        <v>42</v>
      </c>
      <c r="P1" s="1" t="s">
        <v>43</v>
      </c>
      <c r="Q1" s="1" t="s">
        <v>44</v>
      </c>
      <c r="R1" s="1" t="s">
        <v>45</v>
      </c>
      <c r="S1" s="1" t="s">
        <v>46</v>
      </c>
      <c r="T1" s="1" t="s">
        <v>47</v>
      </c>
      <c r="U1" s="1" t="s">
        <v>48</v>
      </c>
      <c r="V1" s="1" t="s">
        <v>49</v>
      </c>
      <c r="W1" s="1" t="s">
        <v>50</v>
      </c>
      <c r="X1" s="1" t="s">
        <v>51</v>
      </c>
      <c r="Y1" s="1" t="s">
        <v>52</v>
      </c>
      <c r="Z1" t="s">
        <v>53</v>
      </c>
      <c r="AA1" t="s">
        <v>54</v>
      </c>
      <c r="AB1" t="s">
        <v>55</v>
      </c>
      <c r="AC1" t="s">
        <v>56</v>
      </c>
      <c r="AD1" t="s">
        <v>57</v>
      </c>
      <c r="AE1" t="s">
        <v>58</v>
      </c>
    </row>
    <row>
      <c>
        <v>2597109</v>
      </c>
      <c>
        <v>1</v>
      </c>
      <c>
        <is>
          <t>İZMİR</t>
        </is>
      </c>
      <c>
        <v>ÇEŞME</v>
      </c>
      <c>
        <is>
          <t>Dağıtım Transformatörü</t>
        </is>
      </c>
      <c>
        <v>L-296 35-18-L00296_35-18-L00296_72059763</v>
      </c>
      <c>
        <v>Şebeke Yenileme ve Kapasite Artışı Çalışması</v>
      </c>
      <c>
        <v>Dağıtım-AG</v>
      </c>
      <c>
        <v>Uzun</v>
      </c>
      <c>
        <v>Şebeke işletmecisi</v>
      </c>
      <c>
        <v>Bildirimli</v>
      </c>
      <c>
        <is>
          <t>03.07.2023 12:27:34</t>
        </is>
      </c>
      <c>
        <is>
          <t>03.07.2023 17:18:23</t>
        </is>
      </c>
      <c>
        <v>4.846944444</v>
      </c>
      <c>
        <v>0</v>
      </c>
      <c>
        <v>252</v>
      </c>
      <c>
        <v>0</v>
      </c>
      <c>
        <v>0</v>
      </c>
      <c>
        <v>0</v>
      </c>
      <c>
        <v>110</v>
      </c>
      <c>
        <v>0</v>
      </c>
      <c>
        <v>0</v>
      </c>
      <c>
        <v>0</v>
      </c>
      <c>
        <v>870.0219296544657</v>
      </c>
      <c>
        <v>0</v>
      </c>
      <c>
        <v>0</v>
      </c>
      <c>
        <v>0</v>
      </c>
      <c>
        <v>2590.527019902234</v>
      </c>
      <c>
        <v>0</v>
      </c>
      <c>
        <v>0</v>
      </c>
      <c>
        <v>3460.5489495566994</v>
      </c>
    </row>
    <row>
      <c>
        <v>2597458</v>
      </c>
      <c>
        <v>1</v>
      </c>
      <c>
        <is>
          <t>MANİSA</t>
        </is>
      </c>
      <c>
        <v>SOMA</v>
      </c>
      <c>
        <is>
          <t>Dağıtım Transformatörü</t>
        </is>
      </c>
      <c>
        <v>DEREKÖY TR-1 45-82-M00286_45-82-M00286_2370608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03.07.2023 21:54:31</t>
        </is>
      </c>
      <c>
        <is>
          <t>03.07.2023 23:38:21</t>
        </is>
      </c>
      <c>
        <v>1.730555555</v>
      </c>
      <c>
        <v>0</v>
      </c>
      <c>
        <v>17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2.350332461053063</v>
      </c>
      <c>
        <v>0</v>
      </c>
      <c>
        <v>0</v>
      </c>
      <c>
        <v>0</v>
      </c>
      <c>
        <v>0</v>
      </c>
      <c>
        <v>0</v>
      </c>
      <c>
        <v>0</v>
      </c>
      <c>
        <v>2.350332461053063</v>
      </c>
    </row>
    <row>
      <c>
        <v>2597209</v>
      </c>
      <c>
        <v>1</v>
      </c>
      <c>
        <is>
          <t>İZMİR</t>
        </is>
      </c>
      <c>
        <v>DİKİLİ</v>
      </c>
      <c>
        <is>
          <t>Saha Dağıtım Kutusu (SDK)</t>
        </is>
      </c>
      <c>
        <v>L-318 DİKİLİ BELEDİYESİ 35-30-L00318_E E01_83625999</v>
      </c>
      <c>
        <v>AG Yeraltı Kablo Arızası</v>
      </c>
      <c>
        <v>Dağıtım-AG</v>
      </c>
      <c>
        <v>Uzun</v>
      </c>
      <c>
        <v>Şebeke işletmecisi</v>
      </c>
      <c>
        <v>Bildirimsiz</v>
      </c>
      <c>
        <is>
          <t>03.07.2023 14:55:15</t>
        </is>
      </c>
      <c>
        <is>
          <t>04.07.2023 00:45:47</t>
        </is>
      </c>
      <c>
        <v>9.842222222</v>
      </c>
      <c>
        <v>0</v>
      </c>
      <c>
        <v>16</v>
      </c>
      <c>
        <v>0</v>
      </c>
      <c>
        <v>0</v>
      </c>
      <c>
        <v>0</v>
      </c>
      <c>
        <v>13</v>
      </c>
      <c>
        <v>0</v>
      </c>
      <c>
        <v>0</v>
      </c>
      <c>
        <v>0</v>
      </c>
      <c>
        <v>33.56667873667803</v>
      </c>
      <c>
        <v>0</v>
      </c>
      <c>
        <v>0</v>
      </c>
      <c>
        <v>0</v>
      </c>
      <c>
        <v>46.70586580679316</v>
      </c>
      <c>
        <v>0</v>
      </c>
      <c>
        <v>0</v>
      </c>
      <c>
        <v>80.27254454347118</v>
      </c>
    </row>
    <row>
      <c>
        <v>2596960</v>
      </c>
      <c>
        <v>1</v>
      </c>
      <c>
        <is>
          <t>MANİSA</t>
        </is>
      </c>
      <c>
        <v>ŞEHZADELER</v>
      </c>
      <c>
        <is>
          <t>OG Fideri</t>
        </is>
      </c>
      <c>
        <v>DM-1/59 45-71-M00020_GIDA ÇARŞISI M01_66398582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03.07.2023 09:08:11</t>
        </is>
      </c>
      <c>
        <is>
          <t>03.07.2023 12:12:32</t>
        </is>
      </c>
      <c>
        <v>3.0725</v>
      </c>
      <c>
        <v>0</v>
      </c>
      <c>
        <v>348</v>
      </c>
      <c>
        <v>0</v>
      </c>
      <c>
        <v>0</v>
      </c>
      <c>
        <v>1</v>
      </c>
      <c>
        <v>16</v>
      </c>
      <c>
        <v>0</v>
      </c>
      <c>
        <v>0</v>
      </c>
      <c>
        <v>0</v>
      </c>
      <c>
        <v>261.62481407586677</v>
      </c>
      <c>
        <v>0</v>
      </c>
      <c>
        <v>0</v>
      </c>
      <c>
        <v>6.5112590664450005</v>
      </c>
      <c>
        <v>100.47416958640142</v>
      </c>
      <c>
        <v>0</v>
      </c>
      <c>
        <v>0</v>
      </c>
      <c>
        <v>368.61024272871316</v>
      </c>
    </row>
    <row>
      <c>
        <v>2597003</v>
      </c>
      <c>
        <v>1</v>
      </c>
      <c>
        <is>
          <t>İZMİR</t>
        </is>
      </c>
      <c>
        <v>BERGAMA</v>
      </c>
      <c>
        <is>
          <t>DM</t>
        </is>
      </c>
      <c>
        <v>BÖLCEK DM 35-16-M00153_MEZARLIKALTI M06_82962827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03.07.2023 10:30:38</t>
        </is>
      </c>
      <c>
        <is>
          <t>03.07.2023 11:47:29</t>
        </is>
      </c>
      <c>
        <v>1.280833333</v>
      </c>
      <c>
        <v>0</v>
      </c>
      <c>
        <v>1</v>
      </c>
      <c>
        <v>5</v>
      </c>
      <c>
        <v>64</v>
      </c>
      <c>
        <v>1</v>
      </c>
      <c>
        <v>4</v>
      </c>
      <c>
        <v>0</v>
      </c>
      <c>
        <v>0</v>
      </c>
      <c>
        <v>0</v>
      </c>
      <c>
        <v>0.6864242038206698</v>
      </c>
      <c>
        <v>26.893056667772726</v>
      </c>
      <c>
        <v>252.41661312628995</v>
      </c>
      <c>
        <v>24.76497503871939</v>
      </c>
      <c>
        <v>17.168293534904095</v>
      </c>
      <c>
        <v>0</v>
      </c>
      <c>
        <v>0</v>
      </c>
      <c>
        <v>321.92936257150683</v>
      </c>
    </row>
    <row>
      <c>
        <v>2597169</v>
      </c>
      <c>
        <v>1</v>
      </c>
      <c>
        <is>
          <t>İZMİR</t>
        </is>
      </c>
      <c>
        <v>KİRAZ</v>
      </c>
      <c>
        <is>
          <t>AG Fideri</t>
        </is>
      </c>
      <c>
        <v>KARAMAN GİRİŞ  TR-5 35-31-L00053_47864406_56390608_56390608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03.07.2023 13:32:16</t>
        </is>
      </c>
      <c>
        <is>
          <t>03.07.2023 18:33:27</t>
        </is>
      </c>
      <c>
        <v>5.019722222</v>
      </c>
      <c>
        <v>0</v>
      </c>
      <c>
        <v>68</v>
      </c>
      <c>
        <v>0</v>
      </c>
      <c>
        <v>4</v>
      </c>
      <c>
        <v>0</v>
      </c>
      <c>
        <v>8</v>
      </c>
      <c>
        <v>0</v>
      </c>
      <c>
        <v>0</v>
      </c>
      <c>
        <v>0</v>
      </c>
      <c>
        <v>35.527511794501834</v>
      </c>
      <c>
        <v>0</v>
      </c>
      <c>
        <v>31.780772738131446</v>
      </c>
      <c>
        <v>0</v>
      </c>
      <c>
        <v>30.004337556019678</v>
      </c>
      <c>
        <v>0</v>
      </c>
      <c>
        <v>0</v>
      </c>
      <c>
        <v>97.31262208865296</v>
      </c>
    </row>
    <row>
      <c>
        <v>2597146</v>
      </c>
      <c>
        <v>1</v>
      </c>
      <c>
        <is>
          <t>İZMİR</t>
        </is>
      </c>
      <c>
        <v>DİKİLİ</v>
      </c>
      <c>
        <is>
          <t>Dağıtım Transformatörü</t>
        </is>
      </c>
      <c>
        <v>TR-76 (M-701) 35-30-M00701_35-30-M00701_66048295</v>
      </c>
      <c>
        <v>Şebeke Bakım Çalışması</v>
      </c>
      <c>
        <v>Dağıtım-AG</v>
      </c>
      <c>
        <v>Uzun</v>
      </c>
      <c>
        <v>Şebeke işletmecisi</v>
      </c>
      <c>
        <v>Bildirimli</v>
      </c>
      <c>
        <is>
          <t>03.07.2023 13:10:47</t>
        </is>
      </c>
      <c>
        <is>
          <t>03.07.2023 14:09:13</t>
        </is>
      </c>
      <c>
        <v>0.973888888</v>
      </c>
      <c>
        <v>0</v>
      </c>
      <c>
        <v>429</v>
      </c>
      <c>
        <v>0</v>
      </c>
      <c>
        <v>0</v>
      </c>
      <c>
        <v>0</v>
      </c>
      <c>
        <v>20</v>
      </c>
      <c>
        <v>0</v>
      </c>
      <c>
        <v>0</v>
      </c>
      <c>
        <v>0</v>
      </c>
      <c>
        <v>89.09309643045121</v>
      </c>
      <c>
        <v>0</v>
      </c>
      <c>
        <v>0</v>
      </c>
      <c>
        <v>0</v>
      </c>
      <c>
        <v>30.232605549705298</v>
      </c>
      <c>
        <v>0</v>
      </c>
      <c>
        <v>0</v>
      </c>
      <c>
        <v>119.32570198015651</v>
      </c>
    </row>
    <row>
      <c>
        <v>2597295</v>
      </c>
      <c>
        <v>1</v>
      </c>
      <c>
        <is>
          <t>MANİSA</t>
        </is>
      </c>
      <c>
        <v>SOMA</v>
      </c>
      <c>
        <is>
          <t>Kullanıcı Bağlantı Hattı</t>
        </is>
      </c>
      <c>
        <v>SOMA TR-13 45-82-M00013_945528391_945528391</v>
      </c>
      <c>
        <v>AG Branşman Yeraltı Kablo Arızası</v>
      </c>
      <c>
        <v>Dağıtım-AG</v>
      </c>
      <c>
        <v>Uzun</v>
      </c>
      <c>
        <v>Şebeke işletmecisi</v>
      </c>
      <c>
        <v>Bildirimsiz</v>
      </c>
      <c>
        <is>
          <t>03.07.2023 17:01:19</t>
        </is>
      </c>
      <c>
        <is>
          <t>03.07.2023 18:35:14</t>
        </is>
      </c>
      <c>
        <v>1.565277777</v>
      </c>
      <c>
        <v>0</v>
      </c>
      <c>
        <v>12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3.824103726852224</v>
      </c>
      <c>
        <v>0</v>
      </c>
      <c>
        <v>0</v>
      </c>
      <c>
        <v>0</v>
      </c>
      <c>
        <v>0</v>
      </c>
      <c>
        <v>0</v>
      </c>
      <c>
        <v>0</v>
      </c>
      <c>
        <v>3.824103726852224</v>
      </c>
    </row>
    <row>
      <c>
        <v>2596834</v>
      </c>
      <c>
        <v>1</v>
      </c>
      <c>
        <is>
          <t>İZMİR</t>
        </is>
      </c>
      <c>
        <v>KONAK</v>
      </c>
      <c>
        <is>
          <t>AG Fideri</t>
        </is>
      </c>
      <c>
        <v>K-123 35-01-K00123_B_56374946_56374946</v>
      </c>
      <c>
        <v>AG Tel Kopuğu</v>
      </c>
      <c>
        <v>Dağıtım-AG</v>
      </c>
      <c>
        <v>Uzun</v>
      </c>
      <c>
        <v>Şebeke işletmecisi</v>
      </c>
      <c>
        <v>Bildirimsiz</v>
      </c>
      <c>
        <is>
          <t>03.07.2023 04:30:33</t>
        </is>
      </c>
      <c>
        <is>
          <t>03.07.2023 07:24:33</t>
        </is>
      </c>
      <c>
        <v>2.9</v>
      </c>
      <c>
        <v>0</v>
      </c>
      <c>
        <v>88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14.754787785168297</v>
      </c>
      <c>
        <v>0</v>
      </c>
      <c>
        <v>0</v>
      </c>
      <c>
        <v>0</v>
      </c>
      <c>
        <v>0</v>
      </c>
      <c>
        <v>0</v>
      </c>
      <c>
        <v>0</v>
      </c>
      <c>
        <v>14.754787785168297</v>
      </c>
    </row>
    <row>
      <c>
        <v>2597189</v>
      </c>
      <c>
        <v>1</v>
      </c>
      <c>
        <is>
          <t>İZMİR</t>
        </is>
      </c>
      <c>
        <v>ÇEŞME</v>
      </c>
      <c>
        <is>
          <t>Kullanıcı Bağlantı Hattı</t>
        </is>
      </c>
      <c>
        <v>DM-2/8 BAŞKENT TR 35-18-L00588_950461345_950461345</v>
      </c>
      <c>
        <v>AG Branşman Yeraltı Kablo Arızası</v>
      </c>
      <c>
        <v>Dağıtım-AG</v>
      </c>
      <c>
        <v>Uzun</v>
      </c>
      <c>
        <v>Şebeke işletmecisi</v>
      </c>
      <c>
        <v>Bildirimsiz</v>
      </c>
      <c>
        <is>
          <t>03.07.2023 14:04:30</t>
        </is>
      </c>
      <c>
        <is>
          <t>03.07.2023 17:28:03</t>
        </is>
      </c>
      <c>
        <v>3.3925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3.4648437996725883</v>
      </c>
      <c>
        <v>0</v>
      </c>
      <c>
        <v>0</v>
      </c>
      <c>
        <v>0</v>
      </c>
      <c>
        <v>0</v>
      </c>
      <c>
        <v>0</v>
      </c>
      <c>
        <v>0</v>
      </c>
      <c>
        <v>3.4648437996725883</v>
      </c>
    </row>
    <row>
      <c>
        <v>2597438</v>
      </c>
      <c>
        <v>1</v>
      </c>
      <c>
        <is>
          <t>İZMİR</t>
        </is>
      </c>
      <c>
        <v>BORNOVA</v>
      </c>
      <c>
        <is>
          <t>OG Fideri</t>
        </is>
      </c>
      <c>
        <v>K-4156 35-02-K04156_TRAFO K01_2312968</v>
      </c>
      <c>
        <v>OG Kesici Arızası</v>
      </c>
      <c>
        <v>Dağıtım-OG</v>
      </c>
      <c>
        <v>Uzun</v>
      </c>
      <c>
        <v>Şebeke işletmecisi</v>
      </c>
      <c>
        <v>Bildirimsiz</v>
      </c>
      <c>
        <is>
          <t>03.07.2023 21:11:39</t>
        </is>
      </c>
      <c>
        <is>
          <t>03.07.2023 21:53:19</t>
        </is>
      </c>
      <c>
        <v>0.694444444</v>
      </c>
      <c>
        <v>0</v>
      </c>
      <c>
        <v>641</v>
      </c>
      <c>
        <v>0</v>
      </c>
      <c>
        <v>0</v>
      </c>
      <c>
        <v>0</v>
      </c>
      <c>
        <v>40</v>
      </c>
      <c>
        <v>0</v>
      </c>
      <c>
        <v>0</v>
      </c>
      <c>
        <v>0</v>
      </c>
      <c>
        <v>114.90997179459428</v>
      </c>
      <c>
        <v>0</v>
      </c>
      <c>
        <v>0</v>
      </c>
      <c>
        <v>0</v>
      </c>
      <c>
        <v>18.616082829361112</v>
      </c>
      <c>
        <v>0</v>
      </c>
      <c>
        <v>0</v>
      </c>
      <c>
        <v>133.5260546239554</v>
      </c>
    </row>
    <row>
      <c>
        <v>2597066</v>
      </c>
      <c>
        <v>1</v>
      </c>
      <c>
        <is>
          <t>İZMİR</t>
        </is>
      </c>
      <c>
        <v>KİRAZ</v>
      </c>
      <c>
        <is>
          <t>AG Fideri</t>
        </is>
      </c>
      <c>
        <v>BAŞARAN TR-3 35-31-L00072_B_91024659_91024659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03.07.2023 11:42:18</t>
        </is>
      </c>
      <c>
        <is>
          <t>03.07.2023 13:28:48</t>
        </is>
      </c>
      <c>
        <v>1.775</v>
      </c>
      <c>
        <v>0</v>
      </c>
      <c>
        <v>8</v>
      </c>
      <c>
        <v>0</v>
      </c>
      <c>
        <v>1</v>
      </c>
      <c>
        <v>0</v>
      </c>
      <c>
        <v>1</v>
      </c>
      <c>
        <v>0</v>
      </c>
      <c>
        <v>0</v>
      </c>
      <c>
        <v>0</v>
      </c>
      <c>
        <v>3.7124284413426207</v>
      </c>
      <c>
        <v>0</v>
      </c>
      <c>
        <v>1.6894146951871951</v>
      </c>
      <c>
        <v>0</v>
      </c>
      <c>
        <v>4.110845343786019</v>
      </c>
      <c>
        <v>0</v>
      </c>
      <c>
        <v>0</v>
      </c>
      <c>
        <v>9.512688480315834</v>
      </c>
    </row>
    <row>
      <c>
        <v>2597206</v>
      </c>
      <c>
        <v>1</v>
      </c>
      <c>
        <is>
          <t>İZMİR</t>
        </is>
      </c>
      <c>
        <v>TORBALI</v>
      </c>
      <c>
        <is>
          <t>Dağıtım Transformatörü</t>
        </is>
      </c>
      <c>
        <v>PAMUKYAZI-4 35-26-L00383_35-26-L00383_2347842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03.07.2023 14:43:56</t>
        </is>
      </c>
      <c>
        <is>
          <t>03.07.2023 15:56:21</t>
        </is>
      </c>
      <c>
        <v>1.206944444</v>
      </c>
      <c>
        <v>0</v>
      </c>
      <c>
        <v>175</v>
      </c>
      <c>
        <v>0</v>
      </c>
      <c>
        <v>5</v>
      </c>
      <c>
        <v>0</v>
      </c>
      <c>
        <v>13</v>
      </c>
      <c>
        <v>0</v>
      </c>
      <c>
        <v>0</v>
      </c>
      <c>
        <v>0</v>
      </c>
      <c>
        <v>68.90400303881569</v>
      </c>
      <c>
        <v>0</v>
      </c>
      <c>
        <v>32.338855816263454</v>
      </c>
      <c>
        <v>0</v>
      </c>
      <c>
        <v>50.20387502014273</v>
      </c>
      <c>
        <v>0</v>
      </c>
      <c>
        <v>0</v>
      </c>
      <c>
        <v>151.44673387522187</v>
      </c>
    </row>
    <row>
      <c>
        <v>2596874</v>
      </c>
      <c>
        <v>1</v>
      </c>
      <c>
        <is>
          <t>MANİSA</t>
        </is>
      </c>
      <c>
        <v>SALİHLİ</v>
      </c>
      <c>
        <is>
          <t>OG Fideri</t>
        </is>
      </c>
      <c>
        <v>TAYTAN TARIMSAL SULAMA 45-78-M00259_DIREK TIPI TRAFO HUCRESI H01_2111949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03.07.2023 07:35:09</t>
        </is>
      </c>
      <c>
        <is>
          <t>03.07.2023 09:21:53</t>
        </is>
      </c>
      <c>
        <v>1.778888888</v>
      </c>
      <c>
        <v>0</v>
      </c>
      <c>
        <v>0</v>
      </c>
      <c>
        <v>0</v>
      </c>
      <c>
        <v>7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84.04928606076004</v>
      </c>
      <c>
        <v>0</v>
      </c>
      <c>
        <v>0</v>
      </c>
      <c>
        <v>0</v>
      </c>
      <c>
        <v>0</v>
      </c>
      <c>
        <v>84.04928606076004</v>
      </c>
    </row>
    <row>
      <c>
        <v>2597229</v>
      </c>
      <c>
        <v>1</v>
      </c>
      <c>
        <is>
          <t>MANİSA</t>
        </is>
      </c>
      <c>
        <v>SOMA</v>
      </c>
      <c>
        <is>
          <t>Kullanıcı Bağlantı Hattı</t>
        </is>
      </c>
      <c>
        <v>SOMA DM-3 45-82-M00025_945543370_945543370</v>
      </c>
      <c>
        <v>AG Branşman Yeraltı Kablo Arızası</v>
      </c>
      <c>
        <v>Dağıtım-AG</v>
      </c>
      <c>
        <v>Uzun</v>
      </c>
      <c>
        <v>Şebeke işletmecisi</v>
      </c>
      <c>
        <v>Bildirimsiz</v>
      </c>
      <c>
        <is>
          <t>03.07.2023 15:16:58</t>
        </is>
      </c>
      <c>
        <is>
          <t>03.07.2023 22:33:13</t>
        </is>
      </c>
      <c>
        <v>7.270833333</v>
      </c>
      <c>
        <v>0</v>
      </c>
      <c>
        <v>9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16.405769201081903</v>
      </c>
      <c>
        <v>0</v>
      </c>
      <c>
        <v>0</v>
      </c>
      <c>
        <v>0</v>
      </c>
      <c>
        <v>18.708686674229952</v>
      </c>
      <c>
        <v>0</v>
      </c>
      <c>
        <v>0</v>
      </c>
      <c>
        <v>35.114455875311855</v>
      </c>
    </row>
    <row>
      <c>
        <v>2597252</v>
      </c>
      <c>
        <v>1</v>
      </c>
      <c>
        <is>
          <t>MANİSA</t>
        </is>
      </c>
      <c>
        <v>ALAŞEHİR</v>
      </c>
      <c>
        <is>
          <t>KÖK</t>
        </is>
      </c>
      <c>
        <v>PİYADELER KÖK 45-73-M00136_PİYADELER TR-1 M09_95408238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03.07.2023 15:58:07</t>
        </is>
      </c>
      <c>
        <is>
          <t>03.07.2023 16:33:41</t>
        </is>
      </c>
      <c>
        <v>0.592777777</v>
      </c>
      <c>
        <v>0</v>
      </c>
      <c>
        <v>736</v>
      </c>
      <c>
        <v>0</v>
      </c>
      <c>
        <v>93</v>
      </c>
      <c>
        <v>0</v>
      </c>
      <c>
        <v>72</v>
      </c>
      <c>
        <v>0</v>
      </c>
      <c>
        <v>0</v>
      </c>
      <c>
        <v>0</v>
      </c>
      <c>
        <v>83.11699608834576</v>
      </c>
      <c>
        <v>0</v>
      </c>
      <c>
        <v>106.43067133949037</v>
      </c>
      <c>
        <v>0</v>
      </c>
      <c>
        <v>45.92982812509837</v>
      </c>
      <c>
        <v>0</v>
      </c>
      <c>
        <v>0</v>
      </c>
      <c>
        <v>235.4774955529345</v>
      </c>
    </row>
    <row>
      <c>
        <v>2596880</v>
      </c>
      <c>
        <v>1</v>
      </c>
      <c>
        <is>
          <t>MANİSA</t>
        </is>
      </c>
      <c>
        <v>ŞEHZADELER</v>
      </c>
      <c>
        <is>
          <t>KÖK</t>
        </is>
      </c>
      <c>
        <v>CANPAŞA KÖK 45-71-M00140_ALİ ÖRÜMLÜ M06_72246776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03.07.2023 08:00:24</t>
        </is>
      </c>
      <c>
        <is>
          <t>03.07.2023 10:59:35</t>
        </is>
      </c>
      <c>
        <v>2.986388888</v>
      </c>
      <c>
        <v>2</v>
      </c>
      <c>
        <v>3</v>
      </c>
      <c>
        <v>59</v>
      </c>
      <c>
        <v>34</v>
      </c>
      <c>
        <v>6</v>
      </c>
      <c>
        <v>0</v>
      </c>
      <c>
        <v>0</v>
      </c>
      <c>
        <v>0</v>
      </c>
      <c>
        <v>5.733386776957569</v>
      </c>
      <c>
        <v>6.220478679553827</v>
      </c>
      <c>
        <v>1293.988933016918</v>
      </c>
      <c>
        <v>1239.817397526783</v>
      </c>
      <c>
        <v>184.2690503973159</v>
      </c>
      <c>
        <v>0</v>
      </c>
      <c>
        <v>0</v>
      </c>
      <c>
        <v>0</v>
      </c>
      <c>
        <v>2730.0292463975284</v>
      </c>
    </row>
    <row>
      <c>
        <v>2596920</v>
      </c>
      <c>
        <v>1</v>
      </c>
      <c>
        <is>
          <t>MANİSA</t>
        </is>
      </c>
      <c>
        <v>SARUHANLI</v>
      </c>
      <c>
        <is>
          <t>OG Fideri</t>
        </is>
      </c>
      <c>
        <v>PAŞAKÖY TR-3 45-80-M00058_PAŞAKÖY TR-2 M04_72199599</v>
      </c>
      <c>
        <v>Şebeke Bakım Çalışması</v>
      </c>
      <c>
        <v>Dağıtım-OG</v>
      </c>
      <c>
        <v>Uzun</v>
      </c>
      <c>
        <v>Şebeke işletmecisi</v>
      </c>
      <c>
        <v>Bildirimli</v>
      </c>
      <c>
        <is>
          <t>03.07.2023 09:01:25</t>
        </is>
      </c>
      <c>
        <is>
          <t>03.07.2023 12:32:02</t>
        </is>
      </c>
      <c>
        <v>3.510277777</v>
      </c>
      <c>
        <v>0</v>
      </c>
      <c>
        <v>182</v>
      </c>
      <c>
        <v>0</v>
      </c>
      <c>
        <v>12</v>
      </c>
      <c>
        <v>1</v>
      </c>
      <c>
        <v>32</v>
      </c>
      <c>
        <v>1</v>
      </c>
      <c>
        <v>0</v>
      </c>
      <c>
        <v>0</v>
      </c>
      <c>
        <v>132.78002881340652</v>
      </c>
      <c>
        <v>0</v>
      </c>
      <c>
        <v>80.41400435599382</v>
      </c>
      <c>
        <v>7.434854153210556</v>
      </c>
      <c>
        <v>158.40050407086295</v>
      </c>
      <c>
        <v>557.7285276048575</v>
      </c>
      <c>
        <v>0</v>
      </c>
      <c>
        <v>936.7579189983313</v>
      </c>
    </row>
    <row>
      <c>
        <v>2597212</v>
      </c>
      <c>
        <v>1</v>
      </c>
      <c>
        <is>
          <t>İZMİR</t>
        </is>
      </c>
      <c>
        <v>TORBALI</v>
      </c>
      <c>
        <is>
          <t>Kullanıcı Bağlantı Hattı</t>
        </is>
      </c>
      <c>
        <v>TR-37 35-26-M00037_956625529_956625529</v>
      </c>
      <c>
        <v>AG Box / Sdk Abone Çıkış Sigorta Atığı</v>
      </c>
      <c>
        <v>Dağıtım-AG</v>
      </c>
      <c>
        <v>Uzun</v>
      </c>
      <c>
        <v>Şebeke işletmecisi</v>
      </c>
      <c>
        <v>Bildirimsiz</v>
      </c>
      <c>
        <is>
          <t>03.07.2023 15:02:58</t>
        </is>
      </c>
      <c>
        <is>
          <t>03.07.2023 15:38:04</t>
        </is>
      </c>
      <c>
        <v>0.585</v>
      </c>
      <c>
        <v>0</v>
      </c>
      <c>
        <v>13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3.170895200452629</v>
      </c>
      <c>
        <v>0</v>
      </c>
      <c>
        <v>0</v>
      </c>
      <c>
        <v>0</v>
      </c>
      <c>
        <v>9.439376120612568</v>
      </c>
      <c>
        <v>0</v>
      </c>
      <c>
        <v>0</v>
      </c>
      <c>
        <v>12.610271321065197</v>
      </c>
    </row>
    <row>
      <c>
        <v>2597172</v>
      </c>
      <c>
        <v>1</v>
      </c>
      <c>
        <is>
          <t>İZMİR</t>
        </is>
      </c>
      <c>
        <v>BUCA</v>
      </c>
      <c>
        <is>
          <t>AG Fideri</t>
        </is>
      </c>
      <c>
        <v>M-2353 35-03-M02353_D_65514160_65514160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03.07.2023 13:50:44</t>
        </is>
      </c>
      <c>
        <is>
          <t>03.07.2023 16:15:47</t>
        </is>
      </c>
      <c>
        <v>2.4175</v>
      </c>
      <c>
        <v>0</v>
      </c>
      <c>
        <v>17</v>
      </c>
      <c>
        <v>0</v>
      </c>
      <c>
        <v>0</v>
      </c>
      <c>
        <v>0</v>
      </c>
      <c>
        <v>29</v>
      </c>
      <c>
        <v>0</v>
      </c>
      <c>
        <v>0</v>
      </c>
      <c>
        <v>0</v>
      </c>
      <c>
        <v>25.76431050792109</v>
      </c>
      <c>
        <v>0</v>
      </c>
      <c>
        <v>0</v>
      </c>
      <c>
        <v>0</v>
      </c>
      <c>
        <v>132.5716172146539</v>
      </c>
      <c>
        <v>0</v>
      </c>
      <c>
        <v>0</v>
      </c>
      <c>
        <v>158.335927722575</v>
      </c>
    </row>
    <row>
      <c>
        <v>2597315</v>
      </c>
      <c>
        <v>1</v>
      </c>
      <c>
        <is>
          <t>İZMİR</t>
        </is>
      </c>
      <c>
        <v>BORNOVA</v>
      </c>
      <c>
        <is>
          <t>AG Fideri</t>
        </is>
      </c>
      <c>
        <v>K-2953 35-02-K02953_B_56375157_56375157</v>
      </c>
      <c>
        <v>Şebeke Yenileme ve Kapasite Artışı Çalışması</v>
      </c>
      <c>
        <v>Dağıtım-AG</v>
      </c>
      <c>
        <v>Uzun</v>
      </c>
      <c>
        <v>Şebeke işletmecisi</v>
      </c>
      <c>
        <v>Bildirimli</v>
      </c>
      <c>
        <is>
          <t>03.07.2023 17:39:23</t>
        </is>
      </c>
      <c>
        <is>
          <t>03.07.2023 22:02:39</t>
        </is>
      </c>
      <c>
        <v>4.387777777</v>
      </c>
      <c>
        <v>0</v>
      </c>
      <c>
        <v>11</v>
      </c>
      <c>
        <v>0</v>
      </c>
      <c>
        <v>0</v>
      </c>
      <c>
        <v>0</v>
      </c>
      <c>
        <v>53</v>
      </c>
      <c>
        <v>0</v>
      </c>
      <c>
        <v>0</v>
      </c>
      <c>
        <v>0</v>
      </c>
      <c>
        <v>8.720655922266328</v>
      </c>
      <c>
        <v>0</v>
      </c>
      <c>
        <v>0</v>
      </c>
      <c>
        <v>0</v>
      </c>
      <c>
        <v>234.4004366956933</v>
      </c>
      <c>
        <v>0</v>
      </c>
      <c>
        <v>0</v>
      </c>
      <c>
        <v>243.12109261795962</v>
      </c>
    </row>
    <row>
      <c>
        <v>2596980</v>
      </c>
      <c>
        <v>1</v>
      </c>
      <c>
        <is>
          <t>İZMİR</t>
        </is>
      </c>
      <c>
        <v>TİRE</v>
      </c>
      <c>
        <is>
          <t>Dağıtım Transformatörü</t>
        </is>
      </c>
      <c>
        <v>DM-1/53 35-29-M00053_35-29-M00053_72184753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03.07.2023 09:56:43</t>
        </is>
      </c>
      <c>
        <is>
          <t>03.07.2023 11:13:08</t>
        </is>
      </c>
      <c>
        <v>1.273611111</v>
      </c>
      <c>
        <v>0</v>
      </c>
      <c>
        <v>265</v>
      </c>
      <c>
        <v>0</v>
      </c>
      <c>
        <v>6</v>
      </c>
      <c>
        <v>0</v>
      </c>
      <c>
        <v>36</v>
      </c>
      <c>
        <v>0</v>
      </c>
      <c>
        <v>0</v>
      </c>
      <c>
        <v>0</v>
      </c>
      <c>
        <v>89.74755655626112</v>
      </c>
      <c>
        <v>0</v>
      </c>
      <c>
        <v>21.156229424734544</v>
      </c>
      <c>
        <v>0</v>
      </c>
      <c>
        <v>62.85946210744302</v>
      </c>
      <c>
        <v>0</v>
      </c>
      <c>
        <v>0</v>
      </c>
      <c>
        <v>173.76324808843867</v>
      </c>
    </row>
    <row>
      <c>
        <v>2597123</v>
      </c>
      <c>
        <v>1</v>
      </c>
      <c>
        <is>
          <t>İZMİR</t>
        </is>
      </c>
      <c>
        <v>MENEMEN</v>
      </c>
      <c>
        <is>
          <t>OG Fideri</t>
        </is>
      </c>
      <c>
        <v>ULUKENT KÖK-15 35-28-M00070_HatBaşıAyırıcı_53133686 M04_53133686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03.07.2023 12:33:46</t>
        </is>
      </c>
      <c>
        <is>
          <t>03.07.2023 14:05:50</t>
        </is>
      </c>
      <c>
        <v>1.534444444</v>
      </c>
      <c>
        <v>1</v>
      </c>
      <c>
        <v>8</v>
      </c>
      <c>
        <v>1</v>
      </c>
      <c>
        <v>2</v>
      </c>
      <c>
        <v>8</v>
      </c>
      <c>
        <v>9</v>
      </c>
      <c>
        <v>1</v>
      </c>
      <c>
        <v>0</v>
      </c>
      <c>
        <v>8.783142470591619</v>
      </c>
      <c>
        <v>9.638615143727023</v>
      </c>
      <c>
        <v>2.4507118197883475</v>
      </c>
      <c>
        <v>21.64337031338236</v>
      </c>
      <c>
        <v>101.44400016302212</v>
      </c>
      <c>
        <v>16.812854452179693</v>
      </c>
      <c>
        <v>111.65661349954921</v>
      </c>
      <c>
        <v>0</v>
      </c>
      <c>
        <v>272.42930786224036</v>
      </c>
    </row>
    <row>
      <c>
        <v>2597272</v>
      </c>
      <c>
        <v>1</v>
      </c>
      <c>
        <is>
          <t>İZMİR</t>
        </is>
      </c>
      <c>
        <v>ALİAĞA</v>
      </c>
      <c>
        <is>
          <t>KÖK</t>
        </is>
      </c>
      <c>
        <v>CEYNAK KÖK 35-17-M00264_ŞEHİT KEMAL GİRİŞİ M04_66447951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03.07.2023 16:36:30</t>
        </is>
      </c>
      <c>
        <is>
          <t>03.07.2023 17:31:37</t>
        </is>
      </c>
      <c>
        <v>0.918611111</v>
      </c>
      <c>
        <v>5</v>
      </c>
      <c>
        <v>401</v>
      </c>
      <c>
        <v>8</v>
      </c>
      <c>
        <v>1</v>
      </c>
      <c>
        <v>38</v>
      </c>
      <c>
        <v>18</v>
      </c>
      <c>
        <v>4</v>
      </c>
      <c>
        <v>0</v>
      </c>
      <c>
        <v>2.3946269666269893</v>
      </c>
      <c>
        <v>93.0273123400145</v>
      </c>
      <c>
        <v>163.3944113129662</v>
      </c>
      <c>
        <v>3.8474369760306115</v>
      </c>
      <c>
        <v>386.4403028727437</v>
      </c>
      <c>
        <v>18.575864911319602</v>
      </c>
      <c>
        <v>341.488531704101</v>
      </c>
      <c>
        <v>0</v>
      </c>
      <c>
        <v>1009.1684870838027</v>
      </c>
    </row>
    <row>
      <c>
        <v>2597000</v>
      </c>
      <c>
        <v>1</v>
      </c>
      <c>
        <is>
          <t>MANİSA</t>
        </is>
      </c>
      <c>
        <v>TURGUTLU</v>
      </c>
      <c>
        <is>
          <t>KÖK</t>
        </is>
      </c>
      <c>
        <v>İSTASYONALTI KÖK 45-83-M00131_CELALETTİN AŞKIN M08_2097308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03.07.2023 10:29:16</t>
        </is>
      </c>
      <c>
        <is>
          <t>03.07.2023 10:47:45</t>
        </is>
      </c>
      <c>
        <v>0.308055555</v>
      </c>
      <c>
        <v>4</v>
      </c>
      <c>
        <v>60</v>
      </c>
      <c>
        <v>129</v>
      </c>
      <c>
        <v>324</v>
      </c>
      <c>
        <v>17</v>
      </c>
      <c>
        <v>80</v>
      </c>
      <c>
        <v>0</v>
      </c>
      <c>
        <v>0</v>
      </c>
      <c>
        <v>1.9117231290409311</v>
      </c>
      <c>
        <v>6.089551893484643</v>
      </c>
      <c>
        <v>77.33807077678357</v>
      </c>
      <c>
        <v>83.58187644134382</v>
      </c>
      <c>
        <v>9.942661023775056</v>
      </c>
      <c>
        <v>22.75332400568616</v>
      </c>
      <c>
        <v>0</v>
      </c>
      <c>
        <v>0</v>
      </c>
      <c>
        <v>201.6172072701142</v>
      </c>
    </row>
    <row>
      <c>
        <v>2596894</v>
      </c>
      <c>
        <v>1</v>
      </c>
      <c>
        <is>
          <t>İZMİR</t>
        </is>
      </c>
      <c>
        <v>MENEMEN</v>
      </c>
      <c>
        <is>
          <t>Kullanıcı Bağlantı Hattı</t>
        </is>
      </c>
      <c>
        <v>ASARLIK TR-16 35-28-M00174_953376222_953376222</v>
      </c>
      <c>
        <v>AG Branşman Yeraltı Kablo Arızası</v>
      </c>
      <c>
        <v>Dağıtım-AG</v>
      </c>
      <c>
        <v>Uzun</v>
      </c>
      <c>
        <v>Şebeke işletmecisi</v>
      </c>
      <c>
        <v>Bildirimsiz</v>
      </c>
      <c>
        <is>
          <t>03.07.2023 08:26:50</t>
        </is>
      </c>
      <c>
        <is>
          <t>03.07.2023 08:51:08</t>
        </is>
      </c>
      <c>
        <v>0.405</v>
      </c>
      <c>
        <v>0</v>
      </c>
      <c>
        <v>3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0.12893578402056302</v>
      </c>
      <c>
        <v>0</v>
      </c>
      <c>
        <v>0</v>
      </c>
      <c>
        <v>0</v>
      </c>
      <c>
        <v>0</v>
      </c>
      <c>
        <v>0</v>
      </c>
      <c>
        <v>0</v>
      </c>
      <c>
        <v>0.12893578402056302</v>
      </c>
    </row>
    <row>
      <c>
        <v>2597335</v>
      </c>
      <c>
        <v>1</v>
      </c>
      <c>
        <is>
          <t>İZMİR</t>
        </is>
      </c>
      <c>
        <v>BAYINDIR</v>
      </c>
      <c>
        <is>
          <t>OG Fideri</t>
        </is>
      </c>
      <c>
        <v>GENCERLER TR-1 35-20-L00425_ H01_2048141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03.07.2023 17:55:16</t>
        </is>
      </c>
      <c>
        <is>
          <t>03.07.2023 21:19:18</t>
        </is>
      </c>
      <c>
        <v>3.400555555</v>
      </c>
      <c>
        <v>0</v>
      </c>
      <c>
        <v>4</v>
      </c>
      <c>
        <v>0</v>
      </c>
      <c>
        <v>8</v>
      </c>
      <c>
        <v>0</v>
      </c>
      <c>
        <v>10</v>
      </c>
      <c>
        <v>0</v>
      </c>
      <c>
        <v>0</v>
      </c>
      <c>
        <v>0</v>
      </c>
      <c>
        <v>7.780284765781139</v>
      </c>
      <c>
        <v>0</v>
      </c>
      <c>
        <v>76.44436080361741</v>
      </c>
      <c>
        <v>0</v>
      </c>
      <c>
        <v>64.8622842537221</v>
      </c>
      <c>
        <v>0</v>
      </c>
      <c>
        <v>0</v>
      </c>
      <c>
        <v>149.08692982312064</v>
      </c>
    </row>
    <row>
      <c>
        <v>2596937</v>
      </c>
      <c>
        <v>1</v>
      </c>
      <c>
        <is>
          <t>MANİSA</t>
        </is>
      </c>
      <c>
        <v>GÖRDES</v>
      </c>
      <c>
        <is>
          <t>AG Fideri</t>
        </is>
      </c>
      <c>
        <v>AKPINAR GÖKSU MAH. TR-1 45-75-M00077_A_56388072_56388072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03.07.2023 09:17:53</t>
        </is>
      </c>
      <c>
        <is>
          <t>03.07.2023 11:03:17</t>
        </is>
      </c>
      <c>
        <v>1.756666666</v>
      </c>
      <c>
        <v>0</v>
      </c>
      <c>
        <v>4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0.16546879200881634</v>
      </c>
      <c>
        <v>0</v>
      </c>
      <c>
        <v>0</v>
      </c>
      <c>
        <v>0</v>
      </c>
      <c>
        <v>0</v>
      </c>
      <c>
        <v>0</v>
      </c>
      <c>
        <v>0</v>
      </c>
      <c>
        <v>0.16546879200881634</v>
      </c>
    </row>
    <row>
      <c>
        <v>2597478</v>
      </c>
      <c>
        <v>1</v>
      </c>
      <c>
        <is>
          <t>MANİSA</t>
        </is>
      </c>
      <c>
        <v>GÖRDES</v>
      </c>
      <c>
        <is>
          <t>Kullanıcı Bağlantı Hattı</t>
        </is>
      </c>
      <c>
        <v>GÖRDES TR-6 45-75-M00006_945605502_945605502</v>
      </c>
      <c>
        <v>AG Box / Sdk Abone Çıkış Sigorta Atığı</v>
      </c>
      <c>
        <v>Dağıtım-AG</v>
      </c>
      <c>
        <v>Uzun</v>
      </c>
      <c>
        <v>Şebeke işletmecisi</v>
      </c>
      <c>
        <v>Bildirimsiz</v>
      </c>
      <c>
        <is>
          <t>03.07.2023 23:15:00</t>
        </is>
      </c>
      <c>
        <is>
          <t>04.07.2023 00:53:51</t>
        </is>
      </c>
      <c>
        <v>1.6475</v>
      </c>
      <c>
        <v>0</v>
      </c>
      <c>
        <v>10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2.523986778751318</v>
      </c>
      <c>
        <v>0</v>
      </c>
      <c>
        <v>0</v>
      </c>
      <c>
        <v>0</v>
      </c>
      <c>
        <v>1.890957608155</v>
      </c>
      <c>
        <v>0</v>
      </c>
      <c>
        <v>0</v>
      </c>
      <c>
        <v>4.414944386906318</v>
      </c>
    </row>
    <row>
      <c>
        <v>2597301</v>
      </c>
      <c>
        <v>1</v>
      </c>
      <c>
        <is>
          <t>İZMİR</t>
        </is>
      </c>
      <c>
        <v>TORBALI</v>
      </c>
      <c>
        <is>
          <t>AG Fideri</t>
        </is>
      </c>
      <c>
        <v>TR-39 35-26-M00039__56359004_56359004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03.07.2023 17:24:27</t>
        </is>
      </c>
      <c>
        <is>
          <t>03.07.2023 18:34:03</t>
        </is>
      </c>
      <c>
        <v>1.16</v>
      </c>
      <c>
        <v>0</v>
      </c>
      <c>
        <v>142</v>
      </c>
      <c>
        <v>0</v>
      </c>
      <c>
        <v>0</v>
      </c>
      <c>
        <v>0</v>
      </c>
      <c>
        <v>11</v>
      </c>
      <c>
        <v>0</v>
      </c>
      <c>
        <v>0</v>
      </c>
      <c>
        <v>0</v>
      </c>
      <c>
        <v>50.67919083424629</v>
      </c>
      <c>
        <v>0</v>
      </c>
      <c>
        <v>0</v>
      </c>
      <c>
        <v>0</v>
      </c>
      <c>
        <v>9.11104061756031</v>
      </c>
      <c>
        <v>0</v>
      </c>
      <c>
        <v>0</v>
      </c>
      <c>
        <v>59.790231451806605</v>
      </c>
    </row>
    <row>
      <c>
        <v>2597278</v>
      </c>
      <c>
        <v>1</v>
      </c>
      <c>
        <is>
          <t>MANİSA</t>
        </is>
      </c>
      <c>
        <v>SELENDİ</v>
      </c>
      <c>
        <is>
          <t>OG Fideri</t>
        </is>
      </c>
      <c>
        <v>ÇAMLICA KÖK 45-81-M00048_HatBaşıAyırıcı_53134908 M03_53134908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03.07.2023 16:44:24</t>
        </is>
      </c>
      <c>
        <is>
          <t>03.07.2023 17:37:31</t>
        </is>
      </c>
      <c>
        <v>0.885277777</v>
      </c>
      <c>
        <v>0</v>
      </c>
      <c>
        <v>204</v>
      </c>
      <c>
        <v>0</v>
      </c>
      <c>
        <v>0</v>
      </c>
      <c>
        <v>1</v>
      </c>
      <c>
        <v>17</v>
      </c>
      <c>
        <v>0</v>
      </c>
      <c>
        <v>0</v>
      </c>
      <c>
        <v>0</v>
      </c>
      <c>
        <v>20.169733446223802</v>
      </c>
      <c>
        <v>0</v>
      </c>
      <c>
        <v>0</v>
      </c>
      <c>
        <v>1.4509052796505602</v>
      </c>
      <c>
        <v>3.0832708898100134</v>
      </c>
      <c>
        <v>0</v>
      </c>
      <c>
        <v>0</v>
      </c>
      <c>
        <v>24.703909615684374</v>
      </c>
    </row>
    <row>
      <c>
        <v>2596946</v>
      </c>
      <c>
        <v>1</v>
      </c>
      <c>
        <is>
          <t>MANİSA</t>
        </is>
      </c>
      <c>
        <v>SOMA</v>
      </c>
      <c>
        <is>
          <t>DM</t>
        </is>
      </c>
      <c>
        <v>SOMA KÖYLER DM-2 45-82-M00125_SAVAŞTEPE 34.5 M09_2035838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03.07.2023 09:24:27</t>
        </is>
      </c>
      <c>
        <is>
          <t>03.07.2023 11:52:57</t>
        </is>
      </c>
      <c>
        <v>2.475</v>
      </c>
      <c>
        <v>3</v>
      </c>
      <c>
        <v>380</v>
      </c>
      <c>
        <v>56</v>
      </c>
      <c>
        <v>23</v>
      </c>
      <c>
        <v>5</v>
      </c>
      <c>
        <v>48</v>
      </c>
      <c>
        <v>1</v>
      </c>
      <c>
        <v>0</v>
      </c>
      <c>
        <v>1.8681611064824073</v>
      </c>
      <c>
        <v>140.13233683085872</v>
      </c>
      <c>
        <v>271.6051560171701</v>
      </c>
      <c>
        <v>55.30903671448587</v>
      </c>
      <c>
        <v>106.80476719692706</v>
      </c>
      <c>
        <v>106.85526292072154</v>
      </c>
      <c>
        <v>621.2927002377883</v>
      </c>
      <c>
        <v>0</v>
      </c>
      <c>
        <v>1303.867421024434</v>
      </c>
    </row>
    <row>
      <c>
        <v>2597324</v>
      </c>
      <c>
        <v>1</v>
      </c>
      <c>
        <is>
          <t>MANİSA</t>
        </is>
      </c>
      <c>
        <v>AKHİSAR</v>
      </c>
      <c>
        <is>
          <t>DM</t>
        </is>
      </c>
      <c>
        <v>DAĞDERE DM 45-72-M00097_ÇITAK M05_2329940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03.07.2023 17:42:54</t>
        </is>
      </c>
      <c>
        <is>
          <t>03.07.2023 18:34:49</t>
        </is>
      </c>
      <c>
        <v>0.865277777</v>
      </c>
      <c>
        <v>3</v>
      </c>
      <c>
        <v>1283</v>
      </c>
      <c>
        <v>5</v>
      </c>
      <c>
        <v>37</v>
      </c>
      <c>
        <v>7</v>
      </c>
      <c>
        <v>69</v>
      </c>
      <c>
        <v>0</v>
      </c>
      <c>
        <v>0</v>
      </c>
      <c>
        <v>0.6690148983183335</v>
      </c>
      <c>
        <v>105.47448278459758</v>
      </c>
      <c>
        <v>29.90867713436495</v>
      </c>
      <c>
        <v>11.35395515370199</v>
      </c>
      <c>
        <v>15.327818401808706</v>
      </c>
      <c>
        <v>22.492286056754455</v>
      </c>
      <c>
        <v>0</v>
      </c>
      <c>
        <v>0</v>
      </c>
      <c>
        <v>185.22623442954605</v>
      </c>
    </row>
    <row>
      <c>
        <v>2596906</v>
      </c>
      <c>
        <v>1</v>
      </c>
      <c>
        <is>
          <t>MANİSA</t>
        </is>
      </c>
      <c>
        <v>SALİHLİ</v>
      </c>
      <c>
        <is>
          <t>AG Fideri</t>
        </is>
      </c>
      <c>
        <v>TR-182 45-78-L00182__72373748_72373748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03.07.2023 08:42:34</t>
        </is>
      </c>
      <c>
        <is>
          <t>03.07.2023 09:46:34</t>
        </is>
      </c>
      <c>
        <v>1.066666666</v>
      </c>
      <c>
        <v>0</v>
      </c>
      <c>
        <v>1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0.8578138355485275</v>
      </c>
      <c>
        <v>0</v>
      </c>
      <c>
        <v>0</v>
      </c>
      <c>
        <v>0</v>
      </c>
      <c>
        <v>6.6227606434482675</v>
      </c>
      <c>
        <v>0</v>
      </c>
      <c>
        <v>0</v>
      </c>
      <c>
        <v>7.480574478996795</v>
      </c>
    </row>
    <row>
      <c>
        <v>2597115</v>
      </c>
      <c>
        <v>1</v>
      </c>
      <c>
        <is>
          <t>İZMİR</t>
        </is>
      </c>
      <c>
        <v>BORNOVA</v>
      </c>
      <c>
        <is>
          <t>AG Fideri</t>
        </is>
      </c>
      <c>
        <v>M-4 35-02-M00004_R_56382959_56382959</v>
      </c>
      <c>
        <v>Şebeke Yenileme ve Kapasite Artışı Çalışması</v>
      </c>
      <c>
        <v>Dağıtım-AG</v>
      </c>
      <c>
        <v>Uzun</v>
      </c>
      <c>
        <v>Şebeke işletmecisi</v>
      </c>
      <c>
        <v>Bildirimli</v>
      </c>
      <c>
        <is>
          <t>03.07.2023 12:31:31</t>
        </is>
      </c>
      <c>
        <is>
          <t>03.07.2023 14:47:28</t>
        </is>
      </c>
      <c>
        <v>2.265833333</v>
      </c>
      <c>
        <v>0</v>
      </c>
      <c>
        <v>52</v>
      </c>
      <c>
        <v>0</v>
      </c>
      <c>
        <v>0</v>
      </c>
      <c>
        <v>0</v>
      </c>
      <c>
        <v>20</v>
      </c>
      <c>
        <v>0</v>
      </c>
      <c>
        <v>0</v>
      </c>
      <c>
        <v>0</v>
      </c>
      <c>
        <v>30.88561316847343</v>
      </c>
      <c>
        <v>0</v>
      </c>
      <c>
        <v>0</v>
      </c>
      <c>
        <v>0</v>
      </c>
      <c>
        <v>139.90480218339516</v>
      </c>
      <c>
        <v>0</v>
      </c>
      <c>
        <v>0</v>
      </c>
      <c>
        <v>170.7904153518686</v>
      </c>
    </row>
    <row>
      <c>
        <v>2596840</v>
      </c>
      <c>
        <v>1</v>
      </c>
      <c>
        <is>
          <t>MANİSA</t>
        </is>
      </c>
      <c>
        <v>SELENDİ</v>
      </c>
      <c>
        <is>
          <t>DM</t>
        </is>
      </c>
      <c>
        <v>SELENDİ DM 45-81-M00001_ESKİ SELENDİ M16_2079217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03.07.2023 05:51:17</t>
        </is>
      </c>
      <c>
        <is>
          <t>03.07.2023 06:51:08</t>
        </is>
      </c>
      <c>
        <v>0.9975</v>
      </c>
      <c>
        <v>8</v>
      </c>
      <c>
        <v>1298</v>
      </c>
      <c>
        <v>4</v>
      </c>
      <c>
        <v>123</v>
      </c>
      <c>
        <v>6</v>
      </c>
      <c>
        <v>90</v>
      </c>
      <c>
        <v>0</v>
      </c>
      <c>
        <v>0</v>
      </c>
      <c>
        <v>1.2194934846933336</v>
      </c>
      <c>
        <v>118.38263034741706</v>
      </c>
      <c>
        <v>24.309428961605686</v>
      </c>
      <c>
        <v>83.95245943614738</v>
      </c>
      <c>
        <v>8.414408470293232</v>
      </c>
      <c>
        <v>19.685348783425944</v>
      </c>
      <c>
        <v>0</v>
      </c>
      <c>
        <v>0</v>
      </c>
      <c>
        <v>255.96376948358267</v>
      </c>
    </row>
    <row>
      <c>
        <v>2597361</v>
      </c>
      <c>
        <v>1</v>
      </c>
      <c>
        <is>
          <t>İZMİR</t>
        </is>
      </c>
      <c>
        <v>TORBALI</v>
      </c>
      <c>
        <is>
          <t>AG Fideri</t>
        </is>
      </c>
      <c>
        <v>PAMUKYAZI-4 35-26-L00383_C_90951176_90951176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03.07.2023 18:30:34</t>
        </is>
      </c>
      <c>
        <is>
          <t>03.07.2023 19:19:35</t>
        </is>
      </c>
      <c>
        <v>0.816944444</v>
      </c>
      <c>
        <v>0</v>
      </c>
      <c>
        <v>102</v>
      </c>
      <c>
        <v>0</v>
      </c>
      <c>
        <v>1</v>
      </c>
      <c>
        <v>0</v>
      </c>
      <c>
        <v>5</v>
      </c>
      <c>
        <v>0</v>
      </c>
      <c>
        <v>0</v>
      </c>
      <c>
        <v>0</v>
      </c>
      <c>
        <v>30.054887367230407</v>
      </c>
      <c>
        <v>0</v>
      </c>
      <c>
        <v>0.20995758389835628</v>
      </c>
      <c>
        <v>0</v>
      </c>
      <c>
        <v>1.3219885513575769</v>
      </c>
      <c>
        <v>0</v>
      </c>
      <c>
        <v>0</v>
      </c>
      <c>
        <v>31.58683350248634</v>
      </c>
    </row>
    <row>
      <c>
        <v>2597387</v>
      </c>
      <c>
        <v>1</v>
      </c>
      <c>
        <is>
          <t>İZMİR</t>
        </is>
      </c>
      <c>
        <v>ÖDEMİŞ</v>
      </c>
      <c>
        <is>
          <t>Dağıtım Transformatörü</t>
        </is>
      </c>
      <c>
        <v>YOLÜSTÜ TR-4 35-15-L00916_35-15-L00916_79886397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03.07.2023 19:18:23</t>
        </is>
      </c>
      <c>
        <is>
          <t>03.07.2023 20:17:26</t>
        </is>
      </c>
      <c>
        <v>0.984166666</v>
      </c>
      <c>
        <v>0</v>
      </c>
      <c>
        <v>28</v>
      </c>
      <c>
        <v>0</v>
      </c>
      <c>
        <v>17</v>
      </c>
      <c>
        <v>0</v>
      </c>
      <c>
        <v>17</v>
      </c>
      <c>
        <v>0</v>
      </c>
      <c>
        <v>0</v>
      </c>
      <c>
        <v>0</v>
      </c>
      <c>
        <v>22.831899613825794</v>
      </c>
      <c>
        <v>0</v>
      </c>
      <c>
        <v>95.2953978937018</v>
      </c>
      <c>
        <v>0</v>
      </c>
      <c>
        <v>5.166938230421966</v>
      </c>
      <c>
        <v>0</v>
      </c>
      <c>
        <v>0</v>
      </c>
      <c>
        <v>123.29423573794956</v>
      </c>
    </row>
    <row>
      <c>
        <v>2597052</v>
      </c>
      <c>
        <v>1</v>
      </c>
      <c>
        <is>
          <t>İZMİR</t>
        </is>
      </c>
      <c>
        <v>SEFERİHİSAR</v>
      </c>
      <c>
        <is>
          <t>Saha Dağıtım Kutusu (SDK)</t>
        </is>
      </c>
      <c>
        <v>ÖMÜR BELDESİ KOOP. TR 35-14-M00379_7751533 A1b_5947198</v>
      </c>
      <c>
        <v>AG Yeraltı Kablo Arızası</v>
      </c>
      <c>
        <v>Dağıtım-AG</v>
      </c>
      <c>
        <v>Uzun</v>
      </c>
      <c>
        <v>Şebeke işletmecisi</v>
      </c>
      <c>
        <v>Bildirimsiz</v>
      </c>
      <c>
        <is>
          <t>03.07.2023 11:20:11</t>
        </is>
      </c>
      <c>
        <is>
          <t>03.07.2023 18:05:21</t>
        </is>
      </c>
      <c>
        <v>6.752777777</v>
      </c>
      <c>
        <v>0</v>
      </c>
      <c>
        <v>8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13.762612276604452</v>
      </c>
      <c>
        <v>0</v>
      </c>
      <c>
        <v>0</v>
      </c>
      <c>
        <v>0</v>
      </c>
      <c>
        <v>0</v>
      </c>
      <c>
        <v>0</v>
      </c>
      <c>
        <v>0</v>
      </c>
      <c>
        <v>13.762612276604452</v>
      </c>
    </row>
    <row>
      <c>
        <v>2596846</v>
      </c>
      <c>
        <v>1</v>
      </c>
      <c>
        <is>
          <t>MANİSA</t>
        </is>
      </c>
      <c>
        <v>YUNUSEMRE</v>
      </c>
      <c>
        <is>
          <t>Kullanıcı Bağlantı Hattı</t>
        </is>
      </c>
      <c>
        <v>MURADİYE TR-10 45-71-M02143_953207524_953207524</v>
      </c>
      <c>
        <v>AG Branşman Yeraltı Kablo Arızası</v>
      </c>
      <c>
        <v>Dağıtım-AG</v>
      </c>
      <c>
        <v>Uzun</v>
      </c>
      <c>
        <v>Şebeke işletmecisi</v>
      </c>
      <c>
        <v>Bildirimsiz</v>
      </c>
      <c>
        <is>
          <t>03.07.2023 05:57:34</t>
        </is>
      </c>
      <c>
        <is>
          <t>03.07.2023 07:36:27</t>
        </is>
      </c>
      <c>
        <v>1.648055555</v>
      </c>
      <c>
        <v>0</v>
      </c>
      <c>
        <v>11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3.5402461629881814</v>
      </c>
      <c>
        <v>0</v>
      </c>
      <c>
        <v>0</v>
      </c>
      <c>
        <v>0</v>
      </c>
      <c>
        <v>1.7250463062894443</v>
      </c>
      <c>
        <v>0</v>
      </c>
      <c>
        <v>0</v>
      </c>
      <c>
        <v>5.265292469277625</v>
      </c>
    </row>
    <row>
      <c>
        <v>2597344</v>
      </c>
      <c>
        <v>1</v>
      </c>
      <c>
        <is>
          <t>İZMİR</t>
        </is>
      </c>
      <c>
        <v>BORNOVA</v>
      </c>
      <c>
        <is>
          <t>OG Fideri</t>
        </is>
      </c>
      <c>
        <v>M-667 35-02-M00667_M-667 DİREK TİPİNE GİDEN M03_2113312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03.07.2023 18:04:15</t>
        </is>
      </c>
      <c>
        <is>
          <t>03.07.2023 19:52:13</t>
        </is>
      </c>
      <c>
        <v>1.799444444</v>
      </c>
      <c>
        <v>0</v>
      </c>
      <c>
        <v>0</v>
      </c>
      <c>
        <v>0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68.25243912401326</v>
      </c>
      <c>
        <v>0</v>
      </c>
      <c>
        <v>68.25243912401326</v>
      </c>
    </row>
    <row>
      <c>
        <v>2596883</v>
      </c>
      <c>
        <v>1</v>
      </c>
      <c>
        <is>
          <t>MANİSA</t>
        </is>
      </c>
      <c>
        <v>YUNUSEMRE</v>
      </c>
      <c>
        <is>
          <t>AG Fideri</t>
        </is>
      </c>
      <c>
        <v>DM-25/17 45-71-M00049_A_56397841_56397841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03.07.2023 08:06:21</t>
        </is>
      </c>
      <c>
        <is>
          <t>03.07.2023 12:54:33</t>
        </is>
      </c>
      <c>
        <v>4.803333333</v>
      </c>
      <c>
        <v>0</v>
      </c>
      <c>
        <v>6</v>
      </c>
      <c>
        <v>0</v>
      </c>
      <c>
        <v>2</v>
      </c>
      <c>
        <v>0</v>
      </c>
      <c>
        <v>1</v>
      </c>
      <c>
        <v>0</v>
      </c>
      <c>
        <v>0</v>
      </c>
      <c>
        <v>0</v>
      </c>
      <c>
        <v>4.946742155263181</v>
      </c>
      <c>
        <v>0</v>
      </c>
      <c>
        <v>2.839188240596941</v>
      </c>
      <c>
        <v>0</v>
      </c>
      <c>
        <v>0.11060139540195</v>
      </c>
      <c>
        <v>0</v>
      </c>
      <c>
        <v>0</v>
      </c>
      <c>
        <v>7.896531791262072</v>
      </c>
    </row>
    <row>
      <c>
        <v>2597132</v>
      </c>
      <c>
        <v>1</v>
      </c>
      <c>
        <is>
          <t>MANİSA</t>
        </is>
      </c>
      <c>
        <v>SELENDİ</v>
      </c>
      <c>
        <is>
          <t>OG Fideri</t>
        </is>
      </c>
      <c>
        <v>SELENDİ DM 45-81-M00001_HatBaşıAyırıcı_53135444 M06_53135444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03.07.2023 12:56:16</t>
        </is>
      </c>
      <c>
        <is>
          <t>03.07.2023 14:23:51</t>
        </is>
      </c>
      <c>
        <v>1.459722222</v>
      </c>
      <c>
        <v>0</v>
      </c>
      <c>
        <v>9</v>
      </c>
      <c>
        <v>0</v>
      </c>
      <c>
        <v>27</v>
      </c>
      <c>
        <v>0</v>
      </c>
      <c>
        <v>1</v>
      </c>
      <c>
        <v>0</v>
      </c>
      <c>
        <v>0</v>
      </c>
      <c>
        <v>0</v>
      </c>
      <c>
        <v>2.4151463297275866</v>
      </c>
      <c>
        <v>0</v>
      </c>
      <c>
        <v>29.704179877925018</v>
      </c>
      <c>
        <v>0</v>
      </c>
      <c>
        <v>0.4280509057351159</v>
      </c>
      <c>
        <v>0</v>
      </c>
      <c>
        <v>0</v>
      </c>
      <c>
        <v>32.54737711338772</v>
      </c>
    </row>
    <row>
      <c>
        <v>2597138</v>
      </c>
      <c>
        <v>1</v>
      </c>
      <c>
        <is>
          <t>MANİSA</t>
        </is>
      </c>
      <c>
        <v>SOMA</v>
      </c>
      <c>
        <is>
          <t>Kullanıcı Bağlantı Hattı</t>
        </is>
      </c>
      <c>
        <v>SOMA DM-3 45-82-M00025_945543370_945543370</v>
      </c>
      <c>
        <v>AG Box / Sdk Abone Çıkış Sigorta Atığı</v>
      </c>
      <c>
        <v>Dağıtım-AG</v>
      </c>
      <c>
        <v>Uzun</v>
      </c>
      <c>
        <v>Şebeke işletmecisi</v>
      </c>
      <c>
        <v>Bildirimsiz</v>
      </c>
      <c>
        <is>
          <t>03.07.2023 13:04:08</t>
        </is>
      </c>
      <c>
        <is>
          <t>03.07.2023 14:24:59</t>
        </is>
      </c>
      <c>
        <v>1.3475</v>
      </c>
      <c>
        <v>0</v>
      </c>
      <c>
        <v>9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3.029776637709547</v>
      </c>
      <c>
        <v>0</v>
      </c>
      <c>
        <v>0</v>
      </c>
      <c>
        <v>0</v>
      </c>
      <c>
        <v>4.284993418070016</v>
      </c>
      <c>
        <v>0</v>
      </c>
      <c>
        <v>0</v>
      </c>
      <c>
        <v>7.314770055779563</v>
      </c>
    </row>
    <row>
      <c>
        <v>2596989</v>
      </c>
      <c>
        <v>1</v>
      </c>
      <c>
        <is>
          <t>İZMİR</t>
        </is>
      </c>
      <c>
        <v>MENDERES</v>
      </c>
      <c>
        <is>
          <t>Kullanıcı Bağlantı Hattı</t>
        </is>
      </c>
      <c>
        <v>ÇUKURALTI M-26 35-25-M00074_955265002_955265002</v>
      </c>
      <c>
        <v>AG Box / Sdk Abone Çıkış Sigorta Atığı</v>
      </c>
      <c>
        <v>Dağıtım-AG</v>
      </c>
      <c>
        <v>Uzun</v>
      </c>
      <c>
        <v>Şebeke işletmecisi</v>
      </c>
      <c>
        <v>Bildirimsiz</v>
      </c>
      <c>
        <is>
          <t>03.07.2023 10:09:54</t>
        </is>
      </c>
      <c>
        <is>
          <t>03.07.2023 13:27:15</t>
        </is>
      </c>
      <c>
        <v>3.289166666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1.4056789168318207</v>
      </c>
      <c>
        <v>0</v>
      </c>
      <c>
        <v>0</v>
      </c>
      <c>
        <v>0</v>
      </c>
      <c>
        <v>0</v>
      </c>
      <c>
        <v>0</v>
      </c>
      <c>
        <v>0</v>
      </c>
      <c>
        <v>1.4056789168318207</v>
      </c>
    </row>
    <row>
      <c>
        <v>2597304</v>
      </c>
      <c>
        <v>1</v>
      </c>
      <c>
        <is>
          <t>MANİSA</t>
        </is>
      </c>
      <c>
        <v>KIRKAĞAÇ</v>
      </c>
      <c>
        <is>
          <t>Kullanıcı Bağlantı Hattı</t>
        </is>
      </c>
      <c>
        <v>AŞAĞIBOSTANCI TR-1 45-76-L00027_955253381_955253381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03.07.2023 17:14:54</t>
        </is>
      </c>
      <c>
        <is>
          <t>03.07.2023 18:43:58</t>
        </is>
      </c>
      <c>
        <v>1.484444444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3.0253864792720835</v>
      </c>
      <c>
        <v>0</v>
      </c>
      <c>
        <v>0</v>
      </c>
      <c>
        <v>0</v>
      </c>
      <c>
        <v>0</v>
      </c>
      <c>
        <v>3.0253864792720835</v>
      </c>
    </row>
    <row>
      <c>
        <v>2596926</v>
      </c>
      <c>
        <v>1</v>
      </c>
      <c>
        <is>
          <t>İZMİR</t>
        </is>
      </c>
      <c>
        <v>BUCA</v>
      </c>
      <c>
        <is>
          <t>Dağıtım Transformatörü</t>
        </is>
      </c>
      <c>
        <v>M-1099 35-03-M01099_35-03-M01099_41942354</v>
      </c>
      <c>
        <v>Şebeke Bakım Çalışması</v>
      </c>
      <c>
        <v>Dağıtım-AG</v>
      </c>
      <c>
        <v>Uzun</v>
      </c>
      <c>
        <v>Şebeke işletmecisi</v>
      </c>
      <c>
        <v>Bildirimli</v>
      </c>
      <c>
        <is>
          <t>03.07.2023 09:07:55</t>
        </is>
      </c>
      <c>
        <is>
          <t>03.07.2023 11:43:49</t>
        </is>
      </c>
      <c>
        <v>2.598333333</v>
      </c>
      <c>
        <v>0</v>
      </c>
      <c>
        <v>217</v>
      </c>
      <c>
        <v>0</v>
      </c>
      <c>
        <v>0</v>
      </c>
      <c>
        <v>0</v>
      </c>
      <c>
        <v>85</v>
      </c>
      <c>
        <v>0</v>
      </c>
      <c>
        <v>0</v>
      </c>
      <c>
        <v>0</v>
      </c>
      <c>
        <v>136.1335646887134</v>
      </c>
      <c>
        <v>0</v>
      </c>
      <c>
        <v>0</v>
      </c>
      <c>
        <v>0</v>
      </c>
      <c>
        <v>390.24758524444087</v>
      </c>
      <c>
        <v>0</v>
      </c>
      <c>
        <v>0</v>
      </c>
      <c>
        <v>526.3811499331542</v>
      </c>
    </row>
    <row>
      <c>
        <v>2596949</v>
      </c>
      <c>
        <v>1</v>
      </c>
      <c>
        <is>
          <t>İZMİR</t>
        </is>
      </c>
      <c>
        <v>TİRE</v>
      </c>
      <c>
        <is>
          <t>Saha Dağıtım Kutusu (SDK)</t>
        </is>
      </c>
      <c>
        <v>DM-1/53 35-29-M00053_G G01_83156463</v>
      </c>
      <c>
        <v>AG Yeraltı Kablo Arızası</v>
      </c>
      <c>
        <v>Dağıtım-AG</v>
      </c>
      <c>
        <v>Uzun</v>
      </c>
      <c>
        <v>Şebeke işletmecisi</v>
      </c>
      <c>
        <v>Bildirimsiz</v>
      </c>
      <c>
        <is>
          <t>03.07.2023 09:32:12</t>
        </is>
      </c>
      <c>
        <is>
          <t>03.07.2023 16:09:11</t>
        </is>
      </c>
      <c>
        <v>6.616388888</v>
      </c>
      <c>
        <v>0</v>
      </c>
      <c>
        <v>39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68.52877704147568</v>
      </c>
      <c>
        <v>0</v>
      </c>
      <c>
        <v>0</v>
      </c>
      <c>
        <v>0</v>
      </c>
      <c>
        <v>0</v>
      </c>
      <c>
        <v>0</v>
      </c>
      <c>
        <v>0</v>
      </c>
      <c>
        <v>68.52877704147568</v>
      </c>
    </row>
    <row>
      <c>
        <v>2597467</v>
      </c>
      <c>
        <v>1</v>
      </c>
      <c>
        <is>
          <t>İZMİR</t>
        </is>
      </c>
      <c>
        <v>ÇEŞME</v>
      </c>
      <c>
        <is>
          <t>OG Fideri</t>
        </is>
      </c>
      <c>
        <v>L-140 35-18-L00140_DAĞITIM TRAFO L-140 L10_2092547</v>
      </c>
      <c>
        <v>OG Kademe Ayarı</v>
      </c>
      <c>
        <v>Dağıtım-OG</v>
      </c>
      <c>
        <v>Uzun</v>
      </c>
      <c>
        <v>Şebeke işletmecisi</v>
      </c>
      <c>
        <v>Bildirimsiz</v>
      </c>
      <c>
        <is>
          <t>03.07.2023 22:47:31</t>
        </is>
      </c>
      <c>
        <is>
          <t>03.07.2023 23:50:10</t>
        </is>
      </c>
      <c>
        <v>1.044166666</v>
      </c>
      <c>
        <v>0</v>
      </c>
      <c>
        <v>137</v>
      </c>
      <c>
        <v>0</v>
      </c>
      <c>
        <v>1</v>
      </c>
      <c>
        <v>0</v>
      </c>
      <c>
        <v>26</v>
      </c>
      <c>
        <v>0</v>
      </c>
      <c>
        <v>0</v>
      </c>
      <c>
        <v>0</v>
      </c>
      <c>
        <v>146.3064334440852</v>
      </c>
      <c>
        <v>0</v>
      </c>
      <c>
        <v>0</v>
      </c>
      <c>
        <v>0</v>
      </c>
      <c>
        <v>72.44694370967076</v>
      </c>
      <c>
        <v>0</v>
      </c>
      <c>
        <v>0</v>
      </c>
      <c>
        <v>218.75337715375596</v>
      </c>
    </row>
    <row>
      <c>
        <v>2597404</v>
      </c>
      <c>
        <v>1</v>
      </c>
      <c>
        <is>
          <t>İZMİR</t>
        </is>
      </c>
      <c>
        <v>KEMALPAŞA</v>
      </c>
      <c>
        <is>
          <t>DM</t>
        </is>
      </c>
      <c>
        <v>ARMUTLU İM 35-27-A00001_BAĞYURDU L15_73034160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03.07.2023 19:51:57</t>
        </is>
      </c>
      <c>
        <is>
          <t>03.07.2023 19:58:42</t>
        </is>
      </c>
      <c>
        <v>0.1125</v>
      </c>
      <c>
        <v>104</v>
      </c>
      <c>
        <v>6630</v>
      </c>
      <c>
        <v>103</v>
      </c>
      <c>
        <v>182</v>
      </c>
      <c>
        <v>35</v>
      </c>
      <c>
        <v>935</v>
      </c>
      <c>
        <v>7</v>
      </c>
      <c>
        <v>1</v>
      </c>
      <c>
        <v>5.8557223351347965</v>
      </c>
      <c>
        <v>161.721166921507</v>
      </c>
      <c>
        <v>23.73753047537751</v>
      </c>
      <c>
        <v>14.045487959901415</v>
      </c>
      <c>
        <v>5.523355903774928</v>
      </c>
      <c>
        <v>65.52841031889847</v>
      </c>
      <c>
        <v>64.25357225543623</v>
      </c>
      <c>
        <v>0</v>
      </c>
      <c>
        <v>340.6652461700303</v>
      </c>
    </row>
    <row>
      <c>
        <v>2597367</v>
      </c>
      <c>
        <v>1</v>
      </c>
      <c>
        <is>
          <t>İZMİR</t>
        </is>
      </c>
      <c>
        <v>SEFERİHİSAR</v>
      </c>
      <c>
        <is>
          <t>Kullanıcı Bağlantı Hattı</t>
        </is>
      </c>
      <c>
        <v>ÖMÜR BELDESİ TR 35-14-M00120_956647734_956647734</v>
      </c>
      <c>
        <v>AG Branşman Yeraltı Kablo Arızası</v>
      </c>
      <c>
        <v>Dağıtım-AG</v>
      </c>
      <c>
        <v>Uzun</v>
      </c>
      <c>
        <v>Şebeke işletmecisi</v>
      </c>
      <c>
        <v>Bildirimsiz</v>
      </c>
      <c>
        <is>
          <t>03.07.2023 18:47:18</t>
        </is>
      </c>
      <c>
        <is>
          <t>03.07.2023 21:44:58</t>
        </is>
      </c>
      <c>
        <v>2.961111111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1.3418119866105174</v>
      </c>
      <c>
        <v>0</v>
      </c>
      <c>
        <v>0</v>
      </c>
      <c>
        <v>0</v>
      </c>
      <c>
        <v>0</v>
      </c>
      <c>
        <v>0</v>
      </c>
      <c>
        <v>0</v>
      </c>
      <c>
        <v>1.3418119866105174</v>
      </c>
    </row>
    <row>
      <c>
        <v>2597258</v>
      </c>
      <c>
        <v>1</v>
      </c>
      <c>
        <is>
          <t>MANİSA</t>
        </is>
      </c>
      <c>
        <v>TURGUTLU</v>
      </c>
      <c>
        <is>
          <t>AG Fideri</t>
        </is>
      </c>
      <c>
        <v>TR-2/78 45-83-L00078__72410551_72410551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03.07.2023 16:24:15</t>
        </is>
      </c>
      <c>
        <is>
          <t>03.07.2023 17:14:24</t>
        </is>
      </c>
      <c>
        <v>0.835833333</v>
      </c>
      <c>
        <v>0</v>
      </c>
      <c>
        <v>225</v>
      </c>
      <c>
        <v>0</v>
      </c>
      <c>
        <v>0</v>
      </c>
      <c>
        <v>0</v>
      </c>
      <c>
        <v>119</v>
      </c>
      <c>
        <v>0</v>
      </c>
      <c>
        <v>1</v>
      </c>
      <c>
        <v>0</v>
      </c>
      <c>
        <v>39.15828473726005</v>
      </c>
      <c>
        <v>0</v>
      </c>
      <c>
        <v>0</v>
      </c>
      <c>
        <v>0</v>
      </c>
      <c>
        <v>60.07864868701848</v>
      </c>
      <c>
        <v>0</v>
      </c>
      <c>
        <v>2.8630719400263205</v>
      </c>
      <c>
        <v>102.10000536430485</v>
      </c>
    </row>
    <row>
      <c>
        <v>2597006</v>
      </c>
      <c>
        <v>1</v>
      </c>
      <c>
        <is>
          <t>MANİSA</t>
        </is>
      </c>
      <c>
        <v>SELENDİ</v>
      </c>
      <c>
        <is>
          <t>KÖK</t>
        </is>
      </c>
      <c>
        <v>OKLUİSA KÖK 45-81-M00046_ESKİN GRUP M03_71994399</v>
      </c>
      <c>
        <v>Şebeke Bakım Çalışması</v>
      </c>
      <c>
        <v>Dağıtım-OG</v>
      </c>
      <c>
        <v>Uzun</v>
      </c>
      <c>
        <v>Şebeke işletmecisi</v>
      </c>
      <c>
        <v>Bildirimli</v>
      </c>
      <c>
        <is>
          <t>03.07.2023 10:36:25</t>
        </is>
      </c>
      <c>
        <is>
          <t>03.07.2023 15:50:36</t>
        </is>
      </c>
      <c>
        <v>5.236388888</v>
      </c>
      <c>
        <v>4</v>
      </c>
      <c>
        <v>719</v>
      </c>
      <c>
        <v>0</v>
      </c>
      <c>
        <v>12</v>
      </c>
      <c>
        <v>0</v>
      </c>
      <c>
        <v>48</v>
      </c>
      <c>
        <v>0</v>
      </c>
      <c>
        <v>0</v>
      </c>
      <c>
        <v>5.038740503253332</v>
      </c>
      <c>
        <v>485.7315555651204</v>
      </c>
      <c>
        <v>0</v>
      </c>
      <c>
        <v>15.281079553899069</v>
      </c>
      <c>
        <v>0</v>
      </c>
      <c>
        <v>105.40549677328247</v>
      </c>
      <c>
        <v>0</v>
      </c>
      <c>
        <v>0</v>
      </c>
      <c>
        <v>611.4568723955553</v>
      </c>
    </row>
    <row>
      <c>
        <v>2596863</v>
      </c>
      <c>
        <v>1</v>
      </c>
      <c>
        <is>
          <t>İZMİR</t>
        </is>
      </c>
      <c>
        <v>KEMALPAŞA</v>
      </c>
      <c>
        <is>
          <t>Dağıtım Transformatörü</t>
        </is>
      </c>
      <c>
        <v>DM-2/25 35-27-M01190_35-27-M01190_82963972</v>
      </c>
      <c>
        <v>Hırsızlık</v>
      </c>
      <c>
        <v>Dağıtım-AG</v>
      </c>
      <c>
        <v>Uzun</v>
      </c>
      <c>
        <v>Dışsal</v>
      </c>
      <c>
        <v>Bildirimsiz</v>
      </c>
      <c>
        <is>
          <t>03.07.2023 06:45:14</t>
        </is>
      </c>
      <c>
        <is>
          <t>03.07.2023 08:08:48</t>
        </is>
      </c>
      <c>
        <v>1.392777777</v>
      </c>
      <c>
        <v>0</v>
      </c>
      <c>
        <v>29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9.755885303506764</v>
      </c>
      <c>
        <v>0</v>
      </c>
      <c>
        <v>0.06967231097843</v>
      </c>
      <c>
        <v>0</v>
      </c>
      <c>
        <v>0</v>
      </c>
      <c>
        <v>0</v>
      </c>
      <c>
        <v>0</v>
      </c>
      <c>
        <v>9.825557614485193</v>
      </c>
    </row>
    <row>
      <c>
        <v>2597055</v>
      </c>
      <c>
        <v>1</v>
      </c>
      <c>
        <is>
          <t>İZMİR</t>
        </is>
      </c>
      <c>
        <v>ÖDEMİŞ</v>
      </c>
      <c>
        <is>
          <t>AG Fideri</t>
        </is>
      </c>
      <c>
        <v>SEYREKLİ TR-14 35-15-L00437_B_56369969_56369969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03.07.2023 11:29:17</t>
        </is>
      </c>
      <c>
        <is>
          <t>03.07.2023 12:17:45</t>
        </is>
      </c>
      <c>
        <v>0.807777777</v>
      </c>
      <c>
        <v>0</v>
      </c>
      <c>
        <v>4</v>
      </c>
      <c>
        <v>0</v>
      </c>
      <c>
        <v>7</v>
      </c>
      <c>
        <v>0</v>
      </c>
      <c>
        <v>2</v>
      </c>
      <c>
        <v>0</v>
      </c>
      <c>
        <v>0</v>
      </c>
      <c>
        <v>0</v>
      </c>
      <c>
        <v>3.9328919052628173</v>
      </c>
      <c>
        <v>0</v>
      </c>
      <c>
        <v>15.010450093843923</v>
      </c>
      <c>
        <v>0</v>
      </c>
      <c>
        <v>5.101383305343489</v>
      </c>
      <c>
        <v>0</v>
      </c>
      <c>
        <v>0</v>
      </c>
      <c>
        <v>24.044725304450232</v>
      </c>
    </row>
    <row>
      <c>
        <v>2597364</v>
      </c>
      <c>
        <v>1</v>
      </c>
      <c>
        <is>
          <t>İZMİR</t>
        </is>
      </c>
      <c>
        <v>KARABAĞLAR</v>
      </c>
      <c>
        <is>
          <t>AG Fideri</t>
        </is>
      </c>
      <c>
        <v>K-4755 35-01-K04755_A_56378598_56378598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03.07.2023 18:36:57</t>
        </is>
      </c>
      <c>
        <is>
          <t>03.07.2023 20:36:44</t>
        </is>
      </c>
      <c>
        <v>1.996388888</v>
      </c>
      <c>
        <v>0</v>
      </c>
      <c>
        <v>9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3.858700670773336</v>
      </c>
      <c>
        <v>0</v>
      </c>
      <c>
        <v>0</v>
      </c>
      <c>
        <v>0</v>
      </c>
      <c>
        <v>0</v>
      </c>
      <c>
        <v>0</v>
      </c>
      <c>
        <v>0</v>
      </c>
      <c>
        <v>3.858700670773336</v>
      </c>
    </row>
    <row>
      <c>
        <v>2597221</v>
      </c>
      <c>
        <v>1</v>
      </c>
      <c>
        <is>
          <t>İZMİR</t>
        </is>
      </c>
      <c>
        <v>TİRE</v>
      </c>
      <c>
        <is>
          <t>Dağıtım Transformatörü</t>
        </is>
      </c>
      <c>
        <v>PEŞREFLİ TR-4 35-29-L00773_35-29-L00773_72350242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03.07.2023 15:13:12</t>
        </is>
      </c>
      <c>
        <is>
          <t>03.07.2023 17:16:53</t>
        </is>
      </c>
      <c>
        <v>2.061388888</v>
      </c>
      <c>
        <v>0</v>
      </c>
      <c>
        <v>108</v>
      </c>
      <c>
        <v>0</v>
      </c>
      <c>
        <v>11</v>
      </c>
      <c>
        <v>0</v>
      </c>
      <c>
        <v>8</v>
      </c>
      <c>
        <v>0</v>
      </c>
      <c>
        <v>0</v>
      </c>
      <c>
        <v>0</v>
      </c>
      <c>
        <v>36.69909590522579</v>
      </c>
      <c>
        <v>0</v>
      </c>
      <c>
        <v>31.317987531673488</v>
      </c>
      <c>
        <v>0</v>
      </c>
      <c>
        <v>31.040937894432307</v>
      </c>
      <c>
        <v>0</v>
      </c>
      <c>
        <v>0</v>
      </c>
      <c>
        <v>99.05802133133157</v>
      </c>
    </row>
    <row>
      <c>
        <v>2597427</v>
      </c>
      <c>
        <v>1</v>
      </c>
      <c>
        <is>
          <t>İZMİR</t>
        </is>
      </c>
      <c>
        <v>MENEMEN</v>
      </c>
      <c>
        <is>
          <t>Kullanıcı Bağlantı Hattı</t>
        </is>
      </c>
      <c>
        <v>ASARLIK TR-6 35-28-M00177_953376293_953376293</v>
      </c>
      <c>
        <v>AG Branşman Yeraltı Kablo Arızası</v>
      </c>
      <c>
        <v>Dağıtım-AG</v>
      </c>
      <c>
        <v>Uzun</v>
      </c>
      <c>
        <v>Şebeke işletmecisi</v>
      </c>
      <c>
        <v>Bildirimsiz</v>
      </c>
      <c>
        <is>
          <t>03.07.2023 20:41:57</t>
        </is>
      </c>
      <c>
        <is>
          <t>03.07.2023 22:50:53</t>
        </is>
      </c>
      <c>
        <v>2.148888888</v>
      </c>
      <c>
        <v>0</v>
      </c>
      <c>
        <v>3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1.3906756764876087</v>
      </c>
      <c>
        <v>0</v>
      </c>
      <c>
        <v>0</v>
      </c>
      <c>
        <v>0</v>
      </c>
      <c>
        <v>0</v>
      </c>
      <c>
        <v>0</v>
      </c>
      <c>
        <v>0</v>
      </c>
      <c>
        <v>1.3906756764876087</v>
      </c>
    </row>
    <row>
      <c>
        <v>2596843</v>
      </c>
      <c>
        <v>1</v>
      </c>
      <c>
        <is>
          <t>İZMİR</t>
        </is>
      </c>
      <c>
        <v>ÇEŞME</v>
      </c>
      <c>
        <is>
          <t>DM</t>
        </is>
      </c>
      <c>
        <v>ÇEŞME İM 35-18-A00001_OVACIK L08_2053078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03.07.2023 06:05:55</t>
        </is>
      </c>
      <c>
        <is>
          <t>03.07.2023 06:27:25</t>
        </is>
      </c>
      <c>
        <v>0.358333333</v>
      </c>
      <c>
        <v>92</v>
      </c>
      <c>
        <v>4757</v>
      </c>
      <c>
        <v>1</v>
      </c>
      <c>
        <v>233</v>
      </c>
      <c>
        <v>8</v>
      </c>
      <c>
        <v>513</v>
      </c>
      <c>
        <v>1</v>
      </c>
      <c>
        <v>0</v>
      </c>
      <c>
        <v>15.409119358079733</v>
      </c>
      <c>
        <v>398.2851270648031</v>
      </c>
      <c>
        <v>0.4438523422489517</v>
      </c>
      <c>
        <v>42.1892781257619</v>
      </c>
      <c>
        <v>92.18404294851722</v>
      </c>
      <c>
        <v>175.84977569819534</v>
      </c>
      <c>
        <v>0.51967683650295</v>
      </c>
      <c>
        <v>0</v>
      </c>
      <c>
        <v>724.8808723741092</v>
      </c>
    </row>
    <row>
      <c>
        <v>2597092</v>
      </c>
      <c>
        <v>1</v>
      </c>
      <c>
        <is>
          <t>İZMİR</t>
        </is>
      </c>
      <c>
        <v>URLA</v>
      </c>
      <c>
        <is>
          <t>DM</t>
        </is>
      </c>
      <c>
        <v>ÖZBEK DM (TR-315) 35-19-M00044_EĞRİLİMAN M04_72140384</v>
      </c>
      <c>
        <v>Plansız Kesinti / Müdahale</v>
      </c>
      <c>
        <v>Dağıtım-OG</v>
      </c>
      <c>
        <v>Uzun</v>
      </c>
      <c>
        <v>Şebeke işletmecisi</v>
      </c>
      <c>
        <v>Bildirimsiz</v>
      </c>
      <c>
        <is>
          <t>03.07.2023 12:11:52</t>
        </is>
      </c>
      <c>
        <is>
          <t>03.07.2023 12:26:38</t>
        </is>
      </c>
      <c>
        <v>0.246111111</v>
      </c>
      <c>
        <v>2</v>
      </c>
      <c>
        <v>270</v>
      </c>
      <c>
        <v>2</v>
      </c>
      <c>
        <v>12</v>
      </c>
      <c>
        <v>6</v>
      </c>
      <c>
        <v>27</v>
      </c>
      <c>
        <v>0</v>
      </c>
      <c>
        <v>0</v>
      </c>
      <c>
        <v>0.5211654108693901</v>
      </c>
      <c>
        <v>19.269611357456544</v>
      </c>
      <c>
        <v>0.6767899744343735</v>
      </c>
      <c>
        <v>0.5862047259630199</v>
      </c>
      <c>
        <v>14.597502441501263</v>
      </c>
      <c>
        <v>4.355368414052204</v>
      </c>
      <c>
        <v>0</v>
      </c>
      <c>
        <v>0</v>
      </c>
      <c>
        <v>40.0066423242768</v>
      </c>
    </row>
    <row>
      <c>
        <v>2596986</v>
      </c>
      <c>
        <v>1</v>
      </c>
      <c>
        <is>
          <t>MANİSA</t>
        </is>
      </c>
      <c>
        <v>ŞEHZADELER</v>
      </c>
      <c>
        <is>
          <t>OG Fideri</t>
        </is>
      </c>
      <c>
        <v>BEYDERE KÖK 45-71-M00128_HatBaşıAyırıcı_53134936 M07_53134936</v>
      </c>
      <c>
        <v>OG Trafo Arızası</v>
      </c>
      <c>
        <v>Dağıtım-OG</v>
      </c>
      <c>
        <v>Uzun</v>
      </c>
      <c>
        <v>Şebeke işletmecisi</v>
      </c>
      <c>
        <v>Bildirimsiz</v>
      </c>
      <c>
        <is>
          <t>03.07.2023 10:09:28</t>
        </is>
      </c>
      <c>
        <is>
          <t>03.07.2023 15:26:22</t>
        </is>
      </c>
      <c>
        <v>5.281666666</v>
      </c>
      <c>
        <v>0</v>
      </c>
      <c>
        <v>4</v>
      </c>
      <c>
        <v>11</v>
      </c>
      <c>
        <v>46</v>
      </c>
      <c>
        <v>0</v>
      </c>
      <c>
        <v>1</v>
      </c>
      <c>
        <v>0</v>
      </c>
      <c>
        <v>0</v>
      </c>
      <c>
        <v>0</v>
      </c>
      <c>
        <v>8.145312008358516</v>
      </c>
      <c>
        <v>119.39277158145066</v>
      </c>
      <c>
        <v>744.1340376782331</v>
      </c>
      <c>
        <v>0</v>
      </c>
      <c>
        <v>5.9169464644433765</v>
      </c>
      <c>
        <v>0</v>
      </c>
      <c>
        <v>0</v>
      </c>
      <c>
        <v>877.5890677324857</v>
      </c>
    </row>
    <row>
      <c>
        <v>2597284</v>
      </c>
      <c>
        <v>1</v>
      </c>
      <c>
        <is>
          <t>İZMİR</t>
        </is>
      </c>
      <c>
        <v>TORBALI</v>
      </c>
      <c>
        <is>
          <t>AG Fideri</t>
        </is>
      </c>
      <c>
        <v>KUŞÇUBURUN-4 35-26-M00530_C_91000246_91000246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03.07.2023 16:54:17</t>
        </is>
      </c>
      <c>
        <is>
          <t>03.07.2023 18:34:13</t>
        </is>
      </c>
      <c>
        <v>1.665555555</v>
      </c>
      <c>
        <v>0</v>
      </c>
      <c>
        <v>21</v>
      </c>
      <c>
        <v>0</v>
      </c>
      <c>
        <v>3</v>
      </c>
      <c>
        <v>0</v>
      </c>
      <c>
        <v>10</v>
      </c>
      <c>
        <v>0</v>
      </c>
      <c>
        <v>0</v>
      </c>
      <c>
        <v>0</v>
      </c>
      <c>
        <v>6.261092484009564</v>
      </c>
      <c>
        <v>0</v>
      </c>
      <c>
        <v>20.82532511663731</v>
      </c>
      <c>
        <v>0</v>
      </c>
      <c>
        <v>76.14324788946702</v>
      </c>
      <c>
        <v>0</v>
      </c>
      <c>
        <v>0</v>
      </c>
      <c>
        <v>103.22966549011389</v>
      </c>
    </row>
    <row>
      <c>
        <v>2596852</v>
      </c>
      <c>
        <v>1</v>
      </c>
      <c>
        <is>
          <t>İZMİR</t>
        </is>
      </c>
      <c>
        <v>ÇEŞME</v>
      </c>
      <c>
        <is>
          <t>OG Fideri</t>
        </is>
      </c>
      <c>
        <v>L-120 OVACIK 35-18-L00120_ H_49091294</v>
      </c>
      <c>
        <v>OG Atlama(Jumper) Arızası</v>
      </c>
      <c>
        <v>Dağıtım-OG</v>
      </c>
      <c>
        <v>Uzun</v>
      </c>
      <c>
        <v>Şebeke işletmecisi</v>
      </c>
      <c>
        <v>Bildirimsiz</v>
      </c>
      <c>
        <is>
          <t>03.07.2023 06:33:21</t>
        </is>
      </c>
      <c>
        <is>
          <t>03.07.2023 07:30:26</t>
        </is>
      </c>
      <c>
        <v>0.951388888</v>
      </c>
      <c>
        <v>0</v>
      </c>
      <c>
        <v>11</v>
      </c>
      <c>
        <v>0</v>
      </c>
      <c>
        <v>12</v>
      </c>
      <c>
        <v>0</v>
      </c>
      <c>
        <v>6</v>
      </c>
      <c>
        <v>0</v>
      </c>
      <c>
        <v>0</v>
      </c>
      <c>
        <v>0</v>
      </c>
      <c>
        <v>3.2020390253285775</v>
      </c>
      <c>
        <v>0</v>
      </c>
      <c>
        <v>7.654976745296338</v>
      </c>
      <c>
        <v>0</v>
      </c>
      <c>
        <v>9.658348924201526</v>
      </c>
      <c>
        <v>0</v>
      </c>
      <c>
        <v>0</v>
      </c>
      <c>
        <v>20.51536469482644</v>
      </c>
    </row>
    <row>
      <c>
        <v>2596875</v>
      </c>
      <c>
        <v>1</v>
      </c>
      <c>
        <is>
          <t>İZMİR</t>
        </is>
      </c>
      <c>
        <v>ÇEŞME</v>
      </c>
      <c>
        <is>
          <t>OG Fideri</t>
        </is>
      </c>
      <c>
        <v>L-103 35-18-L00103_L-105 L02_72055989</v>
      </c>
      <c>
        <v>Plansız Kesinti / Müdahale</v>
      </c>
      <c>
        <v>Dağıtım-OG</v>
      </c>
      <c>
        <v>Uzun</v>
      </c>
      <c>
        <v>Şebeke işletmecisi</v>
      </c>
      <c>
        <v>Bildirimsiz</v>
      </c>
      <c>
        <is>
          <t>03.07.2023 07:31:27</t>
        </is>
      </c>
      <c>
        <is>
          <t>03.07.2023 08:24:02</t>
        </is>
      </c>
      <c>
        <v>0.876388888</v>
      </c>
      <c>
        <v>3</v>
      </c>
      <c>
        <v>1455</v>
      </c>
      <c>
        <v>1</v>
      </c>
      <c>
        <v>218</v>
      </c>
      <c>
        <v>4</v>
      </c>
      <c>
        <v>213</v>
      </c>
      <c>
        <v>1</v>
      </c>
      <c>
        <v>0</v>
      </c>
      <c>
        <v>29.75951780137081</v>
      </c>
      <c>
        <v>370.3505258208282</v>
      </c>
      <c>
        <v>1.2543262150782977</v>
      </c>
      <c>
        <v>112.02934048652975</v>
      </c>
      <c>
        <v>65.21024988736708</v>
      </c>
      <c>
        <v>236.03699341692672</v>
      </c>
      <c>
        <v>2.6432963600204284</v>
      </c>
      <c>
        <v>0</v>
      </c>
      <c>
        <v>817.2842499881212</v>
      </c>
    </row>
    <row>
      <c>
        <v>2597207</v>
      </c>
      <c>
        <v>1</v>
      </c>
      <c>
        <is>
          <t>İZMİR</t>
        </is>
      </c>
      <c>
        <v>BORNOVA</v>
      </c>
      <c>
        <is>
          <t>AG Fideri</t>
        </is>
      </c>
      <c>
        <v>M-367 35-02-M00367_A_56372663_56372663</v>
      </c>
      <c>
        <v>Üçüncü Şahısların Vermiş Olduğu Hasarlar</v>
      </c>
      <c>
        <v>Dağıtım-AG</v>
      </c>
      <c>
        <v>Uzun</v>
      </c>
      <c>
        <v>Dışsal</v>
      </c>
      <c>
        <v>Bildirimsiz</v>
      </c>
      <c>
        <is>
          <t>03.07.2023 14:45:03</t>
        </is>
      </c>
      <c>
        <is>
          <t>03.07.2023 17:15:36</t>
        </is>
      </c>
      <c>
        <v>2.509166666</v>
      </c>
      <c>
        <v>0</v>
      </c>
      <c>
        <v>107</v>
      </c>
      <c>
        <v>0</v>
      </c>
      <c>
        <v>3</v>
      </c>
      <c>
        <v>0</v>
      </c>
      <c>
        <v>15</v>
      </c>
      <c>
        <v>0</v>
      </c>
      <c>
        <v>0</v>
      </c>
      <c>
        <v>0</v>
      </c>
      <c>
        <v>79.54643972566812</v>
      </c>
      <c>
        <v>0</v>
      </c>
      <c>
        <v>6.53551157760496</v>
      </c>
      <c>
        <v>0</v>
      </c>
      <c>
        <v>57.05004070974904</v>
      </c>
      <c>
        <v>0</v>
      </c>
      <c>
        <v>0</v>
      </c>
      <c>
        <v>143.1319920130221</v>
      </c>
    </row>
    <row>
      <c>
        <v>2596998</v>
      </c>
      <c>
        <v>1</v>
      </c>
      <c>
        <is>
          <t>İZMİR</t>
        </is>
      </c>
      <c>
        <v>ÖDEMİŞ</v>
      </c>
      <c>
        <is>
          <t>Dağıtım Transformatörü</t>
        </is>
      </c>
      <c>
        <v>TR-7 35-15-M00007_35-15-M00007_67552465</v>
      </c>
      <c>
        <v>Şebeke Yenileme ve Kapasite Artışı Çalışması</v>
      </c>
      <c>
        <v>Dağıtım-AG</v>
      </c>
      <c>
        <v>Uzun</v>
      </c>
      <c>
        <v>Şebeke işletmecisi</v>
      </c>
      <c>
        <v>Bildirimli</v>
      </c>
      <c>
        <is>
          <t>03.07.2023 10:29:46</t>
        </is>
      </c>
      <c>
        <is>
          <t>03.07.2023 17:36:11</t>
        </is>
      </c>
      <c>
        <v>7.106944444</v>
      </c>
      <c>
        <v>0</v>
      </c>
      <c>
        <v>762</v>
      </c>
      <c>
        <v>0</v>
      </c>
      <c>
        <v>0</v>
      </c>
      <c>
        <v>0</v>
      </c>
      <c>
        <v>51</v>
      </c>
      <c>
        <v>0</v>
      </c>
      <c>
        <v>0</v>
      </c>
      <c>
        <v>0</v>
      </c>
      <c>
        <v>1126.7244000017936</v>
      </c>
      <c>
        <v>0</v>
      </c>
      <c>
        <v>0</v>
      </c>
      <c>
        <v>0</v>
      </c>
      <c>
        <v>741.5713203056902</v>
      </c>
      <c>
        <v>0</v>
      </c>
      <c>
        <v>0</v>
      </c>
      <c>
        <v>1868.2957203074839</v>
      </c>
    </row>
    <row>
      <c>
        <v>2597370</v>
      </c>
      <c>
        <v>1</v>
      </c>
      <c>
        <is>
          <t>MANİSA</t>
        </is>
      </c>
      <c>
        <v>TURGUTLU</v>
      </c>
      <c>
        <is>
          <t>OG Fideri</t>
        </is>
      </c>
      <c>
        <v>MADEN KÖK 45-83-M00128_HatBaşıAyırıcı_72552218 M04_72552218</v>
      </c>
      <c>
        <v>OG Ayırıcı Arızası</v>
      </c>
      <c>
        <v>Dağıtım-OG</v>
      </c>
      <c>
        <v>Uzun</v>
      </c>
      <c>
        <v>Şebeke işletmecisi</v>
      </c>
      <c>
        <v>Bildirimsiz</v>
      </c>
      <c>
        <is>
          <t>03.07.2023 18:50:00</t>
        </is>
      </c>
      <c>
        <is>
          <t>03.07.2023 22:31:16</t>
        </is>
      </c>
      <c>
        <v>3.687777777</v>
      </c>
      <c>
        <v>3</v>
      </c>
      <c>
        <v>217</v>
      </c>
      <c>
        <v>81</v>
      </c>
      <c>
        <v>137</v>
      </c>
      <c>
        <v>8</v>
      </c>
      <c>
        <v>26</v>
      </c>
      <c>
        <v>2</v>
      </c>
      <c>
        <v>0</v>
      </c>
      <c>
        <v>193.87458239605874</v>
      </c>
      <c>
        <v>312.3423850578232</v>
      </c>
      <c>
        <v>2469.9425784025016</v>
      </c>
      <c>
        <v>2962.7658039252938</v>
      </c>
      <c>
        <v>84.32372958619277</v>
      </c>
      <c>
        <v>155.62104959863365</v>
      </c>
      <c>
        <v>147.9975212515011</v>
      </c>
      <c>
        <v>0</v>
      </c>
      <c>
        <v>6326.867650218004</v>
      </c>
    </row>
    <row>
      <c>
        <v>2596829</v>
      </c>
      <c>
        <v>1</v>
      </c>
      <c>
        <is>
          <t>İZMİR</t>
        </is>
      </c>
      <c>
        <v>KARABAĞLAR</v>
      </c>
      <c>
        <is>
          <t>TM Fideri</t>
        </is>
      </c>
      <c>
        <v>KARABAĞLAR TM 35-01-A00012_TR-B K26_2055822</v>
      </c>
      <c>
        <v>Manevra</v>
      </c>
      <c>
        <v>İletim</v>
      </c>
      <c>
        <v>Uzun</v>
      </c>
      <c>
        <v>Şebeke işletmecisi</v>
      </c>
      <c>
        <v>Bildirimli</v>
      </c>
      <c>
        <is>
          <t>03.07.2023 02:49:10</t>
        </is>
      </c>
      <c>
        <is>
          <t>03.07.2023 03:08:50</t>
        </is>
      </c>
      <c>
        <v>0.327777777</v>
      </c>
      <c>
        <v>0</v>
      </c>
      <c>
        <v>29545</v>
      </c>
      <c>
        <v>0</v>
      </c>
      <c>
        <v>0</v>
      </c>
      <c>
        <v>6</v>
      </c>
      <c>
        <v>5263</v>
      </c>
      <c>
        <v>0</v>
      </c>
      <c>
        <v>47</v>
      </c>
      <c>
        <v>0</v>
      </c>
      <c>
        <v>2061.90223440699</v>
      </c>
      <c>
        <v>0</v>
      </c>
      <c>
        <v>0</v>
      </c>
      <c>
        <v>90.70300812801295</v>
      </c>
      <c>
        <v>744.5811373919322</v>
      </c>
      <c>
        <v>0</v>
      </c>
      <c>
        <v>74.71559570132519</v>
      </c>
      <c>
        <v>2971.9019756282605</v>
      </c>
    </row>
    <row>
      <c>
        <v>2596869</v>
      </c>
      <c>
        <v>1</v>
      </c>
      <c>
        <is>
          <t>İZMİR</t>
        </is>
      </c>
      <c>
        <v>KARABAĞLAR</v>
      </c>
      <c>
        <is>
          <t>AG Fideri</t>
        </is>
      </c>
      <c>
        <v>K-1206 35-01-K01206_G_56361761_56361761</v>
      </c>
      <c>
        <v>Hırsızlık</v>
      </c>
      <c>
        <v>Dağıtım-AG</v>
      </c>
      <c>
        <v>Uzun</v>
      </c>
      <c>
        <v>Dışsal</v>
      </c>
      <c>
        <v>Bildirimsiz</v>
      </c>
      <c>
        <is>
          <t>03.07.2023 07:05:44</t>
        </is>
      </c>
      <c>
        <is>
          <t>03.07.2023 09:13:19</t>
        </is>
      </c>
      <c>
        <v>2.126388888</v>
      </c>
      <c>
        <v>0</v>
      </c>
      <c>
        <v>222</v>
      </c>
      <c>
        <v>0</v>
      </c>
      <c>
        <v>0</v>
      </c>
      <c>
        <v>0</v>
      </c>
      <c>
        <v>8</v>
      </c>
      <c>
        <v>0</v>
      </c>
      <c>
        <v>0</v>
      </c>
      <c>
        <v>0</v>
      </c>
      <c>
        <v>100.62414859290385</v>
      </c>
      <c>
        <v>0</v>
      </c>
      <c>
        <v>0</v>
      </c>
      <c>
        <v>0</v>
      </c>
      <c>
        <v>10.811506451716575</v>
      </c>
      <c>
        <v>0</v>
      </c>
      <c>
        <v>0</v>
      </c>
      <c>
        <v>111.43565504462043</v>
      </c>
    </row>
    <row>
      <c>
        <v>2597015</v>
      </c>
      <c>
        <v>1</v>
      </c>
      <c>
        <is>
          <t>İZMİR</t>
        </is>
      </c>
      <c>
        <v>MENEMEN</v>
      </c>
      <c>
        <is>
          <t>Saha Dağıtım Kutusu (SDK)</t>
        </is>
      </c>
      <c>
        <v>ULUKENT DM-5 35-28-M00005_7331706 _5771269</v>
      </c>
      <c>
        <v>AG Yük Ayırıcı Arızası</v>
      </c>
      <c>
        <v>Dağıtım-AG</v>
      </c>
      <c>
        <v>Uzun</v>
      </c>
      <c>
        <v>Şebeke işletmecisi</v>
      </c>
      <c>
        <v>Bildirimsiz</v>
      </c>
      <c>
        <is>
          <t>03.07.2023 10:43:24</t>
        </is>
      </c>
      <c>
        <is>
          <t>03.07.2023 12:57:48</t>
        </is>
      </c>
      <c>
        <v>2.24</v>
      </c>
      <c>
        <v>0</v>
      </c>
      <c>
        <v>0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59.45610539047149</v>
      </c>
      <c>
        <v>0</v>
      </c>
      <c>
        <v>0</v>
      </c>
      <c>
        <v>59.45610539047149</v>
      </c>
    </row>
    <row>
      <c>
        <v>2597453</v>
      </c>
      <c>
        <v>1</v>
      </c>
      <c>
        <is>
          <t>İZMİR</t>
        </is>
      </c>
      <c>
        <v>TİRE</v>
      </c>
      <c>
        <is>
          <t>Dağıtım Transformatörü</t>
        </is>
      </c>
      <c>
        <v>PEŞREFLİ TR-4 35-29-L00773_35-29-L00773_72350242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03.07.2023 21:50:54</t>
        </is>
      </c>
      <c>
        <is>
          <t>03.07.2023 23:37:35</t>
        </is>
      </c>
      <c>
        <v>1.778055555</v>
      </c>
      <c>
        <v>0</v>
      </c>
      <c>
        <v>108</v>
      </c>
      <c>
        <v>0</v>
      </c>
      <c>
        <v>11</v>
      </c>
      <c>
        <v>0</v>
      </c>
      <c>
        <v>8</v>
      </c>
      <c>
        <v>0</v>
      </c>
      <c>
        <v>0</v>
      </c>
      <c>
        <v>0</v>
      </c>
      <c>
        <v>30.35446561133643</v>
      </c>
      <c>
        <v>0</v>
      </c>
      <c>
        <v>26.77567055007244</v>
      </c>
      <c>
        <v>0</v>
      </c>
      <c>
        <v>14.676892445631717</v>
      </c>
      <c>
        <v>0</v>
      </c>
      <c>
        <v>0</v>
      </c>
      <c>
        <v>71.80702860704059</v>
      </c>
    </row>
    <row>
      <c>
        <v>2596915</v>
      </c>
      <c>
        <v>1</v>
      </c>
      <c>
        <is>
          <t>MANİSA</t>
        </is>
      </c>
      <c>
        <v>ŞEHZADELER</v>
      </c>
      <c>
        <is>
          <t>DM</t>
        </is>
      </c>
      <c>
        <v>HASTANE DM 45-71-M02096_HASTANE-2 ÇIKIŞ M04_61026509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03.07.2023 10:15:29</t>
        </is>
      </c>
      <c>
        <is>
          <t>03.07.2023 10:26:49</t>
        </is>
      </c>
      <c>
        <v>0.188888888</v>
      </c>
      <c>
        <v>0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621.9355638229274</v>
      </c>
      <c>
        <v>0</v>
      </c>
      <c>
        <v>0</v>
      </c>
      <c>
        <v>0</v>
      </c>
      <c>
        <v>621.9355638229274</v>
      </c>
    </row>
    <row>
      <c>
        <v>2597161</v>
      </c>
      <c>
        <v>1</v>
      </c>
      <c>
        <is>
          <t>İZMİR</t>
        </is>
      </c>
      <c>
        <v>KARŞIYAKA</v>
      </c>
      <c>
        <is>
          <t>Kullanıcı Bağlantı Hattı</t>
        </is>
      </c>
      <c>
        <v>K-363 35-04-K00363_99099650_99099650</v>
      </c>
      <c>
        <v>AG Box / Sdk Abone Çıkış Sigorta Atığı</v>
      </c>
      <c>
        <v>Dağıtım-AG</v>
      </c>
      <c>
        <v>Uzun</v>
      </c>
      <c>
        <v>Şebeke işletmecisi</v>
      </c>
      <c>
        <v>Bildirimsiz</v>
      </c>
      <c>
        <is>
          <t>03.07.2023 13:38:10</t>
        </is>
      </c>
      <c>
        <is>
          <t>03.07.2023 16:59:06</t>
        </is>
      </c>
      <c>
        <v>3.348888888</v>
      </c>
      <c>
        <v>0</v>
      </c>
      <c>
        <v>21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17.690426369878963</v>
      </c>
      <c>
        <v>0</v>
      </c>
      <c>
        <v>0</v>
      </c>
      <c>
        <v>0</v>
      </c>
      <c>
        <v>0</v>
      </c>
      <c>
        <v>0</v>
      </c>
      <c>
        <v>0</v>
      </c>
      <c>
        <v>17.690426369878963</v>
      </c>
    </row>
    <row>
      <c>
        <v>2597101</v>
      </c>
      <c>
        <v>1</v>
      </c>
      <c>
        <is>
          <t>MANİSA</t>
        </is>
      </c>
      <c>
        <v>ŞEHZADELER</v>
      </c>
      <c>
        <is>
          <t>KÖK</t>
        </is>
      </c>
      <c>
        <v>KARGIN KÖK 45-71-M00095_ŞİRVAN M04_2076271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03.07.2023 11:57:58</t>
        </is>
      </c>
      <c>
        <is>
          <t>03.07.2023 19:23:06</t>
        </is>
      </c>
      <c>
        <v>7.418888888</v>
      </c>
      <c>
        <v>1</v>
      </c>
      <c>
        <v>0</v>
      </c>
      <c>
        <v>135</v>
      </c>
      <c>
        <v>6</v>
      </c>
      <c>
        <v>5</v>
      </c>
      <c>
        <v>0</v>
      </c>
      <c>
        <v>0</v>
      </c>
      <c>
        <v>0</v>
      </c>
      <c>
        <v>29.44060940915331</v>
      </c>
      <c>
        <v>0</v>
      </c>
      <c>
        <v>7170.006689316239</v>
      </c>
      <c>
        <v>293.1034528638653</v>
      </c>
      <c>
        <v>192.6211088172889</v>
      </c>
      <c>
        <v>0</v>
      </c>
      <c>
        <v>0</v>
      </c>
      <c>
        <v>0</v>
      </c>
      <c>
        <v>7685.171860406547</v>
      </c>
    </row>
    <row>
      <c>
        <v>2597244</v>
      </c>
      <c>
        <v>1</v>
      </c>
      <c>
        <is>
          <t>İZMİR</t>
        </is>
      </c>
      <c>
        <v>URLA</v>
      </c>
      <c>
        <is>
          <t>Saha Dağıtım Kutusu (SDK)</t>
        </is>
      </c>
      <c>
        <v>TR-16 35-19-M00016_A C1_50040849</v>
      </c>
      <c>
        <v>AG Box / Sdk Giriş Sigorta Atığı</v>
      </c>
      <c>
        <v>Dağıtım-AG</v>
      </c>
      <c>
        <v>Uzun</v>
      </c>
      <c>
        <v>Şebeke işletmecisi</v>
      </c>
      <c>
        <v>Bildirimsiz</v>
      </c>
      <c>
        <is>
          <t>03.07.2023 15:47:56</t>
        </is>
      </c>
      <c>
        <is>
          <t>03.07.2023 16:35:56</t>
        </is>
      </c>
      <c>
        <v>0.8</v>
      </c>
      <c>
        <v>0</v>
      </c>
      <c>
        <v>19</v>
      </c>
      <c>
        <v>0</v>
      </c>
      <c>
        <v>0</v>
      </c>
      <c>
        <v>0</v>
      </c>
      <c>
        <v>20</v>
      </c>
      <c>
        <v>0</v>
      </c>
      <c>
        <v>0</v>
      </c>
      <c>
        <v>0</v>
      </c>
      <c>
        <v>4.212189975524398</v>
      </c>
      <c>
        <v>0</v>
      </c>
      <c>
        <v>0</v>
      </c>
      <c>
        <v>0</v>
      </c>
      <c>
        <v>19.308944302487657</v>
      </c>
      <c>
        <v>0</v>
      </c>
      <c>
        <v>0</v>
      </c>
      <c>
        <v>23.521134278012056</v>
      </c>
    </row>
    <row>
      <c>
        <v>2596958</v>
      </c>
      <c>
        <v>1</v>
      </c>
      <c>
        <is>
          <t>MANİSA</t>
        </is>
      </c>
      <c>
        <v>ŞEHZADELER</v>
      </c>
      <c>
        <is>
          <t>DM</t>
        </is>
      </c>
      <c>
        <v>DM-11 45-71-M00280_DM-8 M03_2125719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03.07.2023 09:36:55</t>
        </is>
      </c>
      <c>
        <is>
          <t>03.07.2023 10:39:28</t>
        </is>
      </c>
      <c>
        <v>1.0425</v>
      </c>
      <c>
        <v>0</v>
      </c>
      <c>
        <v>949</v>
      </c>
      <c>
        <v>0</v>
      </c>
      <c>
        <v>11</v>
      </c>
      <c>
        <v>4</v>
      </c>
      <c>
        <v>197</v>
      </c>
      <c>
        <v>5</v>
      </c>
      <c>
        <v>3</v>
      </c>
      <c>
        <v>0</v>
      </c>
      <c>
        <v>227.34131549997522</v>
      </c>
      <c>
        <v>0</v>
      </c>
      <c>
        <v>9.328586890011557</v>
      </c>
      <c>
        <v>140.3252272732499</v>
      </c>
      <c>
        <v>338.22660508131213</v>
      </c>
      <c>
        <v>519.5446957377457</v>
      </c>
      <c>
        <v>175.14875451323266</v>
      </c>
      <c>
        <v>1409.9151849955272</v>
      </c>
    </row>
    <row>
      <c>
        <v>2596895</v>
      </c>
      <c>
        <v>1</v>
      </c>
      <c>
        <is>
          <t>İZMİR</t>
        </is>
      </c>
      <c>
        <v>ALİAĞA</v>
      </c>
      <c>
        <is>
          <t>DM</t>
        </is>
      </c>
      <c>
        <v>ALİAĞA TR-43 DM 35-17-M00043_GÜZELHİSAR ÇIKIŞI M13_2122093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03.07.2023 08:29:53</t>
        </is>
      </c>
      <c>
        <is>
          <t>03.07.2023 08:47:56</t>
        </is>
      </c>
      <c>
        <v>0.300833333</v>
      </c>
      <c>
        <v>5</v>
      </c>
      <c>
        <v>733</v>
      </c>
      <c>
        <v>26</v>
      </c>
      <c>
        <v>12</v>
      </c>
      <c>
        <v>33</v>
      </c>
      <c>
        <v>50</v>
      </c>
      <c>
        <v>0</v>
      </c>
      <c>
        <v>0</v>
      </c>
      <c>
        <v>1.20338480342336</v>
      </c>
      <c>
        <v>42.284699645431516</v>
      </c>
      <c>
        <v>26.75083375812821</v>
      </c>
      <c>
        <v>3.939842730325194</v>
      </c>
      <c>
        <v>167.1043971832916</v>
      </c>
      <c>
        <v>14.11203411456082</v>
      </c>
      <c>
        <v>0</v>
      </c>
      <c>
        <v>0</v>
      </c>
      <c>
        <v>255.39519223516072</v>
      </c>
    </row>
    <row>
      <c>
        <v>2597081</v>
      </c>
      <c>
        <v>1</v>
      </c>
      <c>
        <is>
          <t>İZMİR</t>
        </is>
      </c>
      <c>
        <v>BAYINDIR</v>
      </c>
      <c>
        <is>
          <t>Kullanıcı Bağlantı Hattı</t>
        </is>
      </c>
      <c>
        <v>FIRINLI TR-6 35-20-L00371_955207819_955207819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03.07.2023 11:48:24</t>
        </is>
      </c>
      <c>
        <is>
          <t>03.07.2023 14:20:49</t>
        </is>
      </c>
      <c>
        <v>2.540277777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0.5638711985957126</v>
      </c>
      <c>
        <v>0</v>
      </c>
      <c>
        <v>0</v>
      </c>
      <c>
        <v>0</v>
      </c>
      <c>
        <v>0</v>
      </c>
      <c>
        <v>0.5638711985957126</v>
      </c>
    </row>
    <row>
      <c>
        <v>2597181</v>
      </c>
      <c>
        <v>1</v>
      </c>
      <c>
        <is>
          <t>İZMİR</t>
        </is>
      </c>
      <c>
        <v>KİRAZ</v>
      </c>
      <c>
        <is>
          <t>Dağıtım Transformatörü</t>
        </is>
      </c>
      <c>
        <v>YAĞLAR YAYLA TR-3 35-31-L00040_35-31-L00040_2366010</v>
      </c>
      <c>
        <v>Yangın</v>
      </c>
      <c>
        <v>Dağıtım-AG</v>
      </c>
      <c>
        <v>Uzun</v>
      </c>
      <c>
        <v>Güvenlik</v>
      </c>
      <c>
        <v>Bildirimsiz</v>
      </c>
      <c>
        <is>
          <t>03.07.2023 13:57:10</t>
        </is>
      </c>
      <c>
        <is>
          <t>03.07.2023 16:56:39</t>
        </is>
      </c>
      <c>
        <v>2.991388888</v>
      </c>
      <c>
        <v>0</v>
      </c>
      <c>
        <v>16</v>
      </c>
      <c>
        <v>0</v>
      </c>
      <c>
        <v>9</v>
      </c>
      <c>
        <v>0</v>
      </c>
      <c>
        <v>7</v>
      </c>
      <c>
        <v>0</v>
      </c>
      <c>
        <v>0</v>
      </c>
      <c>
        <v>0</v>
      </c>
      <c>
        <v>9.648232968535911</v>
      </c>
      <c>
        <v>0</v>
      </c>
      <c>
        <v>43.049496019641296</v>
      </c>
      <c>
        <v>0</v>
      </c>
      <c>
        <v>32.63812570061947</v>
      </c>
      <c>
        <v>0</v>
      </c>
      <c>
        <v>0</v>
      </c>
      <c>
        <v>85.33585468879667</v>
      </c>
    </row>
    <row>
      <c>
        <v>2597436</v>
      </c>
      <c>
        <v>1</v>
      </c>
      <c>
        <is>
          <t>İZMİR</t>
        </is>
      </c>
      <c>
        <v>KINIK</v>
      </c>
      <c>
        <is>
          <t>Dağıtım Transformatörü</t>
        </is>
      </c>
      <c>
        <v>ZİYA DİLEÇ VE ARK. TR 35-24-M00041_35-24-M00041_2364755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03.07.2023 21:06:27</t>
        </is>
      </c>
      <c>
        <is>
          <t>03.07.2023 23:24:43</t>
        </is>
      </c>
      <c>
        <v>2.304444444</v>
      </c>
      <c>
        <v>0</v>
      </c>
      <c>
        <v>0</v>
      </c>
      <c>
        <v>0</v>
      </c>
      <c>
        <v>9</v>
      </c>
      <c>
        <v>0</v>
      </c>
      <c>
        <v>3</v>
      </c>
      <c>
        <v>0</v>
      </c>
      <c>
        <v>0</v>
      </c>
      <c>
        <v>0</v>
      </c>
      <c>
        <v>0</v>
      </c>
      <c>
        <v>0</v>
      </c>
      <c>
        <v>177.03770778745925</v>
      </c>
      <c>
        <v>0</v>
      </c>
      <c>
        <v>22.63183910204163</v>
      </c>
      <c>
        <v>0</v>
      </c>
      <c>
        <v>0</v>
      </c>
      <c>
        <v>199.66954688950088</v>
      </c>
    </row>
    <row>
      <c>
        <v>2597430</v>
      </c>
      <c>
        <v>1</v>
      </c>
      <c>
        <is>
          <t>İZMİR</t>
        </is>
      </c>
      <c>
        <v>BORNOVA</v>
      </c>
      <c>
        <is>
          <t>OG Fideri</t>
        </is>
      </c>
      <c>
        <v>M-850 KARAÇAM KÖK 35-02-M00850_HatBaşıAyırıcı_62620418 M05_62620418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03.07.2023 20:44:58</t>
        </is>
      </c>
      <c>
        <is>
          <t>03.07.2023 21:31:05</t>
        </is>
      </c>
      <c>
        <v>0.768611111</v>
      </c>
      <c>
        <v>0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</row>
    <row>
      <c>
        <v>2597287</v>
      </c>
      <c>
        <v>1</v>
      </c>
      <c>
        <is>
          <t>İZMİR</t>
        </is>
      </c>
      <c>
        <v>ÖDEMİŞ</v>
      </c>
      <c>
        <is>
          <t>AG Fideri</t>
        </is>
      </c>
      <c>
        <v>YENİKÖY YÖRÜKLER MAH. TR-5 35-15-L00505_B_91437528_91437528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03.07.2023 16:56:24</t>
        </is>
      </c>
      <c>
        <is>
          <t>03.07.2023 18:27:57</t>
        </is>
      </c>
      <c>
        <v>1.525833333</v>
      </c>
      <c>
        <v>0</v>
      </c>
      <c>
        <v>6</v>
      </c>
      <c>
        <v>0</v>
      </c>
      <c>
        <v>4</v>
      </c>
      <c>
        <v>0</v>
      </c>
      <c>
        <v>3</v>
      </c>
      <c>
        <v>0</v>
      </c>
      <c>
        <v>0</v>
      </c>
      <c>
        <v>0</v>
      </c>
      <c>
        <v>2.494287548189424</v>
      </c>
      <c>
        <v>0</v>
      </c>
      <c>
        <v>44.170059616243556</v>
      </c>
      <c>
        <v>0</v>
      </c>
      <c>
        <v>8.744482968082878</v>
      </c>
      <c>
        <v>0</v>
      </c>
      <c>
        <v>0</v>
      </c>
      <c>
        <v>55.40883013251586</v>
      </c>
    </row>
    <row>
      <c>
        <v>2597479</v>
      </c>
      <c>
        <v>1</v>
      </c>
      <c>
        <is>
          <t>MANİSA</t>
        </is>
      </c>
      <c>
        <v>KULA</v>
      </c>
      <c>
        <is>
          <t>Kullanıcı Bağlantı Hattı</t>
        </is>
      </c>
      <c>
        <v>GÖKÇEÖREN TR-5 45-77-M00031_945516704_945516704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03.07.2023 23:20:00</t>
        </is>
      </c>
      <c>
        <is>
          <t>04.07.2023 01:23:32</t>
        </is>
      </c>
      <c>
        <v>2.058888888</v>
      </c>
      <c>
        <v>0</v>
      </c>
      <c>
        <v>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1.5616542585832454</v>
      </c>
      <c>
        <v>0</v>
      </c>
      <c>
        <v>0</v>
      </c>
      <c>
        <v>0</v>
      </c>
      <c>
        <v>1.5401084879430413</v>
      </c>
      <c>
        <v>0</v>
      </c>
      <c>
        <v>0</v>
      </c>
      <c>
        <v>3.101762746526287</v>
      </c>
    </row>
    <row>
      <c>
        <v>2596889</v>
      </c>
      <c>
        <v>1</v>
      </c>
      <c>
        <is>
          <t>İZMİR</t>
        </is>
      </c>
      <c>
        <v>KARABAĞLAR</v>
      </c>
      <c>
        <is>
          <t>AG Fideri</t>
        </is>
      </c>
      <c>
        <v>K-1206 35-01-K01206_D_56361764_56361764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03.07.2023 08:10:09</t>
        </is>
      </c>
      <c>
        <is>
          <t>03.07.2023 10:14:23</t>
        </is>
      </c>
      <c>
        <v>2.070555555</v>
      </c>
      <c>
        <v>0</v>
      </c>
      <c>
        <v>12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5.2249781839094736</v>
      </c>
      <c>
        <v>0</v>
      </c>
      <c>
        <v>0</v>
      </c>
      <c>
        <v>0</v>
      </c>
      <c>
        <v>0</v>
      </c>
      <c>
        <v>0</v>
      </c>
      <c>
        <v>0</v>
      </c>
      <c>
        <v>5.2249781839094736</v>
      </c>
    </row>
    <row>
      <c>
        <v>2597038</v>
      </c>
      <c>
        <v>1</v>
      </c>
      <c>
        <is>
          <t>MANİSA</t>
        </is>
      </c>
      <c>
        <v>KIRKAĞAÇ</v>
      </c>
      <c>
        <is>
          <t>KÖK</t>
        </is>
      </c>
      <c>
        <v>BAŞPINAR KÖK 45-76-L00001_BAŞPINAR TR-1 L03_72214048</v>
      </c>
      <c>
        <v>Plansız Kesinti / Müdahale</v>
      </c>
      <c>
        <v>Dağıtım-OG</v>
      </c>
      <c>
        <v>Uzun</v>
      </c>
      <c>
        <v>Şebeke işletmecisi</v>
      </c>
      <c>
        <v>Bildirimsiz</v>
      </c>
      <c>
        <is>
          <t>03.07.2023 11:12:25</t>
        </is>
      </c>
      <c>
        <is>
          <t>03.07.2023 12:04:51</t>
        </is>
      </c>
      <c>
        <v>0.873888888</v>
      </c>
      <c>
        <v>0</v>
      </c>
      <c>
        <v>19</v>
      </c>
      <c>
        <v>0</v>
      </c>
      <c>
        <v>15</v>
      </c>
      <c>
        <v>0</v>
      </c>
      <c>
        <v>4</v>
      </c>
      <c>
        <v>0</v>
      </c>
      <c>
        <v>0</v>
      </c>
      <c>
        <v>0</v>
      </c>
      <c>
        <v>7.205228924174366</v>
      </c>
      <c>
        <v>0</v>
      </c>
      <c>
        <v>22.936795664202656</v>
      </c>
      <c>
        <v>0</v>
      </c>
      <c>
        <v>17.725900824938623</v>
      </c>
      <c>
        <v>0</v>
      </c>
      <c>
        <v>0</v>
      </c>
      <c>
        <v>47.867925413315646</v>
      </c>
    </row>
    <row>
      <c>
        <v>2597350</v>
      </c>
      <c>
        <v>1</v>
      </c>
      <c>
        <is>
          <t>İZMİR</t>
        </is>
      </c>
      <c>
        <v>FOÇA</v>
      </c>
      <c>
        <is>
          <t>AG Fideri</t>
        </is>
      </c>
      <c>
        <v>BAĞARASI TR-12 35-23-M00181_E_91357738_91357738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03.07.2023 18:20:36</t>
        </is>
      </c>
      <c>
        <is>
          <t>03.07.2023 19:16:36</t>
        </is>
      </c>
      <c>
        <v>0.933333333</v>
      </c>
      <c>
        <v>0</v>
      </c>
      <c>
        <v>104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23.70289769822225</v>
      </c>
      <c>
        <v>0</v>
      </c>
      <c>
        <v>0</v>
      </c>
      <c>
        <v>0</v>
      </c>
      <c>
        <v>2.572091327888056</v>
      </c>
      <c>
        <v>0</v>
      </c>
      <c>
        <v>0</v>
      </c>
      <c>
        <v>26.27498902611031</v>
      </c>
    </row>
    <row>
      <c>
        <v>2597018</v>
      </c>
      <c>
        <v>1</v>
      </c>
      <c>
        <is>
          <t>İZMİR</t>
        </is>
      </c>
      <c>
        <v>KONAK</v>
      </c>
      <c>
        <is>
          <t>Kullanıcı Bağlantı Hattı</t>
        </is>
      </c>
      <c>
        <v>K-1994 35-01-K01994_912900675_912900675</v>
      </c>
      <c>
        <v>AG Box / Sdk Abone Çıkış Sigorta Atığı</v>
      </c>
      <c>
        <v>Dağıtım-AG</v>
      </c>
      <c>
        <v>Uzun</v>
      </c>
      <c>
        <v>Şebeke işletmecisi</v>
      </c>
      <c>
        <v>Bildirimsiz</v>
      </c>
      <c>
        <is>
          <t>03.07.2023 10:35:48</t>
        </is>
      </c>
      <c>
        <is>
          <t>03.07.2023 13:01:32</t>
        </is>
      </c>
      <c>
        <v>2.428888888</v>
      </c>
      <c>
        <v>0</v>
      </c>
      <c>
        <v>0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60.012752816348936</v>
      </c>
      <c>
        <v>0</v>
      </c>
      <c>
        <v>0</v>
      </c>
      <c>
        <v>60.012752816348936</v>
      </c>
    </row>
    <row>
      <c>
        <v>2597327</v>
      </c>
      <c>
        <v>1</v>
      </c>
      <c>
        <is>
          <t>İZMİR</t>
        </is>
      </c>
      <c>
        <v>KINIK</v>
      </c>
      <c>
        <is>
          <t>DM</t>
        </is>
      </c>
      <c>
        <v>KINIK ORGANİZE DM 35-24-M00208_KOCAÖMERLİ KÖYLER M13_83158580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03.07.2023 17:50:27</t>
        </is>
      </c>
      <c>
        <is>
          <t>03.07.2023 18:01:13</t>
        </is>
      </c>
      <c>
        <v>0.179444444</v>
      </c>
      <c>
        <v>1</v>
      </c>
      <c>
        <v>1054</v>
      </c>
      <c>
        <v>2</v>
      </c>
      <c>
        <v>17</v>
      </c>
      <c>
        <v>9</v>
      </c>
      <c>
        <v>79</v>
      </c>
      <c>
        <v>0</v>
      </c>
      <c>
        <v>0</v>
      </c>
      <c>
        <v>0.11580156598115987</v>
      </c>
      <c>
        <v>27.888655815030223</v>
      </c>
      <c>
        <v>1.2122901804990776</v>
      </c>
      <c>
        <v>9.732391719837457</v>
      </c>
      <c>
        <v>18.71934408589136</v>
      </c>
      <c>
        <v>10.063400620250075</v>
      </c>
      <c>
        <v>0</v>
      </c>
      <c>
        <v>0</v>
      </c>
      <c>
        <v>67.73188398748935</v>
      </c>
    </row>
    <row>
      <c>
        <v>2596995</v>
      </c>
      <c>
        <v>1</v>
      </c>
      <c>
        <is>
          <t>İZMİR</t>
        </is>
      </c>
      <c>
        <v>GAZİEMİR</v>
      </c>
      <c>
        <is>
          <t>AG Fideri</t>
        </is>
      </c>
      <c>
        <v>K-3740 35-08-K03740__79892023_79892023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03.07.2023 10:23:50</t>
        </is>
      </c>
      <c>
        <is>
          <t>03.07.2023 11:03:25</t>
        </is>
      </c>
      <c>
        <v>0.659722222</v>
      </c>
      <c>
        <v>0</v>
      </c>
      <c>
        <v>270</v>
      </c>
      <c>
        <v>0</v>
      </c>
      <c>
        <v>0</v>
      </c>
      <c>
        <v>0</v>
      </c>
      <c>
        <v>11</v>
      </c>
      <c>
        <v>0</v>
      </c>
      <c>
        <v>0</v>
      </c>
      <c>
        <v>0</v>
      </c>
      <c>
        <v>44.623604147528496</v>
      </c>
      <c>
        <v>0</v>
      </c>
      <c>
        <v>0</v>
      </c>
      <c>
        <v>0</v>
      </c>
      <c>
        <v>11.117774615657202</v>
      </c>
      <c>
        <v>0</v>
      </c>
      <c>
        <v>0</v>
      </c>
      <c>
        <v>55.7413787631857</v>
      </c>
    </row>
    <row>
      <c>
        <v>2596809</v>
      </c>
      <c>
        <v>1</v>
      </c>
      <c>
        <is>
          <t>İZMİR</t>
        </is>
      </c>
      <c>
        <v>MENDERES</v>
      </c>
      <c>
        <is>
          <t>OG Fideri</t>
        </is>
      </c>
      <c>
        <v>ATAKÖY OVA TR-4 35-22-M00179_DIREK TIPI TRAFO HUCRESI H01_2126379</v>
      </c>
      <c>
        <v>OG Ayırıcı Arızası</v>
      </c>
      <c>
        <v>Dağıtım-OG</v>
      </c>
      <c>
        <v>Uzun</v>
      </c>
      <c>
        <v>Şebeke işletmecisi</v>
      </c>
      <c>
        <v>Bildirimsiz</v>
      </c>
      <c>
        <is>
          <t>03.07.2023 00:00:02</t>
        </is>
      </c>
      <c>
        <is>
          <t>03.07.2023 01:02:27</t>
        </is>
      </c>
      <c>
        <v>1.040277777</v>
      </c>
      <c>
        <v>0</v>
      </c>
      <c>
        <v>79</v>
      </c>
      <c>
        <v>0</v>
      </c>
      <c>
        <v>22</v>
      </c>
      <c>
        <v>0</v>
      </c>
      <c>
        <v>29</v>
      </c>
      <c>
        <v>0</v>
      </c>
      <c>
        <v>0</v>
      </c>
      <c>
        <v>0</v>
      </c>
      <c>
        <v>17.945632066301194</v>
      </c>
      <c>
        <v>0</v>
      </c>
      <c>
        <v>7.85985447458013</v>
      </c>
      <c>
        <v>0</v>
      </c>
      <c>
        <v>5.013191146475389</v>
      </c>
      <c>
        <v>0</v>
      </c>
      <c>
        <v>0</v>
      </c>
      <c>
        <v>30.818677687356715</v>
      </c>
    </row>
    <row>
      <c>
        <v>2597413</v>
      </c>
      <c>
        <v>1</v>
      </c>
      <c>
        <is>
          <t>MANİSA</t>
        </is>
      </c>
      <c>
        <v>ŞEHZADELER</v>
      </c>
      <c>
        <is>
          <t>KÖK</t>
        </is>
      </c>
      <c>
        <v>GÜZELKÖY KÖK 45-71-M00123_HAŞİM AKCURA ENH M03_50218017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03.07.2023 20:19:51</t>
        </is>
      </c>
      <c>
        <is>
          <t>03.07.2023 23:30:28</t>
        </is>
      </c>
      <c>
        <v>3.176944444</v>
      </c>
      <c>
        <v>5</v>
      </c>
      <c>
        <v>12</v>
      </c>
      <c>
        <v>192</v>
      </c>
      <c>
        <v>121</v>
      </c>
      <c>
        <v>15</v>
      </c>
      <c>
        <v>8</v>
      </c>
      <c>
        <v>0</v>
      </c>
      <c>
        <v>0</v>
      </c>
      <c>
        <v>15.190836382070948</v>
      </c>
      <c>
        <v>13.23116492364211</v>
      </c>
      <c>
        <v>2554.460219659973</v>
      </c>
      <c>
        <v>808.1996779598701</v>
      </c>
      <c>
        <v>69.11955414246083</v>
      </c>
      <c>
        <v>22.893025257710075</v>
      </c>
      <c>
        <v>0</v>
      </c>
      <c>
        <v>0</v>
      </c>
      <c>
        <v>3483.094478325727</v>
      </c>
    </row>
    <row>
      <c>
        <v>2597264</v>
      </c>
      <c>
        <v>1</v>
      </c>
      <c>
        <is>
          <t>İZMİR</t>
        </is>
      </c>
      <c>
        <v>ALİAĞA</v>
      </c>
      <c>
        <is>
          <t>DM</t>
        </is>
      </c>
      <c>
        <v>KAREL DM 35-17-M00247_BAZTAŞ DM M05_66441135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03.07.2023 16:30:01</t>
        </is>
      </c>
      <c>
        <is>
          <t>03.07.2023 16:35:57</t>
        </is>
      </c>
      <c>
        <v>0.098888888</v>
      </c>
      <c>
        <v>0</v>
      </c>
      <c>
        <v>99</v>
      </c>
      <c>
        <v>0</v>
      </c>
      <c>
        <v>0</v>
      </c>
      <c>
        <v>8</v>
      </c>
      <c>
        <v>9</v>
      </c>
      <c>
        <v>2</v>
      </c>
      <c>
        <v>0</v>
      </c>
      <c>
        <v>0</v>
      </c>
      <c>
        <v>3.0782804308226095</v>
      </c>
      <c>
        <v>0</v>
      </c>
      <c>
        <v>0</v>
      </c>
      <c>
        <v>16.7110929392329</v>
      </c>
      <c>
        <v>1.139913432908287</v>
      </c>
      <c>
        <v>25.917016549253432</v>
      </c>
      <c>
        <v>0</v>
      </c>
      <c>
        <v>46.84630335221723</v>
      </c>
    </row>
    <row>
      <c>
        <v>2597164</v>
      </c>
      <c>
        <v>1</v>
      </c>
      <c>
        <is>
          <t>İZMİR</t>
        </is>
      </c>
      <c>
        <v>GAZİEMİR</v>
      </c>
      <c>
        <is>
          <t>OG Fideri</t>
        </is>
      </c>
      <c>
        <v>K-1368 35-08-K01368_TRAFO K03_42013203</v>
      </c>
      <c>
        <v>OG Ayırıcı Arızası</v>
      </c>
      <c>
        <v>Dağıtım-OG</v>
      </c>
      <c>
        <v>Uzun</v>
      </c>
      <c>
        <v>Şebeke işletmecisi</v>
      </c>
      <c>
        <v>Bildirimsiz</v>
      </c>
      <c>
        <is>
          <t>03.07.2023 13:39:07</t>
        </is>
      </c>
      <c>
        <is>
          <t>03.07.2023 14:36:45</t>
        </is>
      </c>
      <c>
        <v>0.960555555</v>
      </c>
      <c>
        <v>0</v>
      </c>
      <c>
        <v>0</v>
      </c>
      <c>
        <v>0</v>
      </c>
      <c>
        <v>0</v>
      </c>
      <c>
        <v>0</v>
      </c>
      <c>
        <v>107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95.66572634869854</v>
      </c>
      <c>
        <v>0</v>
      </c>
      <c>
        <v>0</v>
      </c>
      <c>
        <v>95.66572634869854</v>
      </c>
    </row>
    <row>
      <c>
        <v>2597310</v>
      </c>
      <c>
        <v>1</v>
      </c>
      <c>
        <is>
          <t>MANİSA</t>
        </is>
      </c>
      <c>
        <v>SARUHANLI</v>
      </c>
      <c>
        <is>
          <t>KÖK</t>
        </is>
      </c>
      <c>
        <v>MÜTEVELLİ KÖK 45-80-M00100_KARAAĞAÇLI M01_72196257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03.07.2023 17:33:41</t>
        </is>
      </c>
      <c>
        <is>
          <t>03.07.2023 18:06:49</t>
        </is>
      </c>
      <c>
        <v>0.552222222</v>
      </c>
      <c>
        <v>2</v>
      </c>
      <c>
        <v>1</v>
      </c>
      <c>
        <v>63</v>
      </c>
      <c>
        <v>29</v>
      </c>
      <c>
        <v>6</v>
      </c>
      <c>
        <v>2</v>
      </c>
      <c>
        <v>1</v>
      </c>
      <c>
        <v>0</v>
      </c>
      <c>
        <v>0.27881184639444445</v>
      </c>
      <c>
        <v>0</v>
      </c>
      <c>
        <v>180.42320711251426</v>
      </c>
      <c>
        <v>87.54658963642851</v>
      </c>
      <c>
        <v>9.257966286622773</v>
      </c>
      <c>
        <v>0.04947580947492484</v>
      </c>
      <c>
        <v>1.710734889036818</v>
      </c>
      <c>
        <v>0</v>
      </c>
      <c>
        <v>279.2667855804717</v>
      </c>
    </row>
    <row>
      <c>
        <v>2596912</v>
      </c>
      <c>
        <v>1</v>
      </c>
      <c>
        <is>
          <t>MANİSA</t>
        </is>
      </c>
      <c>
        <v>ŞEHZADELER</v>
      </c>
      <c>
        <is>
          <t>KÖK</t>
        </is>
      </c>
      <c>
        <v>KARGIN KÖK 45-71-M00095_ŞİRVAN M04_2321772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03.07.2023 08:53:21</t>
        </is>
      </c>
      <c>
        <is>
          <t>03.07.2023 11:31:31</t>
        </is>
      </c>
      <c>
        <v>2.636111111</v>
      </c>
      <c>
        <v>1</v>
      </c>
      <c>
        <v>0</v>
      </c>
      <c>
        <v>135</v>
      </c>
      <c>
        <v>6</v>
      </c>
      <c>
        <v>5</v>
      </c>
      <c>
        <v>0</v>
      </c>
      <c>
        <v>0</v>
      </c>
      <c>
        <v>0</v>
      </c>
      <c>
        <v>9.541126681796232</v>
      </c>
      <c>
        <v>0</v>
      </c>
      <c>
        <v>2456.2790663904025</v>
      </c>
      <c>
        <v>106.3466294037985</v>
      </c>
      <c>
        <v>67.69219475145493</v>
      </c>
      <c>
        <v>0</v>
      </c>
      <c>
        <v>0</v>
      </c>
      <c>
        <v>0</v>
      </c>
      <c>
        <v>2639.859017227452</v>
      </c>
    </row>
    <row>
      <c>
        <v>2597098</v>
      </c>
      <c>
        <v>1</v>
      </c>
      <c>
        <is>
          <t>MANİSA</t>
        </is>
      </c>
      <c>
        <v>YUNUSEMRE</v>
      </c>
      <c>
        <is>
          <t>KÖK</t>
        </is>
      </c>
      <c>
        <v>SİYEKLİ KÖK 45-71-M00185_DAĞYENİCE M07_72256926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03.07.2023 12:16:26</t>
        </is>
      </c>
      <c>
        <is>
          <t>03.07.2023 14:48:27</t>
        </is>
      </c>
      <c>
        <v>2.533611111</v>
      </c>
      <c>
        <v>7</v>
      </c>
      <c>
        <v>1189</v>
      </c>
      <c>
        <v>4</v>
      </c>
      <c>
        <v>3</v>
      </c>
      <c>
        <v>3</v>
      </c>
      <c>
        <v>85</v>
      </c>
      <c>
        <v>0</v>
      </c>
      <c>
        <v>0</v>
      </c>
      <c>
        <v>4.296188589315</v>
      </c>
      <c>
        <v>371.80379248608864</v>
      </c>
      <c>
        <v>69.61127996648146</v>
      </c>
      <c>
        <v>11.138595161697893</v>
      </c>
      <c>
        <v>116.76848844827086</v>
      </c>
      <c>
        <v>67.67879667815725</v>
      </c>
      <c>
        <v>0</v>
      </c>
      <c>
        <v>0</v>
      </c>
      <c>
        <v>641.2971413300111</v>
      </c>
    </row>
    <row>
      <c>
        <v>2597121</v>
      </c>
      <c>
        <v>1</v>
      </c>
      <c>
        <is>
          <t>İZMİR</t>
        </is>
      </c>
      <c>
        <v>ÖDEMİŞ</v>
      </c>
      <c>
        <is>
          <t>AG Fideri</t>
        </is>
      </c>
      <c>
        <v>TR-117 RIFAT ÇOĞALMIŞ GRB. 35-15-M00117_B_91241271_91241271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03.07.2023 12:36:54</t>
        </is>
      </c>
      <c>
        <is>
          <t>03.07.2023 19:00:37</t>
        </is>
      </c>
      <c>
        <v>6.395277777</v>
      </c>
      <c>
        <v>0</v>
      </c>
      <c>
        <v>0</v>
      </c>
      <c>
        <v>0</v>
      </c>
      <c>
        <v>3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74.59126672590594</v>
      </c>
      <c>
        <v>0</v>
      </c>
      <c>
        <v>14.746585486134444</v>
      </c>
      <c>
        <v>0</v>
      </c>
      <c>
        <v>0</v>
      </c>
      <c>
        <v>89.33785221204039</v>
      </c>
    </row>
    <row>
      <c>
        <v>2596978</v>
      </c>
      <c>
        <v>1</v>
      </c>
      <c>
        <is>
          <t>İZMİR</t>
        </is>
      </c>
      <c>
        <v>BORNOVA</v>
      </c>
      <c>
        <is>
          <t>OG Fideri</t>
        </is>
      </c>
      <c>
        <v>K-963 35-02-K00963_TRAFO K02_2059855</v>
      </c>
      <c>
        <v>Şebeke Yenileme ve Kapasite Artışı Çalışması</v>
      </c>
      <c>
        <v>Dağıtım-OG</v>
      </c>
      <c>
        <v>Uzun</v>
      </c>
      <c>
        <v>Şebeke işletmecisi</v>
      </c>
      <c>
        <v>Bildirimli</v>
      </c>
      <c>
        <is>
          <t>03.07.2023 09:58:44</t>
        </is>
      </c>
      <c>
        <is>
          <t>03.07.2023 13:53:33</t>
        </is>
      </c>
      <c>
        <v>3.913611111</v>
      </c>
      <c>
        <v>0</v>
      </c>
      <c>
        <v>577</v>
      </c>
      <c>
        <v>0</v>
      </c>
      <c>
        <v>0</v>
      </c>
      <c>
        <v>0</v>
      </c>
      <c>
        <v>85</v>
      </c>
      <c>
        <v>0</v>
      </c>
      <c>
        <v>0</v>
      </c>
      <c>
        <v>0</v>
      </c>
      <c>
        <v>578.5813599159694</v>
      </c>
      <c>
        <v>0</v>
      </c>
      <c>
        <v>0</v>
      </c>
      <c>
        <v>0</v>
      </c>
      <c>
        <v>1345.4119165563716</v>
      </c>
      <c>
        <v>0</v>
      </c>
      <c>
        <v>0</v>
      </c>
      <c>
        <v>1923.993276472341</v>
      </c>
    </row>
    <row>
      <c>
        <v>2597035</v>
      </c>
      <c>
        <v>1</v>
      </c>
      <c>
        <is>
          <t>MANİSA</t>
        </is>
      </c>
      <c>
        <v>SOMA</v>
      </c>
      <c>
        <is>
          <t>Kullanıcı Bağlantı Hattı</t>
        </is>
      </c>
      <c>
        <v>SOMA DM-3 45-82-M00025_945543371_945543371</v>
      </c>
      <c>
        <v>AG Box / Sdk Abone Çıkış Sigorta Atığı</v>
      </c>
      <c>
        <v>Dağıtım-AG</v>
      </c>
      <c>
        <v>Uzun</v>
      </c>
      <c>
        <v>Şebeke işletmecisi</v>
      </c>
      <c>
        <v>Bildirimsiz</v>
      </c>
      <c>
        <is>
          <t>03.07.2023 11:05:05</t>
        </is>
      </c>
      <c>
        <is>
          <t>03.07.2023 12:09:42</t>
        </is>
      </c>
      <c>
        <v>1.076944444</v>
      </c>
      <c>
        <v>0</v>
      </c>
      <c>
        <v>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0.482207088870082</v>
      </c>
      <c>
        <v>0</v>
      </c>
      <c>
        <v>0</v>
      </c>
      <c>
        <v>0</v>
      </c>
      <c>
        <v>0.10390715240567451</v>
      </c>
      <c>
        <v>0</v>
      </c>
      <c>
        <v>0</v>
      </c>
      <c>
        <v>0.5861142412757565</v>
      </c>
    </row>
    <row>
      <c>
        <v>2597227</v>
      </c>
      <c>
        <v>1</v>
      </c>
      <c>
        <is>
          <t>İZMİR</t>
        </is>
      </c>
      <c>
        <v>TİRE</v>
      </c>
      <c>
        <is>
          <t>OG Fideri</t>
        </is>
      </c>
      <c>
        <v>MEHMET AKYOL SULAMA GRUBU 35-29-L00649_DIREK TIPI TRAFO HUCRESI H01_2099094</v>
      </c>
      <c>
        <v>OG Ayırıcı Arızası</v>
      </c>
      <c>
        <v>Dağıtım-OG</v>
      </c>
      <c>
        <v>Uzun</v>
      </c>
      <c>
        <v>Şebeke işletmecisi</v>
      </c>
      <c>
        <v>Bildirimsiz</v>
      </c>
      <c>
        <is>
          <t>03.07.2023 15:23:15</t>
        </is>
      </c>
      <c>
        <is>
          <t>03.07.2023 22:27:32</t>
        </is>
      </c>
      <c>
        <v>7.071388888</v>
      </c>
      <c>
        <v>0</v>
      </c>
      <c>
        <v>0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74.62747942145705</v>
      </c>
      <c>
        <v>0</v>
      </c>
      <c>
        <v>0</v>
      </c>
      <c>
        <v>74.62747942145705</v>
      </c>
    </row>
    <row>
      <c>
        <v>2597333</v>
      </c>
      <c>
        <v>1</v>
      </c>
      <c>
        <is>
          <t>İZMİR</t>
        </is>
      </c>
      <c>
        <v>KONAK</v>
      </c>
      <c>
        <is>
          <t>Kullanıcı Bağlantı Hattı</t>
        </is>
      </c>
      <c>
        <v>K-3613 35-01-K03613_912256516_912256516</v>
      </c>
      <c>
        <v>AG Box / Sdk Abone Çıkış Sigorta Atığı</v>
      </c>
      <c>
        <v>Dağıtım-AG</v>
      </c>
      <c>
        <v>Uzun</v>
      </c>
      <c>
        <v>Şebeke işletmecisi</v>
      </c>
      <c>
        <v>Bildirimsiz</v>
      </c>
      <c>
        <is>
          <t>03.07.2023 17:54:24</t>
        </is>
      </c>
      <c>
        <is>
          <t>03.07.2023 18:33:29</t>
        </is>
      </c>
      <c>
        <v>0.651388888</v>
      </c>
      <c>
        <v>0</v>
      </c>
      <c>
        <v>6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0.818009922413934</v>
      </c>
      <c>
        <v>0</v>
      </c>
      <c>
        <v>0</v>
      </c>
      <c>
        <v>0</v>
      </c>
      <c>
        <v>0</v>
      </c>
      <c>
        <v>0</v>
      </c>
      <c>
        <v>0</v>
      </c>
      <c>
        <v>0.818009922413934</v>
      </c>
    </row>
    <row>
      <c>
        <v>2597445</v>
      </c>
      <c>
        <v>1</v>
      </c>
      <c>
        <is>
          <t>İZMİR</t>
        </is>
      </c>
      <c>
        <v>KINIK</v>
      </c>
      <c>
        <is>
          <t>AG Fideri</t>
        </is>
      </c>
      <c>
        <v>MANDIRA ÖNÜ FAHRİ DOĞAN VE ARK. TR 35-24-M00036_A_56352791_56352791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03.07.2023 21:20:13</t>
        </is>
      </c>
      <c>
        <is>
          <t>03.07.2023 22:39:40</t>
        </is>
      </c>
      <c>
        <v>1.324166666</v>
      </c>
      <c>
        <v>0</v>
      </c>
      <c>
        <v>2</v>
      </c>
      <c>
        <v>0</v>
      </c>
      <c>
        <v>2</v>
      </c>
      <c>
        <v>0</v>
      </c>
      <c>
        <v>2</v>
      </c>
      <c>
        <v>0</v>
      </c>
      <c>
        <v>0</v>
      </c>
      <c>
        <v>0</v>
      </c>
      <c>
        <v>2.691158275534839</v>
      </c>
      <c>
        <v>0</v>
      </c>
      <c>
        <v>5.872214784130601</v>
      </c>
      <c>
        <v>0</v>
      </c>
      <c>
        <v>2.589570152399439</v>
      </c>
      <c>
        <v>0</v>
      </c>
      <c>
        <v>0</v>
      </c>
      <c>
        <v>11.15294321206488</v>
      </c>
    </row>
    <row>
      <c>
        <v>2597090</v>
      </c>
      <c>
        <v>1</v>
      </c>
      <c>
        <is>
          <t>İZMİR</t>
        </is>
      </c>
      <c>
        <v>URLA</v>
      </c>
      <c>
        <is>
          <t>Kullanıcı Bağlantı Hattı</t>
        </is>
      </c>
      <c>
        <v>TR-77 ÇEŞMEALTI KÖK 35-19-M00077_956688956_956688956</v>
      </c>
      <c>
        <v>AG Box / Sdk Abone Çıkış Sigorta Atığı</v>
      </c>
      <c>
        <v>Dağıtım-AG</v>
      </c>
      <c>
        <v>Uzun</v>
      </c>
      <c>
        <v>Şebeke işletmecisi</v>
      </c>
      <c>
        <v>Bildirimsiz</v>
      </c>
      <c>
        <is>
          <t>03.07.2023 12:05:23</t>
        </is>
      </c>
      <c>
        <is>
          <t>03.07.2023 13:18:12</t>
        </is>
      </c>
      <c>
        <v>1.213611111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1.666369505137168</v>
      </c>
      <c>
        <v>0</v>
      </c>
      <c>
        <v>0</v>
      </c>
      <c>
        <v>0</v>
      </c>
      <c>
        <v>0</v>
      </c>
      <c>
        <v>0</v>
      </c>
      <c>
        <v>0</v>
      </c>
      <c>
        <v>1.666369505137168</v>
      </c>
    </row>
    <row>
      <c>
        <v>2597422</v>
      </c>
      <c>
        <v>1</v>
      </c>
      <c>
        <is>
          <t>İZMİR</t>
        </is>
      </c>
      <c>
        <v>BUCA</v>
      </c>
      <c>
        <is>
          <t>Kullanıcı Bağlantı Hattı</t>
        </is>
      </c>
      <c>
        <v>K-3812 35-03-K03812_910844286_910844286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03.07.2023 20:34:27</t>
        </is>
      </c>
      <c>
        <is>
          <t>04.07.2023 00:48:51</t>
        </is>
      </c>
      <c>
        <v>4.24</v>
      </c>
      <c>
        <v>0</v>
      </c>
      <c>
        <v>6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3.9745835883867575</v>
      </c>
      <c>
        <v>0</v>
      </c>
      <c>
        <v>0</v>
      </c>
      <c>
        <v>0</v>
      </c>
      <c>
        <v>0</v>
      </c>
      <c>
        <v>0</v>
      </c>
      <c>
        <v>0</v>
      </c>
      <c>
        <v>3.9745835883867575</v>
      </c>
    </row>
    <row>
      <c>
        <v>2597230</v>
      </c>
      <c>
        <v>1</v>
      </c>
      <c>
        <is>
          <t>MANİSA</t>
        </is>
      </c>
      <c>
        <v>SARIGÖL</v>
      </c>
      <c>
        <is>
          <t>KÖK</t>
        </is>
      </c>
      <c>
        <v>TIRAZLI KÖK 45-79-M00079_BAHARLAR M06_72036244</v>
      </c>
      <c>
        <v>OG Fider Açması</v>
      </c>
      <c>
        <v>Dağıtım-OG</v>
      </c>
      <c>
        <v>Kısa</v>
      </c>
      <c>
        <v>Şebeke işletmecisi</v>
      </c>
      <c>
        <v>Bildirimsiz</v>
      </c>
      <c>
        <is>
          <t>03.07.2023 15:25:37</t>
        </is>
      </c>
      <c>
        <is>
          <t>03.07.2023 15:26:00</t>
        </is>
      </c>
      <c>
        <v>0.006388888</v>
      </c>
      <c>
        <v>4</v>
      </c>
      <c>
        <v>1671</v>
      </c>
      <c>
        <v>126</v>
      </c>
      <c>
        <v>404</v>
      </c>
      <c>
        <v>6</v>
      </c>
      <c>
        <v>79</v>
      </c>
      <c>
        <v>0</v>
      </c>
      <c>
        <v>0</v>
      </c>
      <c>
        <v>0.006127987571111112</v>
      </c>
      <c>
        <v>1.5765255399647007</v>
      </c>
      <c>
        <v>8.494447065331011</v>
      </c>
      <c>
        <v>14.142435016244768</v>
      </c>
      <c>
        <v>0.18237989801781543</v>
      </c>
      <c>
        <v>0.46269669008591735</v>
      </c>
      <c>
        <v>0</v>
      </c>
      <c>
        <v>0</v>
      </c>
      <c>
        <v>24.86461219721532</v>
      </c>
    </row>
    <row>
      <c>
        <v>2596921</v>
      </c>
      <c>
        <v>1</v>
      </c>
      <c>
        <is>
          <t>İZMİR</t>
        </is>
      </c>
      <c>
        <v>KARŞIYAKA</v>
      </c>
      <c>
        <is>
          <t>Kullanıcı Bağlantı Hattı</t>
        </is>
      </c>
      <c>
        <v>K-427 35-04-K00427_99504987_99504987</v>
      </c>
      <c>
        <v>Hırsızlık</v>
      </c>
      <c>
        <v>Dağıtım-AG</v>
      </c>
      <c>
        <v>Uzun</v>
      </c>
      <c>
        <v>Dışsal</v>
      </c>
      <c>
        <v>Bildirimsiz</v>
      </c>
      <c>
        <is>
          <t>03.07.2023 08:39:51</t>
        </is>
      </c>
      <c>
        <is>
          <t>03.07.2023 10:27:11</t>
        </is>
      </c>
      <c>
        <v>1.788888888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</row>
    <row>
      <c>
        <v>2597276</v>
      </c>
      <c>
        <v>1</v>
      </c>
      <c>
        <is>
          <t>MANİSA</t>
        </is>
      </c>
      <c>
        <v>ALAŞEHİR</v>
      </c>
      <c>
        <is>
          <t>OG Fideri</t>
        </is>
      </c>
      <c>
        <v>KEMALİYE DM (TR-1) 45-73-M00150_HatBaşıAyırıcı_53135964 M02_53135964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03.07.2023 16:44:40</t>
        </is>
      </c>
      <c>
        <is>
          <t>03.07.2023 18:51:34</t>
        </is>
      </c>
      <c>
        <v>2.115</v>
      </c>
      <c>
        <v>0</v>
      </c>
      <c>
        <v>1</v>
      </c>
      <c>
        <v>1</v>
      </c>
      <c>
        <v>12</v>
      </c>
      <c>
        <v>1</v>
      </c>
      <c>
        <v>3</v>
      </c>
      <c>
        <v>0</v>
      </c>
      <c>
        <v>0</v>
      </c>
      <c>
        <v>0</v>
      </c>
      <c>
        <v>7.068412786802222</v>
      </c>
      <c>
        <v>5.060458505802243</v>
      </c>
      <c>
        <v>84.359890383736</v>
      </c>
      <c>
        <v>4.038305203387778</v>
      </c>
      <c>
        <v>10.087814901781666</v>
      </c>
      <c>
        <v>0</v>
      </c>
      <c>
        <v>0</v>
      </c>
      <c>
        <v>110.61488178150991</v>
      </c>
    </row>
    <row>
      <c>
        <v>2597299</v>
      </c>
      <c>
        <v>1</v>
      </c>
      <c>
        <is>
          <t>MANİSA</t>
        </is>
      </c>
      <c>
        <v>KULA</v>
      </c>
      <c>
        <is>
          <t>AG Fideri</t>
        </is>
      </c>
      <c>
        <v>TR-27/A 45-77-L00013__75407054_75407054</v>
      </c>
      <c>
        <v>Üçüncü Şahısların Vermiş Olduğu Hasarlar</v>
      </c>
      <c>
        <v>Dağıtım-AG</v>
      </c>
      <c>
        <v>Uzun</v>
      </c>
      <c>
        <v>Dışsal</v>
      </c>
      <c>
        <v>Bildirimsiz</v>
      </c>
      <c>
        <is>
          <t>03.07.2023 17:08:37</t>
        </is>
      </c>
      <c>
        <is>
          <t>03.07.2023 20:35:37</t>
        </is>
      </c>
      <c>
        <v>3.45</v>
      </c>
      <c>
        <v>0</v>
      </c>
      <c>
        <v>102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59.83349741041338</v>
      </c>
      <c>
        <v>0</v>
      </c>
      <c>
        <v>0</v>
      </c>
      <c>
        <v>0</v>
      </c>
      <c>
        <v>1.3081563066312272</v>
      </c>
      <c>
        <v>0</v>
      </c>
      <c>
        <v>0</v>
      </c>
      <c>
        <v>61.141653717044605</v>
      </c>
    </row>
    <row>
      <c>
        <v>2596858</v>
      </c>
      <c>
        <v>1</v>
      </c>
      <c>
        <is>
          <t>İZMİR</t>
        </is>
      </c>
      <c>
        <v>ÖDEMİŞ</v>
      </c>
      <c>
        <is>
          <t>DM</t>
        </is>
      </c>
      <c>
        <v>ÖDEMİŞ İM 35-15-A00001_YENİCEKÖY L04_83647134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03.07.2023 06:36:52</t>
        </is>
      </c>
      <c>
        <is>
          <t>03.07.2023 06:40:35</t>
        </is>
      </c>
      <c>
        <v>0.061944444</v>
      </c>
      <c>
        <v>2</v>
      </c>
      <c>
        <v>316</v>
      </c>
      <c>
        <v>36</v>
      </c>
      <c>
        <v>84</v>
      </c>
      <c>
        <v>5</v>
      </c>
      <c>
        <v>71</v>
      </c>
      <c>
        <v>0</v>
      </c>
      <c>
        <v>0</v>
      </c>
      <c>
        <v>0.06926027967773452</v>
      </c>
      <c>
        <v>2.506983617237657</v>
      </c>
      <c>
        <v>20.050898833485007</v>
      </c>
      <c>
        <v>20.448658623940975</v>
      </c>
      <c>
        <v>1.4117341144780828</v>
      </c>
      <c>
        <v>1.6188954308365155</v>
      </c>
      <c>
        <v>0</v>
      </c>
      <c>
        <v>0</v>
      </c>
      <c>
        <v>46.106430899655976</v>
      </c>
    </row>
    <row>
      <c>
        <v>2597213</v>
      </c>
      <c>
        <v>1</v>
      </c>
      <c>
        <is>
          <t>İZMİR</t>
        </is>
      </c>
      <c>
        <v>BORNOVA</v>
      </c>
      <c>
        <is>
          <t>AG Fideri</t>
        </is>
      </c>
      <c>
        <v>M-1430 35-02-M01430_A_56374984_56374984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03.07.2023 14:53:20</t>
        </is>
      </c>
      <c>
        <is>
          <t>03.07.2023 21:01:04</t>
        </is>
      </c>
      <c>
        <v>6.128888888</v>
      </c>
      <c>
        <v>0</v>
      </c>
      <c>
        <v>75</v>
      </c>
      <c>
        <v>0</v>
      </c>
      <c>
        <v>0</v>
      </c>
      <c>
        <v>0</v>
      </c>
      <c>
        <v>32</v>
      </c>
      <c>
        <v>0</v>
      </c>
      <c>
        <v>1</v>
      </c>
      <c>
        <v>0</v>
      </c>
      <c>
        <v>138.87958777215258</v>
      </c>
      <c>
        <v>0</v>
      </c>
      <c>
        <v>0</v>
      </c>
      <c>
        <v>0</v>
      </c>
      <c>
        <v>142.11871326555297</v>
      </c>
      <c>
        <v>0</v>
      </c>
      <c>
        <v>79.627741154765</v>
      </c>
      <c>
        <v>360.62604219247055</v>
      </c>
    </row>
    <row>
      <c>
        <v>2597462</v>
      </c>
      <c>
        <v>1</v>
      </c>
      <c>
        <is>
          <t>İZMİR</t>
        </is>
      </c>
      <c>
        <v>KONAK</v>
      </c>
      <c>
        <is>
          <t>Kullanıcı Bağlantı Hattı</t>
        </is>
      </c>
      <c>
        <v>K-3 35-01-K00003_910462032_910462032</v>
      </c>
      <c>
        <v>AG Branşman Yeraltı Kablo Arızası</v>
      </c>
      <c>
        <v>Dağıtım-AG</v>
      </c>
      <c>
        <v>Uzun</v>
      </c>
      <c>
        <v>Şebeke işletmecisi</v>
      </c>
      <c>
        <v>Bildirimsiz</v>
      </c>
      <c>
        <is>
          <t>03.07.2023 22:28:57</t>
        </is>
      </c>
      <c>
        <is>
          <t>04.07.2023 00:45:49</t>
        </is>
      </c>
      <c>
        <v>2.281111111</v>
      </c>
      <c>
        <v>0</v>
      </c>
      <c>
        <v>4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1.0119367625639515</v>
      </c>
      <c>
        <v>0</v>
      </c>
      <c>
        <v>0</v>
      </c>
      <c>
        <v>0</v>
      </c>
      <c>
        <v>7.507867766419832</v>
      </c>
      <c>
        <v>0</v>
      </c>
      <c>
        <v>0</v>
      </c>
      <c>
        <v>8.519804528983784</v>
      </c>
    </row>
    <row>
      <c>
        <v>2597167</v>
      </c>
      <c>
        <v>1</v>
      </c>
      <c>
        <is>
          <t>İZMİR</t>
        </is>
      </c>
      <c>
        <v>BORNOVA</v>
      </c>
      <c>
        <is>
          <t>OG Fideri</t>
        </is>
      </c>
      <c>
        <v>K-176 35-02-K00176_DIREK TIPI TRAFO HUCRESI H01_2091806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03.07.2023 13:41:51</t>
        </is>
      </c>
      <c>
        <is>
          <t>03.07.2023 15:06:21</t>
        </is>
      </c>
      <c>
        <v>1.408333333</v>
      </c>
      <c>
        <v>0</v>
      </c>
      <c>
        <v>4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0.9942852840534073</v>
      </c>
      <c>
        <v>0</v>
      </c>
      <c>
        <v>0</v>
      </c>
      <c>
        <v>0</v>
      </c>
      <c>
        <v>152.11440345042016</v>
      </c>
      <c>
        <v>0</v>
      </c>
      <c>
        <v>0</v>
      </c>
      <c>
        <v>153.10868873447356</v>
      </c>
    </row>
    <row>
      <c>
        <v>2597316</v>
      </c>
      <c>
        <v>1</v>
      </c>
      <c>
        <is>
          <t>İZMİR</t>
        </is>
      </c>
      <c>
        <v>BORNOVA</v>
      </c>
      <c>
        <is>
          <t>AG Fideri</t>
        </is>
      </c>
      <c>
        <v>K-2953 35-02-K02953_A_56375161_56375161</v>
      </c>
      <c>
        <v>Şebeke Yenileme ve Kapasite Artışı Çalışması</v>
      </c>
      <c>
        <v>Dağıtım-AG</v>
      </c>
      <c>
        <v>Uzun</v>
      </c>
      <c>
        <v>Şebeke işletmecisi</v>
      </c>
      <c>
        <v>Bildirimli</v>
      </c>
      <c>
        <is>
          <t>03.07.2023 17:40:27</t>
        </is>
      </c>
      <c>
        <is>
          <t>03.07.2023 22:01:32</t>
        </is>
      </c>
      <c>
        <v>4.351388888</v>
      </c>
      <c>
        <v>0</v>
      </c>
      <c>
        <v>3</v>
      </c>
      <c>
        <v>0</v>
      </c>
      <c>
        <v>0</v>
      </c>
      <c>
        <v>0</v>
      </c>
      <c>
        <v>44</v>
      </c>
      <c>
        <v>0</v>
      </c>
      <c>
        <v>1</v>
      </c>
      <c>
        <v>0</v>
      </c>
      <c>
        <v>0.39996317154390554</v>
      </c>
      <c>
        <v>0</v>
      </c>
      <c>
        <v>0</v>
      </c>
      <c>
        <v>0</v>
      </c>
      <c>
        <v>476.97600352528127</v>
      </c>
      <c>
        <v>0</v>
      </c>
      <c>
        <v>31.509007883264953</v>
      </c>
      <c>
        <v>508.8849745800901</v>
      </c>
    </row>
    <row>
      <c>
        <v>2597193</v>
      </c>
      <c>
        <v>1</v>
      </c>
      <c>
        <is>
          <t>İZMİR</t>
        </is>
      </c>
      <c>
        <v>KİRAZ</v>
      </c>
      <c>
        <is>
          <t>DM</t>
        </is>
      </c>
      <c>
        <v>İMBAT DM 35-15-M00370_KİRAZ-1 ( KİRAZ İM ) M08_2304392</v>
      </c>
      <c>
        <v>Yangın</v>
      </c>
      <c>
        <v>Dağıtım-OG</v>
      </c>
      <c>
        <v>Uzun</v>
      </c>
      <c>
        <v>Güvenlik</v>
      </c>
      <c>
        <v>Bildirimsiz</v>
      </c>
      <c>
        <is>
          <t>03.07.2023 14:10:38</t>
        </is>
      </c>
      <c>
        <is>
          <t>03.07.2023 16:59:26</t>
        </is>
      </c>
      <c>
        <v>2.813333333</v>
      </c>
      <c>
        <v>1</v>
      </c>
      <c>
        <v>10075</v>
      </c>
      <c>
        <v>13</v>
      </c>
      <c>
        <v>2086</v>
      </c>
      <c>
        <v>59</v>
      </c>
      <c>
        <v>1785</v>
      </c>
      <c>
        <v>1</v>
      </c>
      <c>
        <v>0</v>
      </c>
      <c>
        <v>0.6848301341022223</v>
      </c>
      <c>
        <v>5594.9670661581895</v>
      </c>
      <c>
        <v>472.1224374322865</v>
      </c>
      <c>
        <v>8389.156141554666</v>
      </c>
      <c>
        <v>1912.8756908805892</v>
      </c>
      <c>
        <v>6542.78529613398</v>
      </c>
      <c>
        <v>147.7719827682697</v>
      </c>
      <c>
        <v>0</v>
      </c>
      <c>
        <v>23060.363445062085</v>
      </c>
    </row>
    <row>
      <c>
        <v>2597173</v>
      </c>
      <c>
        <v>1</v>
      </c>
      <c>
        <is>
          <t>İZMİR</t>
        </is>
      </c>
      <c>
        <v>BORNOVA</v>
      </c>
      <c>
        <is>
          <t>Kullanıcı Bağlantı Hattı</t>
        </is>
      </c>
      <c>
        <v>M-1061 35-02-M01061_95000641558_95000641558</v>
      </c>
      <c>
        <v>AG Branşman Yeraltı Kablo Arızası</v>
      </c>
      <c>
        <v>Dağıtım-AG</v>
      </c>
      <c>
        <v>Uzun</v>
      </c>
      <c>
        <v>Şebeke işletmecisi</v>
      </c>
      <c>
        <v>Bildirimsiz</v>
      </c>
      <c>
        <is>
          <t>03.07.2023 13:49:16</t>
        </is>
      </c>
      <c>
        <is>
          <t>03.07.2023 15:35:34</t>
        </is>
      </c>
      <c>
        <v>1.771666666</v>
      </c>
      <c>
        <v>0</v>
      </c>
      <c>
        <v>12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3.9280257905687606</v>
      </c>
      <c>
        <v>0</v>
      </c>
      <c>
        <v>0</v>
      </c>
      <c>
        <v>0</v>
      </c>
      <c>
        <v>0</v>
      </c>
      <c>
        <v>0</v>
      </c>
      <c>
        <v>0</v>
      </c>
      <c>
        <v>3.9280257905687606</v>
      </c>
    </row>
    <row>
      <c>
        <v>2597379</v>
      </c>
      <c>
        <v>1</v>
      </c>
      <c>
        <is>
          <t>İZMİR</t>
        </is>
      </c>
      <c>
        <v>TİRE</v>
      </c>
      <c>
        <is>
          <t>Dağıtım Transformatörü</t>
        </is>
      </c>
      <c>
        <v>PEŞREFLİ TR-4 35-29-L00773_35-29-L00773_72350242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03.07.2023 18:56:30</t>
        </is>
      </c>
      <c>
        <is>
          <t>03.07.2023 21:20:40</t>
        </is>
      </c>
      <c>
        <v>2.402777777</v>
      </c>
      <c>
        <v>0</v>
      </c>
      <c>
        <v>108</v>
      </c>
      <c>
        <v>0</v>
      </c>
      <c>
        <v>11</v>
      </c>
      <c>
        <v>0</v>
      </c>
      <c>
        <v>8</v>
      </c>
      <c>
        <v>0</v>
      </c>
      <c>
        <v>0</v>
      </c>
      <c>
        <v>0</v>
      </c>
      <c>
        <v>41.97887749506155</v>
      </c>
      <c>
        <v>0</v>
      </c>
      <c>
        <v>41.995317508972356</v>
      </c>
      <c>
        <v>0</v>
      </c>
      <c>
        <v>26.15305460507063</v>
      </c>
      <c>
        <v>0</v>
      </c>
      <c>
        <v>0</v>
      </c>
      <c>
        <v>110.12724960910452</v>
      </c>
    </row>
    <row>
      <c>
        <v>2597485</v>
      </c>
      <c>
        <v>1</v>
      </c>
      <c>
        <is>
          <t>İZMİR</t>
        </is>
      </c>
      <c>
        <v>TİRE</v>
      </c>
      <c>
        <is>
          <t>Dağıtım Transformatörü</t>
        </is>
      </c>
      <c>
        <v>DEREBAŞI TR-6 35-29-L00264_35-29-L00264_2365201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03.07.2023 23:53:41</t>
        </is>
      </c>
      <c>
        <is>
          <t>04.07.2023 01:26:42</t>
        </is>
      </c>
      <c>
        <v>1.550277777</v>
      </c>
      <c>
        <v>0</v>
      </c>
      <c>
        <v>13</v>
      </c>
      <c>
        <v>0</v>
      </c>
      <c>
        <v>11</v>
      </c>
      <c>
        <v>0</v>
      </c>
      <c>
        <v>10</v>
      </c>
      <c>
        <v>0</v>
      </c>
      <c>
        <v>0</v>
      </c>
      <c>
        <v>0</v>
      </c>
      <c>
        <v>8.899006631253114</v>
      </c>
      <c>
        <v>0</v>
      </c>
      <c>
        <v>59.979852244452985</v>
      </c>
      <c>
        <v>0</v>
      </c>
      <c>
        <v>35.8815889467196</v>
      </c>
      <c>
        <v>0</v>
      </c>
      <c>
        <v>0</v>
      </c>
      <c>
        <v>104.7604478224257</v>
      </c>
    </row>
    <row>
      <c>
        <v>2597336</v>
      </c>
      <c>
        <v>1</v>
      </c>
      <c>
        <is>
          <t>İZMİR</t>
        </is>
      </c>
      <c>
        <v>KONAK</v>
      </c>
      <c>
        <is>
          <t>Kullanıcı Bağlantı Hattı</t>
        </is>
      </c>
      <c>
        <v>K-3 35-01-K00003_911785951_911785951</v>
      </c>
      <c>
        <v>AG Box / Sdk Abone Çıkış Sigorta Atığı</v>
      </c>
      <c>
        <v>Dağıtım-AG</v>
      </c>
      <c>
        <v>Uzun</v>
      </c>
      <c>
        <v>Şebeke işletmecisi</v>
      </c>
      <c>
        <v>Bildirimsiz</v>
      </c>
      <c>
        <is>
          <t>03.07.2023 17:59:18</t>
        </is>
      </c>
      <c>
        <is>
          <t>03.07.2023 19:30:04</t>
        </is>
      </c>
      <c>
        <v>1.512777777</v>
      </c>
      <c>
        <v>0</v>
      </c>
      <c>
        <v>5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1.2087059170011165</v>
      </c>
      <c>
        <v>0</v>
      </c>
      <c>
        <v>0</v>
      </c>
      <c>
        <v>0</v>
      </c>
      <c>
        <v>20.663199030815697</v>
      </c>
      <c>
        <v>0</v>
      </c>
      <c>
        <v>0</v>
      </c>
      <c>
        <v>21.871904947816812</v>
      </c>
    </row>
    <row>
      <c>
        <v>2596838</v>
      </c>
      <c>
        <v>1</v>
      </c>
      <c>
        <is>
          <t>İZMİR</t>
        </is>
      </c>
      <c>
        <v>GÜZELBAHÇE</v>
      </c>
      <c>
        <is>
          <t>Kullanıcı Bağlantı Hattı</t>
        </is>
      </c>
      <c>
        <v>M-1200 35-10-M01200_915045408_915045408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03.07.2023 05:21:03</t>
        </is>
      </c>
      <c>
        <is>
          <t>03.07.2023 09:09:42</t>
        </is>
      </c>
      <c>
        <v>3.810833333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6.1992977932590785</v>
      </c>
      <c>
        <v>0</v>
      </c>
      <c>
        <v>0</v>
      </c>
      <c>
        <v>0</v>
      </c>
      <c>
        <v>0</v>
      </c>
      <c>
        <v>6.1992977932590785</v>
      </c>
    </row>
    <row>
      <c>
        <v>2597087</v>
      </c>
      <c>
        <v>1</v>
      </c>
      <c>
        <is>
          <t>İZMİR</t>
        </is>
      </c>
      <c>
        <v>TİRE</v>
      </c>
      <c>
        <is>
          <t>DM</t>
        </is>
      </c>
      <c>
        <v>TİRE İM-DM-1 35-29-A00001_DOYRANLI L11_2059658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03.07.2023 12:05:36</t>
        </is>
      </c>
      <c>
        <is>
          <t>03.07.2023 12:27:33</t>
        </is>
      </c>
      <c>
        <v>0.365833333</v>
      </c>
      <c>
        <v>0</v>
      </c>
      <c>
        <v>616</v>
      </c>
      <c>
        <v>26</v>
      </c>
      <c>
        <v>185</v>
      </c>
      <c>
        <v>12</v>
      </c>
      <c>
        <v>138</v>
      </c>
      <c>
        <v>0</v>
      </c>
      <c>
        <v>0</v>
      </c>
      <c>
        <v>0</v>
      </c>
      <c>
        <v>65.46690697529546</v>
      </c>
      <c>
        <v>125.74692057783757</v>
      </c>
      <c>
        <v>180.6281293563916</v>
      </c>
      <c>
        <v>21.73120776049921</v>
      </c>
      <c>
        <v>127.72558803249625</v>
      </c>
      <c>
        <v>0</v>
      </c>
      <c>
        <v>0</v>
      </c>
      <c>
        <v>521.2987527025201</v>
      </c>
    </row>
    <row>
      <c>
        <v>2596924</v>
      </c>
      <c>
        <v>1</v>
      </c>
      <c>
        <is>
          <t>İZMİR</t>
        </is>
      </c>
      <c>
        <v>BORNOVA</v>
      </c>
      <c>
        <is>
          <t>Kullanıcı Bağlantı Hattı</t>
        </is>
      </c>
      <c>
        <v>M-228 35-02-M00228_910140072_910140072</v>
      </c>
      <c>
        <v>AG Box / Sdk Abone Çıkış Sigorta Atığı</v>
      </c>
      <c>
        <v>Dağıtım-AG</v>
      </c>
      <c>
        <v>Uzun</v>
      </c>
      <c>
        <v>Şebeke işletmecisi</v>
      </c>
      <c>
        <v>Bildirimsiz</v>
      </c>
      <c>
        <is>
          <t>03.07.2023 08:02:54</t>
        </is>
      </c>
      <c>
        <is>
          <t>03.07.2023 10:00:30</t>
        </is>
      </c>
      <c>
        <v>1.96</v>
      </c>
      <c>
        <v>0</v>
      </c>
      <c>
        <v>0</v>
      </c>
      <c>
        <v>0</v>
      </c>
      <c>
        <v>0</v>
      </c>
      <c>
        <v>0</v>
      </c>
      <c>
        <v>36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53.1556640578974</v>
      </c>
      <c>
        <v>0</v>
      </c>
      <c>
        <v>0</v>
      </c>
      <c>
        <v>53.1556640578974</v>
      </c>
    </row>
    <row>
      <c>
        <v>2596855</v>
      </c>
      <c>
        <v>1</v>
      </c>
      <c>
        <is>
          <t>İZMİR</t>
        </is>
      </c>
      <c>
        <v>MENDERES</v>
      </c>
      <c>
        <is>
          <t>DM</t>
        </is>
      </c>
      <c>
        <v>ÇİLE DM 35-22-M00086_ÇAKALTEPE M04_50064042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03.07.2023 06:36:47</t>
        </is>
      </c>
      <c>
        <is>
          <t>03.07.2023 08:43:14</t>
        </is>
      </c>
      <c>
        <v>2.1075</v>
      </c>
      <c>
        <v>1</v>
      </c>
      <c>
        <v>472</v>
      </c>
      <c>
        <v>28</v>
      </c>
      <c>
        <v>129</v>
      </c>
      <c>
        <v>11</v>
      </c>
      <c>
        <v>100</v>
      </c>
      <c>
        <v>0</v>
      </c>
      <c>
        <v>0</v>
      </c>
      <c>
        <v>6.337370031987415</v>
      </c>
      <c>
        <v>252.33877938938147</v>
      </c>
      <c>
        <v>466.56659549574516</v>
      </c>
      <c>
        <v>630.8909858054329</v>
      </c>
      <c>
        <v>135.06513341458708</v>
      </c>
      <c>
        <v>165.64717370157788</v>
      </c>
      <c>
        <v>0</v>
      </c>
      <c>
        <v>0</v>
      </c>
      <c>
        <v>1656.8460378387122</v>
      </c>
    </row>
    <row>
      <c>
        <v>2597419</v>
      </c>
      <c>
        <v>1</v>
      </c>
      <c>
        <is>
          <t>MANİSA</t>
        </is>
      </c>
      <c>
        <v>SALİHLİ</v>
      </c>
      <c>
        <is>
          <t>Kullanıcı Bağlantı Hattı</t>
        </is>
      </c>
      <c>
        <v>YILMAZ TR-14 45-78-L00214_953249326_953249326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03.07.2023 20:22:29</t>
        </is>
      </c>
      <c>
        <is>
          <t>03.07.2023 21:01:49</t>
        </is>
      </c>
      <c>
        <v>0.655555555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0.08164982551897856</v>
      </c>
      <c>
        <v>0</v>
      </c>
      <c>
        <v>0</v>
      </c>
      <c>
        <v>0</v>
      </c>
      <c>
        <v>0</v>
      </c>
      <c>
        <v>0</v>
      </c>
      <c>
        <v>0</v>
      </c>
      <c>
        <v>0.08164982551897856</v>
      </c>
    </row>
    <row>
      <c>
        <v>2597356</v>
      </c>
      <c>
        <v>1</v>
      </c>
      <c>
        <is>
          <t>İZMİR</t>
        </is>
      </c>
      <c>
        <v>MENDERES</v>
      </c>
      <c>
        <is>
          <t>Kullanıcı Bağlantı Hattı</t>
        </is>
      </c>
      <c>
        <v>GÜMÜLDÜR M-30 35-25-M00030_955263859_955263859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03.07.2023 18:22:59</t>
        </is>
      </c>
      <c>
        <is>
          <t>03.07.2023 20:49:13</t>
        </is>
      </c>
      <c>
        <v>2.437222222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2.1031505050914103</v>
      </c>
      <c>
        <v>0</v>
      </c>
      <c>
        <v>0</v>
      </c>
      <c>
        <v>0</v>
      </c>
      <c>
        <v>0</v>
      </c>
      <c>
        <v>0</v>
      </c>
      <c>
        <v>0</v>
      </c>
      <c>
        <v>2.1031505050914103</v>
      </c>
    </row>
    <row>
      <c>
        <v>2596918</v>
      </c>
      <c>
        <v>1</v>
      </c>
      <c>
        <is>
          <t>MANİSA</t>
        </is>
      </c>
      <c>
        <v>ŞEHZADELER</v>
      </c>
      <c>
        <is>
          <t>DM</t>
        </is>
      </c>
      <c>
        <v>DM-9 45-71-M00386_GERİDÖNÜŞÜM BİOKÜTLE SANTRAL M03_66185019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03.07.2023 09:00:31</t>
        </is>
      </c>
      <c>
        <is>
          <t>03.07.2023 10:09:16</t>
        </is>
      </c>
      <c>
        <v>1.145833333</v>
      </c>
      <c>
        <v>0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</row>
    <row>
      <c>
        <v>2597216</v>
      </c>
      <c>
        <v>1</v>
      </c>
      <c>
        <is>
          <t>İZMİR</t>
        </is>
      </c>
      <c>
        <v>BUCA</v>
      </c>
      <c>
        <is>
          <t>Saha Dağıtım Kutusu (SDK)</t>
        </is>
      </c>
      <c>
        <v>K-737 35-03-K00737_E e1_5821377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03.07.2023 14:55:46</t>
        </is>
      </c>
      <c>
        <is>
          <t>03.07.2023 16:10:07</t>
        </is>
      </c>
      <c>
        <v>1.239166666</v>
      </c>
      <c>
        <v>0</v>
      </c>
      <c>
        <v>145</v>
      </c>
      <c>
        <v>0</v>
      </c>
      <c>
        <v>0</v>
      </c>
      <c>
        <v>0</v>
      </c>
      <c>
        <v>13</v>
      </c>
      <c>
        <v>0</v>
      </c>
      <c>
        <v>0</v>
      </c>
      <c>
        <v>0</v>
      </c>
      <c>
        <v>42.58349700334305</v>
      </c>
      <c>
        <v>0</v>
      </c>
      <c>
        <v>0</v>
      </c>
      <c>
        <v>0</v>
      </c>
      <c>
        <v>31.459136315925285</v>
      </c>
      <c>
        <v>0</v>
      </c>
      <c>
        <v>0</v>
      </c>
      <c>
        <v>74.04263331926833</v>
      </c>
    </row>
    <row>
      <c>
        <v>2596861</v>
      </c>
      <c>
        <v>1</v>
      </c>
      <c>
        <is>
          <t>MANİSA</t>
        </is>
      </c>
      <c>
        <v>SALİHLİ</v>
      </c>
      <c>
        <is>
          <t>OG Fideri</t>
        </is>
      </c>
      <c>
        <v>TR-108 45-78-L00108_TR-111 L02_61303521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03.07.2023 06:34:58</t>
        </is>
      </c>
      <c>
        <is>
          <t>03.07.2023 07:30:59</t>
        </is>
      </c>
      <c>
        <v>0.933611111</v>
      </c>
      <c>
        <v>9</v>
      </c>
      <c>
        <v>15322</v>
      </c>
      <c>
        <v>0</v>
      </c>
      <c>
        <v>14</v>
      </c>
      <c>
        <v>10</v>
      </c>
      <c>
        <v>1028</v>
      </c>
      <c>
        <v>0</v>
      </c>
      <c>
        <v>1</v>
      </c>
      <c>
        <v>1.330083460605</v>
      </c>
      <c>
        <v>2548.6530762969546</v>
      </c>
      <c>
        <v>0</v>
      </c>
      <c>
        <v>19.15517576742486</v>
      </c>
      <c>
        <v>194.5964643486507</v>
      </c>
      <c>
        <v>623.5680520376043</v>
      </c>
      <c>
        <v>0</v>
      </c>
      <c>
        <v>4.829561879571598</v>
      </c>
      <c>
        <v>3392.132413790811</v>
      </c>
    </row>
    <row>
      <c>
        <v>2597110</v>
      </c>
      <c>
        <v>1</v>
      </c>
      <c>
        <is>
          <t>İZMİR</t>
        </is>
      </c>
      <c>
        <v>ÇEŞME</v>
      </c>
      <c>
        <is>
          <t>OG Fideri</t>
        </is>
      </c>
      <c>
        <v>L-439 35-18-L00439_ H_49090824</v>
      </c>
      <c>
        <v>Şebeke Yenileme ve Kapasite Artışı Çalışması</v>
      </c>
      <c>
        <v>Dağıtım-OG</v>
      </c>
      <c>
        <v>Uzun</v>
      </c>
      <c>
        <v>Şebeke işletmecisi</v>
      </c>
      <c>
        <v>Bildirimli</v>
      </c>
      <c>
        <is>
          <t>03.07.2023 12:29:01</t>
        </is>
      </c>
      <c>
        <is>
          <t>03.07.2023 18:04:11</t>
        </is>
      </c>
      <c>
        <v>5.586111111</v>
      </c>
      <c>
        <v>0</v>
      </c>
      <c>
        <v>104</v>
      </c>
      <c>
        <v>0</v>
      </c>
      <c>
        <v>0</v>
      </c>
      <c>
        <v>0</v>
      </c>
      <c>
        <v>20</v>
      </c>
      <c>
        <v>0</v>
      </c>
      <c>
        <v>0</v>
      </c>
      <c>
        <v>0</v>
      </c>
      <c>
        <v>423.57947161000453</v>
      </c>
      <c>
        <v>0</v>
      </c>
      <c>
        <v>0</v>
      </c>
      <c>
        <v>0</v>
      </c>
      <c>
        <v>282.9300290464578</v>
      </c>
      <c>
        <v>0</v>
      </c>
      <c>
        <v>0</v>
      </c>
      <c>
        <v>706.5095006564623</v>
      </c>
    </row>
    <row>
      <c>
        <v>2596964</v>
      </c>
      <c>
        <v>1</v>
      </c>
      <c>
        <is>
          <t>İZMİR</t>
        </is>
      </c>
      <c>
        <v>SELÇUK</v>
      </c>
      <c>
        <is>
          <t>DM</t>
        </is>
      </c>
      <c>
        <v>BELEVİ İM 35-13-A00002_TR A M03_2064110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03.07.2023 09:44:05</t>
        </is>
      </c>
      <c>
        <is>
          <t>03.07.2023 10:37:13</t>
        </is>
      </c>
      <c>
        <v>0.885555555</v>
      </c>
      <c>
        <v>1</v>
      </c>
      <c>
        <v>40</v>
      </c>
      <c>
        <v>52</v>
      </c>
      <c>
        <v>26</v>
      </c>
      <c>
        <v>35</v>
      </c>
      <c>
        <v>17</v>
      </c>
      <c>
        <v>1</v>
      </c>
      <c>
        <v>0</v>
      </c>
      <c>
        <v>0.657160759336991</v>
      </c>
      <c>
        <v>9.779572016293017</v>
      </c>
      <c>
        <v>826.5946240525474</v>
      </c>
      <c>
        <v>32.35672202620588</v>
      </c>
      <c>
        <v>453.70569255697046</v>
      </c>
      <c>
        <v>21.08301251895616</v>
      </c>
      <c>
        <v>106.06565335049685</v>
      </c>
      <c>
        <v>0</v>
      </c>
      <c>
        <v>1450.2424372808068</v>
      </c>
    </row>
    <row>
      <c>
        <v>2597362</v>
      </c>
      <c>
        <v>1</v>
      </c>
      <c>
        <is>
          <t>MANİSA</t>
        </is>
      </c>
      <c>
        <v>ALAŞEHİR</v>
      </c>
      <c>
        <is>
          <t>Dağıtım Transformatörü</t>
        </is>
      </c>
      <c>
        <v>ALAŞEHİR TR-75 45-73-M00075_45-73-M00075_2351885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03.07.2023 18:38:46</t>
        </is>
      </c>
      <c>
        <is>
          <t>03.07.2023 19:42:39</t>
        </is>
      </c>
      <c>
        <v>1.064722222</v>
      </c>
      <c>
        <v>0</v>
      </c>
      <c>
        <v>1</v>
      </c>
      <c>
        <v>0</v>
      </c>
      <c>
        <v>3</v>
      </c>
      <c>
        <v>0</v>
      </c>
      <c>
        <v>100</v>
      </c>
      <c>
        <v>0</v>
      </c>
      <c>
        <v>3</v>
      </c>
      <c>
        <v>0</v>
      </c>
      <c>
        <v>0.26983535650833335</v>
      </c>
      <c>
        <v>0</v>
      </c>
      <c>
        <v>8.432589285630394</v>
      </c>
      <c>
        <v>0</v>
      </c>
      <c>
        <v>51.99354854454754</v>
      </c>
      <c>
        <v>0</v>
      </c>
      <c>
        <v>4.603921535952399</v>
      </c>
      <c>
        <v>65.29989472263865</v>
      </c>
    </row>
    <row>
      <c>
        <v>2597027</v>
      </c>
      <c>
        <v>1</v>
      </c>
      <c>
        <is>
          <t>İZMİR</t>
        </is>
      </c>
      <c>
        <v>TİRE</v>
      </c>
      <c>
        <is>
          <t>Dağıtım Transformatörü</t>
        </is>
      </c>
      <c>
        <v>KAHRAMAN YAVUZLAR SULAMA GRUBU 35-29-M00268_35-29-M00268_2351202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03.07.2023 10:51:38</t>
        </is>
      </c>
      <c>
        <is>
          <t>03.07.2023 17:06:25</t>
        </is>
      </c>
      <c>
        <v>6.246388888</v>
      </c>
      <c>
        <v>0</v>
      </c>
      <c>
        <v>0</v>
      </c>
      <c>
        <v>0</v>
      </c>
      <c>
        <v>15</v>
      </c>
      <c>
        <v>0</v>
      </c>
      <c>
        <v>4</v>
      </c>
      <c>
        <v>0</v>
      </c>
      <c>
        <v>0</v>
      </c>
      <c>
        <v>0</v>
      </c>
      <c>
        <v>0</v>
      </c>
      <c>
        <v>0</v>
      </c>
      <c>
        <v>1001.953287276672</v>
      </c>
      <c>
        <v>0</v>
      </c>
      <c>
        <v>251.86618845832237</v>
      </c>
      <c>
        <v>0</v>
      </c>
      <c>
        <v>0</v>
      </c>
      <c>
        <v>1253.8194757349943</v>
      </c>
    </row>
    <row>
      <c>
        <v>2597004</v>
      </c>
      <c>
        <v>1</v>
      </c>
      <c>
        <is>
          <t>İZMİR</t>
        </is>
      </c>
      <c>
        <v>URLA</v>
      </c>
      <c>
        <is>
          <t>OG Fideri</t>
        </is>
      </c>
      <c>
        <v>TR-7 ÖZTAK (TR-237) 35-19-M00237_ H_77616527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03.07.2023 10:29:53</t>
        </is>
      </c>
      <c>
        <is>
          <t>03.07.2023 12:24:33</t>
        </is>
      </c>
      <c>
        <v>1.911111111</v>
      </c>
      <c>
        <v>0</v>
      </c>
      <c>
        <v>161</v>
      </c>
      <c>
        <v>0</v>
      </c>
      <c>
        <v>11</v>
      </c>
      <c>
        <v>0</v>
      </c>
      <c>
        <v>20</v>
      </c>
      <c>
        <v>0</v>
      </c>
      <c>
        <v>0</v>
      </c>
      <c>
        <v>0</v>
      </c>
      <c>
        <v>80.17904933339643</v>
      </c>
      <c>
        <v>0</v>
      </c>
      <c>
        <v>4.06476038767503</v>
      </c>
      <c>
        <v>0</v>
      </c>
      <c>
        <v>23.384820450565137</v>
      </c>
      <c>
        <v>0</v>
      </c>
      <c>
        <v>0</v>
      </c>
      <c>
        <v>107.62863017163662</v>
      </c>
    </row>
    <row>
      <c>
        <v>2597296</v>
      </c>
      <c>
        <v>1</v>
      </c>
      <c>
        <is>
          <t>İZMİR</t>
        </is>
      </c>
      <c>
        <v>BAYINDIR</v>
      </c>
      <c>
        <is>
          <t>AG Fideri</t>
        </is>
      </c>
      <c>
        <v>ÇIRPI TR-1-2/3 35-20-M00008__93906180_93906180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03.07.2023 17:15:35</t>
        </is>
      </c>
      <c>
        <is>
          <t>03.07.2023 19:18:08</t>
        </is>
      </c>
      <c>
        <v>2.0425</v>
      </c>
      <c>
        <v>0</v>
      </c>
      <c>
        <v>26</v>
      </c>
      <c>
        <v>0</v>
      </c>
      <c>
        <v>5</v>
      </c>
      <c>
        <v>0</v>
      </c>
      <c>
        <v>4</v>
      </c>
      <c>
        <v>0</v>
      </c>
      <c>
        <v>0</v>
      </c>
      <c>
        <v>0</v>
      </c>
      <c>
        <v>12.812747913850956</v>
      </c>
      <c>
        <v>0</v>
      </c>
      <c>
        <v>50.04243747929013</v>
      </c>
      <c>
        <v>0</v>
      </c>
      <c>
        <v>2.463717115807283</v>
      </c>
      <c>
        <v>0</v>
      </c>
      <c>
        <v>0</v>
      </c>
      <c>
        <v>65.31890250894837</v>
      </c>
    </row>
    <row>
      <c>
        <v>2597439</v>
      </c>
      <c>
        <v>1</v>
      </c>
      <c>
        <is>
          <t>İZMİR</t>
        </is>
      </c>
      <c>
        <v>DİKİLİ</v>
      </c>
      <c>
        <is>
          <t>Dağıtım Transformatörü</t>
        </is>
      </c>
      <c>
        <v>ÇİFTLİK SULAMA TR-5 35-16-M00191_35-16-M00191_2376138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03.07.2023 20:59:44</t>
        </is>
      </c>
      <c>
        <is>
          <t>03.07.2023 23:42:25</t>
        </is>
      </c>
      <c>
        <v>2.711388888</v>
      </c>
      <c>
        <v>0</v>
      </c>
      <c>
        <v>0</v>
      </c>
      <c>
        <v>0</v>
      </c>
      <c>
        <v>7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153.26243221181147</v>
      </c>
      <c>
        <v>0</v>
      </c>
      <c>
        <v>25.660685621965797</v>
      </c>
      <c>
        <v>0</v>
      </c>
      <c>
        <v>0</v>
      </c>
      <c>
        <v>178.92311783377727</v>
      </c>
    </row>
    <row>
      <c>
        <v>2597133</v>
      </c>
      <c>
        <v>1</v>
      </c>
      <c>
        <is>
          <t>MANİSA</t>
        </is>
      </c>
      <c>
        <v>SOMA</v>
      </c>
      <c>
        <is>
          <t>DM</t>
        </is>
      </c>
      <c>
        <v>SOMA A SANTRALİ İM/DM 45-82-A00001_SAVAŞTEPE 15.8 L14_2324960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03.07.2023 12:58:11</t>
        </is>
      </c>
      <c>
        <is>
          <t>03.07.2023 13:51:44</t>
        </is>
      </c>
      <c>
        <v>0.8925</v>
      </c>
      <c>
        <v>15</v>
      </c>
      <c>
        <v>866</v>
      </c>
      <c>
        <v>72</v>
      </c>
      <c>
        <v>41</v>
      </c>
      <c>
        <v>15</v>
      </c>
      <c>
        <v>50</v>
      </c>
      <c>
        <v>0</v>
      </c>
      <c>
        <v>1</v>
      </c>
      <c>
        <v>4.235337122106141</v>
      </c>
      <c>
        <v>106.00724749620292</v>
      </c>
      <c>
        <v>76.82016382350706</v>
      </c>
      <c>
        <v>27.47419816575152</v>
      </c>
      <c>
        <v>60.68212036791337</v>
      </c>
      <c>
        <v>35.594368433602305</v>
      </c>
      <c>
        <v>0</v>
      </c>
      <c>
        <v>7.357338733878837</v>
      </c>
      <c>
        <v>318.1707741429622</v>
      </c>
    </row>
    <row>
      <c>
        <v>2596841</v>
      </c>
      <c>
        <v>1</v>
      </c>
      <c>
        <is>
          <t>İZMİR</t>
        </is>
      </c>
      <c>
        <v>KONAK</v>
      </c>
      <c>
        <is>
          <t>AG Fideri</t>
        </is>
      </c>
      <c>
        <v>K-123 35-01-K00123_D_56375266_56375266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03.07.2023 05:52:32</t>
        </is>
      </c>
      <c>
        <is>
          <t>03.07.2023 07:45:46</t>
        </is>
      </c>
      <c>
        <v>1.887222222</v>
      </c>
      <c>
        <v>0</v>
      </c>
      <c>
        <v>49</v>
      </c>
      <c>
        <v>0</v>
      </c>
      <c>
        <v>0</v>
      </c>
      <c>
        <v>0</v>
      </c>
      <c>
        <v>7</v>
      </c>
      <c>
        <v>0</v>
      </c>
      <c>
        <v>0</v>
      </c>
      <c>
        <v>0</v>
      </c>
      <c>
        <v>9.699958893233045</v>
      </c>
      <c>
        <v>0</v>
      </c>
      <c>
        <v>0</v>
      </c>
      <c>
        <v>0</v>
      </c>
      <c>
        <v>2.3191066567560883</v>
      </c>
      <c>
        <v>0</v>
      </c>
      <c>
        <v>0</v>
      </c>
      <c>
        <v>12.019065549989133</v>
      </c>
    </row>
    <row>
      <c>
        <v>2597328</v>
      </c>
      <c>
        <v>1</v>
      </c>
      <c>
        <is>
          <t>İZMİR</t>
        </is>
      </c>
      <c>
        <v>BORNOVA</v>
      </c>
      <c>
        <is>
          <t>Dağıtım Transformatörü</t>
        </is>
      </c>
      <c>
        <v>K-2953 35-02-K02953_35-02-K02953_2359983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03.07.2023 17:44:17</t>
        </is>
      </c>
      <c>
        <is>
          <t>03.07.2023 18:57:07</t>
        </is>
      </c>
      <c>
        <v>1.213888888</v>
      </c>
      <c>
        <v>0</v>
      </c>
      <c>
        <v>181</v>
      </c>
      <c>
        <v>0</v>
      </c>
      <c>
        <v>0</v>
      </c>
      <c>
        <v>0</v>
      </c>
      <c>
        <v>62</v>
      </c>
      <c>
        <v>0</v>
      </c>
      <c>
        <v>2</v>
      </c>
      <c>
        <v>0</v>
      </c>
      <c>
        <v>49.26979103515333</v>
      </c>
      <c>
        <v>0</v>
      </c>
      <c>
        <v>0</v>
      </c>
      <c>
        <v>0</v>
      </c>
      <c>
        <v>164.17571378686768</v>
      </c>
      <c>
        <v>0</v>
      </c>
      <c>
        <v>42.38992649153211</v>
      </c>
      <c>
        <v>255.8354313135531</v>
      </c>
    </row>
    <row>
      <c>
        <v>2597322</v>
      </c>
      <c>
        <v>1</v>
      </c>
      <c>
        <is>
          <t>MANİSA</t>
        </is>
      </c>
      <c>
        <v>ŞEHZADELER</v>
      </c>
      <c>
        <is>
          <t>OG Fideri</t>
        </is>
      </c>
      <c>
        <v>BEYDERE KÖK 45-71-M00128_HatBaşıAyırıcı_53134809 M09_53134809</v>
      </c>
      <c>
        <v>OG Ayırıcı Arızası</v>
      </c>
      <c>
        <v>Dağıtım-OG</v>
      </c>
      <c>
        <v>Uzun</v>
      </c>
      <c>
        <v>Şebeke işletmecisi</v>
      </c>
      <c>
        <v>Bildirimsiz</v>
      </c>
      <c>
        <is>
          <t>03.07.2023 17:43:35</t>
        </is>
      </c>
      <c>
        <is>
          <t>03.07.2023 22:25:09</t>
        </is>
      </c>
      <c>
        <v>4.692777777</v>
      </c>
      <c>
        <v>0</v>
      </c>
      <c>
        <v>0</v>
      </c>
      <c>
        <v>6</v>
      </c>
      <c>
        <v>5</v>
      </c>
      <c>
        <v>4</v>
      </c>
      <c>
        <v>0</v>
      </c>
      <c>
        <v>0</v>
      </c>
      <c>
        <v>0</v>
      </c>
      <c>
        <v>0</v>
      </c>
      <c>
        <v>0</v>
      </c>
      <c>
        <v>242.2086523075333</v>
      </c>
      <c>
        <v>75.28541264660397</v>
      </c>
      <c>
        <v>739.2000073396094</v>
      </c>
      <c>
        <v>0</v>
      </c>
      <c>
        <v>0</v>
      </c>
      <c>
        <v>0</v>
      </c>
      <c>
        <v>1056.6940722937468</v>
      </c>
    </row>
    <row>
      <c>
        <v>2596927</v>
      </c>
      <c>
        <v>1</v>
      </c>
      <c>
        <is>
          <t>İZMİR</t>
        </is>
      </c>
      <c>
        <v>BORNOVA</v>
      </c>
      <c>
        <is>
          <t>OG Fideri</t>
        </is>
      </c>
      <c>
        <v>K-176 35-02-K00176_DIREK TIPI TRAFO HUCRESI H01_2091806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03.07.2023 08:51:15</t>
        </is>
      </c>
      <c>
        <is>
          <t>03.07.2023 12:37:57</t>
        </is>
      </c>
      <c>
        <v>3.778333333</v>
      </c>
      <c>
        <v>0</v>
      </c>
      <c>
        <v>4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2.5066505004540227</v>
      </c>
      <c>
        <v>0</v>
      </c>
      <c>
        <v>0</v>
      </c>
      <c>
        <v>0</v>
      </c>
      <c>
        <v>369.62504686405765</v>
      </c>
      <c>
        <v>0</v>
      </c>
      <c>
        <v>0</v>
      </c>
      <c>
        <v>372.1316973645117</v>
      </c>
    </row>
    <row>
      <c>
        <v>2597345</v>
      </c>
      <c>
        <v>1</v>
      </c>
      <c>
        <is>
          <t>İZMİR</t>
        </is>
      </c>
      <c>
        <v>TİRE</v>
      </c>
      <c>
        <is>
          <t>Dağıtım Transformatörü</t>
        </is>
      </c>
      <c>
        <v>MUSTAFA YILMAZ SULAMA GRUBU 35-29-M00226_35-29-M00226_2371106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03.07.2023 18:11:38</t>
        </is>
      </c>
      <c>
        <is>
          <t>03.07.2023 20:57:25</t>
        </is>
      </c>
      <c>
        <v>2.763055555</v>
      </c>
      <c>
        <v>0</v>
      </c>
      <c>
        <v>0</v>
      </c>
      <c>
        <v>0</v>
      </c>
      <c>
        <v>29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896.7452520285545</v>
      </c>
      <c>
        <v>0</v>
      </c>
      <c>
        <v>0</v>
      </c>
      <c>
        <v>0</v>
      </c>
      <c>
        <v>0</v>
      </c>
      <c>
        <v>896.7452520285545</v>
      </c>
    </row>
    <row>
      <c>
        <v>2597030</v>
      </c>
      <c>
        <v>1</v>
      </c>
      <c>
        <is>
          <t>MANİSA</t>
        </is>
      </c>
      <c>
        <v>SELENDİ</v>
      </c>
      <c>
        <is>
          <t>KÖK</t>
        </is>
      </c>
      <c>
        <v>OKLUİSA KÖK 45-81-M00046_CINAN GRUP M04_71994401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03.07.2023 11:00:42</t>
        </is>
      </c>
      <c>
        <is>
          <t>03.07.2023 12:26:42</t>
        </is>
      </c>
      <c>
        <v>1.433333333</v>
      </c>
      <c>
        <v>3</v>
      </c>
      <c>
        <v>290</v>
      </c>
      <c>
        <v>4</v>
      </c>
      <c>
        <v>37</v>
      </c>
      <c>
        <v>3</v>
      </c>
      <c>
        <v>14</v>
      </c>
      <c>
        <v>0</v>
      </c>
      <c>
        <v>0</v>
      </c>
      <c>
        <v>1.03255090837</v>
      </c>
      <c>
        <v>74.56403016467686</v>
      </c>
      <c>
        <v>11.835577650150254</v>
      </c>
      <c>
        <v>53.83868040822046</v>
      </c>
      <c>
        <v>36.1908105917058</v>
      </c>
      <c>
        <v>20.315599104249504</v>
      </c>
      <c>
        <v>0</v>
      </c>
      <c>
        <v>0</v>
      </c>
      <c>
        <v>197.7772488273729</v>
      </c>
    </row>
    <row>
      <c>
        <v>2596864</v>
      </c>
      <c>
        <v>1</v>
      </c>
      <c>
        <is>
          <t>İZMİR</t>
        </is>
      </c>
      <c>
        <v>KİRAZ</v>
      </c>
      <c>
        <is>
          <t>AG Fideri</t>
        </is>
      </c>
      <c>
        <v>EMENLER TR-2 35-31-L00138_B_91212443_91212443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03.07.2023 06:49:18</t>
        </is>
      </c>
      <c>
        <is>
          <t>03.07.2023 09:34:33</t>
        </is>
      </c>
      <c>
        <v>2.754166666</v>
      </c>
      <c>
        <v>0</v>
      </c>
      <c>
        <v>27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9.605362853167318</v>
      </c>
      <c>
        <v>0</v>
      </c>
      <c>
        <v>0</v>
      </c>
      <c>
        <v>0</v>
      </c>
      <c>
        <v>6.6876656272190305</v>
      </c>
      <c>
        <v>0</v>
      </c>
      <c>
        <v>0</v>
      </c>
      <c>
        <v>16.293028480386347</v>
      </c>
    </row>
    <row>
      <c>
        <v>2597385</v>
      </c>
      <c>
        <v>1</v>
      </c>
      <c>
        <is>
          <t>İZMİR</t>
        </is>
      </c>
      <c>
        <v>ÇEŞME</v>
      </c>
      <c>
        <is>
          <t>Saha Dağıtım Kutusu (SDK)</t>
        </is>
      </c>
      <c>
        <v>L-376 PAZARYERİ 35-18-L00376_C c1_5955253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03.07.2023 19:13:45</t>
        </is>
      </c>
      <c>
        <is>
          <t>03.07.2023 22:25:26</t>
        </is>
      </c>
      <c>
        <v>3.194722222</v>
      </c>
      <c>
        <v>0</v>
      </c>
      <c>
        <v>13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45.14874640607779</v>
      </c>
      <c>
        <v>0</v>
      </c>
      <c>
        <v>0</v>
      </c>
      <c>
        <v>0</v>
      </c>
      <c>
        <v>23.423009049375594</v>
      </c>
      <c>
        <v>0</v>
      </c>
      <c>
        <v>0</v>
      </c>
      <c>
        <v>68.57175545545338</v>
      </c>
    </row>
    <row>
      <c>
        <v>2597265</v>
      </c>
      <c>
        <v>1</v>
      </c>
      <c>
        <is>
          <t>İZMİR</t>
        </is>
      </c>
      <c>
        <v>FOÇA</v>
      </c>
      <c>
        <is>
          <t>AG Fideri</t>
        </is>
      </c>
      <c>
        <v>FOÇAKÖY TR-1 35-23-M00222_42066416_56357421_56357421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03.07.2023 16:32:59</t>
        </is>
      </c>
      <c>
        <is>
          <t>03.07.2023 17:53:54</t>
        </is>
      </c>
      <c>
        <v>1.348611111</v>
      </c>
      <c>
        <v>0</v>
      </c>
      <c>
        <v>16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10.425255184940102</v>
      </c>
      <c>
        <v>0</v>
      </c>
      <c>
        <v>0</v>
      </c>
      <c>
        <v>0</v>
      </c>
      <c>
        <v>6.138139699035715</v>
      </c>
      <c>
        <v>0</v>
      </c>
      <c>
        <v>0</v>
      </c>
      <c>
        <v>16.563394883975818</v>
      </c>
    </row>
    <row>
      <c>
        <v>2597056</v>
      </c>
      <c>
        <v>1</v>
      </c>
      <c>
        <is>
          <t>İZMİR</t>
        </is>
      </c>
      <c>
        <v>TİRE</v>
      </c>
      <c>
        <is>
          <t>AG Fideri</t>
        </is>
      </c>
      <c>
        <v>ISMET ERTEN SULAMA GRUBU 35-29-M00206_A_56361312_56361312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03.07.2023 11:17:17</t>
        </is>
      </c>
      <c>
        <is>
          <t>03.07.2023 18:36:02</t>
        </is>
      </c>
      <c>
        <v>7.3125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152.27057589196627</v>
      </c>
      <c>
        <v>0</v>
      </c>
      <c>
        <v>0</v>
      </c>
      <c>
        <v>0</v>
      </c>
      <c>
        <v>0</v>
      </c>
      <c>
        <v>152.27057589196627</v>
      </c>
    </row>
    <row>
      <c>
        <v>2597073</v>
      </c>
      <c>
        <v>1</v>
      </c>
      <c>
        <is>
          <t>İZMİR</t>
        </is>
      </c>
      <c>
        <v>BAYRAKLI</v>
      </c>
      <c>
        <is>
          <t>Dağıtım Transformatörü</t>
        </is>
      </c>
      <c>
        <v>M-2561 35-02-M02561_35-02-M02561_75311804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03.07.2023 11:50:44</t>
        </is>
      </c>
      <c>
        <is>
          <t>03.07.2023 13:26:06</t>
        </is>
      </c>
      <c>
        <v>1.589444444</v>
      </c>
      <c>
        <v>0</v>
      </c>
      <c>
        <v>61</v>
      </c>
      <c>
        <v>0</v>
      </c>
      <c>
        <v>0</v>
      </c>
      <c>
        <v>0</v>
      </c>
      <c>
        <v>82</v>
      </c>
      <c>
        <v>0</v>
      </c>
      <c>
        <v>1</v>
      </c>
      <c>
        <v>0</v>
      </c>
      <c>
        <v>27.52134637754956</v>
      </c>
      <c>
        <v>0</v>
      </c>
      <c>
        <v>0</v>
      </c>
      <c>
        <v>0</v>
      </c>
      <c>
        <v>231.9587054737514</v>
      </c>
      <c>
        <v>0</v>
      </c>
      <c>
        <v>0.4630900693788172</v>
      </c>
      <c>
        <v>259.9431419206798</v>
      </c>
    </row>
    <row>
      <c>
        <v>2597222</v>
      </c>
      <c>
        <v>1</v>
      </c>
      <c>
        <is>
          <t>İZMİR</t>
        </is>
      </c>
      <c>
        <v>KARABAĞLAR</v>
      </c>
      <c>
        <is>
          <t>Kullanıcı Bağlantı Hattı</t>
        </is>
      </c>
      <c>
        <v>K-2881 35-01-K02881_912375466_912375466</v>
      </c>
      <c>
        <v>AG Branşman Yeraltı Kablo Arızası</v>
      </c>
      <c>
        <v>Dağıtım-AG</v>
      </c>
      <c>
        <v>Uzun</v>
      </c>
      <c>
        <v>Şebeke işletmecisi</v>
      </c>
      <c>
        <v>Bildirimsiz</v>
      </c>
      <c>
        <is>
          <t>03.07.2023 15:05:59</t>
        </is>
      </c>
      <c>
        <is>
          <t>03.07.2023 17:42:30</t>
        </is>
      </c>
      <c>
        <v>2.608611111</v>
      </c>
      <c>
        <v>0</v>
      </c>
      <c>
        <v>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3.829823324516696</v>
      </c>
      <c>
        <v>0</v>
      </c>
      <c>
        <v>0</v>
      </c>
      <c>
        <v>0</v>
      </c>
      <c>
        <v>0</v>
      </c>
      <c>
        <v>0</v>
      </c>
      <c>
        <v>0</v>
      </c>
      <c>
        <v>3.829823324516696</v>
      </c>
    </row>
    <row>
      <c>
        <v>2597036</v>
      </c>
      <c>
        <v>1</v>
      </c>
      <c>
        <is>
          <t>İZMİR</t>
        </is>
      </c>
      <c>
        <v>KARŞIYAKA</v>
      </c>
      <c>
        <is>
          <t>Kullanıcı Bağlantı Hattı</t>
        </is>
      </c>
      <c>
        <v>K-244 35-04-K00244_99228717_99228717</v>
      </c>
      <c>
        <v>Üçüncü Şahısların Vermiş Olduğu Hasarlar</v>
      </c>
      <c>
        <v>Dağıtım-AG</v>
      </c>
      <c>
        <v>Uzun</v>
      </c>
      <c>
        <v>Dışsal</v>
      </c>
      <c>
        <v>Bildirimsiz</v>
      </c>
      <c>
        <is>
          <t>03.07.2023 11:08:09</t>
        </is>
      </c>
      <c>
        <is>
          <t>03.07.2023 12:21:02</t>
        </is>
      </c>
      <c>
        <v>1.214722222</v>
      </c>
      <c>
        <v>0</v>
      </c>
      <c>
        <v>5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1.6496434131010849</v>
      </c>
      <c>
        <v>0</v>
      </c>
      <c>
        <v>0</v>
      </c>
      <c>
        <v>0</v>
      </c>
      <c>
        <v>0</v>
      </c>
      <c>
        <v>0</v>
      </c>
      <c>
        <v>0</v>
      </c>
      <c>
        <v>1.6496434131010849</v>
      </c>
    </row>
    <row>
      <c>
        <v>2597428</v>
      </c>
      <c>
        <v>1</v>
      </c>
      <c>
        <is>
          <t>İZMİR</t>
        </is>
      </c>
      <c>
        <v>BERGAMA</v>
      </c>
      <c>
        <is>
          <t>Dağıtım Transformatörü</t>
        </is>
      </c>
      <c>
        <v>TR-127 35-16-L00127_35-16-L00127_2347076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03.07.2023 20:02:00</t>
        </is>
      </c>
      <c>
        <is>
          <t>03.07.2023 22:28:43</t>
        </is>
      </c>
      <c>
        <v>2.445277777</v>
      </c>
      <c>
        <v>0</v>
      </c>
      <c>
        <v>380</v>
      </c>
      <c>
        <v>0</v>
      </c>
      <c>
        <v>3</v>
      </c>
      <c>
        <v>0</v>
      </c>
      <c>
        <v>24</v>
      </c>
      <c>
        <v>0</v>
      </c>
      <c>
        <v>0</v>
      </c>
      <c>
        <v>0</v>
      </c>
      <c>
        <v>197.70817845635042</v>
      </c>
      <c>
        <v>0</v>
      </c>
      <c>
        <v>0.5428893666955453</v>
      </c>
      <c>
        <v>0</v>
      </c>
      <c>
        <v>79.00183236074743</v>
      </c>
      <c>
        <v>0</v>
      </c>
      <c>
        <v>0</v>
      </c>
      <c>
        <v>277.2529001837934</v>
      </c>
    </row>
    <row>
      <c>
        <v>2597279</v>
      </c>
      <c>
        <v>1</v>
      </c>
      <c>
        <is>
          <t>İZMİR</t>
        </is>
      </c>
      <c>
        <v>BORNOVA</v>
      </c>
      <c>
        <is>
          <t>AG Fideri</t>
        </is>
      </c>
      <c>
        <v>M-228 35-02-M00228_R_56383064_56383064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03.07.2023 16:49:14</t>
        </is>
      </c>
      <c>
        <is>
          <t>03.07.2023 19:09:53</t>
        </is>
      </c>
      <c>
        <v>2.344166666</v>
      </c>
      <c>
        <v>0</v>
      </c>
      <c>
        <v>0</v>
      </c>
      <c>
        <v>0</v>
      </c>
      <c>
        <v>0</v>
      </c>
      <c>
        <v>0</v>
      </c>
      <c>
        <v>7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23.72229360313752</v>
      </c>
      <c>
        <v>0</v>
      </c>
      <c>
        <v>311.3089934410625</v>
      </c>
      <c>
        <v>335.03128704420004</v>
      </c>
    </row>
    <row>
      <c>
        <v>2667143</v>
      </c>
      <c>
        <v>1</v>
      </c>
      <c>
        <is>
          <t>İZMİR</t>
        </is>
      </c>
      <c>
        <v>KEMALPAŞA</v>
      </c>
      <c>
        <is>
          <t>OG Fideri</t>
        </is>
      </c>
      <c>
        <v>KEMALPAŞA TM 35-27-A00002_Recloser M01_2332621</v>
      </c>
      <c>
        <v>OG Kesici Arızası</v>
      </c>
      <c>
        <v>Dağıtım-OG</v>
      </c>
      <c>
        <v>Uzun</v>
      </c>
      <c>
        <v>Şebeke işletmecisi</v>
      </c>
      <c>
        <v>Bildirimsiz</v>
      </c>
      <c>
        <is>
          <t>03.07.2023 21:41:21</t>
        </is>
      </c>
      <c>
        <is>
          <t>03.07.2023 22:49:00</t>
        </is>
      </c>
      <c>
        <v>1.1275</v>
      </c>
      <c>
        <v>11</v>
      </c>
      <c>
        <v>9</v>
      </c>
      <c>
        <v>55</v>
      </c>
      <c>
        <v>22</v>
      </c>
      <c>
        <v>14</v>
      </c>
      <c>
        <v>1</v>
      </c>
      <c>
        <v>3</v>
      </c>
      <c>
        <v>0</v>
      </c>
      <c>
        <v>3.023495711609534</v>
      </c>
      <c>
        <v>2.3435047631192236</v>
      </c>
      <c>
        <v>51.649538403793905</v>
      </c>
      <c>
        <v>32.81028583936131</v>
      </c>
      <c>
        <v>36.164052497088335</v>
      </c>
      <c>
        <v>0</v>
      </c>
      <c>
        <v>142.56170020007372</v>
      </c>
      <c>
        <v>0</v>
      </c>
      <c>
        <v>268.552577415046</v>
      </c>
    </row>
    <row>
      <c>
        <v>2597302</v>
      </c>
      <c>
        <v>1</v>
      </c>
      <c>
        <is>
          <t>MANİSA</t>
        </is>
      </c>
      <c>
        <v>YUNUSEMRE</v>
      </c>
      <c>
        <is>
          <t>KÖK</t>
        </is>
      </c>
      <c>
        <v>YAĞCILAR KÖK 45-71-M00179_SULAMALAR-AT ÇİFTLİĞİ M02_72258016</v>
      </c>
      <c>
        <v>OG Ayırıcı Arızası</v>
      </c>
      <c>
        <v>Dağıtım-OG</v>
      </c>
      <c>
        <v>Uzun</v>
      </c>
      <c>
        <v>Şebeke işletmecisi</v>
      </c>
      <c>
        <v>Bildirimsiz</v>
      </c>
      <c>
        <is>
          <t>03.07.2023 12:05:03</t>
        </is>
      </c>
      <c>
        <is>
          <t>03.07.2023 20:17:13</t>
        </is>
      </c>
      <c>
        <v>8.202777777</v>
      </c>
      <c>
        <v>3</v>
      </c>
      <c>
        <v>1</v>
      </c>
      <c>
        <v>26</v>
      </c>
      <c>
        <v>6</v>
      </c>
      <c>
        <v>8</v>
      </c>
      <c>
        <v>1</v>
      </c>
      <c>
        <v>0</v>
      </c>
      <c>
        <v>0</v>
      </c>
      <c>
        <v>394.3442259429224</v>
      </c>
      <c>
        <v>1.338397580822723</v>
      </c>
      <c>
        <v>1132.8785186375217</v>
      </c>
      <c>
        <v>21.826192200258447</v>
      </c>
      <c>
        <v>766.200818014033</v>
      </c>
      <c>
        <v>0.16544019749410258</v>
      </c>
      <c>
        <v>0</v>
      </c>
      <c>
        <v>0</v>
      </c>
      <c>
        <v>2316.7535925730526</v>
      </c>
    </row>
    <row>
      <c>
        <v>2596870</v>
      </c>
      <c>
        <v>1</v>
      </c>
      <c>
        <is>
          <t>İZMİR</t>
        </is>
      </c>
      <c>
        <v>KİRAZ</v>
      </c>
      <c>
        <is>
          <t>KÖK</t>
        </is>
      </c>
      <c>
        <v>SARIKAYA KÖK 35-31-L00284_ALTINOLUK TR-2 L05_2113768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03.07.2023 07:07:17</t>
        </is>
      </c>
      <c>
        <is>
          <t>03.07.2023 07:43:09</t>
        </is>
      </c>
      <c>
        <v>0.597777777</v>
      </c>
      <c>
        <v>0</v>
      </c>
      <c>
        <v>337</v>
      </c>
      <c>
        <v>0</v>
      </c>
      <c>
        <v>157</v>
      </c>
      <c>
        <v>3</v>
      </c>
      <c>
        <v>80</v>
      </c>
      <c>
        <v>0</v>
      </c>
      <c>
        <v>0</v>
      </c>
      <c>
        <v>0</v>
      </c>
      <c>
        <v>24.4133959115647</v>
      </c>
      <c>
        <v>0</v>
      </c>
      <c>
        <v>121.94501469735323</v>
      </c>
      <c>
        <v>8.206213429012616</v>
      </c>
      <c>
        <v>24.28485862270316</v>
      </c>
      <c>
        <v>0</v>
      </c>
      <c>
        <v>0</v>
      </c>
      <c>
        <v>178.8494826606337</v>
      </c>
    </row>
    <row>
      <c>
        <v>2596907</v>
      </c>
      <c>
        <v>1</v>
      </c>
      <c>
        <is>
          <t>İZMİR</t>
        </is>
      </c>
      <c>
        <v>URLA</v>
      </c>
      <c>
        <is>
          <t>Kullanıcı Bağlantı Hattı</t>
        </is>
      </c>
      <c>
        <v>TR-11 SANAYİ SİTESİ 35-19-L00011_956680400_956680400</v>
      </c>
      <c>
        <v>AG Branşman Yeraltı Kablo Arızası</v>
      </c>
      <c>
        <v>Dağıtım-AG</v>
      </c>
      <c>
        <v>Uzun</v>
      </c>
      <c>
        <v>Şebeke işletmecisi</v>
      </c>
      <c>
        <v>Bildirimsiz</v>
      </c>
      <c>
        <is>
          <t>03.07.2023 08:48:58</t>
        </is>
      </c>
      <c>
        <is>
          <t>03.07.2023 11:01:56</t>
        </is>
      </c>
      <c>
        <v>2.216111111</v>
      </c>
      <c>
        <v>0</v>
      </c>
      <c>
        <v>0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3.967842824264618</v>
      </c>
      <c>
        <v>0</v>
      </c>
      <c>
        <v>0</v>
      </c>
      <c>
        <v>3.967842824264618</v>
      </c>
    </row>
    <row>
      <c>
        <v>2596824</v>
      </c>
      <c>
        <v>1</v>
      </c>
      <c>
        <is>
          <t>MANİSA</t>
        </is>
      </c>
      <c>
        <v>ŞEHZADELER</v>
      </c>
      <c>
        <is>
          <t>DM</t>
        </is>
      </c>
      <c>
        <v>HACI HALİLLER DM 45-71-M00065_ŞENAY TARIM M06_72237422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03.07.2023 02:06:06</t>
        </is>
      </c>
      <c>
        <is>
          <t>03.07.2023 02:37:47</t>
        </is>
      </c>
      <c>
        <v>0.528055555</v>
      </c>
      <c>
        <v>0</v>
      </c>
      <c>
        <v>0</v>
      </c>
      <c>
        <v>38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106.8414832749015</v>
      </c>
      <c>
        <v>0</v>
      </c>
      <c>
        <v>0.12063102309296966</v>
      </c>
      <c>
        <v>0</v>
      </c>
      <c>
        <v>0</v>
      </c>
      <c>
        <v>0</v>
      </c>
      <c>
        <v>106.96211429799448</v>
      </c>
    </row>
    <row>
      <c>
        <v>2597016</v>
      </c>
      <c>
        <v>1</v>
      </c>
      <c>
        <is>
          <t>İZMİR</t>
        </is>
      </c>
      <c>
        <v>GÜZELBAHÇE</v>
      </c>
      <c>
        <is>
          <t>DM</t>
        </is>
      </c>
      <c>
        <v>GÜZELBAHÇE İM 35-10-A00001_İSTİKLAL M07_77678571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03.07.2023 10:44:34</t>
        </is>
      </c>
      <c>
        <is>
          <t>03.07.2023 11:10:17</t>
        </is>
      </c>
      <c>
        <v>0.428611111</v>
      </c>
      <c>
        <v>0</v>
      </c>
      <c>
        <v>293</v>
      </c>
      <c>
        <v>1</v>
      </c>
      <c>
        <v>57</v>
      </c>
      <c>
        <v>3</v>
      </c>
      <c>
        <v>175</v>
      </c>
      <c>
        <v>0</v>
      </c>
      <c>
        <v>0</v>
      </c>
      <c>
        <v>0</v>
      </c>
      <c>
        <v>50.755605011789214</v>
      </c>
      <c>
        <v>1.5572895569431668</v>
      </c>
      <c>
        <v>13.812348570918717</v>
      </c>
      <c>
        <v>2.441161744813631</v>
      </c>
      <c>
        <v>80.44443381013929</v>
      </c>
      <c>
        <v>0</v>
      </c>
      <c>
        <v>0</v>
      </c>
      <c>
        <v>149.01083869460402</v>
      </c>
    </row>
    <row>
      <c>
        <v>2597196</v>
      </c>
      <c>
        <v>1</v>
      </c>
      <c>
        <is>
          <t>İZMİR</t>
        </is>
      </c>
      <c>
        <v>BORNOVA</v>
      </c>
      <c>
        <is>
          <t>AG Fideri</t>
        </is>
      </c>
      <c>
        <v>M-423 35-02-M00423__72372098_72372098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03.07.2023 14:12:54</t>
        </is>
      </c>
      <c>
        <is>
          <t>03.07.2023 20:03:06</t>
        </is>
      </c>
      <c>
        <v>5.836666666</v>
      </c>
      <c>
        <v>0</v>
      </c>
      <c>
        <v>0</v>
      </c>
      <c>
        <v>0</v>
      </c>
      <c>
        <v>0</v>
      </c>
      <c>
        <v>0</v>
      </c>
      <c>
        <v>115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970.038929164026</v>
      </c>
      <c>
        <v>0</v>
      </c>
      <c>
        <v>0</v>
      </c>
      <c>
        <v>970.038929164026</v>
      </c>
    </row>
    <row>
      <c>
        <v>2597053</v>
      </c>
      <c>
        <v>1</v>
      </c>
      <c>
        <is>
          <t>İZMİR</t>
        </is>
      </c>
      <c>
        <v>ALİAĞA</v>
      </c>
      <c>
        <is>
          <t>TM Fideri</t>
        </is>
      </c>
      <c>
        <v>ALOSBİ TM 35-17-A00006_ALİAĞA RES M06_2310718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03.07.2023 11:23:03</t>
        </is>
      </c>
      <c>
        <is>
          <t>03.07.2023 12:57:29</t>
        </is>
      </c>
      <c>
        <v>1.573888888</v>
      </c>
      <c>
        <v>0</v>
      </c>
      <c>
        <v>685</v>
      </c>
      <c>
        <v>6</v>
      </c>
      <c>
        <v>21</v>
      </c>
      <c>
        <v>9</v>
      </c>
      <c>
        <v>36</v>
      </c>
      <c>
        <v>0</v>
      </c>
      <c>
        <v>0</v>
      </c>
      <c>
        <v>0</v>
      </c>
      <c>
        <v>203.3539286356782</v>
      </c>
      <c>
        <v>62.17870870888188</v>
      </c>
      <c>
        <v>40.13241830920486</v>
      </c>
      <c>
        <v>421.7079281707333</v>
      </c>
      <c>
        <v>54.629855981199555</v>
      </c>
      <c>
        <v>0</v>
      </c>
      <c>
        <v>0</v>
      </c>
      <c>
        <v>782.0028398056977</v>
      </c>
    </row>
    <row>
      <c>
        <v>2597411</v>
      </c>
      <c>
        <v>1</v>
      </c>
      <c>
        <is>
          <t>İZMİR</t>
        </is>
      </c>
      <c>
        <v>BAYINDIR</v>
      </c>
      <c>
        <is>
          <t>OG Fideri</t>
        </is>
      </c>
      <c>
        <v>TR-1-6/1 YAĞCI KAVAĞI 35-20-L00033_GENCER FİDERİ L02_66512522</v>
      </c>
      <c>
        <v>Plansız Kesinti / Müdahale</v>
      </c>
      <c>
        <v>Dağıtım-OG</v>
      </c>
      <c>
        <v>Uzun</v>
      </c>
      <c>
        <v>Şebeke işletmecisi</v>
      </c>
      <c>
        <v>Bildirimsiz</v>
      </c>
      <c>
        <is>
          <t>03.07.2023 20:17:33</t>
        </is>
      </c>
      <c>
        <is>
          <t>03.07.2023 20:55:41</t>
        </is>
      </c>
      <c>
        <v>0.635555555</v>
      </c>
      <c>
        <v>0</v>
      </c>
      <c>
        <v>66</v>
      </c>
      <c>
        <v>0</v>
      </c>
      <c>
        <v>184</v>
      </c>
      <c>
        <v>4</v>
      </c>
      <c>
        <v>94</v>
      </c>
      <c>
        <v>0</v>
      </c>
      <c>
        <v>0</v>
      </c>
      <c>
        <v>0</v>
      </c>
      <c>
        <v>19.3153165141325</v>
      </c>
      <c>
        <v>0</v>
      </c>
      <c>
        <v>188.5402610410385</v>
      </c>
      <c>
        <v>100.79348431427697</v>
      </c>
      <c>
        <v>77.63821911596399</v>
      </c>
      <c>
        <v>0</v>
      </c>
      <c>
        <v>0</v>
      </c>
      <c>
        <v>386.28728098541194</v>
      </c>
    </row>
    <row>
      <c>
        <v>2597176</v>
      </c>
      <c>
        <v>1</v>
      </c>
      <c>
        <is>
          <t>MANİSA</t>
        </is>
      </c>
      <c>
        <v>KULA</v>
      </c>
      <c>
        <is>
          <t>AG Fideri</t>
        </is>
      </c>
      <c>
        <v>HAYALLİ TR-2 45-77-M00236_B_83842910_83842910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03.07.2023 13:52:45</t>
        </is>
      </c>
      <c>
        <is>
          <t>03.07.2023 16:13:56</t>
        </is>
      </c>
      <c>
        <v>2.353055555</v>
      </c>
      <c>
        <v>0</v>
      </c>
      <c>
        <v>11</v>
      </c>
      <c>
        <v>0</v>
      </c>
      <c>
        <v>2</v>
      </c>
      <c>
        <v>0</v>
      </c>
      <c>
        <v>1</v>
      </c>
      <c>
        <v>0</v>
      </c>
      <c>
        <v>0</v>
      </c>
      <c>
        <v>0</v>
      </c>
      <c>
        <v>4.4616590062331065</v>
      </c>
      <c>
        <v>0</v>
      </c>
      <c>
        <v>28.020275343744604</v>
      </c>
      <c>
        <v>0</v>
      </c>
      <c>
        <v>2.189269579093425</v>
      </c>
      <c>
        <v>0</v>
      </c>
      <c>
        <v>0</v>
      </c>
      <c>
        <v>34.67120392907114</v>
      </c>
    </row>
    <row>
      <c>
        <v>2597076</v>
      </c>
      <c>
        <v>1</v>
      </c>
      <c>
        <is>
          <t>İZMİR</t>
        </is>
      </c>
      <c>
        <v>TORBALI</v>
      </c>
      <c>
        <is>
          <t>AG Fideri</t>
        </is>
      </c>
      <c>
        <v>ÇAYBAŞI DM-1/19 35-26-M00182_7696853_56358755_56358755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03.07.2023 11:55:43</t>
        </is>
      </c>
      <c>
        <is>
          <t>03.07.2023 13:00:12</t>
        </is>
      </c>
      <c>
        <v>1.074722222</v>
      </c>
      <c>
        <v>0</v>
      </c>
      <c>
        <v>4</v>
      </c>
      <c>
        <v>0</v>
      </c>
      <c>
        <v>8</v>
      </c>
      <c>
        <v>0</v>
      </c>
      <c>
        <v>11</v>
      </c>
      <c>
        <v>0</v>
      </c>
      <c>
        <v>0</v>
      </c>
      <c>
        <v>0</v>
      </c>
      <c>
        <v>0.9797131031843804</v>
      </c>
      <c>
        <v>0</v>
      </c>
      <c>
        <v>34.896248154277195</v>
      </c>
      <c>
        <v>0</v>
      </c>
      <c>
        <v>70.47327750115083</v>
      </c>
      <c>
        <v>0</v>
      </c>
      <c>
        <v>0</v>
      </c>
      <c>
        <v>106.34923875861242</v>
      </c>
    </row>
    <row>
      <c>
        <v>2597096</v>
      </c>
      <c>
        <v>1</v>
      </c>
      <c>
        <is>
          <t>İZMİR</t>
        </is>
      </c>
      <c>
        <v>BORNOVA</v>
      </c>
      <c>
        <is>
          <t>KÖK</t>
        </is>
      </c>
      <c>
        <v>M-891 35-02-M00891_M-1701 M04_2034652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03.07.2023 12:17:34</t>
        </is>
      </c>
      <c>
        <is>
          <t>03.07.2023 12:31:11</t>
        </is>
      </c>
      <c>
        <v>0.226944444</v>
      </c>
      <c>
        <v>0</v>
      </c>
      <c>
        <v>0</v>
      </c>
      <c>
        <v>0</v>
      </c>
      <c>
        <v>0</v>
      </c>
      <c>
        <v>4</v>
      </c>
      <c>
        <v>0</v>
      </c>
      <c>
        <v>5</v>
      </c>
      <c>
        <v>0</v>
      </c>
      <c>
        <v>0</v>
      </c>
      <c>
        <v>0</v>
      </c>
      <c>
        <v>0</v>
      </c>
      <c>
        <v>0</v>
      </c>
      <c>
        <v>6.839612742118118</v>
      </c>
      <c>
        <v>0</v>
      </c>
      <c>
        <v>63.37278207916798</v>
      </c>
      <c>
        <v>0</v>
      </c>
      <c>
        <v>70.2123948212861</v>
      </c>
    </row>
    <row>
      <c>
        <v>2596847</v>
      </c>
      <c>
        <v>1</v>
      </c>
      <c>
        <is>
          <t>MANİSA</t>
        </is>
      </c>
      <c>
        <v>SARIGÖL</v>
      </c>
      <c>
        <is>
          <t>KÖK</t>
        </is>
      </c>
      <c>
        <v>DİNDARLI KÖK TR-3 KAKLIK 45-79-M00395_KIZILÇUKUR GÜNYAKA KARACAALİ BEYHARMAN M06_72035371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03.07.2023 06:17:27</t>
        </is>
      </c>
      <c>
        <is>
          <t>03.07.2023 06:53:14</t>
        </is>
      </c>
      <c>
        <v>0.596388888</v>
      </c>
      <c>
        <v>3</v>
      </c>
      <c>
        <v>1393</v>
      </c>
      <c>
        <v>126</v>
      </c>
      <c>
        <v>264</v>
      </c>
      <c>
        <v>2</v>
      </c>
      <c>
        <v>95</v>
      </c>
      <c>
        <v>0</v>
      </c>
      <c>
        <v>0</v>
      </c>
      <c>
        <v>0.254203060571451</v>
      </c>
      <c>
        <v>92.44646288371962</v>
      </c>
      <c>
        <v>212.0805504136453</v>
      </c>
      <c>
        <v>373.7051433302932</v>
      </c>
      <c>
        <v>1.3356120173360777</v>
      </c>
      <c>
        <v>17.88824046609676</v>
      </c>
      <c>
        <v>0</v>
      </c>
      <c>
        <v>0</v>
      </c>
      <c>
        <v>697.7102121716625</v>
      </c>
    </row>
    <row>
      <c>
        <v>2597425</v>
      </c>
      <c>
        <v>1</v>
      </c>
      <c>
        <is>
          <t>MANİSA</t>
        </is>
      </c>
      <c>
        <v>ALAŞEHİR</v>
      </c>
      <c>
        <is>
          <t>AG Fideri</t>
        </is>
      </c>
      <c>
        <v>KAVAKLIDERE TR-12 45-73-M00145_A_56377699_56377699</v>
      </c>
      <c>
        <v>AG Hatta Yabancı Cisim</v>
      </c>
      <c>
        <v>Dağıtım-AG</v>
      </c>
      <c>
        <v>Uzun</v>
      </c>
      <c>
        <v>Dışsal</v>
      </c>
      <c>
        <v>Bildirimsiz</v>
      </c>
      <c>
        <is>
          <t>03.07.2023 20:18:07</t>
        </is>
      </c>
      <c>
        <is>
          <t>04.07.2023 00:05:03</t>
        </is>
      </c>
      <c>
        <v>3.782222222</v>
      </c>
      <c>
        <v>0</v>
      </c>
      <c>
        <v>36</v>
      </c>
      <c>
        <v>0</v>
      </c>
      <c>
        <v>0</v>
      </c>
      <c>
        <v>0</v>
      </c>
      <c>
        <v>9</v>
      </c>
      <c>
        <v>0</v>
      </c>
      <c>
        <v>0</v>
      </c>
      <c>
        <v>0</v>
      </c>
      <c>
        <v>27.13798133718221</v>
      </c>
      <c>
        <v>0</v>
      </c>
      <c>
        <v>0</v>
      </c>
      <c>
        <v>0</v>
      </c>
      <c>
        <v>8.626486830193828</v>
      </c>
      <c>
        <v>0</v>
      </c>
      <c>
        <v>0</v>
      </c>
      <c>
        <v>35.76446816737604</v>
      </c>
    </row>
    <row>
      <c>
        <v>2597033</v>
      </c>
      <c>
        <v>1</v>
      </c>
      <c>
        <is>
          <t>MANİSA</t>
        </is>
      </c>
      <c>
        <v>DEMİRCİ</v>
      </c>
      <c>
        <is>
          <t>Kullanıcı Bağlantı Hattı</t>
        </is>
      </c>
      <c>
        <v>İCİKLER TR-4 45-74-M00252_949799013_949799013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03.07.2023 11:01:48</t>
        </is>
      </c>
      <c>
        <is>
          <t>03.07.2023 13:39:29</t>
        </is>
      </c>
      <c>
        <v>2.628055555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4.434950841156564</v>
      </c>
      <c>
        <v>0</v>
      </c>
      <c>
        <v>0</v>
      </c>
      <c>
        <v>0</v>
      </c>
      <c>
        <v>0</v>
      </c>
      <c>
        <v>4.434950841156564</v>
      </c>
    </row>
    <row>
      <c>
        <v>2597351</v>
      </c>
      <c>
        <v>1</v>
      </c>
      <c>
        <is>
          <t>MANİSA</t>
        </is>
      </c>
      <c>
        <v>SALİHLİ</v>
      </c>
      <c>
        <is>
          <t>AG Fideri</t>
        </is>
      </c>
      <c>
        <v>PAZARKÖY YENİ MAH TR-4 45-78-L00655_D_91016059_91016059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03.07.2023 18:23:49</t>
        </is>
      </c>
      <c>
        <is>
          <t>03.07.2023 18:46:33</t>
        </is>
      </c>
      <c>
        <v>0.378888888</v>
      </c>
      <c>
        <v>0</v>
      </c>
      <c>
        <v>8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0.38528858096764196</v>
      </c>
      <c>
        <v>0</v>
      </c>
      <c>
        <v>0</v>
      </c>
      <c>
        <v>0</v>
      </c>
      <c>
        <v>0</v>
      </c>
      <c>
        <v>0</v>
      </c>
      <c>
        <v>0</v>
      </c>
      <c>
        <v>0.38528858096764196</v>
      </c>
    </row>
    <row>
      <c>
        <v>2596873</v>
      </c>
      <c>
        <v>1</v>
      </c>
      <c>
        <is>
          <t>İZMİR</t>
        </is>
      </c>
      <c>
        <v>ÖDEMİŞ</v>
      </c>
      <c>
        <is>
          <t>Dağıtım Transformatörü</t>
        </is>
      </c>
      <c>
        <v>TR-117 RIFAT ÇOĞALMIŞ GRB. 35-15-M00117_35-15-M00117_2364928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03.07.2023 07:25:00</t>
        </is>
      </c>
      <c>
        <is>
          <t>03.07.2023 09:14:09</t>
        </is>
      </c>
      <c>
        <v>1.819166666</v>
      </c>
      <c>
        <v>0</v>
      </c>
      <c>
        <v>3</v>
      </c>
      <c>
        <v>0</v>
      </c>
      <c>
        <v>8</v>
      </c>
      <c>
        <v>0</v>
      </c>
      <c>
        <v>3</v>
      </c>
      <c>
        <v>0</v>
      </c>
      <c>
        <v>0</v>
      </c>
      <c>
        <v>0</v>
      </c>
      <c>
        <v>0.6086477275192166</v>
      </c>
      <c>
        <v>0</v>
      </c>
      <c>
        <v>79.61825512524867</v>
      </c>
      <c>
        <v>0</v>
      </c>
      <c>
        <v>27.790589136697932</v>
      </c>
      <c>
        <v>0</v>
      </c>
      <c>
        <v>0</v>
      </c>
      <c>
        <v>108.01749198946581</v>
      </c>
    </row>
    <row>
      <c>
        <v>2596850</v>
      </c>
      <c>
        <v>1</v>
      </c>
      <c>
        <is>
          <t>İZMİR</t>
        </is>
      </c>
      <c>
        <v>ÇİĞLİ</v>
      </c>
      <c>
        <is>
          <t>OG Fideri</t>
        </is>
      </c>
      <c>
        <v>M-251 35-09-M00251_M-252 M03_47547384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03.07.2023 06:11:00</t>
        </is>
      </c>
      <c>
        <is>
          <t>03.07.2023 06:37:33</t>
        </is>
      </c>
      <c>
        <v>0.4425</v>
      </c>
      <c>
        <v>1</v>
      </c>
      <c>
        <v>530</v>
      </c>
      <c>
        <v>0</v>
      </c>
      <c>
        <v>1</v>
      </c>
      <c>
        <v>13</v>
      </c>
      <c>
        <v>120</v>
      </c>
      <c>
        <v>2</v>
      </c>
      <c>
        <v>1</v>
      </c>
      <c>
        <v>2.7832207864316176</v>
      </c>
      <c>
        <v>55.07709068001178</v>
      </c>
      <c>
        <v>0</v>
      </c>
      <c>
        <v>1.1142649334699999</v>
      </c>
      <c>
        <v>36.0080505883853</v>
      </c>
      <c>
        <v>44.281770929183764</v>
      </c>
      <c>
        <v>22.37393115701675</v>
      </c>
      <c>
        <v>1.7838915280992</v>
      </c>
      <c>
        <v>163.42222060259843</v>
      </c>
    </row>
    <row>
      <c>
        <v>2596856</v>
      </c>
      <c>
        <v>1</v>
      </c>
      <c>
        <is>
          <t>İZMİR</t>
        </is>
      </c>
      <c>
        <v>MENEMEN</v>
      </c>
      <c>
        <is>
          <t>OG Fideri</t>
        </is>
      </c>
      <c>
        <v>ALÇUK TM 35-17-A00001_HatBaşıAyırıcı_53133693 M30_53133693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03.07.2023 06:36:51</t>
        </is>
      </c>
      <c>
        <is>
          <t>03.07.2023 07:32:09</t>
        </is>
      </c>
      <c>
        <v>0.921666666</v>
      </c>
      <c>
        <v>6</v>
      </c>
      <c>
        <v>0</v>
      </c>
      <c>
        <v>5</v>
      </c>
      <c>
        <v>1</v>
      </c>
      <c>
        <v>2</v>
      </c>
      <c>
        <v>0</v>
      </c>
      <c>
        <v>0</v>
      </c>
      <c>
        <v>0</v>
      </c>
      <c>
        <v>2.5683984357429517</v>
      </c>
      <c>
        <v>0</v>
      </c>
      <c>
        <v>5.407687619588971</v>
      </c>
      <c>
        <v>0.07764195585618476</v>
      </c>
      <c>
        <v>1.07651902708</v>
      </c>
      <c>
        <v>0</v>
      </c>
      <c>
        <v>0</v>
      </c>
      <c>
        <v>0</v>
      </c>
      <c>
        <v>9.130247038268108</v>
      </c>
    </row>
    <row>
      <c>
        <v>2597059</v>
      </c>
      <c>
        <v>1</v>
      </c>
      <c>
        <is>
          <t>İZMİR</t>
        </is>
      </c>
      <c>
        <v>BAYRAKLI</v>
      </c>
      <c>
        <is>
          <t>OG Fideri</t>
        </is>
      </c>
      <c>
        <v>K-4456 35-02-K04456_TRAFO K01_2119359</v>
      </c>
      <c>
        <v>OG Trafo Kademe Ayarı</v>
      </c>
      <c>
        <v>Dağıtım-OG</v>
      </c>
      <c>
        <v>Uzun</v>
      </c>
      <c>
        <v>Şebeke işletmecisi</v>
      </c>
      <c>
        <v>Bildirimsiz</v>
      </c>
      <c>
        <is>
          <t>03.07.2023 11:37:17</t>
        </is>
      </c>
      <c>
        <is>
          <t>03.07.2023 12:15:52</t>
        </is>
      </c>
      <c>
        <v>0.643055555</v>
      </c>
      <c>
        <v>0</v>
      </c>
      <c>
        <v>219</v>
      </c>
      <c>
        <v>0</v>
      </c>
      <c>
        <v>0</v>
      </c>
      <c>
        <v>0</v>
      </c>
      <c>
        <v>12</v>
      </c>
      <c>
        <v>0</v>
      </c>
      <c>
        <v>0</v>
      </c>
      <c>
        <v>0</v>
      </c>
      <c>
        <v>38.29950749814899</v>
      </c>
      <c>
        <v>0</v>
      </c>
      <c>
        <v>0</v>
      </c>
      <c>
        <v>0</v>
      </c>
      <c>
        <v>1.617161107622595</v>
      </c>
      <c>
        <v>0</v>
      </c>
      <c>
        <v>0</v>
      </c>
      <c>
        <v>39.916668605771584</v>
      </c>
    </row>
    <row>
      <c>
        <v>2596919</v>
      </c>
      <c>
        <v>1</v>
      </c>
      <c>
        <is>
          <t>İZMİR</t>
        </is>
      </c>
      <c>
        <v>TORBALI</v>
      </c>
      <c>
        <is>
          <t>Kullanıcı Bağlantı Hattı</t>
        </is>
      </c>
      <c>
        <v>TR-171 35-26-M00171_956614055_956614055</v>
      </c>
      <c>
        <v>AG Branşman Yeraltı Kablo Arızası</v>
      </c>
      <c>
        <v>Dağıtım-AG</v>
      </c>
      <c>
        <v>Uzun</v>
      </c>
      <c>
        <v>Şebeke işletmecisi</v>
      </c>
      <c>
        <v>Bildirimsiz</v>
      </c>
      <c>
        <is>
          <t>03.07.2023 08:58:19</t>
        </is>
      </c>
      <c>
        <is>
          <t>03.07.2023 14:17:55</t>
        </is>
      </c>
      <c>
        <v>5.326666666</v>
      </c>
      <c>
        <v>0</v>
      </c>
      <c>
        <v>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7.328134342104348</v>
      </c>
      <c>
        <v>0</v>
      </c>
      <c>
        <v>0</v>
      </c>
      <c>
        <v>0</v>
      </c>
      <c>
        <v>3.0058144007314214</v>
      </c>
      <c>
        <v>0</v>
      </c>
      <c>
        <v>0</v>
      </c>
      <c>
        <v>10.33394874283577</v>
      </c>
    </row>
    <row>
      <c>
        <v>2597460</v>
      </c>
      <c>
        <v>1</v>
      </c>
      <c>
        <is>
          <t>MANİSA</t>
        </is>
      </c>
      <c>
        <v>ŞEHZADELER</v>
      </c>
      <c>
        <is>
          <t>KÖK</t>
        </is>
      </c>
      <c>
        <v>BEYDERE KÖK 45-71-M00128_ESKİ YENİKÖY M09_50217160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03.07.2023 22:08:11</t>
        </is>
      </c>
      <c>
        <is>
          <t>03.07.2023 22:20:11</t>
        </is>
      </c>
      <c>
        <v>0.2</v>
      </c>
      <c>
        <v>0</v>
      </c>
      <c>
        <v>0</v>
      </c>
      <c>
        <v>9</v>
      </c>
      <c>
        <v>25</v>
      </c>
      <c>
        <v>12</v>
      </c>
      <c>
        <v>1</v>
      </c>
      <c>
        <v>2</v>
      </c>
      <c>
        <v>0</v>
      </c>
      <c>
        <v>0</v>
      </c>
      <c>
        <v>0</v>
      </c>
      <c>
        <v>13.8202175713888</v>
      </c>
      <c>
        <v>21.739082155715522</v>
      </c>
      <c>
        <v>39.53870165095883</v>
      </c>
      <c>
        <v>0.7551379559992002</v>
      </c>
      <c>
        <v>4.398713390594561</v>
      </c>
      <c>
        <v>0</v>
      </c>
      <c>
        <v>80.25185272465691</v>
      </c>
    </row>
    <row>
      <c>
        <v>2596913</v>
      </c>
      <c>
        <v>1</v>
      </c>
      <c>
        <is>
          <t>İZMİR</t>
        </is>
      </c>
      <c>
        <v>BERGAMA</v>
      </c>
      <c>
        <is>
          <t>DM</t>
        </is>
      </c>
      <c>
        <v>SAĞANCI İM 35-16-A00003_SAĞANCI L03_2072976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03.07.2023 09:00:10</t>
        </is>
      </c>
      <c>
        <is>
          <t>03.07.2023 09:53:06</t>
        </is>
      </c>
      <c>
        <v>0.882222222</v>
      </c>
      <c>
        <v>0</v>
      </c>
      <c>
        <v>510</v>
      </c>
      <c>
        <v>5</v>
      </c>
      <c>
        <v>48</v>
      </c>
      <c>
        <v>2</v>
      </c>
      <c>
        <v>53</v>
      </c>
      <c>
        <v>2</v>
      </c>
      <c>
        <v>0</v>
      </c>
      <c>
        <v>0</v>
      </c>
      <c>
        <v>63.91775741176369</v>
      </c>
      <c>
        <v>20.50939538819693</v>
      </c>
      <c>
        <v>116.22001364244423</v>
      </c>
      <c>
        <v>7.0130693261527</v>
      </c>
      <c>
        <v>47.88006265781074</v>
      </c>
      <c>
        <v>36.45944729239104</v>
      </c>
      <c>
        <v>0</v>
      </c>
      <c>
        <v>291.9997457187593</v>
      </c>
    </row>
    <row>
      <c>
        <v>2597434</v>
      </c>
      <c>
        <v>1</v>
      </c>
      <c>
        <is>
          <t>MANİSA</t>
        </is>
      </c>
      <c>
        <v>SARIGÖL</v>
      </c>
      <c>
        <is>
          <t>AG Fideri</t>
        </is>
      </c>
      <c>
        <v>BEREKETLİ TR-2 YEĞENLER 45-79-M00322_A_56386814_56386814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03.07.2023 20:54:51</t>
        </is>
      </c>
      <c>
        <is>
          <t>03.07.2023 21:39:27</t>
        </is>
      </c>
      <c>
        <v>0.743333333</v>
      </c>
      <c>
        <v>0</v>
      </c>
      <c>
        <v>1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0.00007240594742333332</v>
      </c>
      <c>
        <v>0</v>
      </c>
      <c>
        <v>6.478898268300319</v>
      </c>
      <c>
        <v>0</v>
      </c>
      <c>
        <v>0</v>
      </c>
      <c>
        <v>0</v>
      </c>
      <c>
        <v>0</v>
      </c>
      <c>
        <v>6.478970674247742</v>
      </c>
    </row>
    <row>
      <c>
        <v>2597314</v>
      </c>
      <c>
        <v>1</v>
      </c>
      <c>
        <is>
          <t>MANİSA</t>
        </is>
      </c>
      <c>
        <v>ALAŞEHİR</v>
      </c>
      <c>
        <is>
          <t>AG Fideri</t>
        </is>
      </c>
      <c>
        <v>ALAŞEHİR TR-75 45-73-M00075_E_56400271_56400271</v>
      </c>
      <c>
        <v>AG Tel Kopuğu</v>
      </c>
      <c>
        <v>Dağıtım-AG</v>
      </c>
      <c>
        <v>Uzun</v>
      </c>
      <c>
        <v>Şebeke işletmecisi</v>
      </c>
      <c>
        <v>Bildirimsiz</v>
      </c>
      <c>
        <is>
          <t>03.07.2023 17:32:13</t>
        </is>
      </c>
      <c>
        <is>
          <t>03.07.2023 19:34:53</t>
        </is>
      </c>
      <c>
        <v>2.044444444</v>
      </c>
      <c>
        <v>0</v>
      </c>
      <c>
        <v>0</v>
      </c>
      <c>
        <v>0</v>
      </c>
      <c>
        <v>1</v>
      </c>
      <c>
        <v>0</v>
      </c>
      <c>
        <v>10</v>
      </c>
      <c>
        <v>0</v>
      </c>
      <c>
        <v>0</v>
      </c>
      <c>
        <v>0</v>
      </c>
      <c>
        <v>0</v>
      </c>
      <c>
        <v>0</v>
      </c>
      <c>
        <v>0.7062935263512117</v>
      </c>
      <c>
        <v>0</v>
      </c>
      <c>
        <v>8.62260711508114</v>
      </c>
      <c>
        <v>0</v>
      </c>
      <c>
        <v>0</v>
      </c>
      <c>
        <v>9.328900641432352</v>
      </c>
    </row>
    <row>
      <c>
        <v>2597271</v>
      </c>
      <c>
        <v>1</v>
      </c>
      <c>
        <is>
          <t>İZMİR</t>
        </is>
      </c>
      <c>
        <v>ALİAĞA</v>
      </c>
      <c>
        <is>
          <t>Saha Dağıtım Kutusu (SDK)</t>
        </is>
      </c>
      <c>
        <v>TR-40 35-17-M00040_E E02_5762843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03.07.2023 16:39:26</t>
        </is>
      </c>
      <c>
        <is>
          <t>03.07.2023 17:09:20</t>
        </is>
      </c>
      <c>
        <v>0.498333333</v>
      </c>
      <c>
        <v>0</v>
      </c>
      <c>
        <v>28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2.5559136348310836</v>
      </c>
      <c>
        <v>0</v>
      </c>
      <c>
        <v>0</v>
      </c>
      <c>
        <v>0</v>
      </c>
      <c>
        <v>3.739833681338655</v>
      </c>
      <c>
        <v>0</v>
      </c>
      <c>
        <v>0</v>
      </c>
      <c>
        <v>6.295747316169738</v>
      </c>
    </row>
    <row>
      <c>
        <v>2597440</v>
      </c>
      <c>
        <v>1</v>
      </c>
      <c>
        <is>
          <t>İZMİR</t>
        </is>
      </c>
      <c>
        <v>KINIK</v>
      </c>
      <c>
        <is>
          <t>Dağıtım Transformatörü</t>
        </is>
      </c>
      <c>
        <v>ARAPLI TR-3 35-16-M00749_35-16-M00749_2363294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03.07.2023 21:12:20</t>
        </is>
      </c>
      <c>
        <is>
          <t>03.07.2023 21:46:27</t>
        </is>
      </c>
      <c>
        <v>0.568611111</v>
      </c>
      <c>
        <v>0</v>
      </c>
      <c>
        <v>28</v>
      </c>
      <c>
        <v>0</v>
      </c>
      <c>
        <v>4</v>
      </c>
      <c>
        <v>0</v>
      </c>
      <c>
        <v>7</v>
      </c>
      <c>
        <v>0</v>
      </c>
      <c>
        <v>0</v>
      </c>
      <c>
        <v>0</v>
      </c>
      <c>
        <v>6.225437604140404</v>
      </c>
      <c>
        <v>0</v>
      </c>
      <c>
        <v>9.718935672112085</v>
      </c>
      <c>
        <v>0</v>
      </c>
      <c>
        <v>12.497368143542499</v>
      </c>
      <c>
        <v>0</v>
      </c>
      <c>
        <v>0</v>
      </c>
      <c>
        <v>28.441741419794987</v>
      </c>
    </row>
    <row>
      <c>
        <v>2596893</v>
      </c>
      <c>
        <v>1</v>
      </c>
      <c>
        <is>
          <t>MANİSA</t>
        </is>
      </c>
      <c>
        <v>YUNUSEMRE</v>
      </c>
      <c>
        <is>
          <t>KÖK</t>
        </is>
      </c>
      <c>
        <v>SİYEKLİ KÖK 45-71-M00185_OSMANCALI M04_72256923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03.07.2023 08:26:56</t>
        </is>
      </c>
      <c>
        <is>
          <t>03.07.2023 09:36:48</t>
        </is>
      </c>
      <c>
        <v>1.164444444</v>
      </c>
      <c>
        <v>18</v>
      </c>
      <c>
        <v>1477</v>
      </c>
      <c>
        <v>27</v>
      </c>
      <c>
        <v>21</v>
      </c>
      <c>
        <v>13</v>
      </c>
      <c>
        <v>122</v>
      </c>
      <c>
        <v>1</v>
      </c>
      <c>
        <v>0</v>
      </c>
      <c>
        <v>6.057196799649193</v>
      </c>
      <c>
        <v>230.07631179813689</v>
      </c>
      <c>
        <v>487.1656485001387</v>
      </c>
      <c>
        <v>22.238025603001752</v>
      </c>
      <c>
        <v>132.48583976904362</v>
      </c>
      <c>
        <v>73.74114742103474</v>
      </c>
      <c>
        <v>248.96888137437594</v>
      </c>
      <c>
        <v>0</v>
      </c>
      <c>
        <v>1200.733051265381</v>
      </c>
    </row>
    <row>
      <c>
        <v>2596836</v>
      </c>
      <c>
        <v>1</v>
      </c>
      <c>
        <is>
          <t>İZMİR</t>
        </is>
      </c>
      <c>
        <v>DİKİLİ</v>
      </c>
      <c>
        <is>
          <t>OG Fideri</t>
        </is>
      </c>
      <c>
        <v>ALGÜN SİTESİ TR 35-30-M00026_DAĞITIM TRAFOSU M01_72082995</v>
      </c>
      <c>
        <v>OG Hatta Ağaç Kesimi</v>
      </c>
      <c>
        <v>Dağıtım-OG</v>
      </c>
      <c>
        <v>Uzun</v>
      </c>
      <c>
        <v>Şebeke işletmecisi</v>
      </c>
      <c>
        <v>Bildirimsiz</v>
      </c>
      <c>
        <is>
          <t>03.07.2023 05:16:10</t>
        </is>
      </c>
      <c>
        <is>
          <t>03.07.2023 06:03:40</t>
        </is>
      </c>
      <c>
        <v>0.791666666</v>
      </c>
      <c>
        <v>0</v>
      </c>
      <c>
        <v>76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10.737030207213246</v>
      </c>
      <c>
        <v>0</v>
      </c>
      <c>
        <v>0</v>
      </c>
      <c>
        <v>0</v>
      </c>
      <c>
        <v>0.02874440344635</v>
      </c>
      <c>
        <v>0</v>
      </c>
      <c>
        <v>0</v>
      </c>
      <c>
        <v>10.765774610659596</v>
      </c>
    </row>
    <row>
      <c>
        <v>2597142</v>
      </c>
      <c>
        <v>1</v>
      </c>
      <c>
        <is>
          <t>MANİSA</t>
        </is>
      </c>
      <c>
        <v>KÖPRÜBAŞI</v>
      </c>
      <c>
        <is>
          <t>KÖK</t>
        </is>
      </c>
      <c>
        <v>UĞURLU KÖK 45-86-M00045_ALANYOLU KIRANŞEYH M04_72226023</v>
      </c>
      <c>
        <v>Şebeke Bakım Çalışması</v>
      </c>
      <c>
        <v>Dağıtım-OG</v>
      </c>
      <c>
        <v>Uzun</v>
      </c>
      <c>
        <v>Şebeke işletmecisi</v>
      </c>
      <c>
        <v>Bildirimli</v>
      </c>
      <c>
        <is>
          <t>03.07.2023 13:07:05</t>
        </is>
      </c>
      <c>
        <is>
          <t>03.07.2023 15:40:35</t>
        </is>
      </c>
      <c>
        <v>2.558333333</v>
      </c>
      <c>
        <v>3</v>
      </c>
      <c>
        <v>651</v>
      </c>
      <c>
        <v>23</v>
      </c>
      <c>
        <v>199</v>
      </c>
      <c>
        <v>5</v>
      </c>
      <c>
        <v>47</v>
      </c>
      <c>
        <v>0</v>
      </c>
      <c>
        <v>0</v>
      </c>
      <c>
        <v>1.8590291036916664</v>
      </c>
      <c>
        <v>196.59863338831107</v>
      </c>
      <c>
        <v>905.6412642108802</v>
      </c>
      <c>
        <v>275.2834627473071</v>
      </c>
      <c>
        <v>143.96872652464498</v>
      </c>
      <c>
        <v>70.04928497978304</v>
      </c>
      <c>
        <v>0</v>
      </c>
      <c>
        <v>0</v>
      </c>
      <c>
        <v>1593.4004009546181</v>
      </c>
    </row>
    <row>
      <c>
        <v>2597477</v>
      </c>
      <c>
        <v>1</v>
      </c>
      <c>
        <is>
          <t>MANİSA</t>
        </is>
      </c>
      <c>
        <v>GÖRDES</v>
      </c>
      <c>
        <is>
          <t>AG Fideri</t>
        </is>
      </c>
      <c>
        <v>ERENLER TR-1 45-75-M00088_A_56390967_56390967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03.07.2023 23:19:17</t>
        </is>
      </c>
      <c>
        <is>
          <t>04.07.2023 01:54:36</t>
        </is>
      </c>
      <c>
        <v>2.588611111</v>
      </c>
      <c>
        <v>0</v>
      </c>
      <c>
        <v>6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1.41794919041547</v>
      </c>
      <c>
        <v>0</v>
      </c>
      <c>
        <v>0</v>
      </c>
      <c>
        <v>0</v>
      </c>
      <c>
        <v>0</v>
      </c>
      <c>
        <v>0</v>
      </c>
      <c>
        <v>0</v>
      </c>
      <c>
        <v>1.41794919041547</v>
      </c>
    </row>
    <row>
      <c>
        <v>2597085</v>
      </c>
      <c>
        <v>1</v>
      </c>
      <c>
        <is>
          <t>MANİSA</t>
        </is>
      </c>
      <c>
        <v>ALAŞEHİR</v>
      </c>
      <c>
        <is>
          <t>Dağıtım Transformatörü</t>
        </is>
      </c>
      <c>
        <v>AKKEÇİLİ TR-2 45-73-M00427_45-73-M00427_48425038</v>
      </c>
      <c>
        <v>AG Nötr İletken Kopması</v>
      </c>
      <c>
        <v>Dağıtım-AG</v>
      </c>
      <c>
        <v>Uzun</v>
      </c>
      <c>
        <v>Şebeke işletmecisi</v>
      </c>
      <c>
        <v>Bildirimsiz</v>
      </c>
      <c>
        <is>
          <t>03.07.2023 12:04:00</t>
        </is>
      </c>
      <c>
        <is>
          <t>03.07.2023 14:11:23</t>
        </is>
      </c>
      <c>
        <v>2.123055555</v>
      </c>
      <c>
        <v>0</v>
      </c>
      <c>
        <v>141</v>
      </c>
      <c>
        <v>0</v>
      </c>
      <c>
        <v>14</v>
      </c>
      <c>
        <v>0</v>
      </c>
      <c>
        <v>5</v>
      </c>
      <c>
        <v>0</v>
      </c>
      <c>
        <v>0</v>
      </c>
      <c>
        <v>0</v>
      </c>
      <c>
        <v>75.9258852284111</v>
      </c>
      <c>
        <v>0</v>
      </c>
      <c>
        <v>34.17986823685979</v>
      </c>
      <c>
        <v>0</v>
      </c>
      <c>
        <v>15.762852222115901</v>
      </c>
      <c>
        <v>0</v>
      </c>
      <c>
        <v>0</v>
      </c>
      <c>
        <v>125.86860568738679</v>
      </c>
    </row>
    <row>
      <c>
        <v>2597185</v>
      </c>
      <c>
        <v>1</v>
      </c>
      <c>
        <is>
          <t>İZMİR</t>
        </is>
      </c>
      <c>
        <v>URLA</v>
      </c>
      <c>
        <is>
          <t>Kullanıcı Bağlantı Hattı</t>
        </is>
      </c>
      <c>
        <v>TR-111 ZEYTİNALANI 35-19-L00111_949996694_949996694</v>
      </c>
      <c>
        <v>AG Branşman Yeraltı Kablo Arızası</v>
      </c>
      <c>
        <v>Dağıtım-AG</v>
      </c>
      <c>
        <v>Uzun</v>
      </c>
      <c>
        <v>Şebeke işletmecisi</v>
      </c>
      <c>
        <v>Bildirimsiz</v>
      </c>
      <c>
        <is>
          <t>03.07.2023 13:58:37</t>
        </is>
      </c>
      <c>
        <is>
          <t>03.07.2023 15:21:30</t>
        </is>
      </c>
      <c>
        <v>1.381388888</v>
      </c>
      <c>
        <v>0</v>
      </c>
      <c>
        <v>3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0.8706211337098605</v>
      </c>
      <c>
        <v>0</v>
      </c>
      <c>
        <v>0</v>
      </c>
      <c>
        <v>0</v>
      </c>
      <c>
        <v>0</v>
      </c>
      <c>
        <v>0</v>
      </c>
      <c>
        <v>0</v>
      </c>
      <c>
        <v>0.8706211337098605</v>
      </c>
    </row>
    <row>
      <c>
        <v>2596876</v>
      </c>
      <c>
        <v>1</v>
      </c>
      <c>
        <is>
          <t>İZMİR</t>
        </is>
      </c>
      <c>
        <v>BAYRAKLI</v>
      </c>
      <c>
        <is>
          <t>Kullanıcı Bağlantı Hattı</t>
        </is>
      </c>
      <c>
        <v>M-2561 35-02-M02561_910135152_910135152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03.07.2023 07:42:37</t>
        </is>
      </c>
      <c>
        <is>
          <t>03.07.2023 09:52:21</t>
        </is>
      </c>
      <c>
        <v>2.162222222</v>
      </c>
      <c>
        <v>0</v>
      </c>
      <c>
        <v>0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4.416433035493368</v>
      </c>
      <c>
        <v>0</v>
      </c>
      <c>
        <v>0</v>
      </c>
      <c>
        <v>4.416433035493368</v>
      </c>
    </row>
    <row>
      <c>
        <v>2596899</v>
      </c>
      <c>
        <v>1</v>
      </c>
      <c>
        <is>
          <t>İZMİR</t>
        </is>
      </c>
      <c>
        <v>SEFERİHİSAR</v>
      </c>
      <c>
        <is>
          <t>AG Fideri</t>
        </is>
      </c>
      <c>
        <v>L-55 ÖZMET 35-14-L00055_10904363_56377216_56377216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03.07.2023 08:38:10</t>
        </is>
      </c>
      <c>
        <is>
          <t>03.07.2023 09:37:53</t>
        </is>
      </c>
      <c>
        <v>0.995277777</v>
      </c>
      <c>
        <v>0</v>
      </c>
      <c>
        <v>68</v>
      </c>
      <c>
        <v>0</v>
      </c>
      <c>
        <v>0</v>
      </c>
      <c>
        <v>0</v>
      </c>
      <c>
        <v>6</v>
      </c>
      <c>
        <v>0</v>
      </c>
      <c>
        <v>0</v>
      </c>
      <c>
        <v>0</v>
      </c>
      <c>
        <v>18.990931932102033</v>
      </c>
      <c>
        <v>0</v>
      </c>
      <c>
        <v>0</v>
      </c>
      <c>
        <v>0</v>
      </c>
      <c>
        <v>7.723132630425869</v>
      </c>
      <c>
        <v>0</v>
      </c>
      <c>
        <v>0</v>
      </c>
      <c>
        <v>26.714064562527902</v>
      </c>
    </row>
    <row>
      <c>
        <v>2597371</v>
      </c>
      <c>
        <v>1</v>
      </c>
      <c>
        <is>
          <t>İZMİR</t>
        </is>
      </c>
      <c>
        <v>BAYRAKLI</v>
      </c>
      <c>
        <is>
          <t>Kullanıcı Bağlantı Hattı</t>
        </is>
      </c>
      <c>
        <v>M-3333 35-04-M03333_913472290_913472290</v>
      </c>
      <c>
        <v>AG Box / Sdk Abone Çıkış Sigorta Atığı</v>
      </c>
      <c>
        <v>Dağıtım-AG</v>
      </c>
      <c>
        <v>Uzun</v>
      </c>
      <c>
        <v>Şebeke işletmecisi</v>
      </c>
      <c>
        <v>Bildirimsiz</v>
      </c>
      <c>
        <is>
          <t>03.07.2023 18:47:35</t>
        </is>
      </c>
      <c>
        <is>
          <t>03.07.2023 22:01:23</t>
        </is>
      </c>
      <c>
        <v>3.23</v>
      </c>
      <c>
        <v>0</v>
      </c>
      <c>
        <v>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3.8336409288333666</v>
      </c>
      <c>
        <v>0</v>
      </c>
      <c>
        <v>0</v>
      </c>
      <c>
        <v>0</v>
      </c>
      <c>
        <v>28.501383587246615</v>
      </c>
      <c>
        <v>0</v>
      </c>
      <c>
        <v>0</v>
      </c>
      <c>
        <v>32.33502451607998</v>
      </c>
    </row>
    <row>
      <c>
        <v>2596976</v>
      </c>
      <c>
        <v>1</v>
      </c>
      <c>
        <is>
          <t>İZMİR</t>
        </is>
      </c>
      <c>
        <v>BORNOVA</v>
      </c>
      <c>
        <is>
          <t>Kullanıcı Bağlantı Hattı</t>
        </is>
      </c>
      <c>
        <v>M-1430 35-02-M01430_912867198_912867198</v>
      </c>
      <c>
        <v>AG Box / Sdk Abone Çıkış Sigorta Atığı</v>
      </c>
      <c>
        <v>Dağıtım-AG</v>
      </c>
      <c>
        <v>Uzun</v>
      </c>
      <c>
        <v>Şebeke işletmecisi</v>
      </c>
      <c>
        <v>Bildirimsiz</v>
      </c>
      <c>
        <is>
          <t>03.07.2023 09:51:05</t>
        </is>
      </c>
      <c>
        <is>
          <t>03.07.2023 13:24:44</t>
        </is>
      </c>
      <c>
        <v>3.560833333</v>
      </c>
      <c>
        <v>0</v>
      </c>
      <c>
        <v>0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20.980944379471364</v>
      </c>
      <c>
        <v>0</v>
      </c>
      <c>
        <v>0</v>
      </c>
      <c>
        <v>20.980944379471364</v>
      </c>
    </row>
    <row>
      <c>
        <v>2597394</v>
      </c>
      <c>
        <v>1</v>
      </c>
      <c>
        <is>
          <t>İZMİR</t>
        </is>
      </c>
      <c>
        <v>ÇEŞME</v>
      </c>
      <c>
        <is>
          <t>Kullanıcı Bağlantı Hattı</t>
        </is>
      </c>
      <c>
        <v>L-347 MASİSA BURCU SİTESİ-2 35-18-L00347_950441918_950441918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03.07.2023 19:22:42</t>
        </is>
      </c>
      <c>
        <is>
          <t>03.07.2023 22:36:23</t>
        </is>
      </c>
      <c>
        <v>3.228055555</v>
      </c>
      <c>
        <v>0</v>
      </c>
      <c>
        <v>4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3.9407853506749952</v>
      </c>
      <c>
        <v>0</v>
      </c>
      <c>
        <v>0</v>
      </c>
      <c>
        <v>0</v>
      </c>
      <c>
        <v>0</v>
      </c>
      <c>
        <v>0</v>
      </c>
      <c>
        <v>0</v>
      </c>
      <c>
        <v>3.9407853506749952</v>
      </c>
    </row>
    <row>
      <c>
        <v>2597168</v>
      </c>
      <c>
        <v>1</v>
      </c>
      <c>
        <is>
          <t>MANİSA</t>
        </is>
      </c>
      <c>
        <v>TURGUTLU</v>
      </c>
      <c>
        <is>
          <t>DM</t>
        </is>
      </c>
      <c>
        <v>DERBENT İM-DM 45-83-A00004_MANİSA-1 M03_2099895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03.07.2023 13:45:19</t>
        </is>
      </c>
      <c>
        <is>
          <t>03.07.2023 14:49:28</t>
        </is>
      </c>
      <c>
        <v>1.069166666</v>
      </c>
      <c>
        <v>12</v>
      </c>
      <c>
        <v>462</v>
      </c>
      <c>
        <v>494</v>
      </c>
      <c>
        <v>825</v>
      </c>
      <c>
        <v>51</v>
      </c>
      <c>
        <v>159</v>
      </c>
      <c>
        <v>1</v>
      </c>
      <c>
        <v>0</v>
      </c>
      <c>
        <v>16.078197680458942</v>
      </c>
      <c>
        <v>152.37127133514497</v>
      </c>
      <c>
        <v>1944.5928390354293</v>
      </c>
      <c>
        <v>1777.1310872568083</v>
      </c>
      <c>
        <v>112.67386186713014</v>
      </c>
      <c>
        <v>217.61026335415409</v>
      </c>
      <c>
        <v>179.93988558552002</v>
      </c>
      <c>
        <v>0</v>
      </c>
      <c>
        <v>4400.3974061146455</v>
      </c>
    </row>
    <row>
      <c>
        <v>2596916</v>
      </c>
      <c>
        <v>1</v>
      </c>
      <c>
        <is>
          <t>MANİSA</t>
        </is>
      </c>
      <c>
        <v>ŞEHZADELER</v>
      </c>
      <c>
        <is>
          <t>DM</t>
        </is>
      </c>
      <c>
        <v>DM-1 45-71-M00001_NARLIBAHÇE M04_2050187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03.07.2023 09:00:31</t>
        </is>
      </c>
      <c>
        <is>
          <t>03.07.2023 09:21:00</t>
        </is>
      </c>
      <c>
        <v>0.341388888</v>
      </c>
      <c>
        <v>0</v>
      </c>
      <c>
        <v>1377</v>
      </c>
      <c>
        <v>0</v>
      </c>
      <c>
        <v>7</v>
      </c>
      <c>
        <v>15</v>
      </c>
      <c>
        <v>204</v>
      </c>
      <c>
        <v>1</v>
      </c>
      <c>
        <v>2</v>
      </c>
      <c>
        <v>0</v>
      </c>
      <c>
        <v>113.68218313615034</v>
      </c>
      <c>
        <v>0</v>
      </c>
      <c>
        <v>1.0714005600854948</v>
      </c>
      <c>
        <v>91.08658660801763</v>
      </c>
      <c>
        <v>91.13705456406156</v>
      </c>
      <c>
        <v>24.238607780780566</v>
      </c>
      <c>
        <v>17.60334644580247</v>
      </c>
      <c>
        <v>338.81917909489806</v>
      </c>
    </row>
    <row>
      <c>
        <v>2597308</v>
      </c>
      <c>
        <v>1</v>
      </c>
      <c>
        <is>
          <t>İZMİR</t>
        </is>
      </c>
      <c>
        <v>TİRE</v>
      </c>
      <c>
        <is>
          <t>AG Fideri</t>
        </is>
      </c>
      <c>
        <v>IŞIKLI TR-2 35-29-L00246_A_56395328_56395328</v>
      </c>
      <c>
        <v>AG Tel Kopuğu</v>
      </c>
      <c>
        <v>Dağıtım-AG</v>
      </c>
      <c>
        <v>Uzun</v>
      </c>
      <c>
        <v>Şebeke işletmecisi</v>
      </c>
      <c>
        <v>Bildirimsiz</v>
      </c>
      <c>
        <is>
          <t>03.07.2023 17:29:35</t>
        </is>
      </c>
      <c>
        <is>
          <t>03.07.2023 19:37:24</t>
        </is>
      </c>
      <c>
        <v>2.130277777</v>
      </c>
      <c>
        <v>0</v>
      </c>
      <c>
        <v>61</v>
      </c>
      <c>
        <v>0</v>
      </c>
      <c>
        <v>1</v>
      </c>
      <c>
        <v>0</v>
      </c>
      <c>
        <v>4</v>
      </c>
      <c>
        <v>0</v>
      </c>
      <c>
        <v>0</v>
      </c>
      <c>
        <v>0</v>
      </c>
      <c>
        <v>29.379594349625506</v>
      </c>
      <c>
        <v>0</v>
      </c>
      <c>
        <v>0.066441450830175</v>
      </c>
      <c>
        <v>0</v>
      </c>
      <c>
        <v>5.032018910811305</v>
      </c>
      <c>
        <v>0</v>
      </c>
      <c>
        <v>0</v>
      </c>
      <c>
        <v>34.478054711266985</v>
      </c>
    </row>
    <row>
      <c>
        <v>2596982</v>
      </c>
      <c>
        <v>1</v>
      </c>
      <c>
        <is>
          <t>MANİSA</t>
        </is>
      </c>
      <c>
        <v>YUNUSEMRE</v>
      </c>
      <c>
        <is>
          <t>KÖK</t>
        </is>
      </c>
      <c>
        <v>YENİ YAĞCILAR KÖK 45-71-M02571_YAĞCILAR KÖK M02_95166045</v>
      </c>
      <c>
        <v>Şebeke Bakım Çalışması</v>
      </c>
      <c>
        <v>Dağıtım-OG</v>
      </c>
      <c>
        <v>Uzun</v>
      </c>
      <c>
        <v>Şebeke işletmecisi</v>
      </c>
      <c>
        <v>Bildirimli</v>
      </c>
      <c>
        <is>
          <t>03.07.2023 09:26:57</t>
        </is>
      </c>
      <c>
        <is>
          <t>03.07.2023 10:39:56</t>
        </is>
      </c>
      <c>
        <v>1.216388888</v>
      </c>
      <c>
        <v>9</v>
      </c>
      <c>
        <v>632</v>
      </c>
      <c>
        <v>126</v>
      </c>
      <c>
        <v>35</v>
      </c>
      <c>
        <v>16</v>
      </c>
      <c>
        <v>66</v>
      </c>
      <c>
        <v>0</v>
      </c>
      <c>
        <v>0</v>
      </c>
      <c>
        <v>54.56598702697539</v>
      </c>
      <c>
        <v>144.7485633270505</v>
      </c>
      <c>
        <v>401.1766417622816</v>
      </c>
      <c>
        <v>24.08977132808063</v>
      </c>
      <c>
        <v>241.99442948575518</v>
      </c>
      <c>
        <v>49.45403900493125</v>
      </c>
      <c>
        <v>0</v>
      </c>
      <c>
        <v>0</v>
      </c>
      <c>
        <v>916.0294319350745</v>
      </c>
    </row>
    <row>
      <c>
        <v>2597294</v>
      </c>
      <c>
        <v>1</v>
      </c>
      <c>
        <is>
          <t>İZMİR</t>
        </is>
      </c>
      <c>
        <v>BAYINDIR</v>
      </c>
      <c>
        <is>
          <t>OG Fideri</t>
        </is>
      </c>
      <c>
        <v>HACI ABDİ YOLAYRIMI TR 35-20-L00050_HACI ABDİ KULESİ MEVKİİ L02_66525671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03.07.2023 17:11:00</t>
        </is>
      </c>
      <c>
        <is>
          <t>03.07.2023 17:27:31</t>
        </is>
      </c>
      <c>
        <v>0.275277777</v>
      </c>
      <c>
        <v>0</v>
      </c>
      <c>
        <v>69</v>
      </c>
      <c>
        <v>0</v>
      </c>
      <c>
        <v>151</v>
      </c>
      <c>
        <v>0</v>
      </c>
      <c>
        <v>32</v>
      </c>
      <c>
        <v>0</v>
      </c>
      <c>
        <v>0</v>
      </c>
      <c>
        <v>0</v>
      </c>
      <c>
        <v>5.97161941271827</v>
      </c>
      <c>
        <v>0</v>
      </c>
      <c>
        <v>61.9439958150457</v>
      </c>
      <c>
        <v>0</v>
      </c>
      <c>
        <v>10.897014481321284</v>
      </c>
      <c>
        <v>0</v>
      </c>
      <c>
        <v>0</v>
      </c>
      <c>
        <v>78.81262970908526</v>
      </c>
    </row>
    <row>
      <c>
        <v>2596833</v>
      </c>
      <c>
        <v>1</v>
      </c>
      <c>
        <is>
          <t>MANİSA</t>
        </is>
      </c>
      <c>
        <v>SALİHLİ</v>
      </c>
      <c>
        <is>
          <t>AG Fideri</t>
        </is>
      </c>
      <c>
        <v>TR-182 45-78-L00182__65513062_65513062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03.07.2023 05:06:14</t>
        </is>
      </c>
      <c>
        <is>
          <t>03.07.2023 05:57:46</t>
        </is>
      </c>
      <c>
        <v>0.858888888</v>
      </c>
      <c>
        <v>0</v>
      </c>
      <c>
        <v>97</v>
      </c>
      <c>
        <v>0</v>
      </c>
      <c>
        <v>0</v>
      </c>
      <c>
        <v>0</v>
      </c>
      <c>
        <v>7</v>
      </c>
      <c>
        <v>0</v>
      </c>
      <c>
        <v>0</v>
      </c>
      <c>
        <v>0</v>
      </c>
      <c>
        <v>36.02999057009269</v>
      </c>
      <c>
        <v>0</v>
      </c>
      <c>
        <v>0</v>
      </c>
      <c>
        <v>0</v>
      </c>
      <c>
        <v>3.877121275368381</v>
      </c>
      <c>
        <v>0</v>
      </c>
      <c>
        <v>0</v>
      </c>
      <c>
        <v>39.907111845461074</v>
      </c>
    </row>
    <row>
      <c>
        <v>2597437</v>
      </c>
      <c>
        <v>1</v>
      </c>
      <c>
        <is>
          <t>MANİSA</t>
        </is>
      </c>
      <c>
        <v>AKHİSAR</v>
      </c>
      <c>
        <is>
          <t>DM</t>
        </is>
      </c>
      <c>
        <v>SAZOBA DM 45-72-M00413_SAZOBA TARIMSAL SULAMA M08_2331531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03.07.2023 21:09:20</t>
        </is>
      </c>
      <c>
        <is>
          <t>03.07.2023 22:25:01</t>
        </is>
      </c>
      <c>
        <v>1.261388888</v>
      </c>
      <c>
        <v>0</v>
      </c>
      <c>
        <v>1</v>
      </c>
      <c>
        <v>33</v>
      </c>
      <c>
        <v>23</v>
      </c>
      <c>
        <v>1</v>
      </c>
      <c>
        <v>0</v>
      </c>
      <c>
        <v>1</v>
      </c>
      <c>
        <v>0</v>
      </c>
      <c>
        <v>0</v>
      </c>
      <c>
        <v>5.6369479876301485</v>
      </c>
      <c>
        <v>712.5547286961994</v>
      </c>
      <c>
        <v>840.8664680416194</v>
      </c>
      <c>
        <v>7.455692406688382</v>
      </c>
      <c>
        <v>0</v>
      </c>
      <c>
        <v>86.57462502496</v>
      </c>
      <c>
        <v>0</v>
      </c>
      <c>
        <v>1653.0884621570972</v>
      </c>
    </row>
    <row>
      <c>
        <v>2597039</v>
      </c>
      <c>
        <v>1</v>
      </c>
      <c>
        <is>
          <t>İZMİR</t>
        </is>
      </c>
      <c>
        <v>ÇEŞME</v>
      </c>
      <c>
        <is>
          <t>OG Fideri</t>
        </is>
      </c>
      <c>
        <v>L-297 35-18-L00297_L-296 L02_72058210</v>
      </c>
      <c>
        <v>Şebeke Yenileme ve Kapasite Artışı Çalışması</v>
      </c>
      <c>
        <v>Dağıtım-OG</v>
      </c>
      <c>
        <v>Uzun</v>
      </c>
      <c>
        <v>Şebeke işletmecisi</v>
      </c>
      <c>
        <v>Bildirimli</v>
      </c>
      <c>
        <is>
          <t>03.07.2023 11:13:47</t>
        </is>
      </c>
      <c>
        <is>
          <t>03.07.2023 11:56:42</t>
        </is>
      </c>
      <c>
        <v>0.715277777</v>
      </c>
      <c>
        <v>1</v>
      </c>
      <c>
        <v>132</v>
      </c>
      <c>
        <v>0</v>
      </c>
      <c>
        <v>0</v>
      </c>
      <c>
        <v>1</v>
      </c>
      <c>
        <v>53</v>
      </c>
      <c>
        <v>0</v>
      </c>
      <c>
        <v>0</v>
      </c>
      <c>
        <v>17.036259179165</v>
      </c>
      <c>
        <v>106.63788155483196</v>
      </c>
      <c>
        <v>0</v>
      </c>
      <c>
        <v>0</v>
      </c>
      <c>
        <v>62.848210216480034</v>
      </c>
      <c>
        <v>264.07826849626434</v>
      </c>
      <c>
        <v>0</v>
      </c>
      <c>
        <v>0</v>
      </c>
      <c>
        <v>450.60061944674135</v>
      </c>
    </row>
    <row>
      <c>
        <v>2597188</v>
      </c>
      <c>
        <v>1</v>
      </c>
      <c>
        <is>
          <t>MANİSA</t>
        </is>
      </c>
      <c>
        <v>KULA</v>
      </c>
      <c>
        <is>
          <t>OG Fideri</t>
        </is>
      </c>
      <c>
        <v>TR-52 45-77-L00052_YURTBAŞI L02_72209785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03.07.2023 14:03:58</t>
        </is>
      </c>
      <c>
        <is>
          <t>03.07.2023 14:39:29</t>
        </is>
      </c>
      <c>
        <v>0.591944444</v>
      </c>
      <c>
        <v>10</v>
      </c>
      <c>
        <v>1017</v>
      </c>
      <c>
        <v>103</v>
      </c>
      <c>
        <v>244</v>
      </c>
      <c>
        <v>17</v>
      </c>
      <c>
        <v>108</v>
      </c>
      <c>
        <v>3</v>
      </c>
      <c>
        <v>0</v>
      </c>
      <c>
        <v>2.9131192775301273</v>
      </c>
      <c>
        <v>120.76231303095747</v>
      </c>
      <c>
        <v>410.53242376771846</v>
      </c>
      <c>
        <v>371.70725872660796</v>
      </c>
      <c>
        <v>103.96338212829167</v>
      </c>
      <c>
        <v>109.00102886755754</v>
      </c>
      <c>
        <v>93.18083892411904</v>
      </c>
      <c>
        <v>0</v>
      </c>
      <c>
        <v>1212.0603647227824</v>
      </c>
    </row>
    <row>
      <c>
        <v>2597480</v>
      </c>
      <c>
        <v>1</v>
      </c>
      <c>
        <is>
          <t>İZMİR</t>
        </is>
      </c>
      <c>
        <v>SEFERİHİSAR</v>
      </c>
      <c>
        <is>
          <t>Kullanıcı Bağlantı Hattı</t>
        </is>
      </c>
      <c>
        <v>L-99 DÜZCE TR-1 35-14-L00099_956646132_956646132</v>
      </c>
      <c>
        <v>AG Box / Sdk Abone Çıkış Sigorta Atığı</v>
      </c>
      <c>
        <v>Dağıtım-AG</v>
      </c>
      <c>
        <v>Uzun</v>
      </c>
      <c>
        <v>Şebeke işletmecisi</v>
      </c>
      <c>
        <v>Bildirimsiz</v>
      </c>
      <c>
        <is>
          <t>03.07.2023 23:23:38</t>
        </is>
      </c>
      <c>
        <is>
          <t>04.07.2023 00:31:56</t>
        </is>
      </c>
      <c>
        <v>1.138333333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0.22184852905006364</v>
      </c>
      <c>
        <v>0</v>
      </c>
      <c>
        <v>0</v>
      </c>
      <c>
        <v>0</v>
      </c>
      <c>
        <v>0</v>
      </c>
      <c>
        <v>0</v>
      </c>
      <c>
        <v>0</v>
      </c>
      <c>
        <v>0.22184852905006364</v>
      </c>
    </row>
    <row>
      <c>
        <v>2596879</v>
      </c>
      <c>
        <v>1</v>
      </c>
      <c>
        <is>
          <t>İZMİR</t>
        </is>
      </c>
      <c>
        <v>MENDERES</v>
      </c>
      <c>
        <is>
          <t>KÖK</t>
        </is>
      </c>
      <c>
        <v>ÇUKURALTI M-13 ÇAMLIK KÖK 35-25-M00059_ÇUKURALTI M-14 M03_72121067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03.07.2023 07:55:14</t>
        </is>
      </c>
      <c>
        <is>
          <t>03.07.2023 08:20:32</t>
        </is>
      </c>
      <c>
        <v>0.421666666</v>
      </c>
      <c>
        <v>0</v>
      </c>
      <c>
        <v>3164</v>
      </c>
      <c>
        <v>0</v>
      </c>
      <c>
        <v>7</v>
      </c>
      <c>
        <v>5</v>
      </c>
      <c>
        <v>235</v>
      </c>
      <c>
        <v>0</v>
      </c>
      <c>
        <v>0</v>
      </c>
      <c>
        <v>0</v>
      </c>
      <c>
        <v>257.2260893960658</v>
      </c>
      <c>
        <v>0</v>
      </c>
      <c>
        <v>0.5407146318965179</v>
      </c>
      <c>
        <v>45.954621796388565</v>
      </c>
      <c>
        <v>129.5260042171179</v>
      </c>
      <c>
        <v>0</v>
      </c>
      <c>
        <v>0</v>
      </c>
      <c>
        <v>433.24743004146876</v>
      </c>
    </row>
    <row>
      <c>
        <v>2597466</v>
      </c>
      <c>
        <v>1</v>
      </c>
      <c>
        <is>
          <t>İZMİR</t>
        </is>
      </c>
      <c>
        <v>FOÇA</v>
      </c>
      <c>
        <is>
          <t>AG Fideri</t>
        </is>
      </c>
      <c>
        <v>YENİFOÇA TR-45 35-23-M00045_B_56365098_56365098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03.07.2023 22:47:49</t>
        </is>
      </c>
      <c>
        <is>
          <t>03.07.2023 23:37:03</t>
        </is>
      </c>
      <c>
        <v>0.820555555</v>
      </c>
      <c>
        <v>0</v>
      </c>
      <c>
        <v>53</v>
      </c>
      <c>
        <v>0</v>
      </c>
      <c>
        <v>0</v>
      </c>
      <c>
        <v>0</v>
      </c>
      <c>
        <v>9</v>
      </c>
      <c>
        <v>0</v>
      </c>
      <c>
        <v>0</v>
      </c>
      <c>
        <v>0</v>
      </c>
      <c>
        <v>9.564770225281077</v>
      </c>
      <c>
        <v>0</v>
      </c>
      <c>
        <v>0</v>
      </c>
      <c>
        <v>0</v>
      </c>
      <c>
        <v>7.493782781223975</v>
      </c>
      <c>
        <v>0</v>
      </c>
      <c>
        <v>0</v>
      </c>
      <c>
        <v>17.05855300650505</v>
      </c>
    </row>
    <row>
      <c>
        <v>2597420</v>
      </c>
      <c>
        <v>1</v>
      </c>
      <c>
        <is>
          <t>İZMİR</t>
        </is>
      </c>
      <c>
        <v>KİRAZ</v>
      </c>
      <c>
        <is>
          <t>AG Fideri</t>
        </is>
      </c>
      <c>
        <v>KALEKÖY TR-2 35-31-L00235_A_91241696_91241696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03.07.2023 20:30:48</t>
        </is>
      </c>
      <c>
        <is>
          <t>03.07.2023 21:13:34</t>
        </is>
      </c>
      <c>
        <v>0.712777777</v>
      </c>
      <c>
        <v>0</v>
      </c>
      <c>
        <v>3</v>
      </c>
      <c>
        <v>0</v>
      </c>
      <c>
        <v>8</v>
      </c>
      <c>
        <v>0</v>
      </c>
      <c>
        <v>3</v>
      </c>
      <c>
        <v>0</v>
      </c>
      <c>
        <v>0</v>
      </c>
      <c>
        <v>0</v>
      </c>
      <c>
        <v>0.32050228250306556</v>
      </c>
      <c>
        <v>0</v>
      </c>
      <c>
        <v>17.7963872223407</v>
      </c>
      <c>
        <v>0</v>
      </c>
      <c>
        <v>10.276574008025467</v>
      </c>
      <c>
        <v>0</v>
      </c>
      <c>
        <v>0</v>
      </c>
      <c>
        <v>28.393463512869232</v>
      </c>
    </row>
    <row>
      <c>
        <v>2596925</v>
      </c>
      <c>
        <v>1</v>
      </c>
      <c>
        <is>
          <t>MANİSA</t>
        </is>
      </c>
      <c>
        <v>KÖPRÜBAŞI</v>
      </c>
      <c>
        <is>
          <t>KÖK</t>
        </is>
      </c>
      <c>
        <v>KEMHALLI KÖK 45-86-M00044_UĞURLU KÖK M03_72224709</v>
      </c>
      <c>
        <v>Şebeke Bakım Çalışması</v>
      </c>
      <c>
        <v>Dağıtım-OG</v>
      </c>
      <c>
        <v>Uzun</v>
      </c>
      <c>
        <v>Şebeke işletmecisi</v>
      </c>
      <c>
        <v>Bildirimli</v>
      </c>
      <c>
        <is>
          <t>03.07.2023 09:07:21</t>
        </is>
      </c>
      <c>
        <is>
          <t>03.07.2023 13:06:00</t>
        </is>
      </c>
      <c>
        <v>3.9775</v>
      </c>
      <c>
        <v>12</v>
      </c>
      <c>
        <v>1001</v>
      </c>
      <c>
        <v>49</v>
      </c>
      <c>
        <v>346</v>
      </c>
      <c>
        <v>8</v>
      </c>
      <c>
        <v>46</v>
      </c>
      <c>
        <v>0</v>
      </c>
      <c>
        <v>0</v>
      </c>
      <c>
        <v>10.366330869583445</v>
      </c>
      <c>
        <v>441.08468934583067</v>
      </c>
      <c>
        <v>2606.7503467775646</v>
      </c>
      <c>
        <v>996.2970553888657</v>
      </c>
      <c>
        <v>514.9480451107061</v>
      </c>
      <c>
        <v>149.8542849993617</v>
      </c>
      <c>
        <v>0</v>
      </c>
      <c>
        <v>0</v>
      </c>
      <c>
        <v>4719.300752491913</v>
      </c>
    </row>
    <row>
      <c>
        <v>2597443</v>
      </c>
      <c>
        <v>1</v>
      </c>
      <c>
        <is>
          <t>İZMİR</t>
        </is>
      </c>
      <c>
        <v>KONAK</v>
      </c>
      <c>
        <is>
          <t>Kullanıcı Bağlantı Hattı</t>
        </is>
      </c>
      <c>
        <v>K-253 35-01-K00253_910778504_910778504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03.07.2023 21:17:06</t>
        </is>
      </c>
      <c>
        <is>
          <t>03.07.2023 23:55:27</t>
        </is>
      </c>
      <c>
        <v>2.639166666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0.4937612887056979</v>
      </c>
      <c>
        <v>0</v>
      </c>
      <c>
        <v>0</v>
      </c>
      <c>
        <v>0</v>
      </c>
      <c>
        <v>0</v>
      </c>
      <c>
        <v>0</v>
      </c>
      <c>
        <v>0</v>
      </c>
      <c>
        <v>0.4937612887056979</v>
      </c>
    </row>
    <row>
      <c>
        <v>2597403</v>
      </c>
      <c>
        <v>1</v>
      </c>
      <c>
        <is>
          <t>İZMİR</t>
        </is>
      </c>
      <c>
        <v>KINIK</v>
      </c>
      <c>
        <is>
          <t>DM</t>
        </is>
      </c>
      <c>
        <v>KINIK ORGANİZE DM 35-24-M00208_KOCAÖMERLİ KÖYLER M13_83158580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03.07.2023 19:51:30</t>
        </is>
      </c>
      <c>
        <is>
          <t>03.07.2023 20:02:34</t>
        </is>
      </c>
      <c>
        <v>0.184444444</v>
      </c>
      <c>
        <v>1</v>
      </c>
      <c>
        <v>1054</v>
      </c>
      <c>
        <v>2</v>
      </c>
      <c>
        <v>17</v>
      </c>
      <c>
        <v>9</v>
      </c>
      <c>
        <v>79</v>
      </c>
      <c>
        <v>0</v>
      </c>
      <c>
        <v>0</v>
      </c>
      <c>
        <v>0.12864801189657304</v>
      </c>
      <c>
        <v>27.761441728354292</v>
      </c>
      <c>
        <v>1.2375374519904767</v>
      </c>
      <c>
        <v>11.336047834580926</v>
      </c>
      <c>
        <v>15.910439669541795</v>
      </c>
      <c>
        <v>8.791562673995903</v>
      </c>
      <c>
        <v>0</v>
      </c>
      <c>
        <v>0</v>
      </c>
      <c>
        <v>65.16567737035996</v>
      </c>
    </row>
    <row>
      <c>
        <v>2596862</v>
      </c>
      <c>
        <v>1</v>
      </c>
      <c>
        <is>
          <t>İZMİR</t>
        </is>
      </c>
      <c>
        <v>ÖDEMİŞ</v>
      </c>
      <c>
        <is>
          <t>DM</t>
        </is>
      </c>
      <c>
        <v>KAYMAKÇI İM 35-15-A00004_KAYMAKÇI ŞEHİR -  DM-2 M10_2315155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03.07.2023 06:45:29</t>
        </is>
      </c>
      <c>
        <is>
          <t>03.07.2023 07:10:09</t>
        </is>
      </c>
      <c>
        <v>0.411111111</v>
      </c>
      <c>
        <v>0</v>
      </c>
      <c>
        <v>1602</v>
      </c>
      <c>
        <v>0</v>
      </c>
      <c>
        <v>106</v>
      </c>
      <c>
        <v>1</v>
      </c>
      <c>
        <v>364</v>
      </c>
      <c>
        <v>0</v>
      </c>
      <c>
        <v>1</v>
      </c>
      <c>
        <v>0</v>
      </c>
      <c>
        <v>103.25047697590554</v>
      </c>
      <c>
        <v>0</v>
      </c>
      <c>
        <v>69.09876787430028</v>
      </c>
      <c>
        <v>2.0620782120943257</v>
      </c>
      <c>
        <v>73.24523927480409</v>
      </c>
      <c>
        <v>0</v>
      </c>
      <c>
        <v>0</v>
      </c>
      <c>
        <v>247.65656233710422</v>
      </c>
    </row>
    <row>
      <c>
        <v>2597363</v>
      </c>
      <c>
        <v>1</v>
      </c>
      <c>
        <is>
          <t>İZMİR</t>
        </is>
      </c>
      <c>
        <v>ÇEŞME</v>
      </c>
      <c>
        <is>
          <t>Kullanıcı Bağlantı Hattı</t>
        </is>
      </c>
      <c>
        <v>L-228 ILICA GARAJ 35-18-L00228_950440644_950440644</v>
      </c>
      <c>
        <v>AG Box / Sdk Abone Çıkış Sigorta Atığı</v>
      </c>
      <c>
        <v>Dağıtım-AG</v>
      </c>
      <c>
        <v>Uzun</v>
      </c>
      <c>
        <v>Şebeke işletmecisi</v>
      </c>
      <c>
        <v>Bildirimsiz</v>
      </c>
      <c>
        <is>
          <t>03.07.2023 18:38:37</t>
        </is>
      </c>
      <c>
        <is>
          <t>03.07.2023 22:46:05</t>
        </is>
      </c>
      <c>
        <v>4.124444444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</row>
    <row>
      <c>
        <v>2597028</v>
      </c>
      <c>
        <v>1</v>
      </c>
      <c>
        <is>
          <t>MANİSA</t>
        </is>
      </c>
      <c>
        <v>YUNUSEMRE</v>
      </c>
      <c>
        <is>
          <t>OG Fideri</t>
        </is>
      </c>
      <c>
        <v>DM-25/17 45-71-M00049_TR-1/45 M04_61319617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03.07.2023 10:53:07</t>
        </is>
      </c>
      <c>
        <is>
          <t>03.07.2023 13:06:58</t>
        </is>
      </c>
      <c>
        <v>2.230833333</v>
      </c>
      <c>
        <v>0</v>
      </c>
      <c>
        <v>47</v>
      </c>
      <c>
        <v>1</v>
      </c>
      <c>
        <v>24</v>
      </c>
      <c>
        <v>1</v>
      </c>
      <c>
        <v>13</v>
      </c>
      <c>
        <v>0</v>
      </c>
      <c>
        <v>0</v>
      </c>
      <c>
        <v>0</v>
      </c>
      <c>
        <v>62.05023098302963</v>
      </c>
      <c>
        <v>46.79178258103512</v>
      </c>
      <c>
        <v>29.243434965486486</v>
      </c>
      <c>
        <v>23.51600521331985</v>
      </c>
      <c>
        <v>38.05885043070987</v>
      </c>
      <c>
        <v>0</v>
      </c>
      <c>
        <v>0</v>
      </c>
      <c>
        <v>199.66030417358095</v>
      </c>
    </row>
    <row>
      <c>
        <v>2596942</v>
      </c>
      <c>
        <v>1</v>
      </c>
      <c>
        <is>
          <t>İZMİR</t>
        </is>
      </c>
      <c>
        <v>ÖDEMİŞ</v>
      </c>
      <c>
        <is>
          <t>OG Fideri</t>
        </is>
      </c>
      <c>
        <v>YENİKÖY TR-10 35-15-L00506_DIREK TIPI TRAFO HUCRESI H01_2050555</v>
      </c>
      <c>
        <v>OG Ayırıcı Arızası</v>
      </c>
      <c>
        <v>Dağıtım-OG</v>
      </c>
      <c>
        <v>Uzun</v>
      </c>
      <c>
        <v>Şebeke işletmecisi</v>
      </c>
      <c>
        <v>Bildirimsiz</v>
      </c>
      <c>
        <is>
          <t>03.07.2023 09:20:04</t>
        </is>
      </c>
      <c>
        <is>
          <t>03.07.2023 16:43:16</t>
        </is>
      </c>
      <c>
        <v>7.386666666</v>
      </c>
      <c>
        <v>0</v>
      </c>
      <c>
        <v>2</v>
      </c>
      <c>
        <v>0</v>
      </c>
      <c>
        <v>17</v>
      </c>
      <c>
        <v>0</v>
      </c>
      <c>
        <v>4</v>
      </c>
      <c>
        <v>0</v>
      </c>
      <c>
        <v>0</v>
      </c>
      <c>
        <v>0</v>
      </c>
      <c>
        <v>4.993522224826236</v>
      </c>
      <c>
        <v>0</v>
      </c>
      <c>
        <v>984.860252132103</v>
      </c>
      <c>
        <v>0</v>
      </c>
      <c>
        <v>293.7164659034534</v>
      </c>
      <c>
        <v>0</v>
      </c>
      <c>
        <v>0</v>
      </c>
      <c>
        <v>1283.5702402603827</v>
      </c>
    </row>
    <row>
      <c>
        <v>2597426</v>
      </c>
      <c>
        <v>1</v>
      </c>
      <c>
        <is>
          <t>MANİSA</t>
        </is>
      </c>
      <c>
        <v>SALİHLİ</v>
      </c>
      <c>
        <is>
          <t>DM</t>
        </is>
      </c>
      <c>
        <v>KARAPINAR İM 45-78-A00002_ERDELEK M02_66243739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03.07.2023 19:52:22</t>
        </is>
      </c>
      <c>
        <is>
          <t>03.07.2023 21:21:07</t>
        </is>
      </c>
      <c>
        <v>1.479166666</v>
      </c>
      <c>
        <v>0</v>
      </c>
      <c>
        <v>340</v>
      </c>
      <c>
        <v>11</v>
      </c>
      <c>
        <v>88</v>
      </c>
      <c>
        <v>10</v>
      </c>
      <c>
        <v>69</v>
      </c>
      <c>
        <v>1</v>
      </c>
      <c>
        <v>0</v>
      </c>
      <c>
        <v>0</v>
      </c>
      <c>
        <v>138.02901982772107</v>
      </c>
      <c>
        <v>341.8165400317118</v>
      </c>
      <c>
        <v>652.600176929703</v>
      </c>
      <c>
        <v>666.5719263117375</v>
      </c>
      <c>
        <v>105.05706393836053</v>
      </c>
      <c>
        <v>907.1503121771427</v>
      </c>
      <c>
        <v>0</v>
      </c>
      <c>
        <v>2811.225039216377</v>
      </c>
    </row>
    <row>
      <c>
        <v>2597177</v>
      </c>
      <c>
        <v>1</v>
      </c>
      <c>
        <is>
          <t>MANİSA</t>
        </is>
      </c>
      <c>
        <v>TURGUTLU</v>
      </c>
      <c>
        <is>
          <t>DM</t>
        </is>
      </c>
      <c>
        <v>TR-1/11 45-83-M00011_TR-1/83 KAPTANOĞLU M015_83843127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03.07.2023 13:48:10</t>
        </is>
      </c>
      <c>
        <is>
          <t>03.07.2023 14:23:47</t>
        </is>
      </c>
      <c>
        <v>0.593611111</v>
      </c>
      <c>
        <v>1</v>
      </c>
      <c>
        <v>486</v>
      </c>
      <c>
        <v>0</v>
      </c>
      <c>
        <v>4</v>
      </c>
      <c>
        <v>7</v>
      </c>
      <c>
        <v>19</v>
      </c>
      <c>
        <v>8</v>
      </c>
      <c>
        <v>0</v>
      </c>
      <c>
        <v>0.14467008651611113</v>
      </c>
      <c>
        <v>130.56853415500524</v>
      </c>
      <c>
        <v>0</v>
      </c>
      <c>
        <v>2.473332909457497</v>
      </c>
      <c>
        <v>226.00320304903715</v>
      </c>
      <c>
        <v>28.83860647889938</v>
      </c>
      <c>
        <v>1424.9638024909584</v>
      </c>
      <c>
        <v>0</v>
      </c>
      <c>
        <v>1812.9921491698738</v>
      </c>
    </row>
    <row>
      <c>
        <v>2597483</v>
      </c>
      <c>
        <v>1</v>
      </c>
      <c>
        <is>
          <t>MANİSA</t>
        </is>
      </c>
      <c>
        <v>ŞEHZADELER</v>
      </c>
      <c>
        <is>
          <t>KÖK</t>
        </is>
      </c>
      <c>
        <v>GÜZELKÖY KÖK 45-71-M00123_HAŞİM AKCURA ENH M03_50218077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03.07.2023 23:52:37</t>
        </is>
      </c>
      <c>
        <is>
          <t>04.07.2023 04:29:29</t>
        </is>
      </c>
      <c>
        <v>4.614444444</v>
      </c>
      <c>
        <v>5</v>
      </c>
      <c>
        <v>12</v>
      </c>
      <c>
        <v>192</v>
      </c>
      <c>
        <v>121</v>
      </c>
      <c>
        <v>15</v>
      </c>
      <c>
        <v>8</v>
      </c>
      <c>
        <v>0</v>
      </c>
      <c>
        <v>0</v>
      </c>
      <c>
        <v>15.929449311894132</v>
      </c>
      <c>
        <v>15.63641644856944</v>
      </c>
      <c>
        <v>3142.9430430481816</v>
      </c>
      <c>
        <v>846.381589319287</v>
      </c>
      <c>
        <v>80.24028962175218</v>
      </c>
      <c>
        <v>23.34863170400535</v>
      </c>
      <c>
        <v>0</v>
      </c>
      <c>
        <v>0</v>
      </c>
      <c>
        <v>4124.479419453689</v>
      </c>
    </row>
    <row>
      <c>
        <v>2597234</v>
      </c>
      <c>
        <v>1</v>
      </c>
      <c>
        <is>
          <t>MANİSA</t>
        </is>
      </c>
      <c>
        <v>ALAŞEHİR</v>
      </c>
      <c>
        <is>
          <t>DM</t>
        </is>
      </c>
      <c>
        <v>KEMALİYE DM (TR-1) 45-73-M00150_İSMETİYE M02_66715937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03.07.2023 15:20:07</t>
        </is>
      </c>
      <c>
        <is>
          <t>03.07.2023 16:09:36</t>
        </is>
      </c>
      <c>
        <v>0.824722222</v>
      </c>
      <c>
        <v>19</v>
      </c>
      <c>
        <v>378</v>
      </c>
      <c>
        <v>152</v>
      </c>
      <c>
        <v>183</v>
      </c>
      <c>
        <v>18</v>
      </c>
      <c>
        <v>33</v>
      </c>
      <c>
        <v>1</v>
      </c>
      <c>
        <v>0</v>
      </c>
      <c>
        <v>6.27333686884305</v>
      </c>
      <c>
        <v>79.19607274017689</v>
      </c>
      <c>
        <v>527.7837974358583</v>
      </c>
      <c>
        <v>428.4331820307928</v>
      </c>
      <c>
        <v>53.005128909925205</v>
      </c>
      <c>
        <v>40.65530645368842</v>
      </c>
      <c>
        <v>136.5125128343125</v>
      </c>
      <c>
        <v>0</v>
      </c>
      <c>
        <v>1271.859337273597</v>
      </c>
    </row>
    <row>
      <c>
        <v>2597091</v>
      </c>
      <c>
        <v>1</v>
      </c>
      <c>
        <is>
          <t>MANİSA</t>
        </is>
      </c>
      <c>
        <v>TURGUTLU</v>
      </c>
      <c>
        <is>
          <t>DM</t>
        </is>
      </c>
      <c>
        <v>TR-1/11 45-83-M00011_ÖZSÜMER M012_83843013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03.07.2023 12:06:47</t>
        </is>
      </c>
      <c>
        <is>
          <t>03.07.2023 12:47:50</t>
        </is>
      </c>
      <c>
        <v>0.684166666</v>
      </c>
      <c>
        <v>0</v>
      </c>
      <c>
        <v>0</v>
      </c>
      <c>
        <v>0</v>
      </c>
      <c>
        <v>0</v>
      </c>
      <c>
        <v>9</v>
      </c>
      <c>
        <v>0</v>
      </c>
      <c>
        <v>4</v>
      </c>
      <c>
        <v>0</v>
      </c>
      <c>
        <v>0</v>
      </c>
      <c>
        <v>0</v>
      </c>
      <c>
        <v>0</v>
      </c>
      <c>
        <v>0</v>
      </c>
      <c>
        <v>9.35088662861028</v>
      </c>
      <c>
        <v>0</v>
      </c>
      <c>
        <v>527.8357702932693</v>
      </c>
      <c>
        <v>0</v>
      </c>
      <c>
        <v>537.1866569218796</v>
      </c>
    </row>
    <row>
      <c>
        <v>2597400</v>
      </c>
      <c>
        <v>1</v>
      </c>
      <c>
        <is>
          <t>MANİSA</t>
        </is>
      </c>
      <c>
        <v>ALAŞEHİR</v>
      </c>
      <c>
        <is>
          <t>OG Fideri</t>
        </is>
      </c>
      <c>
        <v>YEŞİLYURT DM 45-73-M00476_HatBaşıAyırıcı_53136116 M02_53136116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03.07.2023 19:30:21</t>
        </is>
      </c>
      <c>
        <is>
          <t>03.07.2023 20:36:18</t>
        </is>
      </c>
      <c>
        <v>1.099166666</v>
      </c>
      <c>
        <v>0</v>
      </c>
      <c>
        <v>233</v>
      </c>
      <c>
        <v>0</v>
      </c>
      <c>
        <v>46</v>
      </c>
      <c>
        <v>0</v>
      </c>
      <c>
        <v>8</v>
      </c>
      <c>
        <v>0</v>
      </c>
      <c>
        <v>0</v>
      </c>
      <c>
        <v>0</v>
      </c>
      <c>
        <v>73.69896862238457</v>
      </c>
      <c>
        <v>0</v>
      </c>
      <c>
        <v>82.55539132331566</v>
      </c>
      <c>
        <v>0</v>
      </c>
      <c>
        <v>13.391823922205116</v>
      </c>
      <c>
        <v>0</v>
      </c>
      <c>
        <v>0</v>
      </c>
      <c>
        <v>169.64618386790534</v>
      </c>
    </row>
    <row>
      <c>
        <v>2597277</v>
      </c>
      <c>
        <v>1</v>
      </c>
      <c>
        <is>
          <t>MANİSA</t>
        </is>
      </c>
      <c>
        <v>SOMA</v>
      </c>
      <c>
        <is>
          <t>Dağıtım Transformatörü</t>
        </is>
      </c>
      <c>
        <v>KOZLUÖREN TR-1 45-82-M00309_45-82-M00309_2360164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03.07.2023 16:43:17</t>
        </is>
      </c>
      <c>
        <is>
          <t>03.07.2023 18:59:54</t>
        </is>
      </c>
      <c>
        <v>2.276944444</v>
      </c>
      <c>
        <v>0</v>
      </c>
      <c>
        <v>113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29.025331688816244</v>
      </c>
      <c>
        <v>0</v>
      </c>
      <c>
        <v>0</v>
      </c>
      <c>
        <v>0</v>
      </c>
      <c>
        <v>4.91443569881012</v>
      </c>
      <c>
        <v>0</v>
      </c>
      <c>
        <v>0</v>
      </c>
      <c>
        <v>33.93976738762636</v>
      </c>
    </row>
    <row>
      <c>
        <v>2596945</v>
      </c>
      <c>
        <v>1</v>
      </c>
      <c>
        <is>
          <t>İZMİR</t>
        </is>
      </c>
      <c>
        <v>SEFERİHİSAR</v>
      </c>
      <c>
        <is>
          <t>Dağıtım Transformatörü</t>
        </is>
      </c>
      <c>
        <v>L-55 ÖZMET 35-14-L00055_35-14-L00055_2375377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03.07.2023 09:20:27</t>
        </is>
      </c>
      <c>
        <is>
          <t>03.07.2023 09:42:53</t>
        </is>
      </c>
      <c>
        <v>0.373888888</v>
      </c>
      <c>
        <v>0</v>
      </c>
      <c>
        <v>122</v>
      </c>
      <c>
        <v>0</v>
      </c>
      <c>
        <v>0</v>
      </c>
      <c>
        <v>0</v>
      </c>
      <c>
        <v>7</v>
      </c>
      <c>
        <v>0</v>
      </c>
      <c>
        <v>0</v>
      </c>
      <c>
        <v>0</v>
      </c>
      <c>
        <v>12.084190984114297</v>
      </c>
      <c>
        <v>0</v>
      </c>
      <c>
        <v>0</v>
      </c>
      <c>
        <v>0</v>
      </c>
      <c>
        <v>3.190259267229169</v>
      </c>
      <c>
        <v>0</v>
      </c>
      <c>
        <v>0</v>
      </c>
      <c>
        <v>15.274450251343467</v>
      </c>
    </row>
    <row>
      <c>
        <v>2597300</v>
      </c>
      <c>
        <v>1</v>
      </c>
      <c>
        <is>
          <t>İZMİR</t>
        </is>
      </c>
      <c>
        <v>DİKİLİ</v>
      </c>
      <c>
        <is>
          <t>DM</t>
        </is>
      </c>
      <c>
        <v>DİKİLİ İM 35-30-A00001_ŞEHİR-1 L03_72356756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03.07.2023 17:24:01</t>
        </is>
      </c>
      <c>
        <is>
          <t>03.07.2023 18:29:27</t>
        </is>
      </c>
      <c>
        <v>1.090555555</v>
      </c>
      <c>
        <v>0</v>
      </c>
      <c>
        <v>3366</v>
      </c>
      <c>
        <v>1</v>
      </c>
      <c>
        <v>36</v>
      </c>
      <c>
        <v>6</v>
      </c>
      <c>
        <v>190</v>
      </c>
      <c>
        <v>0</v>
      </c>
      <c>
        <v>1</v>
      </c>
      <c>
        <v>0</v>
      </c>
      <c>
        <v>787.6857415743589</v>
      </c>
      <c>
        <v>0.8295513299228694</v>
      </c>
      <c>
        <v>12.403526261648695</v>
      </c>
      <c>
        <v>81.71205834838996</v>
      </c>
      <c>
        <v>252.67094849090827</v>
      </c>
      <c>
        <v>0</v>
      </c>
      <c>
        <v>1.8384357887238894</v>
      </c>
      <c>
        <v>1137.1402617939527</v>
      </c>
    </row>
    <row>
      <c>
        <v>2597463</v>
      </c>
      <c>
        <v>1</v>
      </c>
      <c>
        <is>
          <t>İZMİR</t>
        </is>
      </c>
      <c>
        <v>ÇİĞLİ</v>
      </c>
      <c>
        <is>
          <t>Saha Dağıtım Kutusu (SDK)</t>
        </is>
      </c>
      <c>
        <v>K-3363 35-09-K03363_D d1_5888938</v>
      </c>
      <c>
        <v>AG Box / Sdk Giriş Sigorta Atığı</v>
      </c>
      <c>
        <v>Dağıtım-AG</v>
      </c>
      <c>
        <v>Uzun</v>
      </c>
      <c>
        <v>Şebeke işletmecisi</v>
      </c>
      <c>
        <v>Bildirimsiz</v>
      </c>
      <c>
        <is>
          <t>03.07.2023 22:26:02</t>
        </is>
      </c>
      <c>
        <is>
          <t>04.07.2023 01:42:53</t>
        </is>
      </c>
      <c>
        <v>3.280833333</v>
      </c>
      <c>
        <v>0</v>
      </c>
      <c>
        <v>41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31.60536257201497</v>
      </c>
      <c>
        <v>0</v>
      </c>
      <c>
        <v>0</v>
      </c>
      <c>
        <v>0</v>
      </c>
      <c>
        <v>10.129194456123106</v>
      </c>
      <c>
        <v>0</v>
      </c>
      <c>
        <v>0</v>
      </c>
      <c>
        <v>41.73455702813807</v>
      </c>
    </row>
    <row>
      <c>
        <v>2596822</v>
      </c>
      <c>
        <v>1</v>
      </c>
      <c>
        <is>
          <t>İZMİR</t>
        </is>
      </c>
      <c>
        <v>KİRAZ</v>
      </c>
      <c>
        <is>
          <t>Dağıtım Transformatörü</t>
        </is>
      </c>
      <c>
        <v>HALİLLER ÜMMET ÇAVUŞLAR TR-4 35-31-L00234_35-31-L00234_72391060</v>
      </c>
      <c>
        <v>AG Kademe Ayarı</v>
      </c>
      <c>
        <v>Dağıtım-AG</v>
      </c>
      <c>
        <v>Uzun</v>
      </c>
      <c>
        <v>Şebeke işletmecisi</v>
      </c>
      <c>
        <v>Bildirimsiz</v>
      </c>
      <c>
        <is>
          <t>03.07.2023 01:45:32</t>
        </is>
      </c>
      <c>
        <is>
          <t>03.07.2023 02:29:01</t>
        </is>
      </c>
      <c>
        <v>0.724722222</v>
      </c>
      <c>
        <v>0</v>
      </c>
      <c>
        <v>19</v>
      </c>
      <c>
        <v>0</v>
      </c>
      <c>
        <v>7</v>
      </c>
      <c>
        <v>0</v>
      </c>
      <c>
        <v>5</v>
      </c>
      <c>
        <v>0</v>
      </c>
      <c>
        <v>0</v>
      </c>
      <c>
        <v>0</v>
      </c>
      <c>
        <v>2.816888923028876</v>
      </c>
      <c>
        <v>0</v>
      </c>
      <c>
        <v>10.676471865097003</v>
      </c>
      <c>
        <v>0</v>
      </c>
      <c>
        <v>2.5695434761976603</v>
      </c>
      <c>
        <v>0</v>
      </c>
      <c>
        <v>0</v>
      </c>
      <c>
        <v>16.062904264323542</v>
      </c>
    </row>
    <row>
      <c>
        <v>2597360</v>
      </c>
      <c>
        <v>1</v>
      </c>
      <c>
        <is>
          <t>İZMİR</t>
        </is>
      </c>
      <c>
        <v>ALİAĞA</v>
      </c>
      <c>
        <is>
          <t>KÖK</t>
        </is>
      </c>
      <c>
        <v>CEYNAK KÖK 35-17-M00264_ŞEHİT KEMAL GİRİŞİ M04_66447951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03.07.2023 18:27:23</t>
        </is>
      </c>
      <c>
        <is>
          <t>03.07.2023 19:29:33</t>
        </is>
      </c>
      <c>
        <v>1.036111111</v>
      </c>
      <c>
        <v>5</v>
      </c>
      <c>
        <v>401</v>
      </c>
      <c>
        <v>8</v>
      </c>
      <c>
        <v>1</v>
      </c>
      <c>
        <v>38</v>
      </c>
      <c>
        <v>18</v>
      </c>
      <c>
        <v>4</v>
      </c>
      <c>
        <v>0</v>
      </c>
      <c>
        <v>2.89709905197748</v>
      </c>
      <c>
        <v>104.16071826660695</v>
      </c>
      <c>
        <v>181.91310459727598</v>
      </c>
      <c>
        <v>4.857611094242936</v>
      </c>
      <c>
        <v>348.8215359788341</v>
      </c>
      <c>
        <v>17.199801467561308</v>
      </c>
      <c>
        <v>229.65514589839</v>
      </c>
      <c>
        <v>0</v>
      </c>
      <c>
        <v>889.5050163548888</v>
      </c>
    </row>
    <row>
      <c>
        <v>2597260</v>
      </c>
      <c>
        <v>1</v>
      </c>
      <c>
        <is>
          <t>İZMİR</t>
        </is>
      </c>
      <c>
        <v>ÖDEMİŞ</v>
      </c>
      <c>
        <is>
          <t>DM</t>
        </is>
      </c>
      <c>
        <v>KAYAKÖY DM 35-15-L00866_İLKKURŞUN L05_72307163</v>
      </c>
      <c>
        <v>Plansız Kesinti / Müdahale</v>
      </c>
      <c>
        <v>Dağıtım-OG</v>
      </c>
      <c>
        <v>Uzun</v>
      </c>
      <c>
        <v>Şebeke işletmecisi</v>
      </c>
      <c>
        <v>Bildirimsiz</v>
      </c>
      <c>
        <is>
          <t>03.07.2023 16:27:59</t>
        </is>
      </c>
      <c>
        <is>
          <t>03.07.2023 16:48:16</t>
        </is>
      </c>
      <c>
        <v>0.338055555</v>
      </c>
      <c>
        <v>0</v>
      </c>
      <c>
        <v>160</v>
      </c>
      <c>
        <v>6</v>
      </c>
      <c>
        <v>78</v>
      </c>
      <c>
        <v>6</v>
      </c>
      <c>
        <v>38</v>
      </c>
      <c>
        <v>0</v>
      </c>
      <c>
        <v>0</v>
      </c>
      <c>
        <v>0</v>
      </c>
      <c>
        <v>9.358876739146217</v>
      </c>
      <c>
        <v>8.175230914227447</v>
      </c>
      <c>
        <v>108.32684109082032</v>
      </c>
      <c>
        <v>45.84615581628031</v>
      </c>
      <c>
        <v>36.29698609233151</v>
      </c>
      <c>
        <v>0</v>
      </c>
      <c>
        <v>0</v>
      </c>
      <c>
        <v>208.00409065280581</v>
      </c>
    </row>
    <row>
      <c>
        <v>2597406</v>
      </c>
      <c>
        <v>1</v>
      </c>
      <c>
        <is>
          <t>İZMİR</t>
        </is>
      </c>
      <c>
        <v>KİRAZ</v>
      </c>
      <c>
        <is>
          <t>Dağıtım Transformatörü</t>
        </is>
      </c>
      <c>
        <v>TR-17 35-31-L00017_35-31-L00017_2350088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03.07.2023 19:58:37</t>
        </is>
      </c>
      <c>
        <is>
          <t>03.07.2023 20:19:10</t>
        </is>
      </c>
      <c>
        <v>0.3425</v>
      </c>
      <c>
        <v>0</v>
      </c>
      <c>
        <v>28</v>
      </c>
      <c>
        <v>0</v>
      </c>
      <c>
        <v>25</v>
      </c>
      <c>
        <v>0</v>
      </c>
      <c>
        <v>7</v>
      </c>
      <c>
        <v>0</v>
      </c>
      <c>
        <v>0</v>
      </c>
      <c>
        <v>0</v>
      </c>
      <c>
        <v>2.0699545594813995</v>
      </c>
      <c>
        <v>0</v>
      </c>
      <c>
        <v>13.608747768620281</v>
      </c>
      <c>
        <v>0</v>
      </c>
      <c>
        <v>2.791623434626918</v>
      </c>
      <c>
        <v>0</v>
      </c>
      <c>
        <v>0</v>
      </c>
      <c>
        <v>18.4703257627286</v>
      </c>
    </row>
    <row>
      <c>
        <v>2597337</v>
      </c>
      <c>
        <v>1</v>
      </c>
      <c>
        <is>
          <t>İZMİR</t>
        </is>
      </c>
      <c>
        <v>KARABAĞLAR</v>
      </c>
      <c>
        <is>
          <t>OG Fideri</t>
        </is>
      </c>
      <c>
        <v>M-2969 35-01-M02969_M-2968 M02_78497022</v>
      </c>
      <c>
        <v>Manevra</v>
      </c>
      <c>
        <v>Dağıtım-OG</v>
      </c>
      <c>
        <v>Kısa</v>
      </c>
      <c>
        <v>Şebeke işletmecisi</v>
      </c>
      <c>
        <v>Bildirimsiz</v>
      </c>
      <c>
        <is>
          <t>03.07.2023 18:01:50</t>
        </is>
      </c>
      <c>
        <is>
          <t>03.07.2023 18:02:10</t>
        </is>
      </c>
      <c>
        <v>0.005555555</v>
      </c>
      <c>
        <v>0</v>
      </c>
      <c>
        <v>1491</v>
      </c>
      <c>
        <v>0</v>
      </c>
      <c>
        <v>0</v>
      </c>
      <c>
        <v>0</v>
      </c>
      <c>
        <v>33</v>
      </c>
      <c>
        <v>0</v>
      </c>
      <c>
        <v>0</v>
      </c>
      <c>
        <v>0</v>
      </c>
      <c>
        <v>2.504363742968525</v>
      </c>
      <c>
        <v>0</v>
      </c>
      <c>
        <v>0</v>
      </c>
      <c>
        <v>0</v>
      </c>
      <c>
        <v>0.17107218931933335</v>
      </c>
      <c>
        <v>0</v>
      </c>
      <c>
        <v>0</v>
      </c>
      <c>
        <v>2.6754359322878583</v>
      </c>
    </row>
    <row>
      <c>
        <v>2597194</v>
      </c>
      <c>
        <v>1</v>
      </c>
      <c>
        <is>
          <t>İZMİR</t>
        </is>
      </c>
      <c>
        <v>KİRAZ</v>
      </c>
      <c>
        <is>
          <t>DM</t>
        </is>
      </c>
      <c>
        <v>İMBAT DM 35-15-M00370_KİRAZ-2 ( KİRAZ İM ) M04_2304388</v>
      </c>
      <c>
        <v>Yangın</v>
      </c>
      <c>
        <v>Dağıtım-OG</v>
      </c>
      <c>
        <v>Uzun</v>
      </c>
      <c>
        <v>Güvenlik</v>
      </c>
      <c>
        <v>Bildirimsiz</v>
      </c>
      <c>
        <is>
          <t>03.07.2023 14:05:27</t>
        </is>
      </c>
      <c>
        <is>
          <t>03.07.2023 16:03:52</t>
        </is>
      </c>
      <c>
        <v>1.973611111</v>
      </c>
      <c>
        <v>0</v>
      </c>
      <c>
        <v>6751</v>
      </c>
      <c>
        <v>4</v>
      </c>
      <c>
        <v>866</v>
      </c>
      <c>
        <v>20</v>
      </c>
      <c>
        <v>1575</v>
      </c>
      <c>
        <v>6</v>
      </c>
      <c>
        <v>3</v>
      </c>
      <c>
        <v>0</v>
      </c>
      <c>
        <v>2678.155983711439</v>
      </c>
      <c>
        <v>75.64776289714061</v>
      </c>
      <c>
        <v>3456.094517396053</v>
      </c>
      <c>
        <v>663.1647588888691</v>
      </c>
      <c>
        <v>4163.391400432578</v>
      </c>
      <c>
        <v>1392.7008154878606</v>
      </c>
      <c>
        <v>373.1226135371751</v>
      </c>
      <c>
        <v>12802.277852351113</v>
      </c>
    </row>
    <row>
      <c>
        <v>2597343</v>
      </c>
      <c>
        <v>1</v>
      </c>
      <c>
        <is>
          <t>MANİSA</t>
        </is>
      </c>
      <c>
        <v>KULA</v>
      </c>
      <c>
        <is>
          <t>OG Fideri</t>
        </is>
      </c>
      <c>
        <v>BAŞIBÜYÜK KÖK 45-77-L00158_HatBaşıAyırıcı_89227742 L06_89227742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03.07.2023 18:08:55</t>
        </is>
      </c>
      <c>
        <is>
          <t>03.07.2023 18:51:06</t>
        </is>
      </c>
      <c>
        <v>0.703055555</v>
      </c>
      <c>
        <v>0</v>
      </c>
      <c>
        <v>103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9.551253093802549</v>
      </c>
      <c>
        <v>0</v>
      </c>
      <c>
        <v>0</v>
      </c>
      <c>
        <v>0</v>
      </c>
      <c>
        <v>1.370936981536111</v>
      </c>
      <c>
        <v>0</v>
      </c>
      <c>
        <v>0</v>
      </c>
      <c>
        <v>10.92219007533866</v>
      </c>
    </row>
    <row>
      <c>
        <v>2597174</v>
      </c>
      <c>
        <v>1</v>
      </c>
      <c>
        <is>
          <t>MANİSA</t>
        </is>
      </c>
      <c>
        <v>ŞEHZADELER</v>
      </c>
      <c>
        <is>
          <t>KÖK</t>
        </is>
      </c>
      <c>
        <v>AŞAĞIÇOBANİSA KÖK 45-71-M00096_AŞAĞIÇOBANİSA TR-3 M06_2076282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03.07.2023 13:49:41</t>
        </is>
      </c>
      <c>
        <is>
          <t>03.07.2023 16:07:10</t>
        </is>
      </c>
      <c>
        <v>2.291388888</v>
      </c>
      <c>
        <v>0</v>
      </c>
      <c>
        <v>523</v>
      </c>
      <c>
        <v>8</v>
      </c>
      <c>
        <v>26</v>
      </c>
      <c>
        <v>4</v>
      </c>
      <c>
        <v>99</v>
      </c>
      <c>
        <v>7</v>
      </c>
      <c>
        <v>1</v>
      </c>
      <c>
        <v>0</v>
      </c>
      <c>
        <v>256.01950547101217</v>
      </c>
      <c>
        <v>29.476144830445165</v>
      </c>
      <c>
        <v>84.77919482718573</v>
      </c>
      <c>
        <v>455.0217732224819</v>
      </c>
      <c>
        <v>170.8300211467102</v>
      </c>
      <c>
        <v>1383.9317049735257</v>
      </c>
      <c>
        <v>5.538789747793453</v>
      </c>
      <c>
        <v>2385.5971342191547</v>
      </c>
    </row>
    <row>
      <c>
        <v>2597380</v>
      </c>
      <c>
        <v>1</v>
      </c>
      <c>
        <is>
          <t>İZMİR</t>
        </is>
      </c>
      <c>
        <v>KİRAZ</v>
      </c>
      <c>
        <is>
          <t>AG Fideri</t>
        </is>
      </c>
      <c>
        <v>TR-17 35-31-L00017_47982013_56399872_56399872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03.07.2023 19:09:09</t>
        </is>
      </c>
      <c>
        <is>
          <t>03.07.2023 20:12:58</t>
        </is>
      </c>
      <c>
        <v>1.063611111</v>
      </c>
      <c>
        <v>0</v>
      </c>
      <c>
        <v>16</v>
      </c>
      <c>
        <v>0</v>
      </c>
      <c>
        <v>9</v>
      </c>
      <c>
        <v>0</v>
      </c>
      <c>
        <v>5</v>
      </c>
      <c>
        <v>0</v>
      </c>
      <c>
        <v>0</v>
      </c>
      <c>
        <v>0</v>
      </c>
      <c>
        <v>4.182477082459296</v>
      </c>
      <c>
        <v>0</v>
      </c>
      <c>
        <v>12.72656260875146</v>
      </c>
      <c>
        <v>0</v>
      </c>
      <c>
        <v>9.032222613918456</v>
      </c>
      <c>
        <v>0</v>
      </c>
      <c>
        <v>0</v>
      </c>
      <c>
        <v>25.94126230512921</v>
      </c>
    </row>
    <row>
      <c>
        <v>2596882</v>
      </c>
      <c>
        <v>1</v>
      </c>
      <c>
        <is>
          <t>İZMİR</t>
        </is>
      </c>
      <c>
        <v>ÖDEMİŞ</v>
      </c>
      <c>
        <is>
          <t>AG Fideri</t>
        </is>
      </c>
      <c>
        <v>YOLÜSTÜ TR-4 35-15-L00916_B_79886404_79886404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03.07.2023 08:05:16</t>
        </is>
      </c>
      <c>
        <is>
          <t>03.07.2023 09:05:29</t>
        </is>
      </c>
      <c>
        <v>1.003611111</v>
      </c>
      <c>
        <v>0</v>
      </c>
      <c>
        <v>11</v>
      </c>
      <c>
        <v>0</v>
      </c>
      <c>
        <v>4</v>
      </c>
      <c>
        <v>0</v>
      </c>
      <c>
        <v>7</v>
      </c>
      <c>
        <v>0</v>
      </c>
      <c>
        <v>0</v>
      </c>
      <c>
        <v>0</v>
      </c>
      <c>
        <v>4.122731625436799</v>
      </c>
      <c>
        <v>0</v>
      </c>
      <c>
        <v>13.579241943902584</v>
      </c>
      <c>
        <v>0</v>
      </c>
      <c>
        <v>1.2617490606928246</v>
      </c>
      <c>
        <v>0</v>
      </c>
      <c>
        <v>0</v>
      </c>
      <c>
        <v>18.96372263003221</v>
      </c>
    </row>
    <row>
      <c>
        <v>2597094</v>
      </c>
      <c>
        <v>1</v>
      </c>
      <c>
        <is>
          <t>İZMİR</t>
        </is>
      </c>
      <c>
        <v>TİRE</v>
      </c>
      <c>
        <is>
          <t>Dağıtım Transformatörü</t>
        </is>
      </c>
      <c>
        <v>PEŞREFLİ TR-4 35-29-L00773_35-29-L00773_72350242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03.07.2023 12:09:29</t>
        </is>
      </c>
      <c>
        <is>
          <t>03.07.2023 14:06:59</t>
        </is>
      </c>
      <c>
        <v>1.958333333</v>
      </c>
      <c>
        <v>0</v>
      </c>
      <c>
        <v>108</v>
      </c>
      <c>
        <v>0</v>
      </c>
      <c>
        <v>11</v>
      </c>
      <c>
        <v>0</v>
      </c>
      <c>
        <v>8</v>
      </c>
      <c>
        <v>0</v>
      </c>
      <c>
        <v>0</v>
      </c>
      <c>
        <v>0</v>
      </c>
      <c>
        <v>34.36415537312479</v>
      </c>
      <c>
        <v>0</v>
      </c>
      <c>
        <v>31.507778131421354</v>
      </c>
      <c>
        <v>0</v>
      </c>
      <c>
        <v>29.1086636466564</v>
      </c>
      <c>
        <v>0</v>
      </c>
      <c>
        <v>0</v>
      </c>
      <c>
        <v>94.98059715120255</v>
      </c>
    </row>
    <row>
      <c>
        <v>2596839</v>
      </c>
      <c>
        <v>1</v>
      </c>
      <c>
        <is>
          <t>İZMİR</t>
        </is>
      </c>
      <c>
        <v>TİRE</v>
      </c>
      <c>
        <is>
          <t>DM</t>
        </is>
      </c>
      <c>
        <v>TİRE İM-DM-1 35-29-A00001_BOYNUYOĞUN L04_2059646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03.07.2023 05:46:05</t>
        </is>
      </c>
      <c>
        <is>
          <t>03.07.2023 06:04:16</t>
        </is>
      </c>
      <c>
        <v>0.303055555</v>
      </c>
      <c>
        <v>7</v>
      </c>
      <c>
        <v>2143</v>
      </c>
      <c>
        <v>60</v>
      </c>
      <c>
        <v>261</v>
      </c>
      <c>
        <v>27</v>
      </c>
      <c>
        <v>358</v>
      </c>
      <c>
        <v>0</v>
      </c>
      <c>
        <v>0</v>
      </c>
      <c>
        <v>0.5294487385101</v>
      </c>
      <c>
        <v>84.41254244219473</v>
      </c>
      <c>
        <v>85.88531493289001</v>
      </c>
      <c>
        <v>177.24772179917886</v>
      </c>
      <c>
        <v>46.429026895534335</v>
      </c>
      <c>
        <v>67.25658198290705</v>
      </c>
      <c>
        <v>0</v>
      </c>
      <c>
        <v>0</v>
      </c>
      <c>
        <v>461.76063679121506</v>
      </c>
    </row>
    <row>
      <c>
        <v>2597088</v>
      </c>
      <c>
        <v>1</v>
      </c>
      <c>
        <is>
          <t>MANİSA</t>
        </is>
      </c>
      <c>
        <v>AHMETLİ</v>
      </c>
      <c>
        <is>
          <t>DM</t>
        </is>
      </c>
      <c>
        <v>DERBENT İM-DM 45-83-A00004_CANBAZLI KÖK M02_2329810</v>
      </c>
      <c>
        <v>OG Atlama(Jumper) Arızası</v>
      </c>
      <c>
        <v>Dağıtım-OG</v>
      </c>
      <c>
        <v>Uzun</v>
      </c>
      <c>
        <v>Şebeke işletmecisi</v>
      </c>
      <c>
        <v>Bildirimsiz</v>
      </c>
      <c>
        <is>
          <t>03.07.2023 12:06:31</t>
        </is>
      </c>
      <c>
        <is>
          <t>03.07.2023 13:30:33</t>
        </is>
      </c>
      <c>
        <v>1.400555555</v>
      </c>
      <c>
        <v>20</v>
      </c>
      <c>
        <v>921</v>
      </c>
      <c>
        <v>421</v>
      </c>
      <c>
        <v>220</v>
      </c>
      <c>
        <v>29</v>
      </c>
      <c>
        <v>67</v>
      </c>
      <c>
        <v>3</v>
      </c>
      <c>
        <v>0</v>
      </c>
      <c>
        <v>119.90534871395482</v>
      </c>
      <c>
        <v>318.20624097849645</v>
      </c>
      <c>
        <v>3524.238810466552</v>
      </c>
      <c>
        <v>1556.537812066336</v>
      </c>
      <c>
        <v>211.2133141905762</v>
      </c>
      <c>
        <v>121.66898789549158</v>
      </c>
      <c>
        <v>344.908613922456</v>
      </c>
      <c>
        <v>0</v>
      </c>
      <c>
        <v>6196.679128233863</v>
      </c>
    </row>
    <row>
      <c>
        <v>2596988</v>
      </c>
      <c>
        <v>1</v>
      </c>
      <c>
        <is>
          <t>İZMİR</t>
        </is>
      </c>
      <c>
        <v>KONAK</v>
      </c>
      <c>
        <is>
          <t>Kullanıcı Bağlantı Hattı</t>
        </is>
      </c>
      <c>
        <v>K-2844 35-01-K02844_913910552_913910552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03.07.2023 10:13:29</t>
        </is>
      </c>
      <c>
        <is>
          <t>03.07.2023 11:45:23</t>
        </is>
      </c>
      <c>
        <v>1.531666666</v>
      </c>
      <c>
        <v>0</v>
      </c>
      <c>
        <v>1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0.013976425252283</v>
      </c>
      <c>
        <v>0</v>
      </c>
      <c>
        <v>0</v>
      </c>
      <c>
        <v>0</v>
      </c>
      <c>
        <v>1.0769068895723168</v>
      </c>
      <c>
        <v>0</v>
      </c>
      <c>
        <v>0</v>
      </c>
      <c>
        <v>1.0908833148245998</v>
      </c>
    </row>
    <row>
      <c>
        <v>2596971</v>
      </c>
      <c>
        <v>1</v>
      </c>
      <c>
        <is>
          <t>MANİSA</t>
        </is>
      </c>
      <c>
        <v>KULA</v>
      </c>
      <c>
        <is>
          <t>AG Fideri</t>
        </is>
      </c>
      <c>
        <v>ÇİFTÇİİBRAHİM CAMİ MAH.TR-1 45-77-M00098_A_56356724_56356724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03.07.2023 09:53:05</t>
        </is>
      </c>
      <c>
        <is>
          <t>03.07.2023 11:48:30</t>
        </is>
      </c>
      <c>
        <v>1.923611111</v>
      </c>
      <c>
        <v>0</v>
      </c>
      <c>
        <v>3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0.5726820206801526</v>
      </c>
      <c>
        <v>0</v>
      </c>
      <c>
        <v>0</v>
      </c>
      <c>
        <v>0</v>
      </c>
      <c>
        <v>0</v>
      </c>
      <c>
        <v>0</v>
      </c>
      <c>
        <v>0</v>
      </c>
      <c>
        <v>0.5726820206801526</v>
      </c>
    </row>
    <row>
      <c>
        <v>2597326</v>
      </c>
      <c>
        <v>1</v>
      </c>
      <c>
        <is>
          <t>MANİSA</t>
        </is>
      </c>
      <c>
        <v>AKHİSAR</v>
      </c>
      <c>
        <is>
          <t>Saha Dağıtım Kutusu (SDK)</t>
        </is>
      </c>
      <c>
        <v>DM-2/TR-6 45-72-M00681_E E01b_92734824</v>
      </c>
      <c>
        <v>AG Tel Kopuğu</v>
      </c>
      <c>
        <v>Dağıtım-AG</v>
      </c>
      <c>
        <v>Uzun</v>
      </c>
      <c>
        <v>Şebeke işletmecisi</v>
      </c>
      <c>
        <v>Bildirimsiz</v>
      </c>
      <c>
        <is>
          <t>03.07.2023 17:44:52</t>
        </is>
      </c>
      <c>
        <is>
          <t>03.07.2023 19:40:13</t>
        </is>
      </c>
      <c>
        <v>1.9225</v>
      </c>
      <c>
        <v>0</v>
      </c>
      <c>
        <v>102</v>
      </c>
      <c>
        <v>0</v>
      </c>
      <c>
        <v>5</v>
      </c>
      <c>
        <v>0</v>
      </c>
      <c>
        <v>3</v>
      </c>
      <c>
        <v>0</v>
      </c>
      <c>
        <v>0</v>
      </c>
      <c>
        <v>0</v>
      </c>
      <c>
        <v>33.33303423481125</v>
      </c>
      <c>
        <v>0</v>
      </c>
      <c>
        <v>1.2354969096645627</v>
      </c>
      <c>
        <v>0</v>
      </c>
      <c>
        <v>7.426590420106667</v>
      </c>
      <c>
        <v>0</v>
      </c>
      <c>
        <v>0</v>
      </c>
      <c>
        <v>41.995121564582476</v>
      </c>
    </row>
    <row>
      <c>
        <v>2596825</v>
      </c>
      <c>
        <v>1</v>
      </c>
      <c>
        <is>
          <t>MANİSA</t>
        </is>
      </c>
      <c>
        <v>YUNUSEMRE</v>
      </c>
      <c>
        <is>
          <t>KÖK</t>
        </is>
      </c>
      <c>
        <v>SİYEKLİ KÖK 45-71-M00185_DAĞYENİCE M07_72256926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03.07.2023 02:07:04</t>
        </is>
      </c>
      <c>
        <is>
          <t>03.07.2023 02:10:48</t>
        </is>
      </c>
      <c>
        <v>0.062222222</v>
      </c>
      <c>
        <v>7</v>
      </c>
      <c>
        <v>1189</v>
      </c>
      <c>
        <v>4</v>
      </c>
      <c>
        <v>3</v>
      </c>
      <c>
        <v>3</v>
      </c>
      <c>
        <v>85</v>
      </c>
      <c>
        <v>0</v>
      </c>
      <c>
        <v>0</v>
      </c>
      <c>
        <v>0.07787368686222224</v>
      </c>
      <c>
        <v>7.2972182776795975</v>
      </c>
      <c>
        <v>1.283522206648329</v>
      </c>
      <c>
        <v>0.2047035438625333</v>
      </c>
      <c>
        <v>1.5250871760896616</v>
      </c>
      <c>
        <v>0.6780345516929104</v>
      </c>
      <c>
        <v>0</v>
      </c>
      <c>
        <v>0</v>
      </c>
      <c>
        <v>11.066439442835254</v>
      </c>
    </row>
    <row>
      <c>
        <v>2596831</v>
      </c>
      <c>
        <v>1</v>
      </c>
      <c>
        <is>
          <t>İZMİR</t>
        </is>
      </c>
      <c>
        <v>URLA</v>
      </c>
      <c>
        <is>
          <t>DM</t>
        </is>
      </c>
      <c>
        <v>GÜLBAHÇE İM 35-19-A00006_BALIKLIOVA L03_72213967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03.07.2023 03:37:00</t>
        </is>
      </c>
      <c>
        <is>
          <t>03.07.2023 03:46:00</t>
        </is>
      </c>
      <c>
        <v>0.15</v>
      </c>
      <c>
        <v>1</v>
      </c>
      <c>
        <v>1542</v>
      </c>
      <c>
        <v>0</v>
      </c>
      <c>
        <v>107</v>
      </c>
      <c>
        <v>8</v>
      </c>
      <c>
        <v>183</v>
      </c>
      <c>
        <v>1</v>
      </c>
      <c>
        <v>0</v>
      </c>
      <c>
        <v>2.7763541338080002</v>
      </c>
      <c>
        <v>50.53156419976465</v>
      </c>
      <c>
        <v>0</v>
      </c>
      <c>
        <v>3.1509352948609504</v>
      </c>
      <c>
        <v>34.32052247580491</v>
      </c>
      <c>
        <v>17.964931465236617</v>
      </c>
      <c>
        <v>3.6720837831711144</v>
      </c>
      <c>
        <v>0</v>
      </c>
      <c>
        <v>112.41639135264624</v>
      </c>
    </row>
    <row>
      <c>
        <v>2596954</v>
      </c>
      <c>
        <v>1</v>
      </c>
      <c>
        <is>
          <t>İZMİR</t>
        </is>
      </c>
      <c>
        <v>URLA</v>
      </c>
      <c>
        <is>
          <t>TM Fideri</t>
        </is>
      </c>
      <c>
        <v>URLA TM-1 35-19-A00004_ALAÇATI-1 M02_2313932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03.07.2023 09:32:42</t>
        </is>
      </c>
      <c>
        <is>
          <t>03.07.2023 10:29:53</t>
        </is>
      </c>
      <c>
        <v>0.953055555</v>
      </c>
      <c>
        <v>17</v>
      </c>
      <c>
        <v>1964</v>
      </c>
      <c>
        <v>23</v>
      </c>
      <c>
        <v>519</v>
      </c>
      <c>
        <v>49</v>
      </c>
      <c>
        <v>366</v>
      </c>
      <c>
        <v>3</v>
      </c>
      <c>
        <v>2</v>
      </c>
      <c>
        <v>681.5893846708731</v>
      </c>
      <c>
        <v>777.4893240071162</v>
      </c>
      <c>
        <v>656.4455888795328</v>
      </c>
      <c>
        <v>298.2351654345844</v>
      </c>
      <c>
        <v>310.4059705739836</v>
      </c>
      <c>
        <v>539.1997649146339</v>
      </c>
      <c>
        <v>460.82216928849994</v>
      </c>
      <c>
        <v>8.69453778029824</v>
      </c>
      <c>
        <v>3732.881905549522</v>
      </c>
    </row>
    <row>
      <c>
        <v>2596871</v>
      </c>
      <c>
        <v>1</v>
      </c>
      <c>
        <is>
          <t>MANİSA</t>
        </is>
      </c>
      <c>
        <v>YUNUSEMRE</v>
      </c>
      <c>
        <is>
          <t>KÖK</t>
        </is>
      </c>
      <c>
        <v>SİYEKLİ KÖK 45-71-M00185_DAĞYENİCE M07_72256926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03.07.2023 07:13:04</t>
        </is>
      </c>
      <c>
        <is>
          <t>03.07.2023 07:45:57</t>
        </is>
      </c>
      <c>
        <v>0.548055555</v>
      </c>
      <c>
        <v>7</v>
      </c>
      <c>
        <v>1189</v>
      </c>
      <c>
        <v>4</v>
      </c>
      <c>
        <v>3</v>
      </c>
      <c>
        <v>3</v>
      </c>
      <c>
        <v>85</v>
      </c>
      <c>
        <v>0</v>
      </c>
      <c>
        <v>0</v>
      </c>
      <c>
        <v>0.627336983945</v>
      </c>
      <c>
        <v>60.198000795037785</v>
      </c>
      <c>
        <v>12.52565612343125</v>
      </c>
      <c>
        <v>2.3313676800141483</v>
      </c>
      <c>
        <v>14.15017310064804</v>
      </c>
      <c>
        <v>7.24873827929071</v>
      </c>
      <c>
        <v>0</v>
      </c>
      <c>
        <v>0</v>
      </c>
      <c>
        <v>97.08127296236694</v>
      </c>
    </row>
    <row>
      <c>
        <v>2597449</v>
      </c>
      <c>
        <v>1</v>
      </c>
      <c>
        <is>
          <t>MANİSA</t>
        </is>
      </c>
      <c>
        <v>TURGUTLU</v>
      </c>
      <c>
        <is>
          <t>Dağıtım Transformatörü</t>
        </is>
      </c>
      <c>
        <v>TR-1/80(CP ARKASI) 45-83-M00080_45-83-M00080_2349145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03.07.2023 21:35:04</t>
        </is>
      </c>
      <c>
        <is>
          <t>03.07.2023 23:10:59</t>
        </is>
      </c>
      <c>
        <v>1.598611111</v>
      </c>
      <c>
        <v>0</v>
      </c>
      <c>
        <v>1</v>
      </c>
      <c>
        <v>0</v>
      </c>
      <c>
        <v>12</v>
      </c>
      <c>
        <v>0</v>
      </c>
      <c>
        <v>1</v>
      </c>
      <c>
        <v>0</v>
      </c>
      <c>
        <v>0</v>
      </c>
      <c>
        <v>0</v>
      </c>
      <c>
        <v>0.32865844125875965</v>
      </c>
      <c>
        <v>0</v>
      </c>
      <c>
        <v>26.708865819377873</v>
      </c>
      <c>
        <v>0</v>
      </c>
      <c>
        <v>2.6675537771978286</v>
      </c>
      <c>
        <v>0</v>
      </c>
      <c>
        <v>0</v>
      </c>
      <c>
        <v>29.70507803783446</v>
      </c>
    </row>
    <row>
      <c>
        <v>2596908</v>
      </c>
      <c>
        <v>1</v>
      </c>
      <c>
        <is>
          <t>MANİSA</t>
        </is>
      </c>
      <c>
        <v>AKHİSAR</v>
      </c>
      <c>
        <is>
          <t>AG Fideri</t>
        </is>
      </c>
      <c>
        <v>TR-2/6 45-72-L00006_B_91445493_91445493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03.07.2023 08:48:33</t>
        </is>
      </c>
      <c>
        <is>
          <t>03.07.2023 09:38:26</t>
        </is>
      </c>
      <c>
        <v>0.831388888</v>
      </c>
      <c>
        <v>0</v>
      </c>
      <c>
        <v>157</v>
      </c>
      <c>
        <v>0</v>
      </c>
      <c>
        <v>3</v>
      </c>
      <c>
        <v>0</v>
      </c>
      <c>
        <v>3</v>
      </c>
      <c>
        <v>0</v>
      </c>
      <c>
        <v>0</v>
      </c>
      <c>
        <v>0</v>
      </c>
      <c>
        <v>21.23410698631266</v>
      </c>
      <c>
        <v>0</v>
      </c>
      <c>
        <v>0.3129928460411041</v>
      </c>
      <c>
        <v>0</v>
      </c>
      <c>
        <v>0.21914427066407596</v>
      </c>
      <c>
        <v>0</v>
      </c>
      <c>
        <v>0</v>
      </c>
      <c>
        <v>21.76624410301784</v>
      </c>
    </row>
    <row>
      <c>
        <v>2597163</v>
      </c>
      <c>
        <v>1</v>
      </c>
      <c>
        <is>
          <t>İZMİR</t>
        </is>
      </c>
      <c>
        <v>KARABAĞLAR</v>
      </c>
      <c>
        <is>
          <t>Kullanıcı Bağlantı Hattı</t>
        </is>
      </c>
      <c>
        <v>K-1174 35-01-K01174_912023970_912023970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03.07.2023 13:38:25</t>
        </is>
      </c>
      <c>
        <is>
          <t>03.07.2023 14:47:09</t>
        </is>
      </c>
      <c>
        <v>1.145555555</v>
      </c>
      <c>
        <v>0</v>
      </c>
      <c>
        <v>6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1.7424779744464671</v>
      </c>
      <c>
        <v>0</v>
      </c>
      <c>
        <v>0</v>
      </c>
      <c>
        <v>0</v>
      </c>
      <c>
        <v>0</v>
      </c>
      <c>
        <v>0</v>
      </c>
      <c>
        <v>0</v>
      </c>
      <c>
        <v>1.7424779744464671</v>
      </c>
    </row>
    <row>
      <c>
        <v>2597455</v>
      </c>
      <c>
        <v>1</v>
      </c>
      <c>
        <is>
          <t>MANİSA</t>
        </is>
      </c>
      <c>
        <v>SARIGÖL</v>
      </c>
      <c>
        <is>
          <t>Dağıtım Transformatörü</t>
        </is>
      </c>
      <c>
        <v>YUKARIKOÇAKLAR TR-6 TARIMSAL SULAMA 45-79-M00168_45-79-M00168_2367414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03.07.2023 21:38:00</t>
        </is>
      </c>
      <c>
        <is>
          <t>03.07.2023 23:14:18</t>
        </is>
      </c>
      <c>
        <v>1.605</v>
      </c>
      <c>
        <v>0</v>
      </c>
      <c>
        <v>0</v>
      </c>
      <c>
        <v>0</v>
      </c>
      <c>
        <v>7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70.56143829963193</v>
      </c>
      <c>
        <v>0</v>
      </c>
      <c>
        <v>0</v>
      </c>
      <c>
        <v>0</v>
      </c>
      <c>
        <v>0</v>
      </c>
      <c>
        <v>70.56143829963193</v>
      </c>
    </row>
    <row>
      <c>
        <v>2597412</v>
      </c>
      <c>
        <v>1</v>
      </c>
      <c>
        <is>
          <t>İZMİR</t>
        </is>
      </c>
      <c>
        <v>KEMALPAŞA</v>
      </c>
      <c>
        <is>
          <t>AG Fideri</t>
        </is>
      </c>
      <c>
        <v>AYŞE KESMECİ SULAMA GRUBU TR 35-27-M00508_A_93721143_93721143</v>
      </c>
      <c>
        <v>Üçüncü Şahısların Vermiş Olduğu Hasarlar</v>
      </c>
      <c>
        <v>Dağıtım-AG</v>
      </c>
      <c>
        <v>Uzun</v>
      </c>
      <c>
        <v>Dışsal</v>
      </c>
      <c>
        <v>Bildirimsiz</v>
      </c>
      <c>
        <is>
          <t>03.07.2023 20:17:54</t>
        </is>
      </c>
      <c>
        <is>
          <t>03.07.2023 21:43:57</t>
        </is>
      </c>
      <c>
        <v>1.434166666</v>
      </c>
      <c>
        <v>0</v>
      </c>
      <c>
        <v>0</v>
      </c>
      <c>
        <v>0</v>
      </c>
      <c>
        <v>4</v>
      </c>
      <c>
        <v>0</v>
      </c>
      <c>
        <v>3</v>
      </c>
      <c>
        <v>0</v>
      </c>
      <c>
        <v>0</v>
      </c>
      <c>
        <v>0</v>
      </c>
      <c>
        <v>0</v>
      </c>
      <c>
        <v>0</v>
      </c>
      <c>
        <v>18.58970023754692</v>
      </c>
      <c>
        <v>0</v>
      </c>
      <c>
        <v>5.621879153332904</v>
      </c>
      <c>
        <v>0</v>
      </c>
      <c>
        <v>0</v>
      </c>
      <c>
        <v>24.211579390879827</v>
      </c>
    </row>
    <row>
      <c>
        <v>2597097</v>
      </c>
      <c>
        <v>1</v>
      </c>
      <c>
        <is>
          <t>İZMİR</t>
        </is>
      </c>
      <c>
        <v>GAZİEMİR</v>
      </c>
      <c>
        <is>
          <t>Kullanıcı Bağlantı Hattı</t>
        </is>
      </c>
      <c>
        <v>K-3669 35-08-K03669_99107891_99107891</v>
      </c>
      <c>
        <v>AG Box / Sdk Abone Çıkış Sigorta Atığı</v>
      </c>
      <c>
        <v>Dağıtım-AG</v>
      </c>
      <c>
        <v>Uzun</v>
      </c>
      <c>
        <v>Şebeke işletmecisi</v>
      </c>
      <c>
        <v>Bildirimsiz</v>
      </c>
      <c>
        <is>
          <t>03.07.2023 12:06:21</t>
        </is>
      </c>
      <c>
        <is>
          <t>03.07.2023 13:46:29</t>
        </is>
      </c>
      <c>
        <v>1.668888888</v>
      </c>
      <c>
        <v>0</v>
      </c>
      <c>
        <v>9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3.766453117284807</v>
      </c>
      <c>
        <v>0</v>
      </c>
      <c>
        <v>0</v>
      </c>
      <c>
        <v>0</v>
      </c>
      <c>
        <v>0.6520312667123487</v>
      </c>
      <c>
        <v>0</v>
      </c>
      <c>
        <v>0</v>
      </c>
      <c>
        <v>4.418484383997155</v>
      </c>
    </row>
    <row>
      <c>
        <v>2597226</v>
      </c>
      <c>
        <v>1</v>
      </c>
      <c>
        <is>
          <t>MANİSA</t>
        </is>
      </c>
      <c>
        <v>SALİHLİ</v>
      </c>
      <c>
        <is>
          <t>Dağıtım Transformatörü</t>
        </is>
      </c>
      <c>
        <v>TR-41 KÖK 45-78-L00041_45-78-L00041_65890252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03.07.2023 15:21:06</t>
        </is>
      </c>
      <c>
        <is>
          <t>03.07.2023 16:01:17</t>
        </is>
      </c>
      <c>
        <v>0.669722222</v>
      </c>
      <c>
        <v>0</v>
      </c>
      <c>
        <v>60</v>
      </c>
      <c>
        <v>0</v>
      </c>
      <c>
        <v>5</v>
      </c>
      <c>
        <v>0</v>
      </c>
      <c>
        <v>16</v>
      </c>
      <c>
        <v>0</v>
      </c>
      <c>
        <v>0</v>
      </c>
      <c>
        <v>0</v>
      </c>
      <c>
        <v>11.317324955451788</v>
      </c>
      <c>
        <v>0</v>
      </c>
      <c>
        <v>4.854476739153413</v>
      </c>
      <c>
        <v>0</v>
      </c>
      <c>
        <v>62.00587488594428</v>
      </c>
      <c>
        <v>0</v>
      </c>
      <c>
        <v>0</v>
      </c>
      <c>
        <v>78.17767658054947</v>
      </c>
    </row>
    <row>
      <c>
        <v>2596977</v>
      </c>
      <c>
        <v>1</v>
      </c>
      <c>
        <is>
          <t>İZMİR</t>
        </is>
      </c>
      <c>
        <v>ÖDEMİŞ</v>
      </c>
      <c>
        <is>
          <t>DM</t>
        </is>
      </c>
      <c>
        <v>DEMİRCİLİ DM 35-15-L00895_KARAKOVA DM L013_85268691</v>
      </c>
      <c>
        <v>Şebeke Yenileme ve Kapasite Artışı Çalışması</v>
      </c>
      <c>
        <v>Dağıtım-OG</v>
      </c>
      <c>
        <v>Uzun</v>
      </c>
      <c>
        <v>Şebeke işletmecisi</v>
      </c>
      <c>
        <v>Bildirimli</v>
      </c>
      <c>
        <is>
          <t>03.07.2023 09:57:29</t>
        </is>
      </c>
      <c>
        <is>
          <t>03.07.2023 11:27:36</t>
        </is>
      </c>
      <c>
        <v>1.501944444</v>
      </c>
      <c>
        <v>1</v>
      </c>
      <c>
        <v>336</v>
      </c>
      <c>
        <v>39</v>
      </c>
      <c>
        <v>199</v>
      </c>
      <c>
        <v>7</v>
      </c>
      <c>
        <v>94</v>
      </c>
      <c>
        <v>0</v>
      </c>
      <c>
        <v>0</v>
      </c>
      <c>
        <v>3.575819522081907</v>
      </c>
      <c>
        <v>162.07506498403907</v>
      </c>
      <c>
        <v>2039.0420469953383</v>
      </c>
      <c>
        <v>1366.9741665994834</v>
      </c>
      <c>
        <v>166.4988923656892</v>
      </c>
      <c>
        <v>451.3929146339139</v>
      </c>
      <c>
        <v>0</v>
      </c>
      <c>
        <v>0</v>
      </c>
      <c>
        <v>4189.558905100546</v>
      </c>
    </row>
    <row>
      <c>
        <v>2596848</v>
      </c>
      <c>
        <v>1</v>
      </c>
      <c>
        <is>
          <t>MANİSA</t>
        </is>
      </c>
      <c>
        <v>SALİHLİ</v>
      </c>
      <c>
        <is>
          <t>KÖK</t>
        </is>
      </c>
      <c>
        <v>YEŞİLOVA KÖK 45-78-M01393_YEŞİLOVA KÖYİÇİ M01_83810700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03.07.2023 06:18:55</t>
        </is>
      </c>
      <c>
        <is>
          <t>03.07.2023 06:50:51</t>
        </is>
      </c>
      <c>
        <v>0.532222222</v>
      </c>
      <c>
        <v>0</v>
      </c>
      <c>
        <v>0</v>
      </c>
      <c>
        <v>30</v>
      </c>
      <c>
        <v>56</v>
      </c>
      <c>
        <v>4</v>
      </c>
      <c>
        <v>5</v>
      </c>
      <c>
        <v>0</v>
      </c>
      <c>
        <v>0</v>
      </c>
      <c>
        <v>0</v>
      </c>
      <c>
        <v>0</v>
      </c>
      <c>
        <v>33.36071726946251</v>
      </c>
      <c>
        <v>51.05921948466632</v>
      </c>
      <c>
        <v>5.770402531896906</v>
      </c>
      <c>
        <v>2.8954700038147703</v>
      </c>
      <c>
        <v>0</v>
      </c>
      <c>
        <v>0</v>
      </c>
      <c>
        <v>93.0858092898405</v>
      </c>
    </row>
    <row>
      <c>
        <v>2597240</v>
      </c>
      <c>
        <v>1</v>
      </c>
      <c>
        <is>
          <t>MANİSA</t>
        </is>
      </c>
      <c>
        <v>KÖPRÜBAŞI</v>
      </c>
      <c>
        <is>
          <t>Kullanıcı Bağlantı Hattı</t>
        </is>
      </c>
      <c>
        <v>ALANYOLU TR-2 45-86-M00113_915792935_915792935</v>
      </c>
      <c>
        <v>AG Branşman Yeraltı Kablo Arızası</v>
      </c>
      <c>
        <v>Dağıtım-AG</v>
      </c>
      <c>
        <v>Uzun</v>
      </c>
      <c>
        <v>Şebeke işletmecisi</v>
      </c>
      <c>
        <v>Bildirimsiz</v>
      </c>
      <c>
        <is>
          <t>03.07.2023 15:43:07</t>
        </is>
      </c>
      <c>
        <is>
          <t>03.07.2023 17:32:04</t>
        </is>
      </c>
      <c>
        <v>1.815833333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0.23988301086115751</v>
      </c>
      <c>
        <v>0</v>
      </c>
      <c>
        <v>0</v>
      </c>
      <c>
        <v>0</v>
      </c>
      <c>
        <v>0</v>
      </c>
      <c>
        <v>0</v>
      </c>
      <c>
        <v>0</v>
      </c>
      <c>
        <v>0.23988301086115751</v>
      </c>
    </row>
    <row>
      <c>
        <v>2596891</v>
      </c>
      <c>
        <v>1</v>
      </c>
      <c>
        <is>
          <t>MANİSA</t>
        </is>
      </c>
      <c>
        <v>YUNUSEMRE</v>
      </c>
      <c>
        <is>
          <t>KÖK</t>
        </is>
      </c>
      <c>
        <v>SİYEKLİ KÖK 45-71-M00185_DAĞYENİCE M07_72256926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03.07.2023 08:24:37</t>
        </is>
      </c>
      <c>
        <is>
          <t>03.07.2023 09:37:50</t>
        </is>
      </c>
      <c>
        <v>1.220277777</v>
      </c>
      <c>
        <v>7</v>
      </c>
      <c>
        <v>1189</v>
      </c>
      <c>
        <v>4</v>
      </c>
      <c>
        <v>3</v>
      </c>
      <c>
        <v>3</v>
      </c>
      <c>
        <v>85</v>
      </c>
      <c>
        <v>0</v>
      </c>
      <c>
        <v>0</v>
      </c>
      <c>
        <v>1.7369199737944443</v>
      </c>
      <c>
        <v>154.88408006011912</v>
      </c>
      <c>
        <v>31.345747651010583</v>
      </c>
      <c>
        <v>5.404311826333136</v>
      </c>
      <c>
        <v>47.347320798144736</v>
      </c>
      <c>
        <v>25.717009964132867</v>
      </c>
      <c>
        <v>0</v>
      </c>
      <c>
        <v>0</v>
      </c>
      <c>
        <v>266.43539027353484</v>
      </c>
    </row>
    <row>
      <c>
        <v>2596991</v>
      </c>
      <c>
        <v>1</v>
      </c>
      <c>
        <is>
          <t>MANİSA</t>
        </is>
      </c>
      <c>
        <v>TURGUTLU</v>
      </c>
      <c>
        <is>
          <t>Kullanıcı Bağlantı Hattı</t>
        </is>
      </c>
      <c>
        <v>ÇEPNİDERE TR-1 45-83-L00222_955162697_955162697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03.07.2023 10:17:23</t>
        </is>
      </c>
      <c>
        <is>
          <t>03.07.2023 12:27:56</t>
        </is>
      </c>
      <c>
        <v>2.175833333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0.18005791982446595</v>
      </c>
      <c>
        <v>0</v>
      </c>
      <c>
        <v>0</v>
      </c>
      <c>
        <v>0</v>
      </c>
      <c>
        <v>0</v>
      </c>
      <c>
        <v>0</v>
      </c>
      <c>
        <v>0</v>
      </c>
      <c>
        <v>0.18005791982446595</v>
      </c>
    </row>
    <row>
      <c>
        <v>2597183</v>
      </c>
      <c>
        <v>1</v>
      </c>
      <c>
        <is>
          <t>İZMİR</t>
        </is>
      </c>
      <c>
        <v>BERGAMA</v>
      </c>
      <c>
        <is>
          <t>AG Fideri</t>
        </is>
      </c>
      <c>
        <v>DAĞISTAN TR-1 35-16-M00129_D_90949973_90949973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03.07.2023 13:57:56</t>
        </is>
      </c>
      <c>
        <is>
          <t>03.07.2023 14:44:42</t>
        </is>
      </c>
      <c>
        <v>0.779444444</v>
      </c>
      <c>
        <v>0</v>
      </c>
      <c>
        <v>17</v>
      </c>
      <c>
        <v>0</v>
      </c>
      <c>
        <v>2</v>
      </c>
      <c>
        <v>0</v>
      </c>
      <c>
        <v>4</v>
      </c>
      <c>
        <v>0</v>
      </c>
      <c>
        <v>0</v>
      </c>
      <c>
        <v>0</v>
      </c>
      <c>
        <v>2.5035856279401094</v>
      </c>
      <c>
        <v>0</v>
      </c>
      <c>
        <v>1.465737437553195</v>
      </c>
      <c>
        <v>0</v>
      </c>
      <c>
        <v>1.9820501748445705</v>
      </c>
      <c>
        <v>0</v>
      </c>
      <c>
        <v>0</v>
      </c>
      <c>
        <v>5.951373240337874</v>
      </c>
    </row>
    <row>
      <c>
        <v>2597432</v>
      </c>
      <c>
        <v>1</v>
      </c>
      <c>
        <is>
          <t>İZMİR</t>
        </is>
      </c>
      <c>
        <v>KONAK</v>
      </c>
      <c>
        <is>
          <t>Kullanıcı Bağlantı Hattı</t>
        </is>
      </c>
      <c>
        <v>K-3 35-01-K00003_911785951_911785951</v>
      </c>
      <c>
        <v>AG Box / Sdk Abone Çıkış Sigorta Atığı</v>
      </c>
      <c>
        <v>Dağıtım-AG</v>
      </c>
      <c>
        <v>Uzun</v>
      </c>
      <c>
        <v>Şebeke işletmecisi</v>
      </c>
      <c>
        <v>Bildirimsiz</v>
      </c>
      <c>
        <is>
          <t>03.07.2023 20:53:45</t>
        </is>
      </c>
      <c>
        <is>
          <t>03.07.2023 22:14:01</t>
        </is>
      </c>
      <c>
        <v>1.337777777</v>
      </c>
      <c>
        <v>0</v>
      </c>
      <c>
        <v>5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1.0848187196388233</v>
      </c>
      <c>
        <v>0</v>
      </c>
      <c>
        <v>0</v>
      </c>
      <c>
        <v>0</v>
      </c>
      <c>
        <v>14.738769710447915</v>
      </c>
      <c>
        <v>0</v>
      </c>
      <c>
        <v>0</v>
      </c>
      <c>
        <v>15.823588430086739</v>
      </c>
    </row>
    <row>
      <c>
        <v>2597469</v>
      </c>
      <c>
        <v>1</v>
      </c>
      <c>
        <is>
          <t>İZMİR</t>
        </is>
      </c>
      <c>
        <v>KARŞIYAKA</v>
      </c>
      <c>
        <is>
          <t>Saha Dağıtım Kutusu (SDK)</t>
        </is>
      </c>
      <c>
        <v>K-1990 35-04-K01990_E E1B_5831346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03.07.2023 22:55:38</t>
        </is>
      </c>
      <c>
        <is>
          <t>04.07.2023 00:24:53</t>
        </is>
      </c>
      <c>
        <v>1.4875</v>
      </c>
      <c>
        <v>0</v>
      </c>
      <c>
        <v>50</v>
      </c>
      <c>
        <v>0</v>
      </c>
      <c>
        <v>0</v>
      </c>
      <c>
        <v>0</v>
      </c>
      <c>
        <v>56</v>
      </c>
      <c>
        <v>0</v>
      </c>
      <c>
        <v>0</v>
      </c>
      <c>
        <v>0</v>
      </c>
      <c>
        <v>16.851153483181932</v>
      </c>
      <c>
        <v>0</v>
      </c>
      <c>
        <v>0</v>
      </c>
      <c>
        <v>0</v>
      </c>
      <c>
        <v>81.3562101413929</v>
      </c>
      <c>
        <v>0</v>
      </c>
      <c>
        <v>0</v>
      </c>
      <c>
        <v>98.20736362457484</v>
      </c>
    </row>
    <row>
      <c>
        <v>2596997</v>
      </c>
      <c>
        <v>1</v>
      </c>
      <c>
        <is>
          <t>İZMİR</t>
        </is>
      </c>
      <c>
        <v>ÇİĞLİ</v>
      </c>
      <c>
        <is>
          <t>Kullanıcı Bağlantı Hattı</t>
        </is>
      </c>
      <c>
        <v>M-214(DM-3/12) 35-09-M00214_98813810_98813810</v>
      </c>
      <c>
        <v>Üçüncü Şahısların Vermiş Olduğu Hasarlar</v>
      </c>
      <c>
        <v>Dağıtım-AG</v>
      </c>
      <c>
        <v>Uzun</v>
      </c>
      <c>
        <v>Dışsal</v>
      </c>
      <c>
        <v>Bildirimsiz</v>
      </c>
      <c>
        <is>
          <t>03.07.2023 10:22:57</t>
        </is>
      </c>
      <c>
        <is>
          <t>03.07.2023 13:17:00</t>
        </is>
      </c>
      <c>
        <v>2.900833333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</row>
    <row>
      <c>
        <v>2596928</v>
      </c>
      <c>
        <v>1</v>
      </c>
      <c>
        <is>
          <t>İZMİR</t>
        </is>
      </c>
      <c>
        <v>ÖDEMİŞ</v>
      </c>
      <c>
        <is>
          <t>KÖK</t>
        </is>
      </c>
      <c>
        <v>KARAKOVA KÖK 35-15-L01205_KARAKOVA DM M02_85268976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03.07.2023 09:11:00</t>
        </is>
      </c>
      <c>
        <is>
          <t>03.07.2023 09:41:34</t>
        </is>
      </c>
      <c>
        <v>0.509444444</v>
      </c>
      <c>
        <v>1</v>
      </c>
      <c>
        <v>336</v>
      </c>
      <c>
        <v>39</v>
      </c>
      <c>
        <v>199</v>
      </c>
      <c>
        <v>7</v>
      </c>
      <c>
        <v>94</v>
      </c>
      <c>
        <v>0</v>
      </c>
      <c>
        <v>0</v>
      </c>
      <c>
        <v>1.1306108018204466</v>
      </c>
      <c>
        <v>51.69070923978585</v>
      </c>
      <c>
        <v>679.1631665540585</v>
      </c>
      <c>
        <v>470.45461394573874</v>
      </c>
      <c>
        <v>53.35819305735206</v>
      </c>
      <c>
        <v>139.76482512658248</v>
      </c>
      <c>
        <v>0</v>
      </c>
      <c>
        <v>0</v>
      </c>
      <c>
        <v>1395.5621187253382</v>
      </c>
    </row>
    <row>
      <c>
        <v>2596851</v>
      </c>
      <c>
        <v>1</v>
      </c>
      <c>
        <is>
          <t>İZMİR</t>
        </is>
      </c>
      <c>
        <v>TİRE</v>
      </c>
      <c>
        <is>
          <t>DM</t>
        </is>
      </c>
      <c>
        <v>TİRE DM-2 35-29-M00002_DM-1/50 M17_2312846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03.07.2023 06:27:51</t>
        </is>
      </c>
      <c>
        <is>
          <t>03.07.2023 06:42:46</t>
        </is>
      </c>
      <c>
        <v>0.248611111</v>
      </c>
      <c>
        <v>0</v>
      </c>
      <c>
        <v>3241</v>
      </c>
      <c>
        <v>0</v>
      </c>
      <c>
        <v>0</v>
      </c>
      <c>
        <v>2</v>
      </c>
      <c>
        <v>248</v>
      </c>
      <c>
        <v>0</v>
      </c>
      <c>
        <v>0</v>
      </c>
      <c>
        <v>0</v>
      </c>
      <c>
        <v>127.5730436128596</v>
      </c>
      <c>
        <v>0</v>
      </c>
      <c>
        <v>0</v>
      </c>
      <c>
        <v>8.504552284481814</v>
      </c>
      <c>
        <v>56.98983968284003</v>
      </c>
      <c>
        <v>0</v>
      </c>
      <c>
        <v>0</v>
      </c>
      <c>
        <v>193.06743558018144</v>
      </c>
    </row>
    <row>
      <c>
        <v>2597346</v>
      </c>
      <c>
        <v>1</v>
      </c>
      <c>
        <is>
          <t>İZMİR</t>
        </is>
      </c>
      <c>
        <v>KARŞIYAKA</v>
      </c>
      <c>
        <is>
          <t>Kullanıcı Bağlantı Hattı</t>
        </is>
      </c>
      <c>
        <v>K-363 35-04-K00363_913645767_913645767</v>
      </c>
      <c>
        <v>AG Branşman Yeraltı Kablo Arızası</v>
      </c>
      <c>
        <v>Dağıtım-AG</v>
      </c>
      <c>
        <v>Uzun</v>
      </c>
      <c>
        <v>Şebeke işletmecisi</v>
      </c>
      <c>
        <v>Bildirimsiz</v>
      </c>
      <c>
        <is>
          <t>03.07.2023 18:09:34</t>
        </is>
      </c>
      <c>
        <is>
          <t>03.07.2023 21:34:52</t>
        </is>
      </c>
      <c>
        <v>3.421666666</v>
      </c>
      <c>
        <v>0</v>
      </c>
      <c>
        <v>6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3.5227155736753937</v>
      </c>
      <c>
        <v>0</v>
      </c>
      <c>
        <v>0</v>
      </c>
      <c>
        <v>0</v>
      </c>
      <c>
        <v>0</v>
      </c>
      <c>
        <v>0</v>
      </c>
      <c>
        <v>0</v>
      </c>
      <c>
        <v>3.5227155736753937</v>
      </c>
    </row>
    <row>
      <c>
        <v>2596951</v>
      </c>
      <c>
        <v>1</v>
      </c>
      <c>
        <is>
          <t>İZMİR</t>
        </is>
      </c>
      <c>
        <v>DİKİLİ</v>
      </c>
      <c>
        <is>
          <t>Dağıtım Transformatörü</t>
        </is>
      </c>
      <c>
        <v>GÜN IŞIĞI SİTESİ TR 35-30-M00350_35-30-M00350_2363980</v>
      </c>
      <c>
        <v>Şebeke Bakım Çalışması</v>
      </c>
      <c>
        <v>Dağıtım-AG</v>
      </c>
      <c>
        <v>Uzun</v>
      </c>
      <c>
        <v>Şebeke işletmecisi</v>
      </c>
      <c>
        <v>Bildirimli</v>
      </c>
      <c>
        <is>
          <t>03.07.2023 09:33:55</t>
        </is>
      </c>
      <c>
        <is>
          <t>03.07.2023 11:49:32</t>
        </is>
      </c>
      <c>
        <v>2.260277777</v>
      </c>
      <c>
        <v>0</v>
      </c>
      <c>
        <v>110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62.16220308001077</v>
      </c>
      <c>
        <v>0</v>
      </c>
      <c>
        <v>0</v>
      </c>
      <c>
        <v>0</v>
      </c>
      <c>
        <v>101.01365404621816</v>
      </c>
      <c>
        <v>0</v>
      </c>
      <c>
        <v>0</v>
      </c>
      <c>
        <v>163.17585712622895</v>
      </c>
    </row>
    <row>
      <c>
        <v>2597060</v>
      </c>
      <c>
        <v>1</v>
      </c>
      <c>
        <is>
          <t>MANİSA</t>
        </is>
      </c>
      <c>
        <v>SELENDİ</v>
      </c>
      <c>
        <is>
          <t>KÖK</t>
        </is>
      </c>
      <c>
        <v>ÇAMLICA KÖK 45-81-M00048_ÇANŞA ÇIKIŞ M03_71996194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03.07.2023 11:24:24</t>
        </is>
      </c>
      <c>
        <is>
          <t>03.07.2023 13:16:44</t>
        </is>
      </c>
      <c>
        <v>1.872222222</v>
      </c>
      <c>
        <v>1</v>
      </c>
      <c>
        <v>522</v>
      </c>
      <c>
        <v>0</v>
      </c>
      <c>
        <v>0</v>
      </c>
      <c>
        <v>1</v>
      </c>
      <c>
        <v>32</v>
      </c>
      <c>
        <v>0</v>
      </c>
      <c>
        <v>0</v>
      </c>
      <c>
        <v>0.4504214544222222</v>
      </c>
      <c>
        <v>107.75074047799939</v>
      </c>
      <c>
        <v>0</v>
      </c>
      <c>
        <v>0</v>
      </c>
      <c>
        <v>3.23522132959648</v>
      </c>
      <c>
        <v>18.7888471080581</v>
      </c>
      <c>
        <v>0</v>
      </c>
      <c>
        <v>0</v>
      </c>
      <c>
        <v>130.2252303700762</v>
      </c>
    </row>
    <row>
      <c>
        <v>2597160</v>
      </c>
      <c>
        <v>1</v>
      </c>
      <c>
        <is>
          <t>İZMİR</t>
        </is>
      </c>
      <c>
        <v>KİRAZ</v>
      </c>
      <c>
        <is>
          <t>DM</t>
        </is>
      </c>
      <c>
        <v>KİRAZ İM 35-31-A00001_ATERMİT M09_2095003</v>
      </c>
      <c>
        <v>Yangın</v>
      </c>
      <c>
        <v>Dağıtım-OG</v>
      </c>
      <c>
        <v>Uzun</v>
      </c>
      <c>
        <v>Güvenlik</v>
      </c>
      <c>
        <v>Bildirimsiz</v>
      </c>
      <c>
        <is>
          <t>03.07.2023 13:35:09</t>
        </is>
      </c>
      <c>
        <is>
          <t>03.07.2023 16:06:53</t>
        </is>
      </c>
      <c>
        <v>2.528888888</v>
      </c>
      <c>
        <v>0</v>
      </c>
      <c>
        <v>336</v>
      </c>
      <c>
        <v>0</v>
      </c>
      <c>
        <v>3</v>
      </c>
      <c>
        <v>4</v>
      </c>
      <c>
        <v>50</v>
      </c>
      <c>
        <v>0</v>
      </c>
      <c>
        <v>0</v>
      </c>
      <c>
        <v>0</v>
      </c>
      <c>
        <v>142.290817877714</v>
      </c>
      <c>
        <v>0</v>
      </c>
      <c>
        <v>0.4204135009922265</v>
      </c>
      <c>
        <v>28.823338227507413</v>
      </c>
      <c>
        <v>183.93855131731945</v>
      </c>
      <c>
        <v>0</v>
      </c>
      <c>
        <v>0</v>
      </c>
      <c>
        <v>355.4731209235331</v>
      </c>
    </row>
    <row>
      <c>
        <v>2597243</v>
      </c>
      <c>
        <v>1</v>
      </c>
      <c>
        <is>
          <t>MANİSA</t>
        </is>
      </c>
      <c>
        <v>DEMİRCİ</v>
      </c>
      <c>
        <is>
          <t>AG Fideri</t>
        </is>
      </c>
      <c>
        <v>ÇANDIR TR-1 45-74-M00113_A_56352947_56352947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03.07.2023 15:46:04</t>
        </is>
      </c>
      <c>
        <is>
          <t>03.07.2023 18:26:16</t>
        </is>
      </c>
      <c>
        <v>2.67</v>
      </c>
      <c>
        <v>0</v>
      </c>
      <c>
        <v>45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16.01556223446828</v>
      </c>
      <c>
        <v>0</v>
      </c>
      <c>
        <v>0</v>
      </c>
      <c>
        <v>0</v>
      </c>
      <c>
        <v>0</v>
      </c>
      <c>
        <v>0</v>
      </c>
      <c>
        <v>0</v>
      </c>
      <c>
        <v>16.01556223446828</v>
      </c>
    </row>
    <row>
      <c>
        <v>2597223</v>
      </c>
      <c>
        <v>1</v>
      </c>
      <c>
        <is>
          <t>İZMİR</t>
        </is>
      </c>
      <c>
        <v>BORNOVA</v>
      </c>
      <c>
        <is>
          <t>Kullanıcı Bağlantı Hattı</t>
        </is>
      </c>
      <c>
        <v>K-2974 35-02-K02974_913235826_913235826</v>
      </c>
      <c>
        <v>AG Branşman Yeraltı Kablo Arızası</v>
      </c>
      <c>
        <v>Dağıtım-AG</v>
      </c>
      <c>
        <v>Uzun</v>
      </c>
      <c>
        <v>Şebeke işletmecisi</v>
      </c>
      <c>
        <v>Bildirimsiz</v>
      </c>
      <c>
        <is>
          <t>03.07.2023 15:18:30</t>
        </is>
      </c>
      <c>
        <is>
          <t>03.07.2023 17:52:28</t>
        </is>
      </c>
      <c>
        <v>2.566111111</v>
      </c>
      <c>
        <v>0</v>
      </c>
      <c>
        <v>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3.5026407282101792</v>
      </c>
      <c>
        <v>0</v>
      </c>
      <c>
        <v>0</v>
      </c>
      <c>
        <v>0</v>
      </c>
      <c>
        <v>10.006076238232186</v>
      </c>
      <c>
        <v>0</v>
      </c>
      <c>
        <v>0</v>
      </c>
      <c>
        <v>13.508716966442366</v>
      </c>
    </row>
    <row>
      <c>
        <v>2597366</v>
      </c>
      <c>
        <v>1</v>
      </c>
      <c>
        <is>
          <t>İZMİR</t>
        </is>
      </c>
      <c>
        <v>BAYINDIR</v>
      </c>
      <c>
        <is>
          <t>AG Fideri</t>
        </is>
      </c>
      <c>
        <v>TR-1-5/11 (YANIKKAVAK MERKEZ) 35-20-L00056_6114507_56359812_56359812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03.07.2023 18:44:16</t>
        </is>
      </c>
      <c>
        <is>
          <t>03.07.2023 20:17:31</t>
        </is>
      </c>
      <c>
        <v>1.554166666</v>
      </c>
      <c>
        <v>0</v>
      </c>
      <c>
        <v>5</v>
      </c>
      <c>
        <v>0</v>
      </c>
      <c>
        <v>12</v>
      </c>
      <c>
        <v>0</v>
      </c>
      <c>
        <v>5</v>
      </c>
      <c>
        <v>0</v>
      </c>
      <c>
        <v>0</v>
      </c>
      <c>
        <v>0</v>
      </c>
      <c>
        <v>3.783927250469716</v>
      </c>
      <c>
        <v>0</v>
      </c>
      <c>
        <v>27.780204268214657</v>
      </c>
      <c>
        <v>0</v>
      </c>
      <c>
        <v>9.467018505679686</v>
      </c>
      <c>
        <v>0</v>
      </c>
      <c>
        <v>0</v>
      </c>
      <c>
        <v>41.03115002436406</v>
      </c>
    </row>
    <row>
      <c>
        <v>2597100</v>
      </c>
      <c>
        <v>1</v>
      </c>
      <c>
        <is>
          <t>İZMİR</t>
        </is>
      </c>
      <c>
        <v>ÖDEMİŞ</v>
      </c>
      <c>
        <is>
          <t>KÖK</t>
        </is>
      </c>
      <c>
        <v>KAZANLI KÖK 35-15-L00951_SULAMA BATI (ÖZEL) L02_66954514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03.07.2023 12:10:50</t>
        </is>
      </c>
      <c>
        <is>
          <t>03.07.2023 18:29:51</t>
        </is>
      </c>
      <c>
        <v>6.316944444</v>
      </c>
      <c>
        <v>0</v>
      </c>
      <c>
        <v>1</v>
      </c>
      <c>
        <v>2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97.47966252020998</v>
      </c>
      <c>
        <v>0</v>
      </c>
      <c>
        <v>190.8485123580135</v>
      </c>
      <c>
        <v>0</v>
      </c>
      <c>
        <v>0</v>
      </c>
      <c>
        <v>0</v>
      </c>
      <c>
        <v>288.3281748782235</v>
      </c>
    </row>
    <row>
      <c>
        <v>2596931</v>
      </c>
      <c>
        <v>1</v>
      </c>
      <c>
        <is>
          <t>İZMİR</t>
        </is>
      </c>
      <c>
        <v>MENEMEN</v>
      </c>
      <c>
        <is>
          <t>KÖK</t>
        </is>
      </c>
      <c>
        <v>ULUKENT DM-6/7 KÖK 35-28-M00618_M-830 M10_79699470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03.07.2023 09:13:04</t>
        </is>
      </c>
      <c>
        <is>
          <t>03.07.2023 09:44:38</t>
        </is>
      </c>
      <c>
        <v>0.526111111</v>
      </c>
      <c>
        <v>0</v>
      </c>
      <c>
        <v>317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39.625982672239466</v>
      </c>
      <c>
        <v>0</v>
      </c>
      <c>
        <v>0</v>
      </c>
      <c>
        <v>0</v>
      </c>
      <c>
        <v>1.0804457652877777</v>
      </c>
      <c>
        <v>0</v>
      </c>
      <c>
        <v>0</v>
      </c>
      <c>
        <v>40.706428437527244</v>
      </c>
    </row>
    <row>
      <c>
        <v>2597180</v>
      </c>
      <c>
        <v>1</v>
      </c>
      <c>
        <is>
          <t>MANİSA</t>
        </is>
      </c>
      <c>
        <v>KIRKAĞAÇ</v>
      </c>
      <c>
        <is>
          <t>KÖK</t>
        </is>
      </c>
      <c>
        <v>NECMETTİN AKTÜRK ÖZEL KÖK 45-76-M00045Ö_HALİL ÇOK M02_2326049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03.07.2023 13:56:43</t>
        </is>
      </c>
      <c>
        <is>
          <t>03.07.2023 14:47:04</t>
        </is>
      </c>
      <c>
        <v>0.839166666</v>
      </c>
      <c>
        <v>0</v>
      </c>
      <c>
        <v>0</v>
      </c>
      <c>
        <v>179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720.1520527332303</v>
      </c>
      <c>
        <v>0</v>
      </c>
      <c>
        <v>0</v>
      </c>
      <c>
        <v>0</v>
      </c>
      <c>
        <v>0</v>
      </c>
      <c>
        <v>0</v>
      </c>
      <c>
        <v>720.1520527332303</v>
      </c>
    </row>
    <row>
      <c>
        <v>2597329</v>
      </c>
      <c>
        <v>1</v>
      </c>
      <c>
        <is>
          <t>İZMİR</t>
        </is>
      </c>
      <c>
        <v>MENEMEN</v>
      </c>
      <c>
        <is>
          <t>DM</t>
        </is>
      </c>
      <c>
        <v>ULUKENT DM-1/16 35-28-M00069_ESKİ KARŞIYAKA M06_66552813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03.07.2023 17:49:18</t>
        </is>
      </c>
      <c>
        <is>
          <t>03.07.2023 17:58:29</t>
        </is>
      </c>
      <c>
        <v>0.153055555</v>
      </c>
      <c>
        <v>4</v>
      </c>
      <c>
        <v>328</v>
      </c>
      <c>
        <v>6</v>
      </c>
      <c>
        <v>4</v>
      </c>
      <c>
        <v>42</v>
      </c>
      <c>
        <v>173</v>
      </c>
      <c>
        <v>24</v>
      </c>
      <c>
        <v>39</v>
      </c>
      <c>
        <v>2.070420035840651</v>
      </c>
      <c>
        <v>14.455129597463058</v>
      </c>
      <c>
        <v>1.4915348343697652</v>
      </c>
      <c>
        <v>2.153044743537973</v>
      </c>
      <c>
        <v>55.60285218550947</v>
      </c>
      <c>
        <v>91.9887322741294</v>
      </c>
      <c>
        <v>499.1796048551493</v>
      </c>
      <c>
        <v>260.41841121529285</v>
      </c>
      <c>
        <v>927.3597297412924</v>
      </c>
    </row>
    <row>
      <c>
        <v>2597037</v>
      </c>
      <c>
        <v>1</v>
      </c>
      <c>
        <is>
          <t>İZMİR</t>
        </is>
      </c>
      <c>
        <v>URLA</v>
      </c>
      <c>
        <is>
          <t>Saha Dağıtım Kutusu (SDK)</t>
        </is>
      </c>
      <c>
        <v>TR-16 35-19-M00016_A C1_50040849</v>
      </c>
      <c>
        <v>AG Box / Sdk Giriş Sigorta Atığı</v>
      </c>
      <c>
        <v>Dağıtım-AG</v>
      </c>
      <c>
        <v>Uzun</v>
      </c>
      <c>
        <v>Şebeke işletmecisi</v>
      </c>
      <c>
        <v>Bildirimsiz</v>
      </c>
      <c>
        <is>
          <t>03.07.2023 11:07:45</t>
        </is>
      </c>
      <c>
        <is>
          <t>03.07.2023 11:36:17</t>
        </is>
      </c>
      <c>
        <v>0.475555555</v>
      </c>
      <c>
        <v>0</v>
      </c>
      <c>
        <v>19</v>
      </c>
      <c>
        <v>0</v>
      </c>
      <c>
        <v>0</v>
      </c>
      <c>
        <v>0</v>
      </c>
      <c>
        <v>20</v>
      </c>
      <c>
        <v>0</v>
      </c>
      <c>
        <v>0</v>
      </c>
      <c>
        <v>0</v>
      </c>
      <c>
        <v>2.4281099206633865</v>
      </c>
      <c>
        <v>0</v>
      </c>
      <c>
        <v>0</v>
      </c>
      <c>
        <v>0</v>
      </c>
      <c>
        <v>11.010690856206612</v>
      </c>
      <c>
        <v>0</v>
      </c>
      <c>
        <v>0</v>
      </c>
      <c>
        <v>13.438800776869998</v>
      </c>
    </row>
    <row>
      <c>
        <v>2597587</v>
      </c>
      <c>
        <v>1</v>
      </c>
      <c>
        <is>
          <t>MANİSA</t>
        </is>
      </c>
      <c>
        <v>YUNUSEMRE</v>
      </c>
      <c>
        <is>
          <t>DM</t>
        </is>
      </c>
      <c>
        <v>ÜÇPINAR DM 45-71-M00183_ESKİ YAĞCILAR M10_72249340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04.07.2023 09:00:09</t>
        </is>
      </c>
      <c>
        <is>
          <t>04.07.2023 09:13:00</t>
        </is>
      </c>
      <c>
        <v>0.214166666</v>
      </c>
      <c>
        <v>0</v>
      </c>
      <c>
        <v>0</v>
      </c>
      <c>
        <v>12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13.289481520383196</v>
      </c>
      <c>
        <v>0</v>
      </c>
      <c>
        <v>0</v>
      </c>
      <c>
        <v>0</v>
      </c>
      <c>
        <v>0</v>
      </c>
      <c>
        <v>0</v>
      </c>
      <c>
        <v>13.289481520383196</v>
      </c>
    </row>
    <row>
      <c>
        <v>2598228</v>
      </c>
      <c>
        <v>1</v>
      </c>
      <c>
        <is>
          <t>İZMİR</t>
        </is>
      </c>
      <c>
        <v>SEFERİHİSAR</v>
      </c>
      <c>
        <is>
          <t>Kullanıcı Bağlantı Hattı</t>
        </is>
      </c>
      <c>
        <v>ÜRKMEZ M-12 35-25-M00150_956643914_956643914</v>
      </c>
      <c>
        <v>AG Box / Sdk Abone Çıkış Sigorta Atığı</v>
      </c>
      <c>
        <v>Dağıtım-AG</v>
      </c>
      <c>
        <v>Uzun</v>
      </c>
      <c>
        <v>Şebeke işletmecisi</v>
      </c>
      <c>
        <v>Bildirimsiz</v>
      </c>
      <c>
        <is>
          <t>04.07.2023 21:34:07</t>
        </is>
      </c>
      <c>
        <is>
          <t>04.07.2023 23:57:18</t>
        </is>
      </c>
      <c>
        <v>2.386388888</v>
      </c>
      <c>
        <v>0</v>
      </c>
      <c>
        <v>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0.5811554859288889</v>
      </c>
      <c>
        <v>0</v>
      </c>
      <c>
        <v>0</v>
      </c>
      <c>
        <v>0</v>
      </c>
      <c>
        <v>1.0618032499121441</v>
      </c>
      <c>
        <v>0</v>
      </c>
      <c>
        <v>0</v>
      </c>
      <c>
        <v>1.6429587358410331</v>
      </c>
    </row>
    <row>
      <c>
        <v>2597541</v>
      </c>
      <c>
        <v>1</v>
      </c>
      <c>
        <is>
          <t>İZMİR</t>
        </is>
      </c>
      <c>
        <v>ÖDEMİŞ</v>
      </c>
      <c>
        <is>
          <t>DM</t>
        </is>
      </c>
      <c>
        <v>İBRAHİMKUYU DM 35-15-M00286_TR-9 TR-10 TR-11 M04_67554483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04.07.2023 07:50:15</t>
        </is>
      </c>
      <c>
        <is>
          <t>04.07.2023 08:48:43</t>
        </is>
      </c>
      <c>
        <v>0.974444444</v>
      </c>
      <c>
        <v>0</v>
      </c>
      <c>
        <v>26</v>
      </c>
      <c>
        <v>0</v>
      </c>
      <c>
        <v>35</v>
      </c>
      <c>
        <v>0</v>
      </c>
      <c>
        <v>12</v>
      </c>
      <c>
        <v>0</v>
      </c>
      <c>
        <v>0</v>
      </c>
      <c>
        <v>0</v>
      </c>
      <c>
        <v>13.944883049079598</v>
      </c>
      <c>
        <v>0</v>
      </c>
      <c>
        <v>284.2026242662262</v>
      </c>
      <c>
        <v>0</v>
      </c>
      <c>
        <v>35.08503676487308</v>
      </c>
      <c>
        <v>0</v>
      </c>
      <c>
        <v>0</v>
      </c>
      <c>
        <v>333.23254408017885</v>
      </c>
    </row>
    <row>
      <c>
        <v>2598205</v>
      </c>
      <c>
        <v>1</v>
      </c>
      <c>
        <is>
          <t>İZMİR</t>
        </is>
      </c>
      <c>
        <v>KARABAĞLAR</v>
      </c>
      <c>
        <is>
          <t>Dağıtım Transformatörü</t>
        </is>
      </c>
      <c>
        <v>K-1736 35-01-K01736_35-01-K01736_2374536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04.07.2023 21:14:40</t>
        </is>
      </c>
      <c>
        <is>
          <t>04.07.2023 23:28:08</t>
        </is>
      </c>
      <c>
        <v>2.224444444</v>
      </c>
      <c>
        <v>0</v>
      </c>
      <c>
        <v>312</v>
      </c>
      <c>
        <v>0</v>
      </c>
      <c>
        <v>0</v>
      </c>
      <c>
        <v>0</v>
      </c>
      <c>
        <v>44</v>
      </c>
      <c>
        <v>0</v>
      </c>
      <c>
        <v>0</v>
      </c>
      <c>
        <v>0</v>
      </c>
      <c>
        <v>191.84626855371351</v>
      </c>
      <c>
        <v>0</v>
      </c>
      <c>
        <v>0</v>
      </c>
      <c>
        <v>0</v>
      </c>
      <c>
        <v>149.78859763383443</v>
      </c>
      <c>
        <v>0</v>
      </c>
      <c>
        <v>0</v>
      </c>
      <c>
        <v>341.6348661875479</v>
      </c>
    </row>
    <row>
      <c>
        <v>2597710</v>
      </c>
      <c>
        <v>1</v>
      </c>
      <c>
        <is>
          <t>İZMİR</t>
        </is>
      </c>
      <c>
        <v>TİRE</v>
      </c>
      <c>
        <is>
          <t>Kullanıcı Bağlantı Hattı</t>
        </is>
      </c>
      <c>
        <v>AHMET ÜLKÜ GRUP SULAMA 35-15-M00166_915015339_915015339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04.07.2023 10:56:42</t>
        </is>
      </c>
      <c>
        <is>
          <t>04.07.2023 12:01:23</t>
        </is>
      </c>
      <c>
        <v>1.078055555</v>
      </c>
      <c>
        <v>0</v>
      </c>
      <c>
        <v>0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9.308736556212397</v>
      </c>
      <c>
        <v>0</v>
      </c>
      <c>
        <v>0</v>
      </c>
      <c>
        <v>9.308736556212397</v>
      </c>
    </row>
    <row>
      <c>
        <v>2598188</v>
      </c>
      <c>
        <v>1</v>
      </c>
      <c>
        <is>
          <t>MANİSA</t>
        </is>
      </c>
      <c>
        <v>TURGUTLU</v>
      </c>
      <c>
        <is>
          <t>Dağıtım Transformatörü</t>
        </is>
      </c>
      <c>
        <v>TR-1/80(CP ARKASI) 45-83-M00080_45-83-M00080_2349145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04.07.2023 20:34:58</t>
        </is>
      </c>
      <c>
        <is>
          <t>04.07.2023 22:22:17</t>
        </is>
      </c>
      <c>
        <v>1.788611111</v>
      </c>
      <c>
        <v>0</v>
      </c>
      <c>
        <v>1</v>
      </c>
      <c>
        <v>0</v>
      </c>
      <c>
        <v>12</v>
      </c>
      <c>
        <v>0</v>
      </c>
      <c>
        <v>1</v>
      </c>
      <c>
        <v>0</v>
      </c>
      <c>
        <v>0</v>
      </c>
      <c>
        <v>0</v>
      </c>
      <c>
        <v>0.3707067243246757</v>
      </c>
      <c>
        <v>0</v>
      </c>
      <c>
        <v>31.681954078297522</v>
      </c>
      <c>
        <v>0</v>
      </c>
      <c>
        <v>3.3364728880667647</v>
      </c>
      <c>
        <v>0</v>
      </c>
      <c>
        <v>0</v>
      </c>
      <c>
        <v>35.389133690688965</v>
      </c>
    </row>
    <row>
      <c>
        <v>2598145</v>
      </c>
      <c>
        <v>1</v>
      </c>
      <c>
        <is>
          <t>İZMİR</t>
        </is>
      </c>
      <c>
        <v>KİRAZ</v>
      </c>
      <c>
        <is>
          <t>Dağıtım Transformatörü</t>
        </is>
      </c>
      <c>
        <v>KALEKÖY TR-4 35-31-L00236_35-31-L00236_2365450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04.07.2023 19:20:13</t>
        </is>
      </c>
      <c>
        <is>
          <t>04.07.2023 19:47:33</t>
        </is>
      </c>
      <c>
        <v>0.455555555</v>
      </c>
      <c>
        <v>0</v>
      </c>
      <c>
        <v>25</v>
      </c>
      <c>
        <v>0</v>
      </c>
      <c>
        <v>22</v>
      </c>
      <c>
        <v>0</v>
      </c>
      <c>
        <v>13</v>
      </c>
      <c>
        <v>0</v>
      </c>
      <c>
        <v>0</v>
      </c>
      <c>
        <v>0</v>
      </c>
      <c>
        <v>3.427106000954982</v>
      </c>
      <c>
        <v>0</v>
      </c>
      <c>
        <v>56.186962809620574</v>
      </c>
      <c>
        <v>0</v>
      </c>
      <c>
        <v>16.602688001012936</v>
      </c>
      <c>
        <v>0</v>
      </c>
      <c>
        <v>0</v>
      </c>
      <c>
        <v>76.2167568115885</v>
      </c>
    </row>
    <row>
      <c>
        <v>2597624</v>
      </c>
      <c>
        <v>1</v>
      </c>
      <c>
        <is>
          <t>MANİSA</t>
        </is>
      </c>
      <c>
        <v>SARIGÖL</v>
      </c>
      <c>
        <is>
          <t>Dağıtım Transformatörü</t>
        </is>
      </c>
      <c>
        <v>BEREKETLİ TR-2 YEĞENLER 45-79-M00322_45-79-M00322_2349137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04.07.2023 09:48:50</t>
        </is>
      </c>
      <c>
        <is>
          <t>04.07.2023 11:54:35</t>
        </is>
      </c>
      <c>
        <v>2.095833333</v>
      </c>
      <c>
        <v>0</v>
      </c>
      <c>
        <v>22</v>
      </c>
      <c>
        <v>0</v>
      </c>
      <c>
        <v>8</v>
      </c>
      <c>
        <v>0</v>
      </c>
      <c>
        <v>1</v>
      </c>
      <c>
        <v>0</v>
      </c>
      <c>
        <v>0</v>
      </c>
      <c>
        <v>0</v>
      </c>
      <c>
        <v>7.1904013135501605</v>
      </c>
      <c>
        <v>0</v>
      </c>
      <c>
        <v>69.295322749516</v>
      </c>
      <c>
        <v>0</v>
      </c>
      <c>
        <v>0</v>
      </c>
      <c>
        <v>0</v>
      </c>
      <c>
        <v>0</v>
      </c>
      <c>
        <v>76.48572406306616</v>
      </c>
    </row>
    <row>
      <c>
        <v>2597816</v>
      </c>
      <c>
        <v>1</v>
      </c>
      <c>
        <is>
          <t>İZMİR</t>
        </is>
      </c>
      <c>
        <v>MENEMEN</v>
      </c>
      <c>
        <is>
          <t>OG Fideri</t>
        </is>
      </c>
      <c>
        <v>ASARLIK TR-22 35-28-M00595_ASARLIK TR-23 M02_66849610</v>
      </c>
      <c>
        <v>Üçüncü Şahısların Vermiş Olduğu Hasarlar</v>
      </c>
      <c>
        <v>Dağıtım-OG</v>
      </c>
      <c>
        <v>Uzun</v>
      </c>
      <c>
        <v>Şebeke işletmecisi</v>
      </c>
      <c>
        <v>Bildirimsiz</v>
      </c>
      <c>
        <is>
          <t>04.07.2023 12:39:08</t>
        </is>
      </c>
      <c>
        <is>
          <t>04.07.2023 18:19:05</t>
        </is>
      </c>
      <c>
        <v>5.665833333</v>
      </c>
      <c>
        <v>0</v>
      </c>
      <c>
        <v>419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432.4383877629689</v>
      </c>
      <c>
        <v>0</v>
      </c>
      <c>
        <v>0</v>
      </c>
      <c>
        <v>0</v>
      </c>
      <c>
        <v>30.14357512898319</v>
      </c>
      <c>
        <v>0</v>
      </c>
      <c>
        <v>0</v>
      </c>
      <c>
        <v>462.58196289195206</v>
      </c>
    </row>
    <row>
      <c>
        <v>2597644</v>
      </c>
      <c>
        <v>1</v>
      </c>
      <c>
        <is>
          <t>İZMİR</t>
        </is>
      </c>
      <c>
        <v>BORNOVA</v>
      </c>
      <c>
        <is>
          <t>Kullanıcı Bağlantı Hattı</t>
        </is>
      </c>
      <c>
        <v>M-367 35-02-M00367_912566851_912566851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04.07.2023 10:00:59</t>
        </is>
      </c>
      <c>
        <is>
          <t>04.07.2023 10:42:00</t>
        </is>
      </c>
      <c>
        <v>0.683611111</v>
      </c>
      <c>
        <v>0</v>
      </c>
      <c>
        <v>4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1.2582710250805218</v>
      </c>
      <c>
        <v>0</v>
      </c>
      <c>
        <v>0</v>
      </c>
      <c>
        <v>0</v>
      </c>
      <c>
        <v>0</v>
      </c>
      <c>
        <v>0</v>
      </c>
      <c>
        <v>0</v>
      </c>
      <c>
        <v>1.2582710250805218</v>
      </c>
    </row>
    <row>
      <c>
        <v>2597959</v>
      </c>
      <c>
        <v>1</v>
      </c>
      <c>
        <is>
          <t>İZMİR</t>
        </is>
      </c>
      <c>
        <v>URLA</v>
      </c>
      <c>
        <is>
          <t>Kullanıcı Bağlantı Hattı</t>
        </is>
      </c>
      <c>
        <v>BALIKLIOVA TR-2 35-19-L00272_956672742_956672742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04.07.2023 15:00:47</t>
        </is>
      </c>
      <c>
        <is>
          <t>04.07.2023 17:35:57</t>
        </is>
      </c>
      <c>
        <v>2.586111111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0.8853119529104315</v>
      </c>
      <c>
        <v>0</v>
      </c>
      <c>
        <v>0</v>
      </c>
      <c>
        <v>0</v>
      </c>
      <c>
        <v>0</v>
      </c>
      <c>
        <v>0</v>
      </c>
      <c>
        <v>0</v>
      </c>
      <c>
        <v>0.8853119529104315</v>
      </c>
    </row>
    <row>
      <c>
        <v>2597687</v>
      </c>
      <c>
        <v>1</v>
      </c>
      <c>
        <is>
          <t>İZMİR</t>
        </is>
      </c>
      <c>
        <v>FOÇA</v>
      </c>
      <c>
        <is>
          <t>Dağıtım Transformatörü</t>
        </is>
      </c>
      <c>
        <v>FOÇAKÖY TR-1 35-23-M00222_35-23-M00222_2363640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04.07.2023 10:43:58</t>
        </is>
      </c>
      <c>
        <is>
          <t>04.07.2023 11:20:39</t>
        </is>
      </c>
      <c>
        <v>0.611388888</v>
      </c>
      <c>
        <v>0</v>
      </c>
      <c>
        <v>112</v>
      </c>
      <c>
        <v>0</v>
      </c>
      <c>
        <v>0</v>
      </c>
      <c>
        <v>0</v>
      </c>
      <c>
        <v>27</v>
      </c>
      <c>
        <v>0</v>
      </c>
      <c>
        <v>0</v>
      </c>
      <c>
        <v>0</v>
      </c>
      <c>
        <v>37.45433759642893</v>
      </c>
      <c>
        <v>0</v>
      </c>
      <c>
        <v>0</v>
      </c>
      <c>
        <v>0</v>
      </c>
      <c>
        <v>19.114072034223756</v>
      </c>
      <c>
        <v>0</v>
      </c>
      <c>
        <v>0</v>
      </c>
      <c>
        <v>56.56840963065268</v>
      </c>
    </row>
    <row>
      <c>
        <v>2597524</v>
      </c>
      <c>
        <v>1</v>
      </c>
      <c>
        <is>
          <t>MANİSA</t>
        </is>
      </c>
      <c>
        <v>KULA</v>
      </c>
      <c>
        <is>
          <t>OG Fideri</t>
        </is>
      </c>
      <c>
        <v>KULA İM 45-77-A00001_HatBaşıAyırıcı_53139086 M01_53139086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04.07.2023 06:23:56</t>
        </is>
      </c>
      <c>
        <is>
          <t>04.07.2023 09:42:16</t>
        </is>
      </c>
      <c>
        <v>3.305555555</v>
      </c>
      <c>
        <v>0</v>
      </c>
      <c>
        <v>30</v>
      </c>
      <c>
        <v>0</v>
      </c>
      <c>
        <v>4</v>
      </c>
      <c>
        <v>0</v>
      </c>
      <c>
        <v>3</v>
      </c>
      <c>
        <v>0</v>
      </c>
      <c>
        <v>0</v>
      </c>
      <c>
        <v>0</v>
      </c>
      <c>
        <v>13.619442650838623</v>
      </c>
      <c>
        <v>0</v>
      </c>
      <c>
        <v>1.6263750446685263</v>
      </c>
      <c>
        <v>0</v>
      </c>
      <c>
        <v>0.3963614867774698</v>
      </c>
      <c>
        <v>0</v>
      </c>
      <c>
        <v>0</v>
      </c>
      <c>
        <v>15.64217918228462</v>
      </c>
    </row>
    <row>
      <c>
        <v>2598171</v>
      </c>
      <c>
        <v>1</v>
      </c>
      <c>
        <is>
          <t>İZMİR</t>
        </is>
      </c>
      <c>
        <v>KİRAZ</v>
      </c>
      <c>
        <is>
          <t>Dağıtım Transformatörü</t>
        </is>
      </c>
      <c>
        <v>TR-17 35-31-L00017_35-31-L00017_2350088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04.07.2023 19:59:17</t>
        </is>
      </c>
      <c>
        <is>
          <t>04.07.2023 21:28:16</t>
        </is>
      </c>
      <c>
        <v>1.483055555</v>
      </c>
      <c>
        <v>0</v>
      </c>
      <c>
        <v>28</v>
      </c>
      <c>
        <v>0</v>
      </c>
      <c>
        <v>25</v>
      </c>
      <c>
        <v>0</v>
      </c>
      <c>
        <v>7</v>
      </c>
      <c>
        <v>0</v>
      </c>
      <c>
        <v>0</v>
      </c>
      <c>
        <v>0</v>
      </c>
      <c>
        <v>9.127675396972236</v>
      </c>
      <c>
        <v>0</v>
      </c>
      <c>
        <v>59.071332287881155</v>
      </c>
      <c>
        <v>0</v>
      </c>
      <c>
        <v>11.664950458804963</v>
      </c>
      <c>
        <v>0</v>
      </c>
      <c>
        <v>0</v>
      </c>
      <c>
        <v>79.86395814365837</v>
      </c>
    </row>
    <row>
      <c>
        <v>2598165</v>
      </c>
      <c>
        <v>1</v>
      </c>
      <c>
        <is>
          <t>İZMİR</t>
        </is>
      </c>
      <c>
        <v>BAYINDIR</v>
      </c>
      <c>
        <is>
          <t>Dağıtım Transformatörü</t>
        </is>
      </c>
      <c>
        <v>HASKÖY TR-1 35-20-L00206_35-20-L00206_2367741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04.07.2023 19:50:32</t>
        </is>
      </c>
      <c>
        <is>
          <t>04.07.2023 23:03:36</t>
        </is>
      </c>
      <c>
        <v>3.217777777</v>
      </c>
      <c>
        <v>0</v>
      </c>
      <c>
        <v>112</v>
      </c>
      <c>
        <v>0</v>
      </c>
      <c>
        <v>16</v>
      </c>
      <c>
        <v>0</v>
      </c>
      <c>
        <v>13</v>
      </c>
      <c>
        <v>0</v>
      </c>
      <c>
        <v>0</v>
      </c>
      <c>
        <v>0</v>
      </c>
      <c>
        <v>129.38744665464606</v>
      </c>
      <c>
        <v>0</v>
      </c>
      <c>
        <v>337.8088520874643</v>
      </c>
      <c>
        <v>0</v>
      </c>
      <c>
        <v>55.632309236365096</v>
      </c>
      <c>
        <v>0</v>
      </c>
      <c>
        <v>0</v>
      </c>
      <c>
        <v>522.8286079784755</v>
      </c>
    </row>
    <row>
      <c>
        <v>2597753</v>
      </c>
      <c>
        <v>1</v>
      </c>
      <c>
        <is>
          <t>MANİSA</t>
        </is>
      </c>
      <c>
        <v>KULA</v>
      </c>
      <c>
        <is>
          <t>KÖK</t>
        </is>
      </c>
      <c>
        <v>GÖKÇEÖREN KÖK 45-77-M00024_TEPE RESTORAN M02_72216583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04.07.2023 11:41:00</t>
        </is>
      </c>
      <c>
        <is>
          <t>04.07.2023 11:57:22</t>
        </is>
      </c>
      <c>
        <v>0.272777777</v>
      </c>
      <c>
        <v>0</v>
      </c>
      <c>
        <v>19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1.8368824410634772</v>
      </c>
      <c>
        <v>0</v>
      </c>
      <c>
        <v>0</v>
      </c>
      <c>
        <v>0</v>
      </c>
      <c>
        <v>0.47219307317283693</v>
      </c>
      <c>
        <v>0</v>
      </c>
      <c>
        <v>0</v>
      </c>
      <c>
        <v>2.309075514236314</v>
      </c>
    </row>
    <row>
      <c>
        <v>2598062</v>
      </c>
      <c>
        <v>1</v>
      </c>
      <c>
        <is>
          <t>MANİSA</t>
        </is>
      </c>
      <c>
        <v>ALAŞEHİR</v>
      </c>
      <c>
        <is>
          <t>DM</t>
        </is>
      </c>
      <c>
        <v>CABBAR DM 45-73-M00100_DSİ ÇIKIŞ M03_2307311</v>
      </c>
      <c>
        <v>Plansız Kesinti / Müdahale</v>
      </c>
      <c>
        <v>Dağıtım-OG</v>
      </c>
      <c>
        <v>Uzun</v>
      </c>
      <c>
        <v>Şebeke işletmecisi</v>
      </c>
      <c>
        <v>Bildirimsiz</v>
      </c>
      <c>
        <is>
          <t>04.07.2023 17:24:01</t>
        </is>
      </c>
      <c>
        <is>
          <t>04.07.2023 18:34:47</t>
        </is>
      </c>
      <c>
        <v>1.179444444</v>
      </c>
      <c>
        <v>10</v>
      </c>
      <c>
        <v>2781</v>
      </c>
      <c>
        <v>45</v>
      </c>
      <c>
        <v>813</v>
      </c>
      <c>
        <v>11</v>
      </c>
      <c>
        <v>186</v>
      </c>
      <c>
        <v>2</v>
      </c>
      <c>
        <v>0</v>
      </c>
      <c>
        <v>3.452015877036213</v>
      </c>
      <c>
        <v>714.552902881238</v>
      </c>
      <c>
        <v>484.5871518488389</v>
      </c>
      <c>
        <v>1541.0425592716945</v>
      </c>
      <c>
        <v>97.80067773992869</v>
      </c>
      <c>
        <v>166.68767556998174</v>
      </c>
      <c>
        <v>152.79302131948774</v>
      </c>
      <c>
        <v>0</v>
      </c>
      <c>
        <v>3160.916004508206</v>
      </c>
    </row>
    <row>
      <c>
        <v>2597916</v>
      </c>
      <c>
        <v>1</v>
      </c>
      <c>
        <is>
          <t>MANİSA</t>
        </is>
      </c>
      <c>
        <v>YUNUSEMRE</v>
      </c>
      <c>
        <is>
          <t>Kullanıcı Bağlantı Hattı</t>
        </is>
      </c>
      <c>
        <v>DM-3/8 (KAYACIK) 45-71-M00119_953239248_953239248</v>
      </c>
      <c>
        <v>AG Box / Sdk Abone Çıkış Sigorta Atığı</v>
      </c>
      <c>
        <v>Dağıtım-AG</v>
      </c>
      <c>
        <v>Uzun</v>
      </c>
      <c>
        <v>Şebeke işletmecisi</v>
      </c>
      <c>
        <v>Bildirimsiz</v>
      </c>
      <c>
        <is>
          <t>04.07.2023 14:06:28</t>
        </is>
      </c>
      <c>
        <is>
          <t>04.07.2023 15:50:06</t>
        </is>
      </c>
      <c>
        <v>1.727222222</v>
      </c>
      <c>
        <v>0</v>
      </c>
      <c>
        <v>9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2.5433544670535553</v>
      </c>
      <c>
        <v>0</v>
      </c>
      <c>
        <v>0</v>
      </c>
      <c>
        <v>0</v>
      </c>
      <c>
        <v>0</v>
      </c>
      <c>
        <v>0</v>
      </c>
      <c>
        <v>0</v>
      </c>
      <c>
        <v>2.5433544670535553</v>
      </c>
    </row>
    <row>
      <c>
        <v>2597544</v>
      </c>
      <c>
        <v>1</v>
      </c>
      <c>
        <is>
          <t>MANİSA</t>
        </is>
      </c>
      <c>
        <v>TURGUTLU</v>
      </c>
      <c>
        <is>
          <t>DM</t>
        </is>
      </c>
      <c>
        <v>TR-1/11 45-83-M00011_TR-1/83 KAPTANOĞLU M015_83843127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04.07.2023 07:55:58</t>
        </is>
      </c>
      <c>
        <is>
          <t>04.07.2023 08:49:00</t>
        </is>
      </c>
      <c>
        <v>0.883888888</v>
      </c>
      <c>
        <v>1</v>
      </c>
      <c>
        <v>482</v>
      </c>
      <c>
        <v>0</v>
      </c>
      <c>
        <v>4</v>
      </c>
      <c>
        <v>8</v>
      </c>
      <c>
        <v>19</v>
      </c>
      <c>
        <v>7</v>
      </c>
      <c>
        <v>0</v>
      </c>
      <c>
        <v>0.1601767495111111</v>
      </c>
      <c>
        <v>159.58818920207838</v>
      </c>
      <c>
        <v>0</v>
      </c>
      <c>
        <v>3.6287554606324783</v>
      </c>
      <c>
        <v>248.58677574504367</v>
      </c>
      <c>
        <v>29.083764694859273</v>
      </c>
      <c>
        <v>1506.0509088065824</v>
      </c>
      <c>
        <v>0</v>
      </c>
      <c>
        <v>1947.0985706587073</v>
      </c>
    </row>
    <row>
      <c>
        <v>2598108</v>
      </c>
      <c>
        <v>1</v>
      </c>
      <c>
        <is>
          <t>İZMİR</t>
        </is>
      </c>
      <c>
        <v>BORNOVA</v>
      </c>
      <c>
        <is>
          <t>Kullanıcı Bağlantı Hattı</t>
        </is>
      </c>
      <c>
        <v>M-286 35-02-M00286_966864940_966864940</v>
      </c>
      <c>
        <v>AG Box / Sdk Abone Çıkış Sigorta Atığı</v>
      </c>
      <c>
        <v>Dağıtım-AG</v>
      </c>
      <c>
        <v>Uzun</v>
      </c>
      <c>
        <v>Şebeke işletmecisi</v>
      </c>
      <c>
        <v>Bildirimsiz</v>
      </c>
      <c>
        <is>
          <t>04.07.2023 18:18:52</t>
        </is>
      </c>
      <c>
        <is>
          <t>04.07.2023 23:13:08</t>
        </is>
      </c>
      <c>
        <v>4.904444444</v>
      </c>
      <c>
        <v>0</v>
      </c>
      <c>
        <v>0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7.950770413459999</v>
      </c>
      <c>
        <v>0</v>
      </c>
      <c>
        <v>0</v>
      </c>
      <c>
        <v>7.950770413459999</v>
      </c>
    </row>
    <row>
      <c>
        <v>2597498</v>
      </c>
      <c>
        <v>1</v>
      </c>
      <c>
        <is>
          <t>MANİSA</t>
        </is>
      </c>
      <c>
        <v>SALİHLİ</v>
      </c>
      <c>
        <is>
          <t>Dağıtım Transformatörü</t>
        </is>
      </c>
      <c>
        <v>EMİRHACILI TR-3 45-78-L00578_45-78-L00578_2354453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04.07.2023 00:51:37</t>
        </is>
      </c>
      <c>
        <is>
          <t>04.07.2023 01:20:32</t>
        </is>
      </c>
      <c>
        <v>0.481944444</v>
      </c>
      <c>
        <v>0</v>
      </c>
      <c>
        <v>15</v>
      </c>
      <c>
        <v>0</v>
      </c>
      <c>
        <v>13</v>
      </c>
      <c>
        <v>0</v>
      </c>
      <c>
        <v>6</v>
      </c>
      <c>
        <v>0</v>
      </c>
      <c>
        <v>0</v>
      </c>
      <c>
        <v>0</v>
      </c>
      <c>
        <v>1.2394954811408831</v>
      </c>
      <c>
        <v>0</v>
      </c>
      <c>
        <v>5.029142990751075</v>
      </c>
      <c>
        <v>0</v>
      </c>
      <c>
        <v>0.3257775877387324</v>
      </c>
      <c>
        <v>0</v>
      </c>
      <c>
        <v>0</v>
      </c>
      <c>
        <v>6.594416059630691</v>
      </c>
    </row>
    <row>
      <c>
        <v>2597793</v>
      </c>
      <c>
        <v>1</v>
      </c>
      <c>
        <is>
          <t>İZMİR</t>
        </is>
      </c>
      <c>
        <v>TİRE</v>
      </c>
      <c>
        <is>
          <t>Kullanıcı Bağlantı Hattı</t>
        </is>
      </c>
      <c>
        <v>DM-2/14 35-29-M00099_950324906_950324906</v>
      </c>
      <c>
        <v>AG Box / Sdk Abone Çıkış Sigorta Atığı</v>
      </c>
      <c>
        <v>Dağıtım-AG</v>
      </c>
      <c>
        <v>Uzun</v>
      </c>
      <c>
        <v>Şebeke işletmecisi</v>
      </c>
      <c>
        <v>Bildirimsiz</v>
      </c>
      <c>
        <is>
          <t>04.07.2023 12:10:47</t>
        </is>
      </c>
      <c>
        <is>
          <t>04.07.2023 12:48:49</t>
        </is>
      </c>
      <c>
        <v>0.633888888</v>
      </c>
      <c>
        <v>0</v>
      </c>
      <c>
        <v>0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0.05707857126026028</v>
      </c>
      <c>
        <v>0</v>
      </c>
      <c>
        <v>0</v>
      </c>
      <c>
        <v>0.05707857126026028</v>
      </c>
    </row>
    <row>
      <c>
        <v>2598102</v>
      </c>
      <c>
        <v>1</v>
      </c>
      <c>
        <is>
          <t>MANİSA</t>
        </is>
      </c>
      <c>
        <v>AKHİSAR</v>
      </c>
      <c>
        <is>
          <t>Dağıtım Transformatörü</t>
        </is>
      </c>
      <c>
        <v>SAZOBA TR-6 45-72-M00457_45-72-M00457_2362990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04.07.2023 18:13:06</t>
        </is>
      </c>
      <c>
        <is>
          <t>04.07.2023 19:50:44</t>
        </is>
      </c>
      <c>
        <v>1.627222222</v>
      </c>
      <c>
        <v>0</v>
      </c>
      <c>
        <v>104</v>
      </c>
      <c>
        <v>0</v>
      </c>
      <c>
        <v>3</v>
      </c>
      <c>
        <v>0</v>
      </c>
      <c>
        <v>17</v>
      </c>
      <c>
        <v>0</v>
      </c>
      <c>
        <v>0</v>
      </c>
      <c>
        <v>0</v>
      </c>
      <c>
        <v>46.76571820767287</v>
      </c>
      <c>
        <v>0</v>
      </c>
      <c>
        <v>81.74691747468763</v>
      </c>
      <c>
        <v>0</v>
      </c>
      <c>
        <v>20.33560777956522</v>
      </c>
      <c>
        <v>0</v>
      </c>
      <c>
        <v>0</v>
      </c>
      <c>
        <v>148.8482434619257</v>
      </c>
    </row>
    <row>
      <c>
        <v>2598148</v>
      </c>
      <c>
        <v>1</v>
      </c>
      <c>
        <is>
          <t>MANİSA</t>
        </is>
      </c>
      <c>
        <v>ŞEHZADELER</v>
      </c>
      <c>
        <is>
          <t>Kullanıcı Bağlantı Hattı</t>
        </is>
      </c>
      <c>
        <v>DM-5/11 45-71-M00286_953244458_953244458</v>
      </c>
      <c>
        <v>AG Branşman Yeraltı Kablo Arızası</v>
      </c>
      <c>
        <v>Dağıtım-AG</v>
      </c>
      <c>
        <v>Uzun</v>
      </c>
      <c>
        <v>Şebeke işletmecisi</v>
      </c>
      <c>
        <v>Bildirimsiz</v>
      </c>
      <c>
        <is>
          <t>04.07.2023 19:25:32</t>
        </is>
      </c>
      <c>
        <is>
          <t>04.07.2023 20:15:35</t>
        </is>
      </c>
      <c>
        <v>0.834166666</v>
      </c>
      <c>
        <v>0</v>
      </c>
      <c>
        <v>1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</row>
    <row>
      <c>
        <v>2597607</v>
      </c>
      <c>
        <v>1</v>
      </c>
      <c>
        <is>
          <t>MANİSA</t>
        </is>
      </c>
      <c>
        <v>ALAŞEHİR</v>
      </c>
      <c>
        <is>
          <t>Dağıtım Transformatörü</t>
        </is>
      </c>
      <c>
        <v>İSMETİYE TR-445 TARIMSAL SULAMA 45-73-M01001_45-73-M01001_2352511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04.07.2023 09:21:49</t>
        </is>
      </c>
      <c>
        <is>
          <t>04.07.2023 11:50:04</t>
        </is>
      </c>
      <c>
        <v>2.470833333</v>
      </c>
      <c>
        <v>0</v>
      </c>
      <c>
        <v>0</v>
      </c>
      <c>
        <v>0</v>
      </c>
      <c>
        <v>11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67.88035871134635</v>
      </c>
      <c>
        <v>0</v>
      </c>
      <c>
        <v>19.137568624474547</v>
      </c>
      <c>
        <v>0</v>
      </c>
      <c>
        <v>0</v>
      </c>
      <c>
        <v>87.0179273358209</v>
      </c>
    </row>
    <row>
      <c>
        <v>2598045</v>
      </c>
      <c>
        <v>1</v>
      </c>
      <c>
        <is>
          <t>İZMİR</t>
        </is>
      </c>
      <c>
        <v>KINIK</v>
      </c>
      <c>
        <is>
          <t>Dağıtım Transformatörü</t>
        </is>
      </c>
      <c>
        <v>LÜTFİ UZ 35-24-M00214_35-24-M00214_2370451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04.07.2023 17:00:57</t>
        </is>
      </c>
      <c>
        <is>
          <t>04.07.2023 18:12:17</t>
        </is>
      </c>
      <c>
        <v>1.188888888</v>
      </c>
      <c>
        <v>0</v>
      </c>
      <c>
        <v>1</v>
      </c>
      <c>
        <v>0</v>
      </c>
      <c>
        <v>17</v>
      </c>
      <c>
        <v>0</v>
      </c>
      <c>
        <v>1</v>
      </c>
      <c>
        <v>0</v>
      </c>
      <c>
        <v>0</v>
      </c>
      <c>
        <v>0</v>
      </c>
      <c>
        <v>0.2998556678238889</v>
      </c>
      <c>
        <v>0</v>
      </c>
      <c>
        <v>165.55873070430428</v>
      </c>
      <c>
        <v>0</v>
      </c>
      <c>
        <v>2.5104659560166667</v>
      </c>
      <c>
        <v>0</v>
      </c>
      <c>
        <v>0</v>
      </c>
      <c>
        <v>168.36905232814485</v>
      </c>
    </row>
    <row>
      <c>
        <v>2597504</v>
      </c>
      <c>
        <v>1</v>
      </c>
      <c>
        <is>
          <t>İZMİR</t>
        </is>
      </c>
      <c>
        <v>ALİAĞA</v>
      </c>
      <c>
        <is>
          <t>OG Fideri</t>
        </is>
      </c>
      <c>
        <v>M-612 (DM-4/22) 35-17-M00612_DAĞITIM TRF M-612 M03_66036878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04.07.2023 02:00:08</t>
        </is>
      </c>
      <c>
        <is>
          <t>04.07.2023 05:36:40</t>
        </is>
      </c>
      <c>
        <v>3.608888888</v>
      </c>
      <c>
        <v>0</v>
      </c>
      <c>
        <v>216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138.3627451369212</v>
      </c>
      <c>
        <v>0</v>
      </c>
      <c>
        <v>0</v>
      </c>
      <c>
        <v>0</v>
      </c>
      <c>
        <v>17.256762152034536</v>
      </c>
      <c>
        <v>0</v>
      </c>
      <c>
        <v>0</v>
      </c>
      <c>
        <v>155.61950728895573</v>
      </c>
    </row>
    <row>
      <c>
        <v>2598025</v>
      </c>
      <c>
        <v>1</v>
      </c>
      <c>
        <is>
          <t>İZMİR</t>
        </is>
      </c>
      <c>
        <v>ALİAĞA</v>
      </c>
      <c>
        <is>
          <t>TM Fideri</t>
        </is>
      </c>
      <c>
        <v>ALİAĞA GIS TM 35-17-A00014_KARDEMİR-2 (2H07) M020_66128137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04.07.2023 16:36:59</t>
        </is>
      </c>
      <c>
        <is>
          <t>04.07.2023 16:50:17</t>
        </is>
      </c>
      <c>
        <v>0.221666666</v>
      </c>
      <c>
        <v>0</v>
      </c>
      <c>
        <v>147</v>
      </c>
      <c>
        <v>0</v>
      </c>
      <c>
        <v>2</v>
      </c>
      <c>
        <v>31</v>
      </c>
      <c>
        <v>11</v>
      </c>
      <c>
        <v>3</v>
      </c>
      <c>
        <v>0</v>
      </c>
      <c>
        <v>0</v>
      </c>
      <c>
        <v>6.606387504883658</v>
      </c>
      <c>
        <v>0</v>
      </c>
      <c>
        <v>0.68131338366</v>
      </c>
      <c>
        <v>63.49203465847756</v>
      </c>
      <c>
        <v>1.8733647826871045</v>
      </c>
      <c>
        <v>250.34993498029388</v>
      </c>
      <c>
        <v>0</v>
      </c>
      <c>
        <v>323.0030353100022</v>
      </c>
    </row>
    <row>
      <c>
        <v>2597713</v>
      </c>
      <c>
        <v>1</v>
      </c>
      <c>
        <is>
          <t>İZMİR</t>
        </is>
      </c>
      <c>
        <v>MENEMEN</v>
      </c>
      <c>
        <is>
          <t>OG Fideri</t>
        </is>
      </c>
      <c>
        <v>ULUKENT DM-3/13 35-28-M00064_ULUKENT DM-3/11 M03_66554950</v>
      </c>
      <c>
        <v>Şebeke Yenileme ve Kapasite Artışı Çalışması</v>
      </c>
      <c>
        <v>Dağıtım-OG</v>
      </c>
      <c>
        <v>Uzun</v>
      </c>
      <c>
        <v>Şebeke işletmecisi</v>
      </c>
      <c>
        <v>Bildirimli</v>
      </c>
      <c>
        <is>
          <t>04.07.2023 10:40:29</t>
        </is>
      </c>
      <c>
        <is>
          <t>04.07.2023 17:17:02</t>
        </is>
      </c>
      <c>
        <v>6.609166666</v>
      </c>
      <c>
        <v>0</v>
      </c>
      <c>
        <v>73</v>
      </c>
      <c>
        <v>0</v>
      </c>
      <c>
        <v>0</v>
      </c>
      <c>
        <v>0</v>
      </c>
      <c>
        <v>8</v>
      </c>
      <c>
        <v>0</v>
      </c>
      <c>
        <v>0</v>
      </c>
      <c>
        <v>0</v>
      </c>
      <c>
        <v>137.32548379577568</v>
      </c>
      <c>
        <v>0</v>
      </c>
      <c>
        <v>0</v>
      </c>
      <c>
        <v>0</v>
      </c>
      <c>
        <v>601.6169100110754</v>
      </c>
      <c>
        <v>0</v>
      </c>
      <c>
        <v>0</v>
      </c>
      <c>
        <v>738.9423938068511</v>
      </c>
    </row>
    <row>
      <c>
        <v>2597690</v>
      </c>
      <c>
        <v>1</v>
      </c>
      <c>
        <is>
          <t>MANİSA</t>
        </is>
      </c>
      <c>
        <v>GÖRDES</v>
      </c>
      <c>
        <is>
          <t>AG Fideri</t>
        </is>
      </c>
      <c>
        <v>AKPINAR TR-2 45-75-M00080_B_91063958_91063958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04.07.2023 10:43:43</t>
        </is>
      </c>
      <c>
        <is>
          <t>04.07.2023 16:30:13</t>
        </is>
      </c>
      <c>
        <v>5.775</v>
      </c>
      <c>
        <v>0</v>
      </c>
      <c>
        <v>2</v>
      </c>
      <c>
        <v>0</v>
      </c>
      <c>
        <v>4</v>
      </c>
      <c>
        <v>0</v>
      </c>
      <c>
        <v>0</v>
      </c>
      <c>
        <v>0</v>
      </c>
      <c>
        <v>0</v>
      </c>
      <c>
        <v>0</v>
      </c>
      <c>
        <v>0.736605323863547</v>
      </c>
      <c>
        <v>0</v>
      </c>
      <c>
        <v>53.201505712266766</v>
      </c>
      <c>
        <v>0</v>
      </c>
      <c>
        <v>0</v>
      </c>
      <c>
        <v>0</v>
      </c>
      <c>
        <v>0</v>
      </c>
      <c>
        <v>53.938111036130316</v>
      </c>
    </row>
    <row>
      <c>
        <v>2598019</v>
      </c>
      <c>
        <v>1</v>
      </c>
      <c>
        <is>
          <t>İZMİR</t>
        </is>
      </c>
      <c>
        <v>TORBALI</v>
      </c>
      <c>
        <is>
          <t>AG Fideri</t>
        </is>
      </c>
      <c>
        <v>KUŞÇUBURUN-4 35-26-M00530_C_91000246_91000246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04.07.2023 16:23:13</t>
        </is>
      </c>
      <c>
        <is>
          <t>04.07.2023 17:03:24</t>
        </is>
      </c>
      <c>
        <v>0.669722222</v>
      </c>
      <c>
        <v>0</v>
      </c>
      <c>
        <v>21</v>
      </c>
      <c>
        <v>0</v>
      </c>
      <c>
        <v>3</v>
      </c>
      <c>
        <v>0</v>
      </c>
      <c>
        <v>10</v>
      </c>
      <c>
        <v>0</v>
      </c>
      <c>
        <v>0</v>
      </c>
      <c>
        <v>0</v>
      </c>
      <c>
        <v>2.4455016447773237</v>
      </c>
      <c>
        <v>0</v>
      </c>
      <c>
        <v>8.323680663160298</v>
      </c>
      <c>
        <v>0</v>
      </c>
      <c>
        <v>33.6644028583499</v>
      </c>
      <c>
        <v>0</v>
      </c>
      <c>
        <v>0</v>
      </c>
      <c>
        <v>44.43358516628752</v>
      </c>
    </row>
    <row>
      <c>
        <v>2597521</v>
      </c>
      <c>
        <v>1</v>
      </c>
      <c>
        <is>
          <t>İZMİR</t>
        </is>
      </c>
      <c>
        <v>ALİAĞA</v>
      </c>
      <c>
        <is>
          <t>DM</t>
        </is>
      </c>
      <c>
        <v>HELVACI DM-2 35-17-M00359_HELVACI M04_66476613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04.07.2023 06:20:16</t>
        </is>
      </c>
      <c>
        <is>
          <t>04.07.2023 06:47:43</t>
        </is>
      </c>
      <c>
        <v>0.4575</v>
      </c>
      <c>
        <v>0</v>
      </c>
      <c>
        <v>2092</v>
      </c>
      <c>
        <v>0</v>
      </c>
      <c>
        <v>2</v>
      </c>
      <c>
        <v>1</v>
      </c>
      <c>
        <v>164</v>
      </c>
      <c>
        <v>0</v>
      </c>
      <c>
        <v>3</v>
      </c>
      <c>
        <v>0</v>
      </c>
      <c>
        <v>155.1636425340909</v>
      </c>
      <c>
        <v>0</v>
      </c>
      <c>
        <v>0.0929248192797405</v>
      </c>
      <c>
        <v>0.23817204071199827</v>
      </c>
      <c>
        <v>46.78696227763144</v>
      </c>
      <c>
        <v>0</v>
      </c>
      <c>
        <v>30.453582909037838</v>
      </c>
      <c>
        <v>232.7352845807519</v>
      </c>
    </row>
    <row>
      <c>
        <v>2597976</v>
      </c>
      <c>
        <v>1</v>
      </c>
      <c>
        <is>
          <t>MANİSA</t>
        </is>
      </c>
      <c>
        <v>YUNUSEMRE</v>
      </c>
      <c>
        <is>
          <t>KÖK</t>
        </is>
      </c>
      <c>
        <v>CANPAŞA KÖK 45-71-M00140_ALİ ÖRÜMLÜ M06_72246777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04.07.2023 15:40:24</t>
        </is>
      </c>
      <c>
        <is>
          <t>04.07.2023 17:17:48</t>
        </is>
      </c>
      <c>
        <v>1.623333333</v>
      </c>
      <c>
        <v>2</v>
      </c>
      <c>
        <v>3</v>
      </c>
      <c>
        <v>59</v>
      </c>
      <c>
        <v>34</v>
      </c>
      <c>
        <v>6</v>
      </c>
      <c>
        <v>0</v>
      </c>
      <c>
        <v>0</v>
      </c>
      <c>
        <v>0</v>
      </c>
      <c>
        <v>3.522146430113164</v>
      </c>
      <c>
        <v>3.78374466316514</v>
      </c>
      <c>
        <v>744.8404597706099</v>
      </c>
      <c>
        <v>664.9970873236746</v>
      </c>
      <c>
        <v>110.40451874722676</v>
      </c>
      <c>
        <v>0</v>
      </c>
      <c>
        <v>0</v>
      </c>
      <c>
        <v>0</v>
      </c>
      <c>
        <v>1527.5479569347897</v>
      </c>
    </row>
    <row>
      <c>
        <v>2598268</v>
      </c>
      <c>
        <v>1</v>
      </c>
      <c>
        <is>
          <t>İZMİR</t>
        </is>
      </c>
      <c>
        <v>KİRAZ</v>
      </c>
      <c>
        <is>
          <t>Dağıtım Transformatörü</t>
        </is>
      </c>
      <c>
        <v>SIRIMLI TR-1 35-31-L00201_35-31-L00201_2365089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04.07.2023 22:57:42</t>
        </is>
      </c>
      <c>
        <is>
          <t>05.07.2023 00:04:27</t>
        </is>
      </c>
      <c>
        <v>1.1125</v>
      </c>
      <c>
        <v>0</v>
      </c>
      <c>
        <v>48</v>
      </c>
      <c>
        <v>0</v>
      </c>
      <c>
        <v>7</v>
      </c>
      <c>
        <v>0</v>
      </c>
      <c>
        <v>6</v>
      </c>
      <c>
        <v>0</v>
      </c>
      <c>
        <v>0</v>
      </c>
      <c>
        <v>0</v>
      </c>
      <c>
        <v>14.841812066973276</v>
      </c>
      <c>
        <v>0</v>
      </c>
      <c>
        <v>3.0696049825435434</v>
      </c>
      <c>
        <v>0</v>
      </c>
      <c>
        <v>2.9189966104899505</v>
      </c>
      <c>
        <v>0</v>
      </c>
      <c>
        <v>0</v>
      </c>
      <c>
        <v>20.830413660006773</v>
      </c>
    </row>
    <row>
      <c>
        <v>2597727</v>
      </c>
      <c>
        <v>1</v>
      </c>
      <c>
        <is>
          <t>İZMİR</t>
        </is>
      </c>
      <c>
        <v>BORNOVA</v>
      </c>
      <c>
        <is>
          <t>Kullanıcı Bağlantı Hattı</t>
        </is>
      </c>
      <c>
        <v>K-255 35-02-K00255_99377154_99377154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04.07.2023 11:24:23</t>
        </is>
      </c>
      <c>
        <is>
          <t>04.07.2023 17:03:19</t>
        </is>
      </c>
      <c>
        <v>5.648888888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0.8241698350580811</v>
      </c>
      <c>
        <v>0</v>
      </c>
      <c>
        <v>0</v>
      </c>
      <c>
        <v>0</v>
      </c>
      <c>
        <v>0</v>
      </c>
      <c>
        <v>0</v>
      </c>
      <c>
        <v>0</v>
      </c>
      <c>
        <v>0.8241698350580811</v>
      </c>
    </row>
    <row>
      <c>
        <v>2597633</v>
      </c>
      <c>
        <v>1</v>
      </c>
      <c>
        <is>
          <t>İZMİR</t>
        </is>
      </c>
      <c>
        <v>BAYRAKLI</v>
      </c>
      <c>
        <is>
          <t>OG Fideri</t>
        </is>
      </c>
      <c>
        <v>K-1613 35-02-K01613_TRAFO K01_2332267</v>
      </c>
      <c>
        <v>Şebeke Yenileme ve Kapasite Artışı Çalışması</v>
      </c>
      <c>
        <v>Dağıtım-OG</v>
      </c>
      <c>
        <v>Uzun</v>
      </c>
      <c>
        <v>Şebeke işletmecisi</v>
      </c>
      <c>
        <v>Bildirimli</v>
      </c>
      <c>
        <is>
          <t>04.07.2023 09:57:05</t>
        </is>
      </c>
      <c>
        <is>
          <t>04.07.2023 14:14:52</t>
        </is>
      </c>
      <c>
        <v>4.296388888</v>
      </c>
      <c>
        <v>0</v>
      </c>
      <c>
        <v>474</v>
      </c>
      <c>
        <v>0</v>
      </c>
      <c>
        <v>0</v>
      </c>
      <c>
        <v>0</v>
      </c>
      <c>
        <v>62</v>
      </c>
      <c>
        <v>0</v>
      </c>
      <c>
        <v>0</v>
      </c>
      <c>
        <v>0</v>
      </c>
      <c>
        <v>602.2451010093215</v>
      </c>
      <c>
        <v>0</v>
      </c>
      <c>
        <v>0</v>
      </c>
      <c>
        <v>0</v>
      </c>
      <c>
        <v>290.031701192242</v>
      </c>
      <c>
        <v>0</v>
      </c>
      <c>
        <v>0</v>
      </c>
      <c>
        <v>892.2768022015634</v>
      </c>
    </row>
    <row>
      <c>
        <v>2598088</v>
      </c>
      <c>
        <v>1</v>
      </c>
      <c>
        <is>
          <t>İZMİR</t>
        </is>
      </c>
      <c>
        <v>GÜZELBAHÇE</v>
      </c>
      <c>
        <is>
          <t>Kullanıcı Bağlantı Hattı</t>
        </is>
      </c>
      <c>
        <v>M-2491 YENİ EREM KONUTLARI 35-10-M02491_950107854_950107854</v>
      </c>
      <c>
        <v>AG Box / Sdk Abone Çıkış Sigorta Atığı</v>
      </c>
      <c>
        <v>Dağıtım-AG</v>
      </c>
      <c>
        <v>Uzun</v>
      </c>
      <c>
        <v>Şebeke işletmecisi</v>
      </c>
      <c>
        <v>Bildirimsiz</v>
      </c>
      <c>
        <is>
          <t>04.07.2023 17:52:30</t>
        </is>
      </c>
      <c>
        <is>
          <t>04.07.2023 21:38:52</t>
        </is>
      </c>
      <c>
        <v>3.772777777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8.02775752161674</v>
      </c>
      <c>
        <v>0</v>
      </c>
      <c>
        <v>0</v>
      </c>
      <c>
        <v>0</v>
      </c>
      <c>
        <v>0</v>
      </c>
      <c>
        <v>0</v>
      </c>
      <c>
        <v>0</v>
      </c>
      <c>
        <v>8.02775752161674</v>
      </c>
    </row>
    <row>
      <c>
        <v>2598011</v>
      </c>
      <c>
        <v>1</v>
      </c>
      <c>
        <is>
          <t>MANİSA</t>
        </is>
      </c>
      <c>
        <v>ALAŞEHİR</v>
      </c>
      <c>
        <is>
          <t>Kullanıcı Bağlantı Hattı</t>
        </is>
      </c>
      <c>
        <v>ALAŞEHİR DM-12/5 45-73-M01127_945669172_945669172</v>
      </c>
      <c>
        <v>Üçüncü Şahısların Vermiş Olduğu Hasarlar</v>
      </c>
      <c>
        <v>Dağıtım-AG</v>
      </c>
      <c>
        <v>Uzun</v>
      </c>
      <c>
        <v>Dışsal</v>
      </c>
      <c>
        <v>Bildirimsiz</v>
      </c>
      <c>
        <is>
          <t>04.07.2023 16:19:33</t>
        </is>
      </c>
      <c>
        <is>
          <t>04.07.2023 21:29:50</t>
        </is>
      </c>
      <c>
        <v>5.171388888</v>
      </c>
      <c>
        <v>0</v>
      </c>
      <c>
        <v>4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2.743793264546536</v>
      </c>
      <c>
        <v>0</v>
      </c>
      <c>
        <v>0</v>
      </c>
      <c>
        <v>0</v>
      </c>
      <c>
        <v>0</v>
      </c>
      <c>
        <v>0</v>
      </c>
      <c>
        <v>0</v>
      </c>
      <c>
        <v>2.743793264546536</v>
      </c>
    </row>
    <row>
      <c>
        <v>2598134</v>
      </c>
      <c>
        <v>1</v>
      </c>
      <c>
        <is>
          <t>MANİSA</t>
        </is>
      </c>
      <c>
        <v>SARIGÖL</v>
      </c>
      <c>
        <is>
          <t>Kullanıcı Bağlantı Hattı</t>
        </is>
      </c>
      <c>
        <v>BAHADIRLAR TR-6 OVA 45-79-M00146_945556017_945556017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04.07.2023 18:57:04</t>
        </is>
      </c>
      <c>
        <is>
          <t>04.07.2023 20:58:19</t>
        </is>
      </c>
      <c>
        <v>2.020833333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</row>
    <row>
      <c>
        <v>2597842</v>
      </c>
      <c>
        <v>1</v>
      </c>
      <c>
        <is>
          <t>İZMİR</t>
        </is>
      </c>
      <c>
        <v>KONAK</v>
      </c>
      <c>
        <is>
          <t>AG Fideri</t>
        </is>
      </c>
      <c>
        <v>K-3713 35-01-K03713_D_56374041_56374041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04.07.2023 13:05:08</t>
        </is>
      </c>
      <c>
        <is>
          <t>04.07.2023 17:52:38</t>
        </is>
      </c>
      <c>
        <v>4.791666666</v>
      </c>
      <c>
        <v>0</v>
      </c>
      <c>
        <v>27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27.901312833882535</v>
      </c>
      <c>
        <v>0</v>
      </c>
      <c>
        <v>0</v>
      </c>
      <c>
        <v>0</v>
      </c>
      <c>
        <v>0</v>
      </c>
      <c>
        <v>0</v>
      </c>
      <c>
        <v>0</v>
      </c>
      <c>
        <v>27.901312833882535</v>
      </c>
    </row>
    <row>
      <c>
        <v>2597547</v>
      </c>
      <c>
        <v>1</v>
      </c>
      <c>
        <is>
          <t>MANİSA</t>
        </is>
      </c>
      <c>
        <v>SELENDİ</v>
      </c>
      <c>
        <is>
          <t>KÖK</t>
        </is>
      </c>
      <c>
        <v>MIDIKLI KÖK 45-81-M00043_KINIK M03_2101973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04.07.2023 07:59:28</t>
        </is>
      </c>
      <c>
        <is>
          <t>04.07.2023 09:34:33</t>
        </is>
      </c>
      <c>
        <v>1.584722222</v>
      </c>
      <c>
        <v>4</v>
      </c>
      <c>
        <v>262</v>
      </c>
      <c>
        <v>0</v>
      </c>
      <c>
        <v>57</v>
      </c>
      <c>
        <v>3</v>
      </c>
      <c>
        <v>13</v>
      </c>
      <c>
        <v>0</v>
      </c>
      <c>
        <v>0</v>
      </c>
      <c>
        <v>1.2201619303577778</v>
      </c>
      <c>
        <v>52.90786686268315</v>
      </c>
      <c>
        <v>0</v>
      </c>
      <c>
        <v>44.67757519383146</v>
      </c>
      <c>
        <v>6.520497326976663</v>
      </c>
      <c>
        <v>24.68733392565688</v>
      </c>
      <c>
        <v>0</v>
      </c>
      <c>
        <v>0</v>
      </c>
      <c>
        <v>130.01343523950592</v>
      </c>
    </row>
    <row>
      <c>
        <v>2598151</v>
      </c>
      <c>
        <v>1</v>
      </c>
      <c>
        <is>
          <t>İZMİR</t>
        </is>
      </c>
      <c>
        <v>KEMALPAŞA</v>
      </c>
      <c>
        <is>
          <t>OG Fideri</t>
        </is>
      </c>
      <c>
        <v>ARMUTLU TR-40 35-27-M01175_ H_82840041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04.07.2023 19:33:08</t>
        </is>
      </c>
      <c>
        <is>
          <t>04.07.2023 21:55:16</t>
        </is>
      </c>
      <c>
        <v>2.368888888</v>
      </c>
      <c>
        <v>0</v>
      </c>
      <c>
        <v>25</v>
      </c>
      <c>
        <v>0</v>
      </c>
      <c>
        <v>13</v>
      </c>
      <c>
        <v>0</v>
      </c>
      <c>
        <v>8</v>
      </c>
      <c>
        <v>0</v>
      </c>
      <c>
        <v>0</v>
      </c>
      <c>
        <v>0</v>
      </c>
      <c>
        <v>14.817781717281466</v>
      </c>
      <c>
        <v>0</v>
      </c>
      <c>
        <v>50.56368351021306</v>
      </c>
      <c>
        <v>0</v>
      </c>
      <c>
        <v>14.913466362902929</v>
      </c>
      <c>
        <v>0</v>
      </c>
      <c>
        <v>0</v>
      </c>
      <c>
        <v>80.29493159039745</v>
      </c>
    </row>
    <row>
      <c>
        <v>2598240</v>
      </c>
      <c>
        <v>1</v>
      </c>
      <c>
        <is>
          <t>İZMİR</t>
        </is>
      </c>
      <c>
        <v>ÇİĞLİ</v>
      </c>
      <c>
        <is>
          <t>Saha Dağıtım Kutusu (SDK)</t>
        </is>
      </c>
      <c>
        <v>K-1865 35-09-K01865_F f1b_5883625</v>
      </c>
      <c>
        <v>AG Yeraltı Kablo Arızası</v>
      </c>
      <c>
        <v>Dağıtım-AG</v>
      </c>
      <c>
        <v>Uzun</v>
      </c>
      <c>
        <v>Şebeke işletmecisi</v>
      </c>
      <c>
        <v>Bildirimsiz</v>
      </c>
      <c>
        <is>
          <t>04.07.2023 22:00:36</t>
        </is>
      </c>
      <c>
        <is>
          <t>05.07.2023 03:11:25</t>
        </is>
      </c>
      <c>
        <v>5.180277777</v>
      </c>
      <c>
        <v>0</v>
      </c>
      <c>
        <v>234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248.99840300726862</v>
      </c>
      <c>
        <v>0</v>
      </c>
      <c>
        <v>0</v>
      </c>
      <c>
        <v>0</v>
      </c>
      <c>
        <v>18.331196076483693</v>
      </c>
      <c>
        <v>0</v>
      </c>
      <c>
        <v>0</v>
      </c>
      <c>
        <v>267.3295990837523</v>
      </c>
    </row>
    <row>
      <c>
        <v>2597908</v>
      </c>
      <c>
        <v>1</v>
      </c>
      <c>
        <is>
          <t>İZMİR</t>
        </is>
      </c>
      <c>
        <v>TORBALI</v>
      </c>
      <c>
        <is>
          <t>Kullanıcı Bağlantı Hattı</t>
        </is>
      </c>
      <c>
        <v>KARAKUYU-6 35-26-M00445_956620203_956620203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04.07.2023 14:01:27</t>
        </is>
      </c>
      <c>
        <is>
          <t>04.07.2023 15:50:07</t>
        </is>
      </c>
      <c>
        <v>1.811111111</v>
      </c>
      <c>
        <v>0</v>
      </c>
      <c>
        <v>0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0.12428930494071322</v>
      </c>
      <c>
        <v>0</v>
      </c>
      <c>
        <v>0</v>
      </c>
      <c>
        <v>0.12428930494071322</v>
      </c>
    </row>
    <row>
      <c>
        <v>2597859</v>
      </c>
      <c>
        <v>1</v>
      </c>
      <c>
        <is>
          <t>İZMİR</t>
        </is>
      </c>
      <c>
        <v>ÇEŞME</v>
      </c>
      <c>
        <is>
          <t>Kullanıcı Bağlantı Hattı</t>
        </is>
      </c>
      <c>
        <v>L-434 MENDERES BP 35-18-L00434_950456936_950456936</v>
      </c>
      <c>
        <v>AG Branşman Yeraltı Kablo Arızası</v>
      </c>
      <c>
        <v>Dağıtım-AG</v>
      </c>
      <c>
        <v>Uzun</v>
      </c>
      <c>
        <v>Şebeke işletmecisi</v>
      </c>
      <c>
        <v>Bildirimsiz</v>
      </c>
      <c>
        <is>
          <t>04.07.2023 13:14:00</t>
        </is>
      </c>
      <c>
        <is>
          <t>04.07.2023 15:54:00</t>
        </is>
      </c>
      <c>
        <v>2.666666666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0.65086938121325</v>
      </c>
      <c>
        <v>0</v>
      </c>
      <c>
        <v>0</v>
      </c>
      <c>
        <v>0</v>
      </c>
      <c>
        <v>0</v>
      </c>
      <c>
        <v>0</v>
      </c>
      <c>
        <v>0</v>
      </c>
      <c>
        <v>0.65086938121325</v>
      </c>
    </row>
    <row>
      <c>
        <v>2598214</v>
      </c>
      <c>
        <v>1</v>
      </c>
      <c>
        <is>
          <t>İZMİR</t>
        </is>
      </c>
      <c>
        <v>ÖDEMİŞ</v>
      </c>
      <c>
        <is>
          <t>AG Fideri</t>
        </is>
      </c>
      <c>
        <v>KAYMAKÇI TR-30 35-15-L00240_B_56369001_56369001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04.07.2023 21:23:38</t>
        </is>
      </c>
      <c>
        <is>
          <t>05.07.2023 00:24:56</t>
        </is>
      </c>
      <c>
        <v>3.021666666</v>
      </c>
      <c>
        <v>0</v>
      </c>
      <c>
        <v>0</v>
      </c>
      <c>
        <v>0</v>
      </c>
      <c>
        <v>2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13.039545357960998</v>
      </c>
      <c>
        <v>0</v>
      </c>
      <c>
        <v>7.885857075522223</v>
      </c>
      <c>
        <v>0</v>
      </c>
      <c>
        <v>0</v>
      </c>
      <c>
        <v>20.92540243348322</v>
      </c>
    </row>
    <row>
      <c>
        <v>2597550</v>
      </c>
      <c>
        <v>1</v>
      </c>
      <c>
        <is>
          <t>İZMİR</t>
        </is>
      </c>
      <c>
        <v>ÇİĞLİ</v>
      </c>
      <c>
        <is>
          <t>DM</t>
        </is>
      </c>
      <c>
        <v>HARMANDALI DM-2 (M-200) 35-09-M00200_M-2166Ö M01_45385755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04.07.2023 08:01:24</t>
        </is>
      </c>
      <c>
        <is>
          <t>04.07.2023 09:11:08</t>
        </is>
      </c>
      <c>
        <v>1.162222222</v>
      </c>
      <c>
        <v>0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29.596460420765144</v>
      </c>
      <c>
        <v>0</v>
      </c>
      <c>
        <v>0</v>
      </c>
      <c>
        <v>0</v>
      </c>
      <c>
        <v>29.596460420765144</v>
      </c>
    </row>
    <row>
      <c>
        <v>2597573</v>
      </c>
      <c>
        <v>1</v>
      </c>
      <c>
        <is>
          <t>İZMİR</t>
        </is>
      </c>
      <c>
        <v>ALİAĞA</v>
      </c>
      <c>
        <is>
          <t>DM</t>
        </is>
      </c>
      <c>
        <v>HELVACI DM-2 35-17-M00359_HELVACI M04_66476613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04.07.2023 08:44:43</t>
        </is>
      </c>
      <c>
        <is>
          <t>04.07.2023 09:37:53</t>
        </is>
      </c>
      <c>
        <v>0.886111111</v>
      </c>
      <c>
        <v>0</v>
      </c>
      <c>
        <v>2092</v>
      </c>
      <c>
        <v>0</v>
      </c>
      <c>
        <v>2</v>
      </c>
      <c>
        <v>1</v>
      </c>
      <c>
        <v>164</v>
      </c>
      <c>
        <v>0</v>
      </c>
      <c>
        <v>3</v>
      </c>
      <c>
        <v>0</v>
      </c>
      <c>
        <v>380.40903621092673</v>
      </c>
      <c>
        <v>0</v>
      </c>
      <c>
        <v>0.20947174163068352</v>
      </c>
      <c>
        <v>0.8046339328459032</v>
      </c>
      <c>
        <v>175.1680043720948</v>
      </c>
      <c>
        <v>0</v>
      </c>
      <c>
        <v>160.65524121589888</v>
      </c>
      <c>
        <v>717.246387473397</v>
      </c>
    </row>
    <row>
      <c>
        <v>2597716</v>
      </c>
      <c>
        <v>1</v>
      </c>
      <c>
        <is>
          <t>İZMİR</t>
        </is>
      </c>
      <c>
        <v>BAYINDIR</v>
      </c>
      <c>
        <is>
          <t>DM</t>
        </is>
      </c>
      <c>
        <v>ÇIRPI İM 35-20-A00002_ÇIRPI SULAMA M09_2056271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04.07.2023 11:12:46</t>
        </is>
      </c>
      <c>
        <is>
          <t>04.07.2023 11:38:01</t>
        </is>
      </c>
      <c>
        <v>0.420833333</v>
      </c>
      <c>
        <v>0</v>
      </c>
      <c>
        <v>0</v>
      </c>
      <c>
        <v>9</v>
      </c>
      <c>
        <v>97</v>
      </c>
      <c>
        <v>3</v>
      </c>
      <c>
        <v>23</v>
      </c>
      <c>
        <v>1</v>
      </c>
      <c>
        <v>0</v>
      </c>
      <c>
        <v>0</v>
      </c>
      <c>
        <v>0</v>
      </c>
      <c>
        <v>54.89802417773194</v>
      </c>
      <c>
        <v>267.37710022183484</v>
      </c>
      <c>
        <v>7.9123504724795835</v>
      </c>
      <c>
        <v>30.79558661842464</v>
      </c>
      <c>
        <v>33.25519542407794</v>
      </c>
      <c>
        <v>0</v>
      </c>
      <c>
        <v>394.23825691454897</v>
      </c>
    </row>
    <row>
      <c>
        <v>2598257</v>
      </c>
      <c>
        <v>1</v>
      </c>
      <c>
        <is>
          <t>MANİSA</t>
        </is>
      </c>
      <c>
        <v>SARIGÖL</v>
      </c>
      <c>
        <is>
          <t>Kullanıcı Bağlantı Hattı</t>
        </is>
      </c>
      <c>
        <v>KIZILÇUKUR TR-3 45-79-M00473_945571059_945571059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04.07.2023 22:36:11</t>
        </is>
      </c>
      <c>
        <is>
          <t>05.07.2023 03:09:13</t>
        </is>
      </c>
      <c>
        <v>4.550555555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0.9751811275683332</v>
      </c>
      <c>
        <v>0</v>
      </c>
      <c>
        <v>0</v>
      </c>
      <c>
        <v>0</v>
      </c>
      <c>
        <v>0</v>
      </c>
      <c>
        <v>0</v>
      </c>
      <c>
        <v>0</v>
      </c>
      <c>
        <v>0.9751811275683332</v>
      </c>
    </row>
    <row>
      <c>
        <v>2597736</v>
      </c>
      <c>
        <v>1</v>
      </c>
      <c>
        <is>
          <t>İZMİR</t>
        </is>
      </c>
      <c>
        <v>TORBALI</v>
      </c>
      <c>
        <is>
          <t>AG Fideri</t>
        </is>
      </c>
      <c>
        <v>KUŞÇUBURUN-4 35-26-M00530_7231096_56360207_56360207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04.07.2023 11:28:13</t>
        </is>
      </c>
      <c>
        <is>
          <t>04.07.2023 12:18:50</t>
        </is>
      </c>
      <c>
        <v>0.843611111</v>
      </c>
      <c>
        <v>0</v>
      </c>
      <c>
        <v>0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7.169685231484999</v>
      </c>
      <c>
        <v>0</v>
      </c>
      <c>
        <v>0</v>
      </c>
      <c>
        <v>7.169685231484999</v>
      </c>
    </row>
    <row>
      <c>
        <v>2597822</v>
      </c>
      <c>
        <v>1</v>
      </c>
      <c>
        <is>
          <t>İZMİR</t>
        </is>
      </c>
      <c>
        <v>TORBALI</v>
      </c>
      <c>
        <is>
          <t>KÖK</t>
        </is>
      </c>
      <c>
        <v>SELAMPEN KÖK 35-26-M00926_İLMAKSAN M04_65890773</v>
      </c>
      <c>
        <v>Manevra</v>
      </c>
      <c>
        <v>Dağıtım-OG</v>
      </c>
      <c>
        <v>Uzun</v>
      </c>
      <c>
        <v>Şebeke işletmecisi</v>
      </c>
      <c>
        <v>Bildirimsiz</v>
      </c>
      <c>
        <is>
          <t>04.07.2023 12:45:40</t>
        </is>
      </c>
      <c>
        <is>
          <t>04.07.2023 14:11:59</t>
        </is>
      </c>
      <c>
        <v>1.438611111</v>
      </c>
      <c>
        <v>0</v>
      </c>
      <c>
        <v>9</v>
      </c>
      <c>
        <v>0</v>
      </c>
      <c>
        <v>27</v>
      </c>
      <c>
        <v>19</v>
      </c>
      <c>
        <v>59</v>
      </c>
      <c>
        <v>23</v>
      </c>
      <c>
        <v>3</v>
      </c>
      <c>
        <v>0</v>
      </c>
      <c>
        <v>7.601655265601584</v>
      </c>
      <c>
        <v>0</v>
      </c>
      <c>
        <v>35.42987181189446</v>
      </c>
      <c>
        <v>460.9112724019934</v>
      </c>
      <c>
        <v>300.5909001893047</v>
      </c>
      <c>
        <v>2882.980112462315</v>
      </c>
      <c>
        <v>280.0777859366699</v>
      </c>
      <c>
        <v>3967.591598067779</v>
      </c>
    </row>
    <row>
      <c>
        <v>2598071</v>
      </c>
      <c>
        <v>1</v>
      </c>
      <c>
        <is>
          <t>İZMİR</t>
        </is>
      </c>
      <c>
        <v>TİRE</v>
      </c>
      <c>
        <is>
          <t>AG Fideri</t>
        </is>
      </c>
      <c>
        <v>DM-2/14 35-29-M00099_48384780_60983206_60983206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04.07.2023 17:33:13</t>
        </is>
      </c>
      <c>
        <is>
          <t>04.07.2023 18:30:11</t>
        </is>
      </c>
      <c>
        <v>0.949444444</v>
      </c>
      <c>
        <v>0</v>
      </c>
      <c>
        <v>0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1.4341544373001338</v>
      </c>
      <c>
        <v>0</v>
      </c>
      <c>
        <v>0</v>
      </c>
      <c>
        <v>1.4341544373001338</v>
      </c>
    </row>
    <row>
      <c>
        <v>2597991</v>
      </c>
      <c>
        <v>1</v>
      </c>
      <c>
        <is>
          <t>MANİSA</t>
        </is>
      </c>
      <c>
        <v>DEMİRCİ</v>
      </c>
      <c>
        <is>
          <t>KÖK</t>
        </is>
      </c>
      <c>
        <v>ÖRÜCÜLER KÖK 45-74-M00355_BARDAKÇI M04_79409449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04.07.2023 16:02:02</t>
        </is>
      </c>
      <c>
        <is>
          <t>04.07.2023 16:17:06</t>
        </is>
      </c>
      <c>
        <v>0.251111111</v>
      </c>
      <c>
        <v>0</v>
      </c>
      <c>
        <v>256</v>
      </c>
      <c>
        <v>0</v>
      </c>
      <c>
        <v>1</v>
      </c>
      <c>
        <v>3</v>
      </c>
      <c>
        <v>38</v>
      </c>
      <c>
        <v>0</v>
      </c>
      <c>
        <v>0</v>
      </c>
      <c>
        <v>0</v>
      </c>
      <c>
        <v>6.9257403362576815</v>
      </c>
      <c>
        <v>0</v>
      </c>
      <c>
        <v>0.00007747614447355557</v>
      </c>
      <c>
        <v>2.1367662823424625</v>
      </c>
      <c>
        <v>2.4832672098958883</v>
      </c>
      <c>
        <v>0</v>
      </c>
      <c>
        <v>0</v>
      </c>
      <c>
        <v>11.545851304640506</v>
      </c>
    </row>
    <row>
      <c>
        <v>2597590</v>
      </c>
      <c>
        <v>1</v>
      </c>
      <c>
        <is>
          <t>İZMİR</t>
        </is>
      </c>
      <c>
        <v>GÜZELBAHÇE</v>
      </c>
      <c>
        <is>
          <t>Dağıtım Transformatörü</t>
        </is>
      </c>
      <c>
        <v>YELKİ DM-1/3 (M-2336) 35-10-M02336_35-10-M02336_42777312</v>
      </c>
      <c>
        <v>Şebeke Bakım Çalışması</v>
      </c>
      <c>
        <v>Dağıtım-AG</v>
      </c>
      <c>
        <v>Uzun</v>
      </c>
      <c>
        <v>Şebeke işletmecisi</v>
      </c>
      <c>
        <v>Bildirimli</v>
      </c>
      <c>
        <is>
          <t>04.07.2023 09:04:18</t>
        </is>
      </c>
      <c>
        <is>
          <t>04.07.2023 11:10:19</t>
        </is>
      </c>
      <c>
        <v>2.100277777</v>
      </c>
      <c>
        <v>0</v>
      </c>
      <c>
        <v>61</v>
      </c>
      <c>
        <v>0</v>
      </c>
      <c>
        <v>0</v>
      </c>
      <c>
        <v>0</v>
      </c>
      <c>
        <v>13</v>
      </c>
      <c>
        <v>0</v>
      </c>
      <c>
        <v>0</v>
      </c>
      <c>
        <v>0</v>
      </c>
      <c>
        <v>56.68473794665456</v>
      </c>
      <c>
        <v>0</v>
      </c>
      <c>
        <v>0</v>
      </c>
      <c>
        <v>0</v>
      </c>
      <c>
        <v>82.2389825946694</v>
      </c>
      <c>
        <v>0</v>
      </c>
      <c>
        <v>0</v>
      </c>
      <c>
        <v>138.92372054132395</v>
      </c>
    </row>
    <row>
      <c>
        <v>2597490</v>
      </c>
      <c>
        <v>1</v>
      </c>
      <c>
        <is>
          <t>İZMİR</t>
        </is>
      </c>
      <c>
        <v>MENEMEN</v>
      </c>
      <c>
        <is>
          <t>Saha Dağıtım Kutusu (SDK)</t>
        </is>
      </c>
      <c>
        <v>ULUKENT DM-5 35-28-M00005_7129219 a1b_5771262</v>
      </c>
      <c>
        <v>AG Yeraltı Kablo Arızası</v>
      </c>
      <c>
        <v>Dağıtım-AG</v>
      </c>
      <c>
        <v>Uzun</v>
      </c>
      <c>
        <v>Şebeke işletmecisi</v>
      </c>
      <c>
        <v>Bildirimsiz</v>
      </c>
      <c>
        <is>
          <t>04.07.2023 00:20:48</t>
        </is>
      </c>
      <c>
        <is>
          <t>04.07.2023 01:39:56</t>
        </is>
      </c>
      <c>
        <v>1.318888888</v>
      </c>
      <c>
        <v>0</v>
      </c>
      <c>
        <v>0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2.843140315193279</v>
      </c>
      <c>
        <v>0</v>
      </c>
      <c>
        <v>0</v>
      </c>
      <c>
        <v>2.843140315193279</v>
      </c>
    </row>
    <row>
      <c>
        <v>2597985</v>
      </c>
      <c>
        <v>1</v>
      </c>
      <c>
        <is>
          <t>MANİSA</t>
        </is>
      </c>
      <c>
        <v>SARIGÖL</v>
      </c>
      <c>
        <is>
          <t>Dağıtım Transformatörü</t>
        </is>
      </c>
      <c>
        <v>BAHADIRLAR TR-1 45-79-M00126_45-79-M00126_2366359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04.07.2023 15:51:54</t>
        </is>
      </c>
      <c>
        <is>
          <t>04.07.2023 18:06:25</t>
        </is>
      </c>
      <c>
        <v>2.241944444</v>
      </c>
      <c>
        <v>0</v>
      </c>
      <c>
        <v>205</v>
      </c>
      <c>
        <v>0</v>
      </c>
      <c>
        <v>1</v>
      </c>
      <c>
        <v>0</v>
      </c>
      <c>
        <v>14</v>
      </c>
      <c>
        <v>0</v>
      </c>
      <c>
        <v>0</v>
      </c>
      <c>
        <v>0</v>
      </c>
      <c>
        <v>58.333467236049984</v>
      </c>
      <c>
        <v>0</v>
      </c>
      <c>
        <v>24.35866196998632</v>
      </c>
      <c>
        <v>0</v>
      </c>
      <c>
        <v>15.535020884215953</v>
      </c>
      <c>
        <v>0</v>
      </c>
      <c>
        <v>0</v>
      </c>
      <c>
        <v>98.22715009025225</v>
      </c>
    </row>
    <row>
      <c>
        <v>2597945</v>
      </c>
      <c>
        <v>1</v>
      </c>
      <c>
        <is>
          <t>MANİSA</t>
        </is>
      </c>
      <c>
        <v>ALAŞEHİR</v>
      </c>
      <c>
        <is>
          <t>Kullanıcı Bağlantı Hattı</t>
        </is>
      </c>
      <c>
        <v>HACIALİLER TR-1 45-73-M00732_945645178_945645178</v>
      </c>
      <c>
        <v>AG Box / Sdk Abone Çıkış Sigorta Atığı</v>
      </c>
      <c>
        <v>Dağıtım-AG</v>
      </c>
      <c>
        <v>Uzun</v>
      </c>
      <c>
        <v>Şebeke işletmecisi</v>
      </c>
      <c>
        <v>Bildirimsiz</v>
      </c>
      <c>
        <is>
          <t>04.07.2023 14:43:51</t>
        </is>
      </c>
      <c>
        <is>
          <t>04.07.2023 15:44:03</t>
        </is>
      </c>
      <c>
        <v>1.003333333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0.31561436688048256</v>
      </c>
      <c>
        <v>0</v>
      </c>
      <c>
        <v>0</v>
      </c>
      <c>
        <v>0</v>
      </c>
      <c>
        <v>0</v>
      </c>
      <c>
        <v>0</v>
      </c>
      <c>
        <v>0</v>
      </c>
      <c>
        <v>0.31561436688048256</v>
      </c>
    </row>
    <row>
      <c>
        <v>2598074</v>
      </c>
      <c>
        <v>1</v>
      </c>
      <c>
        <is>
          <t>MANİSA</t>
        </is>
      </c>
      <c>
        <v>SARUHANLI</v>
      </c>
      <c>
        <is>
          <t>DM</t>
        </is>
      </c>
      <c>
        <v>OTOYOL DM 45-80-M02917_APPAK M01_72022599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04.07.2023 17:36:57</t>
        </is>
      </c>
      <c>
        <is>
          <t>04.07.2023 18:12:50</t>
        </is>
      </c>
      <c>
        <v>0.598055555</v>
      </c>
      <c>
        <v>7</v>
      </c>
      <c>
        <v>1215</v>
      </c>
      <c>
        <v>114</v>
      </c>
      <c>
        <v>66</v>
      </c>
      <c>
        <v>23</v>
      </c>
      <c>
        <v>67</v>
      </c>
      <c>
        <v>2</v>
      </c>
      <c>
        <v>0</v>
      </c>
      <c>
        <v>1.362646572229439</v>
      </c>
      <c>
        <v>132.5285080657456</v>
      </c>
      <c>
        <v>375.8392274687742</v>
      </c>
      <c>
        <v>90.40939171990004</v>
      </c>
      <c>
        <v>59.6289324384977</v>
      </c>
      <c>
        <v>27.889007275478953</v>
      </c>
      <c>
        <v>34.89941214374862</v>
      </c>
      <c>
        <v>0</v>
      </c>
      <c>
        <v>722.5571256843746</v>
      </c>
    </row>
    <row>
      <c>
        <v>2597596</v>
      </c>
      <c>
        <v>1</v>
      </c>
      <c>
        <is>
          <t>İZMİR</t>
        </is>
      </c>
      <c>
        <v>KONAK</v>
      </c>
      <c>
        <is>
          <t>Dağıtım Transformatörü</t>
        </is>
      </c>
      <c>
        <v>K-1740 35-01-K01740_35-01-K01740_2347748</v>
      </c>
      <c>
        <v>Şebeke Yenileme ve Kapasite Artışı Çalışması</v>
      </c>
      <c>
        <v>Dağıtım-AG</v>
      </c>
      <c>
        <v>Uzun</v>
      </c>
      <c>
        <v>Şebeke işletmecisi</v>
      </c>
      <c>
        <v>Bildirimli</v>
      </c>
      <c>
        <is>
          <t>04.07.2023 09:11:18</t>
        </is>
      </c>
      <c>
        <is>
          <t>04.07.2023 11:08:39</t>
        </is>
      </c>
      <c>
        <v>1.955833333</v>
      </c>
      <c>
        <v>0</v>
      </c>
      <c>
        <v>579</v>
      </c>
      <c>
        <v>0</v>
      </c>
      <c>
        <v>0</v>
      </c>
      <c>
        <v>0</v>
      </c>
      <c>
        <v>29</v>
      </c>
      <c>
        <v>0</v>
      </c>
      <c>
        <v>0</v>
      </c>
      <c>
        <v>0</v>
      </c>
      <c>
        <v>260.8095617279862</v>
      </c>
      <c>
        <v>0</v>
      </c>
      <c>
        <v>0</v>
      </c>
      <c>
        <v>0</v>
      </c>
      <c>
        <v>68.28606149080184</v>
      </c>
      <c>
        <v>0</v>
      </c>
      <c>
        <v>0</v>
      </c>
      <c>
        <v>329.09562321878803</v>
      </c>
    </row>
    <row>
      <c>
        <v>2597676</v>
      </c>
      <c>
        <v>1</v>
      </c>
      <c>
        <is>
          <t>İZMİR</t>
        </is>
      </c>
      <c>
        <v>ALİAĞA</v>
      </c>
      <c>
        <is>
          <t>AG Fideri</t>
        </is>
      </c>
      <c>
        <v>M-486 35-17-M00486__92435811_92435811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04.07.2023 10:32:08</t>
        </is>
      </c>
      <c>
        <is>
          <t>04.07.2023 11:41:55</t>
        </is>
      </c>
      <c>
        <v>1.163055555</v>
      </c>
      <c>
        <v>0</v>
      </c>
      <c>
        <v>68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18.12504523395281</v>
      </c>
      <c>
        <v>0</v>
      </c>
      <c>
        <v>0</v>
      </c>
      <c>
        <v>0</v>
      </c>
      <c>
        <v>4.029296079891259</v>
      </c>
      <c>
        <v>0</v>
      </c>
      <c>
        <v>0</v>
      </c>
      <c>
        <v>22.15434131384407</v>
      </c>
    </row>
    <row>
      <c>
        <v>2598068</v>
      </c>
      <c>
        <v>1</v>
      </c>
      <c>
        <is>
          <t>İZMİR</t>
        </is>
      </c>
      <c>
        <v>URLA</v>
      </c>
      <c>
        <is>
          <t>AG Fideri</t>
        </is>
      </c>
      <c>
        <v>BALIKLIOVA TR-2 35-19-L00272_D_81734361_81734361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04.07.2023 17:27:07</t>
        </is>
      </c>
      <c>
        <is>
          <t>04.07.2023 17:51:30</t>
        </is>
      </c>
      <c>
        <v>0.406388888</v>
      </c>
      <c>
        <v>0</v>
      </c>
      <c>
        <v>294</v>
      </c>
      <c>
        <v>0</v>
      </c>
      <c>
        <v>4</v>
      </c>
      <c>
        <v>0</v>
      </c>
      <c>
        <v>19</v>
      </c>
      <c>
        <v>0</v>
      </c>
      <c>
        <v>0</v>
      </c>
      <c>
        <v>0</v>
      </c>
      <c>
        <v>31.43948634988784</v>
      </c>
      <c>
        <v>0</v>
      </c>
      <c>
        <v>0.0704296085802861</v>
      </c>
      <c>
        <v>0</v>
      </c>
      <c>
        <v>11.698153644497832</v>
      </c>
      <c>
        <v>0</v>
      </c>
      <c>
        <v>0</v>
      </c>
      <c>
        <v>43.20806960296596</v>
      </c>
    </row>
    <row>
      <c>
        <v>2598031</v>
      </c>
      <c>
        <v>1</v>
      </c>
      <c>
        <is>
          <t>İZMİR</t>
        </is>
      </c>
      <c>
        <v>MENEMEN</v>
      </c>
      <c>
        <is>
          <t>KÖK</t>
        </is>
      </c>
      <c>
        <v>YAHŞELLİ KÖK 35-28-M00293_YAHŞELLİ M04_66582310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04.07.2023 16:39:47</t>
        </is>
      </c>
      <c>
        <is>
          <t>04.07.2023 17:51:13</t>
        </is>
      </c>
      <c>
        <v>1.190555555</v>
      </c>
      <c>
        <v>0</v>
      </c>
      <c>
        <v>176</v>
      </c>
      <c>
        <v>0</v>
      </c>
      <c>
        <v>14</v>
      </c>
      <c>
        <v>0</v>
      </c>
      <c>
        <v>12</v>
      </c>
      <c>
        <v>0</v>
      </c>
      <c>
        <v>0</v>
      </c>
      <c>
        <v>0</v>
      </c>
      <c>
        <v>59.044791633969695</v>
      </c>
      <c>
        <v>0</v>
      </c>
      <c>
        <v>15.459054727081686</v>
      </c>
      <c>
        <v>0</v>
      </c>
      <c>
        <v>17.820081426775396</v>
      </c>
      <c>
        <v>0</v>
      </c>
      <c>
        <v>0</v>
      </c>
      <c>
        <v>92.32392778782679</v>
      </c>
    </row>
    <row>
      <c>
        <v>2597782</v>
      </c>
      <c>
        <v>1</v>
      </c>
      <c>
        <is>
          <t>İZMİR</t>
        </is>
      </c>
      <c>
        <v>ALİAĞA</v>
      </c>
      <c>
        <is>
          <t>Saha Dağıtım Kutusu (SDK)</t>
        </is>
      </c>
      <c>
        <v>TR-70 35-17-M00070_B b/2_5948646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04.07.2023 12:12:45</t>
        </is>
      </c>
      <c>
        <is>
          <t>04.07.2023 16:11:59</t>
        </is>
      </c>
      <c>
        <v>3.987222222</v>
      </c>
      <c>
        <v>0</v>
      </c>
      <c>
        <v>61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76.1554933744399</v>
      </c>
      <c>
        <v>0</v>
      </c>
      <c>
        <v>0</v>
      </c>
      <c>
        <v>0</v>
      </c>
      <c>
        <v>0</v>
      </c>
      <c>
        <v>0</v>
      </c>
      <c>
        <v>0</v>
      </c>
      <c>
        <v>76.1554933744399</v>
      </c>
    </row>
    <row>
      <c>
        <v>2597776</v>
      </c>
      <c>
        <v>1</v>
      </c>
      <c>
        <is>
          <t>İZMİR</t>
        </is>
      </c>
      <c>
        <v>MENEMEN</v>
      </c>
      <c>
        <is>
          <t>Kullanıcı Bağlantı Hattı</t>
        </is>
      </c>
      <c>
        <v>ULUKENT DM-4/16 35-28-M00823_953394419_953394419</v>
      </c>
      <c>
        <v>AG Box / Sdk Abone Çıkış Sigorta Atığı</v>
      </c>
      <c>
        <v>Dağıtım-AG</v>
      </c>
      <c>
        <v>Uzun</v>
      </c>
      <c>
        <v>Şebeke işletmecisi</v>
      </c>
      <c>
        <v>Bildirimsiz</v>
      </c>
      <c>
        <is>
          <t>04.07.2023 12:04:57</t>
        </is>
      </c>
      <c>
        <is>
          <t>04.07.2023 13:24:40</t>
        </is>
      </c>
      <c>
        <v>1.328611111</v>
      </c>
      <c>
        <v>0</v>
      </c>
      <c>
        <v>49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20.989506040958233</v>
      </c>
      <c>
        <v>0</v>
      </c>
      <c>
        <v>0</v>
      </c>
      <c>
        <v>0</v>
      </c>
      <c>
        <v>6.054399136714444</v>
      </c>
      <c>
        <v>0</v>
      </c>
      <c>
        <v>0</v>
      </c>
      <c>
        <v>27.043905177672677</v>
      </c>
    </row>
    <row>
      <c>
        <v>2597516</v>
      </c>
      <c>
        <v>1</v>
      </c>
      <c>
        <is>
          <t>İZMİR</t>
        </is>
      </c>
      <c>
        <v>ALİAĞA</v>
      </c>
      <c>
        <is>
          <t>DM</t>
        </is>
      </c>
      <c>
        <v>ALİAĞA TR-43 DM 35-17-M00043_M-54 ÇIKIŞI M12_2122091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04.07.2023 05:51:18</t>
        </is>
      </c>
      <c>
        <is>
          <t>04.07.2023 06:11:16</t>
        </is>
      </c>
      <c>
        <v>0.332777777</v>
      </c>
      <c>
        <v>0</v>
      </c>
      <c>
        <v>182</v>
      </c>
      <c>
        <v>0</v>
      </c>
      <c>
        <v>3</v>
      </c>
      <c>
        <v>1</v>
      </c>
      <c>
        <v>13</v>
      </c>
      <c>
        <v>2</v>
      </c>
      <c>
        <v>0</v>
      </c>
      <c>
        <v>0</v>
      </c>
      <c>
        <v>10.64538869085574</v>
      </c>
      <c>
        <v>0</v>
      </c>
      <c>
        <v>0.4376617793740175</v>
      </c>
      <c>
        <v>12.382843386220348</v>
      </c>
      <c>
        <v>2.7987850449218454</v>
      </c>
      <c>
        <v>50.057538771494954</v>
      </c>
      <c>
        <v>0</v>
      </c>
      <c>
        <v>76.32221767286691</v>
      </c>
    </row>
    <row>
      <c>
        <v>2598180</v>
      </c>
      <c>
        <v>1</v>
      </c>
      <c>
        <is>
          <t>İZMİR</t>
        </is>
      </c>
      <c>
        <v>TİRE</v>
      </c>
      <c>
        <is>
          <t>Dağıtım Transformatörü</t>
        </is>
      </c>
      <c>
        <v>PEŞREFLİ TR-4 35-29-L00773_35-29-L00773_72350242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04.07.2023 20:23:00</t>
        </is>
      </c>
      <c>
        <is>
          <t>04.07.2023 22:00:53</t>
        </is>
      </c>
      <c>
        <v>1.631388888</v>
      </c>
      <c>
        <v>0</v>
      </c>
      <c>
        <v>108</v>
      </c>
      <c>
        <v>0</v>
      </c>
      <c>
        <v>11</v>
      </c>
      <c>
        <v>0</v>
      </c>
      <c>
        <v>8</v>
      </c>
      <c>
        <v>0</v>
      </c>
      <c>
        <v>0</v>
      </c>
      <c>
        <v>0</v>
      </c>
      <c>
        <v>28.854138129849144</v>
      </c>
      <c>
        <v>0</v>
      </c>
      <c>
        <v>28.049378021623244</v>
      </c>
      <c>
        <v>0</v>
      </c>
      <c>
        <v>16.5187904475368</v>
      </c>
      <c>
        <v>0</v>
      </c>
      <c>
        <v>0</v>
      </c>
      <c>
        <v>73.42230659900919</v>
      </c>
    </row>
    <row>
      <c>
        <v>2597539</v>
      </c>
      <c>
        <v>1</v>
      </c>
      <c>
        <is>
          <t>MANİSA</t>
        </is>
      </c>
      <c>
        <v>ALAŞEHİR</v>
      </c>
      <c>
        <is>
          <t>DM</t>
        </is>
      </c>
      <c>
        <v>DM06/TR-01 45-73-M00053_TR-50-54-55 M05_67583548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04.07.2023 07:29:37</t>
        </is>
      </c>
      <c>
        <is>
          <t>04.07.2023 09:20:29</t>
        </is>
      </c>
      <c>
        <v>1.847777777</v>
      </c>
      <c>
        <v>0</v>
      </c>
      <c>
        <v>333</v>
      </c>
      <c>
        <v>0</v>
      </c>
      <c>
        <v>31</v>
      </c>
      <c>
        <v>6</v>
      </c>
      <c>
        <v>11</v>
      </c>
      <c>
        <v>0</v>
      </c>
      <c>
        <v>0</v>
      </c>
      <c>
        <v>0</v>
      </c>
      <c>
        <v>131.14530931766615</v>
      </c>
      <c>
        <v>0</v>
      </c>
      <c>
        <v>33.73475866669316</v>
      </c>
      <c>
        <v>1619.4682973699032</v>
      </c>
      <c>
        <v>12.988801096239008</v>
      </c>
      <c>
        <v>0</v>
      </c>
      <c>
        <v>0</v>
      </c>
      <c>
        <v>1797.3371664505016</v>
      </c>
    </row>
    <row>
      <c>
        <v>2598249</v>
      </c>
      <c>
        <v>1</v>
      </c>
      <c>
        <is>
          <t>İZMİR</t>
        </is>
      </c>
      <c>
        <v>MENDERES</v>
      </c>
      <c>
        <is>
          <t>Kullanıcı Bağlantı Hattı</t>
        </is>
      </c>
      <c>
        <v>ÇUKURALTI M-27 35-25-M00075_955265233_955265233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04.07.2023 22:19:10</t>
        </is>
      </c>
      <c>
        <is>
          <t>04.07.2023 23:36:36</t>
        </is>
      </c>
      <c>
        <v>1.290555555</v>
      </c>
      <c>
        <v>0</v>
      </c>
      <c>
        <v>4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1.0743665921074355</v>
      </c>
      <c>
        <v>0</v>
      </c>
      <c>
        <v>0</v>
      </c>
      <c>
        <v>0</v>
      </c>
      <c>
        <v>0</v>
      </c>
      <c>
        <v>0</v>
      </c>
      <c>
        <v>0</v>
      </c>
      <c>
        <v>1.0743665921074355</v>
      </c>
    </row>
    <row>
      <c>
        <v>2597493</v>
      </c>
      <c>
        <v>1</v>
      </c>
      <c>
        <is>
          <t>İZMİR</t>
        </is>
      </c>
      <c>
        <v>FOÇA</v>
      </c>
      <c>
        <is>
          <t>Saha Dağıtım Kutusu (SDK)</t>
        </is>
      </c>
      <c>
        <v>YENİ FOÇA TR-2 35-23-M00002_D D02_66160572</v>
      </c>
      <c>
        <v>AG Box / Sdk Giriş Sigorta Atığı</v>
      </c>
      <c>
        <v>Dağıtım-AG</v>
      </c>
      <c>
        <v>Uzun</v>
      </c>
      <c>
        <v>Şebeke işletmecisi</v>
      </c>
      <c>
        <v>Bildirimsiz</v>
      </c>
      <c>
        <is>
          <t>04.07.2023 00:25:50</t>
        </is>
      </c>
      <c>
        <is>
          <t>04.07.2023 02:02:48</t>
        </is>
      </c>
      <c>
        <v>1.616111111</v>
      </c>
      <c>
        <v>0</v>
      </c>
      <c>
        <v>112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28.482670276004157</v>
      </c>
      <c>
        <v>0</v>
      </c>
      <c>
        <v>0</v>
      </c>
      <c>
        <v>0</v>
      </c>
      <c>
        <v>0.19503440258070298</v>
      </c>
      <c>
        <v>0</v>
      </c>
      <c>
        <v>0</v>
      </c>
      <c>
        <v>28.67770467858486</v>
      </c>
    </row>
    <row>
      <c>
        <v>2598186</v>
      </c>
      <c>
        <v>1</v>
      </c>
      <c>
        <is>
          <t>İZMİR</t>
        </is>
      </c>
      <c>
        <v>ÖDEMİŞ</v>
      </c>
      <c>
        <is>
          <t>AG Fideri</t>
        </is>
      </c>
      <c>
        <v>KARAKOVA TR-2 35-15-L00448_B_65499250_65499250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04.07.2023 20:35:35</t>
        </is>
      </c>
      <c>
        <is>
          <t>04.07.2023 22:20:30</t>
        </is>
      </c>
      <c>
        <v>1.748611111</v>
      </c>
      <c>
        <v>0</v>
      </c>
      <c>
        <v>1</v>
      </c>
      <c>
        <v>0</v>
      </c>
      <c>
        <v>2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20.646174907540754</v>
      </c>
      <c>
        <v>0</v>
      </c>
      <c>
        <v>4.247136557636981</v>
      </c>
      <c>
        <v>0</v>
      </c>
      <c>
        <v>0</v>
      </c>
      <c>
        <v>24.893311465177735</v>
      </c>
    </row>
    <row>
      <c>
        <v>2597748</v>
      </c>
      <c>
        <v>1</v>
      </c>
      <c>
        <is>
          <t>MANİSA</t>
        </is>
      </c>
      <c>
        <v>KULA</v>
      </c>
      <c>
        <is>
          <t>KÖK</t>
        </is>
      </c>
      <c>
        <v>GÖKÇEÖREN KÖK 45-77-M00024_GÖKÇEÖREN TR-1 M01_72216606</v>
      </c>
      <c>
        <v>Şebeke Bakım Çalışması</v>
      </c>
      <c>
        <v>Dağıtım-OG</v>
      </c>
      <c>
        <v>Uzun</v>
      </c>
      <c>
        <v>Şebeke işletmecisi</v>
      </c>
      <c>
        <v>Bildirimli</v>
      </c>
      <c>
        <is>
          <t>04.07.2023 11:40:58</t>
        </is>
      </c>
      <c>
        <is>
          <t>04.07.2023 12:57:37</t>
        </is>
      </c>
      <c>
        <v>1.2775</v>
      </c>
      <c>
        <v>1</v>
      </c>
      <c>
        <v>1046</v>
      </c>
      <c>
        <v>9</v>
      </c>
      <c>
        <v>54</v>
      </c>
      <c>
        <v>7</v>
      </c>
      <c>
        <v>125</v>
      </c>
      <c>
        <v>0</v>
      </c>
      <c>
        <v>0</v>
      </c>
      <c>
        <v>0.29560160385333334</v>
      </c>
      <c>
        <v>182.91904341548678</v>
      </c>
      <c>
        <v>138.91372262945453</v>
      </c>
      <c>
        <v>21.71930817782059</v>
      </c>
      <c>
        <v>217.20123052771635</v>
      </c>
      <c>
        <v>138.057889182166</v>
      </c>
      <c>
        <v>0</v>
      </c>
      <c>
        <v>0</v>
      </c>
      <c>
        <v>699.1067955364977</v>
      </c>
    </row>
    <row>
      <c>
        <v>2598140</v>
      </c>
      <c>
        <v>1</v>
      </c>
      <c>
        <is>
          <t>İZMİR</t>
        </is>
      </c>
      <c>
        <v>BUCA</v>
      </c>
      <c>
        <is>
          <t>Kullanıcı Bağlantı Hattı</t>
        </is>
      </c>
      <c>
        <v>K-3846 35-03-K03846_910803543_910803543</v>
      </c>
      <c>
        <v>AG Branşman Yeraltı Kablo Arızası</v>
      </c>
      <c>
        <v>Dağıtım-AG</v>
      </c>
      <c>
        <v>Uzun</v>
      </c>
      <c>
        <v>Şebeke işletmecisi</v>
      </c>
      <c>
        <v>Bildirimsiz</v>
      </c>
      <c>
        <is>
          <t>04.07.2023 19:04:34</t>
        </is>
      </c>
      <c>
        <is>
          <t>04.07.2023 22:46:05</t>
        </is>
      </c>
      <c>
        <v>3.691944444</v>
      </c>
      <c>
        <v>0</v>
      </c>
      <c>
        <v>4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2.0927682277475053</v>
      </c>
      <c>
        <v>0</v>
      </c>
      <c>
        <v>0</v>
      </c>
      <c>
        <v>0</v>
      </c>
      <c>
        <v>0</v>
      </c>
      <c>
        <v>0</v>
      </c>
      <c>
        <v>0</v>
      </c>
      <c>
        <v>2.0927682277475053</v>
      </c>
    </row>
    <row>
      <c>
        <v>2597556</v>
      </c>
      <c>
        <v>1</v>
      </c>
      <c>
        <is>
          <t>İZMİR</t>
        </is>
      </c>
      <c>
        <v>BORNOVA</v>
      </c>
      <c>
        <is>
          <t>OG Fideri</t>
        </is>
      </c>
      <c>
        <v>M-650 35-02-M00650_M-652 M02_2325058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04.07.2023 08:16:28</t>
        </is>
      </c>
      <c>
        <is>
          <t>04.07.2023 09:13:40</t>
        </is>
      </c>
      <c>
        <v>0.953333333</v>
      </c>
      <c>
        <v>0</v>
      </c>
      <c>
        <v>145</v>
      </c>
      <c>
        <v>0</v>
      </c>
      <c>
        <v>1</v>
      </c>
      <c>
        <v>45</v>
      </c>
      <c>
        <v>23</v>
      </c>
      <c>
        <v>20</v>
      </c>
      <c>
        <v>3</v>
      </c>
      <c>
        <v>0</v>
      </c>
      <c>
        <v>34.59364995217741</v>
      </c>
      <c>
        <v>0</v>
      </c>
      <c>
        <v>2.0217891560971935</v>
      </c>
      <c>
        <v>975.0445653586999</v>
      </c>
      <c>
        <v>53.1415958861503</v>
      </c>
      <c>
        <v>1036.2167943417296</v>
      </c>
      <c>
        <v>208.97098598088348</v>
      </c>
      <c>
        <v>2309.989380675738</v>
      </c>
    </row>
    <row>
      <c>
        <v>2597702</v>
      </c>
      <c>
        <v>1</v>
      </c>
      <c>
        <is>
          <t>MANİSA</t>
        </is>
      </c>
      <c>
        <v>AKHİSAR</v>
      </c>
      <c>
        <is>
          <t>AG Fideri</t>
        </is>
      </c>
      <c>
        <v>ZEYTİNLİOVA TR-17 45-72-L00410_A_56393271_56393271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04.07.2023 10:56:10</t>
        </is>
      </c>
      <c>
        <is>
          <t>04.07.2023 11:57:37</t>
        </is>
      </c>
      <c>
        <v>1.024166666</v>
      </c>
      <c>
        <v>0</v>
      </c>
      <c>
        <v>106</v>
      </c>
      <c>
        <v>0</v>
      </c>
      <c>
        <v>4</v>
      </c>
      <c>
        <v>0</v>
      </c>
      <c>
        <v>56</v>
      </c>
      <c>
        <v>0</v>
      </c>
      <c>
        <v>0</v>
      </c>
      <c>
        <v>0</v>
      </c>
      <c>
        <v>18.564659531721468</v>
      </c>
      <c>
        <v>0</v>
      </c>
      <c>
        <v>3.3544919203045827</v>
      </c>
      <c>
        <v>0</v>
      </c>
      <c>
        <v>25.033723982728034</v>
      </c>
      <c>
        <v>0</v>
      </c>
      <c>
        <v>0</v>
      </c>
      <c>
        <v>46.952875434754084</v>
      </c>
    </row>
    <row>
      <c>
        <v>2597977</v>
      </c>
      <c>
        <v>1</v>
      </c>
      <c>
        <is>
          <t>İZMİR</t>
        </is>
      </c>
      <c>
        <v>KARŞIYAKA</v>
      </c>
      <c>
        <is>
          <t>Kullanıcı Bağlantı Hattı</t>
        </is>
      </c>
      <c>
        <v>M-2441 35-04-M02441_959825044_959825044</v>
      </c>
      <c>
        <v>AG Box / Sdk Abone Çıkış Sigorta Atığı</v>
      </c>
      <c>
        <v>Dağıtım-AG</v>
      </c>
      <c>
        <v>Uzun</v>
      </c>
      <c>
        <v>Şebeke işletmecisi</v>
      </c>
      <c>
        <v>Bildirimsiz</v>
      </c>
      <c>
        <is>
          <t>04.07.2023 15:40:12</t>
        </is>
      </c>
      <c>
        <is>
          <t>04.07.2023 17:58:50</t>
        </is>
      </c>
      <c>
        <v>2.310555555</v>
      </c>
      <c>
        <v>0</v>
      </c>
      <c>
        <v>56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35.06906038415062</v>
      </c>
      <c>
        <v>0</v>
      </c>
      <c>
        <v>0</v>
      </c>
      <c>
        <v>0</v>
      </c>
      <c>
        <v>5.85355420147091</v>
      </c>
      <c>
        <v>0</v>
      </c>
      <c>
        <v>0</v>
      </c>
      <c>
        <v>40.92261458562153</v>
      </c>
    </row>
    <row>
      <c>
        <v>2597642</v>
      </c>
      <c>
        <v>1</v>
      </c>
      <c>
        <is>
          <t>MANİSA</t>
        </is>
      </c>
      <c>
        <v>ALAŞEHİR</v>
      </c>
      <c>
        <is>
          <t>OG Fideri</t>
        </is>
      </c>
      <c>
        <v>IŞIKLAR KÖK 45-73-M00467_HatBaşıAyırıcı_53134981 M07_53134981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04.07.2023 09:59:04</t>
        </is>
      </c>
      <c>
        <is>
          <t>04.07.2023 13:23:48</t>
        </is>
      </c>
      <c>
        <v>3.412222222</v>
      </c>
      <c>
        <v>0</v>
      </c>
      <c>
        <v>0</v>
      </c>
      <c>
        <v>0</v>
      </c>
      <c>
        <v>15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238.78206517422194</v>
      </c>
      <c>
        <v>0</v>
      </c>
      <c>
        <v>21.561565021626286</v>
      </c>
      <c>
        <v>0</v>
      </c>
      <c>
        <v>0</v>
      </c>
      <c>
        <v>260.3436301958482</v>
      </c>
    </row>
    <row>
      <c>
        <v>2597665</v>
      </c>
      <c>
        <v>1</v>
      </c>
      <c>
        <is>
          <t>İZMİR</t>
        </is>
      </c>
      <c>
        <v>BERGAMA</v>
      </c>
      <c>
        <is>
          <t>OG Fideri</t>
        </is>
      </c>
      <c>
        <v>TR-7 35-16-L00007_TR-100 L03_67566308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04.07.2023 10:19:22</t>
        </is>
      </c>
      <c>
        <is>
          <t>04.07.2023 10:50:09</t>
        </is>
      </c>
      <c>
        <v>0.513055555</v>
      </c>
      <c>
        <v>0</v>
      </c>
      <c>
        <v>5833</v>
      </c>
      <c>
        <v>0</v>
      </c>
      <c>
        <v>0</v>
      </c>
      <c>
        <v>0</v>
      </c>
      <c>
        <v>762</v>
      </c>
      <c>
        <v>0</v>
      </c>
      <c>
        <v>0</v>
      </c>
      <c>
        <v>0</v>
      </c>
      <c>
        <v>578.3772432002075</v>
      </c>
      <c>
        <v>0</v>
      </c>
      <c>
        <v>0</v>
      </c>
      <c>
        <v>0</v>
      </c>
      <c>
        <v>737.1113606942622</v>
      </c>
      <c>
        <v>0</v>
      </c>
      <c>
        <v>0</v>
      </c>
      <c>
        <v>1315.4886038944696</v>
      </c>
    </row>
    <row>
      <c>
        <v>2597914</v>
      </c>
      <c>
        <v>1</v>
      </c>
      <c>
        <is>
          <t>İZMİR</t>
        </is>
      </c>
      <c>
        <v>BERGAMA</v>
      </c>
      <c>
        <is>
          <t>AG Fideri</t>
        </is>
      </c>
      <c>
        <v>HAMZALI SÜLEYMANİYE TR-2 35-16-M00829_A_83183251_83183251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04.07.2023 14:09:04</t>
        </is>
      </c>
      <c>
        <is>
          <t>04.07.2023 14:55:17</t>
        </is>
      </c>
      <c>
        <v>0.770277777</v>
      </c>
      <c>
        <v>0</v>
      </c>
      <c>
        <v>6</v>
      </c>
      <c>
        <v>0</v>
      </c>
      <c>
        <v>7</v>
      </c>
      <c>
        <v>0</v>
      </c>
      <c>
        <v>2</v>
      </c>
      <c>
        <v>0</v>
      </c>
      <c>
        <v>0</v>
      </c>
      <c>
        <v>0</v>
      </c>
      <c>
        <v>0.5574827128601049</v>
      </c>
      <c>
        <v>0</v>
      </c>
      <c>
        <v>5.703388053558605</v>
      </c>
      <c>
        <v>0</v>
      </c>
      <c>
        <v>2.0407487995713836</v>
      </c>
      <c>
        <v>0</v>
      </c>
      <c>
        <v>0</v>
      </c>
      <c>
        <v>8.301619565990093</v>
      </c>
    </row>
    <row>
      <c>
        <v>2598077</v>
      </c>
      <c>
        <v>1</v>
      </c>
      <c>
        <is>
          <t>İZMİR</t>
        </is>
      </c>
      <c>
        <v>ÇİĞLİ</v>
      </c>
      <c>
        <is>
          <t>TM Fideri</t>
        </is>
      </c>
      <c>
        <v>EBSO TM 35-09-A00001_EBSO-18 K43_2312298</v>
      </c>
      <c>
        <v>Yük Aktarımı</v>
      </c>
      <c>
        <v>Dağıtım-OG</v>
      </c>
      <c>
        <v>Uzun</v>
      </c>
      <c>
        <v>Şebeke işletmecisi</v>
      </c>
      <c>
        <v>Bildirimsiz</v>
      </c>
      <c>
        <is>
          <t>04.07.2023 17:41:47</t>
        </is>
      </c>
      <c>
        <is>
          <t>04.07.2023 17:52:40</t>
        </is>
      </c>
      <c>
        <v>0.181388888</v>
      </c>
      <c>
        <v>0</v>
      </c>
      <c>
        <v>4872</v>
      </c>
      <c>
        <v>0</v>
      </c>
      <c>
        <v>1</v>
      </c>
      <c>
        <v>1</v>
      </c>
      <c>
        <v>356</v>
      </c>
      <c>
        <v>0</v>
      </c>
      <c>
        <v>0</v>
      </c>
      <c>
        <v>0</v>
      </c>
      <c>
        <v>295.0886923140634</v>
      </c>
      <c>
        <v>0</v>
      </c>
      <c>
        <v>0.17025782002079892</v>
      </c>
      <c>
        <v>0.35524885102777776</v>
      </c>
      <c>
        <v>122.90810588186311</v>
      </c>
      <c>
        <v>0</v>
      </c>
      <c>
        <v>0</v>
      </c>
      <c>
        <v>418.5223048669751</v>
      </c>
    </row>
    <row>
      <c>
        <v>2598163</v>
      </c>
      <c>
        <v>1</v>
      </c>
      <c>
        <is>
          <t>MANİSA</t>
        </is>
      </c>
      <c>
        <v>TURGUTLU</v>
      </c>
      <c>
        <is>
          <t>AG Fideri</t>
        </is>
      </c>
      <c>
        <v>TR-2/106 45-83-L00106__72374312_72374312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04.07.2023 19:49:39</t>
        </is>
      </c>
      <c>
        <is>
          <t>04.07.2023 20:56:49</t>
        </is>
      </c>
      <c>
        <v>1.119444444</v>
      </c>
      <c>
        <v>0</v>
      </c>
      <c>
        <v>250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57.412001815357065</v>
      </c>
      <c>
        <v>0</v>
      </c>
      <c>
        <v>0</v>
      </c>
      <c>
        <v>0</v>
      </c>
      <c>
        <v>3.238146432052405</v>
      </c>
      <c>
        <v>0</v>
      </c>
      <c>
        <v>0</v>
      </c>
      <c>
        <v>60.65014824740947</v>
      </c>
    </row>
    <row>
      <c>
        <v>2597971</v>
      </c>
      <c>
        <v>1</v>
      </c>
      <c>
        <is>
          <t>İZMİR</t>
        </is>
      </c>
      <c>
        <v>BAYINDIR</v>
      </c>
      <c>
        <is>
          <t>Dağıtım Transformatörü</t>
        </is>
      </c>
      <c>
        <v>ÇIRPI TR-1-2/4 35-20-M00009_35-20-M00009_92863393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04.07.2023 15:29:07</t>
        </is>
      </c>
      <c>
        <is>
          <t>04.07.2023 16:06:03</t>
        </is>
      </c>
      <c>
        <v>0.615555555</v>
      </c>
      <c>
        <v>0</v>
      </c>
      <c>
        <v>97</v>
      </c>
      <c>
        <v>0</v>
      </c>
      <c>
        <v>5</v>
      </c>
      <c>
        <v>0</v>
      </c>
      <c>
        <v>19</v>
      </c>
      <c>
        <v>0</v>
      </c>
      <c>
        <v>0</v>
      </c>
      <c>
        <v>0</v>
      </c>
      <c>
        <v>21.79567880146697</v>
      </c>
      <c>
        <v>0</v>
      </c>
      <c>
        <v>16.891965574592724</v>
      </c>
      <c>
        <v>0</v>
      </c>
      <c>
        <v>13.2508146709368</v>
      </c>
      <c>
        <v>0</v>
      </c>
      <c>
        <v>0</v>
      </c>
      <c>
        <v>51.93845904699649</v>
      </c>
    </row>
    <row>
      <c>
        <v>2598037</v>
      </c>
      <c>
        <v>1</v>
      </c>
      <c>
        <is>
          <t>MANİSA</t>
        </is>
      </c>
      <c>
        <v>ALAŞEHİR</v>
      </c>
      <c>
        <is>
          <t>Dağıtım Transformatörü</t>
        </is>
      </c>
      <c>
        <v>YEŞİLYURT DM 45-73-M00476_45-73-M00476_2354845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04.07.2023 16:45:57</t>
        </is>
      </c>
      <c>
        <is>
          <t>04.07.2023 19:11:14</t>
        </is>
      </c>
      <c>
        <v>2.421388888</v>
      </c>
      <c>
        <v>0</v>
      </c>
      <c>
        <v>11</v>
      </c>
      <c>
        <v>0</v>
      </c>
      <c>
        <v>3</v>
      </c>
      <c>
        <v>0</v>
      </c>
      <c>
        <v>2</v>
      </c>
      <c>
        <v>0</v>
      </c>
      <c>
        <v>0</v>
      </c>
      <c>
        <v>0</v>
      </c>
      <c>
        <v>8.639787204278587</v>
      </c>
      <c>
        <v>0</v>
      </c>
      <c>
        <v>28.051194868572043</v>
      </c>
      <c>
        <v>0</v>
      </c>
      <c>
        <v>15.648573964131987</v>
      </c>
      <c>
        <v>0</v>
      </c>
      <c>
        <v>0</v>
      </c>
      <c>
        <v>52.339556036982614</v>
      </c>
    </row>
    <row>
      <c>
        <v>2597659</v>
      </c>
      <c>
        <v>1</v>
      </c>
      <c>
        <is>
          <t>MANİSA</t>
        </is>
      </c>
      <c>
        <v>AKHİSAR</v>
      </c>
      <c>
        <is>
          <t>DM</t>
        </is>
      </c>
      <c>
        <v>KAPAKLI DM 45-72-M00309_RAHMİYE-1 TARIMSAL SULAMA M06_2099423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04.07.2023 10:16:34</t>
        </is>
      </c>
      <c>
        <is>
          <t>04.07.2023 10:21:02</t>
        </is>
      </c>
      <c>
        <v>0.074444444</v>
      </c>
      <c>
        <v>1</v>
      </c>
      <c>
        <v>3</v>
      </c>
      <c>
        <v>13</v>
      </c>
      <c>
        <v>71</v>
      </c>
      <c>
        <v>4</v>
      </c>
      <c>
        <v>6</v>
      </c>
      <c>
        <v>1</v>
      </c>
      <c>
        <v>0</v>
      </c>
      <c>
        <v>0.01700230026222222</v>
      </c>
      <c>
        <v>0.050882386734124</v>
      </c>
      <c>
        <v>66.47257406292464</v>
      </c>
      <c>
        <v>49.00482603282755</v>
      </c>
      <c>
        <v>1.5386023250218916</v>
      </c>
      <c>
        <v>5.868606684678219</v>
      </c>
      <c>
        <v>0.190959440928795</v>
      </c>
      <c>
        <v>0</v>
      </c>
      <c>
        <v>123.14345323337744</v>
      </c>
    </row>
    <row>
      <c>
        <v>2597519</v>
      </c>
      <c>
        <v>1</v>
      </c>
      <c>
        <is>
          <t>İZMİR</t>
        </is>
      </c>
      <c>
        <v>KARŞIYAKA</v>
      </c>
      <c>
        <is>
          <t>OG Fideri</t>
        </is>
      </c>
      <c>
        <v>M-2875 35-04-M02875_VATAN-1(DOĞANÇAY-2) M02_84886126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04.07.2023 06:06:46</t>
        </is>
      </c>
      <c>
        <is>
          <t>04.07.2023 06:09:59</t>
        </is>
      </c>
      <c>
        <v>0.053611111</v>
      </c>
      <c>
        <v>0</v>
      </c>
      <c>
        <v>13449</v>
      </c>
      <c>
        <v>0</v>
      </c>
      <c>
        <v>0</v>
      </c>
      <c>
        <v>8</v>
      </c>
      <c>
        <v>837</v>
      </c>
      <c>
        <v>1</v>
      </c>
      <c>
        <v>3</v>
      </c>
      <c>
        <v>0</v>
      </c>
      <c>
        <v>145.29963347327035</v>
      </c>
      <c>
        <v>0</v>
      </c>
      <c>
        <v>0</v>
      </c>
      <c>
        <v>11.205123444921723</v>
      </c>
      <c>
        <v>32.464626597828655</v>
      </c>
      <c>
        <v>49.53285703370048</v>
      </c>
      <c>
        <v>3.4457644033875563</v>
      </c>
      <c>
        <v>241.94800495310878</v>
      </c>
    </row>
    <row>
      <c>
        <v>2597496</v>
      </c>
      <c>
        <v>1</v>
      </c>
      <c>
        <is>
          <t>MANİSA</t>
        </is>
      </c>
      <c>
        <v>SARIGÖL</v>
      </c>
      <c>
        <is>
          <t>AG Fideri</t>
        </is>
      </c>
      <c>
        <v>TIRAZLAR TR-6 45-79-M00074_B_56397246_56397246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04.07.2023 00:27:49</t>
        </is>
      </c>
      <c>
        <is>
          <t>04.07.2023 01:26:08</t>
        </is>
      </c>
      <c>
        <v>0.971944444</v>
      </c>
      <c>
        <v>0</v>
      </c>
      <c>
        <v>67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8.838951240147043</v>
      </c>
      <c>
        <v>0</v>
      </c>
      <c>
        <v>0</v>
      </c>
      <c>
        <v>0</v>
      </c>
      <c>
        <v>5.309710478170762</v>
      </c>
      <c>
        <v>0</v>
      </c>
      <c>
        <v>0</v>
      </c>
      <c>
        <v>14.148661718317804</v>
      </c>
    </row>
    <row>
      <c>
        <v>2598160</v>
      </c>
      <c>
        <v>1</v>
      </c>
      <c>
        <is>
          <t>MANİSA</t>
        </is>
      </c>
      <c>
        <v>TURGUTLU</v>
      </c>
      <c>
        <is>
          <t>AG Fideri</t>
        </is>
      </c>
      <c>
        <v>ERGENEKON TR-11 45-83-M00623_48087732_56388965_56388965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04.07.2023 19:40:28</t>
        </is>
      </c>
      <c>
        <is>
          <t>04.07.2023 20:13:55</t>
        </is>
      </c>
      <c>
        <v>0.5575</v>
      </c>
      <c>
        <v>0</v>
      </c>
      <c>
        <v>123</v>
      </c>
      <c>
        <v>0</v>
      </c>
      <c>
        <v>0</v>
      </c>
      <c>
        <v>0</v>
      </c>
      <c>
        <v>7</v>
      </c>
      <c>
        <v>0</v>
      </c>
      <c>
        <v>1</v>
      </c>
      <c>
        <v>0</v>
      </c>
      <c>
        <v>19.802404567148795</v>
      </c>
      <c>
        <v>0</v>
      </c>
      <c>
        <v>0</v>
      </c>
      <c>
        <v>0</v>
      </c>
      <c>
        <v>4.745966773515006</v>
      </c>
      <c>
        <v>0</v>
      </c>
      <c>
        <v>13.159009703610504</v>
      </c>
      <c>
        <v>37.7073810442743</v>
      </c>
    </row>
    <row>
      <c>
        <v>2598060</v>
      </c>
      <c>
        <v>1</v>
      </c>
      <c>
        <is>
          <t>İZMİR</t>
        </is>
      </c>
      <c>
        <v>KARABAĞLAR</v>
      </c>
      <c>
        <is>
          <t>Kullanıcı Bağlantı Hattı</t>
        </is>
      </c>
      <c>
        <v>K-813 35-01-K00813_913529227_913529227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04.07.2023 17:04:18</t>
        </is>
      </c>
      <c>
        <is>
          <t>04.07.2023 19:22:27</t>
        </is>
      </c>
      <c>
        <v>2.3025</v>
      </c>
      <c>
        <v>0</v>
      </c>
      <c>
        <v>0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0.2703673318330285</v>
      </c>
      <c>
        <v>0</v>
      </c>
      <c>
        <v>0</v>
      </c>
      <c>
        <v>0.2703673318330285</v>
      </c>
    </row>
    <row>
      <c>
        <v>2598206</v>
      </c>
      <c>
        <v>1</v>
      </c>
      <c>
        <is>
          <t>İZMİR</t>
        </is>
      </c>
      <c>
        <v>KONAK</v>
      </c>
      <c>
        <is>
          <t>Dağıtım Transformatörü</t>
        </is>
      </c>
      <c>
        <v>K-47 35-01-K00047_35-01-K00047_41903174</v>
      </c>
      <c>
        <v>AG Nötr İletken Kopması</v>
      </c>
      <c>
        <v>Dağıtım-AG</v>
      </c>
      <c>
        <v>Uzun</v>
      </c>
      <c>
        <v>Şebeke işletmecisi</v>
      </c>
      <c>
        <v>Bildirimsiz</v>
      </c>
      <c>
        <is>
          <t>04.07.2023 21:17:07</t>
        </is>
      </c>
      <c>
        <is>
          <t>04.07.2023 22:10:31</t>
        </is>
      </c>
      <c>
        <v>0.89</v>
      </c>
      <c>
        <v>0</v>
      </c>
      <c>
        <v>3</v>
      </c>
      <c>
        <v>0</v>
      </c>
      <c>
        <v>0</v>
      </c>
      <c>
        <v>0</v>
      </c>
      <c>
        <v>286</v>
      </c>
      <c>
        <v>0</v>
      </c>
      <c>
        <v>0</v>
      </c>
      <c>
        <v>0</v>
      </c>
      <c>
        <v>0.5364216857538808</v>
      </c>
      <c>
        <v>0</v>
      </c>
      <c>
        <v>0</v>
      </c>
      <c>
        <v>0</v>
      </c>
      <c>
        <v>169.9890942806778</v>
      </c>
      <c>
        <v>0</v>
      </c>
      <c>
        <v>0</v>
      </c>
      <c>
        <v>170.52551596643167</v>
      </c>
    </row>
    <row>
      <c>
        <v>2598246</v>
      </c>
      <c>
        <v>1</v>
      </c>
      <c>
        <is>
          <t>İZMİR</t>
        </is>
      </c>
      <c>
        <v>ÖDEMİŞ</v>
      </c>
      <c>
        <is>
          <t>Dağıtım Transformatörü</t>
        </is>
      </c>
      <c>
        <v>KARAKOVA TR-2 35-15-L00448_35-15-L00448_2365662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04.07.2023 22:10:37</t>
        </is>
      </c>
      <c>
        <is>
          <t>04.07.2023 22:31:07</t>
        </is>
      </c>
      <c>
        <v>0.341666666</v>
      </c>
      <c>
        <v>0</v>
      </c>
      <c>
        <v>14</v>
      </c>
      <c>
        <v>0</v>
      </c>
      <c>
        <v>19</v>
      </c>
      <c>
        <v>0</v>
      </c>
      <c>
        <v>3</v>
      </c>
      <c>
        <v>0</v>
      </c>
      <c>
        <v>0</v>
      </c>
      <c>
        <v>0</v>
      </c>
      <c>
        <v>1.5850030085779152</v>
      </c>
      <c>
        <v>0</v>
      </c>
      <c>
        <v>46.75674202492616</v>
      </c>
      <c>
        <v>0</v>
      </c>
      <c>
        <v>1.9082874944355233</v>
      </c>
      <c>
        <v>0</v>
      </c>
      <c>
        <v>0</v>
      </c>
      <c>
        <v>50.250032527939595</v>
      </c>
    </row>
    <row>
      <c>
        <v>2597745</v>
      </c>
      <c>
        <v>1</v>
      </c>
      <c>
        <is>
          <t>MANİSA</t>
        </is>
      </c>
      <c>
        <v>TURGUTLU</v>
      </c>
      <c>
        <is>
          <t>AG Fideri</t>
        </is>
      </c>
      <c>
        <v>TR-1/10 45-83-M00010_B_91141252_91141252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04.07.2023 11:38:34</t>
        </is>
      </c>
      <c>
        <is>
          <t>04.07.2023 14:21:01</t>
        </is>
      </c>
      <c>
        <v>2.7075</v>
      </c>
      <c>
        <v>0</v>
      </c>
      <c>
        <v>0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21.394896140564683</v>
      </c>
      <c>
        <v>0</v>
      </c>
      <c>
        <v>0</v>
      </c>
      <c>
        <v>21.394896140564683</v>
      </c>
    </row>
    <row>
      <c>
        <v>2597951</v>
      </c>
      <c>
        <v>1</v>
      </c>
      <c>
        <is>
          <t>MANİSA</t>
        </is>
      </c>
      <c>
        <v>TURGUTLU</v>
      </c>
      <c>
        <is>
          <t>Dağıtım Transformatörü</t>
        </is>
      </c>
      <c>
        <v>TR-2/100 45-83-M00781_45-83-M00781_2357122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04.07.2023 14:49:07</t>
        </is>
      </c>
      <c>
        <is>
          <t>04.07.2023 17:29:08</t>
        </is>
      </c>
      <c>
        <v>2.666944444</v>
      </c>
      <c>
        <v>0</v>
      </c>
      <c>
        <v>410</v>
      </c>
      <c>
        <v>0</v>
      </c>
      <c>
        <v>0</v>
      </c>
      <c>
        <v>0</v>
      </c>
      <c>
        <v>60</v>
      </c>
      <c>
        <v>0</v>
      </c>
      <c>
        <v>1</v>
      </c>
      <c>
        <v>0</v>
      </c>
      <c>
        <v>236.10038533894314</v>
      </c>
      <c>
        <v>0</v>
      </c>
      <c>
        <v>0</v>
      </c>
      <c>
        <v>0</v>
      </c>
      <c>
        <v>299.7885121858574</v>
      </c>
      <c>
        <v>0</v>
      </c>
      <c>
        <v>33.84171571423267</v>
      </c>
      <c>
        <v>569.7306132390332</v>
      </c>
    </row>
    <row>
      <c>
        <v>2597954</v>
      </c>
      <c>
        <v>1</v>
      </c>
      <c>
        <is>
          <t>MANİSA</t>
        </is>
      </c>
      <c>
        <v>YUNUSEMRE</v>
      </c>
      <c>
        <is>
          <t>DM</t>
        </is>
      </c>
      <c>
        <v>MURADİYE DM-5/11 45-71-M00232_AKARLAR M13_72091335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04.07.2023 14:55:47</t>
        </is>
      </c>
      <c>
        <is>
          <t>04.07.2023 15:26:20</t>
        </is>
      </c>
      <c>
        <v>0.509166666</v>
      </c>
      <c>
        <v>0</v>
      </c>
      <c>
        <v>0</v>
      </c>
      <c>
        <v>0</v>
      </c>
      <c>
        <v>0</v>
      </c>
      <c>
        <v>1</v>
      </c>
      <c>
        <v>1</v>
      </c>
      <c>
        <v>7</v>
      </c>
      <c>
        <v>0</v>
      </c>
      <c>
        <v>0</v>
      </c>
      <c>
        <v>0</v>
      </c>
      <c>
        <v>0</v>
      </c>
      <c>
        <v>0</v>
      </c>
      <c>
        <v>1.1474528471155554</v>
      </c>
      <c>
        <v>18.789546888891397</v>
      </c>
      <c>
        <v>361.5830709349129</v>
      </c>
      <c>
        <v>0</v>
      </c>
      <c>
        <v>381.52007067091984</v>
      </c>
    </row>
    <row>
      <c>
        <v>2597619</v>
      </c>
      <c>
        <v>1</v>
      </c>
      <c>
        <is>
          <t>MANİSA</t>
        </is>
      </c>
      <c>
        <v>ALAŞEHİR</v>
      </c>
      <c>
        <is>
          <t>DM</t>
        </is>
      </c>
      <c>
        <v>KEMALİYE DM (TR-1) 45-73-M00150_TOYGAR M03_66716003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04.07.2023 08:51:08</t>
        </is>
      </c>
      <c>
        <is>
          <t>04.07.2023 10:15:20</t>
        </is>
      </c>
      <c>
        <v>1.403333333</v>
      </c>
      <c>
        <v>3</v>
      </c>
      <c>
        <v>665</v>
      </c>
      <c>
        <v>51</v>
      </c>
      <c>
        <v>260</v>
      </c>
      <c>
        <v>7</v>
      </c>
      <c>
        <v>41</v>
      </c>
      <c>
        <v>0</v>
      </c>
      <c>
        <v>0</v>
      </c>
      <c>
        <v>0.8846986931999998</v>
      </c>
      <c>
        <v>203.27156440916107</v>
      </c>
      <c>
        <v>628.2633088639258</v>
      </c>
      <c>
        <v>1831.415445792467</v>
      </c>
      <c>
        <v>298.1609464052221</v>
      </c>
      <c>
        <v>43.71556582372859</v>
      </c>
      <c>
        <v>0</v>
      </c>
      <c>
        <v>0</v>
      </c>
      <c>
        <v>3005.711529987704</v>
      </c>
    </row>
    <row>
      <c>
        <v>2597811</v>
      </c>
      <c>
        <v>1</v>
      </c>
      <c>
        <is>
          <t>İZMİR</t>
        </is>
      </c>
      <c>
        <v>ALİAĞA</v>
      </c>
      <c>
        <is>
          <t>KÖK</t>
        </is>
      </c>
      <c>
        <v>ÇALTIDERE KÖK 35-17-M00231_DERE MADENCİLİK M05_66291236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04.07.2023 12:32:20</t>
        </is>
      </c>
      <c>
        <is>
          <t>04.07.2023 13:01:40</t>
        </is>
      </c>
      <c>
        <v>0.488888888</v>
      </c>
      <c>
        <v>0</v>
      </c>
      <c>
        <v>256</v>
      </c>
      <c>
        <v>0</v>
      </c>
      <c>
        <v>0</v>
      </c>
      <c>
        <v>0</v>
      </c>
      <c>
        <v>16</v>
      </c>
      <c>
        <v>0</v>
      </c>
      <c>
        <v>0</v>
      </c>
      <c>
        <v>0</v>
      </c>
      <c>
        <v>24.155055154268133</v>
      </c>
      <c>
        <v>0</v>
      </c>
      <c>
        <v>0</v>
      </c>
      <c>
        <v>0</v>
      </c>
      <c>
        <v>8.955821872280683</v>
      </c>
      <c>
        <v>0</v>
      </c>
      <c>
        <v>0</v>
      </c>
      <c>
        <v>33.11087702654882</v>
      </c>
    </row>
    <row>
      <c>
        <v>2597582</v>
      </c>
      <c>
        <v>1</v>
      </c>
      <c>
        <is>
          <t>İZMİR</t>
        </is>
      </c>
      <c>
        <v>MENEMEN</v>
      </c>
      <c>
        <is>
          <t>OG Fideri</t>
        </is>
      </c>
      <c>
        <v>ASARLIK HAYVANAT BAHÇESİ GEÇİT 35-28-M00588_ASARLIK TR-10/TOKİ M02_66839890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04.07.2023 08:28:15</t>
        </is>
      </c>
      <c>
        <is>
          <t>04.07.2023 12:38:00</t>
        </is>
      </c>
      <c>
        <v>4.1625</v>
      </c>
      <c>
        <v>1</v>
      </c>
      <c>
        <v>1090</v>
      </c>
      <c>
        <v>0</v>
      </c>
      <c>
        <v>1</v>
      </c>
      <c>
        <v>1</v>
      </c>
      <c>
        <v>46</v>
      </c>
      <c>
        <v>0</v>
      </c>
      <c>
        <v>0</v>
      </c>
      <c>
        <v>6.143763049533614</v>
      </c>
      <c>
        <v>927.2336858281122</v>
      </c>
      <c>
        <v>0</v>
      </c>
      <c>
        <v>12.08186413915</v>
      </c>
      <c>
        <v>3.9980701594497408</v>
      </c>
      <c>
        <v>235.58049335192973</v>
      </c>
      <c>
        <v>0</v>
      </c>
      <c>
        <v>0</v>
      </c>
      <c>
        <v>1185.0378765281753</v>
      </c>
    </row>
    <row>
      <c>
        <v>2598223</v>
      </c>
      <c>
        <v>1</v>
      </c>
      <c>
        <is>
          <t>İZMİR</t>
        </is>
      </c>
      <c>
        <v>KİRAZ</v>
      </c>
      <c>
        <is>
          <t>AG Fideri</t>
        </is>
      </c>
      <c>
        <v>KALEKÖY TR-2 35-31-L00235_47918506_56386517_56386517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04.07.2023 21:33:04</t>
        </is>
      </c>
      <c>
        <is>
          <t>04.07.2023 22:34:28</t>
        </is>
      </c>
      <c>
        <v>1.023333333</v>
      </c>
      <c>
        <v>0</v>
      </c>
      <c>
        <v>3</v>
      </c>
      <c>
        <v>0</v>
      </c>
      <c>
        <v>2</v>
      </c>
      <c>
        <v>0</v>
      </c>
      <c>
        <v>2</v>
      </c>
      <c>
        <v>0</v>
      </c>
      <c>
        <v>0</v>
      </c>
      <c>
        <v>0</v>
      </c>
      <c>
        <v>0.459251147855251</v>
      </c>
      <c>
        <v>0</v>
      </c>
      <c>
        <v>0.7884225914716942</v>
      </c>
      <c>
        <v>0</v>
      </c>
      <c>
        <v>3.3579693764989074</v>
      </c>
      <c>
        <v>0</v>
      </c>
      <c>
        <v>0</v>
      </c>
      <c>
        <v>4.605643115825853</v>
      </c>
    </row>
    <row>
      <c>
        <v>2598266</v>
      </c>
      <c>
        <v>1</v>
      </c>
      <c>
        <is>
          <t>İZMİR</t>
        </is>
      </c>
      <c>
        <v>BORNOVA</v>
      </c>
      <c>
        <is>
          <t>Saha Dağıtım Kutusu (SDK)</t>
        </is>
      </c>
      <c>
        <v>K-3001 35-02-K03001_H K3301H1b_5810929</v>
      </c>
      <c>
        <v>AG Box / Sdk Giriş Sigorta Atığı</v>
      </c>
      <c>
        <v>Dağıtım-AG</v>
      </c>
      <c>
        <v>Uzun</v>
      </c>
      <c>
        <v>Şebeke işletmecisi</v>
      </c>
      <c>
        <v>Bildirimsiz</v>
      </c>
      <c>
        <is>
          <t>04.07.2023 22:56:21</t>
        </is>
      </c>
      <c>
        <is>
          <t>05.07.2023 01:57:17</t>
        </is>
      </c>
      <c>
        <v>3.015555555</v>
      </c>
      <c>
        <v>0</v>
      </c>
      <c>
        <v>136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92.23235152963316</v>
      </c>
      <c>
        <v>0</v>
      </c>
      <c>
        <v>0</v>
      </c>
      <c>
        <v>0</v>
      </c>
      <c>
        <v>0</v>
      </c>
      <c>
        <v>0</v>
      </c>
      <c>
        <v>0</v>
      </c>
      <c>
        <v>92.23235152963316</v>
      </c>
    </row>
    <row>
      <c>
        <v>2598123</v>
      </c>
      <c>
        <v>1</v>
      </c>
      <c>
        <is>
          <t>İZMİR</t>
        </is>
      </c>
      <c>
        <v>URLA</v>
      </c>
      <c>
        <is>
          <t>Dağıtım Transformatörü</t>
        </is>
      </c>
      <c>
        <v>TR-157 35-19-M00157_35-19-M00157_2371664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04.07.2023 18:44:46</t>
        </is>
      </c>
      <c>
        <is>
          <t>04.07.2023 19:17:21</t>
        </is>
      </c>
      <c>
        <v>0.543055555</v>
      </c>
      <c>
        <v>0</v>
      </c>
      <c>
        <v>27</v>
      </c>
      <c>
        <v>0</v>
      </c>
      <c>
        <v>28</v>
      </c>
      <c>
        <v>0</v>
      </c>
      <c>
        <v>9</v>
      </c>
      <c>
        <v>0</v>
      </c>
      <c>
        <v>0</v>
      </c>
      <c>
        <v>0</v>
      </c>
      <c>
        <v>8.266303292005205</v>
      </c>
      <c>
        <v>0</v>
      </c>
      <c>
        <v>12.277022825519273</v>
      </c>
      <c>
        <v>0</v>
      </c>
      <c>
        <v>3.7129217128310112</v>
      </c>
      <c>
        <v>0</v>
      </c>
      <c>
        <v>0</v>
      </c>
      <c>
        <v>24.25624783035549</v>
      </c>
    </row>
    <row>
      <c>
        <v>2597725</v>
      </c>
      <c>
        <v>1</v>
      </c>
      <c>
        <is>
          <t>İZMİR</t>
        </is>
      </c>
      <c>
        <v>BERGAMA</v>
      </c>
      <c>
        <is>
          <t>Dağıtım Transformatörü</t>
        </is>
      </c>
      <c>
        <v>TR-39 35-16-L00039_35-16-L00039_67577606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04.07.2023 11:15:43</t>
        </is>
      </c>
      <c>
        <is>
          <t>04.07.2023 11:41:46</t>
        </is>
      </c>
      <c>
        <v>0.434166666</v>
      </c>
      <c>
        <v>0</v>
      </c>
      <c>
        <v>626</v>
      </c>
      <c>
        <v>0</v>
      </c>
      <c>
        <v>0</v>
      </c>
      <c>
        <v>0</v>
      </c>
      <c>
        <v>43</v>
      </c>
      <c>
        <v>0</v>
      </c>
      <c>
        <v>0</v>
      </c>
      <c>
        <v>0</v>
      </c>
      <c>
        <v>52.925832613799805</v>
      </c>
      <c>
        <v>0</v>
      </c>
      <c>
        <v>0</v>
      </c>
      <c>
        <v>0</v>
      </c>
      <c>
        <v>21.21228062436888</v>
      </c>
      <c>
        <v>0</v>
      </c>
      <c>
        <v>0</v>
      </c>
      <c>
        <v>74.13811323816869</v>
      </c>
    </row>
    <row>
      <c>
        <v>2597974</v>
      </c>
      <c>
        <v>1</v>
      </c>
      <c>
        <is>
          <t>MANİSA</t>
        </is>
      </c>
      <c>
        <v>SALİHLİ</v>
      </c>
      <c>
        <is>
          <t>Kullanıcı Bağlantı Hattı</t>
        </is>
      </c>
      <c>
        <v>ALLAHDİYEN TR-1 45-78-L00279_953282157_953282157</v>
      </c>
      <c>
        <v>AG Branşman Yeraltı Kablo Arızası</v>
      </c>
      <c>
        <v>Dağıtım-AG</v>
      </c>
      <c>
        <v>Uzun</v>
      </c>
      <c>
        <v>Şebeke işletmecisi</v>
      </c>
      <c>
        <v>Bildirimsiz</v>
      </c>
      <c>
        <is>
          <t>04.07.2023 15:41:45</t>
        </is>
      </c>
      <c>
        <is>
          <t>04.07.2023 17:13:24</t>
        </is>
      </c>
      <c>
        <v>1.5275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0.3885900765883333</v>
      </c>
      <c>
        <v>0</v>
      </c>
      <c>
        <v>0</v>
      </c>
      <c>
        <v>0</v>
      </c>
      <c>
        <v>0</v>
      </c>
      <c>
        <v>0</v>
      </c>
      <c>
        <v>0</v>
      </c>
      <c>
        <v>0.3885900765883333</v>
      </c>
    </row>
    <row>
      <c>
        <v>2597874</v>
      </c>
      <c>
        <v>1</v>
      </c>
      <c>
        <is>
          <t>İZMİR</t>
        </is>
      </c>
      <c>
        <v>TORBALI</v>
      </c>
      <c>
        <is>
          <t>Dağıtım Transformatörü</t>
        </is>
      </c>
      <c>
        <v>DM-3/17 35-26-M00817_35-26-M00817_2364747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04.07.2023 12:49:47</t>
        </is>
      </c>
      <c>
        <is>
          <t>04.07.2023 13:49:28</t>
        </is>
      </c>
      <c>
        <v>0.994722222</v>
      </c>
      <c>
        <v>0</v>
      </c>
      <c>
        <v>369</v>
      </c>
      <c>
        <v>0</v>
      </c>
      <c>
        <v>0</v>
      </c>
      <c>
        <v>0</v>
      </c>
      <c>
        <v>48</v>
      </c>
      <c>
        <v>0</v>
      </c>
      <c>
        <v>0</v>
      </c>
      <c>
        <v>0</v>
      </c>
      <c>
        <v>90.27748963727392</v>
      </c>
      <c>
        <v>0</v>
      </c>
      <c>
        <v>0</v>
      </c>
      <c>
        <v>0</v>
      </c>
      <c>
        <v>86.45800680581704</v>
      </c>
      <c>
        <v>0</v>
      </c>
      <c>
        <v>0</v>
      </c>
      <c>
        <v>176.73549644309094</v>
      </c>
    </row>
    <row>
      <c>
        <v>2598086</v>
      </c>
      <c>
        <v>1</v>
      </c>
      <c>
        <is>
          <t>İZMİR</t>
        </is>
      </c>
      <c>
        <v>BAYINDIR</v>
      </c>
      <c>
        <is>
          <t>KÖK</t>
        </is>
      </c>
      <c>
        <v>ÇIPLAK KÖK 35-29-M00126_YENİÇİFTLİK ENH M09_72189962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04.07.2023 17:53:40</t>
        </is>
      </c>
      <c>
        <is>
          <t>04.07.2023 18:41:48</t>
        </is>
      </c>
      <c>
        <v>0.802222222</v>
      </c>
      <c>
        <v>0</v>
      </c>
      <c>
        <v>21</v>
      </c>
      <c>
        <v>12</v>
      </c>
      <c>
        <v>127</v>
      </c>
      <c>
        <v>3</v>
      </c>
      <c>
        <v>34</v>
      </c>
      <c>
        <v>2</v>
      </c>
      <c>
        <v>0</v>
      </c>
      <c>
        <v>0</v>
      </c>
      <c>
        <v>10.274523523543074</v>
      </c>
      <c>
        <v>230.16825403563504</v>
      </c>
      <c>
        <v>769.8229363314671</v>
      </c>
      <c>
        <v>33.73144771754016</v>
      </c>
      <c>
        <v>188.58103955311088</v>
      </c>
      <c>
        <v>120.12824148717411</v>
      </c>
      <c>
        <v>0</v>
      </c>
      <c>
        <v>1352.7064426484703</v>
      </c>
    </row>
    <row>
      <c>
        <v>2597585</v>
      </c>
      <c>
        <v>1</v>
      </c>
      <c>
        <is>
          <t>İZMİR</t>
        </is>
      </c>
      <c>
        <v>BUCA</v>
      </c>
      <c>
        <is>
          <t>TM Fideri</t>
        </is>
      </c>
      <c>
        <v>BUCA TM 35-03-A00003_Buca-16 K16_2311893</v>
      </c>
      <c>
        <v>Üçüncü Şahısların Vermiş Olduğu Hasarlar</v>
      </c>
      <c>
        <v>Dağıtım-OG</v>
      </c>
      <c>
        <v>Uzun</v>
      </c>
      <c>
        <v>Dışsal</v>
      </c>
      <c>
        <v>Bildirimsiz</v>
      </c>
      <c>
        <is>
          <t>04.07.2023 08:57:27</t>
        </is>
      </c>
      <c>
        <is>
          <t>04.07.2023 10:45:46</t>
        </is>
      </c>
      <c>
        <v>1.805277777</v>
      </c>
      <c>
        <v>0</v>
      </c>
      <c>
        <v>504</v>
      </c>
      <c>
        <v>0</v>
      </c>
      <c>
        <v>0</v>
      </c>
      <c>
        <v>0</v>
      </c>
      <c>
        <v>16</v>
      </c>
      <c>
        <v>0</v>
      </c>
      <c>
        <v>0</v>
      </c>
      <c>
        <v>0</v>
      </c>
      <c>
        <v>171.04954353167145</v>
      </c>
      <c>
        <v>0</v>
      </c>
      <c>
        <v>0</v>
      </c>
      <c>
        <v>0</v>
      </c>
      <c>
        <v>49.34427330389541</v>
      </c>
      <c>
        <v>0</v>
      </c>
      <c>
        <v>0</v>
      </c>
      <c>
        <v>220.39381683556687</v>
      </c>
    </row>
    <row>
      <c>
        <v>2597917</v>
      </c>
      <c>
        <v>1</v>
      </c>
      <c>
        <is>
          <t>İZMİR</t>
        </is>
      </c>
      <c>
        <v>BORNOVA</v>
      </c>
      <c>
        <is>
          <t>Kullanıcı Bağlantı Hattı</t>
        </is>
      </c>
      <c>
        <v>M-1622 35-02-M01622_962670663_962670663</v>
      </c>
      <c>
        <v>AG Branşman Yeraltı Kablo Arızası</v>
      </c>
      <c>
        <v>Dağıtım-AG</v>
      </c>
      <c>
        <v>Uzun</v>
      </c>
      <c>
        <v>Şebeke işletmecisi</v>
      </c>
      <c>
        <v>Bildirimsiz</v>
      </c>
      <c>
        <is>
          <t>04.07.2023 14:12:10</t>
        </is>
      </c>
      <c>
        <is>
          <t>04.07.2023 19:31:20</t>
        </is>
      </c>
      <c>
        <v>5.319444444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130.61523688589338</v>
      </c>
      <c>
        <v>130.61523688589338</v>
      </c>
    </row>
    <row>
      <c>
        <v>2597986</v>
      </c>
      <c>
        <v>1</v>
      </c>
      <c>
        <is>
          <t>İZMİR</t>
        </is>
      </c>
      <c>
        <v>KARABAĞLAR</v>
      </c>
      <c>
        <is>
          <t>Kullanıcı Bağlantı Hattı</t>
        </is>
      </c>
      <c>
        <v>K-1031 35-01-K01031_911660850_911660850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04.07.2023 15:58:33</t>
        </is>
      </c>
      <c>
        <is>
          <t>04.07.2023 18:39:12</t>
        </is>
      </c>
      <c>
        <v>2.6775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0.7281534848215192</v>
      </c>
      <c>
        <v>0</v>
      </c>
      <c>
        <v>0</v>
      </c>
      <c>
        <v>0</v>
      </c>
      <c>
        <v>0</v>
      </c>
      <c>
        <v>0</v>
      </c>
      <c>
        <v>0</v>
      </c>
      <c>
        <v>0.7281534848215192</v>
      </c>
    </row>
    <row>
      <c>
        <v>2598132</v>
      </c>
      <c>
        <v>1</v>
      </c>
      <c>
        <is>
          <t>MANİSA</t>
        </is>
      </c>
      <c>
        <v>SARIGÖL</v>
      </c>
      <c>
        <is>
          <t>Dağıtım Transformatörü</t>
        </is>
      </c>
      <c>
        <v>BEREKETLİ TR-2 YEĞENLER 45-79-M00322_45-79-M00322_2349137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04.07.2023 18:47:28</t>
        </is>
      </c>
      <c>
        <is>
          <t>04.07.2023 22:04:13</t>
        </is>
      </c>
      <c>
        <v>3.279166666</v>
      </c>
      <c>
        <v>0</v>
      </c>
      <c>
        <v>22</v>
      </c>
      <c>
        <v>0</v>
      </c>
      <c>
        <v>8</v>
      </c>
      <c>
        <v>0</v>
      </c>
      <c>
        <v>1</v>
      </c>
      <c>
        <v>0</v>
      </c>
      <c>
        <v>0</v>
      </c>
      <c>
        <v>0</v>
      </c>
      <c>
        <v>12.04453295928285</v>
      </c>
      <c>
        <v>0</v>
      </c>
      <c>
        <v>115.98111754714144</v>
      </c>
      <c>
        <v>0</v>
      </c>
      <c>
        <v>0</v>
      </c>
      <c>
        <v>0</v>
      </c>
      <c>
        <v>0</v>
      </c>
      <c>
        <v>128.02565050642428</v>
      </c>
    </row>
    <row>
      <c>
        <v>2597545</v>
      </c>
      <c>
        <v>1</v>
      </c>
      <c>
        <is>
          <t>İZMİR</t>
        </is>
      </c>
      <c>
        <v>SEFERİHİSAR</v>
      </c>
      <c>
        <is>
          <t>DM</t>
        </is>
      </c>
      <c>
        <v>TEPECİK KÖPRÜ DM 35-14-M00332_TAŞKENT DM-2 (DOĞANBEY-2 477 H.H. SAĞ DEVRE) M07_49833818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04.07.2023 07:55:25</t>
        </is>
      </c>
      <c>
        <is>
          <t>04.07.2023 08:17:00</t>
        </is>
      </c>
      <c>
        <v>0.359722222</v>
      </c>
      <c>
        <v>0</v>
      </c>
      <c>
        <v>98</v>
      </c>
      <c>
        <v>7</v>
      </c>
      <c>
        <v>19</v>
      </c>
      <c>
        <v>5</v>
      </c>
      <c>
        <v>7</v>
      </c>
      <c>
        <v>2</v>
      </c>
      <c>
        <v>0</v>
      </c>
      <c>
        <v>0</v>
      </c>
      <c>
        <v>8.304967550201063</v>
      </c>
      <c>
        <v>23.228671352990528</v>
      </c>
      <c>
        <v>1.4864918163913674</v>
      </c>
      <c>
        <v>46.284552599595756</v>
      </c>
      <c>
        <v>4.279484666335942</v>
      </c>
      <c>
        <v>47.565069904569356</v>
      </c>
      <c>
        <v>0</v>
      </c>
      <c>
        <v>131.149237890084</v>
      </c>
    </row>
    <row>
      <c>
        <v>2597608</v>
      </c>
      <c>
        <v>1</v>
      </c>
      <c>
        <is>
          <t>İZMİR</t>
        </is>
      </c>
      <c>
        <v>BEYDAĞ</v>
      </c>
      <c>
        <is>
          <t>OG Fideri</t>
        </is>
      </c>
      <c>
        <v>KURUDERE OVA TR-2 35-32-L00051_DIREK TIPI TRAFO HUCRESI H01_2037209</v>
      </c>
      <c>
        <v>OG Kademe Ayarı</v>
      </c>
      <c>
        <v>Dağıtım-OG</v>
      </c>
      <c>
        <v>Uzun</v>
      </c>
      <c>
        <v>Şebeke işletmecisi</v>
      </c>
      <c>
        <v>Bildirimsiz</v>
      </c>
      <c>
        <is>
          <t>04.07.2023 09:23:43</t>
        </is>
      </c>
      <c>
        <is>
          <t>04.07.2023 10:21:09</t>
        </is>
      </c>
      <c>
        <v>0.957222222</v>
      </c>
      <c>
        <v>0</v>
      </c>
      <c>
        <v>33</v>
      </c>
      <c>
        <v>0</v>
      </c>
      <c>
        <v>13</v>
      </c>
      <c>
        <v>0</v>
      </c>
      <c>
        <v>12</v>
      </c>
      <c>
        <v>0</v>
      </c>
      <c>
        <v>0</v>
      </c>
      <c>
        <v>0</v>
      </c>
      <c>
        <v>7.4730861999462626</v>
      </c>
      <c>
        <v>0</v>
      </c>
      <c>
        <v>54.420379881268</v>
      </c>
      <c>
        <v>0</v>
      </c>
      <c>
        <v>36.466332599647316</v>
      </c>
      <c>
        <v>0</v>
      </c>
      <c>
        <v>0</v>
      </c>
      <c>
        <v>98.35979868086157</v>
      </c>
    </row>
    <row>
      <c>
        <v>2598046</v>
      </c>
      <c>
        <v>1</v>
      </c>
      <c>
        <is>
          <t>İZMİR</t>
        </is>
      </c>
      <c>
        <v>KİRAZ</v>
      </c>
      <c>
        <is>
          <t>Kullanıcı Bağlantı Hattı</t>
        </is>
      </c>
      <c>
        <v>TR-13 35-31-L00013_956593697_956593697</v>
      </c>
      <c>
        <v>AG Branşman Yeraltı Kablo Arızası</v>
      </c>
      <c>
        <v>Dağıtım-AG</v>
      </c>
      <c>
        <v>Uzun</v>
      </c>
      <c>
        <v>Şebeke işletmecisi</v>
      </c>
      <c>
        <v>Bildirimsiz</v>
      </c>
      <c>
        <is>
          <t>04.07.2023 17:02:01</t>
        </is>
      </c>
      <c>
        <is>
          <t>04.07.2023 18:56:50</t>
        </is>
      </c>
      <c>
        <v>1.913611111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0.5535969177352851</v>
      </c>
      <c>
        <v>0</v>
      </c>
      <c>
        <v>0</v>
      </c>
      <c>
        <v>0</v>
      </c>
      <c>
        <v>0</v>
      </c>
      <c>
        <v>0</v>
      </c>
      <c>
        <v>0</v>
      </c>
      <c>
        <v>0.5535969177352851</v>
      </c>
    </row>
    <row>
      <c>
        <v>2597528</v>
      </c>
      <c>
        <v>1</v>
      </c>
      <c>
        <is>
          <t>MANİSA</t>
        </is>
      </c>
      <c>
        <v>TURGUTLU</v>
      </c>
      <c>
        <is>
          <t>KÖK</t>
        </is>
      </c>
      <c>
        <v>MADEN KÖK 45-83-M00128_İZZETTİN M03_47316670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04.07.2023 06:30:27</t>
        </is>
      </c>
      <c>
        <is>
          <t>04.07.2023 06:36:10</t>
        </is>
      </c>
      <c>
        <v>0.095277777</v>
      </c>
      <c>
        <v>2</v>
      </c>
      <c>
        <v>208</v>
      </c>
      <c>
        <v>25</v>
      </c>
      <c>
        <v>52</v>
      </c>
      <c>
        <v>0</v>
      </c>
      <c>
        <v>20</v>
      </c>
      <c>
        <v>1</v>
      </c>
      <c>
        <v>0</v>
      </c>
      <c>
        <v>2.774527447481878</v>
      </c>
      <c>
        <v>5.2635650009137995</v>
      </c>
      <c>
        <v>24.125308210671708</v>
      </c>
      <c>
        <v>26.53976549097679</v>
      </c>
      <c>
        <v>0</v>
      </c>
      <c>
        <v>1.673061796218454</v>
      </c>
      <c>
        <v>2.091287563887679</v>
      </c>
      <c>
        <v>0</v>
      </c>
      <c>
        <v>62.46751551015031</v>
      </c>
    </row>
    <row>
      <c>
        <v>2598026</v>
      </c>
      <c>
        <v>1</v>
      </c>
      <c>
        <is>
          <t>İZMİR</t>
        </is>
      </c>
      <c>
        <v>MENEMEN</v>
      </c>
      <c>
        <is>
          <t>DM</t>
        </is>
      </c>
      <c>
        <v>MENEMEN İM 35-28-A00001_KESİKKÖY-1 M17_2053664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04.07.2023 16:38:41</t>
        </is>
      </c>
      <c>
        <is>
          <t>04.07.2023 16:57:47</t>
        </is>
      </c>
      <c>
        <v>0.318333333</v>
      </c>
      <c>
        <v>21</v>
      </c>
      <c>
        <v>641</v>
      </c>
      <c>
        <v>11</v>
      </c>
      <c>
        <v>31</v>
      </c>
      <c>
        <v>34</v>
      </c>
      <c>
        <v>68</v>
      </c>
      <c>
        <v>7</v>
      </c>
      <c>
        <v>0</v>
      </c>
      <c>
        <v>3.296061245187773</v>
      </c>
      <c>
        <v>61.53239611972916</v>
      </c>
      <c>
        <v>46.11498990354772</v>
      </c>
      <c>
        <v>14.933917703108051</v>
      </c>
      <c>
        <v>155.32237460663154</v>
      </c>
      <c>
        <v>28.908476253841872</v>
      </c>
      <c>
        <v>195.4891106122548</v>
      </c>
      <c>
        <v>0</v>
      </c>
      <c>
        <v>505.59732644430085</v>
      </c>
    </row>
    <row>
      <c>
        <v>2597671</v>
      </c>
      <c>
        <v>1</v>
      </c>
      <c>
        <is>
          <t>MANİSA</t>
        </is>
      </c>
      <c>
        <v>SARUHANLI</v>
      </c>
      <c>
        <is>
          <t>DM</t>
        </is>
      </c>
      <c>
        <v>OTOYOL DM 45-80-M02917_APPAK M01_72022599</v>
      </c>
      <c>
        <v>Şebeke Bakım Çalışması</v>
      </c>
      <c>
        <v>Dağıtım-OG</v>
      </c>
      <c>
        <v>Uzun</v>
      </c>
      <c>
        <v>Şebeke işletmecisi</v>
      </c>
      <c>
        <v>Bildirimli</v>
      </c>
      <c>
        <is>
          <t>04.07.2023 10:30:18</t>
        </is>
      </c>
      <c>
        <is>
          <t>04.07.2023 13:40:05</t>
        </is>
      </c>
      <c>
        <v>3.163055555</v>
      </c>
      <c>
        <v>7</v>
      </c>
      <c>
        <v>1215</v>
      </c>
      <c>
        <v>114</v>
      </c>
      <c>
        <v>66</v>
      </c>
      <c>
        <v>23</v>
      </c>
      <c>
        <v>67</v>
      </c>
      <c>
        <v>2</v>
      </c>
      <c>
        <v>0</v>
      </c>
      <c>
        <v>6.790339771413085</v>
      </c>
      <c>
        <v>664.9473725075901</v>
      </c>
      <c>
        <v>2022.140433382462</v>
      </c>
      <c>
        <v>486.5496094281659</v>
      </c>
      <c>
        <v>360.2503862449969</v>
      </c>
      <c>
        <v>160.7432605152504</v>
      </c>
      <c>
        <v>227.4783520976408</v>
      </c>
      <c>
        <v>0</v>
      </c>
      <c>
        <v>3928.899753947519</v>
      </c>
    </row>
    <row>
      <c>
        <v>2597857</v>
      </c>
      <c>
        <v>1</v>
      </c>
      <c>
        <is>
          <t>İZMİR</t>
        </is>
      </c>
      <c>
        <v>KARABAĞLAR</v>
      </c>
      <c>
        <is>
          <t>AG Fideri</t>
        </is>
      </c>
      <c>
        <v>K-1997 35-01-K01997_A_56382743_56382743</v>
      </c>
      <c>
        <v>Hırsızlık</v>
      </c>
      <c>
        <v>Dağıtım-AG</v>
      </c>
      <c>
        <v>Uzun</v>
      </c>
      <c>
        <v>Dışsal</v>
      </c>
      <c>
        <v>Bildirimsiz</v>
      </c>
      <c>
        <is>
          <t>04.07.2023 13:17:12</t>
        </is>
      </c>
      <c>
        <is>
          <t>04.07.2023 14:24:24</t>
        </is>
      </c>
      <c>
        <v>1.12</v>
      </c>
      <c>
        <v>0</v>
      </c>
      <c>
        <v>174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59.8829176964237</v>
      </c>
      <c>
        <v>0</v>
      </c>
      <c>
        <v>0</v>
      </c>
      <c>
        <v>0</v>
      </c>
      <c>
        <v>0.6646307993018248</v>
      </c>
      <c>
        <v>0</v>
      </c>
      <c>
        <v>0</v>
      </c>
      <c>
        <v>60.54754849572553</v>
      </c>
    </row>
    <row>
      <c>
        <v>2597691</v>
      </c>
      <c>
        <v>1</v>
      </c>
      <c>
        <is>
          <t>İZMİR</t>
        </is>
      </c>
      <c>
        <v>SELÇUK</v>
      </c>
      <c>
        <is>
          <t>AG Fideri</t>
        </is>
      </c>
      <c>
        <v>BELEVİ TR-5 35-13-L00064_A_91176548_91176548</v>
      </c>
      <c>
        <v>Üçüncü Şahısların Vermiş Olduğu Hasarlar</v>
      </c>
      <c>
        <v>Dağıtım-AG</v>
      </c>
      <c>
        <v>Uzun</v>
      </c>
      <c>
        <v>Dışsal</v>
      </c>
      <c>
        <v>Bildirimsiz</v>
      </c>
      <c>
        <is>
          <t>04.07.2023 10:44:51</t>
        </is>
      </c>
      <c>
        <is>
          <t>04.07.2023 14:12:21</t>
        </is>
      </c>
      <c>
        <v>3.458333333</v>
      </c>
      <c>
        <v>0</v>
      </c>
      <c>
        <v>209</v>
      </c>
      <c>
        <v>0</v>
      </c>
      <c>
        <v>2</v>
      </c>
      <c>
        <v>0</v>
      </c>
      <c>
        <v>31</v>
      </c>
      <c>
        <v>0</v>
      </c>
      <c>
        <v>0</v>
      </c>
      <c>
        <v>0</v>
      </c>
      <c>
        <v>156.32618976996199</v>
      </c>
      <c>
        <v>0</v>
      </c>
      <c>
        <v>7.226377970270371</v>
      </c>
      <c>
        <v>0</v>
      </c>
      <c>
        <v>97.12173988475031</v>
      </c>
      <c>
        <v>0</v>
      </c>
      <c>
        <v>0</v>
      </c>
      <c>
        <v>260.67430762498265</v>
      </c>
    </row>
    <row>
      <c>
        <v>2597714</v>
      </c>
      <c>
        <v>1</v>
      </c>
      <c>
        <is>
          <t>İZMİR</t>
        </is>
      </c>
      <c>
        <v>KEMALPAŞA</v>
      </c>
      <c>
        <is>
          <t>OG Fideri</t>
        </is>
      </c>
      <c>
        <v>KEMALPAŞA TM 35-27-A00002_HatBaşıAyırıcı_53133838 M01_53133838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04.07.2023 11:06:07</t>
        </is>
      </c>
      <c>
        <is>
          <t>04.07.2023 15:52:36</t>
        </is>
      </c>
      <c>
        <v>4.774722222</v>
      </c>
      <c>
        <v>5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4.031435807596641</v>
      </c>
      <c>
        <v>0</v>
      </c>
      <c>
        <v>0</v>
      </c>
      <c>
        <v>0</v>
      </c>
      <c>
        <v>1.512519836512209</v>
      </c>
      <c>
        <v>0</v>
      </c>
      <c>
        <v>0</v>
      </c>
      <c>
        <v>0</v>
      </c>
      <c>
        <v>5.54395564410885</v>
      </c>
    </row>
    <row>
      <c>
        <v>2598069</v>
      </c>
      <c>
        <v>1</v>
      </c>
      <c>
        <is>
          <t>İZMİR</t>
        </is>
      </c>
      <c>
        <v>KİRAZ</v>
      </c>
      <c>
        <is>
          <t>AG Fideri</t>
        </is>
      </c>
      <c>
        <v>KALEKÖY TR-5 35-31-L00237_A_91241820_91241820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04.07.2023 17:29:46</t>
        </is>
      </c>
      <c>
        <is>
          <t>04.07.2023 18:16:34</t>
        </is>
      </c>
      <c>
        <v>0.78</v>
      </c>
      <c>
        <v>0</v>
      </c>
      <c>
        <v>8</v>
      </c>
      <c>
        <v>0</v>
      </c>
      <c>
        <v>17</v>
      </c>
      <c>
        <v>0</v>
      </c>
      <c>
        <v>9</v>
      </c>
      <c>
        <v>0</v>
      </c>
      <c>
        <v>0</v>
      </c>
      <c>
        <v>0</v>
      </c>
      <c>
        <v>1.875847797076284</v>
      </c>
      <c>
        <v>0</v>
      </c>
      <c>
        <v>53.820170155302364</v>
      </c>
      <c>
        <v>0</v>
      </c>
      <c>
        <v>6.193462069471597</v>
      </c>
      <c>
        <v>0</v>
      </c>
      <c>
        <v>0</v>
      </c>
      <c>
        <v>61.88948002185025</v>
      </c>
    </row>
    <row>
      <c>
        <v>2597588</v>
      </c>
      <c>
        <v>1</v>
      </c>
      <c>
        <is>
          <t>MANİSA</t>
        </is>
      </c>
      <c>
        <v>SARIGÖL</v>
      </c>
      <c>
        <is>
          <t>KÖK</t>
        </is>
      </c>
      <c>
        <v>TIRAZLI KÖK 45-79-M00079_BAHARLAR M06_72036291</v>
      </c>
      <c>
        <v>Şebeke Bakım Çalışması</v>
      </c>
      <c>
        <v>Dağıtım-OG</v>
      </c>
      <c>
        <v>Uzun</v>
      </c>
      <c>
        <v>Şebeke işletmecisi</v>
      </c>
      <c>
        <v>Bildirimli</v>
      </c>
      <c>
        <is>
          <t>04.07.2023 09:00:46</t>
        </is>
      </c>
      <c>
        <is>
          <t>04.07.2023 15:30:27</t>
        </is>
      </c>
      <c>
        <v>6.494722222</v>
      </c>
      <c>
        <v>4</v>
      </c>
      <c>
        <v>1671</v>
      </c>
      <c>
        <v>126</v>
      </c>
      <c>
        <v>404</v>
      </c>
      <c>
        <v>7</v>
      </c>
      <c>
        <v>79</v>
      </c>
      <c>
        <v>0</v>
      </c>
      <c>
        <v>0</v>
      </c>
      <c>
        <v>5.954790388975558</v>
      </c>
      <c>
        <v>1513.688662982722</v>
      </c>
      <c>
        <v>8452.411838963151</v>
      </c>
      <c>
        <v>15141.04752153905</v>
      </c>
      <c>
        <v>314.0333875520049</v>
      </c>
      <c>
        <v>431.2326704561334</v>
      </c>
      <c>
        <v>0</v>
      </c>
      <c>
        <v>0</v>
      </c>
      <c>
        <v>25858.368871882038</v>
      </c>
    </row>
    <row>
      <c>
        <v>2597565</v>
      </c>
      <c>
        <v>1</v>
      </c>
      <c>
        <is>
          <t>İZMİR</t>
        </is>
      </c>
      <c>
        <v>URLA</v>
      </c>
      <c>
        <is>
          <t>Kullanıcı Bağlantı Hattı</t>
        </is>
      </c>
      <c>
        <v>TR-292 (İM-1/TR-2) 35-19-L00292_95000093025_95000093025</v>
      </c>
      <c>
        <v>AG Box / Sdk Abone Çıkış Sigorta Atığı</v>
      </c>
      <c>
        <v>Dağıtım-AG</v>
      </c>
      <c>
        <v>Uzun</v>
      </c>
      <c>
        <v>Şebeke işletmecisi</v>
      </c>
      <c>
        <v>Bildirimsiz</v>
      </c>
      <c>
        <is>
          <t>04.07.2023 08:28:08</t>
        </is>
      </c>
      <c>
        <is>
          <t>04.07.2023 08:58:00</t>
        </is>
      </c>
      <c>
        <v>0.497777777</v>
      </c>
      <c>
        <v>0</v>
      </c>
      <c>
        <v>0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0.4421818193917724</v>
      </c>
      <c>
        <v>0</v>
      </c>
      <c>
        <v>0</v>
      </c>
      <c>
        <v>0.4421818193917724</v>
      </c>
    </row>
    <row>
      <c>
        <v>2597711</v>
      </c>
      <c>
        <v>1</v>
      </c>
      <c>
        <is>
          <t>MANİSA</t>
        </is>
      </c>
      <c>
        <v>DEMİRCİ</v>
      </c>
      <c>
        <is>
          <t>OG Fideri</t>
        </is>
      </c>
      <c>
        <v>DEMİRCİ TM 45-74-A00001_HatBaşıAyırıcı_53134281 M15_53134281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04.07.2023 11:00:56</t>
        </is>
      </c>
      <c>
        <is>
          <t>04.07.2023 11:52:48</t>
        </is>
      </c>
      <c>
        <v>0.864444444</v>
      </c>
      <c>
        <v>2</v>
      </c>
      <c>
        <v>512</v>
      </c>
      <c>
        <v>1</v>
      </c>
      <c>
        <v>0</v>
      </c>
      <c>
        <v>0</v>
      </c>
      <c>
        <v>28</v>
      </c>
      <c>
        <v>0</v>
      </c>
      <c>
        <v>0</v>
      </c>
      <c>
        <v>0.2020850504888889</v>
      </c>
      <c>
        <v>42.607999710965785</v>
      </c>
      <c>
        <v>1.1053209459702644</v>
      </c>
      <c>
        <v>0</v>
      </c>
      <c>
        <v>0</v>
      </c>
      <c>
        <v>5.389349393515922</v>
      </c>
      <c>
        <v>0</v>
      </c>
      <c>
        <v>0</v>
      </c>
      <c>
        <v>49.30475510094086</v>
      </c>
    </row>
    <row>
      <c>
        <v>2597903</v>
      </c>
      <c>
        <v>1</v>
      </c>
      <c>
        <is>
          <t>MANİSA</t>
        </is>
      </c>
      <c>
        <v>YUNUSEMRE</v>
      </c>
      <c>
        <is>
          <t>DM</t>
        </is>
      </c>
      <c>
        <v>ÜÇPINAR DM 45-71-M00183_ESKİ YAĞCILAR M10_72249506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04.07.2023 13:59:06</t>
        </is>
      </c>
      <c>
        <is>
          <t>04.07.2023 18:36:47</t>
        </is>
      </c>
      <c>
        <v>4.628055555</v>
      </c>
      <c>
        <v>0</v>
      </c>
      <c>
        <v>0</v>
      </c>
      <c>
        <v>12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295.6127453910891</v>
      </c>
      <c>
        <v>0</v>
      </c>
      <c>
        <v>0</v>
      </c>
      <c>
        <v>0</v>
      </c>
      <c>
        <v>0</v>
      </c>
      <c>
        <v>0</v>
      </c>
      <c>
        <v>295.6127453910891</v>
      </c>
    </row>
    <row>
      <c>
        <v>2597757</v>
      </c>
      <c>
        <v>1</v>
      </c>
      <c>
        <is>
          <t>İZMİR</t>
        </is>
      </c>
      <c>
        <v>BORNOVA</v>
      </c>
      <c>
        <is>
          <t>Kullanıcı Bağlantı Hattı</t>
        </is>
      </c>
      <c>
        <v>K-3001 35-02-K03001_910319775_910319775</v>
      </c>
      <c>
        <v>Üçüncü Şahısların Vermiş Olduğu Hasarlar</v>
      </c>
      <c>
        <v>Dağıtım-AG</v>
      </c>
      <c>
        <v>Uzun</v>
      </c>
      <c>
        <v>Dışsal</v>
      </c>
      <c>
        <v>Bildirimsiz</v>
      </c>
      <c>
        <is>
          <t>04.07.2023 11:50:25</t>
        </is>
      </c>
      <c>
        <is>
          <t>04.07.2023 14:08:25</t>
        </is>
      </c>
      <c>
        <v>2.3</v>
      </c>
      <c>
        <v>0</v>
      </c>
      <c>
        <v>3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2.0854377335177867</v>
      </c>
      <c>
        <v>0</v>
      </c>
      <c>
        <v>0</v>
      </c>
      <c>
        <v>0</v>
      </c>
      <c>
        <v>0</v>
      </c>
      <c>
        <v>0</v>
      </c>
      <c>
        <v>0</v>
      </c>
      <c>
        <v>2.0854377335177867</v>
      </c>
    </row>
    <row>
      <c>
        <v>2597502</v>
      </c>
      <c>
        <v>1</v>
      </c>
      <c>
        <is>
          <t>İZMİR</t>
        </is>
      </c>
      <c>
        <v>KARABAĞLAR</v>
      </c>
      <c>
        <is>
          <t>AG Fideri</t>
        </is>
      </c>
      <c>
        <v>K-2437 35-01-K02437_E_56375888_56375888</v>
      </c>
      <c>
        <v>Üçüncü Şahısların Vermiş Olduğu Hasarlar</v>
      </c>
      <c>
        <v>Dağıtım-AG</v>
      </c>
      <c>
        <v>Uzun</v>
      </c>
      <c>
        <v>Dışsal</v>
      </c>
      <c>
        <v>Bildirimsiz</v>
      </c>
      <c>
        <is>
          <t>04.07.2023 01:59:08</t>
        </is>
      </c>
      <c>
        <is>
          <t>04.07.2023 04:50:25</t>
        </is>
      </c>
      <c>
        <v>2.854722222</v>
      </c>
      <c>
        <v>0</v>
      </c>
      <c>
        <v>174</v>
      </c>
      <c>
        <v>0</v>
      </c>
      <c>
        <v>0</v>
      </c>
      <c>
        <v>0</v>
      </c>
      <c>
        <v>9</v>
      </c>
      <c>
        <v>0</v>
      </c>
      <c>
        <v>0</v>
      </c>
      <c>
        <v>0</v>
      </c>
      <c>
        <v>85.22216085549731</v>
      </c>
      <c>
        <v>0</v>
      </c>
      <c>
        <v>0</v>
      </c>
      <c>
        <v>0</v>
      </c>
      <c>
        <v>8.966551787660695</v>
      </c>
      <c>
        <v>0</v>
      </c>
      <c>
        <v>0</v>
      </c>
      <c>
        <v>94.188712643158</v>
      </c>
    </row>
    <row>
      <c>
        <v>2598146</v>
      </c>
      <c>
        <v>1</v>
      </c>
      <c>
        <is>
          <t>İZMİR</t>
        </is>
      </c>
      <c>
        <v>BAYINDIR</v>
      </c>
      <c>
        <is>
          <t>Dağıtım Transformatörü</t>
        </is>
      </c>
      <c>
        <v>YAKAPINAR TOPRAK SU KOOP TR-1 35-20-L00143_35-20-L00143_2376714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04.07.2023 19:26:58</t>
        </is>
      </c>
      <c>
        <is>
          <t>04.07.2023 20:39:23</t>
        </is>
      </c>
      <c>
        <v>1.206944444</v>
      </c>
      <c>
        <v>0</v>
      </c>
      <c>
        <v>8</v>
      </c>
      <c>
        <v>0</v>
      </c>
      <c>
        <v>5</v>
      </c>
      <c>
        <v>0</v>
      </c>
      <c>
        <v>9</v>
      </c>
      <c>
        <v>0</v>
      </c>
      <c>
        <v>0</v>
      </c>
      <c>
        <v>0</v>
      </c>
      <c>
        <v>2.6638935218070148</v>
      </c>
      <c>
        <v>0</v>
      </c>
      <c>
        <v>2.5000969568942306</v>
      </c>
      <c>
        <v>0</v>
      </c>
      <c>
        <v>14.498190989241298</v>
      </c>
      <c>
        <v>0</v>
      </c>
      <c>
        <v>0</v>
      </c>
      <c>
        <v>19.662181467942546</v>
      </c>
    </row>
    <row>
      <c>
        <v>2598215</v>
      </c>
      <c>
        <v>1</v>
      </c>
      <c>
        <is>
          <t>MANİSA</t>
        </is>
      </c>
      <c>
        <v>SALİHLİ</v>
      </c>
      <c>
        <is>
          <t>Saha Dağıtım Kutusu (SDK)</t>
        </is>
      </c>
      <c>
        <v>TR-51 45-78-L00051_A a4_49409565</v>
      </c>
      <c>
        <v>AG Yeraltı Kablo Arızası</v>
      </c>
      <c>
        <v>Dağıtım-AG</v>
      </c>
      <c>
        <v>Uzun</v>
      </c>
      <c>
        <v>Şebeke işletmecisi</v>
      </c>
      <c>
        <v>Bildirimsiz</v>
      </c>
      <c>
        <is>
          <t>04.07.2023 21:24:04</t>
        </is>
      </c>
      <c>
        <is>
          <t>05.07.2023 02:04:22</t>
        </is>
      </c>
      <c>
        <v>4.671666666</v>
      </c>
      <c>
        <v>0</v>
      </c>
      <c>
        <v>71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66.54482086079766</v>
      </c>
      <c>
        <v>0</v>
      </c>
      <c>
        <v>0</v>
      </c>
      <c>
        <v>0</v>
      </c>
      <c>
        <v>12.596824341579415</v>
      </c>
      <c>
        <v>0</v>
      </c>
      <c>
        <v>0</v>
      </c>
      <c>
        <v>79.14164520237708</v>
      </c>
    </row>
    <row>
      <c>
        <v>2597980</v>
      </c>
      <c>
        <v>1</v>
      </c>
      <c>
        <is>
          <t>İZMİR</t>
        </is>
      </c>
      <c>
        <v>BAYRAKLI</v>
      </c>
      <c>
        <is>
          <t>Kullanıcı Bağlantı Hattı</t>
        </is>
      </c>
      <c>
        <v>K-3183 35-02-K03183_99218926_99218926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04.07.2023 15:49:31</t>
        </is>
      </c>
      <c>
        <is>
          <t>04.07.2023 17:22:25</t>
        </is>
      </c>
      <c>
        <v>1.548333333</v>
      </c>
      <c>
        <v>0</v>
      </c>
      <c>
        <v>12</v>
      </c>
      <c>
        <v>0</v>
      </c>
      <c>
        <v>0</v>
      </c>
      <c>
        <v>0</v>
      </c>
      <c>
        <v>3</v>
      </c>
      <c>
        <v>0</v>
      </c>
      <c>
        <v>1</v>
      </c>
      <c>
        <v>0</v>
      </c>
      <c>
        <v>5.323715248110283</v>
      </c>
      <c>
        <v>0</v>
      </c>
      <c>
        <v>0</v>
      </c>
      <c>
        <v>0</v>
      </c>
      <c>
        <v>12.30930797248064</v>
      </c>
      <c>
        <v>0</v>
      </c>
      <c>
        <v>21.24007172280985</v>
      </c>
      <c>
        <v>38.87309494340077</v>
      </c>
    </row>
    <row>
      <c>
        <v>2597668</v>
      </c>
      <c>
        <v>1</v>
      </c>
      <c>
        <is>
          <t>MANİSA</t>
        </is>
      </c>
      <c>
        <v>ŞEHZADELER</v>
      </c>
      <c>
        <is>
          <t>Kullanıcı Bağlantı Hattı</t>
        </is>
      </c>
      <c>
        <v>DM-3/09 (YAYLA KABİN) 45-71-M00120_915772620_915772620</v>
      </c>
      <c>
        <v>AG Box / Sdk Abone Çıkış Sigorta Atığı</v>
      </c>
      <c>
        <v>Dağıtım-AG</v>
      </c>
      <c>
        <v>Uzun</v>
      </c>
      <c>
        <v>Şebeke işletmecisi</v>
      </c>
      <c>
        <v>Bildirimsiz</v>
      </c>
      <c>
        <is>
          <t>04.07.2023 10:23:01</t>
        </is>
      </c>
      <c>
        <is>
          <t>04.07.2023 11:03:49</t>
        </is>
      </c>
      <c>
        <v>0.68</v>
      </c>
      <c>
        <v>0</v>
      </c>
      <c>
        <v>0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0.304749860211566</v>
      </c>
      <c>
        <v>0</v>
      </c>
      <c>
        <v>0</v>
      </c>
      <c>
        <v>0.304749860211566</v>
      </c>
    </row>
    <row>
      <c>
        <v>2597688</v>
      </c>
      <c>
        <v>1</v>
      </c>
      <c>
        <is>
          <t>MANİSA</t>
        </is>
      </c>
      <c>
        <v>DEMİRCİ</v>
      </c>
      <c>
        <is>
          <t>AG Fideri</t>
        </is>
      </c>
      <c>
        <v>ÇATALOLUK TR 1 45-74-M00230_A_56352233_56352233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04.07.2023 10:42:51</t>
        </is>
      </c>
      <c>
        <is>
          <t>04.07.2023 12:52:37</t>
        </is>
      </c>
      <c>
        <v>2.162777777</v>
      </c>
      <c>
        <v>0</v>
      </c>
      <c>
        <v>61</v>
      </c>
      <c>
        <v>0</v>
      </c>
      <c>
        <v>2</v>
      </c>
      <c>
        <v>0</v>
      </c>
      <c>
        <v>3</v>
      </c>
      <c>
        <v>0</v>
      </c>
      <c>
        <v>0</v>
      </c>
      <c>
        <v>0</v>
      </c>
      <c>
        <v>11.563496150341493</v>
      </c>
      <c>
        <v>0</v>
      </c>
      <c>
        <v>9.15897043710216</v>
      </c>
      <c>
        <v>0</v>
      </c>
      <c>
        <v>2.3536450796549664</v>
      </c>
      <c>
        <v>0</v>
      </c>
      <c>
        <v>0</v>
      </c>
      <c>
        <v>23.076111667098623</v>
      </c>
    </row>
    <row>
      <c>
        <v>2598209</v>
      </c>
      <c>
        <v>1</v>
      </c>
      <c>
        <is>
          <t>MANİSA</t>
        </is>
      </c>
      <c>
        <v>GÖRDES</v>
      </c>
      <c>
        <is>
          <t>OG Fideri</t>
        </is>
      </c>
      <c>
        <v>KAYACIK KÖK 45-75-M00065_HatBaşıAyırıcı_53135020 M05_53135020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04.07.2023 21:14:23</t>
        </is>
      </c>
      <c>
        <is>
          <t>04.07.2023 22:13:48</t>
        </is>
      </c>
      <c>
        <v>0.990277777</v>
      </c>
      <c>
        <v>0</v>
      </c>
      <c>
        <v>20</v>
      </c>
      <c>
        <v>0</v>
      </c>
      <c>
        <v>1</v>
      </c>
      <c>
        <v>0</v>
      </c>
      <c>
        <v>2</v>
      </c>
      <c>
        <v>0</v>
      </c>
      <c>
        <v>0</v>
      </c>
      <c>
        <v>0</v>
      </c>
      <c>
        <v>6.9337635836635085</v>
      </c>
      <c>
        <v>0</v>
      </c>
      <c>
        <v>0.3238845365100511</v>
      </c>
      <c>
        <v>0</v>
      </c>
      <c>
        <v>3.5195552613906447</v>
      </c>
      <c>
        <v>0</v>
      </c>
      <c>
        <v>0</v>
      </c>
      <c>
        <v>10.777203381564204</v>
      </c>
    </row>
    <row>
      <c>
        <v>2598066</v>
      </c>
      <c>
        <v>1</v>
      </c>
      <c>
        <is>
          <t>MANİSA</t>
        </is>
      </c>
      <c>
        <v>ALAŞEHİR</v>
      </c>
      <c>
        <is>
          <t>AG Fideri</t>
        </is>
      </c>
      <c>
        <v>YAYALAR TR-4 45-73-M00164_A_91098971_91098971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04.07.2023 17:08:07</t>
        </is>
      </c>
      <c>
        <is>
          <t>04.07.2023 19:59:26</t>
        </is>
      </c>
      <c>
        <v>2.855277777</v>
      </c>
      <c>
        <v>0</v>
      </c>
      <c>
        <v>46</v>
      </c>
      <c>
        <v>0</v>
      </c>
      <c>
        <v>4</v>
      </c>
      <c>
        <v>0</v>
      </c>
      <c>
        <v>0</v>
      </c>
      <c>
        <v>0</v>
      </c>
      <c>
        <v>0</v>
      </c>
      <c>
        <v>0</v>
      </c>
      <c>
        <v>25.300999467405198</v>
      </c>
      <c>
        <v>0</v>
      </c>
      <c>
        <v>51.270956660814406</v>
      </c>
      <c>
        <v>0</v>
      </c>
      <c>
        <v>0</v>
      </c>
      <c>
        <v>0</v>
      </c>
      <c>
        <v>0</v>
      </c>
      <c>
        <v>76.5719561282196</v>
      </c>
    </row>
    <row>
      <c>
        <v>2597880</v>
      </c>
      <c>
        <v>1</v>
      </c>
      <c>
        <is>
          <t>İZMİR</t>
        </is>
      </c>
      <c>
        <v>SELÇUK</v>
      </c>
      <c>
        <is>
          <t>Kullanıcı Bağlantı Hattı</t>
        </is>
      </c>
      <c>
        <v>ŞİRİNCE TR 2 35-13-L00076_946423744_946423744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04.07.2023 13:28:31</t>
        </is>
      </c>
      <c>
        <is>
          <t>04.07.2023 15:37:45</t>
        </is>
      </c>
      <c>
        <v>2.153888888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0.31259328360483074</v>
      </c>
      <c>
        <v>0</v>
      </c>
      <c>
        <v>0</v>
      </c>
      <c>
        <v>0</v>
      </c>
      <c>
        <v>0</v>
      </c>
      <c>
        <v>0</v>
      </c>
      <c>
        <v>0</v>
      </c>
      <c>
        <v>0.31259328360483074</v>
      </c>
    </row>
    <row>
      <c>
        <v>2597525</v>
      </c>
      <c>
        <v>1</v>
      </c>
      <c>
        <is>
          <t>İZMİR</t>
        </is>
      </c>
      <c>
        <v>URLA</v>
      </c>
      <c>
        <is>
          <t>TM Fideri</t>
        </is>
      </c>
      <c>
        <v>URLA TM-1 35-19-A00004_ALAÇATI-1 M02_2313932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04.07.2023 06:28:27</t>
        </is>
      </c>
      <c>
        <is>
          <t>04.07.2023 06:49:00</t>
        </is>
      </c>
      <c>
        <v>0.3425</v>
      </c>
      <c>
        <v>17</v>
      </c>
      <c>
        <v>1963</v>
      </c>
      <c>
        <v>23</v>
      </c>
      <c>
        <v>519</v>
      </c>
      <c>
        <v>49</v>
      </c>
      <c>
        <v>367</v>
      </c>
      <c>
        <v>3</v>
      </c>
      <c>
        <v>2</v>
      </c>
      <c>
        <v>165.35666540587505</v>
      </c>
      <c>
        <v>208.13711091189825</v>
      </c>
      <c>
        <v>187.74110264809954</v>
      </c>
      <c>
        <v>88.90345530849505</v>
      </c>
      <c>
        <v>58.949811069951636</v>
      </c>
      <c>
        <v>89.31461566973528</v>
      </c>
      <c>
        <v>54.106704828235905</v>
      </c>
      <c>
        <v>1.1219055509092464</v>
      </c>
      <c>
        <v>853.6313713931999</v>
      </c>
    </row>
    <row>
      <c>
        <v>2597631</v>
      </c>
      <c>
        <v>1</v>
      </c>
      <c>
        <is>
          <t>İZMİR</t>
        </is>
      </c>
      <c>
        <v>ÖDEMİŞ</v>
      </c>
      <c>
        <is>
          <t>Dağıtım Transformatörü</t>
        </is>
      </c>
      <c>
        <v>TR-137 35-15-M00137_35-15-M00137_66742387</v>
      </c>
      <c>
        <v>Şebeke Yenileme ve Kapasite Artışı Çalışması</v>
      </c>
      <c>
        <v>Dağıtım-AG</v>
      </c>
      <c>
        <v>Uzun</v>
      </c>
      <c>
        <v>Şebeke işletmecisi</v>
      </c>
      <c>
        <v>Bildirimli</v>
      </c>
      <c>
        <is>
          <t>04.07.2023 09:56:01</t>
        </is>
      </c>
      <c>
        <is>
          <t>04.07.2023 10:26:39</t>
        </is>
      </c>
      <c>
        <v>0.510555555</v>
      </c>
      <c>
        <v>0</v>
      </c>
      <c>
        <v>893</v>
      </c>
      <c>
        <v>0</v>
      </c>
      <c>
        <v>0</v>
      </c>
      <c>
        <v>0</v>
      </c>
      <c>
        <v>52</v>
      </c>
      <c>
        <v>0</v>
      </c>
      <c>
        <v>0</v>
      </c>
      <c>
        <v>0</v>
      </c>
      <c>
        <v>81.03580717054051</v>
      </c>
      <c>
        <v>0</v>
      </c>
      <c>
        <v>0</v>
      </c>
      <c>
        <v>0</v>
      </c>
      <c>
        <v>27.404109591287828</v>
      </c>
      <c>
        <v>0</v>
      </c>
      <c>
        <v>0</v>
      </c>
      <c>
        <v>108.43991676182833</v>
      </c>
    </row>
    <row>
      <c>
        <v>2597514</v>
      </c>
      <c>
        <v>1</v>
      </c>
      <c>
        <is>
          <t>İZMİR</t>
        </is>
      </c>
      <c>
        <v>ALİAĞA</v>
      </c>
      <c>
        <is>
          <t>TM Fideri</t>
        </is>
      </c>
      <c>
        <v>ALÇUK TM 35-17-A00001_MENEMEN-1 M30_2307955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04.07.2023 05:51:37</t>
        </is>
      </c>
      <c>
        <is>
          <t>04.07.2023 06:08:43</t>
        </is>
      </c>
      <c>
        <v>0.285</v>
      </c>
      <c>
        <v>50</v>
      </c>
      <c>
        <v>2281</v>
      </c>
      <c>
        <v>48</v>
      </c>
      <c>
        <v>188</v>
      </c>
      <c>
        <v>78</v>
      </c>
      <c>
        <v>263</v>
      </c>
      <c>
        <v>14</v>
      </c>
      <c>
        <v>3</v>
      </c>
      <c>
        <v>6.111709106783433</v>
      </c>
      <c>
        <v>109.27976906794443</v>
      </c>
      <c>
        <v>43.97511914445802</v>
      </c>
      <c>
        <v>33.66617834959666</v>
      </c>
      <c>
        <v>174.63972865266751</v>
      </c>
      <c>
        <v>50.533047192078456</v>
      </c>
      <c>
        <v>159.25994044815388</v>
      </c>
      <c>
        <v>18.75512606947924</v>
      </c>
      <c>
        <v>596.2206180311616</v>
      </c>
    </row>
    <row>
      <c>
        <v>2597637</v>
      </c>
      <c>
        <v>1</v>
      </c>
      <c>
        <is>
          <t>İZMİR</t>
        </is>
      </c>
      <c>
        <v>BUCA</v>
      </c>
      <c>
        <is>
          <t>OG Fideri</t>
        </is>
      </c>
      <c>
        <v>K-1502 35-03-K01502_TRAFO K04_41910024</v>
      </c>
      <c>
        <v>Şebeke Yenileme ve Kapasite Artışı Çalışması</v>
      </c>
      <c>
        <v>Dağıtım-OG</v>
      </c>
      <c>
        <v>Uzun</v>
      </c>
      <c>
        <v>Şebeke işletmecisi</v>
      </c>
      <c>
        <v>Bildirimli</v>
      </c>
      <c>
        <is>
          <t>04.07.2023 10:00:15</t>
        </is>
      </c>
      <c>
        <is>
          <t>04.07.2023 12:23:35</t>
        </is>
      </c>
      <c>
        <v>2.388888888</v>
      </c>
      <c>
        <v>0</v>
      </c>
      <c>
        <v>950</v>
      </c>
      <c>
        <v>0</v>
      </c>
      <c>
        <v>0</v>
      </c>
      <c>
        <v>0</v>
      </c>
      <c>
        <v>43</v>
      </c>
      <c>
        <v>0</v>
      </c>
      <c>
        <v>0</v>
      </c>
      <c>
        <v>0</v>
      </c>
      <c>
        <v>472.36051976754936</v>
      </c>
      <c>
        <v>0</v>
      </c>
      <c>
        <v>0</v>
      </c>
      <c>
        <v>0</v>
      </c>
      <c>
        <v>250.77774062589543</v>
      </c>
      <c>
        <v>0</v>
      </c>
      <c>
        <v>0</v>
      </c>
      <c>
        <v>723.1382603934449</v>
      </c>
    </row>
    <row>
      <c>
        <v>2598155</v>
      </c>
      <c>
        <v>1</v>
      </c>
      <c>
        <is>
          <t>İZMİR</t>
        </is>
      </c>
      <c>
        <v>KARŞIYAKA</v>
      </c>
      <c>
        <is>
          <t>Kullanıcı Bağlantı Hattı</t>
        </is>
      </c>
      <c>
        <v>M-3251 35-04-M03251_99065936_99065936</v>
      </c>
      <c>
        <v>AG Box / Sdk Abone Çıkış Sigorta Atığı</v>
      </c>
      <c>
        <v>Dağıtım-AG</v>
      </c>
      <c>
        <v>Uzun</v>
      </c>
      <c>
        <v>Şebeke işletmecisi</v>
      </c>
      <c>
        <v>Bildirimsiz</v>
      </c>
      <c>
        <is>
          <t>04.07.2023 19:30:38</t>
        </is>
      </c>
      <c>
        <is>
          <t>04.07.2023 22:42:56</t>
        </is>
      </c>
      <c>
        <v>3.205</v>
      </c>
      <c>
        <v>0</v>
      </c>
      <c>
        <v>11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7.025497987269674</v>
      </c>
      <c>
        <v>0</v>
      </c>
      <c>
        <v>0</v>
      </c>
      <c>
        <v>0</v>
      </c>
      <c>
        <v>0</v>
      </c>
      <c>
        <v>0</v>
      </c>
      <c>
        <v>0</v>
      </c>
      <c>
        <v>7.025497987269674</v>
      </c>
    </row>
    <row>
      <c>
        <v>2597700</v>
      </c>
      <c>
        <v>1</v>
      </c>
      <c>
        <is>
          <t>İZMİR</t>
        </is>
      </c>
      <c>
        <v>KİRAZ</v>
      </c>
      <c>
        <is>
          <t>AG Fideri</t>
        </is>
      </c>
      <c>
        <v>HALİLLER VAKIFLAR TR-7 35-31-L00232_47919385_56403359_56403359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04.07.2023 10:46:01</t>
        </is>
      </c>
      <c>
        <is>
          <t>04.07.2023 11:50:04</t>
        </is>
      </c>
      <c>
        <v>1.0675</v>
      </c>
      <c>
        <v>0</v>
      </c>
      <c>
        <v>43</v>
      </c>
      <c>
        <v>0</v>
      </c>
      <c>
        <v>3</v>
      </c>
      <c>
        <v>0</v>
      </c>
      <c>
        <v>3</v>
      </c>
      <c>
        <v>0</v>
      </c>
      <c>
        <v>0</v>
      </c>
      <c>
        <v>0</v>
      </c>
      <c>
        <v>9.720879128482906</v>
      </c>
      <c>
        <v>0</v>
      </c>
      <c>
        <v>3.0900953020724327</v>
      </c>
      <c>
        <v>0</v>
      </c>
      <c>
        <v>4.169715621035256</v>
      </c>
      <c>
        <v>0</v>
      </c>
      <c>
        <v>0</v>
      </c>
      <c>
        <v>16.980690051590596</v>
      </c>
    </row>
    <row>
      <c>
        <v>2598055</v>
      </c>
      <c>
        <v>1</v>
      </c>
      <c>
        <is>
          <t>İZMİR</t>
        </is>
      </c>
      <c>
        <v>BAYINDIR</v>
      </c>
      <c>
        <is>
          <t>Dağıtım Transformatörü</t>
        </is>
      </c>
      <c>
        <v>YAKAPINAR TOPRAK SU KOOP TR-1 35-20-L00143_35-20-L00143_2376714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04.07.2023 17:11:02</t>
        </is>
      </c>
      <c>
        <is>
          <t>04.07.2023 18:32:27</t>
        </is>
      </c>
      <c>
        <v>1.356944444</v>
      </c>
      <c>
        <v>0</v>
      </c>
      <c>
        <v>8</v>
      </c>
      <c>
        <v>0</v>
      </c>
      <c>
        <v>5</v>
      </c>
      <c>
        <v>0</v>
      </c>
      <c>
        <v>9</v>
      </c>
      <c>
        <v>0</v>
      </c>
      <c>
        <v>0</v>
      </c>
      <c>
        <v>0</v>
      </c>
      <c>
        <v>3.0304311257016594</v>
      </c>
      <c>
        <v>0</v>
      </c>
      <c>
        <v>2.508397422387341</v>
      </c>
      <c>
        <v>0</v>
      </c>
      <c>
        <v>19.368940067119716</v>
      </c>
      <c>
        <v>0</v>
      </c>
      <c>
        <v>0</v>
      </c>
      <c>
        <v>24.907768615208717</v>
      </c>
    </row>
    <row>
      <c>
        <v>2597806</v>
      </c>
      <c>
        <v>1</v>
      </c>
      <c>
        <is>
          <t>İZMİR</t>
        </is>
      </c>
      <c>
        <v>BERGAMA</v>
      </c>
      <c>
        <is>
          <t>Dağıtım Transformatörü</t>
        </is>
      </c>
      <c>
        <v>HAMZALI SÜLEYMAN TR 35-16-M00066_35-16-M00066_2352836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04.07.2023 12:16:21</t>
        </is>
      </c>
      <c>
        <is>
          <t>04.07.2023 13:24:15</t>
        </is>
      </c>
      <c>
        <v>1.131666666</v>
      </c>
      <c>
        <v>0</v>
      </c>
      <c>
        <v>83</v>
      </c>
      <c>
        <v>0</v>
      </c>
      <c>
        <v>3</v>
      </c>
      <c>
        <v>0</v>
      </c>
      <c>
        <v>3</v>
      </c>
      <c>
        <v>0</v>
      </c>
      <c>
        <v>0</v>
      </c>
      <c>
        <v>0</v>
      </c>
      <c>
        <v>11.668517452408393</v>
      </c>
      <c>
        <v>0</v>
      </c>
      <c>
        <v>0.3966286479808229</v>
      </c>
      <c>
        <v>0</v>
      </c>
      <c>
        <v>1.3066332141337251</v>
      </c>
      <c>
        <v>0</v>
      </c>
      <c>
        <v>0</v>
      </c>
      <c>
        <v>13.371779314522941</v>
      </c>
    </row>
    <row>
      <c>
        <v>2598138</v>
      </c>
      <c>
        <v>1</v>
      </c>
      <c>
        <is>
          <t>İZMİR</t>
        </is>
      </c>
      <c>
        <v>ÇEŞME</v>
      </c>
      <c>
        <is>
          <t>Kullanıcı Bağlantı Hattı</t>
        </is>
      </c>
      <c>
        <v>L-455 35-18-L00455_950465672_950465672</v>
      </c>
      <c>
        <v>AG Branşman Yeraltı Kablo Arızası</v>
      </c>
      <c>
        <v>Dağıtım-AG</v>
      </c>
      <c>
        <v>Uzun</v>
      </c>
      <c>
        <v>Şebeke işletmecisi</v>
      </c>
      <c>
        <v>Bildirimsiz</v>
      </c>
      <c>
        <is>
          <t>04.07.2023 19:05:32</t>
        </is>
      </c>
      <c>
        <is>
          <t>04.07.2023 22:43:42</t>
        </is>
      </c>
      <c>
        <v>3.636111111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4.071390703022761</v>
      </c>
      <c>
        <v>0</v>
      </c>
      <c>
        <v>0</v>
      </c>
      <c>
        <v>0</v>
      </c>
      <c>
        <v>0</v>
      </c>
      <c>
        <v>0</v>
      </c>
      <c>
        <v>0</v>
      </c>
      <c>
        <v>4.071390703022761</v>
      </c>
    </row>
    <row>
      <c>
        <v>2597846</v>
      </c>
      <c>
        <v>1</v>
      </c>
      <c>
        <is>
          <t>MANİSA</t>
        </is>
      </c>
      <c>
        <v>AKHİSAR</v>
      </c>
      <c>
        <is>
          <t>DM</t>
        </is>
      </c>
      <c>
        <v>DAĞDERE DM 45-72-M00097_ÇITAK M05_2106082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04.07.2023 13:07:31</t>
        </is>
      </c>
      <c>
        <is>
          <t>04.07.2023 13:54:42</t>
        </is>
      </c>
      <c>
        <v>0.786388888</v>
      </c>
      <c>
        <v>3</v>
      </c>
      <c>
        <v>1283</v>
      </c>
      <c>
        <v>5</v>
      </c>
      <c>
        <v>37</v>
      </c>
      <c>
        <v>7</v>
      </c>
      <c>
        <v>69</v>
      </c>
      <c>
        <v>0</v>
      </c>
      <c>
        <v>0</v>
      </c>
      <c>
        <v>0.5460130260466667</v>
      </c>
      <c>
        <v>91.99749236668916</v>
      </c>
      <c>
        <v>27.594498507078036</v>
      </c>
      <c>
        <v>10.130451891399186</v>
      </c>
      <c>
        <v>16.88417840523511</v>
      </c>
      <c>
        <v>23.32222199390215</v>
      </c>
      <c>
        <v>0</v>
      </c>
      <c>
        <v>0</v>
      </c>
      <c>
        <v>170.47485619035032</v>
      </c>
    </row>
    <row>
      <c>
        <v>2597554</v>
      </c>
      <c>
        <v>1</v>
      </c>
      <c>
        <is>
          <t>İZMİR</t>
        </is>
      </c>
      <c>
        <v>URLA</v>
      </c>
      <c>
        <is>
          <t>DM</t>
        </is>
      </c>
      <c>
        <v>ÖZBEK DM (TR-315) 35-19-M00044_EĞRİLİMAN M04_72140336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04.07.2023 08:19:58</t>
        </is>
      </c>
      <c>
        <is>
          <t>04.07.2023 09:41:00</t>
        </is>
      </c>
      <c>
        <v>1.350555555</v>
      </c>
      <c>
        <v>2</v>
      </c>
      <c>
        <v>270</v>
      </c>
      <c>
        <v>2</v>
      </c>
      <c>
        <v>12</v>
      </c>
      <c>
        <v>6</v>
      </c>
      <c>
        <v>27</v>
      </c>
      <c>
        <v>0</v>
      </c>
      <c>
        <v>0</v>
      </c>
      <c>
        <v>2.3298991098735637</v>
      </c>
      <c>
        <v>92.45900805701619</v>
      </c>
      <c>
        <v>3.587132709832549</v>
      </c>
      <c>
        <v>3.0536739837349263</v>
      </c>
      <c>
        <v>69.45517759620913</v>
      </c>
      <c>
        <v>18.876980666238115</v>
      </c>
      <c>
        <v>0</v>
      </c>
      <c>
        <v>0</v>
      </c>
      <c>
        <v>189.7618721229045</v>
      </c>
    </row>
    <row>
      <c>
        <v>2597906</v>
      </c>
      <c>
        <v>1</v>
      </c>
      <c>
        <is>
          <t>MANİSA</t>
        </is>
      </c>
      <c>
        <v>SELENDİ</v>
      </c>
      <c>
        <is>
          <t>KÖK</t>
        </is>
      </c>
      <c>
        <v>ÇAMLICA KÖK 45-81-M00048_ÇANŞA ÇIKIŞ M03_71996194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04.07.2023 14:03:57</t>
        </is>
      </c>
      <c>
        <is>
          <t>04.07.2023 14:55:50</t>
        </is>
      </c>
      <c>
        <v>0.864722222</v>
      </c>
      <c>
        <v>1</v>
      </c>
      <c>
        <v>522</v>
      </c>
      <c>
        <v>0</v>
      </c>
      <c>
        <v>0</v>
      </c>
      <c>
        <v>1</v>
      </c>
      <c>
        <v>32</v>
      </c>
      <c>
        <v>0</v>
      </c>
      <c>
        <v>0</v>
      </c>
      <c>
        <v>0.20496976399777775</v>
      </c>
      <c>
        <v>50.39824615967027</v>
      </c>
      <c>
        <v>0</v>
      </c>
      <c>
        <v>0</v>
      </c>
      <c>
        <v>1.57149979923728</v>
      </c>
      <c>
        <v>8.885648271337864</v>
      </c>
      <c>
        <v>0</v>
      </c>
      <c>
        <v>0</v>
      </c>
      <c>
        <v>61.0603639942432</v>
      </c>
    </row>
    <row>
      <c>
        <v>2598075</v>
      </c>
      <c>
        <v>1</v>
      </c>
      <c>
        <is>
          <t>İZMİR</t>
        </is>
      </c>
      <c>
        <v>KEMALPAŞA</v>
      </c>
      <c>
        <is>
          <t>KÖK</t>
        </is>
      </c>
      <c>
        <v>TEKNOPET KÖK-2 35-27-M00593_ARMUTLU TR-21/TR-22/A.CANCAN SULAMA GRUBU M02_72162540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04.07.2023 17:39:01</t>
        </is>
      </c>
      <c>
        <is>
          <t>04.07.2023 19:22:13</t>
        </is>
      </c>
      <c>
        <v>1.72</v>
      </c>
      <c>
        <v>7</v>
      </c>
      <c>
        <v>85</v>
      </c>
      <c>
        <v>52</v>
      </c>
      <c>
        <v>205</v>
      </c>
      <c>
        <v>13</v>
      </c>
      <c>
        <v>46</v>
      </c>
      <c>
        <v>2</v>
      </c>
      <c>
        <v>0</v>
      </c>
      <c>
        <v>5.249323807494613</v>
      </c>
      <c>
        <v>45.326625125751086</v>
      </c>
      <c>
        <v>54.90319700297891</v>
      </c>
      <c>
        <v>189.6688921440671</v>
      </c>
      <c>
        <v>40.986930484682055</v>
      </c>
      <c>
        <v>47.641137977148865</v>
      </c>
      <c>
        <v>11.408073195572799</v>
      </c>
      <c>
        <v>0</v>
      </c>
      <c>
        <v>395.1841797376954</v>
      </c>
    </row>
    <row>
      <c>
        <v>2598238</v>
      </c>
      <c>
        <v>1</v>
      </c>
      <c>
        <is>
          <t>İZMİR</t>
        </is>
      </c>
      <c>
        <v>MENEMEN</v>
      </c>
      <c>
        <is>
          <t>OG Fideri</t>
        </is>
      </c>
      <c>
        <v>MENEMEN TR-14 35-28-L00014_MENEMEN TR-25 L04_66717213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04.07.2023 21:55:52</t>
        </is>
      </c>
      <c>
        <is>
          <t>04.07.2023 22:34:36</t>
        </is>
      </c>
      <c>
        <v>0.645555555</v>
      </c>
      <c>
        <v>0</v>
      </c>
      <c>
        <v>1134</v>
      </c>
      <c>
        <v>0</v>
      </c>
      <c>
        <v>15</v>
      </c>
      <c>
        <v>2</v>
      </c>
      <c>
        <v>253</v>
      </c>
      <c>
        <v>3</v>
      </c>
      <c>
        <v>0</v>
      </c>
      <c>
        <v>0</v>
      </c>
      <c>
        <v>228.06858329879717</v>
      </c>
      <c>
        <v>0</v>
      </c>
      <c>
        <v>9.491215556686864</v>
      </c>
      <c>
        <v>10.647273873683236</v>
      </c>
      <c>
        <v>140.00610155613137</v>
      </c>
      <c>
        <v>55.0861880822651</v>
      </c>
      <c>
        <v>0</v>
      </c>
      <c>
        <v>443.29936236756373</v>
      </c>
    </row>
    <row>
      <c>
        <v>2597720</v>
      </c>
      <c>
        <v>1</v>
      </c>
      <c>
        <is>
          <t>MANİSA</t>
        </is>
      </c>
      <c>
        <v>SALİHLİ</v>
      </c>
      <c>
        <is>
          <t>OG Fideri</t>
        </is>
      </c>
      <c>
        <v>İKİZTEPE KÖK 45-78-M00258_HatBaşıAyırıcı_53140258 M03_53140258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04.07.2023 11:11:24</t>
        </is>
      </c>
      <c>
        <is>
          <t>04.07.2023 12:25:54</t>
        </is>
      </c>
      <c>
        <v>1.241666666</v>
      </c>
      <c>
        <v>1</v>
      </c>
      <c>
        <v>2</v>
      </c>
      <c>
        <v>32</v>
      </c>
      <c>
        <v>21</v>
      </c>
      <c>
        <v>2</v>
      </c>
      <c>
        <v>2</v>
      </c>
      <c>
        <v>0</v>
      </c>
      <c>
        <v>0</v>
      </c>
      <c>
        <v>0.28890105037333336</v>
      </c>
      <c>
        <v>5.56402676470771</v>
      </c>
      <c>
        <v>77.66394897911456</v>
      </c>
      <c>
        <v>119.02403353040683</v>
      </c>
      <c>
        <v>2.489213752401519</v>
      </c>
      <c>
        <v>6.487058249897883</v>
      </c>
      <c>
        <v>0</v>
      </c>
      <c>
        <v>0</v>
      </c>
      <c>
        <v>211.51718232690183</v>
      </c>
    </row>
    <row>
      <c>
        <v>2597820</v>
      </c>
      <c>
        <v>1</v>
      </c>
      <c>
        <is>
          <t>İZMİR</t>
        </is>
      </c>
      <c>
        <v>BORNOVA</v>
      </c>
      <c>
        <is>
          <t>KÖK</t>
        </is>
      </c>
      <c>
        <v>M-891 35-02-M00891_M-1701 M04_2034652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04.07.2023 12:44:39</t>
        </is>
      </c>
      <c>
        <is>
          <t>04.07.2023 13:01:47</t>
        </is>
      </c>
      <c>
        <v>0.285555555</v>
      </c>
      <c>
        <v>0</v>
      </c>
      <c>
        <v>0</v>
      </c>
      <c>
        <v>0</v>
      </c>
      <c>
        <v>0</v>
      </c>
      <c>
        <v>4</v>
      </c>
      <c>
        <v>0</v>
      </c>
      <c>
        <v>5</v>
      </c>
      <c>
        <v>0</v>
      </c>
      <c>
        <v>0</v>
      </c>
      <c>
        <v>0</v>
      </c>
      <c>
        <v>0</v>
      </c>
      <c>
        <v>0</v>
      </c>
      <c>
        <v>8.50741998555431</v>
      </c>
      <c>
        <v>0</v>
      </c>
      <c>
        <v>82.14334471541953</v>
      </c>
      <c>
        <v>0</v>
      </c>
      <c>
        <v>90.65076470097384</v>
      </c>
    </row>
    <row>
      <c>
        <v>2597571</v>
      </c>
      <c>
        <v>1</v>
      </c>
      <c>
        <is>
          <t>İZMİR</t>
        </is>
      </c>
      <c>
        <v>ÇEŞME</v>
      </c>
      <c>
        <is>
          <t>Kullanıcı Bağlantı Hattı</t>
        </is>
      </c>
      <c>
        <v>L-284 İMAMOĞLU TRAFO 35-18-L00284_95001382514_95001382514</v>
      </c>
      <c>
        <v>AG Branşman Yeraltı Kablo Arızası</v>
      </c>
      <c>
        <v>Dağıtım-AG</v>
      </c>
      <c>
        <v>Uzun</v>
      </c>
      <c>
        <v>Şebeke işletmecisi</v>
      </c>
      <c>
        <v>Bildirimsiz</v>
      </c>
      <c>
        <is>
          <t>04.07.2023 08:37:21</t>
        </is>
      </c>
      <c>
        <is>
          <t>04.07.2023 11:45:00</t>
        </is>
      </c>
      <c>
        <v>3.1275</v>
      </c>
      <c>
        <v>0</v>
      </c>
      <c>
        <v>0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0.19341023251291103</v>
      </c>
      <c>
        <v>0</v>
      </c>
      <c>
        <v>0</v>
      </c>
      <c>
        <v>0.19341023251291103</v>
      </c>
    </row>
    <row>
      <c>
        <v>2598175</v>
      </c>
      <c>
        <v>1</v>
      </c>
      <c>
        <is>
          <t>MANİSA</t>
        </is>
      </c>
      <c>
        <v>ALAŞEHİR</v>
      </c>
      <c>
        <is>
          <t>OG Fideri</t>
        </is>
      </c>
      <c>
        <v>TOYGAR KÖK 45-73-M00166_HatBaşıAyırıcı_53137216 M01_53137216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04.07.2023 20:06:01</t>
        </is>
      </c>
      <c>
        <is>
          <t>04.07.2023 23:27:47</t>
        </is>
      </c>
      <c>
        <v>3.362777777</v>
      </c>
      <c>
        <v>0</v>
      </c>
      <c>
        <v>150</v>
      </c>
      <c>
        <v>0</v>
      </c>
      <c>
        <v>22</v>
      </c>
      <c>
        <v>0</v>
      </c>
      <c>
        <v>16</v>
      </c>
      <c>
        <v>0</v>
      </c>
      <c>
        <v>0</v>
      </c>
      <c>
        <v>0</v>
      </c>
      <c>
        <v>120.23091894505653</v>
      </c>
      <c>
        <v>0</v>
      </c>
      <c>
        <v>252.69864782808338</v>
      </c>
      <c>
        <v>0</v>
      </c>
      <c>
        <v>18.796489296531316</v>
      </c>
      <c>
        <v>0</v>
      </c>
      <c>
        <v>0</v>
      </c>
      <c>
        <v>391.72605606967124</v>
      </c>
    </row>
    <row>
      <c>
        <v>2598118</v>
      </c>
      <c>
        <v>1</v>
      </c>
      <c>
        <is>
          <t>İZMİR</t>
        </is>
      </c>
      <c>
        <v>BUCA</v>
      </c>
      <c>
        <is>
          <t>OG Fideri</t>
        </is>
      </c>
      <c>
        <v>M-2846 35-03-M02846_ M04_82471956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04.07.2023 18:37:40</t>
        </is>
      </c>
      <c>
        <is>
          <t>04.07.2023 19:11:18</t>
        </is>
      </c>
      <c>
        <v>0.560555555</v>
      </c>
      <c>
        <v>10</v>
      </c>
      <c>
        <v>472</v>
      </c>
      <c>
        <v>2</v>
      </c>
      <c>
        <v>172</v>
      </c>
      <c>
        <v>5</v>
      </c>
      <c>
        <v>80</v>
      </c>
      <c>
        <v>0</v>
      </c>
      <c>
        <v>0</v>
      </c>
      <c>
        <v>6.171828830770404</v>
      </c>
      <c>
        <v>76.19601424747206</v>
      </c>
      <c>
        <v>16.998621026947543</v>
      </c>
      <c>
        <v>164.08528873185364</v>
      </c>
      <c>
        <v>5.7225538508634815</v>
      </c>
      <c>
        <v>56.20072461659871</v>
      </c>
      <c>
        <v>0</v>
      </c>
      <c>
        <v>0</v>
      </c>
      <c>
        <v>325.3750313045059</v>
      </c>
    </row>
    <row>
      <c>
        <v>2597657</v>
      </c>
      <c>
        <v>1</v>
      </c>
      <c>
        <is>
          <t>İZMİR</t>
        </is>
      </c>
      <c>
        <v>ÇEŞME</v>
      </c>
      <c>
        <is>
          <t>OG Fideri</t>
        </is>
      </c>
      <c>
        <v>L-306 35-18-L00306_ALAÇATI İM L01_72104241</v>
      </c>
      <c>
        <v>Şebeke Yenileme ve Kapasite Artışı Çalışması</v>
      </c>
      <c>
        <v>Dağıtım-OG</v>
      </c>
      <c>
        <v>Uzun</v>
      </c>
      <c>
        <v>Şebeke işletmecisi</v>
      </c>
      <c>
        <v>Bildirimli</v>
      </c>
      <c>
        <is>
          <t>04.07.2023 10:16:19</t>
        </is>
      </c>
      <c>
        <is>
          <t>04.07.2023 17:39:38</t>
        </is>
      </c>
      <c>
        <v>7.388611111</v>
      </c>
      <c>
        <v>1</v>
      </c>
      <c>
        <v>1876</v>
      </c>
      <c>
        <v>0</v>
      </c>
      <c>
        <v>4</v>
      </c>
      <c>
        <v>1</v>
      </c>
      <c>
        <v>483</v>
      </c>
      <c>
        <v>0</v>
      </c>
      <c>
        <v>4</v>
      </c>
      <c>
        <v>172.5017340718292</v>
      </c>
      <c>
        <v>7326.414373718229</v>
      </c>
      <c>
        <v>0</v>
      </c>
      <c>
        <v>71.41575869455579</v>
      </c>
      <c>
        <v>638.3156587555853</v>
      </c>
      <c>
        <v>12339.969035172022</v>
      </c>
      <c>
        <v>0</v>
      </c>
      <c>
        <v>668.5370480490824</v>
      </c>
      <c>
        <v>21217.153608461304</v>
      </c>
    </row>
    <row>
      <c>
        <v>2598035</v>
      </c>
      <c>
        <v>1</v>
      </c>
      <c>
        <is>
          <t>İZMİR</t>
        </is>
      </c>
      <c>
        <v>BORNOVA</v>
      </c>
      <c>
        <is>
          <t>AG Fideri</t>
        </is>
      </c>
      <c>
        <v>M-423 35-02-M00423__72372098_72372098</v>
      </c>
      <c>
        <v>AG Yeraltı Kablo Arızası</v>
      </c>
      <c>
        <v>Dağıtım-AG</v>
      </c>
      <c>
        <v>Uzun</v>
      </c>
      <c>
        <v>Şebeke işletmecisi</v>
      </c>
      <c>
        <v>Bildirimsiz</v>
      </c>
      <c>
        <is>
          <t>04.07.2023 16:40:16</t>
        </is>
      </c>
      <c>
        <is>
          <t>05.07.2023 00:28:46</t>
        </is>
      </c>
      <c>
        <v>7.808333333</v>
      </c>
      <c>
        <v>0</v>
      </c>
      <c>
        <v>0</v>
      </c>
      <c>
        <v>0</v>
      </c>
      <c>
        <v>0</v>
      </c>
      <c>
        <v>0</v>
      </c>
      <c>
        <v>115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979.5993531520414</v>
      </c>
      <c>
        <v>0</v>
      </c>
      <c>
        <v>0</v>
      </c>
      <c>
        <v>979.5993531520414</v>
      </c>
    </row>
    <row>
      <c>
        <v>2598135</v>
      </c>
      <c>
        <v>1</v>
      </c>
      <c>
        <is>
          <t>İZMİR</t>
        </is>
      </c>
      <c>
        <v>KEMALPAŞA</v>
      </c>
      <c>
        <is>
          <t>DM</t>
        </is>
      </c>
      <c>
        <v>KUYUCAK DM 35-27-M00273_KUYUCAK M04_72164171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04.07.2023 18:57:54</t>
        </is>
      </c>
      <c>
        <is>
          <t>04.07.2023 19:12:00</t>
        </is>
      </c>
      <c>
        <v>0.235</v>
      </c>
      <c>
        <v>1</v>
      </c>
      <c>
        <v>470</v>
      </c>
      <c>
        <v>22</v>
      </c>
      <c>
        <v>27</v>
      </c>
      <c>
        <v>28</v>
      </c>
      <c>
        <v>72</v>
      </c>
      <c>
        <v>5</v>
      </c>
      <c>
        <v>0</v>
      </c>
      <c>
        <v>0.42319255842068004</v>
      </c>
      <c>
        <v>27.561988263179092</v>
      </c>
      <c>
        <v>12.770371869522998</v>
      </c>
      <c>
        <v>3.604565528126252</v>
      </c>
      <c>
        <v>126.24451395222422</v>
      </c>
      <c>
        <v>11.49219242866617</v>
      </c>
      <c>
        <v>27.88832150469277</v>
      </c>
      <c>
        <v>0</v>
      </c>
      <c>
        <v>209.98514610483215</v>
      </c>
    </row>
    <row>
      <c>
        <v>2598158</v>
      </c>
      <c>
        <v>1</v>
      </c>
      <c>
        <is>
          <t>İZMİR</t>
        </is>
      </c>
      <c>
        <v>KEMALPAŞA</v>
      </c>
      <c>
        <is>
          <t>OG Fideri</t>
        </is>
      </c>
      <c>
        <v>ATATÜRK MAH TR-3 35-27-L00108_DIREK TIPI TRAFO HUCRESI H01_2049666</v>
      </c>
      <c>
        <v>OG Kademe Ayarı</v>
      </c>
      <c>
        <v>Dağıtım-OG</v>
      </c>
      <c>
        <v>Uzun</v>
      </c>
      <c>
        <v>Şebeke işletmecisi</v>
      </c>
      <c>
        <v>Bildirimsiz</v>
      </c>
      <c>
        <is>
          <t>04.07.2023 19:38:14</t>
        </is>
      </c>
      <c>
        <is>
          <t>04.07.2023 22:46:04</t>
        </is>
      </c>
      <c>
        <v>3.130555555</v>
      </c>
      <c>
        <v>0</v>
      </c>
      <c>
        <v>19</v>
      </c>
      <c>
        <v>0</v>
      </c>
      <c>
        <v>31</v>
      </c>
      <c>
        <v>0</v>
      </c>
      <c>
        <v>23</v>
      </c>
      <c>
        <v>0</v>
      </c>
      <c>
        <v>0</v>
      </c>
      <c>
        <v>0</v>
      </c>
      <c>
        <v>12.869040255743196</v>
      </c>
      <c>
        <v>0</v>
      </c>
      <c>
        <v>79.47781644546642</v>
      </c>
      <c>
        <v>0</v>
      </c>
      <c>
        <v>22.265174275779806</v>
      </c>
      <c>
        <v>0</v>
      </c>
      <c>
        <v>0</v>
      </c>
      <c>
        <v>114.61203097698942</v>
      </c>
    </row>
    <row>
      <c>
        <v>2597494</v>
      </c>
      <c>
        <v>1</v>
      </c>
      <c>
        <is>
          <t>İZMİR</t>
        </is>
      </c>
      <c>
        <v>BAYRAKLI</v>
      </c>
      <c>
        <is>
          <t>DM</t>
        </is>
      </c>
      <c>
        <v>OSMANGAZİ İM 35-02-A00004_FATİH K20_2327841</v>
      </c>
      <c>
        <v>Manevra</v>
      </c>
      <c>
        <v>Dağıtım-OG</v>
      </c>
      <c>
        <v>Uzun</v>
      </c>
      <c>
        <v>Şebeke işletmecisi</v>
      </c>
      <c>
        <v>Bildirimsiz</v>
      </c>
      <c>
        <is>
          <t>04.07.2023 00:16:00</t>
        </is>
      </c>
      <c>
        <is>
          <t>04.07.2023 00:38:32</t>
        </is>
      </c>
      <c>
        <v>0.375555555</v>
      </c>
      <c>
        <v>0</v>
      </c>
      <c>
        <v>1075</v>
      </c>
      <c>
        <v>0</v>
      </c>
      <c>
        <v>0</v>
      </c>
      <c>
        <v>0</v>
      </c>
      <c>
        <v>74</v>
      </c>
      <c>
        <v>0</v>
      </c>
      <c>
        <v>0</v>
      </c>
      <c>
        <v>0</v>
      </c>
      <c>
        <v>179.55321702030975</v>
      </c>
      <c>
        <v>0</v>
      </c>
      <c>
        <v>0</v>
      </c>
      <c>
        <v>0</v>
      </c>
      <c>
        <v>22.358135137425784</v>
      </c>
      <c>
        <v>0</v>
      </c>
      <c>
        <v>0</v>
      </c>
      <c>
        <v>201.91135215773554</v>
      </c>
    </row>
    <row>
      <c>
        <v>2597640</v>
      </c>
      <c>
        <v>1</v>
      </c>
      <c>
        <is>
          <t>İZMİR</t>
        </is>
      </c>
      <c>
        <v>FOÇA</v>
      </c>
      <c>
        <is>
          <t>Kullanıcı Bağlantı Hattı</t>
        </is>
      </c>
      <c>
        <v>FOÇAKÖY TR-1 35-23-M00222_95001306202_95001306202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04.07.2023 10:02:24</t>
        </is>
      </c>
      <c>
        <is>
          <t>04.07.2023 11:08:45</t>
        </is>
      </c>
      <c>
        <v>1.105833333</v>
      </c>
      <c>
        <v>0</v>
      </c>
      <c>
        <v>0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0.010496575128183335</v>
      </c>
      <c>
        <v>0</v>
      </c>
      <c>
        <v>0</v>
      </c>
      <c>
        <v>0.010496575128183335</v>
      </c>
    </row>
    <row>
      <c>
        <v>2598281</v>
      </c>
      <c>
        <v>1</v>
      </c>
      <c>
        <is>
          <t>MANİSA</t>
        </is>
      </c>
      <c>
        <v>YUNUSEMRE</v>
      </c>
      <c>
        <is>
          <t>OG Fideri</t>
        </is>
      </c>
      <c>
        <v>MURADİYE ORTA ÖLÇEKLİ SAN. TR-1 45-71-M00219_ESNAF SANATKARLAR M02_66367269</v>
      </c>
      <c>
        <v>OG Fider Açması</v>
      </c>
      <c>
        <v>Dağıtım-OG</v>
      </c>
      <c>
        <v>Kısa</v>
      </c>
      <c>
        <v>Şebeke işletmecisi</v>
      </c>
      <c>
        <v>Bildirimsiz</v>
      </c>
      <c>
        <is>
          <t>04.07.2023 23:35:00</t>
        </is>
      </c>
      <c>
        <is>
          <t>04.07.2023 23:36:07</t>
        </is>
      </c>
      <c>
        <v>0.018611111</v>
      </c>
      <c>
        <v>0</v>
      </c>
      <c>
        <v>0</v>
      </c>
      <c>
        <v>0</v>
      </c>
      <c>
        <v>0</v>
      </c>
      <c>
        <v>1</v>
      </c>
      <c>
        <v>23</v>
      </c>
      <c>
        <v>0</v>
      </c>
      <c>
        <v>30</v>
      </c>
      <c>
        <v>0</v>
      </c>
      <c>
        <v>0</v>
      </c>
      <c>
        <v>0</v>
      </c>
      <c>
        <v>0</v>
      </c>
      <c>
        <v>0.10708267126095791</v>
      </c>
      <c>
        <v>2.6746516489109218</v>
      </c>
      <c>
        <v>0</v>
      </c>
      <c>
        <v>10.938917399642616</v>
      </c>
      <c>
        <v>13.720651719814496</v>
      </c>
    </row>
    <row>
      <c>
        <v>2597803</v>
      </c>
      <c>
        <v>1</v>
      </c>
      <c>
        <is>
          <t>İZMİR</t>
        </is>
      </c>
      <c>
        <v>ÖDEMİŞ</v>
      </c>
      <c>
        <is>
          <t>AG Fideri</t>
        </is>
      </c>
      <c>
        <v>BOZDAĞ TR-10 35-15-L00294_A_56373016_56373016</v>
      </c>
      <c>
        <v>AG Yeraltı Kablo Arızası</v>
      </c>
      <c>
        <v>Dağıtım-AG</v>
      </c>
      <c>
        <v>Uzun</v>
      </c>
      <c>
        <v>Şebeke işletmecisi</v>
      </c>
      <c>
        <v>Bildirimsiz</v>
      </c>
      <c>
        <is>
          <t>04.07.2023 12:26:12</t>
        </is>
      </c>
      <c>
        <is>
          <t>04.07.2023 14:46:15</t>
        </is>
      </c>
      <c>
        <v>2.334166666</v>
      </c>
      <c>
        <v>0</v>
      </c>
      <c>
        <v>0</v>
      </c>
      <c>
        <v>0</v>
      </c>
      <c>
        <v>1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0.8320433653200359</v>
      </c>
      <c>
        <v>0</v>
      </c>
      <c>
        <v>0.42368566015995357</v>
      </c>
      <c>
        <v>0</v>
      </c>
      <c>
        <v>0</v>
      </c>
      <c>
        <v>1.2557290254799893</v>
      </c>
    </row>
    <row>
      <c>
        <v>2598095</v>
      </c>
      <c>
        <v>1</v>
      </c>
      <c>
        <is>
          <t>MANİSA</t>
        </is>
      </c>
      <c>
        <v>ALAŞEHİR</v>
      </c>
      <c>
        <is>
          <t>Dağıtım Transformatörü</t>
        </is>
      </c>
      <c>
        <v>KİLLİK TR-17 45-73-M00874_45-73-M00874_2353739</v>
      </c>
      <c>
        <v>AG Kablo Başlığı Arızası</v>
      </c>
      <c>
        <v>Dağıtım-AG</v>
      </c>
      <c>
        <v>Uzun</v>
      </c>
      <c>
        <v>Şebeke işletmecisi</v>
      </c>
      <c>
        <v>Bildirimsiz</v>
      </c>
      <c>
        <is>
          <t>04.07.2023 17:57:59</t>
        </is>
      </c>
      <c>
        <is>
          <t>04.07.2023 20:17:18</t>
        </is>
      </c>
      <c>
        <v>2.321944444</v>
      </c>
      <c>
        <v>0</v>
      </c>
      <c>
        <v>0</v>
      </c>
      <c>
        <v>0</v>
      </c>
      <c>
        <v>9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224.15632703482223</v>
      </c>
      <c>
        <v>0</v>
      </c>
      <c>
        <v>0</v>
      </c>
      <c>
        <v>0</v>
      </c>
      <c>
        <v>0</v>
      </c>
      <c>
        <v>224.15632703482223</v>
      </c>
    </row>
    <row>
      <c>
        <v>2597717</v>
      </c>
      <c>
        <v>1</v>
      </c>
      <c>
        <is>
          <t>MANİSA</t>
        </is>
      </c>
      <c>
        <v>SARIGÖL</v>
      </c>
      <c>
        <is>
          <t>OG Fideri</t>
        </is>
      </c>
      <c>
        <v>ÇANAKÇI KÖK 45-79-M00194_HatBaşıAyırıcı_53134191 M01_53134191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04.07.2023 11:04:09</t>
        </is>
      </c>
      <c>
        <is>
          <t>04.07.2023 14:47:06</t>
        </is>
      </c>
      <c>
        <v>3.715833333</v>
      </c>
      <c>
        <v>0</v>
      </c>
      <c>
        <v>54</v>
      </c>
      <c>
        <v>0</v>
      </c>
      <c>
        <v>6</v>
      </c>
      <c>
        <v>0</v>
      </c>
      <c>
        <v>2</v>
      </c>
      <c>
        <v>0</v>
      </c>
      <c>
        <v>0</v>
      </c>
      <c>
        <v>0</v>
      </c>
      <c>
        <v>23.053045043641994</v>
      </c>
      <c>
        <v>0</v>
      </c>
      <c>
        <v>38.75241480520866</v>
      </c>
      <c>
        <v>0</v>
      </c>
      <c>
        <v>2.0991949462152326</v>
      </c>
      <c>
        <v>0</v>
      </c>
      <c>
        <v>0</v>
      </c>
      <c>
        <v>63.90465479506589</v>
      </c>
    </row>
    <row>
      <c>
        <v>2598264</v>
      </c>
      <c>
        <v>1</v>
      </c>
      <c>
        <is>
          <t>İZMİR</t>
        </is>
      </c>
      <c>
        <v>ALİAĞA</v>
      </c>
      <c>
        <is>
          <t>Dağıtım Transformatörü</t>
        </is>
      </c>
      <c>
        <v>AŞAĞIŞAKRAN TR-1 35-17-M00223_35-17-M00223_58006356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04.07.2023 22:48:21</t>
        </is>
      </c>
      <c>
        <is>
          <t>04.07.2023 23:34:03</t>
        </is>
      </c>
      <c>
        <v>0.761666666</v>
      </c>
      <c>
        <v>0</v>
      </c>
      <c>
        <v>189</v>
      </c>
      <c>
        <v>0</v>
      </c>
      <c>
        <v>2</v>
      </c>
      <c>
        <v>0</v>
      </c>
      <c>
        <v>17</v>
      </c>
      <c>
        <v>0</v>
      </c>
      <c>
        <v>0</v>
      </c>
      <c>
        <v>0</v>
      </c>
      <c>
        <v>24.716049562019247</v>
      </c>
      <c>
        <v>0</v>
      </c>
      <c>
        <v>0.097042264650838</v>
      </c>
      <c>
        <v>0</v>
      </c>
      <c>
        <v>6.888607928948608</v>
      </c>
      <c>
        <v>0</v>
      </c>
      <c>
        <v>0</v>
      </c>
      <c>
        <v>31.701699755618694</v>
      </c>
    </row>
    <row>
      <c>
        <v>2598052</v>
      </c>
      <c>
        <v>1</v>
      </c>
      <c>
        <is>
          <t>İZMİR</t>
        </is>
      </c>
      <c>
        <v>TORBALI</v>
      </c>
      <c>
        <is>
          <t>Kullanıcı Bağlantı Hattı</t>
        </is>
      </c>
      <c>
        <v>TR-171 35-26-M00171_956614055_956614055</v>
      </c>
      <c>
        <v>AG Box / Sdk Abone Çıkış Sigorta Atığı</v>
      </c>
      <c>
        <v>Dağıtım-AG</v>
      </c>
      <c>
        <v>Uzun</v>
      </c>
      <c>
        <v>Şebeke işletmecisi</v>
      </c>
      <c>
        <v>Bildirimsiz</v>
      </c>
      <c>
        <is>
          <t>04.07.2023 17:07:00</t>
        </is>
      </c>
      <c>
        <is>
          <t>04.07.2023 18:05:17</t>
        </is>
      </c>
      <c>
        <v>0.971388888</v>
      </c>
      <c>
        <v>0</v>
      </c>
      <c>
        <v>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1.3731544059708176</v>
      </c>
      <c>
        <v>0</v>
      </c>
      <c>
        <v>0</v>
      </c>
      <c>
        <v>0</v>
      </c>
      <c>
        <v>0.514826759581169</v>
      </c>
      <c>
        <v>0</v>
      </c>
      <c>
        <v>0</v>
      </c>
      <c>
        <v>1.8879811655519867</v>
      </c>
    </row>
    <row>
      <c>
        <v>2598029</v>
      </c>
      <c>
        <v>1</v>
      </c>
      <c>
        <is>
          <t>İZMİR</t>
        </is>
      </c>
      <c>
        <v>ÖDEMİŞ</v>
      </c>
      <c>
        <is>
          <t>AG Fideri</t>
        </is>
      </c>
      <c>
        <v>YENİKÖY TR-10 35-15-L00506_A_56406172_56406172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04.07.2023 16:38:22</t>
        </is>
      </c>
      <c>
        <is>
          <t>04.07.2023 18:25:32</t>
        </is>
      </c>
      <c>
        <v>1.786111111</v>
      </c>
      <c>
        <v>0</v>
      </c>
      <c>
        <v>1</v>
      </c>
      <c>
        <v>0</v>
      </c>
      <c>
        <v>2</v>
      </c>
      <c>
        <v>0</v>
      </c>
      <c>
        <v>1</v>
      </c>
      <c>
        <v>0</v>
      </c>
      <c>
        <v>0</v>
      </c>
      <c>
        <v>0</v>
      </c>
      <c>
        <v>0.3241462149943932</v>
      </c>
      <c>
        <v>0</v>
      </c>
      <c>
        <v>18.088863836461044</v>
      </c>
      <c>
        <v>0</v>
      </c>
      <c>
        <v>15.560303295191266</v>
      </c>
      <c>
        <v>0</v>
      </c>
      <c>
        <v>0</v>
      </c>
      <c>
        <v>33.973313346646705</v>
      </c>
    </row>
    <row>
      <c>
        <v>2597886</v>
      </c>
      <c>
        <v>1</v>
      </c>
      <c>
        <is>
          <t>MANİSA</t>
        </is>
      </c>
      <c>
        <v>KULA</v>
      </c>
      <c>
        <is>
          <t>OG Fideri</t>
        </is>
      </c>
      <c>
        <v>HACITUFAN ALAKAVAK-YEŞİLYAYLA TR-2 45-77-L00359_DIREK TIPI TRAFO HUCRESI H01_2034681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04.07.2023 13:36:21</t>
        </is>
      </c>
      <c>
        <is>
          <t>04.07.2023 14:36:08</t>
        </is>
      </c>
      <c>
        <v>0.996388888</v>
      </c>
      <c>
        <v>0</v>
      </c>
      <c>
        <v>8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2.3485370462222392</v>
      </c>
      <c>
        <v>0</v>
      </c>
      <c>
        <v>0</v>
      </c>
      <c>
        <v>0</v>
      </c>
      <c>
        <v>0</v>
      </c>
      <c>
        <v>0</v>
      </c>
      <c>
        <v>0</v>
      </c>
      <c>
        <v>2.3485370462222392</v>
      </c>
    </row>
    <row>
      <c>
        <v>2597617</v>
      </c>
      <c>
        <v>1</v>
      </c>
      <c>
        <is>
          <t>İZMİR</t>
        </is>
      </c>
      <c>
        <v>BERGAMA</v>
      </c>
      <c>
        <is>
          <t>AG Fideri</t>
        </is>
      </c>
      <c>
        <v>TAŞLIKIRI SULAMA TR 35-16-M00742_A_91329776_91329776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04.07.2023 09:30:03</t>
        </is>
      </c>
      <c>
        <is>
          <t>04.07.2023 11:15:33</t>
        </is>
      </c>
      <c>
        <v>1.758333333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5.10156236902</v>
      </c>
      <c>
        <v>0</v>
      </c>
      <c>
        <v>0</v>
      </c>
      <c>
        <v>0</v>
      </c>
      <c>
        <v>0</v>
      </c>
      <c>
        <v>5.10156236902</v>
      </c>
    </row>
    <row>
      <c>
        <v>2598115</v>
      </c>
      <c>
        <v>1</v>
      </c>
      <c>
        <is>
          <t>İZMİR</t>
        </is>
      </c>
      <c>
        <v>ÇEŞME</v>
      </c>
      <c>
        <is>
          <t>Kullanıcı Bağlantı Hattı</t>
        </is>
      </c>
      <c>
        <v>L-262 ÇİÇEKÇİ PARKI 35-18-L00262_950450565_950450565</v>
      </c>
      <c>
        <v>AG Branşman Yeraltı Kablo Arızası</v>
      </c>
      <c>
        <v>Dağıtım-AG</v>
      </c>
      <c>
        <v>Uzun</v>
      </c>
      <c>
        <v>Şebeke işletmecisi</v>
      </c>
      <c>
        <v>Bildirimsiz</v>
      </c>
      <c>
        <is>
          <t>04.07.2023 18:31:28</t>
        </is>
      </c>
      <c>
        <is>
          <t>04.07.2023 23:13:12</t>
        </is>
      </c>
      <c>
        <v>4.695555555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1.383322023364556</v>
      </c>
      <c>
        <v>0</v>
      </c>
      <c>
        <v>0</v>
      </c>
      <c>
        <v>0</v>
      </c>
      <c>
        <v>0</v>
      </c>
      <c>
        <v>0</v>
      </c>
      <c>
        <v>0</v>
      </c>
      <c>
        <v>1.383322023364556</v>
      </c>
    </row>
    <row>
      <c>
        <v>2598221</v>
      </c>
      <c>
        <v>1</v>
      </c>
      <c>
        <is>
          <t>MANİSA</t>
        </is>
      </c>
      <c>
        <v>AHMETLİ</v>
      </c>
      <c>
        <is>
          <t>DM</t>
        </is>
      </c>
      <c>
        <v>AHMETLİ İM 45-84-A00001_ŞEHİR-1 L14_2064228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04.07.2023 21:31:58</t>
        </is>
      </c>
      <c>
        <is>
          <t>04.07.2023 21:37:38</t>
        </is>
      </c>
      <c>
        <v>0.094444444</v>
      </c>
      <c>
        <v>2</v>
      </c>
      <c>
        <v>3417</v>
      </c>
      <c>
        <v>6</v>
      </c>
      <c>
        <v>80</v>
      </c>
      <c>
        <v>5</v>
      </c>
      <c>
        <v>575</v>
      </c>
      <c>
        <v>3</v>
      </c>
      <c>
        <v>1</v>
      </c>
      <c>
        <v>0.2752982977326356</v>
      </c>
      <c>
        <v>64.91926920424996</v>
      </c>
      <c>
        <v>18.58089465793336</v>
      </c>
      <c>
        <v>17.690120085572637</v>
      </c>
      <c>
        <v>1.8759981907218743</v>
      </c>
      <c>
        <v>34.08003257608783</v>
      </c>
      <c>
        <v>10.758390478804172</v>
      </c>
      <c>
        <v>0.06936818891936113</v>
      </c>
      <c>
        <v>148.2493716800218</v>
      </c>
    </row>
    <row>
      <c>
        <v>2598258</v>
      </c>
      <c>
        <v>1</v>
      </c>
      <c>
        <is>
          <t>İZMİR</t>
        </is>
      </c>
      <c>
        <v>TİRE</v>
      </c>
      <c>
        <is>
          <t>Dağıtım Transformatörü</t>
        </is>
      </c>
      <c>
        <v>TOPARLAR KARŞI MAH.TR-2 35-29-L00324_35-29-L00324_2375083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04.07.2023 22:38:02</t>
        </is>
      </c>
      <c>
        <is>
          <t>05.07.2023 05:18:29</t>
        </is>
      </c>
      <c>
        <v>6.674166666</v>
      </c>
      <c>
        <v>0</v>
      </c>
      <c>
        <v>21</v>
      </c>
      <c>
        <v>0</v>
      </c>
      <c>
        <v>17</v>
      </c>
      <c>
        <v>0</v>
      </c>
      <c>
        <v>5</v>
      </c>
      <c>
        <v>0</v>
      </c>
      <c>
        <v>0</v>
      </c>
      <c>
        <v>0</v>
      </c>
      <c>
        <v>12.370714016215457</v>
      </c>
      <c>
        <v>0</v>
      </c>
      <c>
        <v>120.98687047748581</v>
      </c>
      <c>
        <v>0</v>
      </c>
      <c>
        <v>11.44566502083026</v>
      </c>
      <c>
        <v>0</v>
      </c>
      <c>
        <v>0</v>
      </c>
      <c>
        <v>144.80324951453153</v>
      </c>
    </row>
    <row>
      <c>
        <v>2597531</v>
      </c>
      <c>
        <v>1</v>
      </c>
      <c>
        <is>
          <t>MANİSA</t>
        </is>
      </c>
      <c>
        <v>ŞEHZADELER</v>
      </c>
      <c>
        <is>
          <t>OG Fideri</t>
        </is>
      </c>
      <c>
        <v>KARAAĞAÇLI TR-1 45-71-M01904_HatBaşıAyırıcı_53134709 M03_53134709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04.07.2023 06:54:44</t>
        </is>
      </c>
      <c>
        <is>
          <t>04.07.2023 10:59:00</t>
        </is>
      </c>
      <c>
        <v>4.071111111</v>
      </c>
      <c>
        <v>0</v>
      </c>
      <c>
        <v>0</v>
      </c>
      <c>
        <v>0</v>
      </c>
      <c>
        <v>3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96.46567694328903</v>
      </c>
      <c>
        <v>0</v>
      </c>
      <c>
        <v>8.71964074407484</v>
      </c>
      <c>
        <v>0</v>
      </c>
      <c>
        <v>0</v>
      </c>
      <c>
        <v>105.18531768736386</v>
      </c>
    </row>
    <row>
      <c>
        <v>2597972</v>
      </c>
      <c>
        <v>1</v>
      </c>
      <c>
        <is>
          <t>İZMİR</t>
        </is>
      </c>
      <c>
        <v>ALİAĞA</v>
      </c>
      <c>
        <is>
          <t>OG Fideri</t>
        </is>
      </c>
      <c>
        <v>ALİAĞA GIS TM 35-17-A00014_HatBaşıAyırıcı_65632288 M020_65632288</v>
      </c>
      <c>
        <v>OG Ayırıcı Arızası</v>
      </c>
      <c>
        <v>Dağıtım-OG</v>
      </c>
      <c>
        <v>Uzun</v>
      </c>
      <c>
        <v>Şebeke işletmecisi</v>
      </c>
      <c>
        <v>Bildirimsiz</v>
      </c>
      <c>
        <is>
          <t>04.07.2023 15:39:28</t>
        </is>
      </c>
      <c>
        <is>
          <t>04.07.2023 17:04:43</t>
        </is>
      </c>
      <c>
        <v>1.420833333</v>
      </c>
      <c>
        <v>0</v>
      </c>
      <c>
        <v>147</v>
      </c>
      <c>
        <v>0</v>
      </c>
      <c>
        <v>2</v>
      </c>
      <c>
        <v>23</v>
      </c>
      <c>
        <v>11</v>
      </c>
      <c>
        <v>2</v>
      </c>
      <c>
        <v>0</v>
      </c>
      <c>
        <v>0</v>
      </c>
      <c>
        <v>42.11739760858574</v>
      </c>
      <c>
        <v>0</v>
      </c>
      <c>
        <v>4.369125426856667</v>
      </c>
      <c>
        <v>270.22227109204954</v>
      </c>
      <c>
        <v>12.008312096116672</v>
      </c>
      <c>
        <v>13.012447422100918</v>
      </c>
      <c>
        <v>0</v>
      </c>
      <c>
        <v>341.7295536457096</v>
      </c>
    </row>
    <row>
      <c>
        <v>2598038</v>
      </c>
      <c>
        <v>1</v>
      </c>
      <c>
        <is>
          <t>İZMİR</t>
        </is>
      </c>
      <c>
        <v>ÖDEMİŞ</v>
      </c>
      <c>
        <is>
          <t>Kullanıcı Bağlantı Hattı</t>
        </is>
      </c>
      <c>
        <v>TR-118 35-15-M00118_950360295_950360295</v>
      </c>
      <c>
        <v>Üçüncü Şahısların Vermiş Olduğu Hasarlar</v>
      </c>
      <c>
        <v>Dağıtım-AG</v>
      </c>
      <c>
        <v>Uzun</v>
      </c>
      <c>
        <v>Şebeke işletmecisi</v>
      </c>
      <c>
        <v>Bildirimsiz</v>
      </c>
      <c>
        <is>
          <t>04.07.2023 16:47:37</t>
        </is>
      </c>
      <c>
        <is>
          <t>04.07.2023 17:45:26</t>
        </is>
      </c>
      <c>
        <v>0.963611111</v>
      </c>
      <c>
        <v>0</v>
      </c>
      <c>
        <v>9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1.7111969727357381</v>
      </c>
      <c>
        <v>0</v>
      </c>
      <c>
        <v>0</v>
      </c>
      <c>
        <v>0</v>
      </c>
      <c>
        <v>0</v>
      </c>
      <c>
        <v>0</v>
      </c>
      <c>
        <v>0</v>
      </c>
      <c>
        <v>1.7111969727357381</v>
      </c>
    </row>
    <row>
      <c>
        <v>2597729</v>
      </c>
      <c>
        <v>1</v>
      </c>
      <c>
        <is>
          <t>İZMİR</t>
        </is>
      </c>
      <c>
        <v>BORNOVA</v>
      </c>
      <c>
        <is>
          <t>Kullanıcı Bağlantı Hattı</t>
        </is>
      </c>
      <c>
        <v>K-2495 35-02-K02495_99729032_99729032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04.07.2023 11:26:55</t>
        </is>
      </c>
      <c>
        <is>
          <t>04.07.2023 14:03:03</t>
        </is>
      </c>
      <c>
        <v>2.602222222</v>
      </c>
      <c>
        <v>0</v>
      </c>
      <c>
        <v>4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1.3230795015937427</v>
      </c>
      <c>
        <v>0</v>
      </c>
      <c>
        <v>0</v>
      </c>
      <c>
        <v>0</v>
      </c>
      <c>
        <v>0</v>
      </c>
      <c>
        <v>0</v>
      </c>
      <c>
        <v>0</v>
      </c>
      <c>
        <v>1.3230795015937427</v>
      </c>
    </row>
    <row>
      <c>
        <v>2598061</v>
      </c>
      <c>
        <v>1</v>
      </c>
      <c>
        <is>
          <t>MANİSA</t>
        </is>
      </c>
      <c>
        <v>SALİHLİ</v>
      </c>
      <c>
        <is>
          <t>Saha Dağıtım Kutusu (SDK)</t>
        </is>
      </c>
      <c>
        <v>TR-64 45-78-M00064_C tr64/c01_49409166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04.07.2023 17:17:00</t>
        </is>
      </c>
      <c>
        <is>
          <t>04.07.2023 18:41:29</t>
        </is>
      </c>
      <c>
        <v>1.408055555</v>
      </c>
      <c>
        <v>0</v>
      </c>
      <c>
        <v>187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60.00566968060425</v>
      </c>
      <c>
        <v>0</v>
      </c>
      <c>
        <v>0</v>
      </c>
      <c>
        <v>0</v>
      </c>
      <c>
        <v>0</v>
      </c>
      <c>
        <v>0</v>
      </c>
      <c>
        <v>0</v>
      </c>
      <c>
        <v>60.00566968060425</v>
      </c>
    </row>
    <row>
      <c>
        <v>2597543</v>
      </c>
      <c>
        <v>1</v>
      </c>
      <c>
        <is>
          <t>MANİSA</t>
        </is>
      </c>
      <c>
        <v>SALİHLİ</v>
      </c>
      <c>
        <is>
          <t>OG Fideri</t>
        </is>
      </c>
      <c>
        <v>TAYTAN OFİS KÖK 45-78-M00314_HatBaşıAyırıcı_84997887 M06_84997887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04.07.2023 07:43:02</t>
        </is>
      </c>
      <c>
        <is>
          <t>04.07.2023 10:40:47</t>
        </is>
      </c>
      <c>
        <v>2.9625</v>
      </c>
      <c>
        <v>0</v>
      </c>
      <c>
        <v>67</v>
      </c>
      <c>
        <v>0</v>
      </c>
      <c>
        <v>16</v>
      </c>
      <c>
        <v>0</v>
      </c>
      <c>
        <v>6</v>
      </c>
      <c>
        <v>0</v>
      </c>
      <c>
        <v>0</v>
      </c>
      <c>
        <v>0</v>
      </c>
      <c>
        <v>37.741813508358774</v>
      </c>
      <c>
        <v>0</v>
      </c>
      <c>
        <v>61.03982926320765</v>
      </c>
      <c>
        <v>0</v>
      </c>
      <c>
        <v>1.6389663767003961</v>
      </c>
      <c>
        <v>0</v>
      </c>
      <c>
        <v>0</v>
      </c>
      <c>
        <v>100.42060914826682</v>
      </c>
    </row>
    <row>
      <c>
        <v>2597520</v>
      </c>
      <c>
        <v>1</v>
      </c>
      <c>
        <is>
          <t>İZMİR</t>
        </is>
      </c>
      <c>
        <v>ÖDEMİŞ</v>
      </c>
      <c>
        <is>
          <t>AG Fideri</t>
        </is>
      </c>
      <c>
        <v>TR-63 GERENLİKUYU MEVKİİ 35-15-L00063_B_91245446_91245446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04.07.2023 06:12:58</t>
        </is>
      </c>
      <c>
        <is>
          <t>04.07.2023 09:13:00</t>
        </is>
      </c>
      <c>
        <v>3.000555555</v>
      </c>
      <c>
        <v>0</v>
      </c>
      <c>
        <v>0</v>
      </c>
      <c>
        <v>0</v>
      </c>
      <c>
        <v>7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75.26431721246</v>
      </c>
      <c>
        <v>0</v>
      </c>
      <c>
        <v>0.016603248237943558</v>
      </c>
      <c>
        <v>0</v>
      </c>
      <c>
        <v>0</v>
      </c>
      <c>
        <v>75.28092046069794</v>
      </c>
    </row>
    <row>
      <c>
        <v>2598184</v>
      </c>
      <c>
        <v>1</v>
      </c>
      <c>
        <is>
          <t>İZMİR</t>
        </is>
      </c>
      <c>
        <v>KARABAĞLAR</v>
      </c>
      <c>
        <is>
          <t>AG Fideri</t>
        </is>
      </c>
      <c>
        <v>K-1736 35-01-K01736_A_56378349_56378349</v>
      </c>
      <c>
        <v>Hırsızlık</v>
      </c>
      <c>
        <v>Dağıtım-AG</v>
      </c>
      <c>
        <v>Uzun</v>
      </c>
      <c>
        <v>Dışsal</v>
      </c>
      <c>
        <v>Bildirimsiz</v>
      </c>
      <c>
        <is>
          <t>04.07.2023 20:22:22</t>
        </is>
      </c>
      <c>
        <is>
          <t>04.07.2023 23:14:45</t>
        </is>
      </c>
      <c>
        <v>2.873055555</v>
      </c>
      <c>
        <v>0</v>
      </c>
      <c>
        <v>55</v>
      </c>
      <c>
        <v>0</v>
      </c>
      <c>
        <v>0</v>
      </c>
      <c>
        <v>0</v>
      </c>
      <c>
        <v>18</v>
      </c>
      <c>
        <v>0</v>
      </c>
      <c>
        <v>0</v>
      </c>
      <c>
        <v>0</v>
      </c>
      <c>
        <v>48.728753316371865</v>
      </c>
      <c>
        <v>0</v>
      </c>
      <c>
        <v>0</v>
      </c>
      <c>
        <v>0</v>
      </c>
      <c>
        <v>29.932422176398376</v>
      </c>
      <c>
        <v>0</v>
      </c>
      <c>
        <v>0</v>
      </c>
      <c>
        <v>78.66117549277024</v>
      </c>
    </row>
    <row>
      <c>
        <v>2598230</v>
      </c>
      <c>
        <v>1</v>
      </c>
      <c>
        <is>
          <t>İZMİR</t>
        </is>
      </c>
      <c>
        <v>FOÇA</v>
      </c>
      <c>
        <is>
          <t>AG Fideri</t>
        </is>
      </c>
      <c>
        <v>FOÇA M-258 35-23-M00258_A_56406609_56406609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04.07.2023 21:38:41</t>
        </is>
      </c>
      <c>
        <is>
          <t>04.07.2023 22:29:37</t>
        </is>
      </c>
      <c>
        <v>0.848888888</v>
      </c>
      <c>
        <v>0</v>
      </c>
      <c>
        <v>27</v>
      </c>
      <c>
        <v>0</v>
      </c>
      <c>
        <v>4</v>
      </c>
      <c>
        <v>0</v>
      </c>
      <c>
        <v>6</v>
      </c>
      <c>
        <v>0</v>
      </c>
      <c>
        <v>0</v>
      </c>
      <c>
        <v>0</v>
      </c>
      <c>
        <v>6.117437366128661</v>
      </c>
      <c>
        <v>0</v>
      </c>
      <c>
        <v>0.7204444190013232</v>
      </c>
      <c>
        <v>0</v>
      </c>
      <c>
        <v>3.137686209485444</v>
      </c>
      <c>
        <v>0</v>
      </c>
      <c>
        <v>0</v>
      </c>
      <c>
        <v>9.975567994615428</v>
      </c>
    </row>
    <row>
      <c>
        <v>2597938</v>
      </c>
      <c>
        <v>1</v>
      </c>
      <c>
        <is>
          <t>İZMİR</t>
        </is>
      </c>
      <c>
        <v>ÇİĞLİ</v>
      </c>
      <c>
        <is>
          <t>Kullanıcı Bağlantı Hattı</t>
        </is>
      </c>
      <c>
        <v>K-4221 35-09-K04221_954707147_954707147</v>
      </c>
      <c>
        <v>AG Box / Sdk Abone Çıkış Sigorta Atığı</v>
      </c>
      <c>
        <v>Dağıtım-AG</v>
      </c>
      <c>
        <v>Uzun</v>
      </c>
      <c>
        <v>Şebeke işletmecisi</v>
      </c>
      <c>
        <v>Bildirimsiz</v>
      </c>
      <c>
        <is>
          <t>04.07.2023 14:32:20</t>
        </is>
      </c>
      <c>
        <is>
          <t>04.07.2023 16:17:17</t>
        </is>
      </c>
      <c>
        <v>1.749166666</v>
      </c>
      <c>
        <v>0</v>
      </c>
      <c>
        <v>0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17.432824466498783</v>
      </c>
      <c>
        <v>0</v>
      </c>
      <c>
        <v>0</v>
      </c>
      <c>
        <v>17.432824466498783</v>
      </c>
    </row>
    <row>
      <c>
        <v>2597497</v>
      </c>
      <c>
        <v>1</v>
      </c>
      <c>
        <is>
          <t>MANİSA</t>
        </is>
      </c>
      <c>
        <v>ALAŞEHİR</v>
      </c>
      <c>
        <is>
          <t>AG Fideri</t>
        </is>
      </c>
      <c>
        <v>YAYALAR TR-4 45-73-M00164_B_56404562_56404562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04.07.2023 00:35:43</t>
        </is>
      </c>
      <c>
        <is>
          <t>04.07.2023 01:20:32</t>
        </is>
      </c>
      <c>
        <v>0.746944444</v>
      </c>
      <c>
        <v>0</v>
      </c>
      <c>
        <v>2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0.37692750016029397</v>
      </c>
      <c>
        <v>0</v>
      </c>
      <c>
        <v>0.20360872818276665</v>
      </c>
      <c>
        <v>0</v>
      </c>
      <c>
        <v>0</v>
      </c>
      <c>
        <v>0</v>
      </c>
      <c>
        <v>0</v>
      </c>
      <c>
        <v>0.5805362283430606</v>
      </c>
    </row>
    <row>
      <c>
        <v>2597746</v>
      </c>
      <c>
        <v>1</v>
      </c>
      <c>
        <is>
          <t>İZMİR</t>
        </is>
      </c>
      <c>
        <v>ÇİĞLİ</v>
      </c>
      <c>
        <is>
          <t>Kullanıcı Bağlantı Hattı</t>
        </is>
      </c>
      <c>
        <v>M-219 35-09-M00219_99407036_99407036</v>
      </c>
      <c>
        <v>AG Branşman Yeraltı Kablo Arızası</v>
      </c>
      <c>
        <v>Dağıtım-AG</v>
      </c>
      <c>
        <v>Uzun</v>
      </c>
      <c>
        <v>Şebeke işletmecisi</v>
      </c>
      <c>
        <v>Bildirimsiz</v>
      </c>
      <c>
        <is>
          <t>04.07.2023 11:38:33</t>
        </is>
      </c>
      <c>
        <is>
          <t>04.07.2023 19:57:40</t>
        </is>
      </c>
      <c>
        <v>8.318611111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2.5434286552629777</v>
      </c>
      <c>
        <v>0</v>
      </c>
      <c>
        <v>0</v>
      </c>
      <c>
        <v>0</v>
      </c>
      <c>
        <v>0</v>
      </c>
      <c>
        <v>0</v>
      </c>
      <c>
        <v>0</v>
      </c>
      <c>
        <v>2.5434286552629777</v>
      </c>
    </row>
    <row>
      <c>
        <v>2598101</v>
      </c>
      <c>
        <v>1</v>
      </c>
      <c>
        <is>
          <t>İZMİR</t>
        </is>
      </c>
      <c>
        <v>BERGAMA</v>
      </c>
      <c>
        <is>
          <t>AG Fideri</t>
        </is>
      </c>
      <c>
        <v>TR-133 35-16-L00133_A_90963880_90963880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04.07.2023 18:12:27</t>
        </is>
      </c>
      <c>
        <is>
          <t>04.07.2023 19:13:48</t>
        </is>
      </c>
      <c>
        <v>1.0225</v>
      </c>
      <c>
        <v>0</v>
      </c>
      <c>
        <v>51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9.96953220233851</v>
      </c>
      <c>
        <v>0</v>
      </c>
      <c>
        <v>0</v>
      </c>
      <c>
        <v>0</v>
      </c>
      <c>
        <v>1.92623364192</v>
      </c>
      <c>
        <v>0</v>
      </c>
      <c>
        <v>0</v>
      </c>
      <c>
        <v>11.89576584425851</v>
      </c>
    </row>
    <row>
      <c>
        <v>2597998</v>
      </c>
      <c>
        <v>1</v>
      </c>
      <c>
        <is>
          <t>İZMİR</t>
        </is>
      </c>
      <c>
        <v>ÖDEMİŞ</v>
      </c>
      <c>
        <is>
          <t>Dağıtım Transformatörü</t>
        </is>
      </c>
      <c>
        <v>YENİKÖY TR-9 35-15-L00384_35-15-L00384_2365580</v>
      </c>
      <c>
        <v>Plansız Kesinti / Müdahale</v>
      </c>
      <c>
        <v>Dağıtım-AG</v>
      </c>
      <c>
        <v>Kısa</v>
      </c>
      <c>
        <v>Şebeke işletmecisi</v>
      </c>
      <c>
        <v>Bildirimsiz</v>
      </c>
      <c>
        <is>
          <t>04.07.2023 15:52:00</t>
        </is>
      </c>
      <c>
        <is>
          <t>04.07.2023 15:54:50</t>
        </is>
      </c>
      <c>
        <v>0.047222222</v>
      </c>
      <c>
        <v>0</v>
      </c>
      <c>
        <v>29</v>
      </c>
      <c>
        <v>0</v>
      </c>
      <c>
        <v>5</v>
      </c>
      <c>
        <v>0</v>
      </c>
      <c>
        <v>10</v>
      </c>
      <c>
        <v>0</v>
      </c>
      <c>
        <v>0</v>
      </c>
      <c>
        <v>0</v>
      </c>
      <c>
        <v>0.31827305678254475</v>
      </c>
      <c>
        <v>0</v>
      </c>
      <c>
        <v>1.3758663593232887</v>
      </c>
      <c>
        <v>0</v>
      </c>
      <c>
        <v>0.6544285317520833</v>
      </c>
      <c>
        <v>0</v>
      </c>
      <c>
        <v>0</v>
      </c>
      <c>
        <v>2.3485679478579167</v>
      </c>
    </row>
    <row>
      <c>
        <v>2597789</v>
      </c>
      <c>
        <v>1</v>
      </c>
      <c>
        <is>
          <t>İZMİR</t>
        </is>
      </c>
      <c>
        <v>ÖDEMİŞ</v>
      </c>
      <c>
        <is>
          <t>AG Fideri</t>
        </is>
      </c>
      <c>
        <v>YENİKÖY TR-9 35-15-L00384_B_56361724_56361724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04.07.2023 12:14:51</t>
        </is>
      </c>
      <c>
        <is>
          <t>04.07.2023 16:06:37</t>
        </is>
      </c>
      <c>
        <v>3.862777777</v>
      </c>
      <c>
        <v>0</v>
      </c>
      <c>
        <v>2</v>
      </c>
      <c>
        <v>0</v>
      </c>
      <c>
        <v>4</v>
      </c>
      <c>
        <v>0</v>
      </c>
      <c>
        <v>3</v>
      </c>
      <c>
        <v>0</v>
      </c>
      <c>
        <v>0</v>
      </c>
      <c>
        <v>0</v>
      </c>
      <c>
        <v>0.7381697567785425</v>
      </c>
      <c>
        <v>0</v>
      </c>
      <c>
        <v>109.61749394507373</v>
      </c>
      <c>
        <v>0</v>
      </c>
      <c>
        <v>27.221907835184993</v>
      </c>
      <c>
        <v>0</v>
      </c>
      <c>
        <v>0</v>
      </c>
      <c>
        <v>137.57757153703727</v>
      </c>
    </row>
    <row>
      <c>
        <v>2597689</v>
      </c>
      <c>
        <v>1</v>
      </c>
      <c>
        <is>
          <t>İZMİR</t>
        </is>
      </c>
      <c>
        <v>BUCA</v>
      </c>
      <c>
        <is>
          <t>OG Fideri</t>
        </is>
      </c>
      <c>
        <v>K-1505 35-03-K01505_K-3846 K02_41956128</v>
      </c>
      <c>
        <v>Üçüncü Şahısların Vermiş Olduğu Hasarlar</v>
      </c>
      <c>
        <v>Dağıtım-OG</v>
      </c>
      <c>
        <v>Uzun</v>
      </c>
      <c>
        <v>Dışsal</v>
      </c>
      <c>
        <v>Bildirimsiz</v>
      </c>
      <c>
        <is>
          <t>04.07.2023 10:48:21</t>
        </is>
      </c>
      <c>
        <is>
          <t>04.07.2023 11:01:49</t>
        </is>
      </c>
      <c>
        <v>0.224444444</v>
      </c>
      <c>
        <v>1</v>
      </c>
      <c>
        <v>1496</v>
      </c>
      <c>
        <v>0</v>
      </c>
      <c>
        <v>0</v>
      </c>
      <c>
        <v>2</v>
      </c>
      <c>
        <v>46</v>
      </c>
      <c>
        <v>0</v>
      </c>
      <c>
        <v>1</v>
      </c>
      <c>
        <v>3.1765731716891863</v>
      </c>
      <c>
        <v>77.46361240839235</v>
      </c>
      <c>
        <v>0</v>
      </c>
      <c>
        <v>0</v>
      </c>
      <c>
        <v>69.88359948483935</v>
      </c>
      <c>
        <v>13.196535695657294</v>
      </c>
      <c>
        <v>0</v>
      </c>
      <c>
        <v>2.189921622169965</v>
      </c>
      <c>
        <v>165.91024238274818</v>
      </c>
    </row>
    <row>
      <c>
        <v>2598161</v>
      </c>
      <c>
        <v>1</v>
      </c>
      <c>
        <is>
          <t>MANİSA</t>
        </is>
      </c>
      <c>
        <v>ŞEHZADELER</v>
      </c>
      <c>
        <is>
          <t>KÖK</t>
        </is>
      </c>
      <c>
        <v>BEYDERE KÖK 45-71-M00128_ÜÇPINAR M03_50217152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04.07.2023 19:47:27</t>
        </is>
      </c>
      <c>
        <is>
          <t>04.07.2023 19:59:40</t>
        </is>
      </c>
      <c>
        <v>0.203611111</v>
      </c>
      <c>
        <v>9</v>
      </c>
      <c>
        <v>3</v>
      </c>
      <c>
        <v>285</v>
      </c>
      <c>
        <v>43</v>
      </c>
      <c>
        <v>17</v>
      </c>
      <c>
        <v>2</v>
      </c>
      <c>
        <v>0</v>
      </c>
      <c>
        <v>0</v>
      </c>
      <c>
        <v>1.0652327435648172</v>
      </c>
      <c>
        <v>0.4633617082222539</v>
      </c>
      <c>
        <v>346.6642725871106</v>
      </c>
      <c>
        <v>112.31946005210553</v>
      </c>
      <c>
        <v>15.798794745503368</v>
      </c>
      <c>
        <v>0.407678289001795</v>
      </c>
      <c>
        <v>0</v>
      </c>
      <c>
        <v>0</v>
      </c>
      <c>
        <v>476.7188001255083</v>
      </c>
    </row>
    <row>
      <c>
        <v>2597626</v>
      </c>
      <c>
        <v>1</v>
      </c>
      <c>
        <is>
          <t>MANİSA</t>
        </is>
      </c>
      <c>
        <v>SELENDİ</v>
      </c>
      <c>
        <is>
          <t>OG Fideri</t>
        </is>
      </c>
      <c>
        <v>SELENDİ TR-12 45-81-M00012_TR-11 M02_2321242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04.07.2023 09:49:09</t>
        </is>
      </c>
      <c>
        <is>
          <t>04.07.2023 10:17:55</t>
        </is>
      </c>
      <c>
        <v>0.479444444</v>
      </c>
      <c>
        <v>1</v>
      </c>
      <c>
        <v>463</v>
      </c>
      <c>
        <v>0</v>
      </c>
      <c>
        <v>120</v>
      </c>
      <c>
        <v>0</v>
      </c>
      <c>
        <v>71</v>
      </c>
      <c>
        <v>0</v>
      </c>
      <c>
        <v>0</v>
      </c>
      <c>
        <v>0.1060826319538889</v>
      </c>
      <c>
        <v>38.066214304888334</v>
      </c>
      <c>
        <v>0</v>
      </c>
      <c>
        <v>31.24234278514409</v>
      </c>
      <c>
        <v>0</v>
      </c>
      <c>
        <v>19.61175119548047</v>
      </c>
      <c>
        <v>0</v>
      </c>
      <c>
        <v>0</v>
      </c>
      <c>
        <v>89.02639091746677</v>
      </c>
    </row>
    <row>
      <c>
        <v>2598167</v>
      </c>
      <c>
        <v>1</v>
      </c>
      <c>
        <is>
          <t>İZMİR</t>
        </is>
      </c>
      <c>
        <v>ÇİĞLİ</v>
      </c>
      <c>
        <is>
          <t>Saha Dağıtım Kutusu (SDK)</t>
        </is>
      </c>
      <c>
        <v>K-1864 35-09-K01864_A a1b_5883601</v>
      </c>
      <c>
        <v>Hırsızlık</v>
      </c>
      <c>
        <v>Dağıtım-AG</v>
      </c>
      <c>
        <v>Uzun</v>
      </c>
      <c>
        <v>Dışsal</v>
      </c>
      <c>
        <v>Bildirimsiz</v>
      </c>
      <c>
        <is>
          <t>04.07.2023 19:48:44</t>
        </is>
      </c>
      <c>
        <is>
          <t>05.07.2023 04:29:04</t>
        </is>
      </c>
      <c>
        <v>8.672222222</v>
      </c>
      <c>
        <v>0</v>
      </c>
      <c>
        <v>216</v>
      </c>
      <c>
        <v>0</v>
      </c>
      <c>
        <v>0</v>
      </c>
      <c>
        <v>0</v>
      </c>
      <c>
        <v>19</v>
      </c>
      <c>
        <v>0</v>
      </c>
      <c>
        <v>0</v>
      </c>
      <c>
        <v>0</v>
      </c>
      <c>
        <v>436.2644529817021</v>
      </c>
      <c>
        <v>0</v>
      </c>
      <c>
        <v>0</v>
      </c>
      <c>
        <v>0</v>
      </c>
      <c>
        <v>230.31509935079228</v>
      </c>
      <c>
        <v>0</v>
      </c>
      <c>
        <v>0</v>
      </c>
      <c>
        <v>666.5795523324944</v>
      </c>
    </row>
    <row>
      <c>
        <v>2597540</v>
      </c>
      <c>
        <v>1</v>
      </c>
      <c>
        <is>
          <t>MANİSA</t>
        </is>
      </c>
      <c>
        <v>DEMİRCİ</v>
      </c>
      <c>
        <is>
          <t>KÖK</t>
        </is>
      </c>
      <c>
        <v>KILAVUZLAR KÖK 45-74-M00198_KILAVUZLAR M03_72237278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04.07.2023 07:44:47</t>
        </is>
      </c>
      <c>
        <is>
          <t>04.07.2023 08:48:00</t>
        </is>
      </c>
      <c>
        <v>1.053611111</v>
      </c>
      <c>
        <v>0</v>
      </c>
      <c>
        <v>924</v>
      </c>
      <c>
        <v>0</v>
      </c>
      <c>
        <v>65</v>
      </c>
      <c>
        <v>2</v>
      </c>
      <c>
        <v>101</v>
      </c>
      <c>
        <v>0</v>
      </c>
      <c>
        <v>0</v>
      </c>
      <c>
        <v>0</v>
      </c>
      <c>
        <v>101.61604565690625</v>
      </c>
      <c>
        <v>0</v>
      </c>
      <c>
        <v>5.542000552935989</v>
      </c>
      <c>
        <v>3.40556462862</v>
      </c>
      <c>
        <v>36.02211179361942</v>
      </c>
      <c>
        <v>0</v>
      </c>
      <c>
        <v>0</v>
      </c>
      <c>
        <v>146.58572263208166</v>
      </c>
    </row>
    <row>
      <c>
        <v>2598204</v>
      </c>
      <c>
        <v>1</v>
      </c>
      <c>
        <is>
          <t>İZMİR</t>
        </is>
      </c>
      <c>
        <v>ÇEŞME</v>
      </c>
      <c>
        <is>
          <t>Kullanıcı Bağlantı Hattı</t>
        </is>
      </c>
      <c>
        <v>L-126 35-18-L00126_950460033_950460033</v>
      </c>
      <c>
        <v>AG Box / Sdk Abone Çıkış Sigorta Atığı</v>
      </c>
      <c>
        <v>Dağıtım-AG</v>
      </c>
      <c>
        <v>Uzun</v>
      </c>
      <c>
        <v>Şebeke işletmecisi</v>
      </c>
      <c>
        <v>Bildirimsiz</v>
      </c>
      <c>
        <is>
          <t>04.07.2023 21:15:26</t>
        </is>
      </c>
      <c>
        <is>
          <t>04.07.2023 22:37:46</t>
        </is>
      </c>
      <c>
        <v>1.372222222</v>
      </c>
      <c>
        <v>0</v>
      </c>
      <c>
        <v>4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1.2238177629441556</v>
      </c>
      <c>
        <v>0</v>
      </c>
      <c>
        <v>0</v>
      </c>
      <c>
        <v>0</v>
      </c>
      <c>
        <v>2.982547015150086</v>
      </c>
      <c>
        <v>0</v>
      </c>
      <c>
        <v>0</v>
      </c>
      <c>
        <v>4.206364778094241</v>
      </c>
    </row>
    <row>
      <c>
        <v>2597563</v>
      </c>
      <c>
        <v>1</v>
      </c>
      <c>
        <is>
          <t>MANİSA</t>
        </is>
      </c>
      <c>
        <v>YUNUSEMRE</v>
      </c>
      <c>
        <is>
          <t>OG Fideri</t>
        </is>
      </c>
      <c>
        <v>MURADİYE TR-5 (ESKİ MEZARLIK YANI) 45-71-M00204_DM-5 M03_75532429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04.07.2023 08:27:12</t>
        </is>
      </c>
      <c>
        <is>
          <t>04.07.2023 09:25:00</t>
        </is>
      </c>
      <c>
        <v>0.963333333</v>
      </c>
      <c>
        <v>4</v>
      </c>
      <c>
        <v>9098</v>
      </c>
      <c>
        <v>13</v>
      </c>
      <c>
        <v>146</v>
      </c>
      <c>
        <v>23</v>
      </c>
      <c>
        <v>866</v>
      </c>
      <c>
        <v>6</v>
      </c>
      <c>
        <v>1</v>
      </c>
      <c>
        <v>1.3673436710595197</v>
      </c>
      <c>
        <v>1680.1645379315055</v>
      </c>
      <c>
        <v>31.867740304292063</v>
      </c>
      <c>
        <v>152.74884516837284</v>
      </c>
      <c>
        <v>246.0678521119468</v>
      </c>
      <c>
        <v>959.1539889900315</v>
      </c>
      <c>
        <v>2559.88023402191</v>
      </c>
      <c>
        <v>23.35556410046052</v>
      </c>
      <c>
        <v>5654.606106299578</v>
      </c>
    </row>
    <row>
      <c>
        <v>2597895</v>
      </c>
      <c>
        <v>1</v>
      </c>
      <c>
        <is>
          <t>İZMİR</t>
        </is>
      </c>
      <c>
        <v>ÇEŞME</v>
      </c>
      <c>
        <is>
          <t>Kullanıcı Bağlantı Hattı</t>
        </is>
      </c>
      <c>
        <v>L-3 TEKEL 35-18-L00003_950436388_950436388</v>
      </c>
      <c>
        <v>AG Branşman Yeraltı Kablo Arızası</v>
      </c>
      <c>
        <v>Dağıtım-AG</v>
      </c>
      <c>
        <v>Uzun</v>
      </c>
      <c>
        <v>Şebeke işletmecisi</v>
      </c>
      <c>
        <v>Bildirimsiz</v>
      </c>
      <c>
        <is>
          <t>04.07.2023 13:48:13</t>
        </is>
      </c>
      <c>
        <is>
          <t>04.07.2023 15:31:36</t>
        </is>
      </c>
      <c>
        <v>1.723055555</v>
      </c>
      <c>
        <v>0</v>
      </c>
      <c>
        <v>2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0.35580496314700494</v>
      </c>
      <c>
        <v>0</v>
      </c>
      <c>
        <v>0</v>
      </c>
      <c>
        <v>0</v>
      </c>
      <c>
        <v>2.6828400165817796</v>
      </c>
      <c>
        <v>0</v>
      </c>
      <c>
        <v>0</v>
      </c>
      <c>
        <v>3.0386449797287844</v>
      </c>
    </row>
    <row>
      <c>
        <v>2598250</v>
      </c>
      <c>
        <v>1</v>
      </c>
      <c>
        <is>
          <t>İZMİR</t>
        </is>
      </c>
      <c>
        <v>BERGAMA</v>
      </c>
      <c>
        <is>
          <t>OG Fideri</t>
        </is>
      </c>
      <c>
        <v>KAVŞAK DM TR-154 35-16-L00154_HatBaşıAyırıcı_53139413 L03_53139413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04.07.2023 22:20:17</t>
        </is>
      </c>
      <c>
        <is>
          <t>04.07.2023 23:00:11</t>
        </is>
      </c>
      <c>
        <v>0.665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1.8242905501600002</v>
      </c>
      <c>
        <v>0</v>
      </c>
      <c>
        <v>0</v>
      </c>
      <c>
        <v>0</v>
      </c>
      <c>
        <v>0</v>
      </c>
      <c>
        <v>0</v>
      </c>
      <c>
        <v>1.8242905501600002</v>
      </c>
    </row>
    <row>
      <c>
        <v>2597517</v>
      </c>
      <c>
        <v>1</v>
      </c>
      <c>
        <is>
          <t>İZMİR</t>
        </is>
      </c>
      <c>
        <v>KINIK</v>
      </c>
      <c>
        <is>
          <t>DM</t>
        </is>
      </c>
      <c>
        <v>YAYAKENT DM 35-24-M00209_BALABAN M05_72093612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04.07.2023 05:49:37</t>
        </is>
      </c>
      <c>
        <is>
          <t>04.07.2023 06:45:57</t>
        </is>
      </c>
      <c>
        <v>0.938888888</v>
      </c>
      <c>
        <v>0</v>
      </c>
      <c>
        <v>1083</v>
      </c>
      <c>
        <v>5</v>
      </c>
      <c>
        <v>244</v>
      </c>
      <c>
        <v>5</v>
      </c>
      <c>
        <v>179</v>
      </c>
      <c>
        <v>0</v>
      </c>
      <c>
        <v>0</v>
      </c>
      <c>
        <v>0</v>
      </c>
      <c>
        <v>153.95130099913698</v>
      </c>
      <c>
        <v>16.505225664565273</v>
      </c>
      <c>
        <v>441.3404072306907</v>
      </c>
      <c>
        <v>13.209173431973374</v>
      </c>
      <c>
        <v>126.58731426716776</v>
      </c>
      <c>
        <v>0</v>
      </c>
      <c>
        <v>0</v>
      </c>
      <c>
        <v>751.593421593534</v>
      </c>
    </row>
    <row>
      <c>
        <v>2598058</v>
      </c>
      <c>
        <v>1</v>
      </c>
      <c>
        <is>
          <t>İZMİR</t>
        </is>
      </c>
      <c>
        <v>MENDERES</v>
      </c>
      <c>
        <is>
          <t>AG Fideri</t>
        </is>
      </c>
      <c>
        <v>GÜMÜLDÜR M-47 35-25-M00047_A_90954758_90954758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04.07.2023 17:14:30</t>
        </is>
      </c>
      <c>
        <is>
          <t>04.07.2023 18:09:53</t>
        </is>
      </c>
      <c>
        <v>0.923055555</v>
      </c>
      <c>
        <v>0</v>
      </c>
      <c>
        <v>47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8.884958953656781</v>
      </c>
      <c>
        <v>0</v>
      </c>
      <c>
        <v>0</v>
      </c>
      <c>
        <v>0</v>
      </c>
      <c>
        <v>1.947748436013333</v>
      </c>
      <c>
        <v>0</v>
      </c>
      <c>
        <v>0</v>
      </c>
      <c>
        <v>10.832707389670114</v>
      </c>
    </row>
    <row>
      <c>
        <v>2598104</v>
      </c>
      <c>
        <v>1</v>
      </c>
      <c>
        <is>
          <t>İZMİR</t>
        </is>
      </c>
      <c>
        <v>TİRE</v>
      </c>
      <c>
        <is>
          <t>Dağıtım Transformatörü</t>
        </is>
      </c>
      <c>
        <v>PEŞREFLİ TR-4 35-29-L00773_35-29-L00773_72350242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04.07.2023 18:15:45</t>
        </is>
      </c>
      <c>
        <is>
          <t>04.07.2023 18:53:21</t>
        </is>
      </c>
      <c>
        <v>0.626666666</v>
      </c>
      <c>
        <v>0</v>
      </c>
      <c>
        <v>108</v>
      </c>
      <c>
        <v>0</v>
      </c>
      <c>
        <v>11</v>
      </c>
      <c>
        <v>0</v>
      </c>
      <c>
        <v>8</v>
      </c>
      <c>
        <v>0</v>
      </c>
      <c>
        <v>0</v>
      </c>
      <c>
        <v>0</v>
      </c>
      <c>
        <v>10.913454835366867</v>
      </c>
      <c>
        <v>0</v>
      </c>
      <c>
        <v>10.066336761896087</v>
      </c>
      <c>
        <v>0</v>
      </c>
      <c>
        <v>7.543711533474528</v>
      </c>
      <c>
        <v>0</v>
      </c>
      <c>
        <v>0</v>
      </c>
      <c>
        <v>28.52350313073748</v>
      </c>
    </row>
    <row>
      <c>
        <v>2597500</v>
      </c>
      <c>
        <v>1</v>
      </c>
      <c>
        <is>
          <t>İZMİR</t>
        </is>
      </c>
      <c>
        <v>SEFERİHİSAR</v>
      </c>
      <c>
        <is>
          <t>KÖK</t>
        </is>
      </c>
      <c>
        <v>PAYAMLI M-1 KÖK 35-25-M00175_PAYAMLI M15_72057725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04.07.2023 01:41:04</t>
        </is>
      </c>
      <c>
        <is>
          <t>04.07.2023 02:08:05</t>
        </is>
      </c>
      <c>
        <v>0.450277777</v>
      </c>
      <c>
        <v>0</v>
      </c>
      <c>
        <v>200</v>
      </c>
      <c>
        <v>0</v>
      </c>
      <c>
        <v>10</v>
      </c>
      <c>
        <v>0</v>
      </c>
      <c>
        <v>25</v>
      </c>
      <c>
        <v>0</v>
      </c>
      <c>
        <v>0</v>
      </c>
      <c>
        <v>0</v>
      </c>
      <c>
        <v>17.560279587547868</v>
      </c>
      <c>
        <v>0</v>
      </c>
      <c>
        <v>9.219850608144517</v>
      </c>
      <c>
        <v>0</v>
      </c>
      <c>
        <v>7.374054012432437</v>
      </c>
      <c>
        <v>0</v>
      </c>
      <c>
        <v>0</v>
      </c>
      <c>
        <v>34.154184208124825</v>
      </c>
    </row>
    <row>
      <c>
        <v>2597703</v>
      </c>
      <c>
        <v>1</v>
      </c>
      <c>
        <is>
          <t>MANİSA</t>
        </is>
      </c>
      <c>
        <v>AKHİSAR</v>
      </c>
      <c>
        <is>
          <t>DM</t>
        </is>
      </c>
      <c>
        <v>AKSELENDİ İM 45-72-A00004_AKSELENDİ TR7 L11_75948385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04.07.2023 10:56:07</t>
        </is>
      </c>
      <c>
        <is>
          <t>04.07.2023 11:17:46</t>
        </is>
      </c>
      <c>
        <v>0.360833333</v>
      </c>
      <c>
        <v>0</v>
      </c>
      <c>
        <v>440</v>
      </c>
      <c>
        <v>7</v>
      </c>
      <c>
        <v>15</v>
      </c>
      <c>
        <v>1</v>
      </c>
      <c>
        <v>30</v>
      </c>
      <c>
        <v>0</v>
      </c>
      <c>
        <v>0</v>
      </c>
      <c>
        <v>0</v>
      </c>
      <c>
        <v>33.464124514769246</v>
      </c>
      <c>
        <v>9.76197423289114</v>
      </c>
      <c>
        <v>16.640741639865507</v>
      </c>
      <c>
        <v>2.7927800964924963</v>
      </c>
      <c>
        <v>10.37289227178827</v>
      </c>
      <c>
        <v>0</v>
      </c>
      <c>
        <v>0</v>
      </c>
      <c>
        <v>73.03251275580666</v>
      </c>
    </row>
    <row>
      <c>
        <v>2598141</v>
      </c>
      <c>
        <v>1</v>
      </c>
      <c>
        <is>
          <t>MANİSA</t>
        </is>
      </c>
      <c>
        <v>SELENDİ</v>
      </c>
      <c>
        <is>
          <t>KÖK</t>
        </is>
      </c>
      <c>
        <v>OKLUİSA KÖK 45-81-M00046_CINAN GRUP M04_71994401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04.07.2023 19:09:03</t>
        </is>
      </c>
      <c>
        <is>
          <t>04.07.2023 19:23:24</t>
        </is>
      </c>
      <c>
        <v>0.239166666</v>
      </c>
      <c>
        <v>3</v>
      </c>
      <c>
        <v>291</v>
      </c>
      <c>
        <v>4</v>
      </c>
      <c>
        <v>37</v>
      </c>
      <c>
        <v>3</v>
      </c>
      <c>
        <v>14</v>
      </c>
      <c>
        <v>0</v>
      </c>
      <c>
        <v>0</v>
      </c>
      <c>
        <v>0.19008371907</v>
      </c>
      <c>
        <v>12.503911707825676</v>
      </c>
      <c>
        <v>1.9717247073214148</v>
      </c>
      <c>
        <v>9.463959367166815</v>
      </c>
      <c>
        <v>4.502058612476692</v>
      </c>
      <c>
        <v>2.601478525478539</v>
      </c>
      <c>
        <v>0</v>
      </c>
      <c>
        <v>0</v>
      </c>
      <c>
        <v>31.233216639339133</v>
      </c>
    </row>
    <row>
      <c>
        <v>2597995</v>
      </c>
      <c>
        <v>1</v>
      </c>
      <c>
        <is>
          <t>İZMİR</t>
        </is>
      </c>
      <c>
        <v>KONAK</v>
      </c>
      <c>
        <is>
          <t>Dağıtım Transformatörü</t>
        </is>
      </c>
      <c>
        <v>K-3600 35-01-K03600_35-01-K03600_2369127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04.07.2023 16:08:36</t>
        </is>
      </c>
      <c>
        <is>
          <t>04.07.2023 17:07:47</t>
        </is>
      </c>
      <c>
        <v>0.986388888</v>
      </c>
      <c>
        <v>0</v>
      </c>
      <c>
        <v>280</v>
      </c>
      <c>
        <v>0</v>
      </c>
      <c>
        <v>0</v>
      </c>
      <c>
        <v>0</v>
      </c>
      <c>
        <v>11</v>
      </c>
      <c>
        <v>0</v>
      </c>
      <c>
        <v>0</v>
      </c>
      <c>
        <v>0</v>
      </c>
      <c>
        <v>58.88830670616456</v>
      </c>
      <c>
        <v>0</v>
      </c>
      <c>
        <v>0</v>
      </c>
      <c>
        <v>0</v>
      </c>
      <c>
        <v>9.720724196287934</v>
      </c>
      <c>
        <v>0</v>
      </c>
      <c>
        <v>0</v>
      </c>
      <c>
        <v>68.6090309024525</v>
      </c>
    </row>
    <row>
      <c>
        <v>2598121</v>
      </c>
      <c>
        <v>1</v>
      </c>
      <c>
        <is>
          <t>İZMİR</t>
        </is>
      </c>
      <c>
        <v>FOÇA</v>
      </c>
      <c>
        <is>
          <t>AG Fideri</t>
        </is>
      </c>
      <c>
        <v>FOÇAKÖY TR-1 35-23-M00222_B_91434845_91434845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04.07.2023 18:41:31</t>
        </is>
      </c>
      <c>
        <is>
          <t>04.07.2023 20:20:15</t>
        </is>
      </c>
      <c>
        <v>1.645555555</v>
      </c>
      <c>
        <v>0</v>
      </c>
      <c>
        <v>31</v>
      </c>
      <c>
        <v>0</v>
      </c>
      <c>
        <v>0</v>
      </c>
      <c>
        <v>0</v>
      </c>
      <c>
        <v>10</v>
      </c>
      <c>
        <v>0</v>
      </c>
      <c>
        <v>0</v>
      </c>
      <c>
        <v>0</v>
      </c>
      <c>
        <v>28.55929968212999</v>
      </c>
      <c>
        <v>0</v>
      </c>
      <c>
        <v>0</v>
      </c>
      <c>
        <v>0</v>
      </c>
      <c>
        <v>6.608199545791597</v>
      </c>
      <c>
        <v>0</v>
      </c>
      <c>
        <v>0</v>
      </c>
      <c>
        <v>35.16749922792159</v>
      </c>
    </row>
    <row>
      <c>
        <v>2597766</v>
      </c>
      <c>
        <v>1</v>
      </c>
      <c>
        <is>
          <t>İZMİR</t>
        </is>
      </c>
      <c>
        <v>BORNOVA</v>
      </c>
      <c>
        <is>
          <t>Saha Dağıtım Kutusu (SDK)</t>
        </is>
      </c>
      <c>
        <v>M-1622 35-02-M01622_D D5B_5818060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04.07.2023 11:50:49</t>
        </is>
      </c>
      <c>
        <is>
          <t>04.07.2023 14:55:33</t>
        </is>
      </c>
      <c>
        <v>3.078888888</v>
      </c>
      <c>
        <v>0</v>
      </c>
      <c>
        <v>0</v>
      </c>
      <c>
        <v>0</v>
      </c>
      <c>
        <v>0</v>
      </c>
      <c>
        <v>0</v>
      </c>
      <c>
        <v>7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20.18507837324419</v>
      </c>
      <c>
        <v>0</v>
      </c>
      <c>
        <v>0</v>
      </c>
      <c>
        <v>20.18507837324419</v>
      </c>
    </row>
    <row>
      <c>
        <v>2597643</v>
      </c>
      <c>
        <v>1</v>
      </c>
      <c>
        <is>
          <t>İZMİR</t>
        </is>
      </c>
      <c>
        <v>MENDERES</v>
      </c>
      <c>
        <is>
          <t>KÖK</t>
        </is>
      </c>
      <c>
        <v>AĞAÇ İŞLERİ KÖK-2 (M-703) 35-22-M00125_AĞAÇ SANAYİ TR-1/TR-2 M03_72110741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04.07.2023 10:05:31</t>
        </is>
      </c>
      <c>
        <is>
          <t>04.07.2023 10:30:41</t>
        </is>
      </c>
      <c>
        <v>0.419444444</v>
      </c>
      <c>
        <v>0</v>
      </c>
      <c>
        <v>0</v>
      </c>
      <c>
        <v>0</v>
      </c>
      <c>
        <v>0</v>
      </c>
      <c>
        <v>0</v>
      </c>
      <c>
        <v>45</v>
      </c>
      <c>
        <v>0</v>
      </c>
      <c>
        <v>4</v>
      </c>
      <c>
        <v>0</v>
      </c>
      <c>
        <v>0</v>
      </c>
      <c>
        <v>0</v>
      </c>
      <c>
        <v>0</v>
      </c>
      <c>
        <v>0</v>
      </c>
      <c>
        <v>27.657079484861114</v>
      </c>
      <c>
        <v>0</v>
      </c>
      <c>
        <v>78.46229512967624</v>
      </c>
      <c>
        <v>106.11937461453735</v>
      </c>
    </row>
    <row>
      <c>
        <v>2598270</v>
      </c>
      <c>
        <v>1</v>
      </c>
      <c>
        <is>
          <t>MANİSA</t>
        </is>
      </c>
      <c>
        <v>KIRKAĞAÇ</v>
      </c>
      <c>
        <is>
          <t>Kullanıcı Bağlantı Hattı</t>
        </is>
      </c>
      <c>
        <v>SÖĞÜTLALAN TR-1 45-76-M00230_955232149_955232149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04.07.2023 22:58:12</t>
        </is>
      </c>
      <c>
        <is>
          <t>04.07.2023 23:54:01</t>
        </is>
      </c>
      <c>
        <v>0.930277777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0.10997478447244191</v>
      </c>
      <c>
        <v>0</v>
      </c>
      <c>
        <v>0</v>
      </c>
      <c>
        <v>0</v>
      </c>
      <c>
        <v>0</v>
      </c>
      <c>
        <v>0</v>
      </c>
      <c>
        <v>0</v>
      </c>
      <c>
        <v>0.10997478447244191</v>
      </c>
    </row>
    <row>
      <c>
        <v>2597967</v>
      </c>
      <c>
        <v>1</v>
      </c>
      <c>
        <is>
          <t>İZMİR</t>
        </is>
      </c>
      <c>
        <v>ÖDEMİŞ</v>
      </c>
      <c>
        <is>
          <t>AG Fideri</t>
        </is>
      </c>
      <c>
        <v>MESCİTLİ TR-3 35-15-L00097_D_56362258_56362258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04.07.2023 15:17:13</t>
        </is>
      </c>
      <c>
        <is>
          <t>04.07.2023 19:17:42</t>
        </is>
      </c>
      <c>
        <v>4.008055555</v>
      </c>
      <c>
        <v>0</v>
      </c>
      <c>
        <v>2</v>
      </c>
      <c>
        <v>0</v>
      </c>
      <c>
        <v>5</v>
      </c>
      <c>
        <v>0</v>
      </c>
      <c>
        <v>2</v>
      </c>
      <c>
        <v>0</v>
      </c>
      <c>
        <v>0</v>
      </c>
      <c>
        <v>0</v>
      </c>
      <c>
        <v>1.87492571136964</v>
      </c>
      <c>
        <v>0</v>
      </c>
      <c>
        <v>12.877822782862308</v>
      </c>
      <c>
        <v>0</v>
      </c>
      <c>
        <v>2.828106047599286</v>
      </c>
      <c>
        <v>0</v>
      </c>
      <c>
        <v>0</v>
      </c>
      <c>
        <v>17.580854541831233</v>
      </c>
    </row>
    <row>
      <c>
        <v>2598107</v>
      </c>
      <c>
        <v>1</v>
      </c>
      <c>
        <is>
          <t>İZMİR</t>
        </is>
      </c>
      <c>
        <v>KINIK</v>
      </c>
      <c>
        <is>
          <t>AG Fideri</t>
        </is>
      </c>
      <c>
        <v>ZİYA DİLEÇ VE ARK. TR 35-24-M00041_A_91232625_91232625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04.07.2023 18:17:09</t>
        </is>
      </c>
      <c>
        <is>
          <t>04.07.2023 18:31:25</t>
        </is>
      </c>
      <c>
        <v>0.237777777</v>
      </c>
      <c>
        <v>0</v>
      </c>
      <c>
        <v>0</v>
      </c>
      <c>
        <v>0</v>
      </c>
      <c>
        <v>9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18.60451274935383</v>
      </c>
      <c>
        <v>0</v>
      </c>
      <c>
        <v>2.275726902147856</v>
      </c>
      <c>
        <v>0</v>
      </c>
      <c>
        <v>0</v>
      </c>
      <c>
        <v>20.880239651501686</v>
      </c>
    </row>
    <row>
      <c>
        <v>2598090</v>
      </c>
      <c>
        <v>1</v>
      </c>
      <c>
        <is>
          <t>İZMİR</t>
        </is>
      </c>
      <c>
        <v>URLA</v>
      </c>
      <c>
        <is>
          <t>Dağıtım Transformatörü</t>
        </is>
      </c>
      <c>
        <v>TR-67 35-19-L00067_35-19-L00067_2376837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04.07.2023 17:57:10</t>
        </is>
      </c>
      <c>
        <is>
          <t>04.07.2023 18:29:51</t>
        </is>
      </c>
      <c>
        <v>0.544722222</v>
      </c>
      <c>
        <v>0</v>
      </c>
      <c>
        <v>213</v>
      </c>
      <c>
        <v>0</v>
      </c>
      <c>
        <v>23</v>
      </c>
      <c>
        <v>0</v>
      </c>
      <c>
        <v>37</v>
      </c>
      <c>
        <v>0</v>
      </c>
      <c>
        <v>0</v>
      </c>
      <c>
        <v>0</v>
      </c>
      <c>
        <v>36.81353261524566</v>
      </c>
      <c>
        <v>0</v>
      </c>
      <c>
        <v>3.49271254141091</v>
      </c>
      <c>
        <v>0</v>
      </c>
      <c>
        <v>38.4334126983963</v>
      </c>
      <c>
        <v>0</v>
      </c>
      <c>
        <v>0</v>
      </c>
      <c>
        <v>78.73965785505288</v>
      </c>
    </row>
    <row>
      <c>
        <v>2598190</v>
      </c>
      <c>
        <v>1</v>
      </c>
      <c>
        <is>
          <t>İZMİR</t>
        </is>
      </c>
      <c>
        <v>BUCA</v>
      </c>
      <c>
        <is>
          <t>AG Fideri</t>
        </is>
      </c>
      <c>
        <v>M-2189 KARAAĞAÇ TR-2 35-03-M02189_B_56397542_56397542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04.07.2023 20:47:27</t>
        </is>
      </c>
      <c>
        <is>
          <t>05.07.2023 01:04:32</t>
        </is>
      </c>
      <c>
        <v>4.284722222</v>
      </c>
      <c>
        <v>0</v>
      </c>
      <c>
        <v>12</v>
      </c>
      <c>
        <v>0</v>
      </c>
      <c>
        <v>8</v>
      </c>
      <c>
        <v>0</v>
      </c>
      <c>
        <v>4</v>
      </c>
      <c>
        <v>0</v>
      </c>
      <c>
        <v>0</v>
      </c>
      <c>
        <v>0</v>
      </c>
      <c>
        <v>10.242761909616155</v>
      </c>
      <c>
        <v>0</v>
      </c>
      <c>
        <v>179.0649719965397</v>
      </c>
      <c>
        <v>0</v>
      </c>
      <c>
        <v>17.247192418894752</v>
      </c>
      <c>
        <v>0</v>
      </c>
      <c>
        <v>0</v>
      </c>
      <c>
        <v>206.5549263250506</v>
      </c>
    </row>
    <row>
      <c>
        <v>2597503</v>
      </c>
      <c>
        <v>1</v>
      </c>
      <c>
        <is>
          <t>MANİSA</t>
        </is>
      </c>
      <c>
        <v>SALİHLİ</v>
      </c>
      <c>
        <is>
          <t>AG Fideri</t>
        </is>
      </c>
      <c>
        <v>ÇAPAKLI TR-1 45-78-M00445_49250532_56402337_56402337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04.07.2023 02:01:38</t>
        </is>
      </c>
      <c>
        <is>
          <t>04.07.2023 02:31:47</t>
        </is>
      </c>
      <c>
        <v>0.5025</v>
      </c>
      <c>
        <v>0</v>
      </c>
      <c>
        <v>23</v>
      </c>
      <c>
        <v>0</v>
      </c>
      <c>
        <v>1</v>
      </c>
      <c>
        <v>0</v>
      </c>
      <c>
        <v>2</v>
      </c>
      <c>
        <v>0</v>
      </c>
      <c>
        <v>0</v>
      </c>
      <c>
        <v>0</v>
      </c>
      <c>
        <v>1.3591182046652621</v>
      </c>
      <c>
        <v>0</v>
      </c>
      <c>
        <v>0</v>
      </c>
      <c>
        <v>0</v>
      </c>
      <c>
        <v>0.500732987895</v>
      </c>
      <c>
        <v>0</v>
      </c>
      <c>
        <v>0</v>
      </c>
      <c>
        <v>1.859851192560262</v>
      </c>
    </row>
    <row>
      <c>
        <v>2597506</v>
      </c>
      <c>
        <v>1</v>
      </c>
      <c>
        <is>
          <t>İZMİR</t>
        </is>
      </c>
      <c>
        <v>ÖDEMİŞ</v>
      </c>
      <c>
        <is>
          <t>DM</t>
        </is>
      </c>
      <c>
        <v>KAYMAKÇI DM-2 35-15-M00309_BEYDAĞ M02_66415345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04.07.2023 03:07:58</t>
        </is>
      </c>
      <c>
        <is>
          <t>04.07.2023 05:42:23</t>
        </is>
      </c>
      <c>
        <v>2.573611111</v>
      </c>
      <c>
        <v>0</v>
      </c>
      <c>
        <v>6247</v>
      </c>
      <c>
        <v>7</v>
      </c>
      <c>
        <v>620</v>
      </c>
      <c>
        <v>27</v>
      </c>
      <c>
        <v>1504</v>
      </c>
      <c>
        <v>8</v>
      </c>
      <c>
        <v>3</v>
      </c>
      <c>
        <v>0</v>
      </c>
      <c>
        <v>2024.266399998018</v>
      </c>
      <c>
        <v>46.983851142305596</v>
      </c>
      <c>
        <v>1834.6116337507042</v>
      </c>
      <c>
        <v>792.3856554174936</v>
      </c>
      <c>
        <v>1557.1336596256378</v>
      </c>
      <c>
        <v>679.5703914880672</v>
      </c>
      <c>
        <v>124.99285599980507</v>
      </c>
      <c>
        <v>7059.944447422031</v>
      </c>
    </row>
    <row>
      <c>
        <v>2598193</v>
      </c>
      <c>
        <v>1</v>
      </c>
      <c>
        <is>
          <t>MANİSA</t>
        </is>
      </c>
      <c>
        <v>AHMETLİ</v>
      </c>
      <c>
        <is>
          <t>DM</t>
        </is>
      </c>
      <c>
        <v>AHMETLİ İM 45-84-A00001_TR-A M08_2120372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04.07.2023 20:53:35</t>
        </is>
      </c>
      <c>
        <is>
          <t>04.07.2023 21:39:20</t>
        </is>
      </c>
      <c>
        <v>0.7625</v>
      </c>
      <c>
        <v>4</v>
      </c>
      <c>
        <v>1669</v>
      </c>
      <c>
        <v>132</v>
      </c>
      <c>
        <v>243</v>
      </c>
      <c>
        <v>30</v>
      </c>
      <c>
        <v>145</v>
      </c>
      <c>
        <v>2</v>
      </c>
      <c>
        <v>0</v>
      </c>
      <c>
        <v>14.661160609560604</v>
      </c>
      <c>
        <v>236.97786720944322</v>
      </c>
      <c>
        <v>284.31901245084737</v>
      </c>
      <c>
        <v>475.1668790311814</v>
      </c>
      <c>
        <v>75.75978900230274</v>
      </c>
      <c>
        <v>81.82510030352351</v>
      </c>
      <c>
        <v>35.68760182465805</v>
      </c>
      <c>
        <v>0</v>
      </c>
      <c>
        <v>1204.3974104315168</v>
      </c>
    </row>
    <row>
      <c>
        <v>2597652</v>
      </c>
      <c>
        <v>1</v>
      </c>
      <c>
        <is>
          <t>İZMİR</t>
        </is>
      </c>
      <c>
        <v>BEYDAĞ</v>
      </c>
      <c>
        <is>
          <t>AG Fideri</t>
        </is>
      </c>
      <c>
        <v>YAĞCILAR AYDOĞDU TR-3 35-32-L00149_A_82022968_82022968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04.07.2023 09:50:15</t>
        </is>
      </c>
      <c>
        <is>
          <t>04.07.2023 11:24:05</t>
        </is>
      </c>
      <c>
        <v>1.563888888</v>
      </c>
      <c>
        <v>0</v>
      </c>
      <c>
        <v>1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0.31842414644419004</v>
      </c>
      <c>
        <v>0</v>
      </c>
      <c>
        <v>0.20584593766672807</v>
      </c>
      <c>
        <v>0</v>
      </c>
      <c>
        <v>0</v>
      </c>
      <c>
        <v>0</v>
      </c>
      <c>
        <v>0</v>
      </c>
      <c>
        <v>0.5242700841109181</v>
      </c>
    </row>
    <row>
      <c>
        <v>2598216</v>
      </c>
      <c>
        <v>1</v>
      </c>
      <c>
        <is>
          <t>İZMİR</t>
        </is>
      </c>
      <c>
        <v>KINIK</v>
      </c>
      <c>
        <is>
          <t>Dağıtım Transformatörü</t>
        </is>
      </c>
      <c>
        <v>LÜTFİ UZ 35-24-M00214_35-24-M00214_2370451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04.07.2023 21:29:23</t>
        </is>
      </c>
      <c>
        <is>
          <t>04.07.2023 23:37:42</t>
        </is>
      </c>
      <c>
        <v>2.138611111</v>
      </c>
      <c>
        <v>0</v>
      </c>
      <c>
        <v>1</v>
      </c>
      <c>
        <v>0</v>
      </c>
      <c>
        <v>17</v>
      </c>
      <c>
        <v>0</v>
      </c>
      <c>
        <v>1</v>
      </c>
      <c>
        <v>0</v>
      </c>
      <c>
        <v>0</v>
      </c>
      <c>
        <v>0</v>
      </c>
      <c>
        <v>0.5251411556711111</v>
      </c>
      <c>
        <v>0</v>
      </c>
      <c>
        <v>291.0166823493166</v>
      </c>
      <c>
        <v>0</v>
      </c>
      <c>
        <v>2.896014990256111</v>
      </c>
      <c>
        <v>0</v>
      </c>
      <c>
        <v>0</v>
      </c>
      <c>
        <v>294.43783849524385</v>
      </c>
    </row>
    <row>
      <c>
        <v>2597838</v>
      </c>
      <c>
        <v>1</v>
      </c>
      <c>
        <is>
          <t>İZMİR</t>
        </is>
      </c>
      <c>
        <v>ÇEŞME</v>
      </c>
      <c>
        <is>
          <t>TM Fideri</t>
        </is>
      </c>
      <c>
        <v>ALAÇATI TM 35-18-A00005_URLA-1 M09_2311010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04.07.2023 13:04:48</t>
        </is>
      </c>
      <c>
        <is>
          <t>04.07.2023 13:10:53</t>
        </is>
      </c>
      <c>
        <v>0.101402777</v>
      </c>
      <c>
        <v>0</v>
      </c>
      <c>
        <v>1</v>
      </c>
      <c>
        <v>4</v>
      </c>
      <c>
        <v>0</v>
      </c>
      <c>
        <v>11</v>
      </c>
      <c>
        <v>0</v>
      </c>
      <c>
        <v>2</v>
      </c>
      <c>
        <v>0</v>
      </c>
      <c>
        <v>0</v>
      </c>
      <c>
        <v>0.025006199883333333</v>
      </c>
      <c>
        <v>1.4657986512491759</v>
      </c>
      <c>
        <v>0</v>
      </c>
      <c>
        <v>5.65816753673818</v>
      </c>
      <c>
        <v>0</v>
      </c>
      <c>
        <v>79.01834192740321</v>
      </c>
      <c>
        <v>0</v>
      </c>
      <c>
        <v>86.1673143152739</v>
      </c>
    </row>
    <row>
      <c>
        <v>2597861</v>
      </c>
      <c>
        <v>1</v>
      </c>
      <c>
        <is>
          <t>İZMİR</t>
        </is>
      </c>
      <c>
        <v>BAYINDIR</v>
      </c>
      <c>
        <is>
          <t>Kullanıcı Bağlantı Hattı</t>
        </is>
      </c>
      <c>
        <v>FİKRİ ORÇİN SULAMA GRUBU 35-29-M00213_955214424_955214424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04.07.2023 13:18:55</t>
        </is>
      </c>
      <c>
        <is>
          <t>04.07.2023 19:57:49</t>
        </is>
      </c>
      <c>
        <v>6.648333333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</row>
    <row>
      <c>
        <v>2598067</v>
      </c>
      <c>
        <v>1</v>
      </c>
      <c>
        <is>
          <t>İZMİR</t>
        </is>
      </c>
      <c>
        <v>GÜZELBAHÇE</v>
      </c>
      <c>
        <is>
          <t>AG Fideri</t>
        </is>
      </c>
      <c>
        <v>K-1905 35-10-K01905__76654933_76654933</v>
      </c>
      <c>
        <v>AG Tel Kopuğu</v>
      </c>
      <c>
        <v>Dağıtım-AG</v>
      </c>
      <c>
        <v>Uzun</v>
      </c>
      <c>
        <v>Şebeke işletmecisi</v>
      </c>
      <c>
        <v>Bildirimsiz</v>
      </c>
      <c>
        <is>
          <t>04.07.2023 17:24:44</t>
        </is>
      </c>
      <c>
        <is>
          <t>04.07.2023 20:11:47</t>
        </is>
      </c>
      <c>
        <v>2.784166666</v>
      </c>
      <c>
        <v>0</v>
      </c>
      <c>
        <v>1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0.8897907883239375</v>
      </c>
      <c>
        <v>0</v>
      </c>
      <c>
        <v>1.1034683363846414</v>
      </c>
      <c>
        <v>0</v>
      </c>
      <c>
        <v>0</v>
      </c>
      <c>
        <v>0</v>
      </c>
      <c>
        <v>0</v>
      </c>
      <c>
        <v>1.993259124708579</v>
      </c>
    </row>
    <row>
      <c>
        <v>2597632</v>
      </c>
      <c>
        <v>1</v>
      </c>
      <c>
        <is>
          <t>MANİSA</t>
        </is>
      </c>
      <c>
        <v>GÖRDES</v>
      </c>
      <c>
        <is>
          <t>OG Fideri</t>
        </is>
      </c>
      <c>
        <v>CABARLAR KÖK 45-75-M00053_HatBaşıAyırıcı_53135563 M02_53135563</v>
      </c>
      <c>
        <v>Şebeke Bakım Çalışması</v>
      </c>
      <c>
        <v>Dağıtım-OG</v>
      </c>
      <c>
        <v>Uzun</v>
      </c>
      <c>
        <v>Şebeke işletmecisi</v>
      </c>
      <c>
        <v>Bildirimli</v>
      </c>
      <c>
        <is>
          <t>04.07.2023 09:52:07</t>
        </is>
      </c>
      <c>
        <is>
          <t>04.07.2023 17:53:41</t>
        </is>
      </c>
      <c>
        <v>8.026111111</v>
      </c>
      <c>
        <v>0</v>
      </c>
      <c>
        <v>21</v>
      </c>
      <c>
        <v>0</v>
      </c>
      <c>
        <v>19</v>
      </c>
      <c>
        <v>0</v>
      </c>
      <c>
        <v>1</v>
      </c>
      <c>
        <v>0</v>
      </c>
      <c>
        <v>0</v>
      </c>
      <c>
        <v>0</v>
      </c>
      <c>
        <v>37.79772924708007</v>
      </c>
      <c>
        <v>0</v>
      </c>
      <c>
        <v>184.53243888532495</v>
      </c>
      <c>
        <v>0</v>
      </c>
      <c>
        <v>0</v>
      </c>
      <c>
        <v>0</v>
      </c>
      <c>
        <v>0</v>
      </c>
      <c>
        <v>222.33016813240502</v>
      </c>
    </row>
    <row>
      <c>
        <v>2597526</v>
      </c>
      <c>
        <v>1</v>
      </c>
      <c>
        <is>
          <t>İZMİR</t>
        </is>
      </c>
      <c>
        <v>KEMALPAŞA</v>
      </c>
      <c>
        <is>
          <t>OG Fideri</t>
        </is>
      </c>
      <c>
        <v>BAĞYURDU DM-1/12 35-27-L00230_BAĞYURDU DM-2/22 L02_72158487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04.07.2023 06:19:49</t>
        </is>
      </c>
      <c>
        <is>
          <t>04.07.2023 09:13:39</t>
        </is>
      </c>
      <c>
        <v>2.897222222</v>
      </c>
      <c>
        <v>0</v>
      </c>
      <c>
        <v>1107</v>
      </c>
      <c>
        <v>0</v>
      </c>
      <c>
        <v>5</v>
      </c>
      <c>
        <v>0</v>
      </c>
      <c>
        <v>66</v>
      </c>
      <c>
        <v>0</v>
      </c>
      <c>
        <v>0</v>
      </c>
      <c>
        <v>0</v>
      </c>
      <c>
        <v>537.2883950826902</v>
      </c>
      <c>
        <v>0</v>
      </c>
      <c>
        <v>1.5739886941560888</v>
      </c>
      <c>
        <v>0</v>
      </c>
      <c>
        <v>50.57973327074409</v>
      </c>
      <c>
        <v>0</v>
      </c>
      <c>
        <v>0</v>
      </c>
      <c>
        <v>589.4421170475904</v>
      </c>
    </row>
    <row>
      <c>
        <v>2598133</v>
      </c>
      <c>
        <v>1</v>
      </c>
      <c>
        <is>
          <t>İZMİR</t>
        </is>
      </c>
      <c>
        <v>KINIK</v>
      </c>
      <c>
        <is>
          <t>Dağıtım Transformatörü</t>
        </is>
      </c>
      <c>
        <v>LÜTFİ UZ 35-24-M00214_35-24-M00214_2370451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04.07.2023 18:51:49</t>
        </is>
      </c>
      <c>
        <is>
          <t>04.07.2023 20:39:40</t>
        </is>
      </c>
      <c>
        <v>1.7975</v>
      </c>
      <c>
        <v>0</v>
      </c>
      <c>
        <v>1</v>
      </c>
      <c>
        <v>0</v>
      </c>
      <c>
        <v>17</v>
      </c>
      <c>
        <v>0</v>
      </c>
      <c>
        <v>1</v>
      </c>
      <c>
        <v>0</v>
      </c>
      <c>
        <v>0</v>
      </c>
      <c>
        <v>0</v>
      </c>
      <c>
        <v>0.4472754839805556</v>
      </c>
      <c>
        <v>0</v>
      </c>
      <c>
        <v>277.38521280153606</v>
      </c>
      <c>
        <v>0</v>
      </c>
      <c>
        <v>3.1594533746377773</v>
      </c>
      <c>
        <v>0</v>
      </c>
      <c>
        <v>0</v>
      </c>
      <c>
        <v>280.9919416601544</v>
      </c>
    </row>
    <row>
      <c>
        <v>2597778</v>
      </c>
      <c>
        <v>1</v>
      </c>
      <c>
        <is>
          <t>MANİSA</t>
        </is>
      </c>
      <c>
        <v>SARUHANLI</v>
      </c>
      <c>
        <is>
          <t>KÖK</t>
        </is>
      </c>
      <c>
        <v>MÜTEVELLİ KÖK 45-80-M00100_KARAAĞAÇLI M01_72196219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04.07.2023 12:07:17</t>
        </is>
      </c>
      <c>
        <is>
          <t>04.07.2023 14:54:51</t>
        </is>
      </c>
      <c>
        <v>2.792777777</v>
      </c>
      <c>
        <v>2</v>
      </c>
      <c>
        <v>1</v>
      </c>
      <c>
        <v>63</v>
      </c>
      <c>
        <v>29</v>
      </c>
      <c>
        <v>6</v>
      </c>
      <c>
        <v>2</v>
      </c>
      <c>
        <v>1</v>
      </c>
      <c>
        <v>0</v>
      </c>
      <c>
        <v>1.3014871414177778</v>
      </c>
      <c>
        <v>0</v>
      </c>
      <c>
        <v>930.1137860199595</v>
      </c>
      <c>
        <v>465.70718592017226</v>
      </c>
      <c>
        <v>53.1718059272158</v>
      </c>
      <c>
        <v>0.2703312106859748</v>
      </c>
      <c>
        <v>10.31128255976149</v>
      </c>
      <c>
        <v>0</v>
      </c>
      <c>
        <v>1460.8758787792128</v>
      </c>
    </row>
    <row>
      <c>
        <v>2597755</v>
      </c>
      <c>
        <v>1</v>
      </c>
      <c>
        <is>
          <t>İZMİR</t>
        </is>
      </c>
      <c>
        <v>BAYINDIR</v>
      </c>
      <c>
        <is>
          <t>DM</t>
        </is>
      </c>
      <c>
        <v>ÇIRPI İM 35-20-A00002_ÇIPPI TİRE SULAMA M10_2056273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04.07.2023 11:47:26</t>
        </is>
      </c>
      <c>
        <is>
          <t>04.07.2023 12:35:15</t>
        </is>
      </c>
      <c>
        <v>0.796944444</v>
      </c>
      <c>
        <v>0</v>
      </c>
      <c>
        <v>21</v>
      </c>
      <c>
        <v>30</v>
      </c>
      <c>
        <v>194</v>
      </c>
      <c>
        <v>8</v>
      </c>
      <c>
        <v>63</v>
      </c>
      <c>
        <v>2</v>
      </c>
      <c>
        <v>0</v>
      </c>
      <c>
        <v>0</v>
      </c>
      <c>
        <v>9.675744328360455</v>
      </c>
      <c>
        <v>372.5659865396719</v>
      </c>
      <c>
        <v>1072.957013971687</v>
      </c>
      <c>
        <v>74.65055379880961</v>
      </c>
      <c>
        <v>342.6137046335625</v>
      </c>
      <c>
        <v>170.5230893580704</v>
      </c>
      <c>
        <v>0</v>
      </c>
      <c>
        <v>2042.986092630162</v>
      </c>
    </row>
    <row>
      <c>
        <v>2597586</v>
      </c>
      <c>
        <v>1</v>
      </c>
      <c>
        <is>
          <t>MANİSA</t>
        </is>
      </c>
      <c>
        <v>YUNUSEMRE</v>
      </c>
      <c>
        <is>
          <t>KÖK</t>
        </is>
      </c>
      <c>
        <v>HASAN TÜREK KÖK 45-71-M00181_HASAN TÜREK HAYV.ÇİFT. ÖZEL M01_72258729</v>
      </c>
      <c>
        <v>Şebeke Bakım Çalışması</v>
      </c>
      <c>
        <v>Dağıtım-OG</v>
      </c>
      <c>
        <v>Uzun</v>
      </c>
      <c>
        <v>Şebeke işletmecisi</v>
      </c>
      <c>
        <v>Bildirimli</v>
      </c>
      <c>
        <is>
          <t>04.07.2023 08:57:40</t>
        </is>
      </c>
      <c>
        <is>
          <t>04.07.2023 11:33:25</t>
        </is>
      </c>
      <c>
        <v>2.595833333</v>
      </c>
      <c>
        <v>0</v>
      </c>
      <c>
        <v>0</v>
      </c>
      <c>
        <v>0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1483.8505163852421</v>
      </c>
      <c>
        <v>0</v>
      </c>
      <c>
        <v>1483.8505163852421</v>
      </c>
    </row>
    <row>
      <c>
        <v>2598273</v>
      </c>
      <c>
        <v>1</v>
      </c>
      <c>
        <is>
          <t>MANİSA</t>
        </is>
      </c>
      <c>
        <v>TURGUTLU</v>
      </c>
      <c>
        <is>
          <t>DM</t>
        </is>
      </c>
      <c>
        <v>DERBENT İM-DM 45-83-A00004_MANİSA-1 M03_2099895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04.07.2023 23:08:20</t>
        </is>
      </c>
      <c>
        <is>
          <t>05.07.2023 01:51:06</t>
        </is>
      </c>
      <c>
        <v>2.712777777</v>
      </c>
      <c>
        <v>12</v>
      </c>
      <c>
        <v>462</v>
      </c>
      <c>
        <v>494</v>
      </c>
      <c>
        <v>824</v>
      </c>
      <c>
        <v>51</v>
      </c>
      <c>
        <v>159</v>
      </c>
      <c>
        <v>1</v>
      </c>
      <c>
        <v>0</v>
      </c>
      <c>
        <v>35.4520440006014</v>
      </c>
      <c>
        <v>325.98183811115155</v>
      </c>
      <c>
        <v>3924.872310812457</v>
      </c>
      <c>
        <v>3583.5608815363325</v>
      </c>
      <c>
        <v>163.7322950255574</v>
      </c>
      <c>
        <v>249.90518194998995</v>
      </c>
      <c>
        <v>155.39703852146</v>
      </c>
      <c>
        <v>0</v>
      </c>
      <c>
        <v>8438.90158995755</v>
      </c>
    </row>
    <row>
      <c>
        <v>2597964</v>
      </c>
      <c>
        <v>1</v>
      </c>
      <c>
        <is>
          <t>MANİSA</t>
        </is>
      </c>
      <c>
        <v>AKHİSAR</v>
      </c>
      <c>
        <is>
          <t>OG Fideri</t>
        </is>
      </c>
      <c>
        <v>AKHİSAR İM 45-72-A00001_HatBaşıAyırıcı_53140160 L06_53140160</v>
      </c>
      <c>
        <v>OG Ayırıcı Arızası</v>
      </c>
      <c>
        <v>Dağıtım-OG</v>
      </c>
      <c>
        <v>Uzun</v>
      </c>
      <c>
        <v>Şebeke işletmecisi</v>
      </c>
      <c>
        <v>Bildirimsiz</v>
      </c>
      <c>
        <is>
          <t>04.07.2023 15:00:03</t>
        </is>
      </c>
      <c>
        <is>
          <t>04.07.2023 17:33:22</t>
        </is>
      </c>
      <c>
        <v>2.555277777</v>
      </c>
      <c>
        <v>1</v>
      </c>
      <c>
        <v>0</v>
      </c>
      <c>
        <v>59</v>
      </c>
      <c>
        <v>0</v>
      </c>
      <c>
        <v>1</v>
      </c>
      <c>
        <v>0</v>
      </c>
      <c>
        <v>0</v>
      </c>
      <c>
        <v>0</v>
      </c>
      <c>
        <v>0.6116067489683332</v>
      </c>
      <c>
        <v>0</v>
      </c>
      <c>
        <v>233.3769180715259</v>
      </c>
      <c>
        <v>0</v>
      </c>
      <c>
        <v>5.516858526752222</v>
      </c>
      <c>
        <v>0</v>
      </c>
      <c>
        <v>0</v>
      </c>
      <c>
        <v>0</v>
      </c>
      <c>
        <v>239.50538334724646</v>
      </c>
    </row>
    <row>
      <c>
        <v>2597987</v>
      </c>
      <c>
        <v>1</v>
      </c>
      <c>
        <is>
          <t>İZMİR</t>
        </is>
      </c>
      <c>
        <v>ÇİĞLİ</v>
      </c>
      <c>
        <is>
          <t>OG Fideri</t>
        </is>
      </c>
      <c>
        <v>K-4221 35-09-K04221_TRAFO-2 K04_47297009</v>
      </c>
      <c>
        <v>OG Kesici Arızası</v>
      </c>
      <c>
        <v>Dağıtım-OG</v>
      </c>
      <c>
        <v>Uzun</v>
      </c>
      <c>
        <v>Şebeke işletmecisi</v>
      </c>
      <c>
        <v>Bildirimsiz</v>
      </c>
      <c>
        <is>
          <t>04.07.2023 16:01:30</t>
        </is>
      </c>
      <c>
        <is>
          <t>04.07.2023 17:00:41</t>
        </is>
      </c>
      <c>
        <v>0.986388888</v>
      </c>
      <c>
        <v>0</v>
      </c>
      <c>
        <v>10</v>
      </c>
      <c>
        <v>0</v>
      </c>
      <c>
        <v>0</v>
      </c>
      <c>
        <v>0</v>
      </c>
      <c>
        <v>40</v>
      </c>
      <c>
        <v>0</v>
      </c>
      <c>
        <v>0</v>
      </c>
      <c>
        <v>0</v>
      </c>
      <c>
        <v>1.8014617916623996</v>
      </c>
      <c>
        <v>0</v>
      </c>
      <c>
        <v>0</v>
      </c>
      <c>
        <v>0</v>
      </c>
      <c>
        <v>115.1307552576601</v>
      </c>
      <c>
        <v>0</v>
      </c>
      <c>
        <v>0</v>
      </c>
      <c>
        <v>116.9322170493225</v>
      </c>
    </row>
    <row>
      <c>
        <v>2597592</v>
      </c>
      <c>
        <v>1</v>
      </c>
      <c>
        <is>
          <t>İZMİR</t>
        </is>
      </c>
      <c>
        <v>BAYRAKLI</v>
      </c>
      <c>
        <is>
          <t>OG Fideri</t>
        </is>
      </c>
      <c>
        <v>K-1674 35-02-K01674_TRAFO K01_2312913</v>
      </c>
      <c>
        <v>Şebeke Yenileme ve Kapasite Artışı Çalışması</v>
      </c>
      <c>
        <v>Dağıtım-OG</v>
      </c>
      <c>
        <v>Uzun</v>
      </c>
      <c>
        <v>Şebeke işletmecisi</v>
      </c>
      <c>
        <v>Bildirimli</v>
      </c>
      <c>
        <is>
          <t>04.07.2023 09:08:18</t>
        </is>
      </c>
      <c>
        <is>
          <t>04.07.2023 18:53:31</t>
        </is>
      </c>
      <c>
        <v>9.753611111</v>
      </c>
      <c>
        <v>0</v>
      </c>
      <c>
        <v>179</v>
      </c>
      <c>
        <v>0</v>
      </c>
      <c>
        <v>0</v>
      </c>
      <c>
        <v>0</v>
      </c>
      <c>
        <v>9</v>
      </c>
      <c>
        <v>0</v>
      </c>
      <c>
        <v>0</v>
      </c>
      <c>
        <v>0</v>
      </c>
      <c>
        <v>473.2137032194005</v>
      </c>
      <c>
        <v>0</v>
      </c>
      <c>
        <v>0</v>
      </c>
      <c>
        <v>0</v>
      </c>
      <c>
        <v>43.289853690836026</v>
      </c>
      <c>
        <v>0</v>
      </c>
      <c>
        <v>0</v>
      </c>
      <c>
        <v>516.5035569102365</v>
      </c>
    </row>
    <row>
      <c>
        <v>2598256</v>
      </c>
      <c>
        <v>1</v>
      </c>
      <c>
        <is>
          <t>İZMİR</t>
        </is>
      </c>
      <c>
        <v>ÇİĞLİ</v>
      </c>
      <c>
        <is>
          <t>Saha Dağıtım Kutusu (SDK)</t>
        </is>
      </c>
      <c>
        <v>K-3320 35-09-K03320_E e2b_5876803</v>
      </c>
      <c>
        <v>AG Box / Sdk Giriş Sigorta Atığı</v>
      </c>
      <c>
        <v>Dağıtım-AG</v>
      </c>
      <c>
        <v>Uzun</v>
      </c>
      <c>
        <v>Şebeke işletmecisi</v>
      </c>
      <c>
        <v>Bildirimsiz</v>
      </c>
      <c>
        <is>
          <t>04.07.2023 22:37:14</t>
        </is>
      </c>
      <c>
        <is>
          <t>05.07.2023 05:50:03</t>
        </is>
      </c>
      <c>
        <v>7.213611111</v>
      </c>
      <c>
        <v>0</v>
      </c>
      <c>
        <v>15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33.82755171832794</v>
      </c>
      <c>
        <v>0</v>
      </c>
      <c>
        <v>0</v>
      </c>
      <c>
        <v>0</v>
      </c>
      <c>
        <v>15.215458361890452</v>
      </c>
      <c>
        <v>0</v>
      </c>
      <c>
        <v>0</v>
      </c>
      <c>
        <v>49.043010080218394</v>
      </c>
    </row>
    <row>
      <c>
        <v>2597546</v>
      </c>
      <c>
        <v>1</v>
      </c>
      <c>
        <is>
          <t>MANİSA</t>
        </is>
      </c>
      <c>
        <v>YUNUSEMRE</v>
      </c>
      <c>
        <is>
          <t>OG Fideri</t>
        </is>
      </c>
      <c>
        <v>ÜÇPINAR DM 45-71-M00183_HatBaşıAyırıcı_53134724 M03_53134724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04.07.2023 07:50:26</t>
        </is>
      </c>
      <c>
        <is>
          <t>04.07.2023 13:06:00</t>
        </is>
      </c>
      <c>
        <v>5.259444444</v>
      </c>
      <c>
        <v>6</v>
      </c>
      <c>
        <v>787</v>
      </c>
      <c>
        <v>2</v>
      </c>
      <c>
        <v>9</v>
      </c>
      <c>
        <v>4</v>
      </c>
      <c>
        <v>110</v>
      </c>
      <c>
        <v>0</v>
      </c>
      <c>
        <v>0</v>
      </c>
      <c>
        <v>6.803139443733336</v>
      </c>
      <c>
        <v>567.4265864546352</v>
      </c>
      <c>
        <v>60.92296109830481</v>
      </c>
      <c>
        <v>95.00933934909285</v>
      </c>
      <c>
        <v>60.529207236374305</v>
      </c>
      <c>
        <v>264.3405832662671</v>
      </c>
      <c>
        <v>0</v>
      </c>
      <c>
        <v>0</v>
      </c>
      <c>
        <v>1055.0318168484077</v>
      </c>
    </row>
    <row>
      <c>
        <v>2598047</v>
      </c>
      <c>
        <v>1</v>
      </c>
      <c>
        <is>
          <t>İZMİR</t>
        </is>
      </c>
      <c>
        <v>ÇEŞME</v>
      </c>
      <c>
        <is>
          <t>Saha Dağıtım Kutusu (SDK)</t>
        </is>
      </c>
      <c>
        <v>L-296 35-18-L00296_6179941 B01_5937846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04.07.2023 17:04:46</t>
        </is>
      </c>
      <c>
        <is>
          <t>04.07.2023 18:20:17</t>
        </is>
      </c>
      <c>
        <v>1.258611111</v>
      </c>
      <c>
        <v>0</v>
      </c>
      <c>
        <v>5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10.123977425082492</v>
      </c>
      <c>
        <v>0</v>
      </c>
      <c>
        <v>0</v>
      </c>
      <c>
        <v>0</v>
      </c>
      <c>
        <v>0</v>
      </c>
      <c>
        <v>0</v>
      </c>
      <c>
        <v>0</v>
      </c>
      <c>
        <v>10.123977425082492</v>
      </c>
    </row>
    <row>
      <c>
        <v>2598050</v>
      </c>
      <c>
        <v>1</v>
      </c>
      <c>
        <is>
          <t>MANİSA</t>
        </is>
      </c>
      <c>
        <v>TURGUTLU</v>
      </c>
      <c>
        <is>
          <t>Dağıtım Transformatörü</t>
        </is>
      </c>
      <c>
        <v>TR-2/25 45-83-L00025_45-83-L00025_81591166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04.07.2023 17:04:32</t>
        </is>
      </c>
      <c>
        <is>
          <t>04.07.2023 19:46:08</t>
        </is>
      </c>
      <c>
        <v>2.693333333</v>
      </c>
      <c>
        <v>0</v>
      </c>
      <c>
        <v>957</v>
      </c>
      <c>
        <v>0</v>
      </c>
      <c>
        <v>0</v>
      </c>
      <c>
        <v>0</v>
      </c>
      <c>
        <v>30</v>
      </c>
      <c>
        <v>0</v>
      </c>
      <c>
        <v>0</v>
      </c>
      <c>
        <v>0</v>
      </c>
      <c>
        <v>518.6408619166883</v>
      </c>
      <c>
        <v>0</v>
      </c>
      <c>
        <v>0</v>
      </c>
      <c>
        <v>0</v>
      </c>
      <c>
        <v>36.66596848308718</v>
      </c>
      <c>
        <v>0</v>
      </c>
      <c>
        <v>0</v>
      </c>
      <c>
        <v>555.3068303997755</v>
      </c>
    </row>
    <row>
      <c>
        <v>2598027</v>
      </c>
      <c>
        <v>1</v>
      </c>
      <c>
        <is>
          <t>İZMİR</t>
        </is>
      </c>
      <c>
        <v>ÖDEMİŞ</v>
      </c>
      <c>
        <is>
          <t>AG Fideri</t>
        </is>
      </c>
      <c>
        <v>TR-156 35-15-L00156_A_56372118_56372118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04.07.2023 16:38:06</t>
        </is>
      </c>
      <c>
        <is>
          <t>04.07.2023 20:15:15</t>
        </is>
      </c>
      <c>
        <v>3.619166666</v>
      </c>
      <c>
        <v>0</v>
      </c>
      <c>
        <v>4</v>
      </c>
      <c>
        <v>0</v>
      </c>
      <c>
        <v>2</v>
      </c>
      <c>
        <v>0</v>
      </c>
      <c>
        <v>2</v>
      </c>
      <c>
        <v>0</v>
      </c>
      <c>
        <v>0</v>
      </c>
      <c>
        <v>0</v>
      </c>
      <c>
        <v>1.9476938928957979</v>
      </c>
      <c>
        <v>0</v>
      </c>
      <c>
        <v>60.00322981416583</v>
      </c>
      <c>
        <v>0</v>
      </c>
      <c>
        <v>25.42651596441137</v>
      </c>
      <c>
        <v>0</v>
      </c>
      <c>
        <v>0</v>
      </c>
      <c>
        <v>87.377439671473</v>
      </c>
    </row>
    <row>
      <c>
        <v>2597715</v>
      </c>
      <c>
        <v>1</v>
      </c>
      <c>
        <is>
          <t>İZMİR</t>
        </is>
      </c>
      <c>
        <v>BUCA</v>
      </c>
      <c>
        <is>
          <t>Kullanıcı Bağlantı Hattı</t>
        </is>
      </c>
      <c>
        <v>K-1153 35-03-K01153_912934502_912934502</v>
      </c>
      <c>
        <v>Üçüncü Şahısların Vermiş Olduğu Hasarlar</v>
      </c>
      <c>
        <v>Dağıtım-AG</v>
      </c>
      <c>
        <v>Uzun</v>
      </c>
      <c>
        <v>Dışsal</v>
      </c>
      <c>
        <v>Bildirimsiz</v>
      </c>
      <c>
        <is>
          <t>04.07.2023 11:10:39</t>
        </is>
      </c>
      <c>
        <is>
          <t>04.07.2023 17:02:58</t>
        </is>
      </c>
      <c>
        <v>5.871944444</v>
      </c>
      <c>
        <v>0</v>
      </c>
      <c>
        <v>5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14.433604463185741</v>
      </c>
      <c>
        <v>0</v>
      </c>
      <c>
        <v>0</v>
      </c>
      <c>
        <v>0</v>
      </c>
      <c>
        <v>0</v>
      </c>
      <c>
        <v>0</v>
      </c>
      <c>
        <v>0</v>
      </c>
      <c>
        <v>14.433604463185741</v>
      </c>
    </row>
    <row>
      <c>
        <v>2597984</v>
      </c>
      <c>
        <v>1</v>
      </c>
      <c>
        <is>
          <t>MANİSA</t>
        </is>
      </c>
      <c>
        <v>GÖRDES</v>
      </c>
      <c>
        <is>
          <t>OG Fideri</t>
        </is>
      </c>
      <c>
        <v>GÖRDES DM 45-75-M00050_HatBaşıAyırıcı_73330069 M11_73330069</v>
      </c>
      <c>
        <v>OG Ayırıcı Arızası</v>
      </c>
      <c>
        <v>Dağıtım-OG</v>
      </c>
      <c>
        <v>Uzun</v>
      </c>
      <c>
        <v>Şebeke işletmecisi</v>
      </c>
      <c>
        <v>Bildirimsiz</v>
      </c>
      <c>
        <is>
          <t>04.07.2023 15:50:09</t>
        </is>
      </c>
      <c>
        <is>
          <t>04.07.2023 20:46:18</t>
        </is>
      </c>
      <c>
        <v>4.935833333</v>
      </c>
      <c>
        <v>1</v>
      </c>
      <c>
        <v>137</v>
      </c>
      <c>
        <v>5</v>
      </c>
      <c>
        <v>24</v>
      </c>
      <c>
        <v>3</v>
      </c>
      <c>
        <v>7</v>
      </c>
      <c>
        <v>0</v>
      </c>
      <c>
        <v>0</v>
      </c>
      <c>
        <v>1.246118116655</v>
      </c>
      <c>
        <v>88.16472494772886</v>
      </c>
      <c>
        <v>139.2355093029181</v>
      </c>
      <c>
        <v>255.5116715911658</v>
      </c>
      <c>
        <v>28.76286071257383</v>
      </c>
      <c>
        <v>17.31596345845465</v>
      </c>
      <c>
        <v>0</v>
      </c>
      <c>
        <v>0</v>
      </c>
      <c>
        <v>530.2368481294963</v>
      </c>
    </row>
    <row>
      <c>
        <v>2597629</v>
      </c>
      <c>
        <v>1</v>
      </c>
      <c>
        <is>
          <t>MANİSA</t>
        </is>
      </c>
      <c>
        <v>TURGUTLU</v>
      </c>
      <c>
        <is>
          <t>DM</t>
        </is>
      </c>
      <c>
        <v>TR-1/83 KAPTANOĞLU DM 45-83-M00083_BAĞYURDU TM GİRİŞ M010_61292042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04.07.2023 09:51:17</t>
        </is>
      </c>
      <c>
        <is>
          <t>04.07.2023 10:39:57</t>
        </is>
      </c>
      <c>
        <v>0.811111111</v>
      </c>
      <c>
        <v>1</v>
      </c>
      <c>
        <v>486</v>
      </c>
      <c>
        <v>0</v>
      </c>
      <c>
        <v>4</v>
      </c>
      <c>
        <v>7</v>
      </c>
      <c>
        <v>19</v>
      </c>
      <c>
        <v>8</v>
      </c>
      <c>
        <v>0</v>
      </c>
      <c>
        <v>0.18250358918277781</v>
      </c>
      <c>
        <v>161.02668462911024</v>
      </c>
      <c>
        <v>0</v>
      </c>
      <c>
        <v>3.4124294056527793</v>
      </c>
      <c>
        <v>278.81201319497256</v>
      </c>
      <c>
        <v>34.614601540560315</v>
      </c>
      <c>
        <v>1894.4213431597775</v>
      </c>
      <c>
        <v>0</v>
      </c>
      <c>
        <v>2372.469575519256</v>
      </c>
    </row>
    <row>
      <c>
        <v>2598213</v>
      </c>
      <c>
        <v>1</v>
      </c>
      <c>
        <is>
          <t>İZMİR</t>
        </is>
      </c>
      <c>
        <v>KEMALPAŞA</v>
      </c>
      <c>
        <is>
          <t>Kullanıcı Bağlantı Hattı</t>
        </is>
      </c>
      <c>
        <v>ÖREN TR-5 35-27-L00221_98975506_98975506</v>
      </c>
      <c>
        <v>AG Box / Sdk Abone Çıkış Sigorta Atığı</v>
      </c>
      <c>
        <v>Dağıtım-AG</v>
      </c>
      <c>
        <v>Uzun</v>
      </c>
      <c>
        <v>Şebeke işletmecisi</v>
      </c>
      <c>
        <v>Bildirimsiz</v>
      </c>
      <c>
        <is>
          <t>04.07.2023 21:22:19</t>
        </is>
      </c>
      <c>
        <is>
          <t>04.07.2023 23:22:24</t>
        </is>
      </c>
      <c>
        <v>2.001388888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0.42583677075476395</v>
      </c>
      <c>
        <v>0</v>
      </c>
      <c>
        <v>0</v>
      </c>
      <c>
        <v>0</v>
      </c>
      <c>
        <v>0</v>
      </c>
      <c>
        <v>0</v>
      </c>
      <c>
        <v>0</v>
      </c>
      <c>
        <v>0.42583677075476395</v>
      </c>
    </row>
    <row>
      <c>
        <v>2598170</v>
      </c>
      <c>
        <v>1</v>
      </c>
      <c>
        <is>
          <t>MANİSA</t>
        </is>
      </c>
      <c>
        <v>SARIGÖL</v>
      </c>
      <c>
        <is>
          <t>OG Fideri</t>
        </is>
      </c>
      <c>
        <v>TIRAZLI KÖK 45-79-M00079_HatBaşıAyırıcı_72341684 M06_72341684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04.07.2023 19:54:41</t>
        </is>
      </c>
      <c>
        <is>
          <t>05.07.2023 00:14:47</t>
        </is>
      </c>
      <c>
        <v>4.335</v>
      </c>
      <c>
        <v>1</v>
      </c>
      <c>
        <v>317</v>
      </c>
      <c>
        <v>0</v>
      </c>
      <c>
        <v>70</v>
      </c>
      <c>
        <v>2</v>
      </c>
      <c>
        <v>6</v>
      </c>
      <c>
        <v>0</v>
      </c>
      <c>
        <v>0</v>
      </c>
      <c>
        <v>1.117616228033889</v>
      </c>
      <c>
        <v>142.83811313855088</v>
      </c>
      <c>
        <v>0</v>
      </c>
      <c>
        <v>593.4317097507001</v>
      </c>
      <c>
        <v>13.264668551065554</v>
      </c>
      <c>
        <v>7.286775498069444</v>
      </c>
      <c>
        <v>0</v>
      </c>
      <c>
        <v>0</v>
      </c>
      <c>
        <v>757.9388831664199</v>
      </c>
    </row>
    <row>
      <c>
        <v>2598070</v>
      </c>
      <c>
        <v>1</v>
      </c>
      <c>
        <is>
          <t>MANİSA</t>
        </is>
      </c>
      <c>
        <v>SELENDİ</v>
      </c>
      <c>
        <is>
          <t>OG Fideri</t>
        </is>
      </c>
      <c>
        <v>ÇAMLICA KÖK 45-81-M00048_HatBaşıAyırıcı_53134908 M03_53134908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04.07.2023 17:19:01</t>
        </is>
      </c>
      <c>
        <is>
          <t>04.07.2023 20:45:04</t>
        </is>
      </c>
      <c>
        <v>3.434166666</v>
      </c>
      <c>
        <v>0</v>
      </c>
      <c>
        <v>90</v>
      </c>
      <c>
        <v>0</v>
      </c>
      <c>
        <v>0</v>
      </c>
      <c>
        <v>1</v>
      </c>
      <c>
        <v>4</v>
      </c>
      <c>
        <v>0</v>
      </c>
      <c>
        <v>0</v>
      </c>
      <c>
        <v>0</v>
      </c>
      <c>
        <v>36.215324886277955</v>
      </c>
      <c>
        <v>0</v>
      </c>
      <c>
        <v>0</v>
      </c>
      <c>
        <v>4.689021952836649</v>
      </c>
      <c>
        <v>6.791066379563321</v>
      </c>
      <c>
        <v>0</v>
      </c>
      <c>
        <v>0</v>
      </c>
      <c>
        <v>47.69541321867792</v>
      </c>
    </row>
    <row>
      <c>
        <v>2597990</v>
      </c>
      <c>
        <v>1</v>
      </c>
      <c>
        <is>
          <t>MANİSA</t>
        </is>
      </c>
      <c>
        <v>ŞEHZADELER</v>
      </c>
      <c>
        <is>
          <t>OG Fideri</t>
        </is>
      </c>
      <c>
        <v>DM-05/02 45-71-M00048_FABRİKALAR M03_66503094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04.07.2023 15:58:17</t>
        </is>
      </c>
      <c>
        <is>
          <t>04.07.2023 18:11:29</t>
        </is>
      </c>
      <c>
        <v>2.22</v>
      </c>
      <c>
        <v>0</v>
      </c>
      <c>
        <v>0</v>
      </c>
      <c>
        <v>9</v>
      </c>
      <c>
        <v>0</v>
      </c>
      <c>
        <v>7</v>
      </c>
      <c>
        <v>0</v>
      </c>
      <c>
        <v>0</v>
      </c>
      <c>
        <v>0</v>
      </c>
      <c>
        <v>0</v>
      </c>
      <c>
        <v>0</v>
      </c>
      <c>
        <v>155.95503887512868</v>
      </c>
      <c>
        <v>0</v>
      </c>
      <c>
        <v>311.8157536819016</v>
      </c>
      <c>
        <v>0</v>
      </c>
      <c>
        <v>0</v>
      </c>
      <c>
        <v>0</v>
      </c>
      <c>
        <v>467.7707925570303</v>
      </c>
    </row>
    <row>
      <c>
        <v>2598059</v>
      </c>
      <c>
        <v>1</v>
      </c>
      <c>
        <is>
          <t>MANİSA</t>
        </is>
      </c>
      <c>
        <v>AHMETLİ</v>
      </c>
      <c>
        <is>
          <t>Dağıtım Transformatörü</t>
        </is>
      </c>
      <c>
        <v>AHMETLİ TR-74 KURTULUŞ 45-84-L00074_45-84-L00074_2367459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04.07.2023 17:22:56</t>
        </is>
      </c>
      <c>
        <is>
          <t>04.07.2023 18:34:42</t>
        </is>
      </c>
      <c>
        <v>1.196111111</v>
      </c>
      <c>
        <v>0</v>
      </c>
      <c>
        <v>401</v>
      </c>
      <c>
        <v>0</v>
      </c>
      <c>
        <v>8</v>
      </c>
      <c>
        <v>0</v>
      </c>
      <c>
        <v>26</v>
      </c>
      <c>
        <v>0</v>
      </c>
      <c>
        <v>0</v>
      </c>
      <c>
        <v>0</v>
      </c>
      <c>
        <v>88.14012941169568</v>
      </c>
      <c>
        <v>0</v>
      </c>
      <c>
        <v>12.246701998255894</v>
      </c>
      <c>
        <v>0</v>
      </c>
      <c>
        <v>33.86749557659108</v>
      </c>
      <c>
        <v>0</v>
      </c>
      <c>
        <v>0</v>
      </c>
      <c>
        <v>134.25432698654265</v>
      </c>
    </row>
    <row>
      <c>
        <v>2598136</v>
      </c>
      <c>
        <v>1</v>
      </c>
      <c>
        <is>
          <t>İZMİR</t>
        </is>
      </c>
      <c>
        <v>KİRAZ</v>
      </c>
      <c>
        <is>
          <t>AG Fideri</t>
        </is>
      </c>
      <c>
        <v>ÖRENCİK AVCILAR YILMAZ KOÇ YANI TR-6 35-31-L00490_A_72227126_72227126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04.07.2023 18:59:47</t>
        </is>
      </c>
      <c>
        <is>
          <t>04.07.2023 23:18:28</t>
        </is>
      </c>
      <c>
        <v>4.311388888</v>
      </c>
      <c>
        <v>0</v>
      </c>
      <c>
        <v>11</v>
      </c>
      <c>
        <v>0</v>
      </c>
      <c>
        <v>3</v>
      </c>
      <c>
        <v>0</v>
      </c>
      <c>
        <v>0</v>
      </c>
      <c>
        <v>0</v>
      </c>
      <c>
        <v>0</v>
      </c>
      <c>
        <v>0</v>
      </c>
      <c>
        <v>5.111268859003159</v>
      </c>
      <c>
        <v>0</v>
      </c>
      <c>
        <v>1.0384101682467446</v>
      </c>
      <c>
        <v>0</v>
      </c>
      <c>
        <v>0</v>
      </c>
      <c>
        <v>0</v>
      </c>
      <c>
        <v>0</v>
      </c>
      <c>
        <v>6.149679027249904</v>
      </c>
    </row>
    <row>
      <c>
        <v>2597518</v>
      </c>
      <c>
        <v>1</v>
      </c>
      <c>
        <is>
          <t>İZMİR</t>
        </is>
      </c>
      <c>
        <v>BAYRAKLI</v>
      </c>
      <c>
        <is>
          <t>DM</t>
        </is>
      </c>
      <c>
        <v>DOĞANÇAY İM 35-04-A00004_TRAFO-1 K07_77533634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04.07.2023 06:09:00</t>
        </is>
      </c>
      <c>
        <is>
          <t>04.07.2023 06:12:30</t>
        </is>
      </c>
      <c>
        <v>0.058333333</v>
      </c>
      <c>
        <v>0</v>
      </c>
      <c>
        <v>11865</v>
      </c>
      <c>
        <v>0</v>
      </c>
      <c>
        <v>0</v>
      </c>
      <c>
        <v>8</v>
      </c>
      <c>
        <v>717</v>
      </c>
      <c>
        <v>0</v>
      </c>
      <c>
        <v>3</v>
      </c>
      <c>
        <v>0</v>
      </c>
      <c>
        <v>138.64320082025893</v>
      </c>
      <c>
        <v>0</v>
      </c>
      <c>
        <v>0</v>
      </c>
      <c>
        <v>12.192103230225708</v>
      </c>
      <c>
        <v>32.59477046718915</v>
      </c>
      <c>
        <v>0</v>
      </c>
      <c>
        <v>3.749277330110812</v>
      </c>
      <c>
        <v>187.1793518477846</v>
      </c>
    </row>
    <row>
      <c>
        <v>2597641</v>
      </c>
      <c>
        <v>1</v>
      </c>
      <c>
        <is>
          <t>İZMİR</t>
        </is>
      </c>
      <c>
        <v>BERGAMA</v>
      </c>
      <c>
        <is>
          <t>DM</t>
        </is>
      </c>
      <c>
        <v>BERGAMA İM-1 35-16-A00001_ŞEHİR-1 L01_2093769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04.07.2023 10:03:59</t>
        </is>
      </c>
      <c>
        <is>
          <t>04.07.2023 10:10:13</t>
        </is>
      </c>
      <c>
        <v>0.103888888</v>
      </c>
      <c>
        <v>0</v>
      </c>
      <c>
        <v>7400</v>
      </c>
      <c>
        <v>0</v>
      </c>
      <c>
        <v>1</v>
      </c>
      <c>
        <v>0</v>
      </c>
      <c>
        <v>1371</v>
      </c>
      <c>
        <v>0</v>
      </c>
      <c>
        <v>0</v>
      </c>
      <c>
        <v>0</v>
      </c>
      <c>
        <v>146.7710665053783</v>
      </c>
      <c>
        <v>0</v>
      </c>
      <c>
        <v>0.02381779726048067</v>
      </c>
      <c>
        <v>0</v>
      </c>
      <c>
        <v>197.9299304156599</v>
      </c>
      <c>
        <v>0</v>
      </c>
      <c>
        <v>0</v>
      </c>
      <c>
        <v>344.72481471829866</v>
      </c>
    </row>
    <row>
      <c>
        <v>2597950</v>
      </c>
      <c>
        <v>1</v>
      </c>
      <c>
        <is>
          <t>MANİSA</t>
        </is>
      </c>
      <c>
        <v>SALİHLİ</v>
      </c>
      <c>
        <is>
          <t>AG Fideri</t>
        </is>
      </c>
      <c>
        <v>PAZARKÖY TR-1 45-78-L00699_C_56391768_56391768</v>
      </c>
      <c>
        <v>AG Pano Faz Sigorta Atığı</v>
      </c>
      <c>
        <v>Dağıtım-AG</v>
      </c>
      <c>
        <v>Uzun</v>
      </c>
      <c>
        <v>Şebeke işletmecisi</v>
      </c>
      <c>
        <v>Bildirimsiz</v>
      </c>
      <c>
        <is>
          <t>04.07.2023 14:50:07</t>
        </is>
      </c>
      <c>
        <is>
          <t>04.07.2023 16:41:04</t>
        </is>
      </c>
      <c>
        <v>1.849166666</v>
      </c>
      <c>
        <v>0</v>
      </c>
      <c>
        <v>15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7.291701931864015</v>
      </c>
      <c>
        <v>0</v>
      </c>
      <c>
        <v>0</v>
      </c>
      <c>
        <v>0</v>
      </c>
      <c>
        <v>1.4575616887243927</v>
      </c>
      <c>
        <v>0</v>
      </c>
      <c>
        <v>0</v>
      </c>
      <c>
        <v>8.749263620588408</v>
      </c>
    </row>
    <row>
      <c>
        <v>2598282</v>
      </c>
      <c>
        <v>1</v>
      </c>
      <c>
        <is>
          <t>İZMİR</t>
        </is>
      </c>
      <c>
        <v>TİRE</v>
      </c>
      <c>
        <is>
          <t>AG Fideri</t>
        </is>
      </c>
      <c>
        <v>MAHMUTLAR TR-2 35-29-L00119_A_56361310_56361310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04.07.2023 23:41:06</t>
        </is>
      </c>
      <c>
        <is>
          <t>05.07.2023 01:45:17</t>
        </is>
      </c>
      <c>
        <v>2.069722222</v>
      </c>
      <c>
        <v>0</v>
      </c>
      <c>
        <v>14</v>
      </c>
      <c>
        <v>0</v>
      </c>
      <c>
        <v>4</v>
      </c>
      <c>
        <v>0</v>
      </c>
      <c>
        <v>5</v>
      </c>
      <c>
        <v>0</v>
      </c>
      <c>
        <v>0</v>
      </c>
      <c>
        <v>0</v>
      </c>
      <c>
        <v>8.007152913717952</v>
      </c>
      <c>
        <v>0</v>
      </c>
      <c>
        <v>17.930525814640582</v>
      </c>
      <c>
        <v>0</v>
      </c>
      <c>
        <v>1.2418945791198006</v>
      </c>
      <c>
        <v>0</v>
      </c>
      <c>
        <v>0</v>
      </c>
      <c>
        <v>27.179573307478336</v>
      </c>
    </row>
    <row>
      <c>
        <v>2598245</v>
      </c>
      <c>
        <v>1</v>
      </c>
      <c>
        <is>
          <t>İZMİR</t>
        </is>
      </c>
      <c>
        <v>TORBALI</v>
      </c>
      <c>
        <is>
          <t>Kullanıcı Bağlantı Hattı</t>
        </is>
      </c>
      <c>
        <v>TR-171 35-26-M00171_956614055_956614055</v>
      </c>
      <c>
        <v>AG Box / Sdk Abone Çıkış Sigorta Atığı</v>
      </c>
      <c>
        <v>Dağıtım-AG</v>
      </c>
      <c>
        <v>Uzun</v>
      </c>
      <c>
        <v>Şebeke işletmecisi</v>
      </c>
      <c>
        <v>Bildirimsiz</v>
      </c>
      <c>
        <is>
          <t>04.07.2023 22:07:51</t>
        </is>
      </c>
      <c>
        <is>
          <t>04.07.2023 23:05:49</t>
        </is>
      </c>
      <c>
        <v>0.966111111</v>
      </c>
      <c>
        <v>0</v>
      </c>
      <c>
        <v>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1.3278128728347225</v>
      </c>
      <c>
        <v>0</v>
      </c>
      <c>
        <v>0</v>
      </c>
      <c>
        <v>0</v>
      </c>
      <c>
        <v>0.3186336934083257</v>
      </c>
      <c>
        <v>0</v>
      </c>
      <c>
        <v>0</v>
      </c>
      <c>
        <v>1.646446566243048</v>
      </c>
    </row>
    <row>
      <c>
        <v>2597595</v>
      </c>
      <c>
        <v>1</v>
      </c>
      <c>
        <is>
          <t>İZMİR</t>
        </is>
      </c>
      <c>
        <v>FOÇA</v>
      </c>
      <c>
        <is>
          <t>KÖK</t>
        </is>
      </c>
      <c>
        <v>GERENKÖY KÖK 35-23-M00156_GERENKÖY İZSU SU POMPALARI M05_72155607</v>
      </c>
      <c>
        <v>Plansız Kesinti / Müdahale</v>
      </c>
      <c>
        <v>Dağıtım-OG</v>
      </c>
      <c>
        <v>Uzun</v>
      </c>
      <c>
        <v>Şebeke işletmecisi</v>
      </c>
      <c>
        <v>Bildirimsiz</v>
      </c>
      <c>
        <is>
          <t>04.07.2023 09:00:00</t>
        </is>
      </c>
      <c>
        <is>
          <t>04.07.2023 10:03:08</t>
        </is>
      </c>
      <c>
        <v>1.052222222</v>
      </c>
      <c>
        <v>9</v>
      </c>
      <c>
        <v>13</v>
      </c>
      <c>
        <v>7</v>
      </c>
      <c>
        <v>3</v>
      </c>
      <c>
        <v>7</v>
      </c>
      <c>
        <v>1</v>
      </c>
      <c>
        <v>0</v>
      </c>
      <c>
        <v>0</v>
      </c>
      <c>
        <v>3.4838252268116063</v>
      </c>
      <c>
        <v>2.8997669493719473</v>
      </c>
      <c>
        <v>189.9977020052818</v>
      </c>
      <c>
        <v>0.7633072375564853</v>
      </c>
      <c>
        <v>466.6273171734073</v>
      </c>
      <c>
        <v>0.5341894109718289</v>
      </c>
      <c>
        <v>0</v>
      </c>
      <c>
        <v>0</v>
      </c>
      <c>
        <v>664.3061080034009</v>
      </c>
    </row>
    <row>
      <c>
        <v>2598199</v>
      </c>
      <c>
        <v>1</v>
      </c>
      <c>
        <is>
          <t>İZMİR</t>
        </is>
      </c>
      <c>
        <v>BUCA</v>
      </c>
      <c>
        <is>
          <t>Kullanıcı Bağlantı Hattı</t>
        </is>
      </c>
      <c>
        <v>K-1505 35-03-K01505_910587397_910587397</v>
      </c>
      <c>
        <v>AG Box / Sdk Abone Çıkış Sigorta Atığı</v>
      </c>
      <c>
        <v>Dağıtım-AG</v>
      </c>
      <c>
        <v>Uzun</v>
      </c>
      <c>
        <v>Şebeke işletmecisi</v>
      </c>
      <c>
        <v>Bildirimsiz</v>
      </c>
      <c>
        <is>
          <t>04.07.2023 21:05:39</t>
        </is>
      </c>
      <c>
        <is>
          <t>05.07.2023 00:22:27</t>
        </is>
      </c>
      <c>
        <v>3.28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0.79345282663</v>
      </c>
      <c>
        <v>0</v>
      </c>
      <c>
        <v>0</v>
      </c>
      <c>
        <v>0</v>
      </c>
      <c>
        <v>0</v>
      </c>
      <c>
        <v>0</v>
      </c>
      <c>
        <v>0</v>
      </c>
      <c>
        <v>0.79345282663</v>
      </c>
    </row>
    <row>
      <c>
        <v>2598142</v>
      </c>
      <c>
        <v>1</v>
      </c>
      <c>
        <is>
          <t>MANİSA</t>
        </is>
      </c>
      <c>
        <v>SARIGÖL</v>
      </c>
      <c>
        <is>
          <t>KÖK</t>
        </is>
      </c>
      <c>
        <v>TIRAZLI KÖK 45-79-M00079_BAHARLAR M06_72036244</v>
      </c>
      <c>
        <v>OG Fider Açması</v>
      </c>
      <c>
        <v>Dağıtım-OG</v>
      </c>
      <c>
        <v>Kısa</v>
      </c>
      <c>
        <v>Şebeke işletmecisi</v>
      </c>
      <c>
        <v>Bildirimsiz</v>
      </c>
      <c>
        <is>
          <t>04.07.2023 19:13:20</t>
        </is>
      </c>
      <c>
        <is>
          <t>04.07.2023 19:14:00</t>
        </is>
      </c>
      <c>
        <v>0.011111111</v>
      </c>
      <c>
        <v>4</v>
      </c>
      <c>
        <v>1671</v>
      </c>
      <c>
        <v>126</v>
      </c>
      <c>
        <v>404</v>
      </c>
      <c>
        <v>7</v>
      </c>
      <c>
        <v>79</v>
      </c>
      <c>
        <v>0</v>
      </c>
      <c>
        <v>0</v>
      </c>
      <c>
        <v>0.011774446400000001</v>
      </c>
      <c>
        <v>2.680356930104846</v>
      </c>
      <c>
        <v>14.252288776607674</v>
      </c>
      <c>
        <v>27.57555990803148</v>
      </c>
      <c>
        <v>0.4074447270385033</v>
      </c>
      <c>
        <v>0.5860218367106567</v>
      </c>
      <c>
        <v>0</v>
      </c>
      <c>
        <v>0</v>
      </c>
      <c>
        <v>45.513446624893156</v>
      </c>
    </row>
    <row>
      <c>
        <v>2597698</v>
      </c>
      <c>
        <v>1</v>
      </c>
      <c>
        <is>
          <t>İZMİR</t>
        </is>
      </c>
      <c>
        <v>BUCA</v>
      </c>
      <c>
        <is>
          <t>Dağıtım Transformatörü</t>
        </is>
      </c>
      <c>
        <v>M-989 35-03-M00989_35-03-M00989_41914887</v>
      </c>
      <c>
        <v>AG Hatta Ağaç Kesimi</v>
      </c>
      <c>
        <v>Dağıtım-AG</v>
      </c>
      <c>
        <v>Uzun</v>
      </c>
      <c>
        <v>Şebeke işletmecisi</v>
      </c>
      <c>
        <v>Bildirimsiz</v>
      </c>
      <c>
        <is>
          <t>04.07.2023 10:48:17</t>
        </is>
      </c>
      <c>
        <is>
          <t>04.07.2023 11:23:35</t>
        </is>
      </c>
      <c>
        <v>0.588333333</v>
      </c>
      <c>
        <v>0</v>
      </c>
      <c>
        <v>808</v>
      </c>
      <c>
        <v>0</v>
      </c>
      <c>
        <v>0</v>
      </c>
      <c>
        <v>0</v>
      </c>
      <c>
        <v>34</v>
      </c>
      <c>
        <v>0</v>
      </c>
      <c>
        <v>0</v>
      </c>
      <c>
        <v>0</v>
      </c>
      <c>
        <v>104.3450108093619</v>
      </c>
      <c>
        <v>0</v>
      </c>
      <c>
        <v>0</v>
      </c>
      <c>
        <v>0</v>
      </c>
      <c>
        <v>33.4088548450311</v>
      </c>
      <c>
        <v>0</v>
      </c>
      <c>
        <v>0</v>
      </c>
      <c>
        <v>137.753865654393</v>
      </c>
    </row>
    <row>
      <c>
        <v>2598096</v>
      </c>
      <c>
        <v>1</v>
      </c>
      <c>
        <is>
          <t>MANİSA</t>
        </is>
      </c>
      <c>
        <v>SALİHLİ</v>
      </c>
      <c>
        <is>
          <t>OG Fideri</t>
        </is>
      </c>
      <c>
        <v>POYRAZDAMLARI TR-11 45-78-M00576_HatBaşıAyırıcı_53139333 M05_53139333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04.07.2023 18:02:26</t>
        </is>
      </c>
      <c>
        <is>
          <t>04.07.2023 20:22:40</t>
        </is>
      </c>
      <c>
        <v>2.337222222</v>
      </c>
      <c>
        <v>0</v>
      </c>
      <c>
        <v>0</v>
      </c>
      <c>
        <v>10</v>
      </c>
      <c>
        <v>19</v>
      </c>
      <c>
        <v>0</v>
      </c>
      <c>
        <v>1</v>
      </c>
      <c>
        <v>0</v>
      </c>
      <c>
        <v>0</v>
      </c>
      <c>
        <v>0</v>
      </c>
      <c>
        <v>0</v>
      </c>
      <c>
        <v>130.53624572756604</v>
      </c>
      <c>
        <v>139.84700301149016</v>
      </c>
      <c>
        <v>0</v>
      </c>
      <c>
        <v>1.4063459656001336</v>
      </c>
      <c>
        <v>0</v>
      </c>
      <c>
        <v>0</v>
      </c>
      <c>
        <v>271.7895947046563</v>
      </c>
    </row>
    <row>
      <c>
        <v>2597996</v>
      </c>
      <c>
        <v>1</v>
      </c>
      <c>
        <is>
          <t>İZMİR</t>
        </is>
      </c>
      <c>
        <v>BORNOVA</v>
      </c>
      <c>
        <is>
          <t>AG Fideri</t>
        </is>
      </c>
      <c>
        <v>K-4631 35-02-K04631_E_56369227_56369227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04.07.2023 16:07:29</t>
        </is>
      </c>
      <c>
        <is>
          <t>04.07.2023 17:20:27</t>
        </is>
      </c>
      <c>
        <v>1.216111111</v>
      </c>
      <c>
        <v>0</v>
      </c>
      <c>
        <v>96</v>
      </c>
      <c>
        <v>0</v>
      </c>
      <c>
        <v>0</v>
      </c>
      <c>
        <v>0</v>
      </c>
      <c>
        <v>6</v>
      </c>
      <c>
        <v>0</v>
      </c>
      <c>
        <v>0</v>
      </c>
      <c>
        <v>0</v>
      </c>
      <c>
        <v>27.95765025718214</v>
      </c>
      <c>
        <v>0</v>
      </c>
      <c>
        <v>0</v>
      </c>
      <c>
        <v>0</v>
      </c>
      <c>
        <v>14.802667357164925</v>
      </c>
      <c>
        <v>0</v>
      </c>
      <c>
        <v>0</v>
      </c>
      <c>
        <v>42.760317614347066</v>
      </c>
    </row>
    <row>
      <c>
        <v>2597552</v>
      </c>
      <c>
        <v>1</v>
      </c>
      <c>
        <is>
          <t>MANİSA</t>
        </is>
      </c>
      <c>
        <v>ALAŞEHİR</v>
      </c>
      <c>
        <is>
          <t>KÖK</t>
        </is>
      </c>
      <c>
        <v>IŞIKLAR KÖK 45-73-M00467_BAKLACI M06_83813303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04.07.2023 08:07:50</t>
        </is>
      </c>
      <c>
        <is>
          <t>04.07.2023 10:31:00</t>
        </is>
      </c>
      <c>
        <v>2.386111111</v>
      </c>
      <c>
        <v>3</v>
      </c>
      <c>
        <v>238</v>
      </c>
      <c>
        <v>93</v>
      </c>
      <c>
        <v>189</v>
      </c>
      <c>
        <v>7</v>
      </c>
      <c>
        <v>14</v>
      </c>
      <c>
        <v>0</v>
      </c>
      <c>
        <v>0</v>
      </c>
      <c>
        <v>15.0252768171039</v>
      </c>
      <c>
        <v>100.67685127338164</v>
      </c>
      <c>
        <v>1721.958315180097</v>
      </c>
      <c>
        <v>2735.1091936566495</v>
      </c>
      <c>
        <v>17.67432930237044</v>
      </c>
      <c>
        <v>44.7481571182044</v>
      </c>
      <c>
        <v>0</v>
      </c>
      <c>
        <v>0</v>
      </c>
      <c>
        <v>4635.192123347807</v>
      </c>
    </row>
    <row>
      <c>
        <v>2598073</v>
      </c>
      <c>
        <v>1</v>
      </c>
      <c>
        <is>
          <t>MANİSA</t>
        </is>
      </c>
      <c>
        <v>AKHİSAR</v>
      </c>
      <c>
        <is>
          <t>Kullanıcı Bağlantı Hattı</t>
        </is>
      </c>
      <c>
        <v>TR-1/64 DM 45-72-M00064_95001201974_95001201974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04.07.2023 17:37:19</t>
        </is>
      </c>
      <c>
        <is>
          <t>04.07.2023 19:04:18</t>
        </is>
      </c>
      <c>
        <v>1.449722222</v>
      </c>
      <c>
        <v>0</v>
      </c>
      <c>
        <v>3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1.0917412558533333</v>
      </c>
      <c>
        <v>0</v>
      </c>
      <c>
        <v>0</v>
      </c>
      <c>
        <v>0</v>
      </c>
      <c>
        <v>0</v>
      </c>
      <c>
        <v>0</v>
      </c>
      <c>
        <v>0</v>
      </c>
      <c>
        <v>1.0917412558533333</v>
      </c>
    </row>
    <row>
      <c>
        <v>2597724</v>
      </c>
      <c>
        <v>1</v>
      </c>
      <c>
        <is>
          <t>İZMİR</t>
        </is>
      </c>
      <c>
        <v>TORBALI</v>
      </c>
      <c>
        <is>
          <t>KÖK</t>
        </is>
      </c>
      <c>
        <v>SELAMPEN KÖK 35-26-M00926_İMPO-KALE-CENKÇİ-SELAMPEN M01_65890763</v>
      </c>
      <c>
        <v>OG Atlama Arızası</v>
      </c>
      <c>
        <v>Dağıtım-OG</v>
      </c>
      <c>
        <v>Uzun</v>
      </c>
      <c>
        <v>Şebeke işletmecisi</v>
      </c>
      <c>
        <v>Bildirimsiz</v>
      </c>
      <c>
        <is>
          <t>04.07.2023 11:15:41</t>
        </is>
      </c>
      <c>
        <is>
          <t>04.07.2023 13:34:28</t>
        </is>
      </c>
      <c>
        <v>2.313055555</v>
      </c>
      <c>
        <v>0</v>
      </c>
      <c>
        <v>0</v>
      </c>
      <c>
        <v>4</v>
      </c>
      <c>
        <v>1</v>
      </c>
      <c>
        <v>4</v>
      </c>
      <c>
        <v>0</v>
      </c>
      <c>
        <v>5</v>
      </c>
      <c>
        <v>1</v>
      </c>
      <c>
        <v>0</v>
      </c>
      <c>
        <v>0</v>
      </c>
      <c>
        <v>202.80599075184102</v>
      </c>
      <c>
        <v>3.095237148079973</v>
      </c>
      <c>
        <v>29.09350411881408</v>
      </c>
      <c>
        <v>0</v>
      </c>
      <c>
        <v>290.0354412449045</v>
      </c>
      <c>
        <v>71.99440274609793</v>
      </c>
      <c>
        <v>597.0245760097375</v>
      </c>
    </row>
    <row>
      <c>
        <v>2598222</v>
      </c>
      <c>
        <v>1</v>
      </c>
      <c>
        <is>
          <t>MANİSA</t>
        </is>
      </c>
      <c>
        <v>AHMETLİ</v>
      </c>
      <c>
        <is>
          <t>DM</t>
        </is>
      </c>
      <c>
        <v>AHMETLİ İM 45-84-A00001_ŞEHİR-2 L15_2120375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04.07.2023 21:32:06</t>
        </is>
      </c>
      <c>
        <is>
          <t>04.07.2023 21:37:42</t>
        </is>
      </c>
      <c>
        <v>0.093333333</v>
      </c>
      <c>
        <v>0</v>
      </c>
      <c>
        <v>0</v>
      </c>
      <c>
        <v>1</v>
      </c>
      <c>
        <v>6</v>
      </c>
      <c>
        <v>2</v>
      </c>
      <c>
        <v>0</v>
      </c>
      <c>
        <v>0</v>
      </c>
      <c>
        <v>0</v>
      </c>
      <c>
        <v>0</v>
      </c>
      <c>
        <v>0</v>
      </c>
      <c>
        <v>0.046987890296666675</v>
      </c>
      <c>
        <v>0.8733921311388468</v>
      </c>
      <c>
        <v>2.573715573683819</v>
      </c>
      <c>
        <v>0</v>
      </c>
      <c>
        <v>0</v>
      </c>
      <c>
        <v>0</v>
      </c>
      <c>
        <v>3.4940955951193327</v>
      </c>
    </row>
    <row>
      <c>
        <v>2597830</v>
      </c>
      <c>
        <v>1</v>
      </c>
      <c>
        <is>
          <t>MANİSA</t>
        </is>
      </c>
      <c>
        <v>ŞEHZADELER</v>
      </c>
      <c>
        <is>
          <t>AG Fideri</t>
        </is>
      </c>
      <c>
        <v>DM-11/05 (TR-39) 45-71-M00283_B_60983896_60983896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04.07.2023 12:49:06</t>
        </is>
      </c>
      <c>
        <is>
          <t>04.07.2023 13:27:22</t>
        </is>
      </c>
      <c>
        <v>0.637777777</v>
      </c>
      <c>
        <v>0</v>
      </c>
      <c>
        <v>64</v>
      </c>
      <c>
        <v>0</v>
      </c>
      <c>
        <v>0</v>
      </c>
      <c>
        <v>0</v>
      </c>
      <c>
        <v>18</v>
      </c>
      <c>
        <v>0</v>
      </c>
      <c>
        <v>0</v>
      </c>
      <c>
        <v>0</v>
      </c>
      <c>
        <v>9.706703461215076</v>
      </c>
      <c>
        <v>0</v>
      </c>
      <c>
        <v>0</v>
      </c>
      <c>
        <v>0</v>
      </c>
      <c>
        <v>7.695749273164891</v>
      </c>
      <c>
        <v>0</v>
      </c>
      <c>
        <v>0</v>
      </c>
      <c>
        <v>17.402452734379967</v>
      </c>
    </row>
    <row>
      <c>
        <v>2597867</v>
      </c>
      <c>
        <v>1</v>
      </c>
      <c>
        <is>
          <t>İZMİR</t>
        </is>
      </c>
      <c>
        <v>ÇİĞLİ</v>
      </c>
      <c>
        <is>
          <t>Kullanıcı Bağlantı Hattı</t>
        </is>
      </c>
      <c>
        <v>K-3320 35-09-K03320_95000586387_95000586387</v>
      </c>
      <c>
        <v>AG Box / Sdk Abone Çıkış Sigorta Atığı</v>
      </c>
      <c>
        <v>Dağıtım-AG</v>
      </c>
      <c>
        <v>Uzun</v>
      </c>
      <c>
        <v>Şebeke işletmecisi</v>
      </c>
      <c>
        <v>Bildirimsiz</v>
      </c>
      <c>
        <is>
          <t>04.07.2023 13:18:27</t>
        </is>
      </c>
      <c>
        <is>
          <t>04.07.2023 20:32:48</t>
        </is>
      </c>
      <c>
        <v>7.239166666</v>
      </c>
      <c>
        <v>0</v>
      </c>
      <c>
        <v>0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0.020755032384932502</v>
      </c>
      <c>
        <v>0</v>
      </c>
      <c>
        <v>0</v>
      </c>
      <c>
        <v>0.020755032384932502</v>
      </c>
    </row>
    <row>
      <c>
        <v>2597532</v>
      </c>
      <c>
        <v>1</v>
      </c>
      <c>
        <is>
          <t>İZMİR</t>
        </is>
      </c>
      <c>
        <v>ÖDEMİŞ</v>
      </c>
      <c>
        <is>
          <t>AG Fideri</t>
        </is>
      </c>
      <c>
        <v>SEYREKLİ TR-14 35-15-L00437_B_56369969_56369969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04.07.2023 07:07:38</t>
        </is>
      </c>
      <c>
        <is>
          <t>04.07.2023 08:08:00</t>
        </is>
      </c>
      <c>
        <v>1.006111111</v>
      </c>
      <c>
        <v>0</v>
      </c>
      <c>
        <v>4</v>
      </c>
      <c>
        <v>0</v>
      </c>
      <c>
        <v>7</v>
      </c>
      <c>
        <v>0</v>
      </c>
      <c>
        <v>2</v>
      </c>
      <c>
        <v>0</v>
      </c>
      <c>
        <v>0</v>
      </c>
      <c>
        <v>0</v>
      </c>
      <c>
        <v>3.796207211547738</v>
      </c>
      <c>
        <v>0</v>
      </c>
      <c>
        <v>17.239102241484087</v>
      </c>
      <c>
        <v>0</v>
      </c>
      <c>
        <v>3.432922151219962</v>
      </c>
      <c>
        <v>0</v>
      </c>
      <c>
        <v>0</v>
      </c>
      <c>
        <v>24.468231604251788</v>
      </c>
    </row>
    <row>
      <c>
        <v>2598265</v>
      </c>
      <c>
        <v>1</v>
      </c>
      <c>
        <is>
          <t>İZMİR</t>
        </is>
      </c>
      <c>
        <v>BAYINDIR</v>
      </c>
      <c>
        <is>
          <t>AG Fideri</t>
        </is>
      </c>
      <c>
        <v>YAŞAR SÖKELİOĞLU-1 35-20-L00099_9752189_56360399_56360399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04.07.2023 22:53:42</t>
        </is>
      </c>
      <c>
        <is>
          <t>04.07.2023 23:48:13</t>
        </is>
      </c>
      <c>
        <v>0.908611111</v>
      </c>
      <c>
        <v>0</v>
      </c>
      <c>
        <v>0</v>
      </c>
      <c>
        <v>0</v>
      </c>
      <c>
        <v>14</v>
      </c>
      <c>
        <v>0</v>
      </c>
      <c>
        <v>3</v>
      </c>
      <c>
        <v>0</v>
      </c>
      <c>
        <v>0</v>
      </c>
      <c>
        <v>0</v>
      </c>
      <c>
        <v>0</v>
      </c>
      <c>
        <v>0</v>
      </c>
      <c>
        <v>47.29454886639913</v>
      </c>
      <c>
        <v>0</v>
      </c>
      <c>
        <v>8.369919584117596</v>
      </c>
      <c>
        <v>0</v>
      </c>
      <c>
        <v>0</v>
      </c>
      <c>
        <v>55.66446845051673</v>
      </c>
    </row>
    <row>
      <c>
        <v>2597638</v>
      </c>
      <c>
        <v>1</v>
      </c>
      <c>
        <is>
          <t>İZMİR</t>
        </is>
      </c>
      <c>
        <v>KONAK</v>
      </c>
      <c>
        <is>
          <t>Kullanıcı Bağlantı Hattı</t>
        </is>
      </c>
      <c>
        <v>M-1251 35-01-M01251_911201559_911201559</v>
      </c>
      <c>
        <v>AG Box / Sdk Abone Çıkış Sigorta Atığı</v>
      </c>
      <c>
        <v>Dağıtım-AG</v>
      </c>
      <c>
        <v>Uzun</v>
      </c>
      <c>
        <v>Şebeke işletmecisi</v>
      </c>
      <c>
        <v>Bildirimsiz</v>
      </c>
      <c>
        <is>
          <t>04.07.2023 09:58:33</t>
        </is>
      </c>
      <c>
        <is>
          <t>04.07.2023 10:28:11</t>
        </is>
      </c>
      <c>
        <v>0.493888888</v>
      </c>
      <c>
        <v>0</v>
      </c>
      <c>
        <v>0</v>
      </c>
      <c>
        <v>0</v>
      </c>
      <c>
        <v>0</v>
      </c>
      <c>
        <v>0</v>
      </c>
      <c>
        <v>9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6.292092620215364</v>
      </c>
      <c>
        <v>0</v>
      </c>
      <c>
        <v>0</v>
      </c>
      <c>
        <v>6.292092620215364</v>
      </c>
    </row>
    <row>
      <c>
        <v>2597538</v>
      </c>
      <c>
        <v>1</v>
      </c>
      <c>
        <is>
          <t>MANİSA</t>
        </is>
      </c>
      <c>
        <v>SALİHLİ</v>
      </c>
      <c>
        <is>
          <t>KÖK</t>
        </is>
      </c>
      <c>
        <v>POYRAZ KÖK 45-78-M00651_POYRAZ MERKEZ-BOZAĞAÇ M03_2307304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04.07.2023 07:28:09</t>
        </is>
      </c>
      <c>
        <is>
          <t>04.07.2023 10:20:49</t>
        </is>
      </c>
      <c>
        <v>2.877777777</v>
      </c>
      <c>
        <v>3</v>
      </c>
      <c>
        <v>328</v>
      </c>
      <c>
        <v>17</v>
      </c>
      <c>
        <v>65</v>
      </c>
      <c>
        <v>2</v>
      </c>
      <c>
        <v>31</v>
      </c>
      <c>
        <v>0</v>
      </c>
      <c>
        <v>0</v>
      </c>
      <c>
        <v>1.6694970511766671</v>
      </c>
      <c>
        <v>126.54307169128593</v>
      </c>
      <c>
        <v>274.5489961997301</v>
      </c>
      <c>
        <v>165.62689431945995</v>
      </c>
      <c>
        <v>52.76826791565319</v>
      </c>
      <c>
        <v>41.10613723560819</v>
      </c>
      <c>
        <v>0</v>
      </c>
      <c>
        <v>0</v>
      </c>
      <c>
        <v>662.2628644129139</v>
      </c>
    </row>
    <row>
      <c>
        <v>2598202</v>
      </c>
      <c>
        <v>1</v>
      </c>
      <c>
        <is>
          <t>MANİSA</t>
        </is>
      </c>
      <c>
        <v>SARUHANLI</v>
      </c>
      <c>
        <is>
          <t>Dağıtım Transformatörü</t>
        </is>
      </c>
      <c>
        <v>SARUHANLI TR-24 45-80-M00024_45-80-M00024_2348688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04.07.2023 21:13:08</t>
        </is>
      </c>
      <c>
        <is>
          <t>04.07.2023 23:14:09</t>
        </is>
      </c>
      <c>
        <v>2.016944444</v>
      </c>
      <c>
        <v>0</v>
      </c>
      <c>
        <v>231</v>
      </c>
      <c>
        <v>0</v>
      </c>
      <c>
        <v>0</v>
      </c>
      <c>
        <v>0</v>
      </c>
      <c>
        <v>15</v>
      </c>
      <c>
        <v>0</v>
      </c>
      <c>
        <v>0</v>
      </c>
      <c>
        <v>0</v>
      </c>
      <c>
        <v>102.09898689551524</v>
      </c>
      <c>
        <v>0</v>
      </c>
      <c>
        <v>0</v>
      </c>
      <c>
        <v>0</v>
      </c>
      <c>
        <v>41.069647888553476</v>
      </c>
      <c>
        <v>0</v>
      </c>
      <c>
        <v>0</v>
      </c>
      <c>
        <v>143.16863478406873</v>
      </c>
    </row>
    <row>
      <c>
        <v>2597515</v>
      </c>
      <c>
        <v>1</v>
      </c>
      <c>
        <is>
          <t>MANİSA</t>
        </is>
      </c>
      <c>
        <v>KIRKAĞAÇ</v>
      </c>
      <c>
        <is>
          <t>KÖK</t>
        </is>
      </c>
      <c>
        <v>SAKARLI KÖK 45-76-M00046_GÖKÇUKUR GES-1 KÖK M06_72214981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04.07.2023 05:51:56</t>
        </is>
      </c>
      <c>
        <is>
          <t>04.07.2023 06:02:59</t>
        </is>
      </c>
      <c>
        <v>0.184166666</v>
      </c>
      <c>
        <v>0</v>
      </c>
      <c>
        <v>0</v>
      </c>
      <c>
        <v>0</v>
      </c>
      <c>
        <v>0</v>
      </c>
      <c>
        <v>9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</row>
    <row>
      <c>
        <v>2598179</v>
      </c>
      <c>
        <v>1</v>
      </c>
      <c>
        <is>
          <t>İZMİR</t>
        </is>
      </c>
      <c>
        <v>BERGAMA</v>
      </c>
      <c>
        <is>
          <t>DM</t>
        </is>
      </c>
      <c>
        <v>AŞAĞIKIRIKLAR DM 35-16-M00448_ÇİFTLİK SULAMA M03_2334649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04.07.2023 20:22:59</t>
        </is>
      </c>
      <c>
        <is>
          <t>04.07.2023 20:55:43</t>
        </is>
      </c>
      <c>
        <v>0.545555555</v>
      </c>
      <c>
        <v>0</v>
      </c>
      <c>
        <v>0</v>
      </c>
      <c>
        <v>21</v>
      </c>
      <c>
        <v>51</v>
      </c>
      <c>
        <v>1</v>
      </c>
      <c>
        <v>3</v>
      </c>
      <c>
        <v>1</v>
      </c>
      <c>
        <v>0</v>
      </c>
      <c>
        <v>0</v>
      </c>
      <c>
        <v>0</v>
      </c>
      <c>
        <v>118.04549638752987</v>
      </c>
      <c>
        <v>252.11661208406176</v>
      </c>
      <c>
        <v>7.155151990373943</v>
      </c>
      <c>
        <v>8.803392313891077</v>
      </c>
      <c>
        <v>4.1970715115238715</v>
      </c>
      <c>
        <v>0</v>
      </c>
      <c>
        <v>390.31772428738054</v>
      </c>
    </row>
    <row>
      <c>
        <v>2598010</v>
      </c>
      <c>
        <v>1</v>
      </c>
      <c>
        <is>
          <t>İZMİR</t>
        </is>
      </c>
      <c>
        <v>DİKİLİ</v>
      </c>
      <c>
        <is>
          <t>Kullanıcı Bağlantı Hattı</t>
        </is>
      </c>
      <c>
        <v>KEMAL ACAR 35-30-M00085_955324812_955324812</v>
      </c>
      <c>
        <v>AG Box / Sdk Abone Çıkış Sigorta Atığı</v>
      </c>
      <c>
        <v>Dağıtım-AG</v>
      </c>
      <c>
        <v>Uzun</v>
      </c>
      <c>
        <v>Şebeke işletmecisi</v>
      </c>
      <c>
        <v>Bildirimsiz</v>
      </c>
      <c>
        <is>
          <t>04.07.2023 16:21:56</t>
        </is>
      </c>
      <c>
        <is>
          <t>04.07.2023 17:25:47</t>
        </is>
      </c>
      <c>
        <v>1.064166666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0.6478076425750139</v>
      </c>
      <c>
        <v>0</v>
      </c>
      <c>
        <v>0</v>
      </c>
      <c>
        <v>0</v>
      </c>
      <c>
        <v>0</v>
      </c>
      <c>
        <v>0.6478076425750139</v>
      </c>
    </row>
    <row>
      <c>
        <v>2597615</v>
      </c>
      <c>
        <v>1</v>
      </c>
      <c>
        <is>
          <t>MANİSA</t>
        </is>
      </c>
      <c>
        <v>KULA</v>
      </c>
      <c>
        <is>
          <t>KÖK</t>
        </is>
      </c>
      <c>
        <v>BAŞIBÜYÜK KÖK 45-77-L00158_BALIBEY ÇIKIŞ L06_61353398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04.07.2023 09:27:17</t>
        </is>
      </c>
      <c>
        <is>
          <t>04.07.2023 09:39:50</t>
        </is>
      </c>
      <c>
        <v>0.209166666</v>
      </c>
      <c>
        <v>6</v>
      </c>
      <c>
        <v>798</v>
      </c>
      <c>
        <v>3</v>
      </c>
      <c>
        <v>23</v>
      </c>
      <c>
        <v>3</v>
      </c>
      <c>
        <v>24</v>
      </c>
      <c>
        <v>0</v>
      </c>
      <c>
        <v>0</v>
      </c>
      <c>
        <v>0.2814006318802581</v>
      </c>
      <c>
        <v>18.79303200119564</v>
      </c>
      <c>
        <v>2.2121415839204737</v>
      </c>
      <c>
        <v>4.0222087455899365</v>
      </c>
      <c>
        <v>1.5862439431441382</v>
      </c>
      <c>
        <v>3.0219847673204</v>
      </c>
      <c>
        <v>0</v>
      </c>
      <c>
        <v>0</v>
      </c>
      <c>
        <v>29.917011673050848</v>
      </c>
    </row>
    <row>
      <c>
        <v>2598033</v>
      </c>
      <c>
        <v>1</v>
      </c>
      <c>
        <is>
          <t>MANİSA</t>
        </is>
      </c>
      <c>
        <v>SALİHLİ</v>
      </c>
      <c>
        <is>
          <t>Kullanıcı Bağlantı Hattı</t>
        </is>
      </c>
      <c>
        <v>DOMBAYLI BAHÇELER TR-1 45-78-M00273_953282495_953282495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04.07.2023 16:37:48</t>
        </is>
      </c>
      <c>
        <is>
          <t>04.07.2023 21:36:25</t>
        </is>
      </c>
      <c>
        <v>4.976944444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1.4624798666834171</v>
      </c>
      <c>
        <v>0</v>
      </c>
      <c>
        <v>0</v>
      </c>
      <c>
        <v>0</v>
      </c>
      <c>
        <v>0</v>
      </c>
      <c>
        <v>0</v>
      </c>
      <c>
        <v>0</v>
      </c>
      <c>
        <v>1.4624798666834171</v>
      </c>
    </row>
    <row>
      <c>
        <v>2598056</v>
      </c>
      <c>
        <v>1</v>
      </c>
      <c>
        <is>
          <t>İZMİR</t>
        </is>
      </c>
      <c>
        <v>ÇEŞME</v>
      </c>
      <c>
        <is>
          <t>DM</t>
        </is>
      </c>
      <c>
        <v>ALAÇATI İM 35-18-A00002_L-307 L06_2307538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04.07.2023 17:12:16</t>
        </is>
      </c>
      <c>
        <is>
          <t>04.07.2023 18:03:13</t>
        </is>
      </c>
      <c>
        <v>0.849166666</v>
      </c>
      <c>
        <v>1</v>
      </c>
      <c>
        <v>1878</v>
      </c>
      <c>
        <v>0</v>
      </c>
      <c>
        <v>4</v>
      </c>
      <c>
        <v>1</v>
      </c>
      <c>
        <v>480</v>
      </c>
      <c>
        <v>0</v>
      </c>
      <c>
        <v>4</v>
      </c>
      <c>
        <v>20.3643520994492</v>
      </c>
      <c>
        <v>865.1219064254303</v>
      </c>
      <c>
        <v>0</v>
      </c>
      <c>
        <v>8.041782820169175</v>
      </c>
      <c>
        <v>65.89673491898516</v>
      </c>
      <c>
        <v>1310.862449081665</v>
      </c>
      <c>
        <v>0</v>
      </c>
      <c>
        <v>74.7589579117492</v>
      </c>
      <c>
        <v>2345.0461832574483</v>
      </c>
    </row>
    <row>
      <c>
        <v>2597807</v>
      </c>
      <c>
        <v>1</v>
      </c>
      <c>
        <is>
          <t>MANİSA</t>
        </is>
      </c>
      <c>
        <v>ALAŞEHİR</v>
      </c>
      <c>
        <is>
          <t>OG Fideri</t>
        </is>
      </c>
      <c>
        <v>IŞIKLAR KÖK 45-73-M00467_HatBaşıAyırıcı_53135042 M010_53135042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04.07.2023 12:28:04</t>
        </is>
      </c>
      <c>
        <is>
          <t>04.07.2023 14:18:34</t>
        </is>
      </c>
      <c>
        <v>1.841666666</v>
      </c>
      <c>
        <v>0</v>
      </c>
      <c>
        <v>0</v>
      </c>
      <c>
        <v>17</v>
      </c>
      <c>
        <v>22</v>
      </c>
      <c>
        <v>0</v>
      </c>
      <c>
        <v>0</v>
      </c>
      <c>
        <v>0</v>
      </c>
      <c>
        <v>0</v>
      </c>
      <c>
        <v>0</v>
      </c>
      <c>
        <v>0</v>
      </c>
      <c>
        <v>312.36095484521</v>
      </c>
      <c>
        <v>416.75043881941525</v>
      </c>
      <c>
        <v>0</v>
      </c>
      <c>
        <v>0</v>
      </c>
      <c>
        <v>0</v>
      </c>
      <c>
        <v>0</v>
      </c>
      <c>
        <v>729.1113936646252</v>
      </c>
    </row>
    <row>
      <c>
        <v>2598139</v>
      </c>
      <c>
        <v>1</v>
      </c>
      <c>
        <is>
          <t>MANİSA</t>
        </is>
      </c>
      <c>
        <v>YUNUSEMRE</v>
      </c>
      <c>
        <is>
          <t>DM</t>
        </is>
      </c>
      <c>
        <v>ÜÇPINAR DM 45-71-M00183_ESKİ YAĞCILAR M10_72249340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04.07.2023 19:07:47</t>
        </is>
      </c>
      <c>
        <is>
          <t>04.07.2023 19:45:36</t>
        </is>
      </c>
      <c>
        <v>0.630277777</v>
      </c>
      <c>
        <v>0</v>
      </c>
      <c>
        <v>0</v>
      </c>
      <c>
        <v>12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39.63341452470713</v>
      </c>
      <c>
        <v>0</v>
      </c>
      <c>
        <v>0</v>
      </c>
      <c>
        <v>0</v>
      </c>
      <c>
        <v>0</v>
      </c>
      <c>
        <v>0</v>
      </c>
      <c>
        <v>39.63341452470713</v>
      </c>
    </row>
    <row>
      <c>
        <v>2597555</v>
      </c>
      <c>
        <v>1</v>
      </c>
      <c>
        <is>
          <t>İZMİR</t>
        </is>
      </c>
      <c>
        <v>BAYINDIR</v>
      </c>
      <c>
        <is>
          <t>AG Fideri</t>
        </is>
      </c>
      <c>
        <v>TR-1-5/10 35-20-L00054_A_91073582_91073582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04.07.2023 08:14:16</t>
        </is>
      </c>
      <c>
        <is>
          <t>04.07.2023 10:59:56</t>
        </is>
      </c>
      <c>
        <v>2.761111111</v>
      </c>
      <c>
        <v>0</v>
      </c>
      <c>
        <v>10</v>
      </c>
      <c>
        <v>0</v>
      </c>
      <c>
        <v>19</v>
      </c>
      <c>
        <v>0</v>
      </c>
      <c>
        <v>5</v>
      </c>
      <c>
        <v>0</v>
      </c>
      <c>
        <v>0</v>
      </c>
      <c>
        <v>0</v>
      </c>
      <c>
        <v>4.839165878283198</v>
      </c>
      <c>
        <v>0</v>
      </c>
      <c>
        <v>102.56096030136898</v>
      </c>
      <c>
        <v>0</v>
      </c>
      <c>
        <v>12.728055246840352</v>
      </c>
      <c>
        <v>0</v>
      </c>
      <c>
        <v>0</v>
      </c>
      <c>
        <v>120.12818142649253</v>
      </c>
    </row>
    <row>
      <c>
        <v>2597993</v>
      </c>
      <c>
        <v>1</v>
      </c>
      <c>
        <is>
          <t>İZMİR</t>
        </is>
      </c>
      <c>
        <v>MENDERES</v>
      </c>
      <c>
        <is>
          <t>OG Fideri</t>
        </is>
      </c>
      <c>
        <v>DM-2/TR-20 35-22-M00853_TR-51 (ALTINTEPE) M01_66057540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04.07.2023 16:03:47</t>
        </is>
      </c>
      <c>
        <is>
          <t>04.07.2023 16:41:14</t>
        </is>
      </c>
      <c>
        <v>0.624166666</v>
      </c>
      <c>
        <v>0</v>
      </c>
      <c>
        <v>1048</v>
      </c>
      <c>
        <v>0</v>
      </c>
      <c>
        <v>126</v>
      </c>
      <c>
        <v>0</v>
      </c>
      <c>
        <v>115</v>
      </c>
      <c>
        <v>0</v>
      </c>
      <c>
        <v>0</v>
      </c>
      <c>
        <v>0</v>
      </c>
      <c>
        <v>295.84656467160676</v>
      </c>
      <c>
        <v>0</v>
      </c>
      <c>
        <v>84.27126730356265</v>
      </c>
      <c>
        <v>0</v>
      </c>
      <c>
        <v>93.26877133116774</v>
      </c>
      <c>
        <v>0</v>
      </c>
      <c>
        <v>0</v>
      </c>
      <c>
        <v>473.3866033063371</v>
      </c>
    </row>
    <row>
      <c>
        <v>2598242</v>
      </c>
      <c>
        <v>1</v>
      </c>
      <c>
        <is>
          <t>MANİSA</t>
        </is>
      </c>
      <c>
        <v>SALİHLİ</v>
      </c>
      <c>
        <is>
          <t>OG Fideri</t>
        </is>
      </c>
      <c>
        <v>PAZARKÖY KÖK 45-78-L00700_HatBaşıAyırıcı_53139696 L02_53139696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04.07.2023 22:00:22</t>
        </is>
      </c>
      <c>
        <is>
          <t>04.07.2023 23:24:20</t>
        </is>
      </c>
      <c>
        <v>1.399444444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38.09608260235203</v>
      </c>
      <c>
        <v>0</v>
      </c>
      <c>
        <v>0</v>
      </c>
      <c>
        <v>0</v>
      </c>
      <c>
        <v>0</v>
      </c>
      <c>
        <v>38.09608260235203</v>
      </c>
    </row>
    <row>
      <c>
        <v>2597907</v>
      </c>
      <c>
        <v>1</v>
      </c>
      <c>
        <is>
          <t>İZMİR</t>
        </is>
      </c>
      <c>
        <v>MENDERES</v>
      </c>
      <c>
        <is>
          <t>Saha Dağıtım Kutusu (SDK)</t>
        </is>
      </c>
      <c>
        <v>AĞAÇ İŞLERİ TR-10 35-22-M00110_11215670 TR10/C1_5929275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04.07.2023 13:47:58</t>
        </is>
      </c>
      <c>
        <is>
          <t>04.07.2023 17:32:27</t>
        </is>
      </c>
      <c>
        <v>3.741388888</v>
      </c>
      <c>
        <v>0</v>
      </c>
      <c>
        <v>0</v>
      </c>
      <c>
        <v>0</v>
      </c>
      <c>
        <v>0</v>
      </c>
      <c>
        <v>0</v>
      </c>
      <c>
        <v>4</v>
      </c>
      <c>
        <v>0</v>
      </c>
      <c>
        <v>3</v>
      </c>
      <c>
        <v>0</v>
      </c>
      <c>
        <v>0</v>
      </c>
      <c>
        <v>0</v>
      </c>
      <c>
        <v>0</v>
      </c>
      <c>
        <v>0</v>
      </c>
      <c>
        <v>29.206871307142762</v>
      </c>
      <c>
        <v>0</v>
      </c>
      <c>
        <v>74.36790289756486</v>
      </c>
      <c>
        <v>103.57477420470762</v>
      </c>
    </row>
    <row>
      <c>
        <v>2597598</v>
      </c>
      <c>
        <v>1</v>
      </c>
      <c>
        <is>
          <t>MANİSA</t>
        </is>
      </c>
      <c>
        <v>SOMA</v>
      </c>
      <c>
        <is>
          <t>KÖK</t>
        </is>
      </c>
      <c>
        <v>HECİZ KÖK 45-82-M00485_SAVAŞTEPE 34.5 ÇIKIŞ M03_66191057</v>
      </c>
      <c>
        <v>OG Fider Açması</v>
      </c>
      <c>
        <v>Dağıtım-OG</v>
      </c>
      <c>
        <v>Kısa</v>
      </c>
      <c>
        <v>Şebeke işletmecisi</v>
      </c>
      <c>
        <v>Bildirimsiz</v>
      </c>
      <c>
        <is>
          <t>04.07.2023 09:09:45</t>
        </is>
      </c>
      <c>
        <is>
          <t>04.07.2023 09:10:25</t>
        </is>
      </c>
      <c>
        <v>0.011111111</v>
      </c>
      <c>
        <v>2</v>
      </c>
      <c>
        <v>380</v>
      </c>
      <c>
        <v>46</v>
      </c>
      <c>
        <v>23</v>
      </c>
      <c>
        <v>2</v>
      </c>
      <c>
        <v>48</v>
      </c>
      <c>
        <v>0</v>
      </c>
      <c>
        <v>0</v>
      </c>
      <c>
        <v>0.005283264864685555</v>
      </c>
      <c>
        <v>0.5913041788166888</v>
      </c>
      <c>
        <v>1.1593701286968432</v>
      </c>
      <c>
        <v>0.2398113027177667</v>
      </c>
      <c>
        <v>0.02503318313859556</v>
      </c>
      <c>
        <v>0.43206347156980446</v>
      </c>
      <c>
        <v>0</v>
      </c>
      <c>
        <v>0</v>
      </c>
      <c>
        <v>2.4528655298043844</v>
      </c>
    </row>
    <row>
      <c>
        <v>2598099</v>
      </c>
      <c>
        <v>1</v>
      </c>
      <c>
        <is>
          <t>İZMİR</t>
        </is>
      </c>
      <c>
        <v>BUCA</v>
      </c>
      <c>
        <is>
          <t>Dağıtım Transformatörü</t>
        </is>
      </c>
      <c>
        <v>K-3846 35-03-K03846_35-03-K03846_41964597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04.07.2023 17:46:27</t>
        </is>
      </c>
      <c>
        <is>
          <t>04.07.2023 19:14:10</t>
        </is>
      </c>
      <c>
        <v>1.461944444</v>
      </c>
      <c>
        <v>0</v>
      </c>
      <c>
        <v>504</v>
      </c>
      <c>
        <v>0</v>
      </c>
      <c>
        <v>0</v>
      </c>
      <c>
        <v>0</v>
      </c>
      <c>
        <v>16</v>
      </c>
      <c>
        <v>0</v>
      </c>
      <c>
        <v>0</v>
      </c>
      <c>
        <v>0</v>
      </c>
      <c>
        <v>152.91845163658132</v>
      </c>
      <c>
        <v>0</v>
      </c>
      <c>
        <v>0</v>
      </c>
      <c>
        <v>0</v>
      </c>
      <c>
        <v>37.4657974813654</v>
      </c>
      <c>
        <v>0</v>
      </c>
      <c>
        <v>0</v>
      </c>
      <c>
        <v>190.38424911794672</v>
      </c>
    </row>
    <row>
      <c>
        <v>2598076</v>
      </c>
      <c>
        <v>1</v>
      </c>
      <c>
        <is>
          <t>İZMİR</t>
        </is>
      </c>
      <c>
        <v>BORNOVA</v>
      </c>
      <c>
        <is>
          <t>AG Fideri</t>
        </is>
      </c>
      <c>
        <v>M-144 35-02-M00144_A_56383841_56383841</v>
      </c>
      <c>
        <v>Şebeke Yenileme ve Kapasite Artışı Çalışması</v>
      </c>
      <c>
        <v>Dağıtım-AG</v>
      </c>
      <c>
        <v>Uzun</v>
      </c>
      <c>
        <v>Şebeke işletmecisi</v>
      </c>
      <c>
        <v>Bildirimli</v>
      </c>
      <c>
        <is>
          <t>04.07.2023 17:21:28</t>
        </is>
      </c>
      <c>
        <is>
          <t>04.07.2023 20:58:16</t>
        </is>
      </c>
      <c>
        <v>3.613333333</v>
      </c>
      <c>
        <v>0</v>
      </c>
      <c>
        <v>1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1.9129552805674135</v>
      </c>
      <c>
        <v>0</v>
      </c>
      <c>
        <v>0</v>
      </c>
      <c>
        <v>0</v>
      </c>
      <c>
        <v>128.9488855324046</v>
      </c>
      <c>
        <v>0</v>
      </c>
      <c>
        <v>0</v>
      </c>
      <c>
        <v>130.86184081297202</v>
      </c>
    </row>
    <row>
      <c>
        <v>2597927</v>
      </c>
      <c>
        <v>1</v>
      </c>
      <c>
        <is>
          <t>İZMİR</t>
        </is>
      </c>
      <c>
        <v>BORNOVA</v>
      </c>
      <c>
        <is>
          <t>AG Fideri</t>
        </is>
      </c>
      <c>
        <v>M-423 35-02-M00423__72372098_72372098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04.07.2023 14:18:24</t>
        </is>
      </c>
      <c>
        <is>
          <t>04.07.2023 16:10:20</t>
        </is>
      </c>
      <c>
        <v>1.865555555</v>
      </c>
      <c>
        <v>0</v>
      </c>
      <c>
        <v>0</v>
      </c>
      <c>
        <v>0</v>
      </c>
      <c>
        <v>0</v>
      </c>
      <c>
        <v>0</v>
      </c>
      <c>
        <v>115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338.1378660236608</v>
      </c>
      <c>
        <v>0</v>
      </c>
      <c>
        <v>0</v>
      </c>
      <c>
        <v>338.1378660236608</v>
      </c>
    </row>
    <row>
      <c>
        <v>2597535</v>
      </c>
      <c>
        <v>1</v>
      </c>
      <c>
        <is>
          <t>MANİSA</t>
        </is>
      </c>
      <c>
        <v>ALAŞEHİR</v>
      </c>
      <c>
        <is>
          <t>DM</t>
        </is>
      </c>
      <c>
        <v>KEMALİYE DM (TR-1) 45-73-M00150_İSMETİYE M02_66715922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04.07.2023 07:15:57</t>
        </is>
      </c>
      <c>
        <is>
          <t>04.07.2023 09:20:39</t>
        </is>
      </c>
      <c>
        <v>2.078333333</v>
      </c>
      <c>
        <v>19</v>
      </c>
      <c>
        <v>378</v>
      </c>
      <c>
        <v>152</v>
      </c>
      <c>
        <v>183</v>
      </c>
      <c>
        <v>18</v>
      </c>
      <c>
        <v>33</v>
      </c>
      <c>
        <v>1</v>
      </c>
      <c>
        <v>0</v>
      </c>
      <c>
        <v>11.756225885026778</v>
      </c>
      <c>
        <v>162.34629853638663</v>
      </c>
      <c>
        <v>1174.6285092050455</v>
      </c>
      <c>
        <v>1090.529887990696</v>
      </c>
      <c>
        <v>94.38675682907447</v>
      </c>
      <c>
        <v>65.48879974617367</v>
      </c>
      <c>
        <v>235.809843858545</v>
      </c>
      <c>
        <v>0</v>
      </c>
      <c>
        <v>2834.946322050948</v>
      </c>
    </row>
    <row>
      <c>
        <v>2598162</v>
      </c>
      <c>
        <v>1</v>
      </c>
      <c>
        <is>
          <t>MANİSA</t>
        </is>
      </c>
      <c>
        <v>ŞEHZADELER</v>
      </c>
      <c>
        <is>
          <t>DM</t>
        </is>
      </c>
      <c>
        <v>DM-9 45-71-M00386_DM-5 M04_66185018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04.07.2023 19:49:14</t>
        </is>
      </c>
      <c>
        <is>
          <t>04.07.2023 20:42:37</t>
        </is>
      </c>
      <c>
        <v>0.889722222</v>
      </c>
      <c>
        <v>0</v>
      </c>
      <c>
        <v>850</v>
      </c>
      <c>
        <v>0</v>
      </c>
      <c>
        <v>10</v>
      </c>
      <c>
        <v>14</v>
      </c>
      <c>
        <v>73</v>
      </c>
      <c>
        <v>0</v>
      </c>
      <c>
        <v>1</v>
      </c>
      <c>
        <v>0</v>
      </c>
      <c>
        <v>192.41693187153902</v>
      </c>
      <c>
        <v>0</v>
      </c>
      <c>
        <v>8.609512593861293</v>
      </c>
      <c>
        <v>2348.4644158767564</v>
      </c>
      <c>
        <v>89.09364544034474</v>
      </c>
      <c>
        <v>0</v>
      </c>
      <c>
        <v>45.90551377878829</v>
      </c>
      <c>
        <v>2684.49001956129</v>
      </c>
    </row>
    <row>
      <c>
        <v>2597721</v>
      </c>
      <c>
        <v>1</v>
      </c>
      <c>
        <is>
          <t>İZMİR</t>
        </is>
      </c>
      <c>
        <v>URLA</v>
      </c>
      <c>
        <is>
          <t>Saha Dağıtım Kutusu (SDK)</t>
        </is>
      </c>
      <c>
        <v>TR-292 (İM-1/TR-2) 35-19-L00292_50031814 D03_50032192</v>
      </c>
      <c>
        <v>AG Yeraltı Kablo Arızası</v>
      </c>
      <c>
        <v>Dağıtım-AG</v>
      </c>
      <c>
        <v>Uzun</v>
      </c>
      <c>
        <v>Şebeke işletmecisi</v>
      </c>
      <c>
        <v>Bildirimsiz</v>
      </c>
      <c>
        <is>
          <t>04.07.2023 11:12:58</t>
        </is>
      </c>
      <c>
        <is>
          <t>04.07.2023 14:31:18</t>
        </is>
      </c>
      <c>
        <v>3.305555555</v>
      </c>
      <c>
        <v>0</v>
      </c>
      <c>
        <v>16</v>
      </c>
      <c>
        <v>0</v>
      </c>
      <c>
        <v>0</v>
      </c>
      <c>
        <v>0</v>
      </c>
      <c>
        <v>12</v>
      </c>
      <c>
        <v>0</v>
      </c>
      <c>
        <v>0</v>
      </c>
      <c>
        <v>0</v>
      </c>
      <c>
        <v>21.395289771038268</v>
      </c>
      <c>
        <v>0</v>
      </c>
      <c>
        <v>0</v>
      </c>
      <c>
        <v>0</v>
      </c>
      <c>
        <v>366.70828044910536</v>
      </c>
      <c>
        <v>0</v>
      </c>
      <c>
        <v>0</v>
      </c>
      <c>
        <v>388.10357022014364</v>
      </c>
    </row>
    <row>
      <c>
        <v>2597827</v>
      </c>
      <c>
        <v>1</v>
      </c>
      <c>
        <is>
          <t>MANİSA</t>
        </is>
      </c>
      <c>
        <v>AKHİSAR</v>
      </c>
      <c>
        <is>
          <t>Dağıtım Transformatörü</t>
        </is>
      </c>
      <c>
        <v>SELÇİKLİ TR-1 45-72-L00163_45-72-L00163_61418922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04.07.2023 12:42:27</t>
        </is>
      </c>
      <c>
        <is>
          <t>04.07.2023 18:07:21</t>
        </is>
      </c>
      <c>
        <v>5.415</v>
      </c>
      <c>
        <v>0</v>
      </c>
      <c>
        <v>143</v>
      </c>
      <c>
        <v>0</v>
      </c>
      <c>
        <v>9</v>
      </c>
      <c>
        <v>0</v>
      </c>
      <c>
        <v>26</v>
      </c>
      <c>
        <v>0</v>
      </c>
      <c>
        <v>0</v>
      </c>
      <c>
        <v>0</v>
      </c>
      <c>
        <v>151.93852370276113</v>
      </c>
      <c>
        <v>0</v>
      </c>
      <c>
        <v>12.283176767322738</v>
      </c>
      <c>
        <v>0</v>
      </c>
      <c>
        <v>59.059341987879115</v>
      </c>
      <c>
        <v>0</v>
      </c>
      <c>
        <v>0</v>
      </c>
      <c>
        <v>223.281042457963</v>
      </c>
    </row>
    <row>
      <c>
        <v>2598119</v>
      </c>
      <c>
        <v>1</v>
      </c>
      <c>
        <is>
          <t>MANİSA</t>
        </is>
      </c>
      <c>
        <v>SELENDİ</v>
      </c>
      <c>
        <is>
          <t>DM</t>
        </is>
      </c>
      <c>
        <v>SELENDİ DM 45-81-M00001_KINIK M06_2321590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04.07.2023 18:31:54</t>
        </is>
      </c>
      <c>
        <is>
          <t>04.07.2023 18:56:45</t>
        </is>
      </c>
      <c>
        <v>0.414166666</v>
      </c>
      <c>
        <v>5</v>
      </c>
      <c>
        <v>311</v>
      </c>
      <c>
        <v>0</v>
      </c>
      <c>
        <v>139</v>
      </c>
      <c>
        <v>3</v>
      </c>
      <c>
        <v>27</v>
      </c>
      <c>
        <v>0</v>
      </c>
      <c>
        <v>1</v>
      </c>
      <c>
        <v>0.5280203626833333</v>
      </c>
      <c>
        <v>18.741248450754533</v>
      </c>
      <c>
        <v>0</v>
      </c>
      <c>
        <v>39.71988685225584</v>
      </c>
      <c>
        <v>1.6110852096257242</v>
      </c>
      <c>
        <v>13.475708421249886</v>
      </c>
      <c>
        <v>0</v>
      </c>
      <c>
        <v>47.21389928788749</v>
      </c>
      <c>
        <v>121.28984858445682</v>
      </c>
    </row>
    <row>
      <c>
        <v>2598560</v>
      </c>
      <c>
        <v>1</v>
      </c>
      <c>
        <is>
          <t>İZMİR</t>
        </is>
      </c>
      <c>
        <v>SELÇUK</v>
      </c>
      <c>
        <is>
          <t>DM</t>
        </is>
      </c>
      <c>
        <v>BELEVİ İM 35-13-A00002_TR A M03_2064109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05.07.2023 11:27:15</t>
        </is>
      </c>
      <c>
        <is>
          <t>05.07.2023 12:03:15</t>
        </is>
      </c>
      <c>
        <v>0.6</v>
      </c>
      <c>
        <v>1</v>
      </c>
      <c>
        <v>819</v>
      </c>
      <c>
        <v>52</v>
      </c>
      <c>
        <v>46</v>
      </c>
      <c>
        <v>35</v>
      </c>
      <c>
        <v>136</v>
      </c>
      <c>
        <v>1</v>
      </c>
      <c>
        <v>0</v>
      </c>
      <c>
        <v>0.47023817927019496</v>
      </c>
      <c>
        <v>102.97520552309082</v>
      </c>
      <c>
        <v>578.6618708257924</v>
      </c>
      <c>
        <v>36.63953140772104</v>
      </c>
      <c>
        <v>296.1723996217861</v>
      </c>
      <c>
        <v>78.69106898448612</v>
      </c>
      <c>
        <v>69.68141850470538</v>
      </c>
      <c>
        <v>0</v>
      </c>
      <c>
        <v>1163.291733046852</v>
      </c>
    </row>
    <row>
      <c>
        <v>2598938</v>
      </c>
      <c>
        <v>1</v>
      </c>
      <c>
        <is>
          <t>İZMİR</t>
        </is>
      </c>
      <c>
        <v>BUCA</v>
      </c>
      <c>
        <is>
          <t>AG Fideri</t>
        </is>
      </c>
      <c>
        <v>K-2745 35-03-K02745_A_56365664_56365664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05.07.2023 18:03:55</t>
        </is>
      </c>
      <c>
        <is>
          <t>05.07.2023 20:00:56</t>
        </is>
      </c>
      <c>
        <v>1.950277777</v>
      </c>
      <c>
        <v>0</v>
      </c>
      <c>
        <v>219</v>
      </c>
      <c>
        <v>0</v>
      </c>
      <c>
        <v>0</v>
      </c>
      <c>
        <v>0</v>
      </c>
      <c>
        <v>9</v>
      </c>
      <c>
        <v>0</v>
      </c>
      <c>
        <v>0</v>
      </c>
      <c>
        <v>0</v>
      </c>
      <c>
        <v>92.3757086405816</v>
      </c>
      <c>
        <v>0</v>
      </c>
      <c>
        <v>0</v>
      </c>
      <c>
        <v>0</v>
      </c>
      <c>
        <v>15.540081886525655</v>
      </c>
      <c>
        <v>0</v>
      </c>
      <c>
        <v>0</v>
      </c>
      <c>
        <v>107.91579052710726</v>
      </c>
    </row>
    <row>
      <c>
        <v>2598769</v>
      </c>
      <c>
        <v>1</v>
      </c>
      <c>
        <is>
          <t>MANİSA</t>
        </is>
      </c>
      <c>
        <v>YUNUSEMRE</v>
      </c>
      <c>
        <is>
          <t>DM</t>
        </is>
      </c>
      <c>
        <v>MURADİYE DM 45-71-M00006_ORMAN FİDANLIĞI M12_2077013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05.07.2023 15:28:11</t>
        </is>
      </c>
      <c>
        <is>
          <t>05.07.2023 20:39:07</t>
        </is>
      </c>
      <c>
        <v>5.182222222</v>
      </c>
      <c>
        <v>0</v>
      </c>
      <c>
        <v>0</v>
      </c>
      <c>
        <v>6</v>
      </c>
      <c>
        <v>0</v>
      </c>
      <c>
        <v>1</v>
      </c>
      <c>
        <v>1</v>
      </c>
      <c>
        <v>0</v>
      </c>
      <c>
        <v>0</v>
      </c>
      <c>
        <v>0</v>
      </c>
      <c>
        <v>0</v>
      </c>
      <c>
        <v>491.80533596760756</v>
      </c>
      <c>
        <v>0</v>
      </c>
      <c>
        <v>33.434359810753804</v>
      </c>
      <c>
        <v>10.97355654134163</v>
      </c>
      <c>
        <v>0</v>
      </c>
      <c>
        <v>0</v>
      </c>
      <c>
        <v>536.213252319703</v>
      </c>
    </row>
    <row>
      <c>
        <v>2599038</v>
      </c>
      <c>
        <v>1</v>
      </c>
      <c>
        <is>
          <t>MANİSA</t>
        </is>
      </c>
      <c>
        <v>AHMETLİ</v>
      </c>
      <c>
        <is>
          <t>DM</t>
        </is>
      </c>
      <c>
        <v>AHMETLİ İM 45-84-A00001_ŞEHİR-2A (TR-25) L03_2067793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05.07.2023 19:57:51</t>
        </is>
      </c>
      <c>
        <is>
          <t>05.07.2023 20:06:58</t>
        </is>
      </c>
      <c>
        <v>0.151944444</v>
      </c>
      <c>
        <v>0</v>
      </c>
      <c>
        <v>1105</v>
      </c>
      <c>
        <v>0</v>
      </c>
      <c>
        <v>29</v>
      </c>
      <c>
        <v>6</v>
      </c>
      <c>
        <v>95</v>
      </c>
      <c>
        <v>0</v>
      </c>
      <c>
        <v>0</v>
      </c>
      <c>
        <v>0</v>
      </c>
      <c>
        <v>29.529427085183688</v>
      </c>
      <c>
        <v>0</v>
      </c>
      <c>
        <v>4.193143171761607</v>
      </c>
      <c>
        <v>5.7872512546361</v>
      </c>
      <c>
        <v>11.151065848726251</v>
      </c>
      <c>
        <v>0</v>
      </c>
      <c>
        <v>0</v>
      </c>
      <c>
        <v>50.66088736030764</v>
      </c>
    </row>
    <row>
      <c>
        <v>2598543</v>
      </c>
      <c>
        <v>1</v>
      </c>
      <c>
        <is>
          <t>İZMİR</t>
        </is>
      </c>
      <c>
        <v>MENDERES</v>
      </c>
      <c>
        <is>
          <t>Kullanıcı Bağlantı Hattı</t>
        </is>
      </c>
      <c>
        <v>ORTA MAHALLE M-8 35-25-M00116_955257634_955257634</v>
      </c>
      <c>
        <v>AG Box / Sdk Abone Çıkış Sigorta Atığı</v>
      </c>
      <c>
        <v>Dağıtım-AG</v>
      </c>
      <c>
        <v>Uzun</v>
      </c>
      <c>
        <v>Şebeke işletmecisi</v>
      </c>
      <c>
        <v>Bildirimsiz</v>
      </c>
      <c>
        <is>
          <t>05.07.2023 11:03:16</t>
        </is>
      </c>
      <c>
        <is>
          <t>05.07.2023 15:36:33</t>
        </is>
      </c>
      <c>
        <v>4.554722222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0.91800135903112</v>
      </c>
      <c>
        <v>0</v>
      </c>
      <c>
        <v>0</v>
      </c>
      <c>
        <v>0</v>
      </c>
      <c>
        <v>0</v>
      </c>
      <c>
        <v>0</v>
      </c>
      <c>
        <v>0</v>
      </c>
      <c>
        <v>0.91800135903112</v>
      </c>
    </row>
    <row>
      <c>
        <v>2598337</v>
      </c>
      <c>
        <v>1</v>
      </c>
      <c>
        <is>
          <t>İZMİR</t>
        </is>
      </c>
      <c>
        <v>TİRE</v>
      </c>
      <c>
        <is>
          <t>DM</t>
        </is>
      </c>
      <c>
        <v>TİRE İM-DM-1 35-29-A00001_DM-1/51 M17_2059042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05.07.2023 06:39:56</t>
        </is>
      </c>
      <c>
        <is>
          <t>05.07.2023 06:56:24</t>
        </is>
      </c>
      <c>
        <v>0.274444444</v>
      </c>
      <c>
        <v>0</v>
      </c>
      <c>
        <v>4679</v>
      </c>
      <c>
        <v>0</v>
      </c>
      <c>
        <v>13</v>
      </c>
      <c>
        <v>4</v>
      </c>
      <c>
        <v>321</v>
      </c>
      <c>
        <v>1</v>
      </c>
      <c>
        <v>1</v>
      </c>
      <c>
        <v>0</v>
      </c>
      <c>
        <v>210.3865177548439</v>
      </c>
      <c>
        <v>0</v>
      </c>
      <c>
        <v>5.990862624709451</v>
      </c>
      <c>
        <v>172.44428635575503</v>
      </c>
      <c>
        <v>77.01414894670867</v>
      </c>
      <c>
        <v>5.030552434015047</v>
      </c>
      <c>
        <v>2.333060116851152</v>
      </c>
      <c>
        <v>473.1994282328832</v>
      </c>
    </row>
    <row>
      <c>
        <v>2598437</v>
      </c>
      <c>
        <v>1</v>
      </c>
      <c>
        <is>
          <t>İZMİR</t>
        </is>
      </c>
      <c>
        <v>BAYRAKLI</v>
      </c>
      <c>
        <is>
          <t>OG Fideri</t>
        </is>
      </c>
      <c>
        <v>K-4284 35-02-K04284_TRAFO K01_2059941</v>
      </c>
      <c>
        <v>Şebeke Yenileme ve Kapasite Artışı Çalışması</v>
      </c>
      <c>
        <v>Dağıtım-OG</v>
      </c>
      <c>
        <v>Uzun</v>
      </c>
      <c>
        <v>Şebeke işletmecisi</v>
      </c>
      <c>
        <v>Bildirimli</v>
      </c>
      <c>
        <is>
          <t>05.07.2023 09:36:33</t>
        </is>
      </c>
      <c>
        <is>
          <t>05.07.2023 17:40:35</t>
        </is>
      </c>
      <c>
        <v>8.067222222</v>
      </c>
      <c>
        <v>0</v>
      </c>
      <c>
        <v>151</v>
      </c>
      <c>
        <v>0</v>
      </c>
      <c>
        <v>0</v>
      </c>
      <c>
        <v>0</v>
      </c>
      <c>
        <v>19</v>
      </c>
      <c>
        <v>0</v>
      </c>
      <c>
        <v>0</v>
      </c>
      <c>
        <v>0</v>
      </c>
      <c>
        <v>2106.228117979258</v>
      </c>
      <c>
        <v>0</v>
      </c>
      <c>
        <v>0</v>
      </c>
      <c>
        <v>0</v>
      </c>
      <c>
        <v>533.7977980172618</v>
      </c>
      <c>
        <v>0</v>
      </c>
      <c>
        <v>0</v>
      </c>
      <c>
        <v>2640.02591599652</v>
      </c>
    </row>
    <row>
      <c>
        <v>2598334</v>
      </c>
      <c>
        <v>1</v>
      </c>
      <c>
        <is>
          <t>İZMİR</t>
        </is>
      </c>
      <c>
        <v>ÇİĞLİ</v>
      </c>
      <c>
        <is>
          <t>Saha Dağıtım Kutusu (SDK)</t>
        </is>
      </c>
      <c>
        <v>K-1878 35-09-K01878_F f1b_5887037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05.07.2023 06:18:03</t>
        </is>
      </c>
      <c>
        <is>
          <t>05.07.2023 08:57:29</t>
        </is>
      </c>
      <c>
        <v>2.657222222</v>
      </c>
      <c>
        <v>0</v>
      </c>
      <c>
        <v>32</v>
      </c>
      <c>
        <v>0</v>
      </c>
      <c>
        <v>0</v>
      </c>
      <c>
        <v>0</v>
      </c>
      <c>
        <v>10</v>
      </c>
      <c>
        <v>0</v>
      </c>
      <c>
        <v>0</v>
      </c>
      <c>
        <v>0</v>
      </c>
      <c>
        <v>17.749860824859486</v>
      </c>
      <c>
        <v>0</v>
      </c>
      <c>
        <v>0</v>
      </c>
      <c>
        <v>0</v>
      </c>
      <c>
        <v>43.62586929798162</v>
      </c>
      <c>
        <v>0</v>
      </c>
      <c>
        <v>0</v>
      </c>
      <c>
        <v>61.375730122841105</v>
      </c>
    </row>
    <row>
      <c>
        <v>2598357</v>
      </c>
      <c>
        <v>1</v>
      </c>
      <c>
        <is>
          <t>İZMİR</t>
        </is>
      </c>
      <c>
        <v>TİRE</v>
      </c>
      <c>
        <is>
          <t>DM</t>
        </is>
      </c>
      <c>
        <v>TİRE İM-DM-1 35-29-A00001_DM-1/51 M17_2059042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05.07.2023 07:47:50</t>
        </is>
      </c>
      <c>
        <is>
          <t>05.07.2023 07:54:46</t>
        </is>
      </c>
      <c>
        <v>0.115555555</v>
      </c>
      <c>
        <v>0</v>
      </c>
      <c>
        <v>4679</v>
      </c>
      <c>
        <v>0</v>
      </c>
      <c>
        <v>13</v>
      </c>
      <c>
        <v>4</v>
      </c>
      <c>
        <v>321</v>
      </c>
      <c>
        <v>1</v>
      </c>
      <c>
        <v>1</v>
      </c>
      <c>
        <v>0</v>
      </c>
      <c>
        <v>93.72336506662292</v>
      </c>
      <c>
        <v>0</v>
      </c>
      <c>
        <v>2.7420536239334505</v>
      </c>
      <c>
        <v>83.38637469570503</v>
      </c>
      <c>
        <v>38.70137592861094</v>
      </c>
      <c>
        <v>2.640625660501758</v>
      </c>
      <c>
        <v>1.307927771200544</v>
      </c>
      <c>
        <v>222.50172274657464</v>
      </c>
    </row>
    <row>
      <c>
        <v>2599353</v>
      </c>
      <c>
        <v>1</v>
      </c>
      <c>
        <is>
          <t>İZMİR</t>
        </is>
      </c>
      <c>
        <v>ÖDEMİŞ</v>
      </c>
      <c>
        <is>
          <t>AG Fideri</t>
        </is>
      </c>
      <c>
        <v>ÇAYLI TR-10 35-15-L00203_A_56371159_56371159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05.07.2023 22:48:51</t>
        </is>
      </c>
      <c>
        <is>
          <t>06.07.2023 09:35:58</t>
        </is>
      </c>
      <c>
        <v>10.785277777</v>
      </c>
      <c>
        <v>0</v>
      </c>
      <c>
        <v>0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7.067084293785481</v>
      </c>
      <c>
        <v>0</v>
      </c>
      <c>
        <v>0</v>
      </c>
      <c>
        <v>7.067084293785481</v>
      </c>
    </row>
    <row>
      <c>
        <v>2599210</v>
      </c>
      <c>
        <v>1</v>
      </c>
      <c>
        <is>
          <t>MANİSA</t>
        </is>
      </c>
      <c>
        <v>SALİHLİ</v>
      </c>
      <c>
        <is>
          <t>OG Fideri</t>
        </is>
      </c>
      <c>
        <v>KAPANCI KÖK 45-78-L00229_HatBaşıAyırıcı_53139644 L05_53139644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05.07.2023 21:06:29</t>
        </is>
      </c>
      <c>
        <is>
          <t>06.07.2023 01:38:50</t>
        </is>
      </c>
      <c>
        <v>4.539166666</v>
      </c>
      <c>
        <v>0</v>
      </c>
      <c>
        <v>94</v>
      </c>
      <c>
        <v>28</v>
      </c>
      <c>
        <v>4</v>
      </c>
      <c>
        <v>4</v>
      </c>
      <c>
        <v>1</v>
      </c>
      <c>
        <v>0</v>
      </c>
      <c>
        <v>0</v>
      </c>
      <c>
        <v>0</v>
      </c>
      <c>
        <v>56.46165067453161</v>
      </c>
      <c>
        <v>1244.1743271364305</v>
      </c>
      <c>
        <v>133.5923866168295</v>
      </c>
      <c>
        <v>77.75409557804784</v>
      </c>
      <c>
        <v>0</v>
      </c>
      <c>
        <v>0</v>
      </c>
      <c>
        <v>0</v>
      </c>
      <c>
        <v>1511.9824600058396</v>
      </c>
    </row>
    <row>
      <c>
        <v>2598975</v>
      </c>
      <c>
        <v>1</v>
      </c>
      <c>
        <is>
          <t>MANİSA</t>
        </is>
      </c>
      <c>
        <v>AHMETLİ</v>
      </c>
      <c>
        <is>
          <t>OG Fideri</t>
        </is>
      </c>
      <c>
        <v>YARAŞLI TR-2 45-84-L00155_DIREK TIPI TRAFO HUCRESI H01_2113161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05.07.2023 18:36:40</t>
        </is>
      </c>
      <c>
        <is>
          <t>05.07.2023 21:57:27</t>
        </is>
      </c>
      <c>
        <v>3.346388888</v>
      </c>
      <c>
        <v>0</v>
      </c>
      <c>
        <v>68</v>
      </c>
      <c>
        <v>0</v>
      </c>
      <c>
        <v>3</v>
      </c>
      <c>
        <v>0</v>
      </c>
      <c>
        <v>4</v>
      </c>
      <c>
        <v>0</v>
      </c>
      <c>
        <v>0</v>
      </c>
      <c>
        <v>0</v>
      </c>
      <c>
        <v>37.020585184910466</v>
      </c>
      <c>
        <v>0</v>
      </c>
      <c>
        <v>34.60165631900512</v>
      </c>
      <c>
        <v>0</v>
      </c>
      <c>
        <v>12.52801765617465</v>
      </c>
      <c>
        <v>0</v>
      </c>
      <c>
        <v>0</v>
      </c>
      <c>
        <v>84.15025916009024</v>
      </c>
    </row>
    <row>
      <c>
        <v>2599024</v>
      </c>
      <c>
        <v>1</v>
      </c>
      <c>
        <is>
          <t>İZMİR</t>
        </is>
      </c>
      <c>
        <v>BAYINDIR</v>
      </c>
      <c>
        <is>
          <t>Dağıtım Transformatörü</t>
        </is>
      </c>
      <c>
        <v>YEŞİLOVA ÇAYIR TR-6 35-20-L00131_35-20-L00131_2351386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05.07.2023 19:43:57</t>
        </is>
      </c>
      <c>
        <is>
          <t>05.07.2023 20:26:16</t>
        </is>
      </c>
      <c>
        <v>0.705277777</v>
      </c>
      <c>
        <v>0</v>
      </c>
      <c>
        <v>53</v>
      </c>
      <c>
        <v>0</v>
      </c>
      <c>
        <v>19</v>
      </c>
      <c>
        <v>0</v>
      </c>
      <c>
        <v>12</v>
      </c>
      <c>
        <v>0</v>
      </c>
      <c>
        <v>0</v>
      </c>
      <c>
        <v>0</v>
      </c>
      <c>
        <v>12.387806021578324</v>
      </c>
      <c>
        <v>0</v>
      </c>
      <c>
        <v>49.443476826899364</v>
      </c>
      <c>
        <v>0</v>
      </c>
      <c>
        <v>15.711094767197787</v>
      </c>
      <c>
        <v>0</v>
      </c>
      <c>
        <v>0</v>
      </c>
      <c>
        <v>77.54237761567548</v>
      </c>
    </row>
    <row>
      <c>
        <v>2598643</v>
      </c>
      <c>
        <v>1</v>
      </c>
      <c>
        <is>
          <t>İZMİR</t>
        </is>
      </c>
      <c>
        <v>ÇEŞME</v>
      </c>
      <c>
        <is>
          <t>Saha Dağıtım Kutusu (SDK)</t>
        </is>
      </c>
      <c>
        <v>M-7 35-18-M00007_6347732 b1b_5959203</v>
      </c>
      <c>
        <v>AG Yük Ayırıcı Arızası</v>
      </c>
      <c>
        <v>Dağıtım-AG</v>
      </c>
      <c>
        <v>Uzun</v>
      </c>
      <c>
        <v>Şebeke işletmecisi</v>
      </c>
      <c>
        <v>Bildirimsiz</v>
      </c>
      <c>
        <is>
          <t>05.07.2023 12:59:20</t>
        </is>
      </c>
      <c>
        <is>
          <t>05.07.2023 14:41:41</t>
        </is>
      </c>
      <c>
        <v>1.705833333</v>
      </c>
      <c>
        <v>0</v>
      </c>
      <c>
        <v>30</v>
      </c>
      <c>
        <v>0</v>
      </c>
      <c>
        <v>0</v>
      </c>
      <c>
        <v>0</v>
      </c>
      <c>
        <v>26</v>
      </c>
      <c>
        <v>0</v>
      </c>
      <c>
        <v>0</v>
      </c>
      <c>
        <v>0</v>
      </c>
      <c>
        <v>11.611048198863092</v>
      </c>
      <c>
        <v>0</v>
      </c>
      <c>
        <v>0</v>
      </c>
      <c>
        <v>0</v>
      </c>
      <c>
        <v>95.70530041666582</v>
      </c>
      <c>
        <v>0</v>
      </c>
      <c>
        <v>0</v>
      </c>
      <c>
        <v>107.31634861552891</v>
      </c>
    </row>
    <row>
      <c>
        <v>2599167</v>
      </c>
      <c>
        <v>1</v>
      </c>
      <c>
        <is>
          <t>İZMİR</t>
        </is>
      </c>
      <c>
        <v>ÖDEMİŞ</v>
      </c>
      <c>
        <is>
          <t>AG Fideri</t>
        </is>
      </c>
      <c>
        <v>TR-64 GERENLİKUYU 35-15-L00064_A_56370705_56370705</v>
      </c>
      <c>
        <v>AG Tel Kopuğu</v>
      </c>
      <c>
        <v>Dağıtım-AG</v>
      </c>
      <c>
        <v>Uzun</v>
      </c>
      <c>
        <v>Şebeke işletmecisi</v>
      </c>
      <c>
        <v>Bildirimsiz</v>
      </c>
      <c>
        <is>
          <t>05.07.2023 22:12:01</t>
        </is>
      </c>
      <c>
        <is>
          <t>06.07.2023 01:03:18</t>
        </is>
      </c>
      <c>
        <v>2.854722222</v>
      </c>
      <c>
        <v>0</v>
      </c>
      <c>
        <v>6</v>
      </c>
      <c>
        <v>0</v>
      </c>
      <c>
        <v>11</v>
      </c>
      <c>
        <v>0</v>
      </c>
      <c>
        <v>3</v>
      </c>
      <c>
        <v>0</v>
      </c>
      <c>
        <v>0</v>
      </c>
      <c>
        <v>0</v>
      </c>
      <c>
        <v>8.51313942744483</v>
      </c>
      <c>
        <v>0</v>
      </c>
      <c>
        <v>140.94288482508685</v>
      </c>
      <c>
        <v>0</v>
      </c>
      <c>
        <v>32.496081802854405</v>
      </c>
      <c>
        <v>0</v>
      </c>
      <c>
        <v>0</v>
      </c>
      <c>
        <v>181.95210605538608</v>
      </c>
    </row>
    <row>
      <c>
        <v>2598669</v>
      </c>
      <c>
        <v>1</v>
      </c>
      <c>
        <is>
          <t>İZMİR</t>
        </is>
      </c>
      <c>
        <v>TORBALI</v>
      </c>
      <c>
        <is>
          <t>DM</t>
        </is>
      </c>
      <c>
        <v>SUBAŞI İM 35-26-A00002_KIRBAŞ L01_2035575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05.07.2023 13:33:02</t>
        </is>
      </c>
      <c>
        <is>
          <t>05.07.2023 14:22:53</t>
        </is>
      </c>
      <c>
        <v>0.830833333</v>
      </c>
      <c>
        <v>1</v>
      </c>
      <c>
        <v>106</v>
      </c>
      <c>
        <v>22</v>
      </c>
      <c>
        <v>12</v>
      </c>
      <c>
        <v>8</v>
      </c>
      <c>
        <v>14</v>
      </c>
      <c>
        <v>0</v>
      </c>
      <c>
        <v>0</v>
      </c>
      <c>
        <v>0</v>
      </c>
      <c>
        <v>20.915044173411868</v>
      </c>
      <c>
        <v>290.0345031329732</v>
      </c>
      <c>
        <v>55.59206715035963</v>
      </c>
      <c>
        <v>161.69100373400082</v>
      </c>
      <c>
        <v>21.932586483963536</v>
      </c>
      <c>
        <v>0</v>
      </c>
      <c>
        <v>0</v>
      </c>
      <c>
        <v>550.165204674709</v>
      </c>
    </row>
    <row>
      <c>
        <v>2598377</v>
      </c>
      <c>
        <v>1</v>
      </c>
      <c>
        <is>
          <t>İZMİR</t>
        </is>
      </c>
      <c>
        <v>URLA</v>
      </c>
      <c>
        <is>
          <t>DM</t>
        </is>
      </c>
      <c>
        <v>KUŞÇULAR DM-2 35-19-M00515_TR-319 M05_80470430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05.07.2023 08:20:31</t>
        </is>
      </c>
      <c>
        <is>
          <t>05.07.2023 09:41:52</t>
        </is>
      </c>
      <c>
        <v>1.355833333</v>
      </c>
      <c>
        <v>8</v>
      </c>
      <c>
        <v>779</v>
      </c>
      <c>
        <v>11</v>
      </c>
      <c>
        <v>363</v>
      </c>
      <c>
        <v>16</v>
      </c>
      <c>
        <v>193</v>
      </c>
      <c>
        <v>1</v>
      </c>
      <c>
        <v>2</v>
      </c>
      <c>
        <v>74.40691342144143</v>
      </c>
      <c>
        <v>436.3900299460649</v>
      </c>
      <c>
        <v>83.57529512356794</v>
      </c>
      <c>
        <v>316.7022174904566</v>
      </c>
      <c>
        <v>247.94954875276048</v>
      </c>
      <c>
        <v>340.7297418795552</v>
      </c>
      <c>
        <v>63.217585464296796</v>
      </c>
      <c>
        <v>10.6056716610278</v>
      </c>
      <c>
        <v>1573.5770037391708</v>
      </c>
    </row>
    <row>
      <c>
        <v>2598457</v>
      </c>
      <c>
        <v>1</v>
      </c>
      <c>
        <is>
          <t>MANİSA</t>
        </is>
      </c>
      <c>
        <v>SARUHANLI</v>
      </c>
      <c>
        <is>
          <t>KÖK</t>
        </is>
      </c>
      <c>
        <v>LÜTFİYE KÖK 45-80-M02970_KUMKUYUCAK    TST-1 M03_84270457</v>
      </c>
      <c>
        <v>Şebeke Bakım Çalışması</v>
      </c>
      <c>
        <v>Dağıtım-OG</v>
      </c>
      <c>
        <v>Uzun</v>
      </c>
      <c>
        <v>Şebeke işletmecisi</v>
      </c>
      <c>
        <v>Bildirimli</v>
      </c>
      <c>
        <is>
          <t>05.07.2023 09:47:09</t>
        </is>
      </c>
      <c>
        <is>
          <t>05.07.2023 12:41:20</t>
        </is>
      </c>
      <c>
        <v>2.903055555</v>
      </c>
      <c>
        <v>0</v>
      </c>
      <c>
        <v>0</v>
      </c>
      <c>
        <v>56</v>
      </c>
      <c>
        <v>36</v>
      </c>
      <c>
        <v>1</v>
      </c>
      <c>
        <v>2</v>
      </c>
      <c>
        <v>1</v>
      </c>
      <c>
        <v>0</v>
      </c>
      <c>
        <v>0</v>
      </c>
      <c>
        <v>0</v>
      </c>
      <c>
        <v>1771.5579325459648</v>
      </c>
      <c>
        <v>852.6062318695872</v>
      </c>
      <c>
        <v>23.72235015889398</v>
      </c>
      <c>
        <v>32.24632328648899</v>
      </c>
      <c>
        <v>218.11775691531494</v>
      </c>
      <c>
        <v>0</v>
      </c>
      <c>
        <v>2898.25059477625</v>
      </c>
    </row>
    <row>
      <c>
        <v>2598706</v>
      </c>
      <c>
        <v>1</v>
      </c>
      <c>
        <is>
          <t>İZMİR</t>
        </is>
      </c>
      <c>
        <v>MENEMEN</v>
      </c>
      <c>
        <is>
          <t>DM</t>
        </is>
      </c>
      <c>
        <v>ULUKENT DM-2 35-28-M00740_TRAFO BESLEME M14_2100441</v>
      </c>
      <c>
        <v>Şebeke Yenileme ve Kapasite Artışı Çalışması</v>
      </c>
      <c>
        <v>Dağıtım-OG</v>
      </c>
      <c>
        <v>Uzun</v>
      </c>
      <c>
        <v>Şebeke işletmecisi</v>
      </c>
      <c>
        <v>Bildirimli</v>
      </c>
      <c>
        <is>
          <t>05.07.2023 14:18:47</t>
        </is>
      </c>
      <c>
        <is>
          <t>05.07.2023 17:54:55</t>
        </is>
      </c>
      <c>
        <v>3.602222222</v>
      </c>
      <c>
        <v>0</v>
      </c>
      <c>
        <v>210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220.29908310113768</v>
      </c>
      <c>
        <v>0</v>
      </c>
      <c>
        <v>0</v>
      </c>
      <c>
        <v>0</v>
      </c>
      <c>
        <v>15.856869121636668</v>
      </c>
      <c>
        <v>0</v>
      </c>
      <c>
        <v>0</v>
      </c>
      <c>
        <v>236.15595222277435</v>
      </c>
    </row>
    <row>
      <c>
        <v>2598812</v>
      </c>
      <c>
        <v>1</v>
      </c>
      <c>
        <is>
          <t>İZMİR</t>
        </is>
      </c>
      <c>
        <v>TORBALI</v>
      </c>
      <c>
        <is>
          <t>Dağıtım Transformatörü</t>
        </is>
      </c>
      <c>
        <v>DAĞKIZILCA-3 35-26-M00501_35-26-M00501_2357917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05.07.2023 16:14:47</t>
        </is>
      </c>
      <c>
        <is>
          <t>05.07.2023 20:10:58</t>
        </is>
      </c>
      <c>
        <v>3.936388888</v>
      </c>
      <c>
        <v>0</v>
      </c>
      <c>
        <v>71</v>
      </c>
      <c>
        <v>0</v>
      </c>
      <c>
        <v>1</v>
      </c>
      <c>
        <v>0</v>
      </c>
      <c>
        <v>16</v>
      </c>
      <c>
        <v>0</v>
      </c>
      <c>
        <v>0</v>
      </c>
      <c>
        <v>0</v>
      </c>
      <c>
        <v>46.06200613820346</v>
      </c>
      <c>
        <v>0</v>
      </c>
      <c>
        <v>0.0533879391332175</v>
      </c>
      <c>
        <v>0</v>
      </c>
      <c>
        <v>61.524756413576284</v>
      </c>
      <c>
        <v>0</v>
      </c>
      <c>
        <v>0</v>
      </c>
      <c>
        <v>107.64015049091296</v>
      </c>
    </row>
    <row>
      <c>
        <v>2598314</v>
      </c>
      <c>
        <v>1</v>
      </c>
      <c>
        <is>
          <t>MANİSA</t>
        </is>
      </c>
      <c>
        <v>AKHİSAR</v>
      </c>
      <c>
        <is>
          <t>DM</t>
        </is>
      </c>
      <c>
        <v>AKHİSAR İM 45-72-A00001_DM-9 ŞEHİR-4 M13_2057348</v>
      </c>
      <c>
        <v>Manevra</v>
      </c>
      <c>
        <v>Dağıtım-OG</v>
      </c>
      <c>
        <v>Kısa</v>
      </c>
      <c>
        <v>Şebeke işletmecisi</v>
      </c>
      <c>
        <v>Bildirimsiz</v>
      </c>
      <c>
        <is>
          <t>05.07.2023 04:00:00</t>
        </is>
      </c>
      <c>
        <is>
          <t>05.07.2023 04:03:00</t>
        </is>
      </c>
      <c>
        <v>0.05</v>
      </c>
      <c>
        <v>0</v>
      </c>
      <c>
        <v>9753</v>
      </c>
      <c>
        <v>0</v>
      </c>
      <c>
        <v>13</v>
      </c>
      <c>
        <v>3</v>
      </c>
      <c>
        <v>1296</v>
      </c>
      <c>
        <v>0</v>
      </c>
      <c>
        <v>0</v>
      </c>
      <c>
        <v>0</v>
      </c>
      <c>
        <v>71.56672428581494</v>
      </c>
      <c>
        <v>0</v>
      </c>
      <c>
        <v>0.12367214540972502</v>
      </c>
      <c>
        <v>13.80209256391715</v>
      </c>
      <c>
        <v>30.77716657834904</v>
      </c>
      <c>
        <v>0</v>
      </c>
      <c>
        <v>0</v>
      </c>
      <c>
        <v>116.26965557349087</v>
      </c>
    </row>
    <row>
      <c>
        <v>2599104</v>
      </c>
      <c>
        <v>1</v>
      </c>
      <c>
        <is>
          <t>MANİSA</t>
        </is>
      </c>
      <c>
        <v>TURGUTLU</v>
      </c>
      <c>
        <is>
          <t>AG Fideri</t>
        </is>
      </c>
      <c>
        <v>DERBENT TR-3 45-83-L00323_C_56353861_56353861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05.07.2023 21:08:30</t>
        </is>
      </c>
      <c>
        <is>
          <t>06.07.2023 01:21:42</t>
        </is>
      </c>
      <c>
        <v>4.22</v>
      </c>
      <c>
        <v>0</v>
      </c>
      <c>
        <v>43</v>
      </c>
      <c>
        <v>0</v>
      </c>
      <c>
        <v>7</v>
      </c>
      <c>
        <v>0</v>
      </c>
      <c>
        <v>8</v>
      </c>
      <c>
        <v>0</v>
      </c>
      <c>
        <v>0</v>
      </c>
      <c>
        <v>0</v>
      </c>
      <c>
        <v>34.993230824276175</v>
      </c>
      <c>
        <v>0</v>
      </c>
      <c>
        <v>25.52497471515541</v>
      </c>
      <c>
        <v>0</v>
      </c>
      <c>
        <v>32.8448414191847</v>
      </c>
      <c>
        <v>0</v>
      </c>
      <c>
        <v>0</v>
      </c>
      <c>
        <v>93.36304695861628</v>
      </c>
    </row>
    <row>
      <c>
        <v>2599081</v>
      </c>
      <c>
        <v>1</v>
      </c>
      <c>
        <is>
          <t>MANİSA</t>
        </is>
      </c>
      <c>
        <v>TURGUTLU</v>
      </c>
      <c>
        <is>
          <t>KÖK</t>
        </is>
      </c>
      <c>
        <v>İZZETTİN KÖK 45-83-M00132_SİNİRLİ M02_2107099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05.07.2023 20:53:17</t>
        </is>
      </c>
      <c>
        <is>
          <t>05.07.2023 22:49:18</t>
        </is>
      </c>
      <c>
        <v>1.933611111</v>
      </c>
      <c>
        <v>2</v>
      </c>
      <c>
        <v>380</v>
      </c>
      <c>
        <v>148</v>
      </c>
      <c>
        <v>58</v>
      </c>
      <c>
        <v>12</v>
      </c>
      <c>
        <v>35</v>
      </c>
      <c>
        <v>0</v>
      </c>
      <c>
        <v>0</v>
      </c>
      <c>
        <v>1.0549854350544445</v>
      </c>
      <c>
        <v>137.3267099725433</v>
      </c>
      <c>
        <v>1234.3384024741686</v>
      </c>
      <c>
        <v>367.5417902448253</v>
      </c>
      <c>
        <v>40.794466822234476</v>
      </c>
      <c>
        <v>44.34541740763352</v>
      </c>
      <c>
        <v>0</v>
      </c>
      <c>
        <v>0</v>
      </c>
      <c>
        <v>1825.4017723564596</v>
      </c>
    </row>
    <row>
      <c>
        <v>2598749</v>
      </c>
      <c>
        <v>1</v>
      </c>
      <c>
        <is>
          <t>İZMİR</t>
        </is>
      </c>
      <c>
        <v>BORNOVA</v>
      </c>
      <c>
        <is>
          <t>Dağıtım Transformatörü</t>
        </is>
      </c>
      <c>
        <v>K-3124 LAKA TR-1 35-02-K03124_35-02-K03124_2348091</v>
      </c>
      <c>
        <v>AG Sehim Bozukluğu</v>
      </c>
      <c>
        <v>Dağıtım-AG</v>
      </c>
      <c>
        <v>Uzun</v>
      </c>
      <c>
        <v>Şebeke işletmecisi</v>
      </c>
      <c>
        <v>Bildirimsiz</v>
      </c>
      <c>
        <is>
          <t>05.07.2023 14:59:57</t>
        </is>
      </c>
      <c>
        <is>
          <t>05.07.2023 16:39:31</t>
        </is>
      </c>
      <c>
        <v>1.659444444</v>
      </c>
      <c>
        <v>0</v>
      </c>
      <c>
        <v>81</v>
      </c>
      <c>
        <v>0</v>
      </c>
      <c>
        <v>0</v>
      </c>
      <c>
        <v>0</v>
      </c>
      <c>
        <v>39</v>
      </c>
      <c>
        <v>0</v>
      </c>
      <c>
        <v>0</v>
      </c>
      <c>
        <v>0</v>
      </c>
      <c>
        <v>49.032055120064186</v>
      </c>
      <c>
        <v>0</v>
      </c>
      <c>
        <v>0</v>
      </c>
      <c>
        <v>0</v>
      </c>
      <c>
        <v>76.58055418057954</v>
      </c>
      <c>
        <v>0</v>
      </c>
      <c>
        <v>0</v>
      </c>
      <c>
        <v>125.61260930064373</v>
      </c>
    </row>
    <row>
      <c>
        <v>2598417</v>
      </c>
      <c>
        <v>1</v>
      </c>
      <c>
        <is>
          <t>İZMİR</t>
        </is>
      </c>
      <c>
        <v>BORNOVA</v>
      </c>
      <c>
        <is>
          <t>Kullanıcı Bağlantı Hattı</t>
        </is>
      </c>
      <c>
        <v>K-3001 35-02-K03001_913117676_913117676</v>
      </c>
      <c>
        <v>AG Branşman Yeraltı Kablo Arızası</v>
      </c>
      <c>
        <v>Dağıtım-AG</v>
      </c>
      <c>
        <v>Uzun</v>
      </c>
      <c>
        <v>Şebeke işletmecisi</v>
      </c>
      <c>
        <v>Bildirimsiz</v>
      </c>
      <c>
        <is>
          <t>05.07.2023 09:14:04</t>
        </is>
      </c>
      <c>
        <is>
          <t>05.07.2023 09:42:48</t>
        </is>
      </c>
      <c>
        <v>0.478888888</v>
      </c>
      <c>
        <v>0</v>
      </c>
      <c>
        <v>16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1.4471263143351858</v>
      </c>
      <c>
        <v>0</v>
      </c>
      <c>
        <v>0</v>
      </c>
      <c>
        <v>0</v>
      </c>
      <c>
        <v>0</v>
      </c>
      <c>
        <v>0</v>
      </c>
      <c>
        <v>0</v>
      </c>
      <c>
        <v>1.4471263143351858</v>
      </c>
    </row>
    <row>
      <c>
        <v>2598941</v>
      </c>
      <c>
        <v>1</v>
      </c>
      <c>
        <is>
          <t>İZMİR</t>
        </is>
      </c>
      <c>
        <v>BERGAMA</v>
      </c>
      <c>
        <is>
          <t>OG Fideri</t>
        </is>
      </c>
      <c>
        <v>TR-44 35-16-L00044_DIREK TIPI TRAFO HUCRESI H01_2041163</v>
      </c>
      <c>
        <v>OG Ayırıcı Arızası</v>
      </c>
      <c>
        <v>Dağıtım-OG</v>
      </c>
      <c>
        <v>Uzun</v>
      </c>
      <c>
        <v>Şebeke işletmecisi</v>
      </c>
      <c>
        <v>Bildirimsiz</v>
      </c>
      <c>
        <is>
          <t>05.07.2023 17:55:31</t>
        </is>
      </c>
      <c>
        <is>
          <t>05.07.2023 18:57:25</t>
        </is>
      </c>
      <c>
        <v>1.031666666</v>
      </c>
      <c>
        <v>0</v>
      </c>
      <c>
        <v>248</v>
      </c>
      <c>
        <v>0</v>
      </c>
      <c>
        <v>0</v>
      </c>
      <c>
        <v>0</v>
      </c>
      <c>
        <v>14</v>
      </c>
      <c>
        <v>0</v>
      </c>
      <c>
        <v>0</v>
      </c>
      <c>
        <v>0</v>
      </c>
      <c>
        <v>47.28624742309716</v>
      </c>
      <c>
        <v>0</v>
      </c>
      <c>
        <v>0</v>
      </c>
      <c>
        <v>0</v>
      </c>
      <c>
        <v>16.663822976566895</v>
      </c>
      <c>
        <v>0</v>
      </c>
      <c>
        <v>0</v>
      </c>
      <c>
        <v>63.95007039966406</v>
      </c>
    </row>
    <row>
      <c>
        <v>2595694</v>
      </c>
      <c>
        <v>1</v>
      </c>
      <c>
        <is>
          <t>MANİSA</t>
        </is>
      </c>
      <c>
        <v>AKHİSAR</v>
      </c>
      <c>
        <is>
          <t>AG Fideri</t>
        </is>
      </c>
      <c>
        <v>YAYAKIRILDIK TR-2 45-72-M00507_A_56406238_56406238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01.07.2023 00:12:34</t>
        </is>
      </c>
      <c>
        <is>
          <t>01.07.2023 03:10:36</t>
        </is>
      </c>
      <c>
        <v>2.967222222</v>
      </c>
      <c>
        <v>0</v>
      </c>
      <c>
        <v>10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1.7541431958753262</v>
      </c>
      <c>
        <v>0</v>
      </c>
      <c>
        <v>0</v>
      </c>
      <c>
        <v>0</v>
      </c>
      <c>
        <v>0</v>
      </c>
      <c>
        <v>0</v>
      </c>
      <c>
        <v>0</v>
      </c>
      <c>
        <v>1.7541431958753262</v>
      </c>
    </row>
    <row>
      <c>
        <v>2595698</v>
      </c>
      <c>
        <v>1</v>
      </c>
      <c>
        <is>
          <t>İZMİR</t>
        </is>
      </c>
      <c>
        <v>DİKİLİ</v>
      </c>
      <c>
        <is>
          <t>Kullanıcı Bağlantı Hattı</t>
        </is>
      </c>
      <c>
        <v>KIYI ALTINKENT SİTESİ TR 35-30-M00295_965646400_965646400</v>
      </c>
      <c>
        <v>AG Branşman Yeraltı Kablo Arızası</v>
      </c>
      <c>
        <v>Dağıtım-AG</v>
      </c>
      <c>
        <v>Uzun</v>
      </c>
      <c>
        <v>Şebeke işletmecisi</v>
      </c>
      <c>
        <v>Bildirimsiz</v>
      </c>
      <c>
        <is>
          <t>01.07.2023 00:50:20</t>
        </is>
      </c>
      <c>
        <is>
          <t>01.07.2023 02:34:49</t>
        </is>
      </c>
      <c>
        <v>1.741388888</v>
      </c>
      <c>
        <v>0</v>
      </c>
      <c>
        <v>3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0.9958082378359974</v>
      </c>
      <c>
        <v>0</v>
      </c>
      <c>
        <v>0</v>
      </c>
      <c>
        <v>0</v>
      </c>
      <c>
        <v>0</v>
      </c>
      <c>
        <v>0</v>
      </c>
      <c>
        <v>0</v>
      </c>
      <c>
        <v>0.9958082378359974</v>
      </c>
    </row>
    <row>
      <c>
        <v>2595700</v>
      </c>
      <c>
        <v>1</v>
      </c>
      <c>
        <is>
          <t>MANİSA</t>
        </is>
      </c>
      <c>
        <v>ŞEHZADELER</v>
      </c>
      <c>
        <is>
          <t>KÖK</t>
        </is>
      </c>
      <c>
        <v>KARAOĞLANLI TR-1 KÖK 45-71-M00091_KARAOĞLANLI TR-2 ŞEHİR İÇİ ÇIKIŞ M02_61195438</v>
      </c>
      <c>
        <v>Plansız Kesinti / Müdahale</v>
      </c>
      <c>
        <v>Dağıtım-OG</v>
      </c>
      <c>
        <v>Uzun</v>
      </c>
      <c>
        <v>Şebeke işletmecisi</v>
      </c>
      <c>
        <v>Bildirimsiz</v>
      </c>
      <c>
        <is>
          <t>01.07.2023 01:17:55</t>
        </is>
      </c>
      <c>
        <is>
          <t>01.07.2023 01:45:26</t>
        </is>
      </c>
      <c>
        <v>0.458611111</v>
      </c>
      <c>
        <v>0</v>
      </c>
      <c>
        <v>815</v>
      </c>
      <c>
        <v>32</v>
      </c>
      <c>
        <v>35</v>
      </c>
      <c>
        <v>1</v>
      </c>
      <c>
        <v>97</v>
      </c>
      <c>
        <v>0</v>
      </c>
      <c>
        <v>0</v>
      </c>
      <c>
        <v>0</v>
      </c>
      <c>
        <v>44.80923406636907</v>
      </c>
      <c>
        <v>29.202037415026936</v>
      </c>
      <c>
        <v>13.08863565644405</v>
      </c>
      <c>
        <v>0.3681421983138684</v>
      </c>
      <c>
        <v>12.56746869532166</v>
      </c>
      <c>
        <v>0</v>
      </c>
      <c>
        <v>0</v>
      </c>
      <c>
        <v>100.03551803147559</v>
      </c>
    </row>
    <row>
      <c>
        <v>2595701</v>
      </c>
      <c>
        <v>1</v>
      </c>
      <c>
        <is>
          <t>İZMİR</t>
        </is>
      </c>
      <c>
        <v>TİRE</v>
      </c>
      <c>
        <is>
          <t>DM</t>
        </is>
      </c>
      <c>
        <v>TİRE İM-DM-1 35-29-A00001_DM-1/66 M04_2059514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01.07.2023 01:31:22</t>
        </is>
      </c>
      <c>
        <is>
          <t>01.07.2023 01:46:32</t>
        </is>
      </c>
      <c>
        <v>0.252777777</v>
      </c>
      <c>
        <v>1</v>
      </c>
      <c>
        <v>0</v>
      </c>
      <c>
        <v>12</v>
      </c>
      <c>
        <v>128</v>
      </c>
      <c>
        <v>5</v>
      </c>
      <c>
        <v>35</v>
      </c>
      <c>
        <v>0</v>
      </c>
      <c>
        <v>0</v>
      </c>
      <c>
        <v>0.6311656562417013</v>
      </c>
      <c>
        <v>0</v>
      </c>
      <c>
        <v>24.541384441913127</v>
      </c>
      <c>
        <v>108.0352479583505</v>
      </c>
      <c>
        <v>13.387495824742432</v>
      </c>
      <c>
        <v>19.326429529275558</v>
      </c>
      <c>
        <v>0</v>
      </c>
      <c>
        <v>0</v>
      </c>
      <c>
        <v>165.92172341052333</v>
      </c>
    </row>
    <row>
      <c>
        <v>2595702</v>
      </c>
      <c>
        <v>1</v>
      </c>
      <c>
        <is>
          <t>MANİSA</t>
        </is>
      </c>
      <c>
        <v>SALİHLİ</v>
      </c>
      <c>
        <is>
          <t>OG Fideri</t>
        </is>
      </c>
      <c>
        <v>ÇÖKELEK TR-1 45-78-L00649_DIREK TIPI TRAFO HUCRESI H01_2125371</v>
      </c>
      <c>
        <v>OG Kademe Ayarı</v>
      </c>
      <c>
        <v>Dağıtım-OG</v>
      </c>
      <c>
        <v>Uzun</v>
      </c>
      <c>
        <v>Şebeke işletmecisi</v>
      </c>
      <c>
        <v>Bildirimsiz</v>
      </c>
      <c>
        <is>
          <t>01.07.2023 01:55:38</t>
        </is>
      </c>
      <c>
        <is>
          <t>01.07.2023 02:28:35</t>
        </is>
      </c>
      <c>
        <v>0.549166666</v>
      </c>
      <c>
        <v>0</v>
      </c>
      <c>
        <v>90</v>
      </c>
      <c>
        <v>0</v>
      </c>
      <c>
        <v>5</v>
      </c>
      <c>
        <v>0</v>
      </c>
      <c>
        <v>11</v>
      </c>
      <c>
        <v>0</v>
      </c>
      <c>
        <v>0</v>
      </c>
      <c>
        <v>0</v>
      </c>
      <c>
        <v>9.234085467286752</v>
      </c>
      <c>
        <v>0</v>
      </c>
      <c>
        <v>8.970322399774707</v>
      </c>
      <c>
        <v>0</v>
      </c>
      <c>
        <v>3.2951425700975507</v>
      </c>
      <c>
        <v>0</v>
      </c>
      <c>
        <v>0</v>
      </c>
      <c>
        <v>21.49955043715901</v>
      </c>
    </row>
    <row>
      <c>
        <v>2595705</v>
      </c>
      <c>
        <v>1</v>
      </c>
      <c>
        <is>
          <t>MANİSA</t>
        </is>
      </c>
      <c>
        <v>TURGUTLU</v>
      </c>
      <c>
        <is>
          <t>OG Fideri</t>
        </is>
      </c>
      <c>
        <v>TR-2/19 45-83-L00019_TR-2/20 L02_95408333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01.07.2023 02:16:18</t>
        </is>
      </c>
      <c>
        <is>
          <t>01.07.2023 03:35:38</t>
        </is>
      </c>
      <c>
        <v>1.322222222</v>
      </c>
      <c>
        <v>0</v>
      </c>
      <c>
        <v>1179</v>
      </c>
      <c>
        <v>0</v>
      </c>
      <c>
        <v>0</v>
      </c>
      <c>
        <v>0</v>
      </c>
      <c>
        <v>89</v>
      </c>
      <c>
        <v>0</v>
      </c>
      <c>
        <v>0</v>
      </c>
      <c>
        <v>0</v>
      </c>
      <c>
        <v>230.73645437696027</v>
      </c>
      <c>
        <v>0</v>
      </c>
      <c>
        <v>0</v>
      </c>
      <c>
        <v>0</v>
      </c>
      <c>
        <v>36.517632609871576</v>
      </c>
      <c>
        <v>0</v>
      </c>
      <c>
        <v>0</v>
      </c>
      <c>
        <v>267.25408698683185</v>
      </c>
    </row>
    <row>
      <c>
        <v>2595706</v>
      </c>
      <c>
        <v>1</v>
      </c>
      <c>
        <is>
          <t>İZMİR</t>
        </is>
      </c>
      <c>
        <v>KARABAĞLAR</v>
      </c>
      <c>
        <is>
          <t>TM Fideri</t>
        </is>
      </c>
      <c>
        <v>KARABAĞLAR TM 35-01-A00012_TR-B K26_2310499</v>
      </c>
      <c>
        <v>Manevra</v>
      </c>
      <c>
        <v>İletim</v>
      </c>
      <c>
        <v>Uzun</v>
      </c>
      <c>
        <v>Şebeke işletmecisi</v>
      </c>
      <c>
        <v>Bildirimli</v>
      </c>
      <c>
        <is>
          <t>01.07.2023 03:03:18</t>
        </is>
      </c>
      <c>
        <is>
          <t>01.07.2023 03:16:37</t>
        </is>
      </c>
      <c>
        <v>0.221944444</v>
      </c>
      <c>
        <v>0</v>
      </c>
      <c>
        <v>29545</v>
      </c>
      <c>
        <v>0</v>
      </c>
      <c>
        <v>0</v>
      </c>
      <c>
        <v>6</v>
      </c>
      <c>
        <v>5263</v>
      </c>
      <c>
        <v>0</v>
      </c>
      <c>
        <v>47</v>
      </c>
      <c>
        <v>0</v>
      </c>
      <c>
        <v>1265.9266914149541</v>
      </c>
      <c>
        <v>0</v>
      </c>
      <c>
        <v>0</v>
      </c>
      <c>
        <v>54.6207263134032</v>
      </c>
      <c>
        <v>468.273078140964</v>
      </c>
      <c>
        <v>0</v>
      </c>
      <c>
        <v>35.60852651274314</v>
      </c>
      <c>
        <v>1824.4290223820644</v>
      </c>
    </row>
    <row>
      <c>
        <v>2595712</v>
      </c>
      <c>
        <v>1</v>
      </c>
      <c>
        <is>
          <t>İZMİR</t>
        </is>
      </c>
      <c>
        <v>TİRE</v>
      </c>
      <c>
        <is>
          <t>DM</t>
        </is>
      </c>
      <c>
        <v>TİRE İM-DM-1 35-29-A00001_DM-1/66 M04_2059514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01.07.2023 03:19:00</t>
        </is>
      </c>
      <c>
        <is>
          <t>01.07.2023 08:03:36</t>
        </is>
      </c>
      <c>
        <v>4.743333333</v>
      </c>
      <c>
        <v>1</v>
      </c>
      <c>
        <v>0</v>
      </c>
      <c>
        <v>12</v>
      </c>
      <c>
        <v>128</v>
      </c>
      <c>
        <v>5</v>
      </c>
      <c>
        <v>35</v>
      </c>
      <c>
        <v>0</v>
      </c>
      <c>
        <v>0</v>
      </c>
      <c>
        <v>9.430974324928924</v>
      </c>
      <c>
        <v>0</v>
      </c>
      <c>
        <v>442.2421992165725</v>
      </c>
      <c>
        <v>2089.3606242951796</v>
      </c>
      <c>
        <v>225.56295462904438</v>
      </c>
      <c>
        <v>346.442849347848</v>
      </c>
      <c>
        <v>0</v>
      </c>
      <c>
        <v>0</v>
      </c>
      <c>
        <v>3113.0396018135734</v>
      </c>
    </row>
    <row>
      <c>
        <v>2595714</v>
      </c>
      <c>
        <v>1</v>
      </c>
      <c>
        <is>
          <t>İZMİR</t>
        </is>
      </c>
      <c>
        <v>SEFERİHİSAR</v>
      </c>
      <c>
        <is>
          <t>DM</t>
        </is>
      </c>
      <c>
        <v>TEPECİK KÖPRÜ DM 35-14-M00332_TAŞKENT DM-2 (DOĞANBEY-2 477 H.H. SAĞ DEVRE) M07_49833818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01.07.2023 05:02:18</t>
        </is>
      </c>
      <c>
        <is>
          <t>01.07.2023 05:35:14</t>
        </is>
      </c>
      <c>
        <v>0.548888888</v>
      </c>
      <c>
        <v>0</v>
      </c>
      <c>
        <v>98</v>
      </c>
      <c>
        <v>7</v>
      </c>
      <c>
        <v>19</v>
      </c>
      <c>
        <v>5</v>
      </c>
      <c>
        <v>7</v>
      </c>
      <c>
        <v>2</v>
      </c>
      <c>
        <v>0</v>
      </c>
      <c>
        <v>0</v>
      </c>
      <c>
        <v>10.20660551471275</v>
      </c>
      <c>
        <v>25.25774344384823</v>
      </c>
      <c>
        <v>1.904805442795167</v>
      </c>
      <c>
        <v>43.274012122897915</v>
      </c>
      <c>
        <v>3.6684239163163794</v>
      </c>
      <c>
        <v>16.426117376270124</v>
      </c>
      <c>
        <v>0</v>
      </c>
      <c>
        <v>100.73770781684058</v>
      </c>
    </row>
    <row>
      <c>
        <v>2595715</v>
      </c>
      <c>
        <v>1</v>
      </c>
      <c>
        <is>
          <t>MANİSA</t>
        </is>
      </c>
      <c>
        <v>AHMETLİ</v>
      </c>
      <c>
        <is>
          <t>DM</t>
        </is>
      </c>
      <c>
        <v>AHMETLİ İM 45-84-A00001_AHMETLİ DSİ M10_2067923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01.07.2023 05:12:19</t>
        </is>
      </c>
      <c>
        <is>
          <t>01.07.2023 07:57:52</t>
        </is>
      </c>
      <c>
        <v>2.759166666</v>
      </c>
      <c>
        <v>2</v>
      </c>
      <c>
        <v>0</v>
      </c>
      <c>
        <v>39</v>
      </c>
      <c>
        <v>0</v>
      </c>
      <c>
        <v>3</v>
      </c>
      <c>
        <v>0</v>
      </c>
      <c>
        <v>0</v>
      </c>
      <c>
        <v>0</v>
      </c>
      <c>
        <v>11.246708854220525</v>
      </c>
      <c>
        <v>0</v>
      </c>
      <c>
        <v>525.9335341858671</v>
      </c>
      <c>
        <v>0</v>
      </c>
      <c>
        <v>9.905409531369354</v>
      </c>
      <c>
        <v>0</v>
      </c>
      <c>
        <v>0</v>
      </c>
      <c>
        <v>0</v>
      </c>
      <c>
        <v>547.085652571457</v>
      </c>
    </row>
    <row>
      <c>
        <v>2595717</v>
      </c>
      <c>
        <v>1</v>
      </c>
      <c>
        <is>
          <t>MANİSA</t>
        </is>
      </c>
      <c>
        <v>ŞEHZADELER</v>
      </c>
      <c>
        <is>
          <t>Dağıtım Transformatörü</t>
        </is>
      </c>
      <c>
        <v>HACIHALİLLER TR-1 KÖK 45-71-M00066_45-71-M00066_72238432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01.07.2023 05:48:06</t>
        </is>
      </c>
      <c>
        <is>
          <t>01.07.2023 06:29:37</t>
        </is>
      </c>
      <c>
        <v>0.691944444</v>
      </c>
      <c>
        <v>0</v>
      </c>
      <c>
        <v>33</v>
      </c>
      <c>
        <v>0</v>
      </c>
      <c>
        <v>18</v>
      </c>
      <c>
        <v>0</v>
      </c>
      <c>
        <v>4</v>
      </c>
      <c>
        <v>0</v>
      </c>
      <c>
        <v>0</v>
      </c>
      <c>
        <v>0</v>
      </c>
      <c>
        <v>7.1924341780801395</v>
      </c>
      <c>
        <v>0</v>
      </c>
      <c>
        <v>14.046861238557328</v>
      </c>
      <c>
        <v>0</v>
      </c>
      <c>
        <v>0.30330880470091204</v>
      </c>
      <c>
        <v>0</v>
      </c>
      <c>
        <v>0</v>
      </c>
      <c>
        <v>21.54260422133838</v>
      </c>
    </row>
    <row>
      <c>
        <v>2595719</v>
      </c>
      <c>
        <v>1</v>
      </c>
      <c>
        <is>
          <t>İZMİR</t>
        </is>
      </c>
      <c>
        <v>TORBALI</v>
      </c>
      <c>
        <is>
          <t>TM Fideri</t>
        </is>
      </c>
      <c>
        <v>ARSLANLAR TM 35-26-A00004_BAYINDIR M01_2056536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01.07.2023 05:49:51</t>
        </is>
      </c>
      <c>
        <is>
          <t>01.07.2023 06:29:54</t>
        </is>
      </c>
      <c>
        <v>0.6675</v>
      </c>
      <c>
        <v>0</v>
      </c>
      <c>
        <v>95</v>
      </c>
      <c>
        <v>0</v>
      </c>
      <c>
        <v>138</v>
      </c>
      <c>
        <v>1</v>
      </c>
      <c>
        <v>55</v>
      </c>
      <c>
        <v>0</v>
      </c>
      <c>
        <v>0</v>
      </c>
      <c>
        <v>0</v>
      </c>
      <c>
        <v>13.148996178356258</v>
      </c>
      <c>
        <v>0</v>
      </c>
      <c>
        <v>84.3953245155808</v>
      </c>
      <c>
        <v>5.198436936732629</v>
      </c>
      <c>
        <v>20.709698710027233</v>
      </c>
      <c>
        <v>0</v>
      </c>
      <c>
        <v>0</v>
      </c>
      <c>
        <v>123.45245634069693</v>
      </c>
    </row>
    <row>
      <c>
        <v>2595720</v>
      </c>
      <c>
        <v>1</v>
      </c>
      <c>
        <is>
          <t>İZMİR</t>
        </is>
      </c>
      <c>
        <v>KARABAĞLAR</v>
      </c>
      <c>
        <is>
          <t>AG Fideri</t>
        </is>
      </c>
      <c>
        <v>K-1721 35-01-K01721_A_56378353_56378353</v>
      </c>
      <c>
        <v>Hırsızlık</v>
      </c>
      <c>
        <v>Dağıtım-AG</v>
      </c>
      <c>
        <v>Uzun</v>
      </c>
      <c>
        <v>Dışsal</v>
      </c>
      <c>
        <v>Bildirimsiz</v>
      </c>
      <c>
        <is>
          <t>01.07.2023 05:53:27</t>
        </is>
      </c>
      <c>
        <is>
          <t>01.07.2023 09:49:54</t>
        </is>
      </c>
      <c>
        <v>3.940833333</v>
      </c>
      <c>
        <v>0</v>
      </c>
      <c>
        <v>14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19.576111378643418</v>
      </c>
      <c>
        <v>0</v>
      </c>
      <c>
        <v>0</v>
      </c>
      <c>
        <v>0</v>
      </c>
      <c>
        <v>0.3186490753134693</v>
      </c>
      <c>
        <v>0</v>
      </c>
      <c>
        <v>0</v>
      </c>
      <c>
        <v>19.894760453956888</v>
      </c>
    </row>
    <row>
      <c>
        <v>2595722</v>
      </c>
      <c>
        <v>1</v>
      </c>
      <c>
        <is>
          <t>İZMİR</t>
        </is>
      </c>
      <c>
        <v>KİRAZ</v>
      </c>
      <c>
        <is>
          <t>KÖK</t>
        </is>
      </c>
      <c>
        <v>VELİLER KÖK 35-31-L00116_CERİTLER TR-1 L03_2337024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01.07.2023 06:02:47</t>
        </is>
      </c>
      <c>
        <is>
          <t>01.07.2023 06:39:07</t>
        </is>
      </c>
      <c>
        <v>0.605555555</v>
      </c>
      <c>
        <v>0</v>
      </c>
      <c>
        <v>843</v>
      </c>
      <c>
        <v>5</v>
      </c>
      <c>
        <v>99</v>
      </c>
      <c>
        <v>2</v>
      </c>
      <c>
        <v>158</v>
      </c>
      <c>
        <v>1</v>
      </c>
      <c>
        <v>0</v>
      </c>
      <c>
        <v>0</v>
      </c>
      <c>
        <v>79.02684314624835</v>
      </c>
      <c>
        <v>22.832986061260502</v>
      </c>
      <c>
        <v>42.98881714477854</v>
      </c>
      <c>
        <v>5.592412203432445</v>
      </c>
      <c>
        <v>48.52466675791438</v>
      </c>
      <c>
        <v>4.773844954012361</v>
      </c>
      <c>
        <v>0</v>
      </c>
      <c>
        <v>203.7395702676466</v>
      </c>
    </row>
    <row>
      <c>
        <v>2595723</v>
      </c>
      <c>
        <v>1</v>
      </c>
      <c>
        <is>
          <t>İZMİR</t>
        </is>
      </c>
      <c>
        <v>MENDERES</v>
      </c>
      <c>
        <is>
          <t>OG Fideri</t>
        </is>
      </c>
      <c>
        <v>DM-2/TR-20 35-22-M00853_TR-51 (ALTINTEPE) M01_66057540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01.07.2023 06:04:24</t>
        </is>
      </c>
      <c>
        <is>
          <t>01.07.2023 07:17:40</t>
        </is>
      </c>
      <c>
        <v>1.221111111</v>
      </c>
      <c>
        <v>0</v>
      </c>
      <c>
        <v>1046</v>
      </c>
      <c>
        <v>0</v>
      </c>
      <c>
        <v>126</v>
      </c>
      <c>
        <v>0</v>
      </c>
      <c>
        <v>115</v>
      </c>
      <c>
        <v>0</v>
      </c>
      <c>
        <v>0</v>
      </c>
      <c>
        <v>0</v>
      </c>
      <c>
        <v>372.5400801940172</v>
      </c>
      <c>
        <v>0</v>
      </c>
      <c>
        <v>125.9717372619095</v>
      </c>
      <c>
        <v>0</v>
      </c>
      <c>
        <v>69.30659665557826</v>
      </c>
      <c>
        <v>0</v>
      </c>
      <c>
        <v>0</v>
      </c>
      <c>
        <v>567.8184141115049</v>
      </c>
    </row>
    <row>
      <c>
        <v>2595724</v>
      </c>
      <c>
        <v>1</v>
      </c>
      <c>
        <is>
          <t>İZMİR</t>
        </is>
      </c>
      <c>
        <v>SELÇUK</v>
      </c>
      <c>
        <is>
          <t>DM</t>
        </is>
      </c>
      <c>
        <v>SELÇUK İM/DM 35-13-A00004_DM-1/TR-23 M16_65986027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01.07.2023 06:11:09</t>
        </is>
      </c>
      <c>
        <is>
          <t>01.07.2023 06:19:11</t>
        </is>
      </c>
      <c>
        <v>0.133888888</v>
      </c>
      <c>
        <v>0</v>
      </c>
      <c>
        <v>8</v>
      </c>
      <c>
        <v>0</v>
      </c>
      <c>
        <v>12</v>
      </c>
      <c>
        <v>0</v>
      </c>
      <c>
        <v>20</v>
      </c>
      <c>
        <v>0</v>
      </c>
      <c>
        <v>0</v>
      </c>
      <c>
        <v>0</v>
      </c>
      <c>
        <v>0.16198800578197162</v>
      </c>
      <c>
        <v>0</v>
      </c>
      <c>
        <v>1.9090548483678749</v>
      </c>
      <c>
        <v>0</v>
      </c>
      <c>
        <v>7.216100143301425</v>
      </c>
      <c>
        <v>0</v>
      </c>
      <c>
        <v>0</v>
      </c>
      <c>
        <v>9.287142997451271</v>
      </c>
    </row>
    <row>
      <c>
        <v>2595725</v>
      </c>
      <c>
        <v>1</v>
      </c>
      <c>
        <is>
          <t>İZMİR</t>
        </is>
      </c>
      <c>
        <v>ÇEŞME</v>
      </c>
      <c>
        <is>
          <t>KÖK</t>
        </is>
      </c>
      <c>
        <v>ILDIR KÖK 35-18-M00069_M-30 TERMAL KENT M03_72093159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01.07.2023 06:17:46</t>
        </is>
      </c>
      <c>
        <is>
          <t>01.07.2023 07:09:07</t>
        </is>
      </c>
      <c>
        <v>0.855833333</v>
      </c>
      <c>
        <v>0</v>
      </c>
      <c>
        <v>467</v>
      </c>
      <c>
        <v>4</v>
      </c>
      <c>
        <v>0</v>
      </c>
      <c>
        <v>1</v>
      </c>
      <c>
        <v>12</v>
      </c>
      <c>
        <v>0</v>
      </c>
      <c>
        <v>0</v>
      </c>
      <c>
        <v>0</v>
      </c>
      <c>
        <v>100.11320205233649</v>
      </c>
      <c>
        <v>333.9464167122137</v>
      </c>
      <c>
        <v>0</v>
      </c>
      <c>
        <v>0.8101980486405556</v>
      </c>
      <c>
        <v>9.133413319055395</v>
      </c>
      <c>
        <v>0</v>
      </c>
      <c>
        <v>0</v>
      </c>
      <c>
        <v>444.00323013224613</v>
      </c>
    </row>
    <row>
      <c>
        <v>2595727</v>
      </c>
      <c>
        <v>1</v>
      </c>
      <c>
        <is>
          <t>MANİSA</t>
        </is>
      </c>
      <c>
        <v>ALAŞEHİR</v>
      </c>
      <c>
        <is>
          <t>DM</t>
        </is>
      </c>
      <c>
        <v>KEMALİYE DM (TR-1) 45-73-M00150_İSMETİYE M02_66716001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01.07.2023 06:27:17</t>
        </is>
      </c>
      <c>
        <is>
          <t>01.07.2023 07:07:15</t>
        </is>
      </c>
      <c>
        <v>0.666111111</v>
      </c>
      <c>
        <v>19</v>
      </c>
      <c>
        <v>296</v>
      </c>
      <c>
        <v>152</v>
      </c>
      <c>
        <v>160</v>
      </c>
      <c>
        <v>18</v>
      </c>
      <c>
        <v>30</v>
      </c>
      <c>
        <v>1</v>
      </c>
      <c>
        <v>0</v>
      </c>
      <c>
        <v>3.115457225992625</v>
      </c>
      <c>
        <v>30.05891143249658</v>
      </c>
      <c>
        <v>281.7162416952828</v>
      </c>
      <c>
        <v>209.2983477582154</v>
      </c>
      <c>
        <v>17.79243974823073</v>
      </c>
      <c>
        <v>12.003718279742412</v>
      </c>
      <c>
        <v>16.778323710233334</v>
      </c>
      <c>
        <v>0</v>
      </c>
      <c>
        <v>570.7634398501939</v>
      </c>
    </row>
    <row>
      <c>
        <v>2595728</v>
      </c>
      <c>
        <v>1</v>
      </c>
      <c>
        <is>
          <t>İZMİR</t>
        </is>
      </c>
      <c>
        <v>BAYINDIR</v>
      </c>
      <c>
        <is>
          <t>DM</t>
        </is>
      </c>
      <c>
        <v>BAYINDIR İM 35-20-A00001_GENCER L14_2313511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01.07.2023 06:21:41</t>
        </is>
      </c>
      <c>
        <is>
          <t>01.07.2023 06:54:53</t>
        </is>
      </c>
      <c>
        <v>0.553333333</v>
      </c>
      <c>
        <v>0</v>
      </c>
      <c>
        <v>85</v>
      </c>
      <c>
        <v>0</v>
      </c>
      <c>
        <v>206</v>
      </c>
      <c>
        <v>4</v>
      </c>
      <c>
        <v>108</v>
      </c>
      <c>
        <v>0</v>
      </c>
      <c>
        <v>0</v>
      </c>
      <c>
        <v>0</v>
      </c>
      <c>
        <v>12.560084108927821</v>
      </c>
      <c>
        <v>0</v>
      </c>
      <c>
        <v>127.72308136909466</v>
      </c>
      <c>
        <v>50.98034492952204</v>
      </c>
      <c>
        <v>40.91545275900637</v>
      </c>
      <c>
        <v>0</v>
      </c>
      <c>
        <v>0</v>
      </c>
      <c>
        <v>232.1789631665509</v>
      </c>
    </row>
    <row>
      <c>
        <v>2595729</v>
      </c>
      <c>
        <v>1</v>
      </c>
      <c>
        <is>
          <t>MANİSA</t>
        </is>
      </c>
      <c>
        <v>TURGUTLU</v>
      </c>
      <c>
        <is>
          <t>KÖK</t>
        </is>
      </c>
      <c>
        <v>İSTASYONALTI KÖK 45-83-M00131_MANİSA-2 ÇIKIŞ M01_2099727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01.07.2023 06:29:52</t>
        </is>
      </c>
      <c>
        <is>
          <t>01.07.2023 06:58:17</t>
        </is>
      </c>
      <c>
        <v>0.473611111</v>
      </c>
      <c>
        <v>0</v>
      </c>
      <c>
        <v>6</v>
      </c>
      <c>
        <v>1</v>
      </c>
      <c>
        <v>151</v>
      </c>
      <c>
        <v>0</v>
      </c>
      <c>
        <v>13</v>
      </c>
      <c>
        <v>0</v>
      </c>
      <c>
        <v>0</v>
      </c>
      <c>
        <v>0</v>
      </c>
      <c>
        <v>0.8126033883059356</v>
      </c>
      <c>
        <v>7.318263676341906</v>
      </c>
      <c>
        <v>134.50615297191737</v>
      </c>
      <c>
        <v>0</v>
      </c>
      <c>
        <v>3.4478496903498588</v>
      </c>
      <c>
        <v>0</v>
      </c>
      <c>
        <v>0</v>
      </c>
      <c>
        <v>146.0848697269151</v>
      </c>
    </row>
    <row>
      <c>
        <v>2595731</v>
      </c>
      <c>
        <v>1</v>
      </c>
      <c>
        <is>
          <t>MANİSA</t>
        </is>
      </c>
      <c>
        <v>YUNUSEMRE</v>
      </c>
      <c>
        <is>
          <t>DM</t>
        </is>
      </c>
      <c>
        <v>MURADİYE DM 45-71-M00006_ÜÇPINAR DM M02_2076872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01.07.2023 06:35:46</t>
        </is>
      </c>
      <c>
        <is>
          <t>01.07.2023 06:45:02</t>
        </is>
      </c>
      <c>
        <v>0.154444444</v>
      </c>
      <c>
        <v>69</v>
      </c>
      <c>
        <v>5148</v>
      </c>
      <c>
        <v>543</v>
      </c>
      <c>
        <v>397</v>
      </c>
      <c>
        <v>63</v>
      </c>
      <c>
        <v>550</v>
      </c>
      <c>
        <v>4</v>
      </c>
      <c>
        <v>0</v>
      </c>
      <c>
        <v>7.625167889323938</v>
      </c>
      <c>
        <v>92.32612655839188</v>
      </c>
      <c>
        <v>150.50861078781415</v>
      </c>
      <c>
        <v>52.952368292007556</v>
      </c>
      <c>
        <v>56.26222644672438</v>
      </c>
      <c>
        <v>24.441939865231888</v>
      </c>
      <c>
        <v>14.696771218615986</v>
      </c>
      <c>
        <v>0</v>
      </c>
      <c>
        <v>398.81321105810974</v>
      </c>
    </row>
    <row>
      <c>
        <v>2595732</v>
      </c>
      <c>
        <v>1</v>
      </c>
      <c>
        <is>
          <t>İZMİR</t>
        </is>
      </c>
      <c>
        <v>KARABAĞLAR</v>
      </c>
      <c>
        <is>
          <t>Dağıtım Transformatörü</t>
        </is>
      </c>
      <c>
        <v>K-1721 35-01-K01721_35-01-K01721_65786556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01.07.2023 06:34:17</t>
        </is>
      </c>
      <c>
        <is>
          <t>01.07.2023 11:07:46</t>
        </is>
      </c>
      <c>
        <v>4.558055555</v>
      </c>
      <c>
        <v>0</v>
      </c>
      <c>
        <v>105</v>
      </c>
      <c>
        <v>0</v>
      </c>
      <c>
        <v>0</v>
      </c>
      <c>
        <v>0</v>
      </c>
      <c>
        <v>11</v>
      </c>
      <c>
        <v>0</v>
      </c>
      <c>
        <v>0</v>
      </c>
      <c>
        <v>0</v>
      </c>
      <c>
        <v>158.56403053539634</v>
      </c>
      <c>
        <v>0</v>
      </c>
      <c>
        <v>0</v>
      </c>
      <c>
        <v>0</v>
      </c>
      <c>
        <v>43.59052800275547</v>
      </c>
      <c>
        <v>0</v>
      </c>
      <c>
        <v>0</v>
      </c>
      <c>
        <v>202.1545585381518</v>
      </c>
    </row>
    <row>
      <c>
        <v>2595734</v>
      </c>
      <c>
        <v>1</v>
      </c>
      <c>
        <is>
          <t>İZMİR</t>
        </is>
      </c>
      <c>
        <v>BORNOVA</v>
      </c>
      <c>
        <is>
          <t>Kullanıcı Bağlantı Hattı</t>
        </is>
      </c>
      <c>
        <v>M-1047 35-02-M01047_95000152490_95000152490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01.07.2023 06:41:10</t>
        </is>
      </c>
      <c>
        <is>
          <t>01.07.2023 08:30:31</t>
        </is>
      </c>
      <c>
        <v>1.8225</v>
      </c>
      <c>
        <v>0</v>
      </c>
      <c>
        <v>19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4.7521848833327365</v>
      </c>
      <c>
        <v>0</v>
      </c>
      <c>
        <v>0</v>
      </c>
      <c>
        <v>0</v>
      </c>
      <c>
        <v>1.7719080810666665</v>
      </c>
      <c>
        <v>0</v>
      </c>
      <c>
        <v>0</v>
      </c>
      <c>
        <v>6.524092964399403</v>
      </c>
    </row>
    <row>
      <c>
        <v>2595735</v>
      </c>
      <c>
        <v>1</v>
      </c>
      <c>
        <is>
          <t>İZMİR</t>
        </is>
      </c>
      <c>
        <v>URLA</v>
      </c>
      <c>
        <is>
          <t>DM</t>
        </is>
      </c>
      <c>
        <v>ZEYTİNALAN İM 35-19-A00002_TR-69 L12_2051673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01.07.2023 06:45:39</t>
        </is>
      </c>
      <c>
        <is>
          <t>01.07.2023 06:52:21</t>
        </is>
      </c>
      <c>
        <v>0.111666666</v>
      </c>
      <c>
        <v>2</v>
      </c>
      <c>
        <v>1150</v>
      </c>
      <c>
        <v>0</v>
      </c>
      <c>
        <v>48</v>
      </c>
      <c>
        <v>0</v>
      </c>
      <c>
        <v>125</v>
      </c>
      <c>
        <v>0</v>
      </c>
      <c>
        <v>0</v>
      </c>
      <c>
        <v>2.8764047333634886</v>
      </c>
      <c>
        <v>29.830901019208035</v>
      </c>
      <c>
        <v>0</v>
      </c>
      <c>
        <v>1.5437944113860538</v>
      </c>
      <c>
        <v>0</v>
      </c>
      <c>
        <v>7.69203405224486</v>
      </c>
      <c>
        <v>0</v>
      </c>
      <c>
        <v>0</v>
      </c>
      <c>
        <v>41.94313421620243</v>
      </c>
    </row>
    <row>
      <c>
        <v>2595736</v>
      </c>
      <c>
        <v>1</v>
      </c>
      <c>
        <is>
          <t>İZMİR</t>
        </is>
      </c>
      <c>
        <v>KEMALPAŞA</v>
      </c>
      <c>
        <is>
          <t>DM</t>
        </is>
      </c>
      <c>
        <v>ULUCAK DM 35-27-M00792_EĞRİDERE-1 M06_2310311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01.07.2023 06:41:03</t>
        </is>
      </c>
      <c>
        <is>
          <t>01.07.2023 09:02:09</t>
        </is>
      </c>
      <c>
        <v>2.351666666</v>
      </c>
      <c>
        <v>10</v>
      </c>
      <c>
        <v>209</v>
      </c>
      <c>
        <v>9</v>
      </c>
      <c>
        <v>33</v>
      </c>
      <c>
        <v>17</v>
      </c>
      <c>
        <v>66</v>
      </c>
      <c>
        <v>1</v>
      </c>
      <c>
        <v>0</v>
      </c>
      <c>
        <v>37.88466541193048</v>
      </c>
      <c>
        <v>127.59163200003536</v>
      </c>
      <c>
        <v>23.789303195384953</v>
      </c>
      <c>
        <v>68.90421656386964</v>
      </c>
      <c>
        <v>194.86084614320424</v>
      </c>
      <c>
        <v>230.91955817200525</v>
      </c>
      <c>
        <v>6.9985912103600505</v>
      </c>
      <c>
        <v>0</v>
      </c>
      <c>
        <v>690.9488126967899</v>
      </c>
    </row>
    <row>
      <c>
        <v>2595737</v>
      </c>
      <c>
        <v>1</v>
      </c>
      <c>
        <is>
          <t>İZMİR</t>
        </is>
      </c>
      <c>
        <v>TİRE</v>
      </c>
      <c>
        <is>
          <t>Dağıtım Transformatörü</t>
        </is>
      </c>
      <c>
        <v>ŞEVKET ŞAKI SULAMA GRUBU 35-29-M00361_35-29-M00361_2371931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01.07.2023 06:44:53</t>
        </is>
      </c>
      <c>
        <is>
          <t>01.07.2023 09:27:51</t>
        </is>
      </c>
      <c>
        <v>2.716111111</v>
      </c>
      <c>
        <v>0</v>
      </c>
      <c>
        <v>0</v>
      </c>
      <c>
        <v>0</v>
      </c>
      <c>
        <v>19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168.42111367100034</v>
      </c>
      <c>
        <v>0</v>
      </c>
      <c>
        <v>18.304945824559294</v>
      </c>
      <c>
        <v>0</v>
      </c>
      <c>
        <v>0</v>
      </c>
      <c>
        <v>186.72605949555964</v>
      </c>
    </row>
    <row>
      <c>
        <v>2595739</v>
      </c>
      <c>
        <v>1</v>
      </c>
      <c>
        <is>
          <t>İZMİR</t>
        </is>
      </c>
      <c>
        <v>ÖDEMİŞ</v>
      </c>
      <c>
        <is>
          <t>DM</t>
        </is>
      </c>
      <c>
        <v>ÖDEMİŞ İM 35-15-A00001_GÜNLÜCE L13_2062377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01.07.2023 06:53:58</t>
        </is>
      </c>
      <c>
        <is>
          <t>01.07.2023 07:07:16</t>
        </is>
      </c>
      <c>
        <v>0.221666666</v>
      </c>
      <c>
        <v>0</v>
      </c>
      <c>
        <v>425</v>
      </c>
      <c>
        <v>49</v>
      </c>
      <c>
        <v>38</v>
      </c>
      <c>
        <v>6</v>
      </c>
      <c>
        <v>63</v>
      </c>
      <c>
        <v>1</v>
      </c>
      <c>
        <v>0</v>
      </c>
      <c>
        <v>0</v>
      </c>
      <c>
        <v>11.772514749178102</v>
      </c>
      <c>
        <v>88.81319972904451</v>
      </c>
      <c>
        <v>27.68121585040264</v>
      </c>
      <c>
        <v>4.4099391086177935</v>
      </c>
      <c>
        <v>5.865650502047175</v>
      </c>
      <c>
        <v>9.410391291808791</v>
      </c>
      <c>
        <v>0</v>
      </c>
      <c>
        <v>147.95291123109902</v>
      </c>
    </row>
    <row>
      <c>
        <v>2595741</v>
      </c>
      <c>
        <v>1</v>
      </c>
      <c>
        <is>
          <t>İZMİR</t>
        </is>
      </c>
      <c>
        <v>TORBALI</v>
      </c>
      <c>
        <is>
          <t>DM</t>
        </is>
      </c>
      <c>
        <v>PANCAR OSB DM-1 35-26-M00869_AYRANCILAR DM-2 M27_2303229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01.07.2023 06:57:00</t>
        </is>
      </c>
      <c>
        <is>
          <t>01.07.2023 07:29:31</t>
        </is>
      </c>
      <c>
        <v>0.541944444</v>
      </c>
      <c>
        <v>5</v>
      </c>
      <c>
        <v>5805</v>
      </c>
      <c>
        <v>5</v>
      </c>
      <c>
        <v>5</v>
      </c>
      <c>
        <v>5</v>
      </c>
      <c>
        <v>406</v>
      </c>
      <c>
        <v>0</v>
      </c>
      <c>
        <v>2</v>
      </c>
      <c>
        <v>1.2640741960738593</v>
      </c>
      <c>
        <v>528.3735545611303</v>
      </c>
      <c>
        <v>108.13382478585496</v>
      </c>
      <c>
        <v>2.355419200356531</v>
      </c>
      <c>
        <v>5.382009165163662</v>
      </c>
      <c>
        <v>169.24241111201619</v>
      </c>
      <c>
        <v>0</v>
      </c>
      <c>
        <v>0.5619867770677343</v>
      </c>
      <c>
        <v>815.3132797976632</v>
      </c>
    </row>
    <row>
      <c>
        <v>2595742</v>
      </c>
      <c>
        <v>1</v>
      </c>
      <c>
        <is>
          <t>MANİSA</t>
        </is>
      </c>
      <c>
        <v>ALAŞEHİR</v>
      </c>
      <c>
        <is>
          <t>OG Fideri</t>
        </is>
      </c>
      <c>
        <v>IŞIKLAR KÖK 45-73-M00467_HatBaşıAyırıcı_53135024 M07_53135024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01.07.2023 06:55:15</t>
        </is>
      </c>
      <c>
        <is>
          <t>01.07.2023 08:07:17</t>
        </is>
      </c>
      <c>
        <v>1.200555555</v>
      </c>
      <c>
        <v>0</v>
      </c>
      <c>
        <v>0</v>
      </c>
      <c>
        <v>0</v>
      </c>
      <c>
        <v>10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101.05623962289441</v>
      </c>
      <c>
        <v>0</v>
      </c>
      <c>
        <v>0</v>
      </c>
      <c>
        <v>0</v>
      </c>
      <c>
        <v>0</v>
      </c>
      <c>
        <v>101.05623962289441</v>
      </c>
    </row>
    <row>
      <c>
        <v>2595743</v>
      </c>
      <c>
        <v>1</v>
      </c>
      <c>
        <is>
          <t>İZMİR</t>
        </is>
      </c>
      <c>
        <v>MENDERES</v>
      </c>
      <c>
        <is>
          <t>AG Fideri</t>
        </is>
      </c>
      <c>
        <v>ÇİLEME TR-4 35-22-M00163_A_56354282_56354282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01.07.2023 06:59:56</t>
        </is>
      </c>
      <c>
        <is>
          <t>01.07.2023 10:10:30</t>
        </is>
      </c>
      <c>
        <v>3.176111111</v>
      </c>
      <c>
        <v>0</v>
      </c>
      <c>
        <v>15</v>
      </c>
      <c>
        <v>0</v>
      </c>
      <c>
        <v>0</v>
      </c>
      <c>
        <v>0</v>
      </c>
      <c>
        <v>12</v>
      </c>
      <c>
        <v>0</v>
      </c>
      <c>
        <v>0</v>
      </c>
      <c>
        <v>0</v>
      </c>
      <c>
        <v>8.143276825383483</v>
      </c>
      <c>
        <v>0</v>
      </c>
      <c>
        <v>0</v>
      </c>
      <c>
        <v>0</v>
      </c>
      <c>
        <v>28.8962037975691</v>
      </c>
      <c>
        <v>0</v>
      </c>
      <c>
        <v>0</v>
      </c>
      <c>
        <v>37.03948062295258</v>
      </c>
    </row>
    <row>
      <c>
        <v>2595749</v>
      </c>
      <c>
        <v>1</v>
      </c>
      <c>
        <is>
          <t>İZMİR</t>
        </is>
      </c>
      <c>
        <v>ÖDEMİŞ</v>
      </c>
      <c>
        <is>
          <t>AG Fideri</t>
        </is>
      </c>
      <c>
        <v>YENİKÖY TR-4 35-15-L00383_A_56406127_56406127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01.07.2023 07:23:03</t>
        </is>
      </c>
      <c>
        <is>
          <t>01.07.2023 10:50:24</t>
        </is>
      </c>
      <c>
        <v>3.455833333</v>
      </c>
      <c>
        <v>0</v>
      </c>
      <c>
        <v>10</v>
      </c>
      <c>
        <v>0</v>
      </c>
      <c>
        <v>2</v>
      </c>
      <c>
        <v>0</v>
      </c>
      <c>
        <v>1</v>
      </c>
      <c>
        <v>0</v>
      </c>
      <c>
        <v>0</v>
      </c>
      <c>
        <v>0</v>
      </c>
      <c>
        <v>4.678361979020478</v>
      </c>
      <c>
        <v>0</v>
      </c>
      <c>
        <v>28.201894276918047</v>
      </c>
      <c>
        <v>0</v>
      </c>
      <c>
        <v>0.059139623370742994</v>
      </c>
      <c>
        <v>0</v>
      </c>
      <c>
        <v>0</v>
      </c>
      <c>
        <v>32.93939587930927</v>
      </c>
    </row>
    <row>
      <c>
        <v>2595755</v>
      </c>
      <c>
        <v>1</v>
      </c>
      <c>
        <is>
          <t>İZMİR</t>
        </is>
      </c>
      <c>
        <v>ÖDEMİŞ</v>
      </c>
      <c>
        <is>
          <t>DM</t>
        </is>
      </c>
      <c>
        <v>YOLÜSTÜ İM 35-15-A00002_ERTUĞRUL KÖYÜ L15_2316543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01.07.2023 07:39:11</t>
        </is>
      </c>
      <c>
        <is>
          <t>01.07.2023 08:16:54</t>
        </is>
      </c>
      <c>
        <v>0.628611111</v>
      </c>
      <c>
        <v>0</v>
      </c>
      <c>
        <v>698</v>
      </c>
      <c>
        <v>16</v>
      </c>
      <c>
        <v>214</v>
      </c>
      <c>
        <v>8</v>
      </c>
      <c>
        <v>199</v>
      </c>
      <c>
        <v>0</v>
      </c>
      <c>
        <v>0</v>
      </c>
      <c>
        <v>0</v>
      </c>
      <c>
        <v>113.06080752279685</v>
      </c>
      <c>
        <v>53.20972085183056</v>
      </c>
      <c>
        <v>230.99662440460662</v>
      </c>
      <c>
        <v>56.38353497981421</v>
      </c>
      <c>
        <v>89.40728943169533</v>
      </c>
      <c>
        <v>0</v>
      </c>
      <c>
        <v>0</v>
      </c>
      <c>
        <v>543.0579771907436</v>
      </c>
    </row>
    <row>
      <c>
        <v>2595757</v>
      </c>
      <c>
        <v>1</v>
      </c>
      <c>
        <is>
          <t>İZMİR</t>
        </is>
      </c>
      <c>
        <v>KEMALPAŞA</v>
      </c>
      <c>
        <is>
          <t>Dağıtım Transformatörü</t>
        </is>
      </c>
      <c>
        <v>ALİ ÖZŞAHİNLER TR-1 35-27-M00107_35-27-M00107_66123190</v>
      </c>
      <c>
        <v>Hırsızlık</v>
      </c>
      <c>
        <v>Dağıtım-AG</v>
      </c>
      <c>
        <v>Uzun</v>
      </c>
      <c>
        <v>Dışsal</v>
      </c>
      <c>
        <v>Bildirimsiz</v>
      </c>
      <c>
        <is>
          <t>01.07.2023 07:36:30</t>
        </is>
      </c>
      <c>
        <is>
          <t>01.07.2023 10:05:08</t>
        </is>
      </c>
      <c>
        <v>2.477222222</v>
      </c>
      <c>
        <v>0</v>
      </c>
      <c>
        <v>4</v>
      </c>
      <c>
        <v>0</v>
      </c>
      <c>
        <v>2</v>
      </c>
      <c>
        <v>0</v>
      </c>
      <c>
        <v>3</v>
      </c>
      <c>
        <v>0</v>
      </c>
      <c>
        <v>0</v>
      </c>
      <c>
        <v>0</v>
      </c>
      <c>
        <v>5.484543551861071</v>
      </c>
      <c>
        <v>0</v>
      </c>
      <c>
        <v>3.5025872634130573</v>
      </c>
      <c>
        <v>0</v>
      </c>
      <c>
        <v>7.15425627499748</v>
      </c>
      <c>
        <v>0</v>
      </c>
      <c>
        <v>0</v>
      </c>
      <c>
        <v>16.141387090271607</v>
      </c>
    </row>
    <row>
      <c>
        <v>2595760</v>
      </c>
      <c>
        <v>1</v>
      </c>
      <c>
        <is>
          <t>İZMİR</t>
        </is>
      </c>
      <c>
        <v>ÇEŞME</v>
      </c>
      <c>
        <is>
          <t>Saha Dağıtım Kutusu (SDK)</t>
        </is>
      </c>
      <c>
        <v>L-2 35-18-L00002_50072614 C1_50072682</v>
      </c>
      <c>
        <v>AG Yeraltı Kablo Arızası</v>
      </c>
      <c>
        <v>Dağıtım-AG</v>
      </c>
      <c>
        <v>Uzun</v>
      </c>
      <c>
        <v>Şebeke işletmecisi</v>
      </c>
      <c>
        <v>Bildirimsiz</v>
      </c>
      <c>
        <is>
          <t>01.07.2023 07:40:15</t>
        </is>
      </c>
      <c>
        <is>
          <t>01.07.2023 10:44:17</t>
        </is>
      </c>
      <c>
        <v>3.067222222</v>
      </c>
      <c>
        <v>0</v>
      </c>
      <c>
        <v>4</v>
      </c>
      <c>
        <v>0</v>
      </c>
      <c>
        <v>0</v>
      </c>
      <c>
        <v>0</v>
      </c>
      <c>
        <v>14</v>
      </c>
      <c>
        <v>0</v>
      </c>
      <c>
        <v>0</v>
      </c>
      <c>
        <v>0</v>
      </c>
      <c>
        <v>2.596377206648448</v>
      </c>
      <c>
        <v>0</v>
      </c>
      <c>
        <v>0</v>
      </c>
      <c>
        <v>0</v>
      </c>
      <c>
        <v>55.71037346928573</v>
      </c>
      <c>
        <v>0</v>
      </c>
      <c>
        <v>0</v>
      </c>
      <c>
        <v>58.306750675934175</v>
      </c>
    </row>
    <row>
      <c>
        <v>2595764</v>
      </c>
      <c>
        <v>1</v>
      </c>
      <c>
        <is>
          <t>İZMİR</t>
        </is>
      </c>
      <c>
        <v>KONAK</v>
      </c>
      <c>
        <is>
          <t>AG Fideri</t>
        </is>
      </c>
      <c>
        <v>K-524 35-01-K00524_D_56366005_56366005</v>
      </c>
      <c>
        <v>Hırsızlık</v>
      </c>
      <c>
        <v>Dağıtım-AG</v>
      </c>
      <c>
        <v>Uzun</v>
      </c>
      <c>
        <v>Dışsal</v>
      </c>
      <c>
        <v>Bildirimsiz</v>
      </c>
      <c>
        <is>
          <t>01.07.2023 07:00:57</t>
        </is>
      </c>
      <c>
        <is>
          <t>01.07.2023 10:04:06</t>
        </is>
      </c>
      <c>
        <v>3.0525</v>
      </c>
      <c>
        <v>0</v>
      </c>
      <c>
        <v>128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75.0531246734985</v>
      </c>
      <c>
        <v>0</v>
      </c>
      <c>
        <v>0</v>
      </c>
      <c>
        <v>0</v>
      </c>
      <c>
        <v>1.2270701247631286</v>
      </c>
      <c>
        <v>0</v>
      </c>
      <c>
        <v>0</v>
      </c>
      <c>
        <v>76.28019479826163</v>
      </c>
    </row>
    <row>
      <c>
        <v>2595766</v>
      </c>
      <c>
        <v>1</v>
      </c>
      <c>
        <is>
          <t>İZMİR</t>
        </is>
      </c>
      <c>
        <v>TORBALI</v>
      </c>
      <c>
        <is>
          <t>Kullanıcı Bağlantı Hattı</t>
        </is>
      </c>
      <c>
        <v>TR-115 35-26-M00115_966396549_966396549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01.07.2023 07:57:34</t>
        </is>
      </c>
      <c>
        <is>
          <t>01.07.2023 11:19:56</t>
        </is>
      </c>
      <c>
        <v>3.372777777</v>
      </c>
      <c>
        <v>0</v>
      </c>
      <c>
        <v>0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7.655531989967095</v>
      </c>
      <c>
        <v>0</v>
      </c>
      <c>
        <v>0</v>
      </c>
      <c>
        <v>7.655531989967095</v>
      </c>
    </row>
    <row>
      <c>
        <v>2595767</v>
      </c>
      <c>
        <v>1</v>
      </c>
      <c>
        <is>
          <t>İZMİR</t>
        </is>
      </c>
      <c>
        <v>ÖDEMİŞ</v>
      </c>
      <c>
        <is>
          <t>DM</t>
        </is>
      </c>
      <c>
        <v>KAYAKÖY İM 35-15-A00006_KAYAKÖY ÇIKIŞ L02_66921421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01.07.2023 07:58:41</t>
        </is>
      </c>
      <c>
        <is>
          <t>01.07.2023 08:05:14</t>
        </is>
      </c>
      <c>
        <v>0.109166666</v>
      </c>
      <c>
        <v>4</v>
      </c>
      <c>
        <v>3591</v>
      </c>
      <c>
        <v>120</v>
      </c>
      <c>
        <v>958</v>
      </c>
      <c>
        <v>52</v>
      </c>
      <c>
        <v>766</v>
      </c>
      <c>
        <v>2</v>
      </c>
      <c>
        <v>0</v>
      </c>
      <c>
        <v>0.3996707207377882</v>
      </c>
      <c>
        <v>52.75670117197854</v>
      </c>
      <c>
        <v>153.38429577368518</v>
      </c>
      <c>
        <v>251.5030103653651</v>
      </c>
      <c>
        <v>23.14433279519153</v>
      </c>
      <c>
        <v>63.496506178930055</v>
      </c>
      <c>
        <v>2.172088263916798</v>
      </c>
      <c>
        <v>0</v>
      </c>
      <c>
        <v>546.856605269805</v>
      </c>
    </row>
    <row>
      <c>
        <v>2595769</v>
      </c>
      <c>
        <v>1</v>
      </c>
      <c>
        <is>
          <t>MANİSA</t>
        </is>
      </c>
      <c>
        <v>YUNUSEMRE</v>
      </c>
      <c>
        <is>
          <t>KÖK</t>
        </is>
      </c>
      <c>
        <v>YAĞCILAR KÖK 45-71-M00179_YAĞCILAR M04_72258020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01.07.2023 07:57:04</t>
        </is>
      </c>
      <c>
        <is>
          <t>01.07.2023 10:46:43</t>
        </is>
      </c>
      <c>
        <v>2.8275</v>
      </c>
      <c>
        <v>6</v>
      </c>
      <c>
        <v>631</v>
      </c>
      <c>
        <v>100</v>
      </c>
      <c>
        <v>29</v>
      </c>
      <c>
        <v>6</v>
      </c>
      <c>
        <v>65</v>
      </c>
      <c>
        <v>0</v>
      </c>
      <c>
        <v>0</v>
      </c>
      <c>
        <v>4.5717115101514825</v>
      </c>
      <c>
        <v>265.3714293711062</v>
      </c>
      <c>
        <v>468.78102729198037</v>
      </c>
      <c>
        <v>42.86863821342599</v>
      </c>
      <c>
        <v>48.5227789871097</v>
      </c>
      <c>
        <v>64.7941612539195</v>
      </c>
      <c>
        <v>0</v>
      </c>
      <c>
        <v>0</v>
      </c>
      <c>
        <v>894.9097466276933</v>
      </c>
    </row>
    <row>
      <c>
        <v>2595772</v>
      </c>
      <c>
        <v>1</v>
      </c>
      <c>
        <is>
          <t>MANİSA</t>
        </is>
      </c>
      <c>
        <v>TURGUTLU</v>
      </c>
      <c>
        <is>
          <t>OG Fideri</t>
        </is>
      </c>
      <c>
        <v>URGANLI TR-4 45-83-M00554_MERA M01_2103478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01.07.2023 08:22:04</t>
        </is>
      </c>
      <c>
        <is>
          <t>01.07.2023 09:08:31</t>
        </is>
      </c>
      <c>
        <v>0.774166666</v>
      </c>
      <c>
        <v>2</v>
      </c>
      <c>
        <v>0</v>
      </c>
      <c>
        <v>103</v>
      </c>
      <c>
        <v>1</v>
      </c>
      <c>
        <v>6</v>
      </c>
      <c>
        <v>0</v>
      </c>
      <c>
        <v>0</v>
      </c>
      <c>
        <v>0</v>
      </c>
      <c>
        <v>0.152088107013332</v>
      </c>
      <c>
        <v>0</v>
      </c>
      <c>
        <v>195.9040677966875</v>
      </c>
      <c>
        <v>1.430878747976668</v>
      </c>
      <c>
        <v>2.394831430679445</v>
      </c>
      <c>
        <v>0</v>
      </c>
      <c>
        <v>0</v>
      </c>
      <c>
        <v>0</v>
      </c>
      <c>
        <v>199.88186608235694</v>
      </c>
    </row>
    <row>
      <c>
        <v>2595775</v>
      </c>
      <c>
        <v>1</v>
      </c>
      <c>
        <is>
          <t>İZMİR</t>
        </is>
      </c>
      <c>
        <v>GÜZELBAHÇE</v>
      </c>
      <c>
        <is>
          <t>DM</t>
        </is>
      </c>
      <c>
        <v>GÜZELBAHÇE İM 35-10-A00001_İSTİKLAL M07_77678571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01.07.2023 08:26:13</t>
        </is>
      </c>
      <c>
        <is>
          <t>01.07.2023 08:44:27</t>
        </is>
      </c>
      <c>
        <v>0.303888888</v>
      </c>
      <c>
        <v>0</v>
      </c>
      <c>
        <v>293</v>
      </c>
      <c>
        <v>1</v>
      </c>
      <c>
        <v>57</v>
      </c>
      <c>
        <v>3</v>
      </c>
      <c>
        <v>175</v>
      </c>
      <c>
        <v>0</v>
      </c>
      <c>
        <v>0</v>
      </c>
      <c>
        <v>0</v>
      </c>
      <c>
        <v>26.396371569380456</v>
      </c>
      <c>
        <v>0.8793964580076667</v>
      </c>
      <c>
        <v>8.552172831627713</v>
      </c>
      <c>
        <v>0.883047059852321</v>
      </c>
      <c>
        <v>27.37348774078696</v>
      </c>
      <c>
        <v>0</v>
      </c>
      <c>
        <v>0</v>
      </c>
      <c>
        <v>64.08447565965511</v>
      </c>
    </row>
    <row>
      <c>
        <v>2595777</v>
      </c>
      <c>
        <v>1</v>
      </c>
      <c>
        <is>
          <t>İZMİR</t>
        </is>
      </c>
      <c>
        <v>ÇİĞLİ</v>
      </c>
      <c>
        <is>
          <t>OG Fideri</t>
        </is>
      </c>
      <c>
        <v>M-1147 35-09-M01147_M-362 M02_47553622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01.07.2023 07:14:21</t>
        </is>
      </c>
      <c>
        <is>
          <t>01.07.2023 08:58:13</t>
        </is>
      </c>
      <c>
        <v>1.731111111</v>
      </c>
      <c>
        <v>0</v>
      </c>
      <c>
        <v>680</v>
      </c>
      <c>
        <v>0</v>
      </c>
      <c>
        <v>0</v>
      </c>
      <c>
        <v>16</v>
      </c>
      <c>
        <v>193</v>
      </c>
      <c>
        <v>7</v>
      </c>
      <c>
        <v>3</v>
      </c>
      <c>
        <v>0</v>
      </c>
      <c>
        <v>300.6232892487832</v>
      </c>
      <c>
        <v>0</v>
      </c>
      <c>
        <v>0</v>
      </c>
      <c>
        <v>329.45543745827194</v>
      </c>
      <c>
        <v>251.51961401379253</v>
      </c>
      <c>
        <v>181.10910504269023</v>
      </c>
      <c>
        <v>24.267747674294327</v>
      </c>
      <c>
        <v>1086.975193437832</v>
      </c>
    </row>
    <row>
      <c>
        <v>2595779</v>
      </c>
      <c>
        <v>1</v>
      </c>
      <c>
        <is>
          <t>İZMİR</t>
        </is>
      </c>
      <c>
        <v>KARABAĞLAR</v>
      </c>
      <c>
        <is>
          <t>AG Fideri</t>
        </is>
      </c>
      <c>
        <v>M-1257 35-01-M01257_B_56371141_56371141</v>
      </c>
      <c>
        <v>Hırsızlık</v>
      </c>
      <c>
        <v>Dağıtım-AG</v>
      </c>
      <c>
        <v>Uzun</v>
      </c>
      <c>
        <v>Dışsal</v>
      </c>
      <c>
        <v>Bildirimsiz</v>
      </c>
      <c>
        <is>
          <t>01.07.2023 08:34:59</t>
        </is>
      </c>
      <c>
        <is>
          <t>01.07.2023 12:42:22</t>
        </is>
      </c>
      <c>
        <v>4.123055555</v>
      </c>
      <c>
        <v>0</v>
      </c>
      <c>
        <v>57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47.031871299655805</v>
      </c>
      <c>
        <v>0</v>
      </c>
      <c>
        <v>0</v>
      </c>
      <c>
        <v>0</v>
      </c>
      <c>
        <v>3.6187025369274246</v>
      </c>
      <c>
        <v>0</v>
      </c>
      <c>
        <v>0</v>
      </c>
      <c>
        <v>50.65057383658323</v>
      </c>
    </row>
    <row>
      <c>
        <v>2595780</v>
      </c>
      <c>
        <v>1</v>
      </c>
      <c>
        <is>
          <t>İZMİR</t>
        </is>
      </c>
      <c>
        <v>MENDERES</v>
      </c>
      <c>
        <is>
          <t>DM</t>
        </is>
      </c>
      <c>
        <v>ÖZDERE ORTA MAHALLE DM (M-1) 35-25-M00120_ORTA MAHALLE M-46 M04_72127258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01.07.2023 08:29:56</t>
        </is>
      </c>
      <c>
        <is>
          <t>01.07.2023 09:10:24</t>
        </is>
      </c>
      <c>
        <v>0.674444444</v>
      </c>
      <c>
        <v>2</v>
      </c>
      <c>
        <v>2483</v>
      </c>
      <c>
        <v>2</v>
      </c>
      <c>
        <v>45</v>
      </c>
      <c>
        <v>3</v>
      </c>
      <c>
        <v>201</v>
      </c>
      <c>
        <v>0</v>
      </c>
      <c>
        <v>0</v>
      </c>
      <c>
        <v>50.791496817591096</v>
      </c>
      <c>
        <v>245.87966799317402</v>
      </c>
      <c>
        <v>42.81712213057078</v>
      </c>
      <c>
        <v>21.318847751788955</v>
      </c>
      <c>
        <v>57.896806230176914</v>
      </c>
      <c>
        <v>62.064989248599446</v>
      </c>
      <c>
        <v>0</v>
      </c>
      <c>
        <v>0</v>
      </c>
      <c>
        <v>480.7689301719012</v>
      </c>
    </row>
    <row>
      <c>
        <v>2595783</v>
      </c>
      <c>
        <v>1</v>
      </c>
      <c>
        <is>
          <t>MANİSA</t>
        </is>
      </c>
      <c>
        <v>AKHİSAR</v>
      </c>
      <c>
        <is>
          <t>KÖK</t>
        </is>
      </c>
      <c>
        <v>ERDELLİ TR-2 KÖK 45-72-L00476_ARABACI BOZKÖY ÇIKIŞ L04_66551743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01.07.2023 08:37:37</t>
        </is>
      </c>
      <c>
        <is>
          <t>01.07.2023 09:19:10</t>
        </is>
      </c>
      <c>
        <v>0.6925</v>
      </c>
      <c>
        <v>4</v>
      </c>
      <c>
        <v>1647</v>
      </c>
      <c>
        <v>217</v>
      </c>
      <c>
        <v>86</v>
      </c>
      <c>
        <v>21</v>
      </c>
      <c>
        <v>165</v>
      </c>
      <c>
        <v>2</v>
      </c>
      <c>
        <v>1</v>
      </c>
      <c>
        <v>0.5604677632266666</v>
      </c>
      <c>
        <v>128.41546968285093</v>
      </c>
      <c>
        <v>164.34308168265815</v>
      </c>
      <c>
        <v>62.037065325613746</v>
      </c>
      <c>
        <v>32.7490953748384</v>
      </c>
      <c>
        <v>26.553872060004007</v>
      </c>
      <c>
        <v>8.305934154842445</v>
      </c>
      <c>
        <v>0.135384128513147</v>
      </c>
      <c>
        <v>423.1003701725474</v>
      </c>
    </row>
    <row>
      <c>
        <v>2595785</v>
      </c>
      <c>
        <v>1</v>
      </c>
      <c>
        <is>
          <t>MANİSA</t>
        </is>
      </c>
      <c>
        <v>TURGUTLU</v>
      </c>
      <c>
        <is>
          <t>KÖK</t>
        </is>
      </c>
      <c>
        <v>İSTASYONALTI KÖK 45-83-M00131_MANİSA-2 ÇIKIŞ M01_2099727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01.07.2023 08:48:42</t>
        </is>
      </c>
      <c>
        <is>
          <t>01.07.2023 09:53:10</t>
        </is>
      </c>
      <c>
        <v>1.074444444</v>
      </c>
      <c>
        <v>0</v>
      </c>
      <c>
        <v>6</v>
      </c>
      <c>
        <v>1</v>
      </c>
      <c>
        <v>151</v>
      </c>
      <c>
        <v>0</v>
      </c>
      <c>
        <v>13</v>
      </c>
      <c>
        <v>0</v>
      </c>
      <c>
        <v>0</v>
      </c>
      <c>
        <v>0</v>
      </c>
      <c>
        <v>2.113148808541409</v>
      </c>
      <c>
        <v>20.284334308023066</v>
      </c>
      <c>
        <v>376.9396841159541</v>
      </c>
      <c>
        <v>0</v>
      </c>
      <c>
        <v>10.724956719545204</v>
      </c>
      <c>
        <v>0</v>
      </c>
      <c>
        <v>0</v>
      </c>
      <c>
        <v>410.0621239520638</v>
      </c>
    </row>
    <row>
      <c>
        <v>2595787</v>
      </c>
      <c>
        <v>1</v>
      </c>
      <c>
        <is>
          <t>MANİSA</t>
        </is>
      </c>
      <c>
        <v>YUNUSEMRE</v>
      </c>
      <c>
        <is>
          <t>Kullanıcı Bağlantı Hattı</t>
        </is>
      </c>
      <c>
        <v>MURADİYE TR-10 45-71-M02143_953242959_953242959</v>
      </c>
      <c>
        <v>AG Branşman Yeraltı Kablo Arızası</v>
      </c>
      <c>
        <v>Dağıtım-AG</v>
      </c>
      <c>
        <v>Uzun</v>
      </c>
      <c>
        <v>Şebeke işletmecisi</v>
      </c>
      <c>
        <v>Bildirimsiz</v>
      </c>
      <c>
        <is>
          <t>01.07.2023 08:52:56</t>
        </is>
      </c>
      <c>
        <is>
          <t>01.07.2023 18:22:50</t>
        </is>
      </c>
      <c>
        <v>9.498333333</v>
      </c>
      <c>
        <v>0</v>
      </c>
      <c>
        <v>11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23.222423827748806</v>
      </c>
      <c>
        <v>0</v>
      </c>
      <c>
        <v>0</v>
      </c>
      <c>
        <v>0</v>
      </c>
      <c>
        <v>0</v>
      </c>
      <c>
        <v>0</v>
      </c>
      <c>
        <v>0</v>
      </c>
      <c>
        <v>23.222423827748806</v>
      </c>
    </row>
    <row>
      <c>
        <v>2595790</v>
      </c>
      <c>
        <v>1</v>
      </c>
      <c>
        <is>
          <t>MANİSA</t>
        </is>
      </c>
      <c>
        <v>SARIGÖL</v>
      </c>
      <c>
        <is>
          <t>OG Fideri</t>
        </is>
      </c>
      <c>
        <v>TIRAZLI KÖK 45-79-M00079_HatBaşıAyırıcı_53135153 M06_53135153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01.07.2023 08:58:45</t>
        </is>
      </c>
      <c>
        <is>
          <t>01.07.2023 11:29:43</t>
        </is>
      </c>
      <c>
        <v>2.516111111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54.60003289107371</v>
      </c>
      <c>
        <v>0</v>
      </c>
      <c>
        <v>0</v>
      </c>
      <c>
        <v>0</v>
      </c>
      <c>
        <v>0</v>
      </c>
      <c>
        <v>54.60003289107371</v>
      </c>
    </row>
    <row>
      <c>
        <v>2595792</v>
      </c>
      <c>
        <v>1</v>
      </c>
      <c>
        <is>
          <t>İZMİR</t>
        </is>
      </c>
      <c>
        <v>TORBALI</v>
      </c>
      <c>
        <is>
          <t>Dağıtım Transformatörü</t>
        </is>
      </c>
      <c>
        <v>HAMZA ÖZLÜ 35-26-L00056_35-26-L00056_2372453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01.07.2023 09:02:59</t>
        </is>
      </c>
      <c>
        <is>
          <t>01.07.2023 10:06:31</t>
        </is>
      </c>
      <c>
        <v>1.058888888</v>
      </c>
      <c>
        <v>0</v>
      </c>
      <c>
        <v>11</v>
      </c>
      <c>
        <v>0</v>
      </c>
      <c>
        <v>9</v>
      </c>
      <c>
        <v>0</v>
      </c>
      <c>
        <v>3</v>
      </c>
      <c>
        <v>0</v>
      </c>
      <c>
        <v>0</v>
      </c>
      <c>
        <v>0</v>
      </c>
      <c>
        <v>3.813281908750478</v>
      </c>
      <c>
        <v>0</v>
      </c>
      <c>
        <v>39.51009675319264</v>
      </c>
      <c>
        <v>0</v>
      </c>
      <c>
        <v>4.642333001212235</v>
      </c>
      <c>
        <v>0</v>
      </c>
      <c>
        <v>0</v>
      </c>
      <c>
        <v>47.96571166315535</v>
      </c>
    </row>
    <row>
      <c>
        <v>2595794</v>
      </c>
      <c>
        <v>1</v>
      </c>
      <c>
        <is>
          <t>İZMİR</t>
        </is>
      </c>
      <c>
        <v>ÇİĞLİ</v>
      </c>
      <c>
        <is>
          <t>KÖK</t>
        </is>
      </c>
      <c>
        <v>M-362 35-09-M00362_M-447 M03_47555515</v>
      </c>
      <c>
        <v>OG İletken Kopması</v>
      </c>
      <c>
        <v>Dağıtım-OG</v>
      </c>
      <c>
        <v>Uzun</v>
      </c>
      <c>
        <v>Şebeke işletmecisi</v>
      </c>
      <c>
        <v>Bildirimsiz</v>
      </c>
      <c>
        <is>
          <t>01.07.2023 09:02:39</t>
        </is>
      </c>
      <c>
        <is>
          <t>01.07.2023 11:35:39</t>
        </is>
      </c>
      <c>
        <v>2.55</v>
      </c>
      <c>
        <v>0</v>
      </c>
      <c>
        <v>680</v>
      </c>
      <c>
        <v>0</v>
      </c>
      <c>
        <v>0</v>
      </c>
      <c>
        <v>1</v>
      </c>
      <c>
        <v>110</v>
      </c>
      <c>
        <v>0</v>
      </c>
      <c>
        <v>0</v>
      </c>
      <c>
        <v>0</v>
      </c>
      <c>
        <v>486.2172509864285</v>
      </c>
      <c>
        <v>0</v>
      </c>
      <c>
        <v>0</v>
      </c>
      <c>
        <v>92.82420227450314</v>
      </c>
      <c>
        <v>219.61960806812104</v>
      </c>
      <c>
        <v>0</v>
      </c>
      <c>
        <v>0</v>
      </c>
      <c>
        <v>798.6610613290526</v>
      </c>
    </row>
    <row>
      <c>
        <v>2595796</v>
      </c>
      <c>
        <v>1</v>
      </c>
      <c>
        <is>
          <t>İZMİR</t>
        </is>
      </c>
      <c>
        <v>FOÇA</v>
      </c>
      <c>
        <is>
          <t>OG Fideri</t>
        </is>
      </c>
      <c>
        <v>GERENKÖY KÖK 35-23-M00156_HatBaşıAyırıcı_92603011 M04_92603011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01.07.2023 09:03:46</t>
        </is>
      </c>
      <c>
        <is>
          <t>01.07.2023 10:36:24</t>
        </is>
      </c>
      <c>
        <v>1.543888888</v>
      </c>
      <c>
        <v>0</v>
      </c>
      <c>
        <v>0</v>
      </c>
      <c>
        <v>3</v>
      </c>
      <c>
        <v>0</v>
      </c>
      <c>
        <v>5</v>
      </c>
      <c>
        <v>0</v>
      </c>
      <c>
        <v>0</v>
      </c>
      <c>
        <v>0</v>
      </c>
      <c>
        <v>0</v>
      </c>
      <c>
        <v>0</v>
      </c>
      <c>
        <v>206.13322672618543</v>
      </c>
      <c>
        <v>0</v>
      </c>
      <c>
        <v>99.92957913887484</v>
      </c>
      <c>
        <v>0</v>
      </c>
      <c>
        <v>0</v>
      </c>
      <c>
        <v>0</v>
      </c>
      <c>
        <v>306.0628058650603</v>
      </c>
    </row>
    <row>
      <c>
        <v>2595798</v>
      </c>
      <c>
        <v>1</v>
      </c>
      <c>
        <is>
          <t>MANİSA</t>
        </is>
      </c>
      <c>
        <v>SARIGÖL</v>
      </c>
      <c>
        <is>
          <t>OG Fideri</t>
        </is>
      </c>
      <c>
        <v>TIRAZLAR TR-3 45-79-M00078_DIREK TIPI TRAFO HUCRESI H01_2069487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01.07.2023 09:05:43</t>
        </is>
      </c>
      <c>
        <is>
          <t>01.07.2023 09:59:57</t>
        </is>
      </c>
      <c>
        <v>0.903888888</v>
      </c>
      <c>
        <v>0</v>
      </c>
      <c>
        <v>99</v>
      </c>
      <c>
        <v>0</v>
      </c>
      <c>
        <v>7</v>
      </c>
      <c>
        <v>0</v>
      </c>
      <c>
        <v>8</v>
      </c>
      <c>
        <v>0</v>
      </c>
      <c>
        <v>0</v>
      </c>
      <c>
        <v>0</v>
      </c>
      <c>
        <v>13.309246859266336</v>
      </c>
      <c>
        <v>0</v>
      </c>
      <c>
        <v>28.632264724813094</v>
      </c>
      <c>
        <v>0</v>
      </c>
      <c>
        <v>1.7857046702637098</v>
      </c>
      <c>
        <v>0</v>
      </c>
      <c>
        <v>0</v>
      </c>
      <c>
        <v>43.72721625434314</v>
      </c>
    </row>
    <row>
      <c>
        <v>2595799</v>
      </c>
      <c>
        <v>1</v>
      </c>
      <c>
        <is>
          <t>İZMİR</t>
        </is>
      </c>
      <c>
        <v>BAYRAKLI</v>
      </c>
      <c>
        <is>
          <t>Kullanıcı Bağlantı Hattı</t>
        </is>
      </c>
      <c>
        <v>K-522 35-04-K00522_962686981_962686981</v>
      </c>
      <c>
        <v>AG Box / Sdk Abone Çıkış Sigorta Atığı</v>
      </c>
      <c>
        <v>Dağıtım-AG</v>
      </c>
      <c>
        <v>Uzun</v>
      </c>
      <c>
        <v>Şebeke işletmecisi</v>
      </c>
      <c>
        <v>Bildirimsiz</v>
      </c>
      <c>
        <is>
          <t>01.07.2023 09:05:12</t>
        </is>
      </c>
      <c>
        <is>
          <t>01.07.2023 09:45:24</t>
        </is>
      </c>
      <c>
        <v>0.67</v>
      </c>
      <c>
        <v>0</v>
      </c>
      <c>
        <v>0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0.5565503945757001</v>
      </c>
      <c>
        <v>0</v>
      </c>
      <c>
        <v>0</v>
      </c>
      <c>
        <v>0.5565503945757001</v>
      </c>
    </row>
    <row>
      <c>
        <v>2595801</v>
      </c>
      <c>
        <v>1</v>
      </c>
      <c>
        <is>
          <t>İZMİR</t>
        </is>
      </c>
      <c>
        <v>KİRAZ</v>
      </c>
      <c>
        <is>
          <t>AG Fideri</t>
        </is>
      </c>
      <c>
        <v>UMURLU KAHVEÖNÜ TR-8 35-31-L00372_B_91245160_91245160</v>
      </c>
      <c>
        <v>AG Tel Kopuğu</v>
      </c>
      <c>
        <v>Dağıtım-AG</v>
      </c>
      <c>
        <v>Uzun</v>
      </c>
      <c>
        <v>Şebeke işletmecisi</v>
      </c>
      <c>
        <v>Bildirimsiz</v>
      </c>
      <c>
        <is>
          <t>01.07.2023 09:05:58</t>
        </is>
      </c>
      <c>
        <is>
          <t>01.07.2023 13:52:47</t>
        </is>
      </c>
      <c>
        <v>4.780277777</v>
      </c>
      <c>
        <v>0</v>
      </c>
      <c>
        <v>19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10.306463244333452</v>
      </c>
      <c>
        <v>0</v>
      </c>
      <c>
        <v>0</v>
      </c>
      <c>
        <v>0</v>
      </c>
      <c>
        <v>0</v>
      </c>
      <c>
        <v>0</v>
      </c>
      <c>
        <v>0</v>
      </c>
      <c>
        <v>10.306463244333452</v>
      </c>
    </row>
    <row>
      <c>
        <v>2595810</v>
      </c>
      <c>
        <v>1</v>
      </c>
      <c>
        <is>
          <t>İZMİR</t>
        </is>
      </c>
      <c>
        <v>ÇİĞLİ</v>
      </c>
      <c>
        <is>
          <t>Kullanıcı Bağlantı Hattı</t>
        </is>
      </c>
      <c>
        <v>K-1867 35-09-K01867_915055228_915055228</v>
      </c>
      <c>
        <v>AG Box / Sdk Abone Çıkış Sigorta Atığı</v>
      </c>
      <c>
        <v>Dağıtım-AG</v>
      </c>
      <c>
        <v>Uzun</v>
      </c>
      <c>
        <v>Şebeke işletmecisi</v>
      </c>
      <c>
        <v>Bildirimsiz</v>
      </c>
      <c>
        <is>
          <t>01.07.2023 09:31:28</t>
        </is>
      </c>
      <c>
        <is>
          <t>01.07.2023 10:29:24</t>
        </is>
      </c>
      <c>
        <v>0.965555555</v>
      </c>
      <c>
        <v>0</v>
      </c>
      <c>
        <v>0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1.2536156434666668</v>
      </c>
      <c>
        <v>0</v>
      </c>
      <c>
        <v>0</v>
      </c>
      <c>
        <v>1.2536156434666668</v>
      </c>
    </row>
    <row>
      <c>
        <v>2595812</v>
      </c>
      <c>
        <v>1</v>
      </c>
      <c>
        <is>
          <t>İZMİR</t>
        </is>
      </c>
      <c>
        <v>KEMALPAŞA</v>
      </c>
      <c>
        <is>
          <t>OG Fideri</t>
        </is>
      </c>
      <c>
        <v>TAŞLIYOL KÖK 35-27-M00495_HatBaşıAyırıcı_85017834 M03_85017834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01.07.2023 09:31:48</t>
        </is>
      </c>
      <c>
        <is>
          <t>01.07.2023 11:23:07</t>
        </is>
      </c>
      <c>
        <v>1.855277777</v>
      </c>
      <c>
        <v>0</v>
      </c>
      <c>
        <v>24</v>
      </c>
      <c>
        <v>0</v>
      </c>
      <c>
        <v>13</v>
      </c>
      <c>
        <v>0</v>
      </c>
      <c>
        <v>6</v>
      </c>
      <c>
        <v>0</v>
      </c>
      <c>
        <v>0</v>
      </c>
      <c>
        <v>0</v>
      </c>
      <c>
        <v>13.152574410521385</v>
      </c>
      <c>
        <v>0</v>
      </c>
      <c>
        <v>16.128708662231613</v>
      </c>
      <c>
        <v>0</v>
      </c>
      <c>
        <v>5.694517201329708</v>
      </c>
      <c>
        <v>0</v>
      </c>
      <c>
        <v>0</v>
      </c>
      <c>
        <v>34.97580027408271</v>
      </c>
    </row>
    <row>
      <c>
        <v>2595815</v>
      </c>
      <c>
        <v>1</v>
      </c>
      <c>
        <is>
          <t>MANİSA</t>
        </is>
      </c>
      <c>
        <v>TURGUTLU</v>
      </c>
      <c>
        <is>
          <t>DM</t>
        </is>
      </c>
      <c>
        <v>ABALIOĞLU DM 45-83-M00136_BAĞYURDU-DOĞALGAZ-OZAN BLOK M09_72134615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01.07.2023 09:36:27</t>
        </is>
      </c>
      <c>
        <is>
          <t>01.07.2023 10:23:37</t>
        </is>
      </c>
      <c>
        <v>0.786111111</v>
      </c>
      <c>
        <v>0</v>
      </c>
      <c>
        <v>0</v>
      </c>
      <c>
        <v>3</v>
      </c>
      <c>
        <v>1</v>
      </c>
      <c>
        <v>10</v>
      </c>
      <c>
        <v>0</v>
      </c>
      <c>
        <v>2</v>
      </c>
      <c>
        <v>0</v>
      </c>
      <c>
        <v>0</v>
      </c>
      <c>
        <v>0</v>
      </c>
      <c>
        <v>2.5647096416656</v>
      </c>
      <c>
        <v>0.16524373162122075</v>
      </c>
      <c>
        <v>43.100667171332155</v>
      </c>
      <c>
        <v>0</v>
      </c>
      <c>
        <v>64.48502114559557</v>
      </c>
      <c>
        <v>0</v>
      </c>
      <c>
        <v>110.31564169021453</v>
      </c>
    </row>
    <row>
      <c>
        <v>2595819</v>
      </c>
      <c>
        <v>1</v>
      </c>
      <c>
        <is>
          <t>İZMİR</t>
        </is>
      </c>
      <c>
        <v>ÖDEMİŞ</v>
      </c>
      <c>
        <is>
          <t>DM</t>
        </is>
      </c>
      <c>
        <v>KAYAKÖY DM 35-15-L00866_KAYAKÖY İÇME SUYU L07_72307059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01.07.2023 09:46:27</t>
        </is>
      </c>
      <c>
        <is>
          <t>01.07.2023 11:23:14</t>
        </is>
      </c>
      <c>
        <v>1.613055555</v>
      </c>
      <c>
        <v>0</v>
      </c>
      <c>
        <v>70</v>
      </c>
      <c>
        <v>5</v>
      </c>
      <c>
        <v>99</v>
      </c>
      <c>
        <v>1</v>
      </c>
      <c>
        <v>41</v>
      </c>
      <c>
        <v>0</v>
      </c>
      <c>
        <v>0</v>
      </c>
      <c>
        <v>0</v>
      </c>
      <c>
        <v>24.411948308264616</v>
      </c>
      <c>
        <v>15.612648987043146</v>
      </c>
      <c>
        <v>171.83383369548594</v>
      </c>
      <c>
        <v>2.0266959896944443</v>
      </c>
      <c>
        <v>111.98584700480524</v>
      </c>
      <c>
        <v>0</v>
      </c>
      <c>
        <v>0</v>
      </c>
      <c>
        <v>325.8709739852934</v>
      </c>
    </row>
    <row>
      <c>
        <v>2595828</v>
      </c>
      <c>
        <v>1</v>
      </c>
      <c>
        <is>
          <t>MANİSA</t>
        </is>
      </c>
      <c>
        <v>AKHİSAR</v>
      </c>
      <c>
        <is>
          <t>AG Fideri</t>
        </is>
      </c>
      <c>
        <v>YAYAKIRILDIK TR-2 45-72-M00507_B_56406219_56406219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01.07.2023 10:00:18</t>
        </is>
      </c>
      <c>
        <is>
          <t>01.07.2023 11:56:12</t>
        </is>
      </c>
      <c>
        <v>1.931666666</v>
      </c>
      <c>
        <v>0</v>
      </c>
      <c>
        <v>27</v>
      </c>
      <c>
        <v>0</v>
      </c>
      <c>
        <v>4</v>
      </c>
      <c>
        <v>0</v>
      </c>
      <c>
        <v>3</v>
      </c>
      <c>
        <v>0</v>
      </c>
      <c>
        <v>0</v>
      </c>
      <c>
        <v>0</v>
      </c>
      <c>
        <v>4.818608547615937</v>
      </c>
      <c>
        <v>0</v>
      </c>
      <c>
        <v>0.242895632956445</v>
      </c>
      <c>
        <v>0</v>
      </c>
      <c>
        <v>1.126767157946452</v>
      </c>
      <c>
        <v>0</v>
      </c>
      <c>
        <v>0</v>
      </c>
      <c>
        <v>6.188271338518835</v>
      </c>
    </row>
    <row>
      <c>
        <v>2595829</v>
      </c>
      <c>
        <v>1</v>
      </c>
      <c>
        <is>
          <t>İZMİR</t>
        </is>
      </c>
      <c>
        <v>FOÇA</v>
      </c>
      <c>
        <is>
          <t>KÖK</t>
        </is>
      </c>
      <c>
        <v>GERENKÖY KÖK 35-23-M00156_GERENKÖY İZSU SU POMPALARI M05_72155663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01.07.2023 10:00:33</t>
        </is>
      </c>
      <c>
        <is>
          <t>01.07.2023 10:45:45</t>
        </is>
      </c>
      <c>
        <v>0.753333333</v>
      </c>
      <c>
        <v>9</v>
      </c>
      <c>
        <v>13</v>
      </c>
      <c>
        <v>7</v>
      </c>
      <c>
        <v>3</v>
      </c>
      <c>
        <v>7</v>
      </c>
      <c>
        <v>1</v>
      </c>
      <c>
        <v>0</v>
      </c>
      <c>
        <v>0</v>
      </c>
      <c>
        <v>3.007281559862614</v>
      </c>
      <c>
        <v>1.777454166436208</v>
      </c>
      <c>
        <v>117.26101993475736</v>
      </c>
      <c>
        <v>0.5137083784046946</v>
      </c>
      <c>
        <v>210.9679087911964</v>
      </c>
      <c>
        <v>0.25985249243393066</v>
      </c>
      <c>
        <v>0</v>
      </c>
      <c>
        <v>0</v>
      </c>
      <c>
        <v>333.7872253230912</v>
      </c>
    </row>
    <row>
      <c>
        <v>2595831</v>
      </c>
      <c>
        <v>1</v>
      </c>
      <c>
        <is>
          <t>İZMİR</t>
        </is>
      </c>
      <c>
        <v>TİRE</v>
      </c>
      <c>
        <is>
          <t>Dağıtım Transformatörü</t>
        </is>
      </c>
      <c>
        <v>GÜNDÜZ OKAN SULAMA GRUBU 35-29-M00177_35-29-M00177_2366308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01.07.2023 09:49:55</t>
        </is>
      </c>
      <c>
        <is>
          <t>01.07.2023 10:56:08</t>
        </is>
      </c>
      <c>
        <v>1.103611111</v>
      </c>
      <c>
        <v>0</v>
      </c>
      <c>
        <v>0</v>
      </c>
      <c>
        <v>0</v>
      </c>
      <c>
        <v>12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52.22115838775106</v>
      </c>
      <c>
        <v>0</v>
      </c>
      <c>
        <v>8.002568557609989</v>
      </c>
      <c>
        <v>0</v>
      </c>
      <c>
        <v>0</v>
      </c>
      <c>
        <v>60.22372694536105</v>
      </c>
    </row>
    <row>
      <c>
        <v>2595832</v>
      </c>
      <c>
        <v>1</v>
      </c>
      <c>
        <is>
          <t>İZMİR</t>
        </is>
      </c>
      <c>
        <v>URLA</v>
      </c>
      <c>
        <is>
          <t>DM</t>
        </is>
      </c>
      <c>
        <v>ZEYTİNALAN İM 35-19-A00002_TR-69 L12_2051673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01.07.2023 10:00:20</t>
        </is>
      </c>
      <c>
        <is>
          <t>01.07.2023 10:07:28</t>
        </is>
      </c>
      <c>
        <v>0.118888888</v>
      </c>
      <c>
        <v>2</v>
      </c>
      <c>
        <v>1150</v>
      </c>
      <c>
        <v>0</v>
      </c>
      <c>
        <v>48</v>
      </c>
      <c>
        <v>0</v>
      </c>
      <c>
        <v>125</v>
      </c>
      <c>
        <v>0</v>
      </c>
      <c>
        <v>0</v>
      </c>
      <c>
        <v>5.3007178905897785</v>
      </c>
      <c>
        <v>37.826578149629995</v>
      </c>
      <c>
        <v>0</v>
      </c>
      <c>
        <v>2.0867120705594386</v>
      </c>
      <c>
        <v>0</v>
      </c>
      <c>
        <v>12.680804975873022</v>
      </c>
      <c>
        <v>0</v>
      </c>
      <c>
        <v>0</v>
      </c>
      <c>
        <v>57.894813086652235</v>
      </c>
    </row>
    <row>
      <c>
        <v>2595834</v>
      </c>
      <c>
        <v>1</v>
      </c>
      <c>
        <is>
          <t>MANİSA</t>
        </is>
      </c>
      <c>
        <v>SALİHLİ</v>
      </c>
      <c>
        <is>
          <t>Kullanıcı Bağlantı Hattı</t>
        </is>
      </c>
      <c>
        <v>ÇALTILI TR-1 45-78-L00365_953279624_953279624</v>
      </c>
      <c>
        <v>AG Branşman Yeraltı Kablo Arızası</v>
      </c>
      <c>
        <v>Dağıtım-AG</v>
      </c>
      <c>
        <v>Uzun</v>
      </c>
      <c>
        <v>Şebeke işletmecisi</v>
      </c>
      <c>
        <v>Bildirimsiz</v>
      </c>
      <c>
        <is>
          <t>01.07.2023 10:02:52</t>
        </is>
      </c>
      <c>
        <is>
          <t>01.07.2023 11:59:27</t>
        </is>
      </c>
      <c>
        <v>1.943055555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0.31981071596883026</v>
      </c>
      <c>
        <v>0</v>
      </c>
      <c>
        <v>0</v>
      </c>
      <c>
        <v>0</v>
      </c>
      <c>
        <v>0</v>
      </c>
      <c>
        <v>0</v>
      </c>
      <c>
        <v>0</v>
      </c>
      <c>
        <v>0.31981071596883026</v>
      </c>
    </row>
    <row>
      <c>
        <v>2595837</v>
      </c>
      <c>
        <v>1</v>
      </c>
      <c>
        <is>
          <t>MANİSA</t>
        </is>
      </c>
      <c>
        <v>SELENDİ</v>
      </c>
      <c>
        <is>
          <t>KÖK</t>
        </is>
      </c>
      <c>
        <v>ÇAMLICA KÖK 45-81-M00048_ÇERİPAŞA M02_71996192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01.07.2023 10:04:43</t>
        </is>
      </c>
      <c>
        <is>
          <t>01.07.2023 11:51:17</t>
        </is>
      </c>
      <c>
        <v>1.776111111</v>
      </c>
      <c>
        <v>1</v>
      </c>
      <c>
        <v>378</v>
      </c>
      <c>
        <v>1</v>
      </c>
      <c>
        <v>36</v>
      </c>
      <c>
        <v>0</v>
      </c>
      <c>
        <v>29</v>
      </c>
      <c>
        <v>0</v>
      </c>
      <c>
        <v>0</v>
      </c>
      <c>
        <v>0.4485731819716667</v>
      </c>
      <c>
        <v>67.91489225111089</v>
      </c>
      <c>
        <v>1.8514420492010726</v>
      </c>
      <c>
        <v>36.77184342839503</v>
      </c>
      <c>
        <v>0</v>
      </c>
      <c>
        <v>24.53013422618777</v>
      </c>
      <c>
        <v>0</v>
      </c>
      <c>
        <v>0</v>
      </c>
      <c>
        <v>131.51688513686642</v>
      </c>
    </row>
    <row>
      <c>
        <v>2595842</v>
      </c>
      <c>
        <v>1</v>
      </c>
      <c>
        <is>
          <t>İZMİR</t>
        </is>
      </c>
      <c>
        <v>KARABURUN</v>
      </c>
      <c>
        <is>
          <t>AG Fideri</t>
        </is>
      </c>
      <c>
        <v>BADEMBÜKÜ TR-1 35-21-L00075_A_76840972_76840972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01.07.2023 10:16:27</t>
        </is>
      </c>
      <c>
        <is>
          <t>01.07.2023 11:16:24</t>
        </is>
      </c>
      <c>
        <v>0.999166666</v>
      </c>
      <c>
        <v>0</v>
      </c>
      <c>
        <v>14</v>
      </c>
      <c>
        <v>0</v>
      </c>
      <c>
        <v>13</v>
      </c>
      <c>
        <v>0</v>
      </c>
      <c>
        <v>6</v>
      </c>
      <c>
        <v>0</v>
      </c>
      <c>
        <v>0</v>
      </c>
      <c>
        <v>0</v>
      </c>
      <c>
        <v>2.2699903100165013</v>
      </c>
      <c>
        <v>0</v>
      </c>
      <c>
        <v>4.670688408001126</v>
      </c>
      <c>
        <v>0</v>
      </c>
      <c>
        <v>0.720783147145684</v>
      </c>
      <c>
        <v>0</v>
      </c>
      <c>
        <v>0</v>
      </c>
      <c>
        <v>7.661461865163312</v>
      </c>
    </row>
    <row>
      <c>
        <v>2595845</v>
      </c>
      <c>
        <v>1</v>
      </c>
      <c>
        <is>
          <t>İZMİR</t>
        </is>
      </c>
      <c>
        <v>MENEMEN</v>
      </c>
      <c>
        <is>
          <t>Kullanıcı Bağlantı Hattı</t>
        </is>
      </c>
      <c>
        <v>ASARLIK TR-15 35-28-M00187_953369700_953369700</v>
      </c>
      <c>
        <v>AG Branşman Yeraltı Kablo Arızası</v>
      </c>
      <c>
        <v>Dağıtım-AG</v>
      </c>
      <c>
        <v>Uzun</v>
      </c>
      <c>
        <v>Şebeke işletmecisi</v>
      </c>
      <c>
        <v>Bildirimsiz</v>
      </c>
      <c>
        <is>
          <t>01.07.2023 10:18:31</t>
        </is>
      </c>
      <c>
        <is>
          <t>01.07.2023 12:58:49</t>
        </is>
      </c>
      <c>
        <v>2.671666666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0.5074094955674375</v>
      </c>
      <c>
        <v>0</v>
      </c>
      <c>
        <v>0</v>
      </c>
      <c>
        <v>0</v>
      </c>
      <c>
        <v>0</v>
      </c>
      <c>
        <v>0</v>
      </c>
      <c>
        <v>0</v>
      </c>
      <c>
        <v>0.5074094955674375</v>
      </c>
    </row>
    <row>
      <c>
        <v>2595847</v>
      </c>
      <c>
        <v>1</v>
      </c>
      <c>
        <is>
          <t>İZMİR</t>
        </is>
      </c>
      <c>
        <v>ÇEŞME</v>
      </c>
      <c>
        <is>
          <t>Kullanıcı Bağlantı Hattı</t>
        </is>
      </c>
      <c>
        <v>L-284 İMAMOĞLU TRAFO 35-18-L00284_950456463_950456463</v>
      </c>
      <c>
        <v>AG Branşman Yeraltı Kablo Arızası</v>
      </c>
      <c>
        <v>Dağıtım-AG</v>
      </c>
      <c>
        <v>Uzun</v>
      </c>
      <c>
        <v>Şebeke işletmecisi</v>
      </c>
      <c>
        <v>Bildirimsiz</v>
      </c>
      <c>
        <is>
          <t>01.07.2023 10:11:42</t>
        </is>
      </c>
      <c>
        <is>
          <t>01.07.2023 13:58:54</t>
        </is>
      </c>
      <c>
        <v>3.786666666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1.2927593046798904</v>
      </c>
      <c>
        <v>0</v>
      </c>
      <c>
        <v>0</v>
      </c>
      <c>
        <v>0</v>
      </c>
      <c>
        <v>0</v>
      </c>
      <c>
        <v>0</v>
      </c>
      <c>
        <v>0</v>
      </c>
      <c>
        <v>1.2927593046798904</v>
      </c>
    </row>
    <row>
      <c>
        <v>2595848</v>
      </c>
      <c>
        <v>1</v>
      </c>
      <c>
        <is>
          <t>MANİSA</t>
        </is>
      </c>
      <c>
        <v>SARIGÖL</v>
      </c>
      <c>
        <is>
          <t>DM</t>
        </is>
      </c>
      <c>
        <v>SARIGÖL DM 45-79-M00069_SELİMİYE FİDERİ M18_2318413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01.07.2023 10:27:39</t>
        </is>
      </c>
      <c>
        <is>
          <t>01.07.2023 10:44:27</t>
        </is>
      </c>
      <c>
        <v>0.28</v>
      </c>
      <c>
        <v>2</v>
      </c>
      <c>
        <v>1021</v>
      </c>
      <c>
        <v>17</v>
      </c>
      <c>
        <v>243</v>
      </c>
      <c>
        <v>1</v>
      </c>
      <c>
        <v>60</v>
      </c>
      <c>
        <v>0</v>
      </c>
      <c>
        <v>0</v>
      </c>
      <c>
        <v>0.142080064</v>
      </c>
      <c>
        <v>48.1055211451186</v>
      </c>
      <c>
        <v>32.372105388317195</v>
      </c>
      <c>
        <v>271.521601682044</v>
      </c>
      <c>
        <v>0.429899575174888</v>
      </c>
      <c>
        <v>7.7918009838592</v>
      </c>
      <c>
        <v>0</v>
      </c>
      <c>
        <v>0</v>
      </c>
      <c>
        <v>360.36300883851385</v>
      </c>
    </row>
    <row>
      <c>
        <v>2595849</v>
      </c>
      <c>
        <v>1</v>
      </c>
      <c>
        <is>
          <t>MANİSA</t>
        </is>
      </c>
      <c>
        <v>YUNUSEMRE</v>
      </c>
      <c>
        <is>
          <t>Dağıtım Transformatörü</t>
        </is>
      </c>
      <c>
        <v>TR-1/46 (25/17c) 45-71-M00146_45-71-M00146_2365750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01.07.2023 10:29:47</t>
        </is>
      </c>
      <c>
        <is>
          <t>01.07.2023 11:38:26</t>
        </is>
      </c>
      <c>
        <v>1.144166666</v>
      </c>
      <c>
        <v>0</v>
      </c>
      <c>
        <v>31</v>
      </c>
      <c>
        <v>0</v>
      </c>
      <c>
        <v>7</v>
      </c>
      <c>
        <v>0</v>
      </c>
      <c>
        <v>6</v>
      </c>
      <c>
        <v>0</v>
      </c>
      <c>
        <v>0</v>
      </c>
      <c>
        <v>0</v>
      </c>
      <c>
        <v>16.622035888543035</v>
      </c>
      <c>
        <v>0</v>
      </c>
      <c>
        <v>4.964153333673647</v>
      </c>
      <c>
        <v>0</v>
      </c>
      <c>
        <v>4.437503575432272</v>
      </c>
      <c>
        <v>0</v>
      </c>
      <c>
        <v>0</v>
      </c>
      <c>
        <v>26.023692797648955</v>
      </c>
    </row>
    <row>
      <c>
        <v>2595851</v>
      </c>
      <c>
        <v>1</v>
      </c>
      <c>
        <is>
          <t>İZMİR</t>
        </is>
      </c>
      <c>
        <v>KINIK</v>
      </c>
      <c>
        <is>
          <t>OG Fideri</t>
        </is>
      </c>
      <c>
        <v>KINIK ORGANİZE DM 35-24-M00208_HatBaşıAyırıcı_95263435 M13_95263435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01.07.2023 10:29:26</t>
        </is>
      </c>
      <c>
        <is>
          <t>01.07.2023 11:53:00</t>
        </is>
      </c>
      <c>
        <v>1.392777777</v>
      </c>
      <c>
        <v>0</v>
      </c>
      <c>
        <v>328</v>
      </c>
      <c>
        <v>0</v>
      </c>
      <c>
        <v>2</v>
      </c>
      <c>
        <v>1</v>
      </c>
      <c>
        <v>28</v>
      </c>
      <c>
        <v>0</v>
      </c>
      <c>
        <v>0</v>
      </c>
      <c>
        <v>0</v>
      </c>
      <c>
        <v>46.836028139377504</v>
      </c>
      <c>
        <v>0</v>
      </c>
      <c>
        <v>0.10424387404642067</v>
      </c>
      <c>
        <v>5.757626901730871</v>
      </c>
      <c>
        <v>20.806591259308053</v>
      </c>
      <c>
        <v>0</v>
      </c>
      <c>
        <v>0</v>
      </c>
      <c>
        <v>73.50449017446284</v>
      </c>
    </row>
    <row>
      <c>
        <v>2595854</v>
      </c>
      <c>
        <v>1</v>
      </c>
      <c>
        <is>
          <t>İZMİR</t>
        </is>
      </c>
      <c>
        <v>MENDERES</v>
      </c>
      <c>
        <is>
          <t>KÖK</t>
        </is>
      </c>
      <c>
        <v>TEKELİ ARITMA KÖK 35-22-M00090_KARAKUYU ÇIKIŞI M03_2328482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01.07.2023 10:34:13</t>
        </is>
      </c>
      <c>
        <is>
          <t>01.07.2023 10:56:48</t>
        </is>
      </c>
      <c>
        <v>0.376388888</v>
      </c>
      <c>
        <v>1</v>
      </c>
      <c>
        <v>389</v>
      </c>
      <c>
        <v>120</v>
      </c>
      <c>
        <v>133</v>
      </c>
      <c>
        <v>14</v>
      </c>
      <c>
        <v>46</v>
      </c>
      <c>
        <v>1</v>
      </c>
      <c>
        <v>0</v>
      </c>
      <c>
        <v>0.34935562187105557</v>
      </c>
      <c>
        <v>35.010666549376964</v>
      </c>
      <c>
        <v>858.090018698532</v>
      </c>
      <c>
        <v>294.9178995229672</v>
      </c>
      <c>
        <v>38.886487280482775</v>
      </c>
      <c>
        <v>16.0472130372539</v>
      </c>
      <c>
        <v>13.097824634717794</v>
      </c>
      <c>
        <v>0</v>
      </c>
      <c>
        <v>1256.3994653452016</v>
      </c>
    </row>
    <row>
      <c>
        <v>2595857</v>
      </c>
      <c>
        <v>1</v>
      </c>
      <c>
        <is>
          <t>İZMİR</t>
        </is>
      </c>
      <c>
        <v>KİRAZ</v>
      </c>
      <c>
        <is>
          <t>AG Fideri</t>
        </is>
      </c>
      <c>
        <v>KARABAĞ TR-1 35-31-L00127_47853506_56393202_56393202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01.07.2023 10:40:50</t>
        </is>
      </c>
      <c>
        <is>
          <t>01.07.2023 17:40:30</t>
        </is>
      </c>
      <c>
        <v>6.994444444</v>
      </c>
      <c>
        <v>0</v>
      </c>
      <c>
        <v>4</v>
      </c>
      <c>
        <v>0</v>
      </c>
      <c>
        <v>1</v>
      </c>
      <c>
        <v>0</v>
      </c>
      <c>
        <v>2</v>
      </c>
      <c>
        <v>0</v>
      </c>
      <c>
        <v>0</v>
      </c>
      <c>
        <v>0</v>
      </c>
      <c>
        <v>4.94404849723775</v>
      </c>
      <c>
        <v>0</v>
      </c>
      <c>
        <v>0.014032429004736113</v>
      </c>
      <c>
        <v>0</v>
      </c>
      <c>
        <v>10.235437371805224</v>
      </c>
      <c>
        <v>0</v>
      </c>
      <c>
        <v>0</v>
      </c>
      <c>
        <v>15.19351829804771</v>
      </c>
    </row>
    <row>
      <c>
        <v>2595859</v>
      </c>
      <c>
        <v>1</v>
      </c>
      <c>
        <is>
          <t>İZMİR</t>
        </is>
      </c>
      <c>
        <v>SELÇUK</v>
      </c>
      <c>
        <is>
          <t>DM</t>
        </is>
      </c>
      <c>
        <v>BELEVİ İM 35-13-A00002_TR A M03_2314106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01.07.2023 10:35:27</t>
        </is>
      </c>
      <c>
        <is>
          <t>01.07.2023 11:18:31</t>
        </is>
      </c>
      <c>
        <v>0.717777777</v>
      </c>
      <c>
        <v>1</v>
      </c>
      <c>
        <v>819</v>
      </c>
      <c>
        <v>52</v>
      </c>
      <c>
        <v>46</v>
      </c>
      <c>
        <v>35</v>
      </c>
      <c>
        <v>136</v>
      </c>
      <c>
        <v>1</v>
      </c>
      <c>
        <v>0</v>
      </c>
      <c>
        <v>0.5931222810831024</v>
      </c>
      <c>
        <v>103.32602241154115</v>
      </c>
      <c>
        <v>593.3645200088939</v>
      </c>
      <c>
        <v>41.00389825345059</v>
      </c>
      <c>
        <v>224.29805586659026</v>
      </c>
      <c>
        <v>61.2779284434537</v>
      </c>
      <c>
        <v>17.030184369804562</v>
      </c>
      <c>
        <v>0</v>
      </c>
      <c>
        <v>1040.8937316348174</v>
      </c>
    </row>
    <row>
      <c>
        <v>2595866</v>
      </c>
      <c>
        <v>1</v>
      </c>
      <c>
        <is>
          <t>MANİSA</t>
        </is>
      </c>
      <c>
        <v>SALİHLİ</v>
      </c>
      <c>
        <is>
          <t>OG Fideri</t>
        </is>
      </c>
      <c>
        <v>DEMİRKÖPRÜ TM 45-78-A00005_HatBaşıAyırıcı_53140231 M07_53140231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01.07.2023 10:53:54</t>
        </is>
      </c>
      <c>
        <is>
          <t>01.07.2023 15:00:00</t>
        </is>
      </c>
      <c>
        <v>4.101666666</v>
      </c>
      <c>
        <v>0</v>
      </c>
      <c>
        <v>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3.3156917993195094</v>
      </c>
      <c>
        <v>0</v>
      </c>
      <c>
        <v>0</v>
      </c>
      <c>
        <v>0</v>
      </c>
      <c>
        <v>3.433827152095658</v>
      </c>
      <c>
        <v>0</v>
      </c>
      <c>
        <v>0</v>
      </c>
      <c>
        <v>6.749518951415167</v>
      </c>
    </row>
    <row>
      <c>
        <v>2595869</v>
      </c>
      <c>
        <v>1</v>
      </c>
      <c>
        <is>
          <t>İZMİR</t>
        </is>
      </c>
      <c>
        <v>KEMALPAŞA</v>
      </c>
      <c>
        <is>
          <t>KÖK</t>
        </is>
      </c>
      <c>
        <v>TAŞLIYOL KÖK 35-27-M00495_TAŞLIYOL M03_72168857</v>
      </c>
      <c>
        <v>Plansız Kesinti / Müdahale</v>
      </c>
      <c>
        <v>Dağıtım-OG</v>
      </c>
      <c>
        <v>Uzun</v>
      </c>
      <c>
        <v>Şebeke işletmecisi</v>
      </c>
      <c>
        <v>Bildirimsiz</v>
      </c>
      <c>
        <is>
          <t>01.07.2023 10:57:00</t>
        </is>
      </c>
      <c>
        <is>
          <t>01.07.2023 11:39:43</t>
        </is>
      </c>
      <c>
        <v>0.711944444</v>
      </c>
      <c>
        <v>3</v>
      </c>
      <c>
        <v>220</v>
      </c>
      <c>
        <v>19</v>
      </c>
      <c>
        <v>247</v>
      </c>
      <c>
        <v>14</v>
      </c>
      <c>
        <v>83</v>
      </c>
      <c>
        <v>4</v>
      </c>
      <c>
        <v>0</v>
      </c>
      <c>
        <v>13.780094118902387</v>
      </c>
      <c>
        <v>56.392378477742994</v>
      </c>
      <c>
        <v>10.697779000679287</v>
      </c>
      <c>
        <v>130.5998055911628</v>
      </c>
      <c>
        <v>31.851111982121147</v>
      </c>
      <c>
        <v>45.3176349154286</v>
      </c>
      <c>
        <v>76.23294006937758</v>
      </c>
      <c>
        <v>0</v>
      </c>
      <c>
        <v>364.87174415541483</v>
      </c>
    </row>
    <row>
      <c>
        <v>2595870</v>
      </c>
      <c>
        <v>1</v>
      </c>
      <c>
        <is>
          <t>İZMİR</t>
        </is>
      </c>
      <c>
        <v>GÜZELBAHÇE</v>
      </c>
      <c>
        <is>
          <t>Kullanıcı Bağlantı Hattı</t>
        </is>
      </c>
      <c>
        <v>K-1923 35-10-K01923_97886362_97886362</v>
      </c>
      <c>
        <v>AG Box / Sdk Abone Çıkış Sigorta Atığı</v>
      </c>
      <c>
        <v>Dağıtım-AG</v>
      </c>
      <c>
        <v>Uzun</v>
      </c>
      <c>
        <v>Şebeke işletmecisi</v>
      </c>
      <c>
        <v>Bildirimsiz</v>
      </c>
      <c>
        <is>
          <t>01.07.2023 11:01:52</t>
        </is>
      </c>
      <c>
        <is>
          <t>01.07.2023 12:35:27</t>
        </is>
      </c>
      <c>
        <v>1.559722222</v>
      </c>
      <c>
        <v>0</v>
      </c>
      <c>
        <v>7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2.989949321167239</v>
      </c>
      <c>
        <v>0</v>
      </c>
      <c>
        <v>0</v>
      </c>
      <c>
        <v>0</v>
      </c>
      <c>
        <v>0</v>
      </c>
      <c>
        <v>0</v>
      </c>
      <c>
        <v>0</v>
      </c>
      <c>
        <v>2.989949321167239</v>
      </c>
    </row>
    <row>
      <c>
        <v>2595871</v>
      </c>
      <c>
        <v>1</v>
      </c>
      <c>
        <is>
          <t>MANİSA</t>
        </is>
      </c>
      <c>
        <v>YUNUSEMRE</v>
      </c>
      <c>
        <is>
          <t>Kullanıcı Bağlantı Hattı</t>
        </is>
      </c>
      <c>
        <v>DM-13/21 (HAKİ BABA) 45-71-M00339_953219179_953219179</v>
      </c>
      <c>
        <v>AG Branşman Yeraltı Kablo Arızası</v>
      </c>
      <c>
        <v>Dağıtım-AG</v>
      </c>
      <c>
        <v>Uzun</v>
      </c>
      <c>
        <v>Şebeke işletmecisi</v>
      </c>
      <c>
        <v>Bildirimsiz</v>
      </c>
      <c>
        <is>
          <t>01.07.2023 11:04:16</t>
        </is>
      </c>
      <c>
        <is>
          <t>01.07.2023 18:23:55</t>
        </is>
      </c>
      <c>
        <v>7.3275</v>
      </c>
      <c>
        <v>0</v>
      </c>
      <c>
        <v>3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6.025402682521676</v>
      </c>
      <c>
        <v>0</v>
      </c>
      <c>
        <v>0</v>
      </c>
      <c>
        <v>0</v>
      </c>
      <c>
        <v>0</v>
      </c>
      <c>
        <v>0</v>
      </c>
      <c>
        <v>0</v>
      </c>
      <c>
        <v>6.025402682521676</v>
      </c>
    </row>
    <row>
      <c>
        <v>2595877</v>
      </c>
      <c>
        <v>1</v>
      </c>
      <c>
        <is>
          <t>İZMİR</t>
        </is>
      </c>
      <c>
        <v>MENDERES</v>
      </c>
      <c>
        <is>
          <t>Kullanıcı Bağlantı Hattı</t>
        </is>
      </c>
      <c>
        <v>ÇUKURALTI M-18 35-25-M00066_95001395079_95001395079</v>
      </c>
      <c>
        <v>AG Branşman Yeraltı Kablo Arızası</v>
      </c>
      <c>
        <v>Dağıtım-AG</v>
      </c>
      <c>
        <v>Uzun</v>
      </c>
      <c>
        <v>Şebeke işletmecisi</v>
      </c>
      <c>
        <v>Bildirimsiz</v>
      </c>
      <c>
        <is>
          <t>01.07.2023 11:18:32</t>
        </is>
      </c>
      <c>
        <is>
          <t>01.07.2023 13:17:47</t>
        </is>
      </c>
      <c>
        <v>1.9875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0.24278369282263582</v>
      </c>
      <c>
        <v>0</v>
      </c>
      <c>
        <v>0</v>
      </c>
      <c>
        <v>0</v>
      </c>
      <c>
        <v>0</v>
      </c>
      <c>
        <v>0</v>
      </c>
      <c>
        <v>0</v>
      </c>
      <c>
        <v>0.24278369282263582</v>
      </c>
    </row>
    <row>
      <c>
        <v>2595878</v>
      </c>
      <c>
        <v>1</v>
      </c>
      <c>
        <is>
          <t>MANİSA</t>
        </is>
      </c>
      <c>
        <v>TURGUTLU</v>
      </c>
      <c>
        <is>
          <t>OG Fideri</t>
        </is>
      </c>
      <c>
        <v>AKÇAPINAR KÖK 45-83-L00131_HatBaşıAyırıcı_53136686 L06_53136686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01.07.2023 11:20:48</t>
        </is>
      </c>
      <c>
        <is>
          <t>01.07.2023 12:45:36</t>
        </is>
      </c>
      <c>
        <v>1.413333333</v>
      </c>
      <c>
        <v>0</v>
      </c>
      <c>
        <v>0</v>
      </c>
      <c>
        <v>0</v>
      </c>
      <c>
        <v>5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27.34791554800413</v>
      </c>
      <c>
        <v>0</v>
      </c>
      <c>
        <v>2.9501277064350004</v>
      </c>
      <c>
        <v>0</v>
      </c>
      <c>
        <v>0</v>
      </c>
      <c>
        <v>30.298043254439133</v>
      </c>
    </row>
    <row>
      <c>
        <v>2595879</v>
      </c>
      <c>
        <v>1</v>
      </c>
      <c>
        <is>
          <t>MANİSA</t>
        </is>
      </c>
      <c>
        <v>YUNUSEMRE</v>
      </c>
      <c>
        <is>
          <t>KÖK</t>
        </is>
      </c>
      <c>
        <v>AKGEDİK KÖK-3 45-71-M00164_GÜRLE M04_55994698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01.07.2023 11:20:49</t>
        </is>
      </c>
      <c>
        <is>
          <t>01.07.2023 11:55:55</t>
        </is>
      </c>
      <c>
        <v>0.585</v>
      </c>
      <c>
        <v>0</v>
      </c>
      <c>
        <v>78</v>
      </c>
      <c>
        <v>2</v>
      </c>
      <c>
        <v>3</v>
      </c>
      <c>
        <v>6</v>
      </c>
      <c>
        <v>9</v>
      </c>
      <c>
        <v>0</v>
      </c>
      <c>
        <v>0</v>
      </c>
      <c>
        <v>0</v>
      </c>
      <c>
        <v>6.091879664543225</v>
      </c>
      <c>
        <v>2.671070776358985</v>
      </c>
      <c>
        <v>0.33303543467629504</v>
      </c>
      <c>
        <v>9.691322781040288</v>
      </c>
      <c>
        <v>3.5498829840481796</v>
      </c>
      <c>
        <v>0</v>
      </c>
      <c>
        <v>0</v>
      </c>
      <c>
        <v>22.337191640666973</v>
      </c>
    </row>
    <row>
      <c>
        <v>2595880</v>
      </c>
      <c>
        <v>1</v>
      </c>
      <c>
        <is>
          <t>İZMİR</t>
        </is>
      </c>
      <c>
        <v>ÇEŞME</v>
      </c>
      <c>
        <is>
          <t>Dağıtım Transformatörü</t>
        </is>
      </c>
      <c>
        <v>L-2 35-18-L00002_35-18-L00002_72050487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01.07.2023 11:28:49</t>
        </is>
      </c>
      <c>
        <is>
          <t>01.07.2023 14:17:49</t>
        </is>
      </c>
      <c>
        <v>2.816666666</v>
      </c>
      <c>
        <v>0</v>
      </c>
      <c>
        <v>118</v>
      </c>
      <c>
        <v>0</v>
      </c>
      <c>
        <v>0</v>
      </c>
      <c>
        <v>0</v>
      </c>
      <c>
        <v>96</v>
      </c>
      <c>
        <v>0</v>
      </c>
      <c>
        <v>0</v>
      </c>
      <c>
        <v>0</v>
      </c>
      <c>
        <v>73.29723194314683</v>
      </c>
      <c>
        <v>0</v>
      </c>
      <c>
        <v>0</v>
      </c>
      <c>
        <v>0</v>
      </c>
      <c>
        <v>402.0488880272663</v>
      </c>
      <c>
        <v>0</v>
      </c>
      <c>
        <v>0</v>
      </c>
      <c>
        <v>475.3461199704131</v>
      </c>
    </row>
    <row>
      <c>
        <v>2595885</v>
      </c>
      <c>
        <v>1</v>
      </c>
      <c>
        <is>
          <t>İZMİR</t>
        </is>
      </c>
      <c>
        <v>MENDERES</v>
      </c>
      <c>
        <is>
          <t>AG Fideri</t>
        </is>
      </c>
      <c>
        <v>OĞLANANASI TR-3 35-22-M00257_A_56353953_56353953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01.07.2023 11:35:11</t>
        </is>
      </c>
      <c>
        <is>
          <t>01.07.2023 12:15:19</t>
        </is>
      </c>
      <c>
        <v>0.668888888</v>
      </c>
      <c>
        <v>0</v>
      </c>
      <c>
        <v>60</v>
      </c>
      <c>
        <v>0</v>
      </c>
      <c>
        <v>7</v>
      </c>
      <c>
        <v>0</v>
      </c>
      <c>
        <v>3</v>
      </c>
      <c>
        <v>0</v>
      </c>
      <c>
        <v>0</v>
      </c>
      <c>
        <v>0</v>
      </c>
      <c>
        <v>9.493734748601565</v>
      </c>
      <c>
        <v>0</v>
      </c>
      <c>
        <v>1.3924484675258264</v>
      </c>
      <c>
        <v>0</v>
      </c>
      <c>
        <v>17.77834044366621</v>
      </c>
      <c>
        <v>0</v>
      </c>
      <c>
        <v>0</v>
      </c>
      <c>
        <v>28.664523659793602</v>
      </c>
    </row>
    <row>
      <c>
        <v>2595890</v>
      </c>
      <c>
        <v>1</v>
      </c>
      <c>
        <is>
          <t>MANİSA</t>
        </is>
      </c>
      <c>
        <v>ŞEHZADELER</v>
      </c>
      <c>
        <is>
          <t>OG Fideri</t>
        </is>
      </c>
      <c>
        <v>KARGIN KÖK 45-71-M00095_HatBaşıAyırıcı_53135193 M07_53135193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01.07.2023 11:36:13</t>
        </is>
      </c>
      <c>
        <is>
          <t>01.07.2023 16:03:37</t>
        </is>
      </c>
      <c>
        <v>4.456666666</v>
      </c>
      <c>
        <v>0</v>
      </c>
      <c>
        <v>1</v>
      </c>
      <c>
        <v>0</v>
      </c>
      <c>
        <v>14</v>
      </c>
      <c>
        <v>0</v>
      </c>
      <c>
        <v>2</v>
      </c>
      <c>
        <v>0</v>
      </c>
      <c>
        <v>0</v>
      </c>
      <c>
        <v>0</v>
      </c>
      <c>
        <v>46.68450051854658</v>
      </c>
      <c>
        <v>0</v>
      </c>
      <c>
        <v>132.49809498892606</v>
      </c>
      <c>
        <v>0</v>
      </c>
      <c>
        <v>7.272502115811756</v>
      </c>
      <c>
        <v>0</v>
      </c>
      <c>
        <v>0</v>
      </c>
      <c>
        <v>186.4550976232844</v>
      </c>
    </row>
    <row>
      <c>
        <v>2595898</v>
      </c>
      <c>
        <v>1</v>
      </c>
      <c>
        <is>
          <t>İZMİR</t>
        </is>
      </c>
      <c>
        <v>ÖDEMİŞ</v>
      </c>
      <c>
        <is>
          <t>AG Fideri</t>
        </is>
      </c>
      <c>
        <v>SEKİKÖY MUSLUK TR-8 35-15-L00517_B_56398432_56398432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01.07.2023 11:49:43</t>
        </is>
      </c>
      <c>
        <is>
          <t>01.07.2023 13:09:42</t>
        </is>
      </c>
      <c>
        <v>1.333055555</v>
      </c>
      <c>
        <v>0</v>
      </c>
      <c>
        <v>9</v>
      </c>
      <c>
        <v>0</v>
      </c>
      <c>
        <v>2</v>
      </c>
      <c>
        <v>0</v>
      </c>
      <c>
        <v>6</v>
      </c>
      <c>
        <v>0</v>
      </c>
      <c>
        <v>0</v>
      </c>
      <c>
        <v>0</v>
      </c>
      <c>
        <v>3.45974649765607</v>
      </c>
      <c>
        <v>0</v>
      </c>
      <c>
        <v>21.77161405918099</v>
      </c>
      <c>
        <v>0</v>
      </c>
      <c>
        <v>10.502050897433655</v>
      </c>
      <c>
        <v>0</v>
      </c>
      <c>
        <v>0</v>
      </c>
      <c>
        <v>35.733411454270716</v>
      </c>
    </row>
    <row>
      <c>
        <v>2595899</v>
      </c>
      <c>
        <v>1</v>
      </c>
      <c>
        <is>
          <t>İZMİR</t>
        </is>
      </c>
      <c>
        <v>KINIK</v>
      </c>
      <c>
        <is>
          <t>DM</t>
        </is>
      </c>
      <c>
        <v>KINIK ORGANİZE DM 35-24-M00208_KOCAÖMERLİ KÖYLER M13_83158733</v>
      </c>
      <c>
        <v>Plansız Kesinti / Müdahale</v>
      </c>
      <c>
        <v>Dağıtım-OG</v>
      </c>
      <c>
        <v>Uzun</v>
      </c>
      <c>
        <v>Şebeke işletmecisi</v>
      </c>
      <c>
        <v>Bildirimsiz</v>
      </c>
      <c>
        <is>
          <t>01.07.2023 11:53:20</t>
        </is>
      </c>
      <c>
        <is>
          <t>01.07.2023 12:26:09</t>
        </is>
      </c>
      <c>
        <v>0.546944444</v>
      </c>
      <c>
        <v>1</v>
      </c>
      <c>
        <v>1054</v>
      </c>
      <c>
        <v>2</v>
      </c>
      <c>
        <v>17</v>
      </c>
      <c>
        <v>9</v>
      </c>
      <c>
        <v>79</v>
      </c>
      <c>
        <v>0</v>
      </c>
      <c>
        <v>0</v>
      </c>
      <c>
        <v>0.3516093170875171</v>
      </c>
      <c>
        <v>63.355609560343574</v>
      </c>
      <c>
        <v>3.226045621288903</v>
      </c>
      <c>
        <v>29.55802498285244</v>
      </c>
      <c>
        <v>38.09913865952872</v>
      </c>
      <c>
        <v>20.53582771195269</v>
      </c>
      <c>
        <v>0</v>
      </c>
      <c>
        <v>0</v>
      </c>
      <c>
        <v>155.12625585305383</v>
      </c>
    </row>
    <row>
      <c>
        <v>2595900</v>
      </c>
      <c>
        <v>1</v>
      </c>
      <c>
        <is>
          <t>İZMİR</t>
        </is>
      </c>
      <c>
        <v>MENDERES</v>
      </c>
      <c>
        <is>
          <t>Kullanıcı Bağlantı Hattı</t>
        </is>
      </c>
      <c>
        <v>ORTA MAHALLE M-3 35-25-M00110_955258545_955258545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01.07.2023 11:49:45</t>
        </is>
      </c>
      <c>
        <is>
          <t>01.07.2023 15:06:35</t>
        </is>
      </c>
      <c>
        <v>3.280555555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0.6756548540501608</v>
      </c>
      <c>
        <v>0</v>
      </c>
      <c>
        <v>0</v>
      </c>
      <c>
        <v>0</v>
      </c>
      <c>
        <v>0</v>
      </c>
      <c>
        <v>0</v>
      </c>
      <c>
        <v>0</v>
      </c>
      <c>
        <v>0.6756548540501608</v>
      </c>
    </row>
    <row>
      <c>
        <v>2595908</v>
      </c>
      <c>
        <v>1</v>
      </c>
      <c>
        <is>
          <t>MANİSA</t>
        </is>
      </c>
      <c>
        <v>AKHİSAR</v>
      </c>
      <c>
        <is>
          <t>TM Fideri</t>
        </is>
      </c>
      <c>
        <v>AKHİSAR TM 45-72-A00006_KAPAKLI-1 M16_2055312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01.07.2023 11:47:17</t>
        </is>
      </c>
      <c>
        <is>
          <t>01.07.2023 12:40:00</t>
        </is>
      </c>
      <c>
        <v>0.878611111</v>
      </c>
      <c>
        <v>2</v>
      </c>
      <c>
        <v>2315</v>
      </c>
      <c>
        <v>334</v>
      </c>
      <c>
        <v>259</v>
      </c>
      <c>
        <v>24</v>
      </c>
      <c>
        <v>288</v>
      </c>
      <c>
        <v>1</v>
      </c>
      <c>
        <v>1</v>
      </c>
      <c>
        <v>0.2200665807394444</v>
      </c>
      <c>
        <v>374.8187180273919</v>
      </c>
      <c>
        <v>2793.3352945718093</v>
      </c>
      <c>
        <v>1933.9400219767076</v>
      </c>
      <c>
        <v>62.14297985060863</v>
      </c>
      <c>
        <v>163.1911171738992</v>
      </c>
      <c>
        <v>28.0292523076275</v>
      </c>
      <c>
        <v>4.2176218070826295</v>
      </c>
      <c>
        <v>5359.895072295866</v>
      </c>
    </row>
    <row>
      <c>
        <v>2595916</v>
      </c>
      <c>
        <v>1</v>
      </c>
      <c>
        <is>
          <t>İZMİR</t>
        </is>
      </c>
      <c>
        <v>TİRE</v>
      </c>
      <c>
        <is>
          <t>AG Fideri</t>
        </is>
      </c>
      <c>
        <v>KAHRAMAN YAVUZLAR SULAMA GRUBU 35-29-M00268_B_56361110_56361110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01.07.2023 12:22:33</t>
        </is>
      </c>
      <c>
        <is>
          <t>01.07.2023 13:03:25</t>
        </is>
      </c>
      <c>
        <v>0.681111111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13.126494397184397</v>
      </c>
      <c>
        <v>0</v>
      </c>
      <c>
        <v>0</v>
      </c>
      <c>
        <v>0</v>
      </c>
      <c>
        <v>0</v>
      </c>
      <c>
        <v>13.126494397184397</v>
      </c>
    </row>
    <row>
      <c>
        <v>2595919</v>
      </c>
      <c>
        <v>1</v>
      </c>
      <c>
        <is>
          <t>İZMİR</t>
        </is>
      </c>
      <c>
        <v>KONAK</v>
      </c>
      <c>
        <is>
          <t>Kullanıcı Bağlantı Hattı</t>
        </is>
      </c>
      <c>
        <v>K-379 35-01-K00379_911079655_911079655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01.07.2023 12:25:31</t>
        </is>
      </c>
      <c>
        <is>
          <t>01.07.2023 13:52:07</t>
        </is>
      </c>
      <c>
        <v>1.443333333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0.6928265603150112</v>
      </c>
      <c>
        <v>0</v>
      </c>
      <c>
        <v>0</v>
      </c>
      <c>
        <v>0</v>
      </c>
      <c>
        <v>0</v>
      </c>
      <c>
        <v>0</v>
      </c>
      <c>
        <v>0</v>
      </c>
      <c>
        <v>0.6928265603150112</v>
      </c>
    </row>
    <row>
      <c>
        <v>2595920</v>
      </c>
      <c>
        <v>1</v>
      </c>
      <c>
        <is>
          <t>İZMİR</t>
        </is>
      </c>
      <c>
        <v>DİKİLİ</v>
      </c>
      <c>
        <is>
          <t>Dağıtım Transformatörü</t>
        </is>
      </c>
      <c>
        <v>GÜLKENT TR-1 35-30-M00224_35-30-M00224_2376844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01.07.2023 12:27:40</t>
        </is>
      </c>
      <c>
        <is>
          <t>01.07.2023 12:46:47</t>
        </is>
      </c>
      <c>
        <v>0.318611111</v>
      </c>
      <c>
        <v>0</v>
      </c>
      <c>
        <v>325</v>
      </c>
      <c>
        <v>0</v>
      </c>
      <c>
        <v>1</v>
      </c>
      <c>
        <v>0</v>
      </c>
      <c>
        <v>36</v>
      </c>
      <c>
        <v>0</v>
      </c>
      <c>
        <v>0</v>
      </c>
      <c>
        <v>0</v>
      </c>
      <c>
        <v>18.786636580894864</v>
      </c>
      <c>
        <v>0</v>
      </c>
      <c>
        <v>0.156891804083952</v>
      </c>
      <c>
        <v>0</v>
      </c>
      <c>
        <v>9.285033564818947</v>
      </c>
      <c>
        <v>0</v>
      </c>
      <c>
        <v>0</v>
      </c>
      <c>
        <v>28.228561949797765</v>
      </c>
    </row>
    <row>
      <c>
        <v>2595927</v>
      </c>
      <c>
        <v>1</v>
      </c>
      <c>
        <is>
          <t>İZMİR</t>
        </is>
      </c>
      <c>
        <v>SEFERİHİSAR</v>
      </c>
      <c>
        <is>
          <t>DM</t>
        </is>
      </c>
      <c>
        <v>M-271 KARAKAYALAR DM 35-14-M00271_ÇEVREKENT M06_2097312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01.07.2023 12:34:21</t>
        </is>
      </c>
      <c>
        <is>
          <t>01.07.2023 12:42:53</t>
        </is>
      </c>
      <c>
        <v>0.142222222</v>
      </c>
      <c>
        <v>0</v>
      </c>
      <c>
        <v>411</v>
      </c>
      <c>
        <v>8</v>
      </c>
      <c>
        <v>44</v>
      </c>
      <c>
        <v>6</v>
      </c>
      <c>
        <v>35</v>
      </c>
      <c>
        <v>0</v>
      </c>
      <c>
        <v>0</v>
      </c>
      <c>
        <v>0</v>
      </c>
      <c>
        <v>14.420026437094052</v>
      </c>
      <c>
        <v>1.533223073206272</v>
      </c>
      <c>
        <v>5.806873993309384</v>
      </c>
      <c>
        <v>7.71709978228864</v>
      </c>
      <c>
        <v>6.373708951420287</v>
      </c>
      <c>
        <v>0</v>
      </c>
      <c>
        <v>0</v>
      </c>
      <c>
        <v>35.85093223731863</v>
      </c>
    </row>
    <row>
      <c>
        <v>2595929</v>
      </c>
      <c>
        <v>1</v>
      </c>
      <c>
        <is>
          <t>MANİSA</t>
        </is>
      </c>
      <c>
        <v>ALAŞEHİR</v>
      </c>
      <c>
        <is>
          <t>Dağıtım Transformatörü</t>
        </is>
      </c>
      <c>
        <v>KASAPLI TR-299 TARIMSAL SULAMA 45-73-M00901_45-73-M00901_2355074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01.07.2023 12:36:44</t>
        </is>
      </c>
      <c>
        <is>
          <t>01.07.2023 15:02:07</t>
        </is>
      </c>
      <c>
        <v>2.423055555</v>
      </c>
      <c>
        <v>0</v>
      </c>
      <c>
        <v>0</v>
      </c>
      <c>
        <v>0</v>
      </c>
      <c>
        <v>17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145.15350200533018</v>
      </c>
      <c>
        <v>0</v>
      </c>
      <c>
        <v>0</v>
      </c>
      <c>
        <v>0</v>
      </c>
      <c>
        <v>0</v>
      </c>
      <c>
        <v>145.15350200533018</v>
      </c>
    </row>
    <row>
      <c>
        <v>2595931</v>
      </c>
      <c>
        <v>1</v>
      </c>
      <c>
        <is>
          <t>İZMİR</t>
        </is>
      </c>
      <c>
        <v>BERGAMA</v>
      </c>
      <c>
        <is>
          <t>Dağıtım Transformatörü</t>
        </is>
      </c>
      <c>
        <v>TR-71 35-16-L00071_35-16-L00071_2349559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01.07.2023 12:33:47</t>
        </is>
      </c>
      <c>
        <is>
          <t>01.07.2023 13:23:10</t>
        </is>
      </c>
      <c>
        <v>0.823055555</v>
      </c>
      <c>
        <v>0</v>
      </c>
      <c>
        <v>43</v>
      </c>
      <c>
        <v>0</v>
      </c>
      <c>
        <v>16</v>
      </c>
      <c>
        <v>0</v>
      </c>
      <c>
        <v>7</v>
      </c>
      <c>
        <v>0</v>
      </c>
      <c>
        <v>0</v>
      </c>
      <c>
        <v>0</v>
      </c>
      <c>
        <v>7.110374141608586</v>
      </c>
      <c>
        <v>0</v>
      </c>
      <c>
        <v>19.404661618030417</v>
      </c>
      <c>
        <v>0</v>
      </c>
      <c>
        <v>17.867951586338933</v>
      </c>
      <c>
        <v>0</v>
      </c>
      <c>
        <v>0</v>
      </c>
      <c>
        <v>44.38298734597794</v>
      </c>
    </row>
    <row>
      <c>
        <v>2595932</v>
      </c>
      <c>
        <v>1</v>
      </c>
      <c>
        <is>
          <t>MANİSA</t>
        </is>
      </c>
      <c>
        <v>KÖPRÜBAŞI</v>
      </c>
      <c>
        <is>
          <t>Kullanıcı Bağlantı Hattı</t>
        </is>
      </c>
      <c>
        <v>CICIKLI KÖYÜ TR-1 45-86-M00084_915812385_915812385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01.07.2023 12:45:59</t>
        </is>
      </c>
      <c>
        <is>
          <t>01.07.2023 15:23:34</t>
        </is>
      </c>
      <c>
        <v>2.626388888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0.5151348099466667</v>
      </c>
      <c>
        <v>0</v>
      </c>
      <c>
        <v>0</v>
      </c>
      <c>
        <v>0</v>
      </c>
      <c>
        <v>0</v>
      </c>
      <c>
        <v>0</v>
      </c>
      <c>
        <v>0</v>
      </c>
      <c>
        <v>0.5151348099466667</v>
      </c>
    </row>
    <row>
      <c>
        <v>2595934</v>
      </c>
      <c>
        <v>1</v>
      </c>
      <c>
        <is>
          <t>İZMİR</t>
        </is>
      </c>
      <c>
        <v>KİRAZ</v>
      </c>
      <c>
        <is>
          <t>DM</t>
        </is>
      </c>
      <c>
        <v>KİRAZ İM 35-31-A00001_KELLETEPE L04_2096630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01.07.2023 12:47:59</t>
        </is>
      </c>
      <c>
        <is>
          <t>01.07.2023 13:05:28</t>
        </is>
      </c>
      <c>
        <v>0.291388888</v>
      </c>
      <c>
        <v>0</v>
      </c>
      <c>
        <v>1522</v>
      </c>
      <c>
        <v>4</v>
      </c>
      <c>
        <v>620</v>
      </c>
      <c>
        <v>9</v>
      </c>
      <c>
        <v>341</v>
      </c>
      <c>
        <v>2</v>
      </c>
      <c>
        <v>0</v>
      </c>
      <c>
        <v>0</v>
      </c>
      <c>
        <v>80.91273855321276</v>
      </c>
      <c>
        <v>9.413062655525666</v>
      </c>
      <c>
        <v>434.2370678006005</v>
      </c>
      <c>
        <v>17.60551817838543</v>
      </c>
      <c>
        <v>129.41503247295424</v>
      </c>
      <c>
        <v>11.452436679744704</v>
      </c>
      <c>
        <v>0</v>
      </c>
      <c>
        <v>683.0358563404233</v>
      </c>
    </row>
    <row>
      <c>
        <v>2595938</v>
      </c>
      <c>
        <v>1</v>
      </c>
      <c>
        <is>
          <t>İZMİR</t>
        </is>
      </c>
      <c>
        <v>KARŞIYAKA</v>
      </c>
      <c>
        <is>
          <t>Kullanıcı Bağlantı Hattı</t>
        </is>
      </c>
      <c>
        <v>K-2433 35-04-K02433_952989852_952989852</v>
      </c>
      <c>
        <v>AG Branşman Yeraltı Kablo Arızası</v>
      </c>
      <c>
        <v>Dağıtım-AG</v>
      </c>
      <c>
        <v>Uzun</v>
      </c>
      <c>
        <v>Şebeke işletmecisi</v>
      </c>
      <c>
        <v>Bildirimsiz</v>
      </c>
      <c>
        <is>
          <t>01.07.2023 12:54:29</t>
        </is>
      </c>
      <c>
        <is>
          <t>01.07.2023 14:58:25</t>
        </is>
      </c>
      <c>
        <v>2.065555555</v>
      </c>
      <c>
        <v>0</v>
      </c>
      <c>
        <v>0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</row>
    <row>
      <c>
        <v>2595941</v>
      </c>
      <c>
        <v>1</v>
      </c>
      <c>
        <is>
          <t>MANİSA</t>
        </is>
      </c>
      <c>
        <v>KULA</v>
      </c>
      <c>
        <is>
          <t>Kullanıcı Bağlantı Hattı</t>
        </is>
      </c>
      <c>
        <v>AYAZÖREN TR-1 45-77-L00107_945498195_945498195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01.07.2023 12:56:59</t>
        </is>
      </c>
      <c>
        <is>
          <t>01.07.2023 14:09:42</t>
        </is>
      </c>
      <c>
        <v>1.211944444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</row>
    <row>
      <c>
        <v>2595944</v>
      </c>
      <c>
        <v>1</v>
      </c>
      <c>
        <is>
          <t>İZMİR</t>
        </is>
      </c>
      <c>
        <v>MENDERES</v>
      </c>
      <c>
        <is>
          <t>OG Fideri</t>
        </is>
      </c>
      <c>
        <v>MEHMET DEMİRALP-NECMETTİN ADAN ÖZEL 35-22-M00506Ö_DIREK TIPI TRAFO HUCRESI H01_2111836</v>
      </c>
      <c>
        <v>OG Ayırıcı Arızası</v>
      </c>
      <c>
        <v>Dağıtım-OG</v>
      </c>
      <c>
        <v>Uzun</v>
      </c>
      <c>
        <v>Şebeke işletmecisi</v>
      </c>
      <c>
        <v>Bildirimsiz</v>
      </c>
      <c>
        <is>
          <t>01.07.2023 12:57:16</t>
        </is>
      </c>
      <c>
        <is>
          <t>01.07.2023 14:22:06</t>
        </is>
      </c>
      <c>
        <v>1.413888888</v>
      </c>
      <c>
        <v>0</v>
      </c>
      <c>
        <v>0</v>
      </c>
      <c>
        <v>0</v>
      </c>
      <c>
        <v>1</v>
      </c>
      <c>
        <v>1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8.967723669766738</v>
      </c>
      <c>
        <v>0</v>
      </c>
      <c>
        <v>45.577500102163334</v>
      </c>
      <c>
        <v>0</v>
      </c>
      <c>
        <v>54.54522377193007</v>
      </c>
    </row>
    <row>
      <c>
        <v>2595950</v>
      </c>
      <c>
        <v>1</v>
      </c>
      <c>
        <is>
          <t>MANİSA</t>
        </is>
      </c>
      <c>
        <v>ŞEHZADELER</v>
      </c>
      <c>
        <is>
          <t>OG Fideri</t>
        </is>
      </c>
      <c>
        <v>ÇINARLIKUYU KÖK 45-71-M00188_HatBaşıAyırıcı_53134658 M02_53134658</v>
      </c>
      <c>
        <v>OG Ayırıcı Arızası</v>
      </c>
      <c>
        <v>Dağıtım-OG</v>
      </c>
      <c>
        <v>Uzun</v>
      </c>
      <c>
        <v>Şebeke işletmecisi</v>
      </c>
      <c>
        <v>Bildirimsiz</v>
      </c>
      <c>
        <is>
          <t>01.07.2023 13:19:01</t>
        </is>
      </c>
      <c>
        <is>
          <t>01.07.2023 18:05:06</t>
        </is>
      </c>
      <c>
        <v>4.768055555</v>
      </c>
      <c>
        <v>0</v>
      </c>
      <c>
        <v>238</v>
      </c>
      <c>
        <v>0</v>
      </c>
      <c>
        <v>50</v>
      </c>
      <c>
        <v>0</v>
      </c>
      <c>
        <v>34</v>
      </c>
      <c>
        <v>0</v>
      </c>
      <c>
        <v>0</v>
      </c>
      <c>
        <v>0</v>
      </c>
      <c>
        <v>158.50413101121816</v>
      </c>
      <c>
        <v>0</v>
      </c>
      <c>
        <v>275.2863229387594</v>
      </c>
      <c>
        <v>0</v>
      </c>
      <c>
        <v>78.57712525092612</v>
      </c>
      <c>
        <v>0</v>
      </c>
      <c>
        <v>0</v>
      </c>
      <c>
        <v>512.3675792009036</v>
      </c>
    </row>
    <row>
      <c>
        <v>2595951</v>
      </c>
      <c>
        <v>1</v>
      </c>
      <c>
        <is>
          <t>İZMİR</t>
        </is>
      </c>
      <c>
        <v>KİRAZ</v>
      </c>
      <c>
        <is>
          <t>KÖK</t>
        </is>
      </c>
      <c>
        <v>KELLETEPE KÖK 35-31-L00035_SULUDERE KÖK L05_72230945</v>
      </c>
      <c>
        <v>OG Atlama(Jumper) Arızası</v>
      </c>
      <c>
        <v>Dağıtım-OG</v>
      </c>
      <c>
        <v>Uzun</v>
      </c>
      <c>
        <v>Şebeke işletmecisi</v>
      </c>
      <c>
        <v>Bildirimsiz</v>
      </c>
      <c>
        <is>
          <t>01.07.2023 13:16:04</t>
        </is>
      </c>
      <c>
        <is>
          <t>01.07.2023 16:24:00</t>
        </is>
      </c>
      <c>
        <v>3.132222222</v>
      </c>
      <c>
        <v>0</v>
      </c>
      <c>
        <v>1139</v>
      </c>
      <c>
        <v>4</v>
      </c>
      <c>
        <v>457</v>
      </c>
      <c>
        <v>7</v>
      </c>
      <c>
        <v>246</v>
      </c>
      <c>
        <v>1</v>
      </c>
      <c>
        <v>0</v>
      </c>
      <c>
        <v>0</v>
      </c>
      <c>
        <v>630.7853042912559</v>
      </c>
      <c>
        <v>102.16324195552117</v>
      </c>
      <c>
        <v>3394.272855806422</v>
      </c>
      <c>
        <v>126.24537699340388</v>
      </c>
      <c>
        <v>1040.5168531282768</v>
      </c>
      <c>
        <v>89.94815991191884</v>
      </c>
      <c>
        <v>0</v>
      </c>
      <c>
        <v>5383.931792086799</v>
      </c>
    </row>
    <row>
      <c>
        <v>2595952</v>
      </c>
      <c>
        <v>1</v>
      </c>
      <c>
        <is>
          <t>MANİSA</t>
        </is>
      </c>
      <c>
        <v>SARUHANLI</v>
      </c>
      <c>
        <is>
          <t>KÖK</t>
        </is>
      </c>
      <c>
        <v>KAYIŞLAR KÖK 45-80-M00183_DİLEK M03_72195773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01.07.2023 13:25:08</t>
        </is>
      </c>
      <c>
        <is>
          <t>01.07.2023 14:04:02</t>
        </is>
      </c>
      <c>
        <v>0.648333333</v>
      </c>
      <c>
        <v>0</v>
      </c>
      <c>
        <v>525</v>
      </c>
      <c>
        <v>32</v>
      </c>
      <c>
        <v>54</v>
      </c>
      <c>
        <v>4</v>
      </c>
      <c>
        <v>34</v>
      </c>
      <c>
        <v>0</v>
      </c>
      <c>
        <v>1</v>
      </c>
      <c>
        <v>0</v>
      </c>
      <c>
        <v>70.58339765851554</v>
      </c>
      <c>
        <v>149.36465353409997</v>
      </c>
      <c>
        <v>77.54986867791477</v>
      </c>
      <c>
        <v>8.366406061690295</v>
      </c>
      <c>
        <v>16.032670759560006</v>
      </c>
      <c>
        <v>0</v>
      </c>
      <c>
        <v>2.9501244189321376</v>
      </c>
      <c>
        <v>324.8471211107127</v>
      </c>
    </row>
    <row>
      <c>
        <v>2595954</v>
      </c>
      <c>
        <v>1</v>
      </c>
      <c>
        <is>
          <t>İZMİR</t>
        </is>
      </c>
      <c>
        <v>ALİAĞA</v>
      </c>
      <c>
        <is>
          <t>Saha Dağıtım Kutusu (SDK)</t>
        </is>
      </c>
      <c>
        <v>TR-70 35-17-M00070_B b1_5800858</v>
      </c>
      <c>
        <v>AG Box / Sdk Giriş Sigorta Atığı</v>
      </c>
      <c>
        <v>Dağıtım-AG</v>
      </c>
      <c>
        <v>Uzun</v>
      </c>
      <c>
        <v>Şebeke işletmecisi</v>
      </c>
      <c>
        <v>Bildirimsiz</v>
      </c>
      <c>
        <is>
          <t>01.07.2023 13:35:09</t>
        </is>
      </c>
      <c>
        <is>
          <t>01.07.2023 14:16:33</t>
        </is>
      </c>
      <c>
        <v>0.69</v>
      </c>
      <c>
        <v>0</v>
      </c>
      <c>
        <v>61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10.361649633625824</v>
      </c>
      <c>
        <v>0</v>
      </c>
      <c>
        <v>0</v>
      </c>
      <c>
        <v>0</v>
      </c>
      <c>
        <v>0</v>
      </c>
      <c>
        <v>0</v>
      </c>
      <c>
        <v>0</v>
      </c>
      <c>
        <v>10.361649633625824</v>
      </c>
    </row>
    <row>
      <c>
        <v>2595955</v>
      </c>
      <c>
        <v>1</v>
      </c>
      <c>
        <is>
          <t>İZMİR</t>
        </is>
      </c>
      <c>
        <v>ÇEŞME</v>
      </c>
      <c>
        <is>
          <t>Kullanıcı Bağlantı Hattı</t>
        </is>
      </c>
      <c>
        <v>L-298 35-18-L00298_950458850_950458850</v>
      </c>
      <c>
        <v>AG Branşman Yeraltı Kablo Arızası</v>
      </c>
      <c>
        <v>Dağıtım-AG</v>
      </c>
      <c>
        <v>Uzun</v>
      </c>
      <c>
        <v>Şebeke işletmecisi</v>
      </c>
      <c>
        <v>Bildirimsiz</v>
      </c>
      <c>
        <is>
          <t>01.07.2023 13:35:29</t>
        </is>
      </c>
      <c>
        <is>
          <t>01.07.2023 18:39:12</t>
        </is>
      </c>
      <c>
        <v>5.061944444</v>
      </c>
      <c>
        <v>0</v>
      </c>
      <c>
        <v>0</v>
      </c>
      <c>
        <v>0</v>
      </c>
      <c>
        <v>0</v>
      </c>
      <c>
        <v>0</v>
      </c>
      <c>
        <v>9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112.82858506681858</v>
      </c>
      <c>
        <v>0</v>
      </c>
      <c>
        <v>0</v>
      </c>
      <c>
        <v>112.82858506681858</v>
      </c>
    </row>
    <row>
      <c>
        <v>2595959</v>
      </c>
      <c>
        <v>1</v>
      </c>
      <c>
        <is>
          <t>İZMİR</t>
        </is>
      </c>
      <c>
        <v>SELÇUK</v>
      </c>
      <c>
        <is>
          <t>DM</t>
        </is>
      </c>
      <c>
        <v>BELEVİ İM 35-13-A00002_BELEVİ OTOBAN SULAMA L01_2064123</v>
      </c>
      <c>
        <v>OG İletken Kopması</v>
      </c>
      <c>
        <v>Dağıtım-OG</v>
      </c>
      <c>
        <v>Uzun</v>
      </c>
      <c>
        <v>Şebeke işletmecisi</v>
      </c>
      <c>
        <v>Bildirimsiz</v>
      </c>
      <c>
        <is>
          <t>01.07.2023 13:45:34</t>
        </is>
      </c>
      <c>
        <is>
          <t>01.07.2023 15:31:46</t>
        </is>
      </c>
      <c>
        <v>1.77</v>
      </c>
      <c>
        <v>1</v>
      </c>
      <c>
        <v>0</v>
      </c>
      <c>
        <v>52</v>
      </c>
      <c>
        <v>18</v>
      </c>
      <c>
        <v>35</v>
      </c>
      <c>
        <v>10</v>
      </c>
      <c>
        <v>1</v>
      </c>
      <c>
        <v>0</v>
      </c>
      <c>
        <v>1.4241277098955787</v>
      </c>
      <c>
        <v>0</v>
      </c>
      <c>
        <v>1500.8051568844762</v>
      </c>
      <c>
        <v>52.23428696643926</v>
      </c>
      <c>
        <v>586.6287040633554</v>
      </c>
      <c>
        <v>21.867005301930682</v>
      </c>
      <c>
        <v>42.836296239445</v>
      </c>
      <c>
        <v>0</v>
      </c>
      <c>
        <v>2205.7955771655415</v>
      </c>
    </row>
    <row>
      <c>
        <v>2595961</v>
      </c>
      <c>
        <v>1</v>
      </c>
      <c>
        <is>
          <t>İZMİR</t>
        </is>
      </c>
      <c>
        <v>KARABAĞLAR</v>
      </c>
      <c>
        <is>
          <t>Dağıtım Transformatörü</t>
        </is>
      </c>
      <c>
        <v>K-3798 35-01-K03798_35-01-K03798_2374805</v>
      </c>
      <c>
        <v>Hırsızlık</v>
      </c>
      <c>
        <v>Dağıtım-AG</v>
      </c>
      <c>
        <v>Uzun</v>
      </c>
      <c>
        <v>Dışsal</v>
      </c>
      <c>
        <v>Bildirimsiz</v>
      </c>
      <c>
        <is>
          <t>01.07.2023 13:50:28</t>
        </is>
      </c>
      <c>
        <is>
          <t>01.07.2023 16:48:39</t>
        </is>
      </c>
      <c>
        <v>2.969722222</v>
      </c>
      <c>
        <v>0</v>
      </c>
      <c>
        <v>639</v>
      </c>
      <c>
        <v>0</v>
      </c>
      <c>
        <v>0</v>
      </c>
      <c>
        <v>0</v>
      </c>
      <c>
        <v>31</v>
      </c>
      <c>
        <v>0</v>
      </c>
      <c>
        <v>0</v>
      </c>
      <c>
        <v>0</v>
      </c>
      <c>
        <v>379.89034391573995</v>
      </c>
      <c>
        <v>0</v>
      </c>
      <c>
        <v>0</v>
      </c>
      <c>
        <v>0</v>
      </c>
      <c>
        <v>130.8730416465818</v>
      </c>
      <c>
        <v>0</v>
      </c>
      <c>
        <v>0</v>
      </c>
      <c>
        <v>510.7633855623218</v>
      </c>
    </row>
    <row>
      <c>
        <v>2595966</v>
      </c>
      <c>
        <v>1</v>
      </c>
      <c>
        <is>
          <t>İZMİR</t>
        </is>
      </c>
      <c>
        <v>MENDERES</v>
      </c>
      <c>
        <is>
          <t>DM</t>
        </is>
      </c>
      <c>
        <v>MENDERES DM-4/TR-1 35-22-M00004_DM-4/TR-12 M14_2330245</v>
      </c>
      <c>
        <v>Plansız Kesinti / Müdahale</v>
      </c>
      <c>
        <v>Dağıtım-OG</v>
      </c>
      <c>
        <v>Uzun</v>
      </c>
      <c>
        <v>Şebeke işletmecisi</v>
      </c>
      <c>
        <v>Bildirimsiz</v>
      </c>
      <c>
        <is>
          <t>01.07.2023 13:58:30</t>
        </is>
      </c>
      <c>
        <is>
          <t>01.07.2023 14:18:55</t>
        </is>
      </c>
      <c>
        <v>0.340277777</v>
      </c>
      <c>
        <v>0</v>
      </c>
      <c>
        <v>762</v>
      </c>
      <c>
        <v>2</v>
      </c>
      <c>
        <v>35</v>
      </c>
      <c>
        <v>13</v>
      </c>
      <c>
        <v>125</v>
      </c>
      <c>
        <v>3</v>
      </c>
      <c>
        <v>4</v>
      </c>
      <c>
        <v>0</v>
      </c>
      <c>
        <v>62.07701546517115</v>
      </c>
      <c>
        <v>0.42805675462146064</v>
      </c>
      <c>
        <v>12.331222566328956</v>
      </c>
      <c>
        <v>19.72812441870405</v>
      </c>
      <c>
        <v>34.94126755616356</v>
      </c>
      <c>
        <v>13.16760784519837</v>
      </c>
      <c>
        <v>9.274896444912235</v>
      </c>
      <c>
        <v>151.94819105109977</v>
      </c>
    </row>
    <row>
      <c>
        <v>2595969</v>
      </c>
      <c>
        <v>1</v>
      </c>
      <c>
        <is>
          <t>İZMİR</t>
        </is>
      </c>
      <c>
        <v>ÇEŞME</v>
      </c>
      <c>
        <is>
          <t>Kullanıcı Bağlantı Hattı</t>
        </is>
      </c>
      <c>
        <v>L-191 35-18-L00191_950442570_950442570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01.07.2023 14:05:50</t>
        </is>
      </c>
      <c>
        <is>
          <t>01.07.2023 17:49:34</t>
        </is>
      </c>
      <c>
        <v>3.728888888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1.0194176197823512</v>
      </c>
      <c>
        <v>0</v>
      </c>
      <c>
        <v>0</v>
      </c>
      <c>
        <v>0</v>
      </c>
      <c>
        <v>0</v>
      </c>
      <c>
        <v>0</v>
      </c>
      <c>
        <v>0</v>
      </c>
      <c>
        <v>1.0194176197823512</v>
      </c>
    </row>
    <row>
      <c>
        <v>2595974</v>
      </c>
      <c>
        <v>1</v>
      </c>
      <c>
        <is>
          <t>İZMİR</t>
        </is>
      </c>
      <c>
        <v>TORBALI</v>
      </c>
      <c>
        <is>
          <t>TM Fideri</t>
        </is>
      </c>
      <c>
        <v>ARSLANLAR TM 35-26-A00004_KÖYLER-1 L42_2305571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01.07.2023 14:07:12</t>
        </is>
      </c>
      <c>
        <is>
          <t>01.07.2023 14:44:26</t>
        </is>
      </c>
      <c>
        <v>0.620555555</v>
      </c>
      <c>
        <v>1</v>
      </c>
      <c>
        <v>1711</v>
      </c>
      <c>
        <v>37</v>
      </c>
      <c>
        <v>184</v>
      </c>
      <c>
        <v>19</v>
      </c>
      <c>
        <v>225</v>
      </c>
      <c>
        <v>1</v>
      </c>
      <c>
        <v>1</v>
      </c>
      <c>
        <v>0.08919915255787943</v>
      </c>
      <c>
        <v>252.51644215919762</v>
      </c>
      <c>
        <v>183.49279760304245</v>
      </c>
      <c>
        <v>413.7591158600179</v>
      </c>
      <c>
        <v>79.86920111398327</v>
      </c>
      <c>
        <v>189.9545046108011</v>
      </c>
      <c>
        <v>22.562190336764406</v>
      </c>
      <c>
        <v>0.562540202628517</v>
      </c>
      <c>
        <v>1142.8059910389932</v>
      </c>
    </row>
    <row>
      <c>
        <v>2595977</v>
      </c>
      <c>
        <v>1</v>
      </c>
      <c>
        <is>
          <t>İZMİR</t>
        </is>
      </c>
      <c>
        <v>ÇEŞME</v>
      </c>
      <c>
        <is>
          <t>AG Fideri</t>
        </is>
      </c>
      <c>
        <v>L-281 35-18-L00281_B_91319757_91319757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01.07.2023 14:13:04</t>
        </is>
      </c>
      <c>
        <is>
          <t>01.07.2023 19:38:54</t>
        </is>
      </c>
      <c>
        <v>5.430555555</v>
      </c>
      <c>
        <v>0</v>
      </c>
      <c>
        <v>92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123.8925242351851</v>
      </c>
      <c>
        <v>0</v>
      </c>
      <c>
        <v>0</v>
      </c>
      <c>
        <v>0</v>
      </c>
      <c>
        <v>21.25750168379829</v>
      </c>
      <c>
        <v>0</v>
      </c>
      <c>
        <v>0</v>
      </c>
      <c>
        <v>145.1500259189834</v>
      </c>
    </row>
    <row>
      <c>
        <v>2595978</v>
      </c>
      <c>
        <v>1</v>
      </c>
      <c>
        <is>
          <t>MANİSA</t>
        </is>
      </c>
      <c>
        <v>YUNUSEMRE</v>
      </c>
      <c>
        <is>
          <t>Kullanıcı Bağlantı Hattı</t>
        </is>
      </c>
      <c>
        <v>DM-14/12A 45-71-M02425_953239666_953239666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01.07.2023 14:22:08</t>
        </is>
      </c>
      <c>
        <is>
          <t>01.07.2023 19:40:24</t>
        </is>
      </c>
      <c>
        <v>5.304444444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0.6663770070089601</v>
      </c>
      <c>
        <v>0</v>
      </c>
      <c>
        <v>0</v>
      </c>
      <c>
        <v>0</v>
      </c>
      <c>
        <v>0</v>
      </c>
      <c>
        <v>0</v>
      </c>
      <c>
        <v>0</v>
      </c>
      <c>
        <v>0.6663770070089601</v>
      </c>
    </row>
    <row>
      <c>
        <v>2595979</v>
      </c>
      <c>
        <v>1</v>
      </c>
      <c>
        <is>
          <t>İZMİR</t>
        </is>
      </c>
      <c>
        <v>TORBALI</v>
      </c>
      <c>
        <is>
          <t>OG Fideri</t>
        </is>
      </c>
      <c>
        <v>TR-34 35-26-M00034_TR-35 M06_65927596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01.07.2023 14:13:00</t>
        </is>
      </c>
      <c>
        <is>
          <t>01.07.2023 14:57:00</t>
        </is>
      </c>
      <c>
        <v>0.733333333</v>
      </c>
      <c>
        <v>0</v>
      </c>
      <c>
        <v>914</v>
      </c>
      <c>
        <v>0</v>
      </c>
      <c>
        <v>0</v>
      </c>
      <c>
        <v>0</v>
      </c>
      <c>
        <v>195</v>
      </c>
      <c>
        <v>0</v>
      </c>
      <c>
        <v>0</v>
      </c>
      <c>
        <v>0</v>
      </c>
      <c>
        <v>155.0255477273945</v>
      </c>
      <c>
        <v>0</v>
      </c>
      <c>
        <v>0</v>
      </c>
      <c>
        <v>0</v>
      </c>
      <c>
        <v>149.95083408778584</v>
      </c>
      <c>
        <v>0</v>
      </c>
      <c>
        <v>0</v>
      </c>
      <c>
        <v>304.97638181518033</v>
      </c>
    </row>
    <row>
      <c>
        <v>2595980</v>
      </c>
      <c>
        <v>1</v>
      </c>
      <c>
        <is>
          <t>MANİSA</t>
        </is>
      </c>
      <c>
        <v>AHMETLİ</v>
      </c>
      <c>
        <is>
          <t>Kullanıcı Bağlantı Hattı</t>
        </is>
      </c>
      <c>
        <v>AHMETLİ TR-30 MEZARLIK 45-84-L00030_955190185_955190185</v>
      </c>
      <c>
        <v>AG Box / Sdk Abone Çıkış Sigorta Atığı</v>
      </c>
      <c>
        <v>Dağıtım-AG</v>
      </c>
      <c>
        <v>Uzun</v>
      </c>
      <c>
        <v>Şebeke işletmecisi</v>
      </c>
      <c>
        <v>Bildirimsiz</v>
      </c>
      <c>
        <is>
          <t>01.07.2023 14:26:50</t>
        </is>
      </c>
      <c>
        <is>
          <t>01.07.2023 15:55:12</t>
        </is>
      </c>
      <c>
        <v>1.472777777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0.12629999919951157</v>
      </c>
      <c>
        <v>0</v>
      </c>
      <c>
        <v>0</v>
      </c>
      <c>
        <v>0</v>
      </c>
      <c>
        <v>0</v>
      </c>
      <c>
        <v>0.12629999919951157</v>
      </c>
    </row>
    <row>
      <c>
        <v>2595982</v>
      </c>
      <c>
        <v>1</v>
      </c>
      <c>
        <is>
          <t>İZMİR</t>
        </is>
      </c>
      <c>
        <v>KARABAĞLAR</v>
      </c>
      <c>
        <is>
          <t>AG Fideri</t>
        </is>
      </c>
      <c>
        <v>K-662 35-01-K00662_C_65507475_65507475</v>
      </c>
      <c>
        <v>AG Tel Kopuğu</v>
      </c>
      <c>
        <v>Dağıtım-AG</v>
      </c>
      <c>
        <v>Uzun</v>
      </c>
      <c>
        <v>Şebeke işletmecisi</v>
      </c>
      <c>
        <v>Bildirimsiz</v>
      </c>
      <c>
        <is>
          <t>01.07.2023 14:45:21</t>
        </is>
      </c>
      <c>
        <is>
          <t>01.07.2023 17:05:58</t>
        </is>
      </c>
      <c>
        <v>2.343611111</v>
      </c>
      <c>
        <v>0</v>
      </c>
      <c>
        <v>7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2.5508690988268667</v>
      </c>
      <c>
        <v>0</v>
      </c>
      <c>
        <v>0</v>
      </c>
      <c>
        <v>0</v>
      </c>
      <c>
        <v>21.762291071881666</v>
      </c>
      <c>
        <v>0</v>
      </c>
      <c>
        <v>0</v>
      </c>
      <c>
        <v>24.31316017070853</v>
      </c>
    </row>
    <row>
      <c>
        <v>2595983</v>
      </c>
      <c>
        <v>1</v>
      </c>
      <c>
        <is>
          <t>MANİSA</t>
        </is>
      </c>
      <c>
        <v>AKHİSAR</v>
      </c>
      <c>
        <is>
          <t>KÖK</t>
        </is>
      </c>
      <c>
        <v>HİKMET GIDA KÖK 45-72-M00122_ZEYTİN OSB M06_66584646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01.07.2023 14:49:24</t>
        </is>
      </c>
      <c>
        <is>
          <t>01.07.2023 16:40:40</t>
        </is>
      </c>
      <c>
        <v>1.854444444</v>
      </c>
      <c>
        <v>0</v>
      </c>
      <c>
        <v>0</v>
      </c>
      <c>
        <v>0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413.8740972722421</v>
      </c>
      <c>
        <v>0</v>
      </c>
      <c>
        <v>413.8740972722421</v>
      </c>
    </row>
    <row>
      <c>
        <v>2595984</v>
      </c>
      <c>
        <v>1</v>
      </c>
      <c>
        <is>
          <t>İZMİR</t>
        </is>
      </c>
      <c>
        <v>KİRAZ</v>
      </c>
      <c>
        <is>
          <t>AG Fideri</t>
        </is>
      </c>
      <c>
        <v>CEVİZLİ BALYERİ TR-8 35-31-L00326_A_91234300_91234300</v>
      </c>
      <c>
        <v>AG Klemens Arızası</v>
      </c>
      <c>
        <v>Dağıtım-AG</v>
      </c>
      <c>
        <v>Uzun</v>
      </c>
      <c>
        <v>Şebeke işletmecisi</v>
      </c>
      <c>
        <v>Bildirimsiz</v>
      </c>
      <c>
        <is>
          <t>01.07.2023 14:48:04</t>
        </is>
      </c>
      <c>
        <is>
          <t>01.07.2023 19:51:53</t>
        </is>
      </c>
      <c>
        <v>5.063611111</v>
      </c>
      <c>
        <v>0</v>
      </c>
      <c>
        <v>39</v>
      </c>
      <c>
        <v>0</v>
      </c>
      <c>
        <v>7</v>
      </c>
      <c>
        <v>0</v>
      </c>
      <c>
        <v>3</v>
      </c>
      <c>
        <v>0</v>
      </c>
      <c>
        <v>0</v>
      </c>
      <c>
        <v>0</v>
      </c>
      <c>
        <v>24.800786645719974</v>
      </c>
      <c>
        <v>0</v>
      </c>
      <c>
        <v>35.24643031728012</v>
      </c>
      <c>
        <v>0</v>
      </c>
      <c>
        <v>1.125693411291172</v>
      </c>
      <c>
        <v>0</v>
      </c>
      <c>
        <v>0</v>
      </c>
      <c>
        <v>61.17291037429127</v>
      </c>
    </row>
    <row>
      <c>
        <v>2595985</v>
      </c>
      <c>
        <v>1</v>
      </c>
      <c>
        <is>
          <t>İZMİR</t>
        </is>
      </c>
      <c>
        <v>TİRE</v>
      </c>
      <c>
        <is>
          <t>Kullanıcı Bağlantı Hattı</t>
        </is>
      </c>
      <c>
        <v>YENİÇİFTLİK KÖK 35-20-L00373_950324515_950324515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01.07.2023 14:50:01</t>
        </is>
      </c>
      <c>
        <is>
          <t>01.07.2023 16:08:00</t>
        </is>
      </c>
      <c>
        <v>1.299722222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0.9124889345486165</v>
      </c>
      <c>
        <v>0</v>
      </c>
      <c>
        <v>0</v>
      </c>
      <c>
        <v>0</v>
      </c>
      <c>
        <v>0</v>
      </c>
      <c>
        <v>0</v>
      </c>
      <c>
        <v>0</v>
      </c>
      <c>
        <v>0.9124889345486165</v>
      </c>
    </row>
    <row>
      <c>
        <v>2595987</v>
      </c>
      <c>
        <v>1</v>
      </c>
      <c>
        <is>
          <t>İZMİR</t>
        </is>
      </c>
      <c>
        <v>ÇEŞME</v>
      </c>
      <c>
        <is>
          <t>Saha Dağıtım Kutusu (SDK)</t>
        </is>
      </c>
      <c>
        <v>L-2 35-18-L00002_50072614 C2_50072686</v>
      </c>
      <c>
        <v>AG Yeraltı Kablo Arızası</v>
      </c>
      <c>
        <v>Dağıtım-AG</v>
      </c>
      <c>
        <v>Uzun</v>
      </c>
      <c>
        <v>Şebeke işletmecisi</v>
      </c>
      <c>
        <v>Bildirimsiz</v>
      </c>
      <c>
        <is>
          <t>01.07.2023 14:50:49</t>
        </is>
      </c>
      <c>
        <is>
          <t>01.07.2023 18:35:40</t>
        </is>
      </c>
      <c>
        <v>3.7475</v>
      </c>
      <c>
        <v>0</v>
      </c>
      <c>
        <v>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0.35155776581658427</v>
      </c>
      <c>
        <v>0</v>
      </c>
      <c>
        <v>0</v>
      </c>
      <c>
        <v>0</v>
      </c>
      <c>
        <v>5.619253159162222</v>
      </c>
      <c>
        <v>0</v>
      </c>
      <c>
        <v>0</v>
      </c>
      <c>
        <v>5.970810924978806</v>
      </c>
    </row>
    <row>
      <c>
        <v>2595988</v>
      </c>
      <c>
        <v>1</v>
      </c>
      <c>
        <is>
          <t>İZMİR</t>
        </is>
      </c>
      <c>
        <v>ÇEŞME</v>
      </c>
      <c>
        <is>
          <t>Saha Dağıtım Kutusu (SDK)</t>
        </is>
      </c>
      <c>
        <v>L-376 PAZARYERİ 35-18-L00376_C c1_5955253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01.07.2023 14:49:03</t>
        </is>
      </c>
      <c>
        <is>
          <t>01.07.2023 16:32:12</t>
        </is>
      </c>
      <c>
        <v>1.719166666</v>
      </c>
      <c>
        <v>0</v>
      </c>
      <c>
        <v>11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18.475764190537184</v>
      </c>
      <c>
        <v>0</v>
      </c>
      <c>
        <v>0</v>
      </c>
      <c>
        <v>0</v>
      </c>
      <c>
        <v>11.710689029168785</v>
      </c>
      <c>
        <v>0</v>
      </c>
      <c>
        <v>0</v>
      </c>
      <c>
        <v>30.186453219705967</v>
      </c>
    </row>
    <row>
      <c>
        <v>2595990</v>
      </c>
      <c>
        <v>1</v>
      </c>
      <c>
        <is>
          <t>İZMİR</t>
        </is>
      </c>
      <c>
        <v>TİRE</v>
      </c>
      <c>
        <is>
          <t>DM</t>
        </is>
      </c>
      <c>
        <v>TİRE İM-DM-1 35-29-A00001_YENİÇİFTLİK M18_2312218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01.07.2023 14:58:03</t>
        </is>
      </c>
      <c>
        <is>
          <t>01.07.2023 15:29:00</t>
        </is>
      </c>
      <c>
        <v>0.515833333</v>
      </c>
      <c>
        <v>1</v>
      </c>
      <c>
        <v>4</v>
      </c>
      <c>
        <v>68</v>
      </c>
      <c>
        <v>332</v>
      </c>
      <c>
        <v>27</v>
      </c>
      <c>
        <v>63</v>
      </c>
      <c>
        <v>0</v>
      </c>
      <c>
        <v>0</v>
      </c>
      <c>
        <v>0.422872196415625</v>
      </c>
      <c>
        <v>1.8113487031390565</v>
      </c>
      <c>
        <v>558.3509730720247</v>
      </c>
      <c>
        <v>1107.3516947633473</v>
      </c>
      <c>
        <v>74.57013462872322</v>
      </c>
      <c>
        <v>154.0327359420448</v>
      </c>
      <c>
        <v>0</v>
      </c>
      <c>
        <v>0</v>
      </c>
      <c>
        <v>1896.5397593056946</v>
      </c>
    </row>
    <row>
      <c>
        <v>2595991</v>
      </c>
      <c>
        <v>1</v>
      </c>
      <c>
        <is>
          <t>İZMİR</t>
        </is>
      </c>
      <c>
        <v>KİRAZ</v>
      </c>
      <c>
        <is>
          <t>KÖK</t>
        </is>
      </c>
      <c>
        <v>HALİLLER KÖK 35-31-L00228_KALEKÖY L02_72238617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01.07.2023 15:02:48</t>
        </is>
      </c>
      <c>
        <is>
          <t>01.07.2023 17:26:21</t>
        </is>
      </c>
      <c>
        <v>2.3925</v>
      </c>
      <c>
        <v>0</v>
      </c>
      <c>
        <v>691</v>
      </c>
      <c>
        <v>0</v>
      </c>
      <c>
        <v>227</v>
      </c>
      <c>
        <v>3</v>
      </c>
      <c>
        <v>151</v>
      </c>
      <c>
        <v>0</v>
      </c>
      <c>
        <v>0</v>
      </c>
      <c>
        <v>0</v>
      </c>
      <c>
        <v>287.62632383688714</v>
      </c>
      <c>
        <v>0</v>
      </c>
      <c>
        <v>1146.498961170465</v>
      </c>
      <c>
        <v>13.333391564663845</v>
      </c>
      <c>
        <v>476.35466507597715</v>
      </c>
      <c>
        <v>0</v>
      </c>
      <c>
        <v>0</v>
      </c>
      <c>
        <v>1923.8133416479932</v>
      </c>
    </row>
    <row>
      <c>
        <v>2595993</v>
      </c>
      <c>
        <v>1</v>
      </c>
      <c>
        <is>
          <t>İZMİR</t>
        </is>
      </c>
      <c>
        <v>TİRE</v>
      </c>
      <c>
        <is>
          <t>AG Fideri</t>
        </is>
      </c>
      <c>
        <v>ORTAKÖY TR-1 35-29-L00217_A_82471484_82471484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01.07.2023 15:02:05</t>
        </is>
      </c>
      <c>
        <is>
          <t>01.07.2023 18:36:12</t>
        </is>
      </c>
      <c>
        <v>3.568611111</v>
      </c>
      <c>
        <v>0</v>
      </c>
      <c>
        <v>2</v>
      </c>
      <c>
        <v>0</v>
      </c>
      <c>
        <v>1</v>
      </c>
      <c>
        <v>0</v>
      </c>
      <c>
        <v>3</v>
      </c>
      <c>
        <v>0</v>
      </c>
      <c>
        <v>0</v>
      </c>
      <c>
        <v>0</v>
      </c>
      <c>
        <v>5.621801950346692</v>
      </c>
      <c>
        <v>0</v>
      </c>
      <c>
        <v>0.6821002261228453</v>
      </c>
      <c>
        <v>0</v>
      </c>
      <c>
        <v>8.643001129801837</v>
      </c>
      <c>
        <v>0</v>
      </c>
      <c>
        <v>0</v>
      </c>
      <c>
        <v>14.946903306271373</v>
      </c>
    </row>
    <row>
      <c>
        <v>2595997</v>
      </c>
      <c>
        <v>1</v>
      </c>
      <c>
        <is>
          <t>MANİSA</t>
        </is>
      </c>
      <c>
        <v>AKHİSAR</v>
      </c>
      <c>
        <is>
          <t>Dağıtım Transformatörü</t>
        </is>
      </c>
      <c>
        <v>BEKİRLER TR-4 45-72-L00361_45-72-L00361_2372970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01.07.2023 15:07:47</t>
        </is>
      </c>
      <c>
        <is>
          <t>01.07.2023 15:31:33</t>
        </is>
      </c>
      <c>
        <v>0.396111111</v>
      </c>
      <c>
        <v>0</v>
      </c>
      <c>
        <v>38</v>
      </c>
      <c>
        <v>0</v>
      </c>
      <c>
        <v>36</v>
      </c>
      <c>
        <v>0</v>
      </c>
      <c>
        <v>8</v>
      </c>
      <c>
        <v>0</v>
      </c>
      <c>
        <v>0</v>
      </c>
      <c>
        <v>0</v>
      </c>
      <c>
        <v>2.058790718720182</v>
      </c>
      <c>
        <v>0</v>
      </c>
      <c>
        <v>9.090614552584752</v>
      </c>
      <c>
        <v>0</v>
      </c>
      <c>
        <v>1.5470607745040648</v>
      </c>
      <c>
        <v>0</v>
      </c>
      <c>
        <v>0</v>
      </c>
      <c>
        <v>12.696466045808998</v>
      </c>
    </row>
    <row>
      <c>
        <v>2596008</v>
      </c>
      <c>
        <v>1</v>
      </c>
      <c>
        <is>
          <t>MANİSA</t>
        </is>
      </c>
      <c>
        <v>SALİHLİ</v>
      </c>
      <c>
        <is>
          <t>Kullanıcı Bağlantı Hattı</t>
        </is>
      </c>
      <c>
        <v>EMİNBEY TR-1 45-78-M00853_953276965_953276965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01.07.2023 15:38:50</t>
        </is>
      </c>
      <c>
        <is>
          <t>01.07.2023 17:08:26</t>
        </is>
      </c>
      <c>
        <v>1.493333333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0.19601736004939468</v>
      </c>
      <c>
        <v>0</v>
      </c>
      <c>
        <v>0</v>
      </c>
      <c>
        <v>0</v>
      </c>
      <c>
        <v>0</v>
      </c>
      <c>
        <v>0</v>
      </c>
      <c>
        <v>0</v>
      </c>
      <c>
        <v>0.19601736004939468</v>
      </c>
    </row>
    <row>
      <c>
        <v>2596011</v>
      </c>
      <c>
        <v>1</v>
      </c>
      <c>
        <is>
          <t>MANİSA</t>
        </is>
      </c>
      <c>
        <v>SARIGÖL</v>
      </c>
      <c>
        <is>
          <t>Kullanıcı Bağlantı Hattı</t>
        </is>
      </c>
      <c>
        <v>ÇİMENTEPE TR-1 45-79-M00236_945563689_945563689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01.07.2023 15:46:29</t>
        </is>
      </c>
      <c>
        <is>
          <t>01.07.2023 17:12:30</t>
        </is>
      </c>
      <c>
        <v>1.433611111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0.46113807911118065</v>
      </c>
      <c>
        <v>0</v>
      </c>
      <c>
        <v>0</v>
      </c>
      <c>
        <v>0</v>
      </c>
      <c>
        <v>0</v>
      </c>
      <c>
        <v>0</v>
      </c>
      <c>
        <v>0</v>
      </c>
      <c>
        <v>0.46113807911118065</v>
      </c>
    </row>
    <row>
      <c>
        <v>2596012</v>
      </c>
      <c>
        <v>1</v>
      </c>
      <c>
        <is>
          <t>MANİSA</t>
        </is>
      </c>
      <c>
        <v>YUNUSEMRE</v>
      </c>
      <c>
        <is>
          <t>OG Fideri</t>
        </is>
      </c>
      <c>
        <v>SİYEKLİ KÖK 45-71-M00185_HatBaşıAyırıcı_53134945 M05_53134945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01.07.2023 15:43:07</t>
        </is>
      </c>
      <c>
        <is>
          <t>01.07.2023 19:37:00</t>
        </is>
      </c>
      <c>
        <v>3.898055555</v>
      </c>
      <c>
        <v>2</v>
      </c>
      <c>
        <v>323</v>
      </c>
      <c>
        <v>0</v>
      </c>
      <c>
        <v>0</v>
      </c>
      <c>
        <v>0</v>
      </c>
      <c>
        <v>28</v>
      </c>
      <c>
        <v>0</v>
      </c>
      <c>
        <v>0</v>
      </c>
      <c>
        <v>2.024037378237778</v>
      </c>
      <c>
        <v>104.88765082169982</v>
      </c>
      <c>
        <v>0</v>
      </c>
      <c>
        <v>0</v>
      </c>
      <c>
        <v>0</v>
      </c>
      <c>
        <v>24.855813482074222</v>
      </c>
      <c>
        <v>0</v>
      </c>
      <c>
        <v>0</v>
      </c>
      <c>
        <v>131.7675016820118</v>
      </c>
    </row>
    <row>
      <c>
        <v>2596015</v>
      </c>
      <c>
        <v>1</v>
      </c>
      <c>
        <is>
          <t>İZMİR</t>
        </is>
      </c>
      <c>
        <v>URLA</v>
      </c>
      <c>
        <is>
          <t>Kullanıcı Bağlantı Hattı</t>
        </is>
      </c>
      <c>
        <v>TR-359 ONURKENT 35-19-M00133_95001290791_95001290791</v>
      </c>
      <c>
        <v>AG Box / Sdk Abone Çıkış Sigorta Atığı</v>
      </c>
      <c>
        <v>Dağıtım-AG</v>
      </c>
      <c>
        <v>Uzun</v>
      </c>
      <c>
        <v>Şebeke işletmecisi</v>
      </c>
      <c>
        <v>Bildirimsiz</v>
      </c>
      <c>
        <is>
          <t>01.07.2023 15:56:56</t>
        </is>
      </c>
      <c>
        <is>
          <t>01.07.2023 18:07:57</t>
        </is>
      </c>
      <c>
        <v>2.183611111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0.7127421940118086</v>
      </c>
      <c>
        <v>0</v>
      </c>
      <c>
        <v>0</v>
      </c>
      <c>
        <v>0</v>
      </c>
      <c>
        <v>0</v>
      </c>
      <c>
        <v>0</v>
      </c>
      <c>
        <v>0</v>
      </c>
      <c>
        <v>0.7127421940118086</v>
      </c>
    </row>
    <row>
      <c>
        <v>2596017</v>
      </c>
      <c>
        <v>1</v>
      </c>
      <c>
        <is>
          <t>MANİSA</t>
        </is>
      </c>
      <c>
        <v>GÖRDES</v>
      </c>
      <c>
        <is>
          <t>AG Fideri</t>
        </is>
      </c>
      <c>
        <v>BEĞENLER SUBAŞI TR-2 45-75-M00177_A_56391989_56391989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01.07.2023 16:04:46</t>
        </is>
      </c>
      <c>
        <is>
          <t>01.07.2023 17:54:14</t>
        </is>
      </c>
      <c>
        <v>1.824444444</v>
      </c>
      <c>
        <v>0</v>
      </c>
      <c>
        <v>14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2.225495361347328</v>
      </c>
      <c>
        <v>0</v>
      </c>
      <c>
        <v>0</v>
      </c>
      <c>
        <v>0</v>
      </c>
      <c>
        <v>2.732616818415555</v>
      </c>
      <c>
        <v>0</v>
      </c>
      <c>
        <v>0</v>
      </c>
      <c>
        <v>4.9581121797628835</v>
      </c>
    </row>
    <row>
      <c>
        <v>2596019</v>
      </c>
      <c>
        <v>1</v>
      </c>
      <c>
        <is>
          <t>MANİSA</t>
        </is>
      </c>
      <c>
        <v>SALİHLİ</v>
      </c>
      <c>
        <is>
          <t>OG Fideri</t>
        </is>
      </c>
      <c>
        <v>KAPANCI KÖK 45-78-L00229_HatBaşıAyırıcı_53139371 L02_53139371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01.07.2023 16:05:12</t>
        </is>
      </c>
      <c>
        <is>
          <t>01.07.2023 17:05:35</t>
        </is>
      </c>
      <c>
        <v>1.006388888</v>
      </c>
      <c>
        <v>0</v>
      </c>
      <c>
        <v>0</v>
      </c>
      <c>
        <v>3</v>
      </c>
      <c>
        <v>0</v>
      </c>
      <c>
        <v>3</v>
      </c>
      <c>
        <v>0</v>
      </c>
      <c>
        <v>0</v>
      </c>
      <c>
        <v>0</v>
      </c>
      <c>
        <v>0</v>
      </c>
      <c>
        <v>0</v>
      </c>
      <c>
        <v>17.865656161399333</v>
      </c>
      <c>
        <v>0</v>
      </c>
      <c>
        <v>27.570134809333307</v>
      </c>
      <c>
        <v>0</v>
      </c>
      <c>
        <v>0</v>
      </c>
      <c>
        <v>0</v>
      </c>
      <c>
        <v>45.43579097073264</v>
      </c>
    </row>
    <row>
      <c>
        <v>2596022</v>
      </c>
      <c>
        <v>1</v>
      </c>
      <c>
        <is>
          <t>MANİSA</t>
        </is>
      </c>
      <c>
        <v>ŞEHZADELER</v>
      </c>
      <c>
        <is>
          <t>KÖK</t>
        </is>
      </c>
      <c>
        <v>AŞAĞIÇOBANİSA KÖK 45-71-M00096_AŞAĞIÇOBANİSA TR-3 M06_2076282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01.07.2023 16:15:25</t>
        </is>
      </c>
      <c>
        <is>
          <t>01.07.2023 18:47:35</t>
        </is>
      </c>
      <c>
        <v>2.536111111</v>
      </c>
      <c>
        <v>0</v>
      </c>
      <c>
        <v>523</v>
      </c>
      <c>
        <v>8</v>
      </c>
      <c>
        <v>26</v>
      </c>
      <c>
        <v>4</v>
      </c>
      <c>
        <v>99</v>
      </c>
      <c>
        <v>7</v>
      </c>
      <c>
        <v>1</v>
      </c>
      <c>
        <v>0</v>
      </c>
      <c>
        <v>220.28311909027406</v>
      </c>
      <c>
        <v>27.315109740921923</v>
      </c>
      <c>
        <v>92.06780325999821</v>
      </c>
      <c>
        <v>287.6593094239521</v>
      </c>
      <c>
        <v>115.67069992614205</v>
      </c>
      <c>
        <v>276.5818201215476</v>
      </c>
      <c>
        <v>0.7850439173129509</v>
      </c>
      <c>
        <v>1020.3629054801488</v>
      </c>
    </row>
    <row>
      <c>
        <v>2596025</v>
      </c>
      <c>
        <v>1</v>
      </c>
      <c>
        <is>
          <t>İZMİR</t>
        </is>
      </c>
      <c>
        <v>ÖDEMİŞ</v>
      </c>
      <c>
        <is>
          <t>Dağıtım Transformatörü</t>
        </is>
      </c>
      <c>
        <v>KEMENLER TR-3 35-15-L01132_35-15-L01132_65829663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01.07.2023 16:17:44</t>
        </is>
      </c>
      <c>
        <is>
          <t>01.07.2023 18:18:32</t>
        </is>
      </c>
      <c>
        <v>2.013333333</v>
      </c>
      <c>
        <v>0</v>
      </c>
      <c>
        <v>9</v>
      </c>
      <c>
        <v>0</v>
      </c>
      <c>
        <v>3</v>
      </c>
      <c>
        <v>0</v>
      </c>
      <c>
        <v>16</v>
      </c>
      <c>
        <v>0</v>
      </c>
      <c>
        <v>0</v>
      </c>
      <c>
        <v>0</v>
      </c>
      <c>
        <v>7.419339433872306</v>
      </c>
      <c>
        <v>0</v>
      </c>
      <c>
        <v>16.616880776080002</v>
      </c>
      <c>
        <v>0</v>
      </c>
      <c>
        <v>29.69632312831255</v>
      </c>
      <c>
        <v>0</v>
      </c>
      <c>
        <v>0</v>
      </c>
      <c>
        <v>53.73254333826486</v>
      </c>
    </row>
    <row>
      <c>
        <v>2596026</v>
      </c>
      <c>
        <v>1</v>
      </c>
      <c>
        <is>
          <t>İZMİR</t>
        </is>
      </c>
      <c>
        <v>ÖDEMİŞ</v>
      </c>
      <c>
        <is>
          <t>AG Fideri</t>
        </is>
      </c>
      <c>
        <v>YENİKÖY TR-9 35-15-L00384_A_56361722_56361722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01.07.2023 16:19:54</t>
        </is>
      </c>
      <c>
        <is>
          <t>01.07.2023 17:12:44</t>
        </is>
      </c>
      <c>
        <v>0.880555555</v>
      </c>
      <c>
        <v>0</v>
      </c>
      <c>
        <v>1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0.05752853765556167</v>
      </c>
      <c>
        <v>0</v>
      </c>
      <c>
        <v>0</v>
      </c>
      <c>
        <v>0</v>
      </c>
      <c>
        <v>1.723110059136433</v>
      </c>
      <c>
        <v>0</v>
      </c>
      <c>
        <v>0</v>
      </c>
      <c>
        <v>1.7806385967919947</v>
      </c>
    </row>
    <row>
      <c>
        <v>2596027</v>
      </c>
      <c>
        <v>1</v>
      </c>
      <c>
        <is>
          <t>İZMİR</t>
        </is>
      </c>
      <c>
        <v>BORNOVA</v>
      </c>
      <c>
        <is>
          <t>OG Fideri</t>
        </is>
      </c>
      <c>
        <v>M-2542 35-02-M02542_M-1046 M06_81703171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01.07.2023 16:20:42</t>
        </is>
      </c>
      <c>
        <is>
          <t>01.07.2023 16:45:14</t>
        </is>
      </c>
      <c>
        <v>0.408888888</v>
      </c>
      <c>
        <v>0</v>
      </c>
      <c>
        <v>9494</v>
      </c>
      <c>
        <v>0</v>
      </c>
      <c>
        <v>0</v>
      </c>
      <c>
        <v>0</v>
      </c>
      <c>
        <v>434</v>
      </c>
      <c>
        <v>0</v>
      </c>
      <c>
        <v>0</v>
      </c>
      <c>
        <v>0</v>
      </c>
      <c>
        <v>735.848217053994</v>
      </c>
      <c>
        <v>0</v>
      </c>
      <c>
        <v>0</v>
      </c>
      <c>
        <v>0</v>
      </c>
      <c>
        <v>175.90036587054038</v>
      </c>
      <c>
        <v>0</v>
      </c>
      <c>
        <v>0</v>
      </c>
      <c>
        <v>911.7485829245343</v>
      </c>
    </row>
    <row>
      <c>
        <v>2596055</v>
      </c>
      <c>
        <v>1</v>
      </c>
      <c>
        <is>
          <t>İZMİR</t>
        </is>
      </c>
      <c>
        <v>TİRE</v>
      </c>
      <c>
        <is>
          <t>AG Fideri</t>
        </is>
      </c>
      <c>
        <v>BAŞKÖY MAŞAT TR-2 35-29-L00193_A_56395321_56395321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01.07.2023 16:36:37</t>
        </is>
      </c>
      <c>
        <is>
          <t>01.07.2023 17:56:31</t>
        </is>
      </c>
      <c>
        <v>1.331666666</v>
      </c>
      <c>
        <v>0</v>
      </c>
      <c>
        <v>11</v>
      </c>
      <c>
        <v>0</v>
      </c>
      <c>
        <v>7</v>
      </c>
      <c>
        <v>0</v>
      </c>
      <c>
        <v>1</v>
      </c>
      <c>
        <v>0</v>
      </c>
      <c>
        <v>0</v>
      </c>
      <c>
        <v>0</v>
      </c>
      <c>
        <v>1.4125703963094005</v>
      </c>
      <c>
        <v>0</v>
      </c>
      <c>
        <v>2.254701931993847</v>
      </c>
      <c>
        <v>0</v>
      </c>
      <c>
        <v>0.16118287739714748</v>
      </c>
      <c>
        <v>0</v>
      </c>
      <c>
        <v>0</v>
      </c>
      <c>
        <v>3.828455205700395</v>
      </c>
    </row>
    <row>
      <c>
        <v>2596057</v>
      </c>
      <c>
        <v>1</v>
      </c>
      <c>
        <is>
          <t>MANİSA</t>
        </is>
      </c>
      <c>
        <v>KULA</v>
      </c>
      <c>
        <is>
          <t>OG Fideri</t>
        </is>
      </c>
      <c>
        <v>BAŞIBÜYÜK KÖK 45-77-L00158_HatBaşıAyırıcı_89227742 L06_89227742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01.07.2023 16:39:53</t>
        </is>
      </c>
      <c>
        <is>
          <t>01.07.2023 18:23:48</t>
        </is>
      </c>
      <c>
        <v>1.731944444</v>
      </c>
      <c>
        <v>0</v>
      </c>
      <c>
        <v>102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17.731517647775974</v>
      </c>
      <c>
        <v>0</v>
      </c>
      <c>
        <v>0</v>
      </c>
      <c>
        <v>0</v>
      </c>
      <c>
        <v>2.5703498726188885</v>
      </c>
      <c>
        <v>0</v>
      </c>
      <c>
        <v>0</v>
      </c>
      <c>
        <v>20.30186752039486</v>
      </c>
    </row>
    <row>
      <c>
        <v>2596074</v>
      </c>
      <c>
        <v>1</v>
      </c>
      <c>
        <is>
          <t>İZMİR</t>
        </is>
      </c>
      <c>
        <v>ÖDEMİŞ</v>
      </c>
      <c>
        <is>
          <t>OG Fideri</t>
        </is>
      </c>
      <c>
        <v>TR-147 35-15-M00147_TR-146 M03_66583719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01.07.2023 16:46:40</t>
        </is>
      </c>
      <c>
        <is>
          <t>01.07.2023 17:06:28</t>
        </is>
      </c>
      <c>
        <v>0.33</v>
      </c>
      <c>
        <v>0</v>
      </c>
      <c>
        <v>1070</v>
      </c>
      <c>
        <v>0</v>
      </c>
      <c>
        <v>40</v>
      </c>
      <c>
        <v>5</v>
      </c>
      <c>
        <v>79</v>
      </c>
      <c>
        <v>0</v>
      </c>
      <c>
        <v>0</v>
      </c>
      <c>
        <v>0</v>
      </c>
      <c>
        <v>68.90236956988403</v>
      </c>
      <c>
        <v>0</v>
      </c>
      <c>
        <v>33.70317588280105</v>
      </c>
      <c>
        <v>1.6510705269907797</v>
      </c>
      <c>
        <v>11.181154838379982</v>
      </c>
      <c>
        <v>0</v>
      </c>
      <c>
        <v>0</v>
      </c>
      <c>
        <v>115.43777081805584</v>
      </c>
    </row>
    <row>
      <c>
        <v>2596075</v>
      </c>
      <c>
        <v>1</v>
      </c>
      <c>
        <is>
          <t>İZMİR</t>
        </is>
      </c>
      <c>
        <v>BAYRAKLI</v>
      </c>
      <c>
        <is>
          <t>OG Fideri</t>
        </is>
      </c>
      <c>
        <v>M-2744 35-02-M02744_M-2736 M01_65990347</v>
      </c>
      <c>
        <v>OG Hatta Yabancı Cisim</v>
      </c>
      <c>
        <v>Dağıtım-OG</v>
      </c>
      <c>
        <v>Uzun</v>
      </c>
      <c>
        <v>Şebeke işletmecisi</v>
      </c>
      <c>
        <v>Bildirimsiz</v>
      </c>
      <c>
        <is>
          <t>01.07.2023 16:39:02</t>
        </is>
      </c>
      <c>
        <is>
          <t>01.07.2023 18:18:46</t>
        </is>
      </c>
      <c>
        <v>1.662222222</v>
      </c>
      <c>
        <v>0</v>
      </c>
      <c>
        <v>517</v>
      </c>
      <c>
        <v>0</v>
      </c>
      <c>
        <v>0</v>
      </c>
      <c>
        <v>0</v>
      </c>
      <c>
        <v>23</v>
      </c>
      <c>
        <v>0</v>
      </c>
      <c>
        <v>0</v>
      </c>
      <c>
        <v>0</v>
      </c>
      <c>
        <v>211.9731781564044</v>
      </c>
      <c>
        <v>0</v>
      </c>
      <c>
        <v>0</v>
      </c>
      <c>
        <v>0</v>
      </c>
      <c>
        <v>25.275954237948888</v>
      </c>
      <c>
        <v>0</v>
      </c>
      <c>
        <v>0</v>
      </c>
      <c>
        <v>237.2491323943533</v>
      </c>
    </row>
    <row>
      <c>
        <v>2596076</v>
      </c>
      <c>
        <v>1</v>
      </c>
      <c>
        <is>
          <t>İZMİR</t>
        </is>
      </c>
      <c>
        <v>SELÇUK</v>
      </c>
      <c>
        <is>
          <t>AG Fideri</t>
        </is>
      </c>
      <c>
        <v>HALİL TAŞPINAR VE ARK. T-SULAMA GRB. 35-13-L00092_B_56356095_56356095</v>
      </c>
      <c>
        <v>AG Tel Kopuğu</v>
      </c>
      <c>
        <v>Dağıtım-AG</v>
      </c>
      <c>
        <v>Uzun</v>
      </c>
      <c>
        <v>Şebeke işletmecisi</v>
      </c>
      <c>
        <v>Bildirimsiz</v>
      </c>
      <c>
        <is>
          <t>01.07.2023 16:55:19</t>
        </is>
      </c>
      <c>
        <is>
          <t>01.07.2023 17:21:47</t>
        </is>
      </c>
      <c>
        <v>0.441111111</v>
      </c>
      <c>
        <v>0</v>
      </c>
      <c>
        <v>3</v>
      </c>
      <c>
        <v>0</v>
      </c>
      <c>
        <v>4</v>
      </c>
      <c>
        <v>0</v>
      </c>
      <c>
        <v>1</v>
      </c>
      <c>
        <v>0</v>
      </c>
      <c>
        <v>0</v>
      </c>
      <c>
        <v>0</v>
      </c>
      <c>
        <v>0.11931508204496001</v>
      </c>
      <c>
        <v>0</v>
      </c>
      <c>
        <v>3.2118695313903523</v>
      </c>
      <c>
        <v>0</v>
      </c>
      <c>
        <v>0.0000017531270780555558</v>
      </c>
      <c>
        <v>0</v>
      </c>
      <c>
        <v>0</v>
      </c>
      <c>
        <v>3.3311863665623904</v>
      </c>
    </row>
    <row>
      <c>
        <v>2596077</v>
      </c>
      <c>
        <v>1</v>
      </c>
      <c>
        <is>
          <t>MANİSA</t>
        </is>
      </c>
      <c>
        <v>YUNUSEMRE</v>
      </c>
      <c>
        <is>
          <t>DM</t>
        </is>
      </c>
      <c>
        <v>MURADİYE DM 45-71-M00006_ORMAN FİDANLIĞI M12_2077013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01.07.2023 16:58:53</t>
        </is>
      </c>
      <c>
        <is>
          <t>01.07.2023 17:20:25</t>
        </is>
      </c>
      <c>
        <v>0.358888888</v>
      </c>
      <c>
        <v>0</v>
      </c>
      <c>
        <v>0</v>
      </c>
      <c>
        <v>6</v>
      </c>
      <c>
        <v>0</v>
      </c>
      <c>
        <v>1</v>
      </c>
      <c>
        <v>1</v>
      </c>
      <c>
        <v>0</v>
      </c>
      <c>
        <v>0</v>
      </c>
      <c>
        <v>0</v>
      </c>
      <c>
        <v>0</v>
      </c>
      <c>
        <v>29.181365772548514</v>
      </c>
      <c>
        <v>0</v>
      </c>
      <c>
        <v>1.6945793886397362</v>
      </c>
      <c>
        <v>0.576815969752207</v>
      </c>
      <c>
        <v>0</v>
      </c>
      <c>
        <v>0</v>
      </c>
      <c>
        <v>31.452761130940456</v>
      </c>
    </row>
    <row>
      <c>
        <v>2596078</v>
      </c>
      <c>
        <v>1</v>
      </c>
      <c>
        <is>
          <t>İZMİR</t>
        </is>
      </c>
      <c>
        <v>KEMALPAŞA</v>
      </c>
      <c>
        <is>
          <t>AG Fideri</t>
        </is>
      </c>
      <c>
        <v>AŞAĞI KIZILCA SULAMA KOOP. TR 35-27-L00032_A_56359572_56359572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01.07.2023 16:56:06</t>
        </is>
      </c>
      <c>
        <is>
          <t>01.07.2023 19:36:51</t>
        </is>
      </c>
      <c>
        <v>2.679166666</v>
      </c>
      <c>
        <v>0</v>
      </c>
      <c>
        <v>13</v>
      </c>
      <c>
        <v>0</v>
      </c>
      <c>
        <v>4</v>
      </c>
      <c>
        <v>0</v>
      </c>
      <c>
        <v>2</v>
      </c>
      <c>
        <v>0</v>
      </c>
      <c>
        <v>0</v>
      </c>
      <c>
        <v>0</v>
      </c>
      <c>
        <v>6.603769469670136</v>
      </c>
      <c>
        <v>0</v>
      </c>
      <c>
        <v>7.978597013977169</v>
      </c>
      <c>
        <v>0</v>
      </c>
      <c>
        <v>0.1438938767548333</v>
      </c>
      <c>
        <v>0</v>
      </c>
      <c>
        <v>0</v>
      </c>
      <c>
        <v>14.726260360402138</v>
      </c>
    </row>
    <row>
      <c>
        <v>2596079</v>
      </c>
      <c>
        <v>1</v>
      </c>
      <c>
        <is>
          <t>İZMİR</t>
        </is>
      </c>
      <c>
        <v>ÖDEMİŞ</v>
      </c>
      <c>
        <is>
          <t>Dağıtım Transformatörü</t>
        </is>
      </c>
      <c>
        <v>YENİKÖY TR-9 35-15-L00384_35-15-L00384_2365580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01.07.2023 17:01:02</t>
        </is>
      </c>
      <c>
        <is>
          <t>01.07.2023 17:18:14</t>
        </is>
      </c>
      <c>
        <v>0.286666666</v>
      </c>
      <c>
        <v>0</v>
      </c>
      <c>
        <v>29</v>
      </c>
      <c>
        <v>0</v>
      </c>
      <c>
        <v>5</v>
      </c>
      <c>
        <v>0</v>
      </c>
      <c>
        <v>10</v>
      </c>
      <c>
        <v>0</v>
      </c>
      <c>
        <v>0</v>
      </c>
      <c>
        <v>0</v>
      </c>
      <c>
        <v>1.5100968817054123</v>
      </c>
      <c>
        <v>0</v>
      </c>
      <c>
        <v>7.576558146020864</v>
      </c>
      <c>
        <v>0</v>
      </c>
      <c>
        <v>2.4544688365052</v>
      </c>
      <c>
        <v>0</v>
      </c>
      <c>
        <v>0</v>
      </c>
      <c>
        <v>11.541123864231476</v>
      </c>
    </row>
    <row>
      <c>
        <v>2596080</v>
      </c>
      <c>
        <v>1</v>
      </c>
      <c>
        <is>
          <t>İZMİR</t>
        </is>
      </c>
      <c>
        <v>TİRE</v>
      </c>
      <c>
        <is>
          <t>TM Fideri</t>
        </is>
      </c>
      <c>
        <v>TİRE TM 35-29-A00003_SELATİN TÜNELİ M19_2061047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01.07.2023 17:01:15</t>
        </is>
      </c>
      <c>
        <is>
          <t>01.07.2023 17:37:51</t>
        </is>
      </c>
      <c>
        <v>0.61</v>
      </c>
      <c>
        <v>0</v>
      </c>
      <c>
        <v>0</v>
      </c>
      <c>
        <v>1</v>
      </c>
      <c>
        <v>0</v>
      </c>
      <c>
        <v>16</v>
      </c>
      <c>
        <v>0</v>
      </c>
      <c>
        <v>0</v>
      </c>
      <c>
        <v>0</v>
      </c>
      <c>
        <v>0</v>
      </c>
      <c>
        <v>0</v>
      </c>
      <c>
        <v>0.5865868797227101</v>
      </c>
      <c>
        <v>0</v>
      </c>
      <c>
        <v>0</v>
      </c>
      <c>
        <v>0</v>
      </c>
      <c>
        <v>0</v>
      </c>
      <c>
        <v>0</v>
      </c>
      <c>
        <v>0.5865868797227101</v>
      </c>
    </row>
    <row>
      <c>
        <v>2596081</v>
      </c>
      <c>
        <v>1</v>
      </c>
      <c>
        <is>
          <t>İZMİR</t>
        </is>
      </c>
      <c>
        <v>MENDERES</v>
      </c>
      <c>
        <is>
          <t>Kullanıcı Bağlantı Hattı</t>
        </is>
      </c>
      <c>
        <v>ÇUKURALTI M-21 35-25-M00069_955265003_955265003</v>
      </c>
      <c>
        <v>AG Box / Sdk Abone Çıkış Sigorta Atığı</v>
      </c>
      <c>
        <v>Dağıtım-AG</v>
      </c>
      <c>
        <v>Uzun</v>
      </c>
      <c>
        <v>Şebeke işletmecisi</v>
      </c>
      <c>
        <v>Bildirimsiz</v>
      </c>
      <c>
        <is>
          <t>01.07.2023 17:06:54</t>
        </is>
      </c>
      <c>
        <is>
          <t>01.07.2023 19:02:15</t>
        </is>
      </c>
      <c>
        <v>1.9225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0.5397481644645601</v>
      </c>
      <c>
        <v>0</v>
      </c>
      <c>
        <v>0</v>
      </c>
      <c>
        <v>0</v>
      </c>
      <c>
        <v>0</v>
      </c>
      <c>
        <v>0</v>
      </c>
      <c>
        <v>0</v>
      </c>
      <c>
        <v>0.5397481644645601</v>
      </c>
    </row>
    <row>
      <c>
        <v>2596082</v>
      </c>
      <c>
        <v>1</v>
      </c>
      <c>
        <is>
          <t>İZMİR</t>
        </is>
      </c>
      <c>
        <v>ÇEŞME</v>
      </c>
      <c>
        <is>
          <t>Kullanıcı Bağlantı Hattı</t>
        </is>
      </c>
      <c>
        <v>L-284 İMAMOĞLU TRAFO 35-18-L00284_950462368_950462368</v>
      </c>
      <c>
        <v>AG Branşman Yeraltı Kablo Arızası</v>
      </c>
      <c>
        <v>Dağıtım-AG</v>
      </c>
      <c>
        <v>Uzun</v>
      </c>
      <c>
        <v>Şebeke işletmecisi</v>
      </c>
      <c>
        <v>Bildirimsiz</v>
      </c>
      <c>
        <is>
          <t>01.07.2023 17:10:05</t>
        </is>
      </c>
      <c>
        <is>
          <t>01.07.2023 23:00:36</t>
        </is>
      </c>
      <c>
        <v>5.841944444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1.7806707933760098</v>
      </c>
      <c>
        <v>0</v>
      </c>
      <c>
        <v>0</v>
      </c>
      <c>
        <v>0</v>
      </c>
      <c>
        <v>0</v>
      </c>
      <c>
        <v>0</v>
      </c>
      <c>
        <v>0</v>
      </c>
      <c>
        <v>1.7806707933760098</v>
      </c>
    </row>
    <row>
      <c>
        <v>2596084</v>
      </c>
      <c>
        <v>1</v>
      </c>
      <c>
        <is>
          <t>İZMİR</t>
        </is>
      </c>
      <c>
        <v>KİRAZ</v>
      </c>
      <c>
        <is>
          <t>Dağıtım Transformatörü</t>
        </is>
      </c>
      <c>
        <v>KARABAĞ TR-1 35-31-L00127_35-31-L00127_2364004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01.07.2023 17:21:37</t>
        </is>
      </c>
      <c>
        <is>
          <t>01.07.2023 17:55:52</t>
        </is>
      </c>
      <c>
        <v>0.570833333</v>
      </c>
      <c>
        <v>0</v>
      </c>
      <c>
        <v>20</v>
      </c>
      <c>
        <v>0</v>
      </c>
      <c>
        <v>13</v>
      </c>
      <c>
        <v>0</v>
      </c>
      <c>
        <v>6</v>
      </c>
      <c>
        <v>0</v>
      </c>
      <c>
        <v>0</v>
      </c>
      <c>
        <v>0</v>
      </c>
      <c>
        <v>2.8521064605983955</v>
      </c>
      <c>
        <v>0</v>
      </c>
      <c>
        <v>9.075590727748546</v>
      </c>
      <c>
        <v>0</v>
      </c>
      <c>
        <v>2.1027518444581164</v>
      </c>
      <c>
        <v>0</v>
      </c>
      <c>
        <v>0</v>
      </c>
      <c>
        <v>14.030449032805059</v>
      </c>
    </row>
    <row>
      <c>
        <v>2596087</v>
      </c>
      <c>
        <v>1</v>
      </c>
      <c>
        <is>
          <t>İZMİR</t>
        </is>
      </c>
      <c>
        <v>ÖDEMİŞ</v>
      </c>
      <c>
        <is>
          <t>AG Fideri</t>
        </is>
      </c>
      <c>
        <v>YOLÜSTÜ TR-5 (ÜÇ DUTLAR MEVKİİ) 35-15-M00219_A_91237503_91237503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01.07.2023 17:31:32</t>
        </is>
      </c>
      <c>
        <is>
          <t>01.07.2023 18:01:36</t>
        </is>
      </c>
      <c>
        <v>0.501111111</v>
      </c>
      <c>
        <v>0</v>
      </c>
      <c>
        <v>0</v>
      </c>
      <c>
        <v>0</v>
      </c>
      <c>
        <v>6</v>
      </c>
      <c>
        <v>0</v>
      </c>
      <c>
        <v>4</v>
      </c>
      <c>
        <v>0</v>
      </c>
      <c>
        <v>0</v>
      </c>
      <c>
        <v>0</v>
      </c>
      <c>
        <v>0</v>
      </c>
      <c>
        <v>0</v>
      </c>
      <c>
        <v>24.636837931735542</v>
      </c>
      <c>
        <v>0</v>
      </c>
      <c>
        <v>2.3812601996394833</v>
      </c>
      <c>
        <v>0</v>
      </c>
      <c>
        <v>0</v>
      </c>
      <c>
        <v>27.018098131375027</v>
      </c>
    </row>
    <row>
      <c>
        <v>2596088</v>
      </c>
      <c>
        <v>1</v>
      </c>
      <c>
        <is>
          <t>MANİSA</t>
        </is>
      </c>
      <c>
        <v>AKHİSAR</v>
      </c>
      <c>
        <is>
          <t>Kullanıcı Bağlantı Hattı</t>
        </is>
      </c>
      <c>
        <v>BEYOBA TR-3 45-72-M00420_967178213_967178213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01.07.2023 17:29:44</t>
        </is>
      </c>
      <c>
        <is>
          <t>01.07.2023 18:16:48</t>
        </is>
      </c>
      <c>
        <v>0.784444444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0.04514645218402667</v>
      </c>
      <c>
        <v>0</v>
      </c>
      <c>
        <v>0</v>
      </c>
      <c>
        <v>0</v>
      </c>
      <c>
        <v>0</v>
      </c>
      <c>
        <v>0</v>
      </c>
      <c>
        <v>0</v>
      </c>
      <c>
        <v>0.04514645218402667</v>
      </c>
    </row>
    <row>
      <c>
        <v>2596090</v>
      </c>
      <c>
        <v>1</v>
      </c>
      <c>
        <is>
          <t>İZMİR</t>
        </is>
      </c>
      <c>
        <v>TİRE</v>
      </c>
      <c>
        <is>
          <t>DM</t>
        </is>
      </c>
      <c>
        <v>TİRE İM-DM-1 35-29-A00001_DEREBAŞI M25_2059028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01.07.2023 17:40:30</t>
        </is>
      </c>
      <c>
        <is>
          <t>01.07.2023 17:44:16</t>
        </is>
      </c>
      <c>
        <v>0.062777777</v>
      </c>
      <c>
        <v>0</v>
      </c>
      <c>
        <v>8</v>
      </c>
      <c>
        <v>31</v>
      </c>
      <c>
        <v>74</v>
      </c>
      <c>
        <v>9</v>
      </c>
      <c>
        <v>19</v>
      </c>
      <c>
        <v>2</v>
      </c>
      <c>
        <v>0</v>
      </c>
      <c>
        <v>0</v>
      </c>
      <c>
        <v>0.37382286494519634</v>
      </c>
      <c>
        <v>17.674793018201882</v>
      </c>
      <c>
        <v>16.767566269530747</v>
      </c>
      <c>
        <v>1.1873903267153656</v>
      </c>
      <c>
        <v>6.209120332185281</v>
      </c>
      <c>
        <v>0.49328286859917336</v>
      </c>
      <c>
        <v>0</v>
      </c>
      <c>
        <v>42.705975680177644</v>
      </c>
    </row>
    <row>
      <c>
        <v>2596091</v>
      </c>
      <c>
        <v>1</v>
      </c>
      <c>
        <is>
          <t>İZMİR</t>
        </is>
      </c>
      <c>
        <v>ÇEŞME</v>
      </c>
      <c>
        <is>
          <t>Dağıtım Transformatörü</t>
        </is>
      </c>
      <c>
        <v>L-2 35-18-L00002_35-18-L00002_72050487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01.07.2023 17:34:47</t>
        </is>
      </c>
      <c>
        <is>
          <t>01.07.2023 18:13:04</t>
        </is>
      </c>
      <c>
        <v>0.638055555</v>
      </c>
      <c>
        <v>0</v>
      </c>
      <c>
        <v>116</v>
      </c>
      <c>
        <v>0</v>
      </c>
      <c>
        <v>0</v>
      </c>
      <c>
        <v>0</v>
      </c>
      <c>
        <v>95</v>
      </c>
      <c>
        <v>0</v>
      </c>
      <c>
        <v>0</v>
      </c>
      <c>
        <v>0</v>
      </c>
      <c>
        <v>17.04352371621863</v>
      </c>
      <c>
        <v>0</v>
      </c>
      <c>
        <v>0</v>
      </c>
      <c>
        <v>0</v>
      </c>
      <c>
        <v>94.18837991857337</v>
      </c>
      <c>
        <v>0</v>
      </c>
      <c>
        <v>0</v>
      </c>
      <c>
        <v>111.231903634792</v>
      </c>
    </row>
    <row>
      <c>
        <v>2596092</v>
      </c>
      <c>
        <v>1</v>
      </c>
      <c>
        <is>
          <t>İZMİR</t>
        </is>
      </c>
      <c>
        <v>URLA</v>
      </c>
      <c>
        <is>
          <t>Dağıtım Transformatörü</t>
        </is>
      </c>
      <c>
        <v>TR-359 ONURKENT 35-19-M00133_35-19-M00133_2358786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01.07.2023 17:48:27</t>
        </is>
      </c>
      <c>
        <is>
          <t>01.07.2023 18:19:28</t>
        </is>
      </c>
      <c>
        <v>0.516944444</v>
      </c>
      <c>
        <v>0</v>
      </c>
      <c>
        <v>24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7.687197768678375</v>
      </c>
      <c>
        <v>0</v>
      </c>
      <c>
        <v>0</v>
      </c>
      <c>
        <v>0</v>
      </c>
      <c>
        <v>0.8343062323932</v>
      </c>
      <c>
        <v>0</v>
      </c>
      <c>
        <v>0</v>
      </c>
      <c>
        <v>8.521504001071575</v>
      </c>
    </row>
    <row>
      <c>
        <v>2596093</v>
      </c>
      <c>
        <v>1</v>
      </c>
      <c>
        <is>
          <t>İZMİR</t>
        </is>
      </c>
      <c>
        <v>BAYRAKLI</v>
      </c>
      <c>
        <is>
          <t>Kullanıcı Bağlantı Hattı</t>
        </is>
      </c>
      <c>
        <v>K-1078 35-02-K01078_99591651_99591651</v>
      </c>
      <c>
        <v>Üçüncü Şahısların Vermiş Olduğu Hasarlar</v>
      </c>
      <c>
        <v>Dağıtım-AG</v>
      </c>
      <c>
        <v>Uzun</v>
      </c>
      <c>
        <v>Dışsal</v>
      </c>
      <c>
        <v>Bildirimsiz</v>
      </c>
      <c>
        <is>
          <t>01.07.2023 17:47:08</t>
        </is>
      </c>
      <c>
        <is>
          <t>01.07.2023 20:50:24</t>
        </is>
      </c>
      <c>
        <v>3.054444444</v>
      </c>
      <c>
        <v>0</v>
      </c>
      <c>
        <v>6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3.7841604642921</v>
      </c>
      <c>
        <v>0</v>
      </c>
      <c>
        <v>0</v>
      </c>
      <c>
        <v>0</v>
      </c>
      <c>
        <v>16.146276552429978</v>
      </c>
      <c>
        <v>0</v>
      </c>
      <c>
        <v>0</v>
      </c>
      <c>
        <v>19.930437016722077</v>
      </c>
    </row>
    <row>
      <c>
        <v>2596094</v>
      </c>
      <c>
        <v>1</v>
      </c>
      <c>
        <is>
          <t>İZMİR</t>
        </is>
      </c>
      <c>
        <v>ÖDEMİŞ</v>
      </c>
      <c>
        <is>
          <t>DM</t>
        </is>
      </c>
      <c>
        <v>ÖDEMİŞ İM 35-15-A00001_YENİ KENT L16_2062383</v>
      </c>
      <c>
        <v>OG Fider Açması</v>
      </c>
      <c>
        <v>Dağıtım-OG</v>
      </c>
      <c>
        <v>Kısa</v>
      </c>
      <c>
        <v>Şebeke işletmecisi</v>
      </c>
      <c>
        <v>Bildirimsiz</v>
      </c>
      <c>
        <is>
          <t>01.07.2023 17:52:30</t>
        </is>
      </c>
      <c>
        <is>
          <t>01.07.2023 17:55:07</t>
        </is>
      </c>
      <c>
        <v>0.043611111</v>
      </c>
      <c>
        <v>0</v>
      </c>
      <c>
        <v>1850</v>
      </c>
      <c>
        <v>27</v>
      </c>
      <c>
        <v>66</v>
      </c>
      <c>
        <v>10</v>
      </c>
      <c>
        <v>212</v>
      </c>
      <c>
        <v>2</v>
      </c>
      <c>
        <v>1</v>
      </c>
      <c>
        <v>0</v>
      </c>
      <c>
        <v>13.016921151145075</v>
      </c>
      <c>
        <v>5.556996946113655</v>
      </c>
      <c>
        <v>3.9601136695467027</v>
      </c>
      <c>
        <v>2.1932667414576787</v>
      </c>
      <c>
        <v>5.81736283887295</v>
      </c>
      <c>
        <v>3.7688085721763804</v>
      </c>
      <c>
        <v>0.3070091425807876</v>
      </c>
      <c>
        <v>34.62047906189323</v>
      </c>
    </row>
    <row>
      <c>
        <v>2596095</v>
      </c>
      <c>
        <v>1</v>
      </c>
      <c>
        <is>
          <t>MANİSA</t>
        </is>
      </c>
      <c>
        <v>YUNUSEMRE</v>
      </c>
      <c>
        <is>
          <t>AG Fideri</t>
        </is>
      </c>
      <c>
        <v>MURADİYE TR-10 45-71-M02143_B_65513288_65513288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01.07.2023 18:08:29</t>
        </is>
      </c>
      <c>
        <is>
          <t>01.07.2023 19:32:12</t>
        </is>
      </c>
      <c>
        <v>1.395277777</v>
      </c>
      <c>
        <v>0</v>
      </c>
      <c>
        <v>534</v>
      </c>
      <c>
        <v>0</v>
      </c>
      <c>
        <v>2</v>
      </c>
      <c>
        <v>0</v>
      </c>
      <c>
        <v>17</v>
      </c>
      <c>
        <v>0</v>
      </c>
      <c>
        <v>0</v>
      </c>
      <c>
        <v>0</v>
      </c>
      <c>
        <v>121.47740050276931</v>
      </c>
      <c>
        <v>0</v>
      </c>
      <c>
        <v>0</v>
      </c>
      <c>
        <v>0</v>
      </c>
      <c>
        <v>21.258204801389546</v>
      </c>
      <c>
        <v>0</v>
      </c>
      <c>
        <v>0</v>
      </c>
      <c>
        <v>142.73560530415887</v>
      </c>
    </row>
    <row>
      <c>
        <v>2596098</v>
      </c>
      <c>
        <v>1</v>
      </c>
      <c>
        <is>
          <t>İZMİR</t>
        </is>
      </c>
      <c>
        <v>ÖDEMİŞ</v>
      </c>
      <c>
        <is>
          <t>Dağıtım Transformatörü</t>
        </is>
      </c>
      <c>
        <v>TR-80 TAHSİN KUYUCU GRB. 35-15-M00080_35-15-M00080_2365995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01.07.2023 18:12:27</t>
        </is>
      </c>
      <c>
        <is>
          <t>01.07.2023 19:01:05</t>
        </is>
      </c>
      <c>
        <v>0.810555555</v>
      </c>
      <c>
        <v>0</v>
      </c>
      <c>
        <v>5</v>
      </c>
      <c>
        <v>0</v>
      </c>
      <c>
        <v>16</v>
      </c>
      <c>
        <v>0</v>
      </c>
      <c>
        <v>11</v>
      </c>
      <c>
        <v>0</v>
      </c>
      <c>
        <v>0</v>
      </c>
      <c>
        <v>0</v>
      </c>
      <c>
        <v>1.0079713902305034</v>
      </c>
      <c>
        <v>0</v>
      </c>
      <c>
        <v>67.75404554721115</v>
      </c>
      <c>
        <v>0</v>
      </c>
      <c>
        <v>13.405301617372373</v>
      </c>
      <c>
        <v>0</v>
      </c>
      <c>
        <v>0</v>
      </c>
      <c>
        <v>82.16731855481403</v>
      </c>
    </row>
    <row>
      <c>
        <v>2596099</v>
      </c>
      <c>
        <v>1</v>
      </c>
      <c>
        <is>
          <t>MANİSA</t>
        </is>
      </c>
      <c>
        <v>SARIGÖL</v>
      </c>
      <c>
        <is>
          <t>KÖK</t>
        </is>
      </c>
      <c>
        <v>TIRAZLI KÖK 45-79-M00079_BAHARLAR M06_72036291</v>
      </c>
      <c>
        <v>OG Fider Açması</v>
      </c>
      <c>
        <v>Dağıtım-OG</v>
      </c>
      <c>
        <v>Kısa</v>
      </c>
      <c>
        <v>Şebeke işletmecisi</v>
      </c>
      <c>
        <v>Bildirimsiz</v>
      </c>
      <c>
        <is>
          <t>01.07.2023 18:15:47</t>
        </is>
      </c>
      <c>
        <is>
          <t>01.07.2023 18:16:02</t>
        </is>
      </c>
      <c>
        <v>0.004166666</v>
      </c>
      <c>
        <v>4</v>
      </c>
      <c>
        <v>1671</v>
      </c>
      <c>
        <v>126</v>
      </c>
      <c>
        <v>404</v>
      </c>
      <c>
        <v>6</v>
      </c>
      <c>
        <v>79</v>
      </c>
      <c>
        <v>0</v>
      </c>
      <c>
        <v>0</v>
      </c>
      <c>
        <v>0.004504078</v>
      </c>
      <c>
        <v>0.8046894726641124</v>
      </c>
      <c>
        <v>4.624521794694811</v>
      </c>
      <c>
        <v>9.486472782711974</v>
      </c>
      <c>
        <v>0.06736275274268</v>
      </c>
      <c>
        <v>0.1799562485642512</v>
      </c>
      <c>
        <v>0</v>
      </c>
      <c>
        <v>0</v>
      </c>
      <c>
        <v>15.167507129377828</v>
      </c>
    </row>
    <row>
      <c>
        <v>2596101</v>
      </c>
      <c>
        <v>1</v>
      </c>
      <c>
        <is>
          <t>İZMİR</t>
        </is>
      </c>
      <c>
        <v>TİRE</v>
      </c>
      <c>
        <is>
          <t>Dağıtım Transformatörü</t>
        </is>
      </c>
      <c>
        <v>ORTAKÖY TR-1 35-29-L00217_35-29-L00217_82471476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01.07.2023 18:22:00</t>
        </is>
      </c>
      <c>
        <is>
          <t>01.07.2023 18:30:27</t>
        </is>
      </c>
      <c>
        <v>0.140833333</v>
      </c>
      <c>
        <v>0</v>
      </c>
      <c>
        <v>35</v>
      </c>
      <c>
        <v>0</v>
      </c>
      <c>
        <v>6</v>
      </c>
      <c>
        <v>0</v>
      </c>
      <c>
        <v>9</v>
      </c>
      <c>
        <v>0</v>
      </c>
      <c>
        <v>0</v>
      </c>
      <c>
        <v>0</v>
      </c>
      <c>
        <v>0.8226272957016011</v>
      </c>
      <c>
        <v>0</v>
      </c>
      <c>
        <v>0.256670061013275</v>
      </c>
      <c>
        <v>0</v>
      </c>
      <c>
        <v>0.5530138911544749</v>
      </c>
      <c>
        <v>0</v>
      </c>
      <c>
        <v>0</v>
      </c>
      <c>
        <v>1.632311247869351</v>
      </c>
    </row>
    <row>
      <c>
        <v>2596106</v>
      </c>
      <c>
        <v>1</v>
      </c>
      <c>
        <is>
          <t>İZMİR</t>
        </is>
      </c>
      <c>
        <v>ÇEŞME</v>
      </c>
      <c>
        <is>
          <t>Kullanıcı Bağlantı Hattı</t>
        </is>
      </c>
      <c>
        <v>L-241 35-18-L00241_967126690_967126690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01.07.2023 18:32:37</t>
        </is>
      </c>
      <c>
        <is>
          <t>01.07.2023 21:29:43</t>
        </is>
      </c>
      <c>
        <v>2.951666666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2.723378610237819</v>
      </c>
      <c>
        <v>0</v>
      </c>
      <c>
        <v>0</v>
      </c>
      <c>
        <v>0</v>
      </c>
      <c>
        <v>0</v>
      </c>
      <c>
        <v>0</v>
      </c>
      <c>
        <v>0</v>
      </c>
      <c>
        <v>2.723378610237819</v>
      </c>
    </row>
    <row>
      <c>
        <v>2596107</v>
      </c>
      <c>
        <v>1</v>
      </c>
      <c>
        <is>
          <t>İZMİR</t>
        </is>
      </c>
      <c>
        <v>KARABURUN</v>
      </c>
      <c>
        <is>
          <t>OG Fideri</t>
        </is>
      </c>
      <c>
        <v>AKÇAKİLİSE TR-2 35-21-L00045_AZMAK TR-1 L02_72177524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01.07.2023 18:41:24</t>
        </is>
      </c>
      <c>
        <is>
          <t>01.07.2023 20:51:29</t>
        </is>
      </c>
      <c>
        <v>2.168055555</v>
      </c>
      <c>
        <v>2</v>
      </c>
      <c>
        <v>282</v>
      </c>
      <c>
        <v>0</v>
      </c>
      <c>
        <v>33</v>
      </c>
      <c>
        <v>1</v>
      </c>
      <c>
        <v>37</v>
      </c>
      <c>
        <v>0</v>
      </c>
      <c>
        <v>0</v>
      </c>
      <c>
        <v>29.159608839864458</v>
      </c>
      <c>
        <v>130.89076479500196</v>
      </c>
      <c>
        <v>0</v>
      </c>
      <c>
        <v>2.404609091058571</v>
      </c>
      <c>
        <v>3.3055548989464993</v>
      </c>
      <c>
        <v>56.918638234694</v>
      </c>
      <c>
        <v>0</v>
      </c>
      <c>
        <v>0</v>
      </c>
      <c>
        <v>222.67917585956548</v>
      </c>
    </row>
    <row>
      <c>
        <v>2596108</v>
      </c>
      <c>
        <v>1</v>
      </c>
      <c>
        <is>
          <t>İZMİR</t>
        </is>
      </c>
      <c>
        <v>ÇİĞLİ</v>
      </c>
      <c>
        <is>
          <t>AG Fideri</t>
        </is>
      </c>
      <c>
        <v>M-1951 35-09-M01951_B_56378619_56378619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01.07.2023 18:29:46</t>
        </is>
      </c>
      <c>
        <is>
          <t>01.07.2023 19:35:18</t>
        </is>
      </c>
      <c>
        <v>1.092222222</v>
      </c>
      <c>
        <v>0</v>
      </c>
      <c>
        <v>127</v>
      </c>
      <c>
        <v>0</v>
      </c>
      <c>
        <v>0</v>
      </c>
      <c>
        <v>0</v>
      </c>
      <c>
        <v>6</v>
      </c>
      <c>
        <v>0</v>
      </c>
      <c>
        <v>0</v>
      </c>
      <c>
        <v>0</v>
      </c>
      <c>
        <v>57.317407890657506</v>
      </c>
      <c>
        <v>0</v>
      </c>
      <c>
        <v>0</v>
      </c>
      <c>
        <v>0</v>
      </c>
      <c>
        <v>5.5073905883468335</v>
      </c>
      <c>
        <v>0</v>
      </c>
      <c>
        <v>0</v>
      </c>
      <c>
        <v>62.82479847900434</v>
      </c>
    </row>
    <row>
      <c>
        <v>2596111</v>
      </c>
      <c>
        <v>1</v>
      </c>
      <c>
        <is>
          <t>MANİSA</t>
        </is>
      </c>
      <c>
        <v>SELENDİ</v>
      </c>
      <c>
        <is>
          <t>OG Fideri</t>
        </is>
      </c>
      <c>
        <v>SELENDİ TR-6 45-81-M00006_HatBaşıAyırıcı_96264380 M04_96264380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01.07.2023 18:46:59</t>
        </is>
      </c>
      <c>
        <is>
          <t>01.07.2023 20:36:56</t>
        </is>
      </c>
      <c>
        <v>1.8325</v>
      </c>
      <c>
        <v>0</v>
      </c>
      <c>
        <v>71</v>
      </c>
      <c>
        <v>0</v>
      </c>
      <c>
        <v>6</v>
      </c>
      <c>
        <v>1</v>
      </c>
      <c>
        <v>0</v>
      </c>
      <c>
        <v>0</v>
      </c>
      <c>
        <v>0</v>
      </c>
      <c>
        <v>0</v>
      </c>
      <c>
        <v>18.55037349567964</v>
      </c>
      <c>
        <v>0</v>
      </c>
      <c>
        <v>6.597742111049564</v>
      </c>
      <c>
        <v>14.966611660577808</v>
      </c>
      <c>
        <v>0</v>
      </c>
      <c>
        <v>0</v>
      </c>
      <c>
        <v>0</v>
      </c>
      <c>
        <v>40.11472726730702</v>
      </c>
    </row>
    <row>
      <c>
        <v>2596112</v>
      </c>
      <c>
        <v>1</v>
      </c>
      <c>
        <is>
          <t>İZMİR</t>
        </is>
      </c>
      <c>
        <v>KONAK</v>
      </c>
      <c>
        <is>
          <t>Kullanıcı Bağlantı Hattı</t>
        </is>
      </c>
      <c>
        <v>K-3713 35-01-K03713_911616178_911616178</v>
      </c>
      <c>
        <v>AG Branşman Yeraltı Kablo Arızası</v>
      </c>
      <c>
        <v>Dağıtım-AG</v>
      </c>
      <c>
        <v>Uzun</v>
      </c>
      <c>
        <v>Şebeke işletmecisi</v>
      </c>
      <c>
        <v>Bildirimsiz</v>
      </c>
      <c>
        <is>
          <t>01.07.2023 18:48:15</t>
        </is>
      </c>
      <c>
        <is>
          <t>01.07.2023 20:36:41</t>
        </is>
      </c>
      <c>
        <v>1.807222222</v>
      </c>
      <c>
        <v>0</v>
      </c>
      <c>
        <v>8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2.514908494392486</v>
      </c>
      <c>
        <v>0</v>
      </c>
      <c>
        <v>0</v>
      </c>
      <c>
        <v>0</v>
      </c>
      <c>
        <v>0</v>
      </c>
      <c>
        <v>0</v>
      </c>
      <c>
        <v>0</v>
      </c>
      <c>
        <v>2.514908494392486</v>
      </c>
    </row>
    <row>
      <c>
        <v>2596114</v>
      </c>
      <c>
        <v>1</v>
      </c>
      <c>
        <is>
          <t>İZMİR</t>
        </is>
      </c>
      <c>
        <v>KEMALPAŞA</v>
      </c>
      <c>
        <is>
          <t>Dağıtım Transformatörü</t>
        </is>
      </c>
      <c>
        <v>ALİ ÖZŞAHİNLER TR-1 35-27-M00107_35-27-M00107_66123190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01.07.2023 14:27:45</t>
        </is>
      </c>
      <c>
        <is>
          <t>01.07.2023 19:43:22</t>
        </is>
      </c>
      <c>
        <v>5.260277777</v>
      </c>
      <c>
        <v>0</v>
      </c>
      <c>
        <v>4</v>
      </c>
      <c>
        <v>0</v>
      </c>
      <c>
        <v>2</v>
      </c>
      <c>
        <v>0</v>
      </c>
      <c>
        <v>3</v>
      </c>
      <c>
        <v>0</v>
      </c>
      <c>
        <v>0</v>
      </c>
      <c>
        <v>0</v>
      </c>
      <c>
        <v>12.698350118128857</v>
      </c>
      <c>
        <v>0</v>
      </c>
      <c>
        <v>8.104143375664217</v>
      </c>
      <c>
        <v>0</v>
      </c>
      <c>
        <v>19.966501218922616</v>
      </c>
      <c>
        <v>0</v>
      </c>
      <c>
        <v>0</v>
      </c>
      <c>
        <v>40.76899471271569</v>
      </c>
    </row>
    <row>
      <c>
        <v>2596116</v>
      </c>
      <c>
        <v>1</v>
      </c>
      <c>
        <is>
          <t>MANİSA</t>
        </is>
      </c>
      <c>
        <v>SALİHLİ</v>
      </c>
      <c>
        <is>
          <t>KÖK</t>
        </is>
      </c>
      <c>
        <v>ÇAPAKLI KÖK 45-78-M01161_GÖKÇEKÖY M05_78225836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01.07.2023 19:06:09</t>
        </is>
      </c>
      <c>
        <is>
          <t>01.07.2023 19:48:48</t>
        </is>
      </c>
      <c>
        <v>0.710833333</v>
      </c>
      <c>
        <v>4</v>
      </c>
      <c>
        <v>267</v>
      </c>
      <c>
        <v>87</v>
      </c>
      <c>
        <v>112</v>
      </c>
      <c>
        <v>6</v>
      </c>
      <c>
        <v>17</v>
      </c>
      <c>
        <v>2</v>
      </c>
      <c>
        <v>0</v>
      </c>
      <c>
        <v>0.28506599266989024</v>
      </c>
      <c>
        <v>28.746297990085672</v>
      </c>
      <c>
        <v>361.22154573338315</v>
      </c>
      <c>
        <v>259.1934087132968</v>
      </c>
      <c>
        <v>13.561736490885826</v>
      </c>
      <c>
        <v>5.125808511191975</v>
      </c>
      <c>
        <v>27.52631662027524</v>
      </c>
      <c>
        <v>0</v>
      </c>
      <c>
        <v>695.6601800517884</v>
      </c>
    </row>
    <row>
      <c>
        <v>2596117</v>
      </c>
      <c>
        <v>1</v>
      </c>
      <c>
        <is>
          <t>İZMİR</t>
        </is>
      </c>
      <c>
        <v>TİRE</v>
      </c>
      <c>
        <is>
          <t>Dağıtım Transformatörü</t>
        </is>
      </c>
      <c>
        <v>AKÇAŞEHİR AKKUYU TR-3 35-29-L00175_35-29-L00175_2370493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01.07.2023 19:06:36</t>
        </is>
      </c>
      <c>
        <is>
          <t>01.07.2023 19:50:55</t>
        </is>
      </c>
      <c>
        <v>0.738611111</v>
      </c>
      <c>
        <v>0</v>
      </c>
      <c>
        <v>7</v>
      </c>
      <c>
        <v>0</v>
      </c>
      <c>
        <v>14</v>
      </c>
      <c>
        <v>0</v>
      </c>
      <c>
        <v>3</v>
      </c>
      <c>
        <v>0</v>
      </c>
      <c>
        <v>0</v>
      </c>
      <c>
        <v>0</v>
      </c>
      <c>
        <v>0.49269800058710667</v>
      </c>
      <c>
        <v>0</v>
      </c>
      <c>
        <v>59.19978501317136</v>
      </c>
      <c>
        <v>0</v>
      </c>
      <c>
        <v>0.6746808684385451</v>
      </c>
      <c>
        <v>0</v>
      </c>
      <c>
        <v>0</v>
      </c>
      <c>
        <v>60.367163882197005</v>
      </c>
    </row>
    <row>
      <c>
        <v>2596119</v>
      </c>
      <c>
        <v>1</v>
      </c>
      <c>
        <is>
          <t>İZMİR</t>
        </is>
      </c>
      <c>
        <v>BAYINDIR</v>
      </c>
      <c>
        <is>
          <t>AG Fideri</t>
        </is>
      </c>
      <c>
        <v>HALİL İBİLOĞLU SULAMA GRUBU 35-29-M00294_A_91048488_91048488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01.07.2023 19:07:41</t>
        </is>
      </c>
      <c>
        <is>
          <t>01.07.2023 20:17:18</t>
        </is>
      </c>
      <c>
        <v>1.160277777</v>
      </c>
      <c>
        <v>0</v>
      </c>
      <c>
        <v>0</v>
      </c>
      <c>
        <v>0</v>
      </c>
      <c>
        <v>5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37.33338992132677</v>
      </c>
      <c>
        <v>0</v>
      </c>
      <c>
        <v>5.005368664077135</v>
      </c>
      <c>
        <v>0</v>
      </c>
      <c>
        <v>0</v>
      </c>
      <c>
        <v>42.33875858540391</v>
      </c>
    </row>
    <row>
      <c>
        <v>2596120</v>
      </c>
      <c>
        <v>1</v>
      </c>
      <c>
        <is>
          <t>İZMİR</t>
        </is>
      </c>
      <c>
        <v>KARŞIYAKA</v>
      </c>
      <c>
        <is>
          <t>Kullanıcı Bağlantı Hattı</t>
        </is>
      </c>
      <c>
        <v>K-1144 35-04-K01144_99499305_99499305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01.07.2023 19:14:06</t>
        </is>
      </c>
      <c>
        <is>
          <t>01.07.2023 20:41:01</t>
        </is>
      </c>
      <c>
        <v>1.448611111</v>
      </c>
      <c>
        <v>0</v>
      </c>
      <c>
        <v>3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0.8688611615273505</v>
      </c>
      <c>
        <v>0</v>
      </c>
      <c>
        <v>0</v>
      </c>
      <c>
        <v>0</v>
      </c>
      <c>
        <v>0</v>
      </c>
      <c>
        <v>0</v>
      </c>
      <c>
        <v>0</v>
      </c>
      <c>
        <v>0.8688611615273505</v>
      </c>
    </row>
    <row>
      <c>
        <v>2596121</v>
      </c>
      <c>
        <v>1</v>
      </c>
      <c>
        <is>
          <t>İZMİR</t>
        </is>
      </c>
      <c>
        <v>KARABAĞLAR</v>
      </c>
      <c>
        <is>
          <t>Dağıtım Transformatörü</t>
        </is>
      </c>
      <c>
        <v>K-662 35-01-K00662_35-01-K00662_2366206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01.07.2023 17:05:59</t>
        </is>
      </c>
      <c>
        <is>
          <t>01.07.2023 17:21:11</t>
        </is>
      </c>
      <c>
        <v>0.253333333</v>
      </c>
      <c>
        <v>0</v>
      </c>
      <c>
        <v>223</v>
      </c>
      <c>
        <v>0</v>
      </c>
      <c>
        <v>0</v>
      </c>
      <c>
        <v>0</v>
      </c>
      <c>
        <v>19</v>
      </c>
      <c>
        <v>0</v>
      </c>
      <c>
        <v>0</v>
      </c>
      <c>
        <v>0</v>
      </c>
      <c>
        <v>11.22121132923266</v>
      </c>
      <c>
        <v>0</v>
      </c>
      <c>
        <v>0</v>
      </c>
      <c>
        <v>0</v>
      </c>
      <c>
        <v>3.479711594937254</v>
      </c>
      <c>
        <v>0</v>
      </c>
      <c>
        <v>0</v>
      </c>
      <c>
        <v>14.700922924169912</v>
      </c>
    </row>
    <row>
      <c>
        <v>2596134</v>
      </c>
      <c>
        <v>1</v>
      </c>
      <c>
        <is>
          <t>İZMİR</t>
        </is>
      </c>
      <c>
        <v>BUCA</v>
      </c>
      <c>
        <is>
          <t>DM</t>
        </is>
      </c>
      <c>
        <v>VEZİRKÖPRÜ İM 35-03-A00002_TR-1 34.5 M11_2308910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01.07.2023 19:19:40</t>
        </is>
      </c>
      <c>
        <is>
          <t>01.07.2023 19:58:00</t>
        </is>
      </c>
      <c>
        <v>0.638888888</v>
      </c>
      <c>
        <v>0</v>
      </c>
      <c>
        <v>9710</v>
      </c>
      <c>
        <v>0</v>
      </c>
      <c>
        <v>0</v>
      </c>
      <c>
        <v>1</v>
      </c>
      <c>
        <v>2738</v>
      </c>
      <c>
        <v>0</v>
      </c>
      <c>
        <v>25</v>
      </c>
      <c>
        <v>0</v>
      </c>
      <c>
        <v>1286.1866934304337</v>
      </c>
      <c>
        <v>0</v>
      </c>
      <c>
        <v>0</v>
      </c>
      <c>
        <v>0.8246307299999999</v>
      </c>
      <c>
        <v>1008.5358265489451</v>
      </c>
      <c>
        <v>0</v>
      </c>
      <c>
        <v>38.25678443582584</v>
      </c>
      <c>
        <v>2333.803935145205</v>
      </c>
    </row>
    <row>
      <c>
        <v>2596140</v>
      </c>
      <c>
        <v>1</v>
      </c>
      <c>
        <is>
          <t>İZMİR</t>
        </is>
      </c>
      <c>
        <v>ÖDEMİŞ</v>
      </c>
      <c>
        <is>
          <t>DM</t>
        </is>
      </c>
      <c>
        <v>YOLÜSTÜ İM 35-15-A00002_KAVAKKUYU M04_2314563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01.07.2023 19:25:18</t>
        </is>
      </c>
      <c>
        <is>
          <t>01.07.2023 20:04:19</t>
        </is>
      </c>
      <c>
        <v>0.650277777</v>
      </c>
      <c>
        <v>0</v>
      </c>
      <c>
        <v>189</v>
      </c>
      <c>
        <v>0</v>
      </c>
      <c>
        <v>102</v>
      </c>
      <c>
        <v>1</v>
      </c>
      <c>
        <v>47</v>
      </c>
      <c>
        <v>0</v>
      </c>
      <c>
        <v>0</v>
      </c>
      <c>
        <v>0</v>
      </c>
      <c>
        <v>37.61725532697701</v>
      </c>
      <c>
        <v>0</v>
      </c>
      <c>
        <v>159.33093625110575</v>
      </c>
      <c>
        <v>1.8594813895052003</v>
      </c>
      <c>
        <v>29.400931904894744</v>
      </c>
      <c>
        <v>0</v>
      </c>
      <c>
        <v>0</v>
      </c>
      <c>
        <v>228.2086048724827</v>
      </c>
    </row>
    <row>
      <c>
        <v>2596154</v>
      </c>
      <c>
        <v>1</v>
      </c>
      <c>
        <is>
          <t>İZMİR</t>
        </is>
      </c>
      <c>
        <v>MENDERES</v>
      </c>
      <c>
        <is>
          <t>Kullanıcı Bağlantı Hattı</t>
        </is>
      </c>
      <c>
        <v>M-32 CUMHURİYET 35-25-M00103_955254042_955254042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01.07.2023 19:28:44</t>
        </is>
      </c>
      <c>
        <is>
          <t>01.07.2023 20:10:22</t>
        </is>
      </c>
      <c>
        <v>0.693888888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0.08276989747357599</v>
      </c>
      <c>
        <v>0</v>
      </c>
      <c>
        <v>0</v>
      </c>
      <c>
        <v>0</v>
      </c>
      <c>
        <v>0</v>
      </c>
      <c>
        <v>0</v>
      </c>
      <c>
        <v>0</v>
      </c>
      <c>
        <v>0.08276989747357599</v>
      </c>
    </row>
    <row>
      <c>
        <v>2596164</v>
      </c>
      <c>
        <v>1</v>
      </c>
      <c>
        <is>
          <t>İZMİR</t>
        </is>
      </c>
      <c>
        <v>FOÇA</v>
      </c>
      <c>
        <is>
          <t>OG Fideri</t>
        </is>
      </c>
      <c>
        <v>YENİKÖY TR-1 35-23-M00085_DIREK TIPI TRAFO HUCRESI H01_2056539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01.07.2023 19:35:54</t>
        </is>
      </c>
      <c>
        <is>
          <t>01.07.2023 22:26:52</t>
        </is>
      </c>
      <c>
        <v>2.849444444</v>
      </c>
      <c>
        <v>0</v>
      </c>
      <c>
        <v>107</v>
      </c>
      <c>
        <v>0</v>
      </c>
      <c>
        <v>3</v>
      </c>
      <c>
        <v>0</v>
      </c>
      <c>
        <v>5</v>
      </c>
      <c>
        <v>0</v>
      </c>
      <c>
        <v>0</v>
      </c>
      <c>
        <v>0</v>
      </c>
      <c>
        <v>44.47774846064859</v>
      </c>
      <c>
        <v>0</v>
      </c>
      <c>
        <v>7.754156121294909</v>
      </c>
      <c>
        <v>0</v>
      </c>
      <c>
        <v>6.727048024185646</v>
      </c>
      <c>
        <v>0</v>
      </c>
      <c>
        <v>0</v>
      </c>
      <c>
        <v>58.95895260612915</v>
      </c>
    </row>
    <row>
      <c>
        <v>2596166</v>
      </c>
      <c>
        <v>1</v>
      </c>
      <c>
        <is>
          <t>MANİSA</t>
        </is>
      </c>
      <c>
        <v>YUNUSEMRE</v>
      </c>
      <c>
        <is>
          <t>KÖK</t>
        </is>
      </c>
      <c>
        <v>SİYEKLİ KÖK 45-71-M00185_MALDAN M05_72256924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01.07.2023 19:38:39</t>
        </is>
      </c>
      <c>
        <is>
          <t>01.07.2023 20:37:24</t>
        </is>
      </c>
      <c>
        <v>0.979166666</v>
      </c>
      <c>
        <v>6</v>
      </c>
      <c>
        <v>618</v>
      </c>
      <c>
        <v>4</v>
      </c>
      <c>
        <v>4</v>
      </c>
      <c>
        <v>2</v>
      </c>
      <c>
        <v>54</v>
      </c>
      <c>
        <v>0</v>
      </c>
      <c>
        <v>0</v>
      </c>
      <c>
        <v>1.6755086995033333</v>
      </c>
      <c>
        <v>55.22902841248981</v>
      </c>
      <c>
        <v>26.498354455085593</v>
      </c>
      <c>
        <v>8.569012110754418</v>
      </c>
      <c>
        <v>28.48468565698351</v>
      </c>
      <c>
        <v>16.251338860267378</v>
      </c>
      <c>
        <v>0</v>
      </c>
      <c>
        <v>0</v>
      </c>
      <c>
        <v>136.70792819508404</v>
      </c>
    </row>
    <row>
      <c>
        <v>2596168</v>
      </c>
      <c>
        <v>1</v>
      </c>
      <c>
        <is>
          <t>İZMİR</t>
        </is>
      </c>
      <c>
        <v>KİRAZ</v>
      </c>
      <c>
        <is>
          <t>Dağıtım Transformatörü</t>
        </is>
      </c>
      <c>
        <v>KALEKÖY TR-4 35-31-L00236_35-31-L00236_2365450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01.07.2023 19:34:27</t>
        </is>
      </c>
      <c>
        <is>
          <t>01.07.2023 21:30:05</t>
        </is>
      </c>
      <c>
        <v>1.927222222</v>
      </c>
      <c>
        <v>0</v>
      </c>
      <c>
        <v>25</v>
      </c>
      <c>
        <v>0</v>
      </c>
      <c>
        <v>22</v>
      </c>
      <c>
        <v>0</v>
      </c>
      <c>
        <v>13</v>
      </c>
      <c>
        <v>0</v>
      </c>
      <c>
        <v>0</v>
      </c>
      <c>
        <v>0</v>
      </c>
      <c>
        <v>11.886843229580546</v>
      </c>
      <c>
        <v>0</v>
      </c>
      <c>
        <v>214.44529180620913</v>
      </c>
      <c>
        <v>0</v>
      </c>
      <c>
        <v>53.8946767095113</v>
      </c>
      <c>
        <v>0</v>
      </c>
      <c>
        <v>0</v>
      </c>
      <c>
        <v>280.22681174530095</v>
      </c>
    </row>
    <row>
      <c>
        <v>2596171</v>
      </c>
      <c>
        <v>1</v>
      </c>
      <c>
        <is>
          <t>İZMİR</t>
        </is>
      </c>
      <c>
        <v>FOÇA</v>
      </c>
      <c>
        <is>
          <t>DM</t>
        </is>
      </c>
      <c>
        <v>YENİFOÇA TR-1 DM 35-23-M00001_YENİFOÇA TR-2 M12_83358997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01.07.2023 19:40:42</t>
        </is>
      </c>
      <c>
        <is>
          <t>01.07.2023 20:14:55</t>
        </is>
      </c>
      <c>
        <v>0.570277777</v>
      </c>
      <c>
        <v>0</v>
      </c>
      <c>
        <v>2422</v>
      </c>
      <c>
        <v>0</v>
      </c>
      <c>
        <v>1</v>
      </c>
      <c>
        <v>0</v>
      </c>
      <c>
        <v>99</v>
      </c>
      <c>
        <v>0</v>
      </c>
      <c>
        <v>0</v>
      </c>
      <c>
        <v>0</v>
      </c>
      <c>
        <v>243.20733672833978</v>
      </c>
      <c>
        <v>0</v>
      </c>
      <c>
        <v>0.14694516265630347</v>
      </c>
      <c>
        <v>0</v>
      </c>
      <c>
        <v>101.31032403055606</v>
      </c>
      <c>
        <v>0</v>
      </c>
      <c>
        <v>0</v>
      </c>
      <c>
        <v>344.66460592155215</v>
      </c>
    </row>
    <row>
      <c>
        <v>2596174</v>
      </c>
      <c>
        <v>1</v>
      </c>
      <c>
        <is>
          <t>MANİSA</t>
        </is>
      </c>
      <c>
        <v>SALİHLİ</v>
      </c>
      <c>
        <is>
          <t>KÖK</t>
        </is>
      </c>
      <c>
        <v>POYRAZ KÖK 45-78-M00651_POYRAZ MERKEZ-BOZAĞAÇ M03_2307304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01.07.2023 19:40:41</t>
        </is>
      </c>
      <c>
        <is>
          <t>01.07.2023 20:30:29</t>
        </is>
      </c>
      <c>
        <v>0.83</v>
      </c>
      <c>
        <v>3</v>
      </c>
      <c>
        <v>328</v>
      </c>
      <c>
        <v>17</v>
      </c>
      <c>
        <v>64</v>
      </c>
      <c>
        <v>2</v>
      </c>
      <c>
        <v>31</v>
      </c>
      <c>
        <v>0</v>
      </c>
      <c>
        <v>0</v>
      </c>
      <c>
        <v>0.70642280396</v>
      </c>
      <c>
        <v>33.67797801632911</v>
      </c>
      <c>
        <v>72.22336156849104</v>
      </c>
      <c>
        <v>46.207300942753726</v>
      </c>
      <c>
        <v>11.189137470602809</v>
      </c>
      <c>
        <v>9.452480160431604</v>
      </c>
      <c>
        <v>0</v>
      </c>
      <c>
        <v>0</v>
      </c>
      <c>
        <v>173.4566809625683</v>
      </c>
    </row>
    <row>
      <c>
        <v>2596181</v>
      </c>
      <c>
        <v>1</v>
      </c>
      <c>
        <is>
          <t>MANİSA</t>
        </is>
      </c>
      <c>
        <v>SELENDİ</v>
      </c>
      <c>
        <is>
          <t>KÖK</t>
        </is>
      </c>
      <c>
        <v>RAHMANLAR KÖK 45-81-M00327_KARAKOZAN KÖY M03_90848851</v>
      </c>
      <c>
        <v>OG Hatta Yabancı Cisim </v>
      </c>
      <c>
        <v>Dağıtım-OG</v>
      </c>
      <c>
        <v>Uzun</v>
      </c>
      <c>
        <v>Dışsal</v>
      </c>
      <c>
        <v>Bildirimsiz</v>
      </c>
      <c>
        <is>
          <t>01.07.2023 19:51:12</t>
        </is>
      </c>
      <c>
        <is>
          <t>01.07.2023 22:42:49</t>
        </is>
      </c>
      <c>
        <v>2.860277777</v>
      </c>
      <c>
        <v>1</v>
      </c>
      <c>
        <v>139</v>
      </c>
      <c>
        <v>2</v>
      </c>
      <c>
        <v>3</v>
      </c>
      <c>
        <v>1</v>
      </c>
      <c>
        <v>1</v>
      </c>
      <c>
        <v>0</v>
      </c>
      <c>
        <v>0</v>
      </c>
      <c>
        <v>0.8171422703388889</v>
      </c>
      <c>
        <v>43.48463559360893</v>
      </c>
      <c>
        <v>11.144584132165207</v>
      </c>
      <c>
        <v>0.9290036958070668</v>
      </c>
      <c>
        <v>3.7698721372744446</v>
      </c>
      <c>
        <v>3.6846793852205555</v>
      </c>
      <c>
        <v>0</v>
      </c>
      <c>
        <v>0</v>
      </c>
      <c>
        <v>63.8299172144151</v>
      </c>
    </row>
    <row>
      <c>
        <v>2596208</v>
      </c>
      <c>
        <v>1</v>
      </c>
      <c>
        <is>
          <t>İZMİR</t>
        </is>
      </c>
      <c>
        <v>BUCA</v>
      </c>
      <c>
        <is>
          <t>TM Fideri</t>
        </is>
      </c>
      <c>
        <v>BUCA TM 35-03-A00003_Kozağaç M32_2311291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01.07.2023 19:19:00</t>
        </is>
      </c>
      <c>
        <is>
          <t>01.07.2023 20:37:40</t>
        </is>
      </c>
      <c>
        <v>1.311111111</v>
      </c>
      <c>
        <v>0</v>
      </c>
      <c>
        <v>13087</v>
      </c>
      <c>
        <v>0</v>
      </c>
      <c>
        <v>0</v>
      </c>
      <c>
        <v>5</v>
      </c>
      <c>
        <v>965</v>
      </c>
      <c>
        <v>0</v>
      </c>
      <c>
        <v>2</v>
      </c>
      <c>
        <v>0</v>
      </c>
      <c>
        <v>3415.9292302797285</v>
      </c>
      <c>
        <v>0</v>
      </c>
      <c>
        <v>0</v>
      </c>
      <c>
        <v>89.67456646000267</v>
      </c>
      <c>
        <v>1240.2183471099156</v>
      </c>
      <c>
        <v>0</v>
      </c>
      <c>
        <v>9.20858148337074</v>
      </c>
      <c>
        <v>4755.0307253330175</v>
      </c>
    </row>
    <row>
      <c>
        <v>2596215</v>
      </c>
      <c>
        <v>1</v>
      </c>
      <c>
        <is>
          <t>MANİSA</t>
        </is>
      </c>
      <c>
        <v>TURGUTLU</v>
      </c>
      <c>
        <is>
          <t>Kullanıcı Bağlantı Hattı</t>
        </is>
      </c>
      <c>
        <v>SİNİRLİ TR-1 45-83-M00459_955163277_955163277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01.07.2023 20:03:12</t>
        </is>
      </c>
      <c>
        <is>
          <t>01.07.2023 21:52:21</t>
        </is>
      </c>
      <c>
        <v>1.819166666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0.1352386516240685</v>
      </c>
      <c>
        <v>0</v>
      </c>
      <c>
        <v>0</v>
      </c>
      <c>
        <v>0</v>
      </c>
      <c>
        <v>0</v>
      </c>
      <c>
        <v>0</v>
      </c>
      <c>
        <v>0</v>
      </c>
      <c>
        <v>0.1352386516240685</v>
      </c>
    </row>
    <row>
      <c>
        <v>2596218</v>
      </c>
      <c>
        <v>1</v>
      </c>
      <c>
        <is>
          <t>İZMİR</t>
        </is>
      </c>
      <c>
        <v>MENDERES</v>
      </c>
      <c>
        <is>
          <t>AG Fideri</t>
        </is>
      </c>
      <c>
        <v>ÇUKURALTI M-52 35-25-M00087__72455166_72455166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01.07.2023 20:04:35</t>
        </is>
      </c>
      <c>
        <is>
          <t>01.07.2023 23:46:00</t>
        </is>
      </c>
      <c>
        <v>3.690277777</v>
      </c>
      <c>
        <v>0</v>
      </c>
      <c>
        <v>146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132.83695758966283</v>
      </c>
      <c>
        <v>0</v>
      </c>
      <c>
        <v>0</v>
      </c>
      <c>
        <v>0</v>
      </c>
      <c>
        <v>33.0389227609872</v>
      </c>
      <c>
        <v>0</v>
      </c>
      <c>
        <v>0</v>
      </c>
      <c>
        <v>165.87588035065002</v>
      </c>
    </row>
    <row>
      <c>
        <v>2596257</v>
      </c>
      <c>
        <v>1</v>
      </c>
      <c>
        <is>
          <t>İZMİR</t>
        </is>
      </c>
      <c>
        <v>ÇEŞME</v>
      </c>
      <c>
        <is>
          <t>Dağıtım Transformatörü</t>
        </is>
      </c>
      <c>
        <v>L-281 35-18-L00281_35-18-L00281_2375934</v>
      </c>
      <c>
        <v>Plansız Kesinti / Müdahale</v>
      </c>
      <c>
        <v>Dağıtım-AG</v>
      </c>
      <c>
        <v>Kısa</v>
      </c>
      <c>
        <v>Şebeke işletmecisi</v>
      </c>
      <c>
        <v>Bildirimsiz</v>
      </c>
      <c>
        <is>
          <t>01.07.2023 19:32:07</t>
        </is>
      </c>
      <c>
        <is>
          <t>01.07.2023 19:33:29</t>
        </is>
      </c>
      <c>
        <v>0.022777777</v>
      </c>
      <c>
        <v>0</v>
      </c>
      <c>
        <v>332</v>
      </c>
      <c>
        <v>0</v>
      </c>
      <c>
        <v>0</v>
      </c>
      <c>
        <v>0</v>
      </c>
      <c>
        <v>42</v>
      </c>
      <c>
        <v>0</v>
      </c>
      <c>
        <v>0</v>
      </c>
      <c>
        <v>0</v>
      </c>
      <c>
        <v>2.222256319042089</v>
      </c>
      <c>
        <v>0</v>
      </c>
      <c>
        <v>0</v>
      </c>
      <c>
        <v>0</v>
      </c>
      <c>
        <v>0.7756987310194978</v>
      </c>
      <c>
        <v>0</v>
      </c>
      <c>
        <v>0</v>
      </c>
      <c>
        <v>2.997955050061587</v>
      </c>
    </row>
    <row>
      <c>
        <v>2596264</v>
      </c>
      <c>
        <v>1</v>
      </c>
      <c>
        <is>
          <t>İZMİR</t>
        </is>
      </c>
      <c>
        <v>MENDERES</v>
      </c>
      <c>
        <is>
          <t>AG Fideri</t>
        </is>
      </c>
      <c>
        <v>OĞLANANASI TR-10 35-22-M00263_A_56355294_56355294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01.07.2023 20:36:32</t>
        </is>
      </c>
      <c>
        <is>
          <t>01.07.2023 21:40:47</t>
        </is>
      </c>
      <c>
        <v>1.070833333</v>
      </c>
      <c>
        <v>0</v>
      </c>
      <c>
        <v>14</v>
      </c>
      <c>
        <v>0</v>
      </c>
      <c>
        <v>4</v>
      </c>
      <c>
        <v>0</v>
      </c>
      <c>
        <v>2</v>
      </c>
      <c>
        <v>0</v>
      </c>
      <c>
        <v>0</v>
      </c>
      <c>
        <v>0</v>
      </c>
      <c>
        <v>4.921782282788043</v>
      </c>
      <c>
        <v>0</v>
      </c>
      <c>
        <v>11.653894698801425</v>
      </c>
      <c>
        <v>0</v>
      </c>
      <c>
        <v>0.12904548537900445</v>
      </c>
      <c>
        <v>0</v>
      </c>
      <c>
        <v>0</v>
      </c>
      <c>
        <v>16.704722466968473</v>
      </c>
    </row>
    <row>
      <c>
        <v>2596266</v>
      </c>
      <c>
        <v>1</v>
      </c>
      <c>
        <is>
          <t>İZMİR</t>
        </is>
      </c>
      <c>
        <v>KINIK</v>
      </c>
      <c>
        <is>
          <t>OG Fideri</t>
        </is>
      </c>
      <c>
        <v>KÜÇÜKBÖLCEK DM 35-24-M00210_KÜÇÜK BÖLCEK M01_72093075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01.07.2023 20:36:47</t>
        </is>
      </c>
      <c>
        <is>
          <t>01.07.2023 21:05:30</t>
        </is>
      </c>
      <c>
        <v>0.478611111</v>
      </c>
      <c>
        <v>0</v>
      </c>
      <c>
        <v>18</v>
      </c>
      <c>
        <v>2</v>
      </c>
      <c>
        <v>153</v>
      </c>
      <c>
        <v>0</v>
      </c>
      <c>
        <v>42</v>
      </c>
      <c>
        <v>0</v>
      </c>
      <c>
        <v>0</v>
      </c>
      <c>
        <v>0</v>
      </c>
      <c>
        <v>7.757775604375794</v>
      </c>
      <c>
        <v>4.372916242408577</v>
      </c>
      <c>
        <v>425.96682539072793</v>
      </c>
      <c>
        <v>0</v>
      </c>
      <c>
        <v>49.67360858744073</v>
      </c>
      <c>
        <v>0</v>
      </c>
      <c>
        <v>0</v>
      </c>
      <c>
        <v>487.77112582495306</v>
      </c>
    </row>
    <row>
      <c>
        <v>2596269</v>
      </c>
      <c>
        <v>1</v>
      </c>
      <c>
        <is>
          <t>İZMİR</t>
        </is>
      </c>
      <c>
        <v>BUCA</v>
      </c>
      <c>
        <is>
          <t>OG Fideri</t>
        </is>
      </c>
      <c>
        <v>M-1497 35-03-M01497_M-1498 M04_41928059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01.07.2023 20:26:13</t>
        </is>
      </c>
      <c>
        <is>
          <t>01.07.2023 21:01:14</t>
        </is>
      </c>
      <c>
        <v>0.583611111</v>
      </c>
      <c>
        <v>0</v>
      </c>
      <c>
        <v>1906</v>
      </c>
      <c>
        <v>0</v>
      </c>
      <c>
        <v>0</v>
      </c>
      <c>
        <v>0</v>
      </c>
      <c>
        <v>132</v>
      </c>
      <c>
        <v>0</v>
      </c>
      <c>
        <v>1</v>
      </c>
      <c>
        <v>0</v>
      </c>
      <c>
        <v>237.60899389472982</v>
      </c>
      <c>
        <v>0</v>
      </c>
      <c>
        <v>0</v>
      </c>
      <c>
        <v>0</v>
      </c>
      <c>
        <v>54.52371351376353</v>
      </c>
      <c>
        <v>0</v>
      </c>
      <c>
        <v>0.4607972721198311</v>
      </c>
      <c>
        <v>292.59350468061314</v>
      </c>
    </row>
    <row>
      <c>
        <v>2596278</v>
      </c>
      <c>
        <v>1</v>
      </c>
      <c>
        <is>
          <t>İZMİR</t>
        </is>
      </c>
      <c>
        <v>SEFERİHİSAR</v>
      </c>
      <c>
        <is>
          <t>AG Fideri</t>
        </is>
      </c>
      <c>
        <v>ORHANLI ORTA M-90 35-14-M00090_7822183_56358770_56358770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01.07.2023 20:46:17</t>
        </is>
      </c>
      <c>
        <is>
          <t>01.07.2023 22:12:53</t>
        </is>
      </c>
      <c>
        <v>1.443333333</v>
      </c>
      <c>
        <v>0</v>
      </c>
      <c>
        <v>20</v>
      </c>
      <c>
        <v>0</v>
      </c>
      <c>
        <v>6</v>
      </c>
      <c>
        <v>0</v>
      </c>
      <c>
        <v>6</v>
      </c>
      <c>
        <v>0</v>
      </c>
      <c>
        <v>0</v>
      </c>
      <c>
        <v>0</v>
      </c>
      <c>
        <v>6.815181244270046</v>
      </c>
      <c>
        <v>0</v>
      </c>
      <c>
        <v>1.5783292139052087</v>
      </c>
      <c>
        <v>0</v>
      </c>
      <c>
        <v>2.036695013062072</v>
      </c>
      <c>
        <v>0</v>
      </c>
      <c>
        <v>0</v>
      </c>
      <c>
        <v>10.430205471237327</v>
      </c>
    </row>
    <row>
      <c>
        <v>2596284</v>
      </c>
      <c>
        <v>1</v>
      </c>
      <c>
        <is>
          <t>İZMİR</t>
        </is>
      </c>
      <c>
        <v>DİKİLİ</v>
      </c>
      <c>
        <is>
          <t>AG Fideri</t>
        </is>
      </c>
      <c>
        <v>KABAKUM BANKACILAR TR-1 35-30-M00207_42923274_56403465_56403465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01.07.2023 20:52:19</t>
        </is>
      </c>
      <c>
        <is>
          <t>01.07.2023 22:03:37</t>
        </is>
      </c>
      <c>
        <v>1.188333333</v>
      </c>
      <c>
        <v>0</v>
      </c>
      <c>
        <v>164</v>
      </c>
      <c>
        <v>0</v>
      </c>
      <c>
        <v>0</v>
      </c>
      <c>
        <v>0</v>
      </c>
      <c>
        <v>6</v>
      </c>
      <c>
        <v>0</v>
      </c>
      <c>
        <v>0</v>
      </c>
      <c>
        <v>0</v>
      </c>
      <c>
        <v>37.2432754036474</v>
      </c>
      <c>
        <v>0</v>
      </c>
      <c>
        <v>0</v>
      </c>
      <c>
        <v>0</v>
      </c>
      <c>
        <v>1.5437212204124344</v>
      </c>
      <c>
        <v>0</v>
      </c>
      <c>
        <v>0</v>
      </c>
      <c>
        <v>38.78699662405984</v>
      </c>
    </row>
    <row>
      <c>
        <v>2596286</v>
      </c>
      <c>
        <v>1</v>
      </c>
      <c>
        <is>
          <t>MANİSA</t>
        </is>
      </c>
      <c>
        <v>SOMA</v>
      </c>
      <c>
        <is>
          <t>Dağıtım Transformatörü</t>
        </is>
      </c>
      <c>
        <v>CENKYERİ TR-7 45-82-M00255_45-82-M00255_2371127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01.07.2023 20:57:37</t>
        </is>
      </c>
      <c>
        <is>
          <t>01.07.2023 22:08:38</t>
        </is>
      </c>
      <c>
        <v>1.183611111</v>
      </c>
      <c>
        <v>0</v>
      </c>
      <c>
        <v>187</v>
      </c>
      <c>
        <v>0</v>
      </c>
      <c>
        <v>1</v>
      </c>
      <c>
        <v>0</v>
      </c>
      <c>
        <v>9</v>
      </c>
      <c>
        <v>0</v>
      </c>
      <c>
        <v>0</v>
      </c>
      <c>
        <v>0</v>
      </c>
      <c>
        <v>32.760013342902376</v>
      </c>
      <c>
        <v>0</v>
      </c>
      <c>
        <v>0.31378835110920034</v>
      </c>
      <c>
        <v>0</v>
      </c>
      <c>
        <v>2.8527079542114167</v>
      </c>
      <c>
        <v>0</v>
      </c>
      <c>
        <v>0</v>
      </c>
      <c>
        <v>35.926509648222996</v>
      </c>
    </row>
    <row>
      <c>
        <v>2596287</v>
      </c>
      <c>
        <v>1</v>
      </c>
      <c>
        <is>
          <t>İZMİR</t>
        </is>
      </c>
      <c>
        <v>KARŞIYAKA</v>
      </c>
      <c>
        <is>
          <t>Kullanıcı Bağlantı Hattı</t>
        </is>
      </c>
      <c>
        <v>K-4375 35-04-K04375_99150031_99150031</v>
      </c>
      <c>
        <v>AG Box / Sdk Abone Çıkış Sigorta Atığı</v>
      </c>
      <c>
        <v>Dağıtım-AG</v>
      </c>
      <c>
        <v>Uzun</v>
      </c>
      <c>
        <v>Şebeke işletmecisi</v>
      </c>
      <c>
        <v>Bildirimsiz</v>
      </c>
      <c>
        <is>
          <t>01.07.2023 20:53:30</t>
        </is>
      </c>
      <c>
        <is>
          <t>01.07.2023 22:03:21</t>
        </is>
      </c>
      <c>
        <v>1.164166666</v>
      </c>
      <c>
        <v>0</v>
      </c>
      <c>
        <v>10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3.9085573784888066</v>
      </c>
      <c>
        <v>0</v>
      </c>
      <c>
        <v>0</v>
      </c>
      <c>
        <v>0</v>
      </c>
      <c>
        <v>4.032890061424769</v>
      </c>
      <c>
        <v>0</v>
      </c>
      <c>
        <v>0</v>
      </c>
      <c>
        <v>7.941447439913576</v>
      </c>
    </row>
    <row>
      <c>
        <v>2596288</v>
      </c>
      <c>
        <v>1</v>
      </c>
      <c>
        <is>
          <t>İZMİR</t>
        </is>
      </c>
      <c>
        <v>TİRE</v>
      </c>
      <c>
        <is>
          <t>OG Fideri</t>
        </is>
      </c>
      <c>
        <v>ESKİOBA TR-1 35-29-L00144_DIREK TIPI TRAFO HUCRESI H01_2073344</v>
      </c>
      <c>
        <v>OG Ayırıcı Arızası</v>
      </c>
      <c>
        <v>Dağıtım-OG</v>
      </c>
      <c>
        <v>Uzun</v>
      </c>
      <c>
        <v>Şebeke işletmecisi</v>
      </c>
      <c>
        <v>Bildirimsiz</v>
      </c>
      <c>
        <is>
          <t>01.07.2023 20:57:16</t>
        </is>
      </c>
      <c>
        <is>
          <t>01.07.2023 21:52:37</t>
        </is>
      </c>
      <c>
        <v>0.9225</v>
      </c>
      <c>
        <v>0</v>
      </c>
      <c>
        <v>91</v>
      </c>
      <c>
        <v>0</v>
      </c>
      <c>
        <v>0</v>
      </c>
      <c>
        <v>0</v>
      </c>
      <c>
        <v>16</v>
      </c>
      <c>
        <v>0</v>
      </c>
      <c>
        <v>0</v>
      </c>
      <c>
        <v>0</v>
      </c>
      <c>
        <v>14.576568310983278</v>
      </c>
      <c>
        <v>0</v>
      </c>
      <c>
        <v>0</v>
      </c>
      <c>
        <v>0</v>
      </c>
      <c>
        <v>12.740279604543773</v>
      </c>
      <c>
        <v>0</v>
      </c>
      <c>
        <v>0</v>
      </c>
      <c>
        <v>27.31684791552705</v>
      </c>
    </row>
    <row>
      <c>
        <v>2596289</v>
      </c>
      <c>
        <v>1</v>
      </c>
      <c>
        <is>
          <t>İZMİR</t>
        </is>
      </c>
      <c>
        <v>BUCA</v>
      </c>
      <c>
        <is>
          <t>OG Fideri</t>
        </is>
      </c>
      <c>
        <v>K-3249 35-03-K03249_TRAFO K03_41927540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01.07.2023 21:00:18</t>
        </is>
      </c>
      <c>
        <is>
          <t>01.07.2023 21:15:00</t>
        </is>
      </c>
      <c>
        <v>0.245</v>
      </c>
      <c>
        <v>0</v>
      </c>
      <c>
        <v>625</v>
      </c>
      <c>
        <v>0</v>
      </c>
      <c>
        <v>0</v>
      </c>
      <c>
        <v>0</v>
      </c>
      <c>
        <v>18</v>
      </c>
      <c>
        <v>0</v>
      </c>
      <c>
        <v>0</v>
      </c>
      <c>
        <v>0</v>
      </c>
      <c>
        <v>37.32560968400605</v>
      </c>
      <c>
        <v>0</v>
      </c>
      <c>
        <v>0</v>
      </c>
      <c>
        <v>0</v>
      </c>
      <c>
        <v>3.729710540654</v>
      </c>
      <c>
        <v>0</v>
      </c>
      <c>
        <v>0</v>
      </c>
      <c>
        <v>41.05532022466004</v>
      </c>
    </row>
    <row>
      <c>
        <v>2596291</v>
      </c>
      <c>
        <v>1</v>
      </c>
      <c>
        <is>
          <t>İZMİR</t>
        </is>
      </c>
      <c>
        <v>ÇEŞME</v>
      </c>
      <c>
        <is>
          <t>Kullanıcı Bağlantı Hattı</t>
        </is>
      </c>
      <c>
        <v>L-192 35-18-L00192_950442444_950442444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01.07.2023 21:01:29</t>
        </is>
      </c>
      <c>
        <is>
          <t>01.07.2023 22:58:29</t>
        </is>
      </c>
      <c>
        <v>1.95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</row>
    <row>
      <c>
        <v>2596304</v>
      </c>
      <c>
        <v>1</v>
      </c>
      <c>
        <is>
          <t>MANİSA</t>
        </is>
      </c>
      <c>
        <v>ALAŞEHİR</v>
      </c>
      <c>
        <is>
          <t>Dağıtım Transformatörü</t>
        </is>
      </c>
      <c>
        <v>BELENYAKA TR-5 45-73-M00698_45-73-M00698_2353694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01.07.2023 21:06:50</t>
        </is>
      </c>
      <c>
        <is>
          <t>01.07.2023 21:43:39</t>
        </is>
      </c>
      <c>
        <v>0.613611111</v>
      </c>
      <c>
        <v>0</v>
      </c>
      <c>
        <v>34</v>
      </c>
      <c>
        <v>0</v>
      </c>
      <c>
        <v>17</v>
      </c>
      <c>
        <v>0</v>
      </c>
      <c>
        <v>4</v>
      </c>
      <c>
        <v>0</v>
      </c>
      <c>
        <v>0</v>
      </c>
      <c>
        <v>0</v>
      </c>
      <c>
        <v>5.687233088447138</v>
      </c>
      <c>
        <v>0</v>
      </c>
      <c>
        <v>11.233335103188807</v>
      </c>
      <c>
        <v>0</v>
      </c>
      <c>
        <v>1.298766785147148</v>
      </c>
      <c>
        <v>0</v>
      </c>
      <c>
        <v>0</v>
      </c>
      <c>
        <v>18.21933497678309</v>
      </c>
    </row>
    <row>
      <c>
        <v>2596314</v>
      </c>
      <c>
        <v>1</v>
      </c>
      <c>
        <is>
          <t>İZMİR</t>
        </is>
      </c>
      <c>
        <v>DİKİLİ</v>
      </c>
      <c>
        <is>
          <t>OG Fideri</t>
        </is>
      </c>
      <c>
        <v>SALİHLERALTI MİGROS TR 35-30-M00669_HatBaşıAyırıcı_92884925 M02_92884925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01.07.2023 21:32:30</t>
        </is>
      </c>
      <c>
        <is>
          <t>01.07.2023 21:59:00</t>
        </is>
      </c>
      <c>
        <v>0.441666666</v>
      </c>
      <c>
        <v>0</v>
      </c>
      <c>
        <v>369</v>
      </c>
      <c>
        <v>0</v>
      </c>
      <c>
        <v>0</v>
      </c>
      <c>
        <v>2</v>
      </c>
      <c>
        <v>8</v>
      </c>
      <c>
        <v>0</v>
      </c>
      <c>
        <v>0</v>
      </c>
      <c>
        <v>0</v>
      </c>
      <c>
        <v>41.45623289842277</v>
      </c>
      <c>
        <v>0</v>
      </c>
      <c>
        <v>0</v>
      </c>
      <c>
        <v>5.261384499823207</v>
      </c>
      <c>
        <v>3.3487264520831665</v>
      </c>
      <c>
        <v>0</v>
      </c>
      <c>
        <v>0</v>
      </c>
      <c>
        <v>50.06634385032915</v>
      </c>
    </row>
    <row>
      <c>
        <v>2596320</v>
      </c>
      <c>
        <v>1</v>
      </c>
      <c>
        <is>
          <t>İZMİR</t>
        </is>
      </c>
      <c>
        <v>BERGAMA</v>
      </c>
      <c>
        <is>
          <t>Dağıtım Transformatörü</t>
        </is>
      </c>
      <c>
        <v>TR-52 35-16-L00052_35-16-L00052_2347001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01.07.2023 21:57:13</t>
        </is>
      </c>
      <c>
        <is>
          <t>01.07.2023 22:05:36</t>
        </is>
      </c>
      <c>
        <v>0.139722222</v>
      </c>
      <c>
        <v>0</v>
      </c>
      <c>
        <v>42</v>
      </c>
      <c>
        <v>0</v>
      </c>
      <c>
        <v>74</v>
      </c>
      <c>
        <v>0</v>
      </c>
      <c>
        <v>21</v>
      </c>
      <c>
        <v>0</v>
      </c>
      <c>
        <v>0</v>
      </c>
      <c>
        <v>0</v>
      </c>
      <c>
        <v>0.7219034597885883</v>
      </c>
      <c>
        <v>0</v>
      </c>
      <c>
        <v>3.9006990739537226</v>
      </c>
      <c>
        <v>0</v>
      </c>
      <c>
        <v>1.5941807301765198</v>
      </c>
      <c>
        <v>0</v>
      </c>
      <c>
        <v>0</v>
      </c>
      <c>
        <v>6.216783263918831</v>
      </c>
    </row>
    <row>
      <c>
        <v>2596321</v>
      </c>
      <c>
        <v>1</v>
      </c>
      <c>
        <is>
          <t>İZMİR</t>
        </is>
      </c>
      <c>
        <v>BUCA</v>
      </c>
      <c>
        <is>
          <t>OG Fideri</t>
        </is>
      </c>
      <c>
        <v>M-3441(YATIRIM REZERVE) 35-03-M03441_ M03_88208415</v>
      </c>
      <c>
        <v>OG Kablo Başlığı Arızası</v>
      </c>
      <c>
        <v>Dağıtım-OG</v>
      </c>
      <c>
        <v>Uzun</v>
      </c>
      <c>
        <v>Şebeke işletmecisi</v>
      </c>
      <c>
        <v>Bildirimsiz</v>
      </c>
      <c>
        <is>
          <t>01.07.2023 20:29:27</t>
        </is>
      </c>
      <c>
        <is>
          <t>02.07.2023 00:10:29</t>
        </is>
      </c>
      <c>
        <v>3.683888888</v>
      </c>
      <c>
        <v>0</v>
      </c>
      <c>
        <v>2949</v>
      </c>
      <c>
        <v>0</v>
      </c>
      <c>
        <v>0</v>
      </c>
      <c>
        <v>0</v>
      </c>
      <c>
        <v>45</v>
      </c>
      <c>
        <v>0</v>
      </c>
      <c>
        <v>0</v>
      </c>
      <c>
        <v>0</v>
      </c>
      <c>
        <v>2038.7306070206564</v>
      </c>
      <c>
        <v>0</v>
      </c>
      <c>
        <v>0</v>
      </c>
      <c>
        <v>0</v>
      </c>
      <c>
        <v>144.3988608258409</v>
      </c>
      <c>
        <v>0</v>
      </c>
      <c>
        <v>0</v>
      </c>
      <c>
        <v>2183.1294678464974</v>
      </c>
    </row>
    <row>
      <c>
        <v>2596324</v>
      </c>
      <c>
        <v>1</v>
      </c>
      <c>
        <is>
          <t>İZMİR</t>
        </is>
      </c>
      <c>
        <v>DİKİLİ</v>
      </c>
      <c>
        <is>
          <t>OG Fideri</t>
        </is>
      </c>
      <c>
        <v>SALİHLERALTI MİGROS TR 35-30-M00669_YAĞMUR M02_2306787</v>
      </c>
      <c>
        <v>Plansız Kesinti / Müdahale</v>
      </c>
      <c>
        <v>Dağıtım-OG</v>
      </c>
      <c>
        <v>Uzun</v>
      </c>
      <c>
        <v>Şebeke işletmecisi</v>
      </c>
      <c>
        <v>Bildirimsiz</v>
      </c>
      <c>
        <is>
          <t>01.07.2023 21:59:37</t>
        </is>
      </c>
      <c>
        <is>
          <t>01.07.2023 23:07:39</t>
        </is>
      </c>
      <c>
        <v>1.133888888</v>
      </c>
      <c>
        <v>2</v>
      </c>
      <c>
        <v>1482</v>
      </c>
      <c>
        <v>0</v>
      </c>
      <c>
        <v>0</v>
      </c>
      <c>
        <v>9</v>
      </c>
      <c>
        <v>115</v>
      </c>
      <c>
        <v>0</v>
      </c>
      <c>
        <v>2</v>
      </c>
      <c>
        <v>22.610379632746053</v>
      </c>
      <c>
        <v>368.9022840071845</v>
      </c>
      <c>
        <v>0</v>
      </c>
      <c>
        <v>0</v>
      </c>
      <c>
        <v>70.6010246924435</v>
      </c>
      <c>
        <v>118.74847675843692</v>
      </c>
      <c>
        <v>0</v>
      </c>
      <c>
        <v>2.635984254521712</v>
      </c>
      <c>
        <v>583.4981493453328</v>
      </c>
    </row>
    <row>
      <c>
        <v>2596331</v>
      </c>
      <c>
        <v>1</v>
      </c>
      <c>
        <is>
          <t>MANİSA</t>
        </is>
      </c>
      <c>
        <v>ALAŞEHİR</v>
      </c>
      <c>
        <is>
          <t>Dağıtım Transformatörü</t>
        </is>
      </c>
      <c>
        <v>KİLLİK TR-19 45-73-M00873_45-73-M00873_2352967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01.07.2023 22:47:10</t>
        </is>
      </c>
      <c>
        <is>
          <t>01.07.2023 23:41:46</t>
        </is>
      </c>
      <c>
        <v>0.91</v>
      </c>
      <c>
        <v>0</v>
      </c>
      <c>
        <v>3</v>
      </c>
      <c>
        <v>0</v>
      </c>
      <c>
        <v>33</v>
      </c>
      <c>
        <v>0</v>
      </c>
      <c>
        <v>0</v>
      </c>
      <c>
        <v>0</v>
      </c>
      <c>
        <v>0</v>
      </c>
      <c>
        <v>0</v>
      </c>
      <c>
        <v>0.7211588953720107</v>
      </c>
      <c>
        <v>0</v>
      </c>
      <c>
        <v>52.48173930221385</v>
      </c>
      <c>
        <v>0</v>
      </c>
      <c>
        <v>0</v>
      </c>
      <c>
        <v>0</v>
      </c>
      <c>
        <v>0</v>
      </c>
      <c>
        <v>53.20289819758587</v>
      </c>
    </row>
    <row>
      <c>
        <v>2596337</v>
      </c>
      <c>
        <v>1</v>
      </c>
      <c>
        <is>
          <t>MANİSA</t>
        </is>
      </c>
      <c>
        <v>SALİHLİ</v>
      </c>
      <c>
        <is>
          <t>Kullanıcı Bağlantı Hattı</t>
        </is>
      </c>
      <c>
        <v>TR-89 45-78-L00089_953254207_953254207</v>
      </c>
      <c>
        <v>Üçüncü Şahısların Vermiş Olduğu Hasarlar</v>
      </c>
      <c>
        <v>Dağıtım-AG</v>
      </c>
      <c>
        <v>Uzun</v>
      </c>
      <c>
        <v>Dışsal</v>
      </c>
      <c>
        <v>Bildirimsiz</v>
      </c>
      <c>
        <is>
          <t>01.07.2023 23:20:20</t>
        </is>
      </c>
      <c>
        <is>
          <t>02.07.2023 01:18:51</t>
        </is>
      </c>
      <c>
        <v>1.975277777</v>
      </c>
      <c>
        <v>0</v>
      </c>
      <c>
        <v>7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1.6564222198355452</v>
      </c>
      <c>
        <v>0</v>
      </c>
      <c>
        <v>0</v>
      </c>
      <c>
        <v>0</v>
      </c>
      <c>
        <v>0</v>
      </c>
      <c>
        <v>0</v>
      </c>
      <c>
        <v>0</v>
      </c>
      <c>
        <v>1.6564222198355452</v>
      </c>
    </row>
    <row>
      <c>
        <v>2596338</v>
      </c>
      <c>
        <v>1</v>
      </c>
      <c>
        <is>
          <t>MANİSA</t>
        </is>
      </c>
      <c>
        <v>SARIGÖL</v>
      </c>
      <c>
        <is>
          <t>OG Fideri</t>
        </is>
      </c>
      <c>
        <v>ÇANAKÇI KÖK 45-79-M00194_HatBaşıAyırıcı_53134418 M01_53134418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01.07.2023 23:28:29</t>
        </is>
      </c>
      <c>
        <is>
          <t>02.07.2023 02:04:31</t>
        </is>
      </c>
      <c>
        <v>2.600555555</v>
      </c>
      <c>
        <v>0</v>
      </c>
      <c>
        <v>0</v>
      </c>
      <c>
        <v>18</v>
      </c>
      <c>
        <v>9</v>
      </c>
      <c>
        <v>1</v>
      </c>
      <c>
        <v>0</v>
      </c>
      <c>
        <v>0</v>
      </c>
      <c>
        <v>0</v>
      </c>
      <c>
        <v>0</v>
      </c>
      <c>
        <v>0</v>
      </c>
      <c>
        <v>205.38639062160345</v>
      </c>
      <c>
        <v>67.01582895570931</v>
      </c>
      <c>
        <v>4.00327619555461</v>
      </c>
      <c>
        <v>0</v>
      </c>
      <c>
        <v>0</v>
      </c>
      <c>
        <v>0</v>
      </c>
      <c>
        <v>276.40549577286737</v>
      </c>
    </row>
    <row>
      <c>
        <v>2596340</v>
      </c>
      <c>
        <v>1</v>
      </c>
      <c>
        <is>
          <t>İZMİR</t>
        </is>
      </c>
      <c>
        <v>KONAK</v>
      </c>
      <c>
        <is>
          <t>Kullanıcı Bağlantı Hattı</t>
        </is>
      </c>
      <c>
        <v>K-24 35-01-K00024_911658210_911658210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01.07.2023 23:32:50</t>
        </is>
      </c>
      <c>
        <is>
          <t>02.07.2023 01:22:06</t>
        </is>
      </c>
      <c>
        <v>1.821111111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0.1454104362965492</v>
      </c>
      <c>
        <v>0</v>
      </c>
      <c>
        <v>0</v>
      </c>
      <c>
        <v>0</v>
      </c>
      <c>
        <v>0</v>
      </c>
      <c>
        <v>0</v>
      </c>
      <c>
        <v>0</v>
      </c>
      <c>
        <v>0.1454104362965492</v>
      </c>
    </row>
    <row>
      <c>
        <v>2596342</v>
      </c>
      <c>
        <v>1</v>
      </c>
      <c>
        <is>
          <t>MANİSA</t>
        </is>
      </c>
      <c>
        <v>TURGUTLU</v>
      </c>
      <c>
        <is>
          <t>OG Fideri</t>
        </is>
      </c>
      <c>
        <v>TR-2/21 45-83-L00021_DIREK TIPI TRAFO HUCRESI H01_2104941</v>
      </c>
      <c>
        <v>OG Ayırıcı Arızası</v>
      </c>
      <c>
        <v>Dağıtım-OG</v>
      </c>
      <c>
        <v>Uzun</v>
      </c>
      <c>
        <v>Şebeke işletmecisi</v>
      </c>
      <c>
        <v>Bildirimsiz</v>
      </c>
      <c>
        <is>
          <t>02.07.2023 00:07:24</t>
        </is>
      </c>
      <c>
        <is>
          <t>02.07.2023 01:22:24</t>
        </is>
      </c>
      <c>
        <v>1.25</v>
      </c>
      <c>
        <v>0</v>
      </c>
      <c>
        <v>455</v>
      </c>
      <c>
        <v>0</v>
      </c>
      <c>
        <v>0</v>
      </c>
      <c>
        <v>0</v>
      </c>
      <c>
        <v>38</v>
      </c>
      <c>
        <v>0</v>
      </c>
      <c>
        <v>0</v>
      </c>
      <c>
        <v>0</v>
      </c>
      <c>
        <v>99.86907795936105</v>
      </c>
      <c>
        <v>0</v>
      </c>
      <c>
        <v>0</v>
      </c>
      <c>
        <v>0</v>
      </c>
      <c>
        <v>15.461609834032156</v>
      </c>
      <c>
        <v>0</v>
      </c>
      <c>
        <v>0</v>
      </c>
      <c>
        <v>115.33068779339321</v>
      </c>
    </row>
    <row>
      <c>
        <v>2596347</v>
      </c>
      <c>
        <v>1</v>
      </c>
      <c>
        <is>
          <t>MANİSA</t>
        </is>
      </c>
      <c>
        <v>ALAŞEHİR</v>
      </c>
      <c>
        <is>
          <t>Kullanıcı Bağlantı Hattı</t>
        </is>
      </c>
      <c>
        <v>DM08/TR02 45-73-M00003_945669304_945669304</v>
      </c>
      <c>
        <v>AG Branşman Yeraltı Kablo Arızası</v>
      </c>
      <c>
        <v>Dağıtım-AG</v>
      </c>
      <c>
        <v>Uzun</v>
      </c>
      <c>
        <v>Şebeke işletmecisi</v>
      </c>
      <c>
        <v>Bildirimsiz</v>
      </c>
      <c>
        <is>
          <t>02.07.2023 01:17:53</t>
        </is>
      </c>
      <c>
        <is>
          <t>02.07.2023 02:40:19</t>
        </is>
      </c>
      <c>
        <v>1.373888888</v>
      </c>
      <c>
        <v>0</v>
      </c>
      <c>
        <v>4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1.775208078158528</v>
      </c>
      <c>
        <v>0</v>
      </c>
      <c>
        <v>0</v>
      </c>
      <c>
        <v>0</v>
      </c>
      <c>
        <v>0</v>
      </c>
      <c>
        <v>0</v>
      </c>
      <c>
        <v>0</v>
      </c>
      <c>
        <v>1.775208078158528</v>
      </c>
    </row>
    <row>
      <c>
        <v>2596349</v>
      </c>
      <c>
        <v>1</v>
      </c>
      <c>
        <is>
          <t>MANİSA</t>
        </is>
      </c>
      <c>
        <v>AKHİSAR</v>
      </c>
      <c>
        <is>
          <t>AG Fideri</t>
        </is>
      </c>
      <c>
        <v>TR-1/70 45-72-M00070_A_91274486_91274486</v>
      </c>
      <c>
        <v>AG Tel Kopuğu</v>
      </c>
      <c>
        <v>Dağıtım-AG</v>
      </c>
      <c>
        <v>Uzun</v>
      </c>
      <c>
        <v>Şebeke işletmecisi</v>
      </c>
      <c>
        <v>Bildirimsiz</v>
      </c>
      <c>
        <is>
          <t>02.07.2023 01:34:51</t>
        </is>
      </c>
      <c>
        <is>
          <t>02.07.2023 03:00:55</t>
        </is>
      </c>
      <c>
        <v>1.434444444</v>
      </c>
      <c>
        <v>0</v>
      </c>
      <c>
        <v>124</v>
      </c>
      <c>
        <v>0</v>
      </c>
      <c>
        <v>0</v>
      </c>
      <c>
        <v>0</v>
      </c>
      <c>
        <v>18</v>
      </c>
      <c>
        <v>0</v>
      </c>
      <c>
        <v>0</v>
      </c>
      <c>
        <v>0</v>
      </c>
      <c>
        <v>29.655147264603425</v>
      </c>
      <c>
        <v>0</v>
      </c>
      <c>
        <v>0</v>
      </c>
      <c>
        <v>0</v>
      </c>
      <c>
        <v>7.034608354531816</v>
      </c>
      <c>
        <v>0</v>
      </c>
      <c>
        <v>0</v>
      </c>
      <c>
        <v>36.68975561913524</v>
      </c>
    </row>
    <row>
      <c>
        <v>2596352</v>
      </c>
      <c>
        <v>1</v>
      </c>
      <c>
        <is>
          <t>İZMİR</t>
        </is>
      </c>
      <c>
        <v>GAZİEMİR</v>
      </c>
      <c>
        <is>
          <t>Kullanıcı Bağlantı Hattı</t>
        </is>
      </c>
      <c>
        <v>K-1485 35-08-K01485_98918513_98918513</v>
      </c>
      <c>
        <v>AG Box / Sdk Abone Çıkış Sigorta Atığı</v>
      </c>
      <c>
        <v>Dağıtım-AG</v>
      </c>
      <c>
        <v>Uzun</v>
      </c>
      <c>
        <v>Şebeke işletmecisi</v>
      </c>
      <c>
        <v>Bildirimsiz</v>
      </c>
      <c>
        <is>
          <t>02.07.2023 02:28:46</t>
        </is>
      </c>
      <c>
        <is>
          <t>02.07.2023 03:37:44</t>
        </is>
      </c>
      <c>
        <v>1.149444444</v>
      </c>
      <c>
        <v>0</v>
      </c>
      <c>
        <v>5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1.4131832396234356</v>
      </c>
      <c>
        <v>0</v>
      </c>
      <c>
        <v>0</v>
      </c>
      <c>
        <v>0</v>
      </c>
      <c>
        <v>0</v>
      </c>
      <c>
        <v>0</v>
      </c>
      <c>
        <v>0</v>
      </c>
      <c>
        <v>1.4131832396234356</v>
      </c>
    </row>
    <row>
      <c>
        <v>2596354</v>
      </c>
      <c>
        <v>1</v>
      </c>
      <c>
        <is>
          <t>İZMİR</t>
        </is>
      </c>
      <c>
        <v>KİRAZ</v>
      </c>
      <c>
        <is>
          <t>KÖK</t>
        </is>
      </c>
      <c>
        <v>VELİLER KÖK 35-31-L00116_SAÇLI TR-1 L01_2119154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02.07.2023 03:00:37</t>
        </is>
      </c>
      <c>
        <is>
          <t>02.07.2023 04:12:37</t>
        </is>
      </c>
      <c>
        <v>1.2</v>
      </c>
      <c>
        <v>0</v>
      </c>
      <c>
        <v>696</v>
      </c>
      <c>
        <v>0</v>
      </c>
      <c>
        <v>102</v>
      </c>
      <c>
        <v>3</v>
      </c>
      <c>
        <v>124</v>
      </c>
      <c>
        <v>0</v>
      </c>
      <c>
        <v>0</v>
      </c>
      <c>
        <v>0</v>
      </c>
      <c>
        <v>100.91877890784357</v>
      </c>
      <c>
        <v>0</v>
      </c>
      <c>
        <v>48.16462679775429</v>
      </c>
      <c>
        <v>6.763480213382724</v>
      </c>
      <c>
        <v>71.95884188283092</v>
      </c>
      <c>
        <v>0</v>
      </c>
      <c>
        <v>0</v>
      </c>
      <c>
        <v>227.80572780181154</v>
      </c>
    </row>
    <row>
      <c>
        <v>2596358</v>
      </c>
      <c>
        <v>1</v>
      </c>
      <c>
        <is>
          <t>İZMİR</t>
        </is>
      </c>
      <c>
        <v>ÖDEMİŞ</v>
      </c>
      <c>
        <is>
          <t>DM</t>
        </is>
      </c>
      <c>
        <v>OVAKENT İM 35-15-A00003_LOKMAN KUYU L06_2308499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02.07.2023 04:43:27</t>
        </is>
      </c>
      <c>
        <is>
          <t>02.07.2023 05:38:16</t>
        </is>
      </c>
      <c>
        <v>0.913611111</v>
      </c>
      <c>
        <v>0</v>
      </c>
      <c>
        <v>70</v>
      </c>
      <c>
        <v>60</v>
      </c>
      <c>
        <v>169</v>
      </c>
      <c>
        <v>6</v>
      </c>
      <c>
        <v>71</v>
      </c>
      <c>
        <v>0</v>
      </c>
      <c>
        <v>0</v>
      </c>
      <c>
        <v>0</v>
      </c>
      <c>
        <v>20.656738447203086</v>
      </c>
      <c>
        <v>575.8187735923236</v>
      </c>
      <c>
        <v>391.0086195522272</v>
      </c>
      <c>
        <v>50.14837418042968</v>
      </c>
      <c>
        <v>88.36231519928621</v>
      </c>
      <c>
        <v>0</v>
      </c>
      <c>
        <v>0</v>
      </c>
      <c>
        <v>1125.9948209714698</v>
      </c>
    </row>
    <row>
      <c>
        <v>2596361</v>
      </c>
      <c>
        <v>1</v>
      </c>
      <c>
        <is>
          <t>İZMİR</t>
        </is>
      </c>
      <c>
        <v>TİRE</v>
      </c>
      <c>
        <is>
          <t>DM</t>
        </is>
      </c>
      <c>
        <v>TİRE İM-DM-1 35-29-A00001_DM-1/66 M04_2059514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02.07.2023 05:47:59</t>
        </is>
      </c>
      <c>
        <is>
          <t>02.07.2023 06:00:29</t>
        </is>
      </c>
      <c>
        <v>0.208333333</v>
      </c>
      <c>
        <v>1</v>
      </c>
      <c>
        <v>0</v>
      </c>
      <c>
        <v>12</v>
      </c>
      <c>
        <v>128</v>
      </c>
      <c>
        <v>5</v>
      </c>
      <c>
        <v>35</v>
      </c>
      <c>
        <v>0</v>
      </c>
      <c>
        <v>0</v>
      </c>
      <c>
        <v>0.4251521342856877</v>
      </c>
      <c>
        <v>0</v>
      </c>
      <c>
        <v>21.742415328551722</v>
      </c>
      <c>
        <v>100.8409960941875</v>
      </c>
      <c>
        <v>11.069615924525799</v>
      </c>
      <c>
        <v>16.150279160967052</v>
      </c>
      <c>
        <v>0</v>
      </c>
      <c>
        <v>0</v>
      </c>
      <c>
        <v>150.22845864251775</v>
      </c>
    </row>
    <row>
      <c>
        <v>2596362</v>
      </c>
      <c>
        <v>1</v>
      </c>
      <c>
        <is>
          <t>İZMİR</t>
        </is>
      </c>
      <c>
        <v>SEFERİHİSAR</v>
      </c>
      <c>
        <is>
          <t>DM</t>
        </is>
      </c>
      <c>
        <v>TEPECİK KÖPRÜ DM 35-14-M00332_TEPECİK ÇIKIŞI (M-78) M04_49833812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02.07.2023 05:50:39</t>
        </is>
      </c>
      <c>
        <is>
          <t>02.07.2023 05:58:57</t>
        </is>
      </c>
      <c>
        <v>0.138333333</v>
      </c>
      <c>
        <v>0</v>
      </c>
      <c>
        <v>384</v>
      </c>
      <c>
        <v>0</v>
      </c>
      <c>
        <v>3</v>
      </c>
      <c>
        <v>9</v>
      </c>
      <c>
        <v>24</v>
      </c>
      <c>
        <v>0</v>
      </c>
      <c>
        <v>0</v>
      </c>
      <c>
        <v>0</v>
      </c>
      <c>
        <v>11.143342976380222</v>
      </c>
      <c>
        <v>0</v>
      </c>
      <c>
        <v>0.337875814277217</v>
      </c>
      <c>
        <v>17.81515040394515</v>
      </c>
      <c>
        <v>2.4085557912933067</v>
      </c>
      <c>
        <v>0</v>
      </c>
      <c>
        <v>0</v>
      </c>
      <c>
        <v>31.704924985895897</v>
      </c>
    </row>
    <row>
      <c>
        <v>2596364</v>
      </c>
      <c>
        <v>1</v>
      </c>
      <c>
        <is>
          <t>İZMİR</t>
        </is>
      </c>
      <c>
        <v>ALİAĞA</v>
      </c>
      <c>
        <is>
          <t>OG Fideri</t>
        </is>
      </c>
      <c>
        <v>SANAYİ SİTESİ TR-5 35-17-M00300_TR-4 M01_66273172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02.07.2023 05:58:37</t>
        </is>
      </c>
      <c>
        <is>
          <t>02.07.2023 06:31:01</t>
        </is>
      </c>
      <c>
        <v>0.54</v>
      </c>
      <c>
        <v>0</v>
      </c>
      <c>
        <v>1</v>
      </c>
      <c>
        <v>0</v>
      </c>
      <c>
        <v>0</v>
      </c>
      <c>
        <v>5</v>
      </c>
      <c>
        <v>381</v>
      </c>
      <c>
        <v>3</v>
      </c>
      <c>
        <v>2</v>
      </c>
      <c>
        <v>0</v>
      </c>
      <c>
        <v>0.1003761551287905</v>
      </c>
      <c>
        <v>0</v>
      </c>
      <c>
        <v>0</v>
      </c>
      <c>
        <v>16.342512196674967</v>
      </c>
      <c>
        <v>81.43892199973486</v>
      </c>
      <c>
        <v>419.4314469684632</v>
      </c>
      <c>
        <v>2.4349786784936605</v>
      </c>
      <c>
        <v>519.7482359984955</v>
      </c>
    </row>
    <row>
      <c>
        <v>2596365</v>
      </c>
      <c>
        <v>1</v>
      </c>
      <c>
        <is>
          <t>İZMİR</t>
        </is>
      </c>
      <c>
        <v>BAYINDIR</v>
      </c>
      <c>
        <is>
          <t>DM</t>
        </is>
      </c>
      <c>
        <v>BAYINDIR İM 35-20-A00001_GENCER L14_2313511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02.07.2023 06:12:47</t>
        </is>
      </c>
      <c>
        <is>
          <t>02.07.2023 07:43:37</t>
        </is>
      </c>
      <c>
        <v>1.513888888</v>
      </c>
      <c>
        <v>0</v>
      </c>
      <c>
        <v>89</v>
      </c>
      <c>
        <v>0</v>
      </c>
      <c>
        <v>209</v>
      </c>
      <c>
        <v>4</v>
      </c>
      <c>
        <v>115</v>
      </c>
      <c>
        <v>0</v>
      </c>
      <c>
        <v>0</v>
      </c>
      <c>
        <v>0</v>
      </c>
      <c>
        <v>39.76975767385702</v>
      </c>
      <c>
        <v>0</v>
      </c>
      <c>
        <v>432.4860466660926</v>
      </c>
      <c>
        <v>159.30964943293577</v>
      </c>
      <c>
        <v>136.43971391681188</v>
      </c>
      <c>
        <v>0</v>
      </c>
      <c>
        <v>0</v>
      </c>
      <c>
        <v>768.0051676896973</v>
      </c>
    </row>
    <row>
      <c>
        <v>2596366</v>
      </c>
      <c>
        <v>1</v>
      </c>
      <c>
        <is>
          <t>MANİSA</t>
        </is>
      </c>
      <c>
        <v>AKHİSAR</v>
      </c>
      <c>
        <is>
          <t>OG Fideri</t>
        </is>
      </c>
      <c>
        <v>MEDAR DM 45-72-L00079_KÖYLER L03_66588731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02.07.2023 06:24:30</t>
        </is>
      </c>
      <c>
        <is>
          <t>02.07.2023 07:19:48</t>
        </is>
      </c>
      <c>
        <v>0.921666666</v>
      </c>
      <c>
        <v>3</v>
      </c>
      <c>
        <v>1943</v>
      </c>
      <c>
        <v>43</v>
      </c>
      <c>
        <v>395</v>
      </c>
      <c>
        <v>12</v>
      </c>
      <c>
        <v>274</v>
      </c>
      <c>
        <v>4</v>
      </c>
      <c>
        <v>1</v>
      </c>
      <c>
        <v>0.4210189060200001</v>
      </c>
      <c>
        <v>235.38553004502273</v>
      </c>
      <c>
        <v>62.900669241211084</v>
      </c>
      <c>
        <v>195.23665494001722</v>
      </c>
      <c>
        <v>25.866490017678572</v>
      </c>
      <c>
        <v>65.36939518963655</v>
      </c>
      <c>
        <v>30.792292241521505</v>
      </c>
      <c>
        <v>2.2541039987514386</v>
      </c>
      <c>
        <v>618.2261545798591</v>
      </c>
    </row>
    <row>
      <c>
        <v>2596368</v>
      </c>
      <c>
        <v>1</v>
      </c>
      <c>
        <is>
          <t>İZMİR</t>
        </is>
      </c>
      <c>
        <v>MENDERES</v>
      </c>
      <c>
        <is>
          <t>DM</t>
        </is>
      </c>
      <c>
        <v>MENDERES DM-4/TR-1 35-22-M00004_DM-4/TR-12 M14_2330245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02.07.2023 06:35:35</t>
        </is>
      </c>
      <c>
        <is>
          <t>02.07.2023 07:00:46</t>
        </is>
      </c>
      <c>
        <v>0.419722222</v>
      </c>
      <c>
        <v>0</v>
      </c>
      <c>
        <v>762</v>
      </c>
      <c>
        <v>2</v>
      </c>
      <c>
        <v>35</v>
      </c>
      <c>
        <v>13</v>
      </c>
      <c>
        <v>125</v>
      </c>
      <c>
        <v>3</v>
      </c>
      <c>
        <v>4</v>
      </c>
      <c>
        <v>0</v>
      </c>
      <c>
        <v>67.94675605751176</v>
      </c>
      <c>
        <v>0.4571429739606167</v>
      </c>
      <c>
        <v>13.22446028575881</v>
      </c>
      <c>
        <v>18.763433854769218</v>
      </c>
      <c>
        <v>26.76221580981392</v>
      </c>
      <c>
        <v>17.97720508001434</v>
      </c>
      <c>
        <v>15.434976126376542</v>
      </c>
      <c>
        <v>160.5661901882052</v>
      </c>
    </row>
    <row>
      <c>
        <v>2596369</v>
      </c>
      <c>
        <v>1</v>
      </c>
      <c>
        <is>
          <t>MANİSA</t>
        </is>
      </c>
      <c>
        <v>ALAŞEHİR</v>
      </c>
      <c>
        <is>
          <t>OG Fideri</t>
        </is>
      </c>
      <c>
        <v>DM06/TR02 45-73-M00052_TR-57 DM-6/9 RADYAL M06_66687804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02.07.2023 06:31:42</t>
        </is>
      </c>
      <c>
        <is>
          <t>02.07.2023 07:10:49</t>
        </is>
      </c>
      <c>
        <v>0.651944444</v>
      </c>
      <c>
        <v>0</v>
      </c>
      <c>
        <v>651</v>
      </c>
      <c>
        <v>2</v>
      </c>
      <c>
        <v>42</v>
      </c>
      <c>
        <v>3</v>
      </c>
      <c>
        <v>122</v>
      </c>
      <c>
        <v>4</v>
      </c>
      <c>
        <v>1</v>
      </c>
      <c>
        <v>0</v>
      </c>
      <c>
        <v>77.02405237237633</v>
      </c>
      <c>
        <v>18.408149761264742</v>
      </c>
      <c>
        <v>12.71016412050718</v>
      </c>
      <c>
        <v>33.332279784659846</v>
      </c>
      <c>
        <v>47.44979751546982</v>
      </c>
      <c>
        <v>149.76668137151202</v>
      </c>
      <c>
        <v>0.3628938120744087</v>
      </c>
      <c>
        <v>339.05401873786434</v>
      </c>
    </row>
    <row>
      <c>
        <v>2596370</v>
      </c>
      <c>
        <v>1</v>
      </c>
      <c>
        <is>
          <t>MANİSA</t>
        </is>
      </c>
      <c>
        <v>SOMA</v>
      </c>
      <c>
        <is>
          <t>DM</t>
        </is>
      </c>
      <c>
        <v>SOMA MERKEZ DM-2 45-82-M00070_TR-44 M07_2092859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02.07.2023 06:42:04</t>
        </is>
      </c>
      <c>
        <is>
          <t>02.07.2023 07:13:53</t>
        </is>
      </c>
      <c>
        <v>0.530277777</v>
      </c>
      <c>
        <v>2</v>
      </c>
      <c>
        <v>276</v>
      </c>
      <c>
        <v>0</v>
      </c>
      <c>
        <v>13</v>
      </c>
      <c>
        <v>16</v>
      </c>
      <c>
        <v>52</v>
      </c>
      <c>
        <v>8</v>
      </c>
      <c>
        <v>0</v>
      </c>
      <c>
        <v>0.18755292055576334</v>
      </c>
      <c>
        <v>20.680104772744354</v>
      </c>
      <c>
        <v>0</v>
      </c>
      <c>
        <v>1.0730628496296986</v>
      </c>
      <c>
        <v>20.55141798920957</v>
      </c>
      <c>
        <v>24.637060843688108</v>
      </c>
      <c>
        <v>510.01000583613893</v>
      </c>
      <c>
        <v>0</v>
      </c>
      <c>
        <v>577.1392052119664</v>
      </c>
    </row>
    <row>
      <c>
        <v>2596372</v>
      </c>
      <c>
        <v>1</v>
      </c>
      <c>
        <is>
          <t>MANİSA</t>
        </is>
      </c>
      <c>
        <v>YUNUSEMRE</v>
      </c>
      <c>
        <is>
          <t>KÖK</t>
        </is>
      </c>
      <c>
        <v>YAĞCILAR KÖK 45-71-M00179_SULAMALAR-AT ÇİFTLİĞİ M02_72258055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02.07.2023 06:47:36</t>
        </is>
      </c>
      <c>
        <is>
          <t>02.07.2023 10:38:05</t>
        </is>
      </c>
      <c>
        <v>3.841388888</v>
      </c>
      <c>
        <v>3</v>
      </c>
      <c>
        <v>1</v>
      </c>
      <c>
        <v>26</v>
      </c>
      <c>
        <v>6</v>
      </c>
      <c>
        <v>8</v>
      </c>
      <c>
        <v>1</v>
      </c>
      <c>
        <v>0</v>
      </c>
      <c>
        <v>0</v>
      </c>
      <c>
        <v>142.8875398889562</v>
      </c>
      <c>
        <v>0.4759996576433521</v>
      </c>
      <c>
        <v>457.8656949447755</v>
      </c>
      <c>
        <v>9.893324490584186</v>
      </c>
      <c>
        <v>216.75814198027055</v>
      </c>
      <c>
        <v>0.04378658096282106</v>
      </c>
      <c>
        <v>0</v>
      </c>
      <c>
        <v>0</v>
      </c>
      <c>
        <v>827.9244875431926</v>
      </c>
    </row>
    <row>
      <c>
        <v>2596373</v>
      </c>
      <c>
        <v>1</v>
      </c>
      <c>
        <is>
          <t>MANİSA</t>
        </is>
      </c>
      <c>
        <v>AKHİSAR</v>
      </c>
      <c>
        <is>
          <t>OG Fideri</t>
        </is>
      </c>
      <c>
        <v>KAPAKLI DM 45-72-M00309_HatBaşıAyırıcı_53140141 M03_53140141</v>
      </c>
      <c>
        <v>OG Ayırıcı Arızası</v>
      </c>
      <c>
        <v>Dağıtım-OG</v>
      </c>
      <c>
        <v>Uzun</v>
      </c>
      <c>
        <v>Şebeke işletmecisi</v>
      </c>
      <c>
        <v>Bildirimsiz</v>
      </c>
      <c>
        <is>
          <t>02.07.2023 06:55:28</t>
        </is>
      </c>
      <c>
        <is>
          <t>02.07.2023 11:06:57</t>
        </is>
      </c>
      <c>
        <v>4.191388888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276.0839265526347</v>
      </c>
      <c>
        <v>0</v>
      </c>
      <c>
        <v>0</v>
      </c>
      <c>
        <v>0</v>
      </c>
      <c>
        <v>0</v>
      </c>
      <c>
        <v>276.0839265526347</v>
      </c>
    </row>
    <row>
      <c>
        <v>2596374</v>
      </c>
      <c>
        <v>1</v>
      </c>
      <c>
        <is>
          <t>İZMİR</t>
        </is>
      </c>
      <c>
        <v>ÖDEMİŞ</v>
      </c>
      <c>
        <is>
          <t>DM</t>
        </is>
      </c>
      <c>
        <v>VELİLER DM 35-15-L00840_SEKİKÖY-ŞİRİNKÖY L02_66946046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02.07.2023 07:12:21</t>
        </is>
      </c>
      <c>
        <is>
          <t>02.07.2023 08:40:42</t>
        </is>
      </c>
      <c>
        <v>1.4725</v>
      </c>
      <c>
        <v>0</v>
      </c>
      <c>
        <v>155</v>
      </c>
      <c>
        <v>12</v>
      </c>
      <c>
        <v>14</v>
      </c>
      <c>
        <v>6</v>
      </c>
      <c>
        <v>24</v>
      </c>
      <c>
        <v>0</v>
      </c>
      <c>
        <v>0</v>
      </c>
      <c>
        <v>0</v>
      </c>
      <c>
        <v>25.424127009375443</v>
      </c>
      <c>
        <v>66.44541307459045</v>
      </c>
      <c>
        <v>33.62737170887008</v>
      </c>
      <c>
        <v>19.64345780223856</v>
      </c>
      <c>
        <v>13.328802765436063</v>
      </c>
      <c>
        <v>0</v>
      </c>
      <c>
        <v>0</v>
      </c>
      <c>
        <v>158.46917236051058</v>
      </c>
    </row>
    <row>
      <c>
        <v>2596375</v>
      </c>
      <c>
        <v>1</v>
      </c>
      <c>
        <is>
          <t>İZMİR</t>
        </is>
      </c>
      <c>
        <v>MENDERES</v>
      </c>
      <c>
        <is>
          <t>DM</t>
        </is>
      </c>
      <c>
        <v>TEKELİ DM 35-22-M00088_TEKELİ M10_48495819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02.07.2023 07:24:50</t>
        </is>
      </c>
      <c>
        <is>
          <t>02.07.2023 07:49:02</t>
        </is>
      </c>
      <c>
        <v>0.403333333</v>
      </c>
      <c>
        <v>0</v>
      </c>
      <c>
        <v>1025</v>
      </c>
      <c>
        <v>14</v>
      </c>
      <c>
        <v>23</v>
      </c>
      <c>
        <v>2</v>
      </c>
      <c>
        <v>133</v>
      </c>
      <c>
        <v>0</v>
      </c>
      <c>
        <v>0</v>
      </c>
      <c>
        <v>0</v>
      </c>
      <c>
        <v>83.24403482342395</v>
      </c>
      <c>
        <v>10.361016862192923</v>
      </c>
      <c>
        <v>9.618546743732628</v>
      </c>
      <c>
        <v>1.95160593370512</v>
      </c>
      <c>
        <v>33.934036909188265</v>
      </c>
      <c>
        <v>0</v>
      </c>
      <c>
        <v>0</v>
      </c>
      <c>
        <v>139.10924127224288</v>
      </c>
    </row>
    <row>
      <c>
        <v>2596376</v>
      </c>
      <c>
        <v>1</v>
      </c>
      <c>
        <is>
          <t>İZMİR</t>
        </is>
      </c>
      <c>
        <v>ÖDEMİŞ</v>
      </c>
      <c>
        <is>
          <t>DM</t>
        </is>
      </c>
      <c>
        <v>ÖDEMİŞ İM 35-15-A00001_YENİ KENT L16_2062383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02.07.2023 07:28:13</t>
        </is>
      </c>
      <c>
        <is>
          <t>02.07.2023 07:33:07</t>
        </is>
      </c>
      <c>
        <v>0.081666666</v>
      </c>
      <c>
        <v>0</v>
      </c>
      <c>
        <v>1845</v>
      </c>
      <c>
        <v>27</v>
      </c>
      <c>
        <v>66</v>
      </c>
      <c>
        <v>10</v>
      </c>
      <c>
        <v>214</v>
      </c>
      <c>
        <v>2</v>
      </c>
      <c>
        <v>1</v>
      </c>
      <c>
        <v>0</v>
      </c>
      <c>
        <v>22.1119053406567</v>
      </c>
      <c>
        <v>9.837775798324323</v>
      </c>
      <c>
        <v>7.476283068713062</v>
      </c>
      <c>
        <v>3.4393759899127865</v>
      </c>
      <c>
        <v>7.351860695603336</v>
      </c>
      <c>
        <v>8.40365087265251</v>
      </c>
      <c>
        <v>0.8593271774052001</v>
      </c>
      <c>
        <v>59.48017894326791</v>
      </c>
    </row>
    <row>
      <c>
        <v>2596377</v>
      </c>
      <c>
        <v>1</v>
      </c>
      <c>
        <is>
          <t>MANİSA</t>
        </is>
      </c>
      <c>
        <v>SOMA</v>
      </c>
      <c>
        <is>
          <t>DM</t>
        </is>
      </c>
      <c>
        <v>SOMA A SANTRALİ İM/DM 45-82-A00001_SAVAŞTEPE 15.8 L14_2324960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02.07.2023 07:33:17</t>
        </is>
      </c>
      <c>
        <is>
          <t>02.07.2023 07:56:47</t>
        </is>
      </c>
      <c>
        <v>0.391666666</v>
      </c>
      <c>
        <v>15</v>
      </c>
      <c>
        <v>866</v>
      </c>
      <c>
        <v>72</v>
      </c>
      <c>
        <v>41</v>
      </c>
      <c>
        <v>15</v>
      </c>
      <c>
        <v>50</v>
      </c>
      <c>
        <v>0</v>
      </c>
      <c>
        <v>1</v>
      </c>
      <c>
        <v>1.1889109234847401</v>
      </c>
      <c>
        <v>33.047445290573556</v>
      </c>
      <c>
        <v>27.042740299381283</v>
      </c>
      <c>
        <v>11.661170746976286</v>
      </c>
      <c>
        <v>13.146841493412781</v>
      </c>
      <c>
        <v>6.717016814579959</v>
      </c>
      <c>
        <v>0</v>
      </c>
      <c>
        <v>0.6668629032794001</v>
      </c>
      <c>
        <v>93.470988471688</v>
      </c>
    </row>
    <row>
      <c>
        <v>2596379</v>
      </c>
      <c>
        <v>1</v>
      </c>
      <c>
        <is>
          <t>İZMİR</t>
        </is>
      </c>
      <c>
        <v>ÇEŞME</v>
      </c>
      <c>
        <is>
          <t>KÖK</t>
        </is>
      </c>
      <c>
        <v>ALİZE KÖK 35-18-M00059_ALAÇATI TM (URLA-1) M10_72185135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02.07.2023 07:30:20</t>
        </is>
      </c>
      <c>
        <is>
          <t>02.07.2023 10:47:30</t>
        </is>
      </c>
      <c>
        <v>3.286111111</v>
      </c>
      <c>
        <v>0</v>
      </c>
      <c>
        <v>288</v>
      </c>
      <c>
        <v>11</v>
      </c>
      <c>
        <v>31</v>
      </c>
      <c>
        <v>13</v>
      </c>
      <c>
        <v>61</v>
      </c>
      <c>
        <v>4</v>
      </c>
      <c>
        <v>0</v>
      </c>
      <c>
        <v>0</v>
      </c>
      <c>
        <v>244.90069561067335</v>
      </c>
      <c>
        <v>99.00395227089273</v>
      </c>
      <c>
        <v>71.68542448420078</v>
      </c>
      <c>
        <v>184.69150982932274</v>
      </c>
      <c>
        <v>122.24044907527725</v>
      </c>
      <c>
        <v>468.9007312378336</v>
      </c>
      <c>
        <v>0</v>
      </c>
      <c>
        <v>1191.4227625082005</v>
      </c>
    </row>
    <row>
      <c>
        <v>2596380</v>
      </c>
      <c>
        <v>1</v>
      </c>
      <c>
        <is>
          <t>MANİSA</t>
        </is>
      </c>
      <c>
        <v>YUNUSEMRE</v>
      </c>
      <c>
        <is>
          <t>KÖK</t>
        </is>
      </c>
      <c>
        <v>SİYEKLİ KÖK 45-71-M00185_DAĞYENİCE M07_72256926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02.07.2023 07:52:55</t>
        </is>
      </c>
      <c>
        <is>
          <t>02.07.2023 07:58:03</t>
        </is>
      </c>
      <c>
        <v>0.085555555</v>
      </c>
      <c>
        <v>7</v>
      </c>
      <c>
        <v>1189</v>
      </c>
      <c>
        <v>4</v>
      </c>
      <c>
        <v>3</v>
      </c>
      <c>
        <v>3</v>
      </c>
      <c>
        <v>85</v>
      </c>
      <c>
        <v>0</v>
      </c>
      <c>
        <v>0</v>
      </c>
      <c>
        <v>0.09220474647999999</v>
      </c>
      <c>
        <v>8.870871421133032</v>
      </c>
      <c>
        <v>1.87963724019995</v>
      </c>
      <c>
        <v>0.35899042739483006</v>
      </c>
      <c>
        <v>1.9392346296943108</v>
      </c>
      <c>
        <v>0.9798097408466891</v>
      </c>
      <c>
        <v>0</v>
      </c>
      <c>
        <v>0</v>
      </c>
      <c>
        <v>14.120748205748809</v>
      </c>
    </row>
    <row>
      <c>
        <v>2596381</v>
      </c>
      <c>
        <v>1</v>
      </c>
      <c>
        <is>
          <t>MANİSA</t>
        </is>
      </c>
      <c>
        <v>ŞEHZADELER</v>
      </c>
      <c>
        <is>
          <t>KÖK</t>
        </is>
      </c>
      <c>
        <v>GÜZELKÖY KÖK 45-71-M00123_HAŞİM AKCURA ENH M03_50218077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02.07.2023 07:29:35</t>
        </is>
      </c>
      <c>
        <is>
          <t>02.07.2023 11:27:03</t>
        </is>
      </c>
      <c>
        <v>3.957777777</v>
      </c>
      <c>
        <v>5</v>
      </c>
      <c>
        <v>12</v>
      </c>
      <c>
        <v>192</v>
      </c>
      <c>
        <v>121</v>
      </c>
      <c>
        <v>15</v>
      </c>
      <c>
        <v>8</v>
      </c>
      <c>
        <v>0</v>
      </c>
      <c>
        <v>0</v>
      </c>
      <c>
        <v>10.531174046671778</v>
      </c>
      <c>
        <v>13.098480112498779</v>
      </c>
      <c>
        <v>3050.154894617431</v>
      </c>
      <c>
        <v>929.3752002800662</v>
      </c>
      <c>
        <v>72.51513668320614</v>
      </c>
      <c>
        <v>26.738572323205062</v>
      </c>
      <c>
        <v>0</v>
      </c>
      <c>
        <v>0</v>
      </c>
      <c>
        <v>4102.413458063079</v>
      </c>
    </row>
    <row>
      <c>
        <v>2596382</v>
      </c>
      <c>
        <v>1</v>
      </c>
      <c>
        <is>
          <t>İZMİR</t>
        </is>
      </c>
      <c>
        <v>TİRE</v>
      </c>
      <c>
        <is>
          <t>DM</t>
        </is>
      </c>
      <c>
        <v>TİRE İM-DM-1 35-29-A00001_DM-1/66 M04_2059514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02.07.2023 07:58:54</t>
        </is>
      </c>
      <c>
        <is>
          <t>02.07.2023 08:32:39</t>
        </is>
      </c>
      <c>
        <v>0.5625</v>
      </c>
      <c>
        <v>1</v>
      </c>
      <c>
        <v>0</v>
      </c>
      <c>
        <v>12</v>
      </c>
      <c>
        <v>128</v>
      </c>
      <c>
        <v>5</v>
      </c>
      <c>
        <v>35</v>
      </c>
      <c>
        <v>0</v>
      </c>
      <c>
        <v>0</v>
      </c>
      <c>
        <v>1.3023429166034013</v>
      </c>
      <c>
        <v>0</v>
      </c>
      <c>
        <v>69.8840263128183</v>
      </c>
      <c>
        <v>345.23813187008966</v>
      </c>
      <c>
        <v>32.73541461755499</v>
      </c>
      <c>
        <v>55.97343832192457</v>
      </c>
      <c>
        <v>0</v>
      </c>
      <c>
        <v>0</v>
      </c>
      <c>
        <v>505.1333540389909</v>
      </c>
    </row>
    <row>
      <c>
        <v>2596383</v>
      </c>
      <c>
        <v>1</v>
      </c>
      <c>
        <is>
          <t>İZMİR</t>
        </is>
      </c>
      <c>
        <v>TİRE</v>
      </c>
      <c>
        <is>
          <t>TM Fideri</t>
        </is>
      </c>
      <c>
        <v>TİRE TM 35-29-A00003_SELATİN TÜNELİ M19_2313884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02.07.2023 07:45:53</t>
        </is>
      </c>
      <c>
        <is>
          <t>02.07.2023 09:44:08</t>
        </is>
      </c>
      <c>
        <v>1.970833333</v>
      </c>
      <c>
        <v>0</v>
      </c>
      <c>
        <v>0</v>
      </c>
      <c>
        <v>1</v>
      </c>
      <c>
        <v>0</v>
      </c>
      <c>
        <v>16</v>
      </c>
      <c>
        <v>0</v>
      </c>
      <c>
        <v>0</v>
      </c>
      <c>
        <v>0</v>
      </c>
      <c>
        <v>0</v>
      </c>
      <c>
        <v>0</v>
      </c>
      <c>
        <v>1.9546862663624336</v>
      </c>
      <c>
        <v>0</v>
      </c>
      <c>
        <v>0</v>
      </c>
      <c>
        <v>0</v>
      </c>
      <c>
        <v>0</v>
      </c>
      <c>
        <v>0</v>
      </c>
      <c>
        <v>1.9546862663624336</v>
      </c>
    </row>
    <row>
      <c>
        <v>2596384</v>
      </c>
      <c>
        <v>1</v>
      </c>
      <c>
        <is>
          <t>İZMİR</t>
        </is>
      </c>
      <c>
        <v>GÜZELBAHÇE</v>
      </c>
      <c>
        <is>
          <t>OG Fideri</t>
        </is>
      </c>
      <c>
        <v>M-2760 35-10-M02760_TCK M02_81656679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02.07.2023 08:03:56</t>
        </is>
      </c>
      <c>
        <is>
          <t>02.07.2023 09:50:20</t>
        </is>
      </c>
      <c>
        <v>1.773333333</v>
      </c>
      <c>
        <v>0</v>
      </c>
      <c>
        <v>39</v>
      </c>
      <c>
        <v>0</v>
      </c>
      <c>
        <v>38</v>
      </c>
      <c>
        <v>4</v>
      </c>
      <c>
        <v>3</v>
      </c>
      <c>
        <v>0</v>
      </c>
      <c>
        <v>0</v>
      </c>
      <c>
        <v>0</v>
      </c>
      <c>
        <v>30.443915604470046</v>
      </c>
      <c>
        <v>0</v>
      </c>
      <c>
        <v>45.5645634968342</v>
      </c>
      <c>
        <v>163.8397013619701</v>
      </c>
      <c>
        <v>11.3904017916839</v>
      </c>
      <c>
        <v>0</v>
      </c>
      <c>
        <v>0</v>
      </c>
      <c>
        <v>251.23858225495823</v>
      </c>
    </row>
    <row>
      <c>
        <v>2596387</v>
      </c>
      <c>
        <v>1</v>
      </c>
      <c>
        <is>
          <t>İZMİR</t>
        </is>
      </c>
      <c>
        <v>BORNOVA</v>
      </c>
      <c>
        <is>
          <t>Kullanıcı Bağlantı Hattı</t>
        </is>
      </c>
      <c>
        <v>M-1283 35-02-M01283_912912894_912912894</v>
      </c>
      <c>
        <v>AG Branşman Yeraltı Kablo Arızası</v>
      </c>
      <c>
        <v>Dağıtım-AG</v>
      </c>
      <c>
        <v>Uzun</v>
      </c>
      <c>
        <v>Şebeke işletmecisi</v>
      </c>
      <c>
        <v>Bildirimsiz</v>
      </c>
      <c>
        <is>
          <t>02.07.2023 08:08:11</t>
        </is>
      </c>
      <c>
        <is>
          <t>02.07.2023 09:45:01</t>
        </is>
      </c>
      <c>
        <v>1.613888888</v>
      </c>
      <c>
        <v>0</v>
      </c>
      <c>
        <v>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0.736202166697899</v>
      </c>
      <c>
        <v>0</v>
      </c>
      <c>
        <v>0</v>
      </c>
      <c>
        <v>0</v>
      </c>
      <c>
        <v>0.08715043755845708</v>
      </c>
      <c>
        <v>0</v>
      </c>
      <c>
        <v>0</v>
      </c>
      <c>
        <v>0.823352604256356</v>
      </c>
    </row>
    <row>
      <c>
        <v>2596389</v>
      </c>
      <c>
        <v>1</v>
      </c>
      <c>
        <is>
          <t>MANİSA</t>
        </is>
      </c>
      <c>
        <v>AKHİSAR</v>
      </c>
      <c>
        <is>
          <t>OG Fideri</t>
        </is>
      </c>
      <c>
        <v>MEDAR DM 45-72-L00079_HatBaşıAyırıcı_53139927 L03_53139927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02.07.2023 08:10:29</t>
        </is>
      </c>
      <c>
        <is>
          <t>02.07.2023 09:59:46</t>
        </is>
      </c>
      <c>
        <v>1.821388888</v>
      </c>
      <c>
        <v>0</v>
      </c>
      <c>
        <v>3</v>
      </c>
      <c>
        <v>5</v>
      </c>
      <c>
        <v>0</v>
      </c>
      <c>
        <v>2</v>
      </c>
      <c>
        <v>0</v>
      </c>
      <c>
        <v>0</v>
      </c>
      <c>
        <v>0</v>
      </c>
      <c>
        <v>0</v>
      </c>
      <c>
        <v>0.45745624769746707</v>
      </c>
      <c>
        <v>17.698746271578468</v>
      </c>
      <c>
        <v>0</v>
      </c>
      <c>
        <v>4.657682528325554</v>
      </c>
      <c>
        <v>0</v>
      </c>
      <c>
        <v>0</v>
      </c>
      <c>
        <v>0</v>
      </c>
      <c>
        <v>22.81388504760149</v>
      </c>
    </row>
    <row>
      <c>
        <v>2596390</v>
      </c>
      <c>
        <v>1</v>
      </c>
      <c>
        <is>
          <t>İZMİR</t>
        </is>
      </c>
      <c>
        <v>BAYINDIR</v>
      </c>
      <c>
        <is>
          <t>Dağıtım Transformatörü</t>
        </is>
      </c>
      <c>
        <v>KARAHALİLLİ TR-4 35-20-L00372_35-20-L00372_2371657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02.07.2023 08:07:41</t>
        </is>
      </c>
      <c>
        <is>
          <t>02.07.2023 11:03:48</t>
        </is>
      </c>
      <c>
        <v>2.935277777</v>
      </c>
      <c>
        <v>0</v>
      </c>
      <c>
        <v>33</v>
      </c>
      <c>
        <v>0</v>
      </c>
      <c>
        <v>34</v>
      </c>
      <c>
        <v>0</v>
      </c>
      <c>
        <v>5</v>
      </c>
      <c>
        <v>0</v>
      </c>
      <c>
        <v>0</v>
      </c>
      <c>
        <v>0</v>
      </c>
      <c>
        <v>33.8456773254462</v>
      </c>
      <c>
        <v>0</v>
      </c>
      <c>
        <v>156.107457732542</v>
      </c>
      <c>
        <v>0</v>
      </c>
      <c>
        <v>19.14870985652912</v>
      </c>
      <c>
        <v>0</v>
      </c>
      <c>
        <v>0</v>
      </c>
      <c>
        <v>209.1018449145173</v>
      </c>
    </row>
    <row>
      <c>
        <v>2596392</v>
      </c>
      <c>
        <v>1</v>
      </c>
      <c>
        <is>
          <t>İZMİR</t>
        </is>
      </c>
      <c>
        <v>MENDERES</v>
      </c>
      <c>
        <is>
          <t>KÖK</t>
        </is>
      </c>
      <c>
        <v>TEKELİ ARITMA KÖK 35-22-M00090_KARAKUYU ÇIKIŞI M03_2127060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02.07.2023 08:14:35</t>
        </is>
      </c>
      <c>
        <is>
          <t>02.07.2023 09:06:10</t>
        </is>
      </c>
      <c>
        <v>0.859722222</v>
      </c>
      <c>
        <v>1</v>
      </c>
      <c>
        <v>389</v>
      </c>
      <c>
        <v>120</v>
      </c>
      <c>
        <v>133</v>
      </c>
      <c>
        <v>14</v>
      </c>
      <c>
        <v>46</v>
      </c>
      <c>
        <v>1</v>
      </c>
      <c>
        <v>0</v>
      </c>
      <c>
        <v>0.583429693175282</v>
      </c>
      <c>
        <v>78.89629441687191</v>
      </c>
      <c>
        <v>2060.533666737089</v>
      </c>
      <c>
        <v>719.9249601128035</v>
      </c>
      <c>
        <v>87.36404443861258</v>
      </c>
      <c>
        <v>33.74850011723066</v>
      </c>
      <c>
        <v>41.980059732921895</v>
      </c>
      <c>
        <v>0</v>
      </c>
      <c>
        <v>3023.0309552487047</v>
      </c>
    </row>
    <row>
      <c>
        <v>2596396</v>
      </c>
      <c>
        <v>1</v>
      </c>
      <c>
        <is>
          <t>MANİSA</t>
        </is>
      </c>
      <c>
        <v>SARIGÖL</v>
      </c>
      <c>
        <is>
          <t>OG Fideri</t>
        </is>
      </c>
      <c>
        <v>SARIGÖL DM 45-79-M00069_HatBaşıAyırıcı_64087005 M17_64087005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02.07.2023 08:14:44</t>
        </is>
      </c>
      <c>
        <is>
          <t>02.07.2023 10:38:22</t>
        </is>
      </c>
      <c>
        <v>2.393888888</v>
      </c>
      <c>
        <v>1</v>
      </c>
      <c>
        <v>40</v>
      </c>
      <c>
        <v>15</v>
      </c>
      <c>
        <v>21</v>
      </c>
      <c>
        <v>0</v>
      </c>
      <c>
        <v>0</v>
      </c>
      <c>
        <v>0</v>
      </c>
      <c>
        <v>0</v>
      </c>
      <c>
        <v>0.5155146514233333</v>
      </c>
      <c>
        <v>17.851930594401733</v>
      </c>
      <c>
        <v>189.8594469961662</v>
      </c>
      <c>
        <v>192.82450915496705</v>
      </c>
      <c>
        <v>0</v>
      </c>
      <c>
        <v>0</v>
      </c>
      <c>
        <v>0</v>
      </c>
      <c>
        <v>0</v>
      </c>
      <c>
        <v>401.05140139695834</v>
      </c>
    </row>
    <row>
      <c>
        <v>2596397</v>
      </c>
      <c>
        <v>1</v>
      </c>
      <c>
        <is>
          <t>İZMİR</t>
        </is>
      </c>
      <c>
        <v>TİRE</v>
      </c>
      <c>
        <is>
          <t>DM</t>
        </is>
      </c>
      <c>
        <v>GÖKÇEN DM 35-29-M00123_ASMALIK M12_2328948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02.07.2023 08:14:22</t>
        </is>
      </c>
      <c>
        <is>
          <t>02.07.2023 08:59:05</t>
        </is>
      </c>
      <c>
        <v>0.745277777</v>
      </c>
      <c>
        <v>0</v>
      </c>
      <c>
        <v>4</v>
      </c>
      <c>
        <v>31</v>
      </c>
      <c>
        <v>266</v>
      </c>
      <c>
        <v>9</v>
      </c>
      <c>
        <v>61</v>
      </c>
      <c>
        <v>0</v>
      </c>
      <c>
        <v>0</v>
      </c>
      <c>
        <v>0</v>
      </c>
      <c>
        <v>2.1812803673085224</v>
      </c>
      <c>
        <v>208.73893746803282</v>
      </c>
      <c>
        <v>730.1057603808981</v>
      </c>
      <c>
        <v>74.43125214017437</v>
      </c>
      <c>
        <v>130.1508938987666</v>
      </c>
      <c>
        <v>0</v>
      </c>
      <c>
        <v>0</v>
      </c>
      <c>
        <v>1145.6081242551804</v>
      </c>
    </row>
    <row>
      <c>
        <v>2596399</v>
      </c>
      <c>
        <v>1</v>
      </c>
      <c>
        <is>
          <t>MANİSA</t>
        </is>
      </c>
      <c>
        <v>SALİHLİ</v>
      </c>
      <c>
        <is>
          <t>OG Fideri</t>
        </is>
      </c>
      <c>
        <v>TAYTAN OFİS KÖK 45-78-M00314_HatBaşıAyırıcı_53140382 M06_53140382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02.07.2023 08:24:34</t>
        </is>
      </c>
      <c>
        <is>
          <t>02.07.2023 10:23:00</t>
        </is>
      </c>
      <c>
        <v>1.973888888</v>
      </c>
      <c>
        <v>0</v>
      </c>
      <c>
        <v>0</v>
      </c>
      <c>
        <v>0</v>
      </c>
      <c>
        <v>6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111.16630056595368</v>
      </c>
      <c>
        <v>0</v>
      </c>
      <c>
        <v>0</v>
      </c>
      <c>
        <v>0</v>
      </c>
      <c>
        <v>0</v>
      </c>
      <c>
        <v>111.16630056595368</v>
      </c>
    </row>
    <row>
      <c>
        <v>2596400</v>
      </c>
      <c>
        <v>1</v>
      </c>
      <c>
        <is>
          <t>İZMİR</t>
        </is>
      </c>
      <c>
        <v>DİKİLİ</v>
      </c>
      <c>
        <is>
          <t>Kullanıcı Bağlantı Hattı</t>
        </is>
      </c>
      <c>
        <v>KIYI ALTINKENT SİTESİ TR 35-30-M00295_965646367_965646367</v>
      </c>
      <c>
        <v>AG Branşman Yeraltı Kablo Arızası</v>
      </c>
      <c>
        <v>Dağıtım-AG</v>
      </c>
      <c>
        <v>Uzun</v>
      </c>
      <c>
        <v>Şebeke işletmecisi</v>
      </c>
      <c>
        <v>Bildirimsiz</v>
      </c>
      <c>
        <is>
          <t>02.07.2023 08:18:30</t>
        </is>
      </c>
      <c>
        <is>
          <t>02.07.2023 11:08:52</t>
        </is>
      </c>
      <c>
        <v>2.839444444</v>
      </c>
      <c>
        <v>0</v>
      </c>
      <c>
        <v>3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1.976743901545737</v>
      </c>
      <c>
        <v>0</v>
      </c>
      <c>
        <v>0</v>
      </c>
      <c>
        <v>0</v>
      </c>
      <c>
        <v>0</v>
      </c>
      <c>
        <v>0</v>
      </c>
      <c>
        <v>0</v>
      </c>
      <c>
        <v>1.976743901545737</v>
      </c>
    </row>
    <row>
      <c>
        <v>2596403</v>
      </c>
      <c>
        <v>1</v>
      </c>
      <c>
        <is>
          <t>MANİSA</t>
        </is>
      </c>
      <c>
        <v>ALAŞEHİR</v>
      </c>
      <c>
        <is>
          <t>OG Fideri</t>
        </is>
      </c>
      <c>
        <v>IŞIKLAR KÖK 45-73-M00467_HatBaşıAyırıcı_53136479 M06_53136479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02.07.2023 08:32:55</t>
        </is>
      </c>
      <c>
        <is>
          <t>02.07.2023 09:51:29</t>
        </is>
      </c>
      <c>
        <v>1.309444444</v>
      </c>
      <c>
        <v>1</v>
      </c>
      <c>
        <v>126</v>
      </c>
      <c>
        <v>3</v>
      </c>
      <c>
        <v>3</v>
      </c>
      <c>
        <v>1</v>
      </c>
      <c>
        <v>4</v>
      </c>
      <c>
        <v>0</v>
      </c>
      <c>
        <v>0</v>
      </c>
      <c>
        <v>0.2695941292277778</v>
      </c>
      <c>
        <v>16.12666742704578</v>
      </c>
      <c>
        <v>48.75464694343694</v>
      </c>
      <c>
        <v>15.895716196058258</v>
      </c>
      <c>
        <v>1.5832608722941783</v>
      </c>
      <c>
        <v>1.9644567783626647</v>
      </c>
      <c>
        <v>0</v>
      </c>
      <c>
        <v>0</v>
      </c>
      <c>
        <v>84.59434234642559</v>
      </c>
    </row>
    <row>
      <c>
        <v>2596404</v>
      </c>
      <c>
        <v>1</v>
      </c>
      <c>
        <is>
          <t>MANİSA</t>
        </is>
      </c>
      <c>
        <v>KIRKAĞAÇ</v>
      </c>
      <c>
        <is>
          <t>DM</t>
        </is>
      </c>
      <c>
        <v>GELENBE İM 45-76-A00001_ALACALAR L02_2093763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02.07.2023 08:32:31</t>
        </is>
      </c>
      <c>
        <is>
          <t>02.07.2023 08:35:47</t>
        </is>
      </c>
      <c>
        <v>0.054444444</v>
      </c>
      <c>
        <v>3</v>
      </c>
      <c>
        <v>434</v>
      </c>
      <c>
        <v>19</v>
      </c>
      <c>
        <v>23</v>
      </c>
      <c>
        <v>14</v>
      </c>
      <c>
        <v>27</v>
      </c>
      <c>
        <v>1</v>
      </c>
      <c>
        <v>0</v>
      </c>
      <c>
        <v>0.03498618241366111</v>
      </c>
      <c>
        <v>2.5924270790774324</v>
      </c>
      <c>
        <v>6.7865069996521115</v>
      </c>
      <c>
        <v>0.3970161510423803</v>
      </c>
      <c>
        <v>4.621434469658359</v>
      </c>
      <c>
        <v>0.21201041492368108</v>
      </c>
      <c>
        <v>0.025754727230052333</v>
      </c>
      <c>
        <v>0</v>
      </c>
      <c>
        <v>14.670136023997678</v>
      </c>
    </row>
    <row>
      <c>
        <v>2596405</v>
      </c>
      <c>
        <v>1</v>
      </c>
      <c>
        <is>
          <t>MANİSA</t>
        </is>
      </c>
      <c>
        <v>SOMA</v>
      </c>
      <c>
        <is>
          <t>DM</t>
        </is>
      </c>
      <c>
        <v>SOMA A SANTRALİ İM/DM 45-82-A00001_SAVAŞTEPE 15.8 L14_2324960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02.07.2023 08:36:05</t>
        </is>
      </c>
      <c>
        <is>
          <t>02.07.2023 09:52:27</t>
        </is>
      </c>
      <c>
        <v>1.272777777</v>
      </c>
      <c>
        <v>15</v>
      </c>
      <c>
        <v>866</v>
      </c>
      <c>
        <v>72</v>
      </c>
      <c>
        <v>41</v>
      </c>
      <c>
        <v>15</v>
      </c>
      <c>
        <v>50</v>
      </c>
      <c>
        <v>0</v>
      </c>
      <c>
        <v>1</v>
      </c>
      <c>
        <v>5.196672647516933</v>
      </c>
      <c>
        <v>119.04265394221807</v>
      </c>
      <c>
        <v>97.36453735644501</v>
      </c>
      <c>
        <v>39.25322875656104</v>
      </c>
      <c>
        <v>50.35400716219216</v>
      </c>
      <c>
        <v>28.749391752292667</v>
      </c>
      <c>
        <v>0</v>
      </c>
      <c>
        <v>2.442953520773137</v>
      </c>
      <c>
        <v>342.40344513799903</v>
      </c>
    </row>
    <row>
      <c>
        <v>2596406</v>
      </c>
      <c>
        <v>1</v>
      </c>
      <c>
        <is>
          <t>İZMİR</t>
        </is>
      </c>
      <c>
        <v>KONAK</v>
      </c>
      <c>
        <is>
          <t>AG Fideri</t>
        </is>
      </c>
      <c>
        <v>K-2926 35-01-K02926_C_56376730_56376730</v>
      </c>
      <c>
        <v>AG Tel Kopuğu</v>
      </c>
      <c>
        <v>Dağıtım-AG</v>
      </c>
      <c>
        <v>Uzun</v>
      </c>
      <c>
        <v>Şebeke işletmecisi</v>
      </c>
      <c>
        <v>Bildirimsiz</v>
      </c>
      <c>
        <is>
          <t>02.07.2023 08:37:58</t>
        </is>
      </c>
      <c>
        <is>
          <t>02.07.2023 12:16:24</t>
        </is>
      </c>
      <c>
        <v>3.640555555</v>
      </c>
      <c>
        <v>0</v>
      </c>
      <c>
        <v>9</v>
      </c>
      <c>
        <v>0</v>
      </c>
      <c>
        <v>0</v>
      </c>
      <c>
        <v>0</v>
      </c>
      <c>
        <v>22</v>
      </c>
      <c>
        <v>0</v>
      </c>
      <c>
        <v>0</v>
      </c>
      <c>
        <v>0</v>
      </c>
      <c>
        <v>9.405580892696095</v>
      </c>
      <c>
        <v>0</v>
      </c>
      <c>
        <v>0</v>
      </c>
      <c>
        <v>0</v>
      </c>
      <c>
        <v>58.264691535584795</v>
      </c>
      <c>
        <v>0</v>
      </c>
      <c>
        <v>0</v>
      </c>
      <c>
        <v>67.6702724282809</v>
      </c>
    </row>
    <row>
      <c>
        <v>2596407</v>
      </c>
      <c>
        <v>1</v>
      </c>
      <c>
        <is>
          <t>İZMİR</t>
        </is>
      </c>
      <c>
        <v>KONAK</v>
      </c>
      <c>
        <is>
          <t>AG Fideri</t>
        </is>
      </c>
      <c>
        <v>K-2926 35-01-K02926_B_56376731_56376731</v>
      </c>
      <c>
        <v>AG Tel Kopuğu</v>
      </c>
      <c>
        <v>Dağıtım-AG</v>
      </c>
      <c>
        <v>Uzun</v>
      </c>
      <c>
        <v>Şebeke işletmecisi</v>
      </c>
      <c>
        <v>Bildirimsiz</v>
      </c>
      <c>
        <is>
          <t>02.07.2023 08:38:33</t>
        </is>
      </c>
      <c>
        <is>
          <t>02.07.2023 12:20:00</t>
        </is>
      </c>
      <c>
        <v>3.690833333</v>
      </c>
      <c>
        <v>0</v>
      </c>
      <c>
        <v>22</v>
      </c>
      <c>
        <v>0</v>
      </c>
      <c>
        <v>0</v>
      </c>
      <c>
        <v>0</v>
      </c>
      <c>
        <v>62</v>
      </c>
      <c>
        <v>0</v>
      </c>
      <c>
        <v>1</v>
      </c>
      <c>
        <v>0</v>
      </c>
      <c>
        <v>13.294299594677629</v>
      </c>
      <c>
        <v>0</v>
      </c>
      <c>
        <v>0</v>
      </c>
      <c>
        <v>0</v>
      </c>
      <c>
        <v>126.62223221658954</v>
      </c>
      <c>
        <v>0</v>
      </c>
      <c>
        <v>1.7308591534657922</v>
      </c>
      <c>
        <v>141.64739096473295</v>
      </c>
    </row>
    <row>
      <c>
        <v>2596408</v>
      </c>
      <c>
        <v>1</v>
      </c>
      <c>
        <is>
          <t>İZMİR</t>
        </is>
      </c>
      <c>
        <v>ÇEŞME</v>
      </c>
      <c>
        <is>
          <t>Kullanıcı Bağlantı Hattı</t>
        </is>
      </c>
      <c>
        <v>M-147 SAKIZLIKOY 35-18-M00147_950443639_950443639</v>
      </c>
      <c>
        <v>AG Branşman Yeraltı Kablo Arızası</v>
      </c>
      <c>
        <v>Dağıtım-AG</v>
      </c>
      <c>
        <v>Uzun</v>
      </c>
      <c>
        <v>Şebeke işletmecisi</v>
      </c>
      <c>
        <v>Bildirimsiz</v>
      </c>
      <c>
        <is>
          <t>02.07.2023 08:40:01</t>
        </is>
      </c>
      <c>
        <is>
          <t>02.07.2023 11:17:13</t>
        </is>
      </c>
      <c>
        <v>2.62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</row>
    <row>
      <c>
        <v>2596411</v>
      </c>
      <c>
        <v>1</v>
      </c>
      <c>
        <is>
          <t>MANİSA</t>
        </is>
      </c>
      <c>
        <v>AKHİSAR</v>
      </c>
      <c>
        <is>
          <t>OG Fideri</t>
        </is>
      </c>
      <c>
        <v>TR-2/35 45-72-L00035_TR-2/36 L03_66524242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02.07.2023 08:39:28</t>
        </is>
      </c>
      <c>
        <is>
          <t>02.07.2023 10:49:35</t>
        </is>
      </c>
      <c>
        <v>2.168611111</v>
      </c>
      <c>
        <v>0</v>
      </c>
      <c>
        <v>145</v>
      </c>
      <c>
        <v>0</v>
      </c>
      <c>
        <v>0</v>
      </c>
      <c>
        <v>0</v>
      </c>
      <c>
        <v>145</v>
      </c>
      <c>
        <v>0</v>
      </c>
      <c>
        <v>0</v>
      </c>
      <c>
        <v>0</v>
      </c>
      <c>
        <v>37.68325419180366</v>
      </c>
      <c>
        <v>0</v>
      </c>
      <c>
        <v>0</v>
      </c>
      <c>
        <v>0</v>
      </c>
      <c>
        <v>106.99239463808753</v>
      </c>
      <c>
        <v>0</v>
      </c>
      <c>
        <v>0</v>
      </c>
      <c>
        <v>144.6756488298912</v>
      </c>
    </row>
    <row>
      <c>
        <v>2596413</v>
      </c>
      <c>
        <v>1</v>
      </c>
      <c>
        <is>
          <t>İZMİR</t>
        </is>
      </c>
      <c>
        <v>TİRE</v>
      </c>
      <c>
        <is>
          <t>DM</t>
        </is>
      </c>
      <c>
        <v>TİRE İM-DM-1 35-29-A00001_DM-1/66 M04_2059514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02.07.2023 08:41:47</t>
        </is>
      </c>
      <c>
        <is>
          <t>02.07.2023 08:49:18</t>
        </is>
      </c>
      <c>
        <v>0.125277777</v>
      </c>
      <c>
        <v>1</v>
      </c>
      <c>
        <v>0</v>
      </c>
      <c>
        <v>12</v>
      </c>
      <c>
        <v>128</v>
      </c>
      <c>
        <v>5</v>
      </c>
      <c>
        <v>35</v>
      </c>
      <c>
        <v>0</v>
      </c>
      <c>
        <v>0</v>
      </c>
      <c>
        <v>0.2914697149729536</v>
      </c>
      <c>
        <v>0</v>
      </c>
      <c>
        <v>15.608794423798297</v>
      </c>
      <c>
        <v>76.960060177499</v>
      </c>
      <c>
        <v>7.31558663976285</v>
      </c>
      <c>
        <v>12.53623642051303</v>
      </c>
      <c>
        <v>0</v>
      </c>
      <c>
        <v>0</v>
      </c>
      <c>
        <v>112.71214737654614</v>
      </c>
    </row>
    <row>
      <c>
        <v>2596415</v>
      </c>
      <c>
        <v>1</v>
      </c>
      <c>
        <is>
          <t>İZMİR</t>
        </is>
      </c>
      <c>
        <v>TORBALI</v>
      </c>
      <c>
        <is>
          <t>KÖK</t>
        </is>
      </c>
      <c>
        <v>ATALAN KÖK 35-26-L00247_GÖLLÜCE L06_72823413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02.07.2023 08:42:51</t>
        </is>
      </c>
      <c>
        <is>
          <t>02.07.2023 09:14:19</t>
        </is>
      </c>
      <c>
        <v>0.524444444</v>
      </c>
      <c>
        <v>0</v>
      </c>
      <c>
        <v>296</v>
      </c>
      <c>
        <v>39</v>
      </c>
      <c>
        <v>7</v>
      </c>
      <c>
        <v>6</v>
      </c>
      <c>
        <v>19</v>
      </c>
      <c>
        <v>0</v>
      </c>
      <c>
        <v>0</v>
      </c>
      <c>
        <v>0</v>
      </c>
      <c>
        <v>28.50017603703125</v>
      </c>
      <c>
        <v>410.89882060358553</v>
      </c>
      <c>
        <v>9.640115793122563</v>
      </c>
      <c>
        <v>23.47253013531505</v>
      </c>
      <c>
        <v>12.499021817385238</v>
      </c>
      <c>
        <v>0</v>
      </c>
      <c>
        <v>0</v>
      </c>
      <c>
        <v>485.0106643864396</v>
      </c>
    </row>
    <row>
      <c>
        <v>2596424</v>
      </c>
      <c>
        <v>1</v>
      </c>
      <c>
        <is>
          <t>MANİSA</t>
        </is>
      </c>
      <c>
        <v>KIRKAĞAÇ</v>
      </c>
      <c>
        <is>
          <t>DM</t>
        </is>
      </c>
      <c>
        <v>GELENBE İM 45-76-A00001_ALACALAR L02_2093763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02.07.2023 09:01:26</t>
        </is>
      </c>
      <c>
        <is>
          <t>02.07.2023 09:05:03</t>
        </is>
      </c>
      <c>
        <v>0.060277777</v>
      </c>
      <c>
        <v>3</v>
      </c>
      <c>
        <v>434</v>
      </c>
      <c>
        <v>19</v>
      </c>
      <c>
        <v>23</v>
      </c>
      <c>
        <v>14</v>
      </c>
      <c>
        <v>27</v>
      </c>
      <c>
        <v>1</v>
      </c>
      <c>
        <v>0</v>
      </c>
      <c>
        <v>0.04687948260123333</v>
      </c>
      <c>
        <v>3.0485649218245117</v>
      </c>
      <c>
        <v>7.634193431611812</v>
      </c>
      <c>
        <v>0.4440006118515712</v>
      </c>
      <c>
        <v>5.530932328728848</v>
      </c>
      <c>
        <v>0.2659195075869539</v>
      </c>
      <c>
        <v>0.031839797261440005</v>
      </c>
      <c>
        <v>0</v>
      </c>
      <c>
        <v>17.002330081466372</v>
      </c>
    </row>
    <row>
      <c>
        <v>2596427</v>
      </c>
      <c>
        <v>1</v>
      </c>
      <c>
        <is>
          <t>İZMİR</t>
        </is>
      </c>
      <c>
        <v>ÇEŞME</v>
      </c>
      <c>
        <is>
          <t>AG Fideri</t>
        </is>
      </c>
      <c>
        <v>L-211 35-18-L00211__83437408_83437408</v>
      </c>
      <c>
        <v>AG Nötr İletken Kopması</v>
      </c>
      <c>
        <v>Dağıtım-AG</v>
      </c>
      <c>
        <v>Uzun</v>
      </c>
      <c>
        <v>Şebeke işletmecisi</v>
      </c>
      <c>
        <v>Bildirimsiz</v>
      </c>
      <c>
        <is>
          <t>02.07.2023 09:05:28</t>
        </is>
      </c>
      <c>
        <is>
          <t>02.07.2023 14:06:57</t>
        </is>
      </c>
      <c>
        <v>5.024722222</v>
      </c>
      <c>
        <v>0</v>
      </c>
      <c>
        <v>31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111.68694451970757</v>
      </c>
      <c>
        <v>0</v>
      </c>
      <c>
        <v>0</v>
      </c>
      <c>
        <v>0</v>
      </c>
      <c>
        <v>15.997843264991882</v>
      </c>
      <c>
        <v>0</v>
      </c>
      <c>
        <v>0</v>
      </c>
      <c>
        <v>127.68478778469945</v>
      </c>
    </row>
    <row>
      <c>
        <v>2596429</v>
      </c>
      <c>
        <v>1</v>
      </c>
      <c>
        <is>
          <t>MANİSA</t>
        </is>
      </c>
      <c>
        <v>YUNUSEMRE</v>
      </c>
      <c>
        <is>
          <t>DM</t>
        </is>
      </c>
      <c>
        <v>ÜÇPINAR DM 45-71-M00183_ESKİ ÜÇPINAR M11_72249517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02.07.2023 09:09:48</t>
        </is>
      </c>
      <c>
        <is>
          <t>02.07.2023 09:35:23</t>
        </is>
      </c>
      <c>
        <v>0.426388888</v>
      </c>
      <c>
        <v>21</v>
      </c>
      <c>
        <v>161</v>
      </c>
      <c>
        <v>301</v>
      </c>
      <c>
        <v>100</v>
      </c>
      <c>
        <v>12</v>
      </c>
      <c>
        <v>7</v>
      </c>
      <c>
        <v>0</v>
      </c>
      <c>
        <v>0</v>
      </c>
      <c>
        <v>8.502135507266667</v>
      </c>
      <c>
        <v>18.67748519671802</v>
      </c>
      <c>
        <v>278.15204090087985</v>
      </c>
      <c>
        <v>73.60515711272578</v>
      </c>
      <c>
        <v>5.565234321289283</v>
      </c>
      <c>
        <v>1.7444540353815636</v>
      </c>
      <c>
        <v>0</v>
      </c>
      <c>
        <v>0</v>
      </c>
      <c>
        <v>386.24650707426116</v>
      </c>
    </row>
    <row>
      <c>
        <v>2596430</v>
      </c>
      <c>
        <v>1</v>
      </c>
      <c>
        <is>
          <t>MANİSA</t>
        </is>
      </c>
      <c>
        <v>AKHİSAR</v>
      </c>
      <c>
        <is>
          <t>OG Fideri</t>
        </is>
      </c>
      <c>
        <v>MEDAR DM 45-72-L00079_KÖYLER L03_66588731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02.07.2023 09:17:50</t>
        </is>
      </c>
      <c>
        <is>
          <t>02.07.2023 09:48:00</t>
        </is>
      </c>
      <c>
        <v>0.502777777</v>
      </c>
      <c>
        <v>3</v>
      </c>
      <c>
        <v>1943</v>
      </c>
      <c>
        <v>43</v>
      </c>
      <c>
        <v>395</v>
      </c>
      <c>
        <v>12</v>
      </c>
      <c>
        <v>274</v>
      </c>
      <c>
        <v>4</v>
      </c>
      <c>
        <v>1</v>
      </c>
      <c>
        <v>0.33032572399999993</v>
      </c>
      <c>
        <v>146.75698682970258</v>
      </c>
      <c>
        <v>39.75385852167366</v>
      </c>
      <c>
        <v>120.2479162473426</v>
      </c>
      <c>
        <v>17.581428730431497</v>
      </c>
      <c>
        <v>51.46829015532346</v>
      </c>
      <c>
        <v>22.75518456373333</v>
      </c>
      <c>
        <v>1.4361225875243988</v>
      </c>
      <c>
        <v>400.3301133597315</v>
      </c>
    </row>
    <row>
      <c>
        <v>2596434</v>
      </c>
      <c>
        <v>1</v>
      </c>
      <c>
        <is>
          <t>İZMİR</t>
        </is>
      </c>
      <c>
        <v>BERGAMA</v>
      </c>
      <c>
        <is>
          <t>OG Fideri</t>
        </is>
      </c>
      <c>
        <v>GÖÇBEYLİ DM 35-16-M00139_HatBaşıAyırıcı_90912768 M07_90912768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02.07.2023 09:13:44</t>
        </is>
      </c>
      <c>
        <is>
          <t>02.07.2023 10:12:19</t>
        </is>
      </c>
      <c>
        <v>0.976388888</v>
      </c>
      <c>
        <v>0</v>
      </c>
      <c>
        <v>123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10.817185404953237</v>
      </c>
      <c>
        <v>0</v>
      </c>
      <c>
        <v>0</v>
      </c>
      <c>
        <v>0</v>
      </c>
      <c>
        <v>0.8522473375345231</v>
      </c>
      <c>
        <v>0</v>
      </c>
      <c>
        <v>0</v>
      </c>
      <c>
        <v>11.66943274248776</v>
      </c>
    </row>
    <row>
      <c>
        <v>2596437</v>
      </c>
      <c>
        <v>1</v>
      </c>
      <c>
        <is>
          <t>MANİSA</t>
        </is>
      </c>
      <c>
        <v>GÖRDES</v>
      </c>
      <c>
        <is>
          <t>AG Fideri</t>
        </is>
      </c>
      <c>
        <v>MALAZ BAĞBAŞI TR-1 45-75-M00289_A_91154013_91154013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02.07.2023 09:19:18</t>
        </is>
      </c>
      <c>
        <is>
          <t>02.07.2023 12:09:17</t>
        </is>
      </c>
      <c>
        <v>2.833055555</v>
      </c>
      <c>
        <v>0</v>
      </c>
      <c>
        <v>6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0.4255297118019177</v>
      </c>
      <c>
        <v>0</v>
      </c>
      <c>
        <v>1.7618241021078451</v>
      </c>
      <c>
        <v>0</v>
      </c>
      <c>
        <v>0</v>
      </c>
      <c>
        <v>0</v>
      </c>
      <c>
        <v>0</v>
      </c>
      <c>
        <v>2.1873538139097626</v>
      </c>
    </row>
    <row>
      <c>
        <v>2596438</v>
      </c>
      <c>
        <v>1</v>
      </c>
      <c>
        <is>
          <t>İZMİR</t>
        </is>
      </c>
      <c>
        <v>ÖDEMİŞ</v>
      </c>
      <c>
        <is>
          <t>DM</t>
        </is>
      </c>
      <c>
        <v>KAYMAKÇI İM 35-15-A00004_YEŞİLKÖY L05_2121821</v>
      </c>
      <c>
        <v>OG Fider Açması</v>
      </c>
      <c>
        <v>Dağıtım-OG</v>
      </c>
      <c>
        <v>Kısa</v>
      </c>
      <c>
        <v>Şebeke işletmecisi</v>
      </c>
      <c>
        <v>Bildirimsiz</v>
      </c>
      <c>
        <is>
          <t>02.07.2023 09:27:33</t>
        </is>
      </c>
      <c>
        <is>
          <t>02.07.2023 09:30:11</t>
        </is>
      </c>
      <c>
        <v>0.043888888</v>
      </c>
      <c>
        <v>0</v>
      </c>
      <c>
        <v>254</v>
      </c>
      <c>
        <v>3</v>
      </c>
      <c>
        <v>52</v>
      </c>
      <c>
        <v>5</v>
      </c>
      <c>
        <v>45</v>
      </c>
      <c>
        <v>0</v>
      </c>
      <c>
        <v>0</v>
      </c>
      <c>
        <v>0</v>
      </c>
      <c>
        <v>2.0725578915153373</v>
      </c>
      <c>
        <v>5.2044366079877316</v>
      </c>
      <c>
        <v>5.789079291819623</v>
      </c>
      <c>
        <v>1.4261099339614354</v>
      </c>
      <c>
        <v>2.192272073302433</v>
      </c>
      <c>
        <v>0</v>
      </c>
      <c>
        <v>0</v>
      </c>
      <c>
        <v>16.68445579858656</v>
      </c>
    </row>
    <row>
      <c>
        <v>2596441</v>
      </c>
      <c>
        <v>1</v>
      </c>
      <c>
        <is>
          <t>İZMİR</t>
        </is>
      </c>
      <c>
        <v>KEMALPAŞA</v>
      </c>
      <c>
        <is>
          <t>KÖK</t>
        </is>
      </c>
      <c>
        <v>IŞIK TARIM KÖK 35-27-L00352_ÖREN KÖK  ÇIKIŞI L03_2121424</v>
      </c>
      <c>
        <v>Şebeke Yenileme ve Kapasite Artışı Çalışması</v>
      </c>
      <c>
        <v>Dağıtım-OG</v>
      </c>
      <c>
        <v>Uzun</v>
      </c>
      <c>
        <v>Şebeke işletmecisi</v>
      </c>
      <c>
        <v>Bildirimli</v>
      </c>
      <c>
        <is>
          <t>02.07.2023 09:33:18</t>
        </is>
      </c>
      <c>
        <is>
          <t>02.07.2023 15:13:09</t>
        </is>
      </c>
      <c>
        <v>5.664166666</v>
      </c>
      <c>
        <v>5</v>
      </c>
      <c>
        <v>6554</v>
      </c>
      <c>
        <v>23</v>
      </c>
      <c>
        <v>165</v>
      </c>
      <c>
        <v>7</v>
      </c>
      <c>
        <v>929</v>
      </c>
      <c>
        <v>5</v>
      </c>
      <c>
        <v>1</v>
      </c>
      <c>
        <v>7.143937039497764</v>
      </c>
      <c>
        <v>7045.919762938031</v>
      </c>
      <c>
        <v>228.26496949859472</v>
      </c>
      <c>
        <v>595.2313509567244</v>
      </c>
      <c>
        <v>76.94430104442152</v>
      </c>
      <c>
        <v>2996.0722890195743</v>
      </c>
      <c>
        <v>1236.2550438676253</v>
      </c>
      <c>
        <v>0</v>
      </c>
      <c>
        <v>12185.831654364469</v>
      </c>
    </row>
    <row>
      <c>
        <v>2596444</v>
      </c>
      <c>
        <v>1</v>
      </c>
      <c>
        <is>
          <t>MANİSA</t>
        </is>
      </c>
      <c>
        <v>YUNUSEMRE</v>
      </c>
      <c>
        <is>
          <t>OG Fideri</t>
        </is>
      </c>
      <c>
        <v>DM-25/17 45-71-M00049_TR-1/45 M04_61319617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02.07.2023 09:36:07</t>
        </is>
      </c>
      <c>
        <is>
          <t>02.07.2023 10:04:51</t>
        </is>
      </c>
      <c>
        <v>0.478888888</v>
      </c>
      <c>
        <v>0</v>
      </c>
      <c>
        <v>47</v>
      </c>
      <c>
        <v>1</v>
      </c>
      <c>
        <v>24</v>
      </c>
      <c>
        <v>1</v>
      </c>
      <c>
        <v>13</v>
      </c>
      <c>
        <v>0</v>
      </c>
      <c>
        <v>0</v>
      </c>
      <c>
        <v>0</v>
      </c>
      <c>
        <v>10.881886000337081</v>
      </c>
      <c>
        <v>9.118507863137536</v>
      </c>
      <c>
        <v>6.103818040550022</v>
      </c>
      <c>
        <v>3.1164875684423525</v>
      </c>
      <c>
        <v>5.00951973742702</v>
      </c>
      <c>
        <v>0</v>
      </c>
      <c>
        <v>0</v>
      </c>
      <c>
        <v>34.23021920989401</v>
      </c>
    </row>
    <row>
      <c>
        <v>2596449</v>
      </c>
      <c>
        <v>1</v>
      </c>
      <c>
        <is>
          <t>MANİSA</t>
        </is>
      </c>
      <c>
        <v>AKHİSAR</v>
      </c>
      <c>
        <is>
          <t>KÖK</t>
        </is>
      </c>
      <c>
        <v>ERDELLİ TR-2 KÖK 45-72-L00476_ERDELLİ KÖYÜ ÇIKIŞ L05_66551744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02.07.2023 09:43:43</t>
        </is>
      </c>
      <c>
        <is>
          <t>02.07.2023 11:37:44</t>
        </is>
      </c>
      <c>
        <v>1.900277777</v>
      </c>
      <c>
        <v>0</v>
      </c>
      <c>
        <v>124</v>
      </c>
      <c>
        <v>0</v>
      </c>
      <c>
        <v>14</v>
      </c>
      <c>
        <v>0</v>
      </c>
      <c>
        <v>28</v>
      </c>
      <c>
        <v>0</v>
      </c>
      <c>
        <v>0</v>
      </c>
      <c>
        <v>0</v>
      </c>
      <c>
        <v>30.98945067017504</v>
      </c>
      <c>
        <v>0</v>
      </c>
      <c>
        <v>15.324076964330159</v>
      </c>
      <c>
        <v>0</v>
      </c>
      <c>
        <v>11.853983515951745</v>
      </c>
      <c>
        <v>0</v>
      </c>
      <c>
        <v>0</v>
      </c>
      <c>
        <v>58.167511150456946</v>
      </c>
    </row>
    <row>
      <c>
        <v>2596453</v>
      </c>
      <c>
        <v>1</v>
      </c>
      <c>
        <is>
          <t>İZMİR</t>
        </is>
      </c>
      <c>
        <v>GAZİEMİR</v>
      </c>
      <c>
        <is>
          <t>OG Fideri</t>
        </is>
      </c>
      <c>
        <v>K-2380 35-08-K02380_K-1522 K03_42545597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02.07.2023 09:48:48</t>
        </is>
      </c>
      <c>
        <is>
          <t>02.07.2023 10:57:59</t>
        </is>
      </c>
      <c>
        <v>1.153055555</v>
      </c>
      <c>
        <v>1</v>
      </c>
      <c>
        <v>801</v>
      </c>
      <c>
        <v>2</v>
      </c>
      <c>
        <v>21</v>
      </c>
      <c>
        <v>19</v>
      </c>
      <c>
        <v>91</v>
      </c>
      <c>
        <v>8</v>
      </c>
      <c>
        <v>1</v>
      </c>
      <c>
        <v>1.0697402353948176</v>
      </c>
      <c>
        <v>199.12365498666307</v>
      </c>
      <c>
        <v>4.757922734641181</v>
      </c>
      <c>
        <v>5.369868961353731</v>
      </c>
      <c>
        <v>158.4824609270629</v>
      </c>
      <c>
        <v>112.11899788906278</v>
      </c>
      <c>
        <v>99.36533076836407</v>
      </c>
      <c>
        <v>17.587244828790404</v>
      </c>
      <c>
        <v>597.8752213313329</v>
      </c>
    </row>
    <row>
      <c>
        <v>2596455</v>
      </c>
      <c>
        <v>1</v>
      </c>
      <c>
        <is>
          <t>İZMİR</t>
        </is>
      </c>
      <c>
        <v>DİKİLİ</v>
      </c>
      <c>
        <is>
          <t>KÖK</t>
        </is>
      </c>
      <c>
        <v>TÖYKO KÖK 35-30-M00213_NEJLA TUNA M01_85855821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02.07.2023 09:51:34</t>
        </is>
      </c>
      <c>
        <is>
          <t>02.07.2023 11:53:28</t>
        </is>
      </c>
      <c>
        <v>2.031666666</v>
      </c>
      <c>
        <v>0</v>
      </c>
      <c>
        <v>0</v>
      </c>
      <c>
        <v>7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10.77806069642299</v>
      </c>
      <c>
        <v>0</v>
      </c>
      <c>
        <v>0.3345769189289012</v>
      </c>
      <c>
        <v>0</v>
      </c>
      <c>
        <v>0</v>
      </c>
      <c>
        <v>0</v>
      </c>
      <c>
        <v>11.112637615351892</v>
      </c>
    </row>
    <row>
      <c>
        <v>2596456</v>
      </c>
      <c>
        <v>1</v>
      </c>
      <c>
        <is>
          <t>İZMİR</t>
        </is>
      </c>
      <c>
        <v>DİKİLİ</v>
      </c>
      <c>
        <is>
          <t>Dağıtım Transformatörü</t>
        </is>
      </c>
      <c>
        <v>ÇANDARLI TR-22 KÖRFEZ 35-30-M00022_35-30-M00022_2374677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02.07.2023 09:51:45</t>
        </is>
      </c>
      <c>
        <is>
          <t>02.07.2023 12:16:38</t>
        </is>
      </c>
      <c>
        <v>2.414722222</v>
      </c>
      <c>
        <v>0</v>
      </c>
      <c>
        <v>129</v>
      </c>
      <c>
        <v>0</v>
      </c>
      <c>
        <v>0</v>
      </c>
      <c>
        <v>0</v>
      </c>
      <c>
        <v>11</v>
      </c>
      <c>
        <v>0</v>
      </c>
      <c>
        <v>0</v>
      </c>
      <c>
        <v>0</v>
      </c>
      <c>
        <v>53.73672242270754</v>
      </c>
      <c>
        <v>0</v>
      </c>
      <c>
        <v>0</v>
      </c>
      <c>
        <v>0</v>
      </c>
      <c>
        <v>32.32412189156326</v>
      </c>
      <c>
        <v>0</v>
      </c>
      <c>
        <v>0</v>
      </c>
      <c>
        <v>86.0608443142708</v>
      </c>
    </row>
    <row>
      <c>
        <v>2596457</v>
      </c>
      <c>
        <v>1</v>
      </c>
      <c>
        <is>
          <t>İZMİR</t>
        </is>
      </c>
      <c>
        <v>TORBALI</v>
      </c>
      <c>
        <is>
          <t>DM</t>
        </is>
      </c>
      <c>
        <v>KİPA DM 35-26-M00283_HAVAI HAT DM-4 M03_2309266</v>
      </c>
      <c>
        <v>Şebeke Yenileme ve Kapasite Artışı Çalışması</v>
      </c>
      <c>
        <v>Dağıtım-OG</v>
      </c>
      <c>
        <v>Uzun</v>
      </c>
      <c>
        <v>Şebeke işletmecisi</v>
      </c>
      <c>
        <v>Bildirimli</v>
      </c>
      <c>
        <is>
          <t>02.07.2023 09:56:42</t>
        </is>
      </c>
      <c>
        <is>
          <t>02.07.2023 12:08:34</t>
        </is>
      </c>
      <c>
        <v>2.197777777</v>
      </c>
      <c>
        <v>0</v>
      </c>
      <c>
        <v>29</v>
      </c>
      <c>
        <v>0</v>
      </c>
      <c>
        <v>3</v>
      </c>
      <c>
        <v>23</v>
      </c>
      <c>
        <v>37</v>
      </c>
      <c>
        <v>29</v>
      </c>
      <c>
        <v>8</v>
      </c>
      <c>
        <v>0</v>
      </c>
      <c>
        <v>40.369804322925624</v>
      </c>
      <c>
        <v>0</v>
      </c>
      <c>
        <v>3.5643532940074008</v>
      </c>
      <c>
        <v>414.2661097920506</v>
      </c>
      <c>
        <v>95.19399591363194</v>
      </c>
      <c>
        <v>1417.203753404007</v>
      </c>
      <c>
        <v>196.9775304516669</v>
      </c>
      <c>
        <v>2167.5755471782895</v>
      </c>
    </row>
    <row>
      <c>
        <v>2596459</v>
      </c>
      <c>
        <v>1</v>
      </c>
      <c>
        <is>
          <t>İZMİR</t>
        </is>
      </c>
      <c>
        <v>ÇEŞME</v>
      </c>
      <c>
        <is>
          <t>Kullanıcı Bağlantı Hattı</t>
        </is>
      </c>
      <c>
        <v>M-180 DALYAN ARITMA DM 35-18-M00180_950466840_950466840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02.07.2023 09:55:39</t>
        </is>
      </c>
      <c>
        <is>
          <t>02.07.2023 11:48:23</t>
        </is>
      </c>
      <c>
        <v>1.878888888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1.5008119366246575</v>
      </c>
      <c>
        <v>0</v>
      </c>
      <c>
        <v>0</v>
      </c>
      <c>
        <v>0</v>
      </c>
      <c>
        <v>0</v>
      </c>
      <c>
        <v>0</v>
      </c>
      <c>
        <v>0</v>
      </c>
      <c>
        <v>1.5008119366246575</v>
      </c>
    </row>
    <row>
      <c>
        <v>2596462</v>
      </c>
      <c>
        <v>1</v>
      </c>
      <c>
        <is>
          <t>İZMİR</t>
        </is>
      </c>
      <c>
        <v>MENDERES</v>
      </c>
      <c>
        <is>
          <t>KÖK</t>
        </is>
      </c>
      <c>
        <v>ÇUKURALTI M-23 KÖK 35-25-M00071_ÇUKURALTI M-22/ÇUKURALTI M-43 M02_72117779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02.07.2023 10:00:55</t>
        </is>
      </c>
      <c>
        <is>
          <t>02.07.2023 10:47:07</t>
        </is>
      </c>
      <c>
        <v>0.77</v>
      </c>
      <c>
        <v>0</v>
      </c>
      <c>
        <v>2155</v>
      </c>
      <c>
        <v>0</v>
      </c>
      <c>
        <v>7</v>
      </c>
      <c>
        <v>2</v>
      </c>
      <c>
        <v>202</v>
      </c>
      <c>
        <v>0</v>
      </c>
      <c>
        <v>0</v>
      </c>
      <c>
        <v>0</v>
      </c>
      <c>
        <v>338.1253934024272</v>
      </c>
      <c>
        <v>0</v>
      </c>
      <c>
        <v>0.9868788189194551</v>
      </c>
      <c>
        <v>26.7172751955802</v>
      </c>
      <c>
        <v>199.68101152937567</v>
      </c>
      <c>
        <v>0</v>
      </c>
      <c>
        <v>0</v>
      </c>
      <c>
        <v>565.5105589463026</v>
      </c>
    </row>
    <row>
      <c>
        <v>2596463</v>
      </c>
      <c>
        <v>1</v>
      </c>
      <c>
        <is>
          <t>İZMİR</t>
        </is>
      </c>
      <c>
        <v>BORNOVA</v>
      </c>
      <c>
        <is>
          <t>OG Fideri</t>
        </is>
      </c>
      <c>
        <v>K-4491 LAKA TR-2 35-02-K04491_DIREK TIPI TRAFO HUCRESI H01_2064594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02.07.2023 10:00:26</t>
        </is>
      </c>
      <c>
        <is>
          <t>02.07.2023 12:42:54</t>
        </is>
      </c>
      <c>
        <v>2.707777777</v>
      </c>
      <c>
        <v>0</v>
      </c>
      <c>
        <v>89</v>
      </c>
      <c>
        <v>0</v>
      </c>
      <c>
        <v>0</v>
      </c>
      <c>
        <v>0</v>
      </c>
      <c>
        <v>15</v>
      </c>
      <c>
        <v>0</v>
      </c>
      <c>
        <v>0</v>
      </c>
      <c>
        <v>0</v>
      </c>
      <c>
        <v>67.90020702783077</v>
      </c>
      <c>
        <v>0</v>
      </c>
      <c>
        <v>0</v>
      </c>
      <c>
        <v>0</v>
      </c>
      <c>
        <v>16.30622548474956</v>
      </c>
      <c>
        <v>0</v>
      </c>
      <c>
        <v>0</v>
      </c>
      <c>
        <v>84.20643251258034</v>
      </c>
    </row>
    <row>
      <c>
        <v>2596472</v>
      </c>
      <c>
        <v>1</v>
      </c>
      <c>
        <is>
          <t>MANİSA</t>
        </is>
      </c>
      <c>
        <v>ALAŞEHİR</v>
      </c>
      <c>
        <is>
          <t>OG Fideri</t>
        </is>
      </c>
      <c>
        <v>KEMALİYE DM (TR-1) 45-73-M00150_HatBaşıAyırıcı_53135119 M01_53135119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02.07.2023 10:09:32</t>
        </is>
      </c>
      <c>
        <is>
          <t>02.07.2023 11:25:21</t>
        </is>
      </c>
      <c>
        <v>1.263611111</v>
      </c>
      <c>
        <v>0</v>
      </c>
      <c>
        <v>0</v>
      </c>
      <c>
        <v>0</v>
      </c>
      <c>
        <v>13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52.98569256323037</v>
      </c>
      <c>
        <v>0</v>
      </c>
      <c>
        <v>0</v>
      </c>
      <c>
        <v>0</v>
      </c>
      <c>
        <v>0</v>
      </c>
      <c>
        <v>52.98569256323037</v>
      </c>
    </row>
    <row>
      <c>
        <v>2596474</v>
      </c>
      <c>
        <v>1</v>
      </c>
      <c>
        <is>
          <t>İZMİR</t>
        </is>
      </c>
      <c>
        <v>ÇEŞME</v>
      </c>
      <c>
        <is>
          <t>AG Fideri</t>
        </is>
      </c>
      <c>
        <v>L-258/1 35-18-L00608_C_91451205_91451205</v>
      </c>
      <c>
        <v>AG Nötr İletken Kopması</v>
      </c>
      <c>
        <v>Dağıtım-AG</v>
      </c>
      <c>
        <v>Uzun</v>
      </c>
      <c>
        <v>Şebeke işletmecisi</v>
      </c>
      <c>
        <v>Bildirimsiz</v>
      </c>
      <c>
        <is>
          <t>02.07.2023 10:11:43</t>
        </is>
      </c>
      <c>
        <is>
          <t>02.07.2023 12:05:50</t>
        </is>
      </c>
      <c>
        <v>1.901944444</v>
      </c>
      <c>
        <v>0</v>
      </c>
      <c>
        <v>16</v>
      </c>
      <c>
        <v>0</v>
      </c>
      <c>
        <v>2</v>
      </c>
      <c>
        <v>0</v>
      </c>
      <c>
        <v>3</v>
      </c>
      <c>
        <v>0</v>
      </c>
      <c>
        <v>0</v>
      </c>
      <c>
        <v>0</v>
      </c>
      <c>
        <v>5.278774317113269</v>
      </c>
      <c>
        <v>0</v>
      </c>
      <c>
        <v>0.1538974978498057</v>
      </c>
      <c>
        <v>0</v>
      </c>
      <c>
        <v>3.984216090944287</v>
      </c>
      <c>
        <v>0</v>
      </c>
      <c>
        <v>0</v>
      </c>
      <c>
        <v>9.416887905907362</v>
      </c>
    </row>
    <row>
      <c>
        <v>2596475</v>
      </c>
      <c>
        <v>1</v>
      </c>
      <c>
        <is>
          <t>MANİSA</t>
        </is>
      </c>
      <c>
        <v>KULA</v>
      </c>
      <c>
        <is>
          <t>Kullanıcı Bağlantı Hattı</t>
        </is>
      </c>
      <c>
        <v>TR-59 45-77-L00059_945490329_945490329</v>
      </c>
      <c>
        <v>AG Branşman Yeraltı Kablo Arızası</v>
      </c>
      <c>
        <v>Dağıtım-AG</v>
      </c>
      <c>
        <v>Uzun</v>
      </c>
      <c>
        <v>Şebeke işletmecisi</v>
      </c>
      <c>
        <v>Bildirimsiz</v>
      </c>
      <c>
        <is>
          <t>02.07.2023 10:19:14</t>
        </is>
      </c>
      <c>
        <is>
          <t>02.07.2023 11:35:25</t>
        </is>
      </c>
      <c>
        <v>1.269722222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0.11248490211886066</v>
      </c>
      <c>
        <v>0</v>
      </c>
      <c>
        <v>0</v>
      </c>
      <c>
        <v>0</v>
      </c>
      <c>
        <v>0</v>
      </c>
      <c>
        <v>0</v>
      </c>
      <c>
        <v>0</v>
      </c>
      <c>
        <v>0.11248490211886066</v>
      </c>
    </row>
    <row>
      <c>
        <v>2596477</v>
      </c>
      <c>
        <v>1</v>
      </c>
      <c>
        <is>
          <t>İZMİR</t>
        </is>
      </c>
      <c>
        <v>MENEMEN</v>
      </c>
      <c>
        <is>
          <t>DM</t>
        </is>
      </c>
      <c>
        <v>MENEMEN İM 35-28-A00001_DM-4/12 M23_2100439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02.07.2023 10:35:52</t>
        </is>
      </c>
      <c>
        <is>
          <t>02.07.2023 10:42:56</t>
        </is>
      </c>
      <c>
        <v>0.117777777</v>
      </c>
      <c>
        <v>5</v>
      </c>
      <c>
        <v>6261</v>
      </c>
      <c>
        <v>9</v>
      </c>
      <c>
        <v>467</v>
      </c>
      <c>
        <v>47</v>
      </c>
      <c>
        <v>606</v>
      </c>
      <c>
        <v>7</v>
      </c>
      <c>
        <v>2</v>
      </c>
      <c>
        <v>0.7076090577077867</v>
      </c>
      <c>
        <v>143.15278791198605</v>
      </c>
      <c>
        <v>23.79310770673214</v>
      </c>
      <c>
        <v>20.74150140045552</v>
      </c>
      <c>
        <v>34.9384900630129</v>
      </c>
      <c>
        <v>59.52613951302481</v>
      </c>
      <c>
        <v>22.956430493077942</v>
      </c>
      <c>
        <v>0.17053250122302935</v>
      </c>
      <c>
        <v>305.9865986472202</v>
      </c>
    </row>
    <row>
      <c>
        <v>2596478</v>
      </c>
      <c>
        <v>1</v>
      </c>
      <c>
        <is>
          <t>MANİSA</t>
        </is>
      </c>
      <c>
        <v>AKHİSAR</v>
      </c>
      <c>
        <is>
          <t>DM</t>
        </is>
      </c>
      <c>
        <v>KAPAKLI DM 45-72-M00309_RAHMİYE-2 TARIMSAL SULAMA M03_2099571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02.07.2023 10:35:49</t>
        </is>
      </c>
      <c>
        <is>
          <t>02.07.2023 10:49:19</t>
        </is>
      </c>
      <c>
        <v>0.225</v>
      </c>
      <c>
        <v>0</v>
      </c>
      <c>
        <v>0</v>
      </c>
      <c>
        <v>7</v>
      </c>
      <c>
        <v>74</v>
      </c>
      <c>
        <v>4</v>
      </c>
      <c>
        <v>1</v>
      </c>
      <c>
        <v>0</v>
      </c>
      <c>
        <v>0</v>
      </c>
      <c>
        <v>0</v>
      </c>
      <c>
        <v>0</v>
      </c>
      <c>
        <v>32.215213644172806</v>
      </c>
      <c>
        <v>251.6570184154723</v>
      </c>
      <c>
        <v>4.6091187895185675</v>
      </c>
      <c>
        <v>0</v>
      </c>
      <c>
        <v>0</v>
      </c>
      <c>
        <v>0</v>
      </c>
      <c>
        <v>288.4813508491637</v>
      </c>
    </row>
    <row>
      <c>
        <v>2596483</v>
      </c>
      <c>
        <v>1</v>
      </c>
      <c>
        <is>
          <t>İZMİR</t>
        </is>
      </c>
      <c>
        <v>ÇİĞLİ</v>
      </c>
      <c>
        <is>
          <t>KÖK</t>
        </is>
      </c>
      <c>
        <v>M-362 35-09-M00362_M-447 M03_47555515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02.07.2023 10:42:37</t>
        </is>
      </c>
      <c>
        <is>
          <t>02.07.2023 11:51:41</t>
        </is>
      </c>
      <c>
        <v>1.151111111</v>
      </c>
      <c>
        <v>0</v>
      </c>
      <c>
        <v>680</v>
      </c>
      <c>
        <v>0</v>
      </c>
      <c>
        <v>0</v>
      </c>
      <c>
        <v>1</v>
      </c>
      <c>
        <v>110</v>
      </c>
      <c>
        <v>0</v>
      </c>
      <c>
        <v>0</v>
      </c>
      <c>
        <v>0</v>
      </c>
      <c>
        <v>245.92664929433082</v>
      </c>
      <c>
        <v>0</v>
      </c>
      <c>
        <v>0</v>
      </c>
      <c>
        <v>49.24301368531831</v>
      </c>
      <c>
        <v>120.7406819370251</v>
      </c>
      <c>
        <v>0</v>
      </c>
      <c>
        <v>0</v>
      </c>
      <c>
        <v>415.9103449166742</v>
      </c>
    </row>
    <row>
      <c>
        <v>2596485</v>
      </c>
      <c>
        <v>1</v>
      </c>
      <c>
        <is>
          <t>MANİSA</t>
        </is>
      </c>
      <c>
        <v>SOMA</v>
      </c>
      <c>
        <is>
          <t>AG Fideri</t>
        </is>
      </c>
      <c>
        <v>BAYAT TR-1 45-82-L00059_A_91463383_91463383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02.07.2023 10:49:28</t>
        </is>
      </c>
      <c>
        <is>
          <t>02.07.2023 12:31:08</t>
        </is>
      </c>
      <c>
        <v>1.694444444</v>
      </c>
      <c>
        <v>0</v>
      </c>
      <c>
        <v>47</v>
      </c>
      <c>
        <v>0</v>
      </c>
      <c>
        <v>5</v>
      </c>
      <c>
        <v>0</v>
      </c>
      <c>
        <v>6</v>
      </c>
      <c>
        <v>0</v>
      </c>
      <c>
        <v>0</v>
      </c>
      <c>
        <v>0</v>
      </c>
      <c>
        <v>6.286076767104573</v>
      </c>
      <c>
        <v>0</v>
      </c>
      <c>
        <v>10.69475356995054</v>
      </c>
      <c>
        <v>0</v>
      </c>
      <c>
        <v>4.01317065862905</v>
      </c>
      <c>
        <v>0</v>
      </c>
      <c>
        <v>0</v>
      </c>
      <c>
        <v>20.994000995684164</v>
      </c>
    </row>
    <row>
      <c>
        <v>2596487</v>
      </c>
      <c>
        <v>1</v>
      </c>
      <c>
        <is>
          <t>İZMİR</t>
        </is>
      </c>
      <c>
        <v>DİKİLİ</v>
      </c>
      <c>
        <is>
          <t>Kullanıcı Bağlantı Hattı</t>
        </is>
      </c>
      <c>
        <v>TR-83 35-30-L00083_955293133_955293133</v>
      </c>
      <c>
        <v>AG Box / Sdk Abone Çıkış Sigorta Atığı</v>
      </c>
      <c>
        <v>Dağıtım-AG</v>
      </c>
      <c>
        <v>Uzun</v>
      </c>
      <c>
        <v>Şebeke işletmecisi</v>
      </c>
      <c>
        <v>Bildirimsiz</v>
      </c>
      <c>
        <is>
          <t>02.07.2023 10:43:53</t>
        </is>
      </c>
      <c>
        <is>
          <t>02.07.2023 15:40:23</t>
        </is>
      </c>
      <c>
        <v>4.941666666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1.0731414269897874</v>
      </c>
      <c>
        <v>0</v>
      </c>
      <c>
        <v>0</v>
      </c>
      <c>
        <v>0</v>
      </c>
      <c>
        <v>0</v>
      </c>
      <c>
        <v>0</v>
      </c>
      <c>
        <v>0</v>
      </c>
      <c>
        <v>1.0731414269897874</v>
      </c>
    </row>
    <row>
      <c>
        <v>2596488</v>
      </c>
      <c>
        <v>1</v>
      </c>
      <c>
        <is>
          <t>İZMİR</t>
        </is>
      </c>
      <c>
        <v>GAZİEMİR</v>
      </c>
      <c>
        <is>
          <t>Kullanıcı Bağlantı Hattı</t>
        </is>
      </c>
      <c>
        <v>M-3187 35-08-M03187_915937492_915937492</v>
      </c>
      <c>
        <v>AG Branşman Yeraltı Kablo Arızası</v>
      </c>
      <c>
        <v>Dağıtım-AG</v>
      </c>
      <c>
        <v>Uzun</v>
      </c>
      <c>
        <v>Şebeke işletmecisi</v>
      </c>
      <c>
        <v>Bildirimsiz</v>
      </c>
      <c>
        <is>
          <t>02.07.2023 10:55:35</t>
        </is>
      </c>
      <c>
        <is>
          <t>02.07.2023 13:01:00</t>
        </is>
      </c>
      <c>
        <v>2.090277777</v>
      </c>
      <c>
        <v>0</v>
      </c>
      <c>
        <v>10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4.981241976060436</v>
      </c>
      <c>
        <v>0</v>
      </c>
      <c>
        <v>0</v>
      </c>
      <c>
        <v>0</v>
      </c>
      <c>
        <v>3.470441752827778</v>
      </c>
      <c>
        <v>0</v>
      </c>
      <c>
        <v>0</v>
      </c>
      <c>
        <v>8.451683728888213</v>
      </c>
    </row>
    <row>
      <c>
        <v>2596490</v>
      </c>
      <c>
        <v>1</v>
      </c>
      <c>
        <is>
          <t>İZMİR</t>
        </is>
      </c>
      <c>
        <v>FOÇA</v>
      </c>
      <c>
        <is>
          <t>AG Fideri</t>
        </is>
      </c>
      <c>
        <v>FOÇA TR-28 35-23-L00028_42133458_56398903_56398903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02.07.2023 11:00:49</t>
        </is>
      </c>
      <c>
        <is>
          <t>02.07.2023 13:03:43</t>
        </is>
      </c>
      <c>
        <v>2.048333333</v>
      </c>
      <c>
        <v>0</v>
      </c>
      <c>
        <v>60</v>
      </c>
      <c>
        <v>0</v>
      </c>
      <c>
        <v>0</v>
      </c>
      <c>
        <v>0</v>
      </c>
      <c>
        <v>12</v>
      </c>
      <c>
        <v>0</v>
      </c>
      <c>
        <v>0</v>
      </c>
      <c>
        <v>0</v>
      </c>
      <c>
        <v>23.14488843722796</v>
      </c>
      <c>
        <v>0</v>
      </c>
      <c>
        <v>0</v>
      </c>
      <c>
        <v>0</v>
      </c>
      <c>
        <v>68.58785019228552</v>
      </c>
      <c>
        <v>0</v>
      </c>
      <c>
        <v>0</v>
      </c>
      <c>
        <v>91.73273862951348</v>
      </c>
    </row>
    <row>
      <c>
        <v>2596494</v>
      </c>
      <c>
        <v>1</v>
      </c>
      <c>
        <is>
          <t>İZMİR</t>
        </is>
      </c>
      <c>
        <v>ALİAĞA</v>
      </c>
      <c>
        <is>
          <t>OG Fideri</t>
        </is>
      </c>
      <c>
        <v>ALOSBİ TM 35-17-A00006_HatBaşıAyırıcı_53134031 M05_53134031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02.07.2023 11:12:57</t>
        </is>
      </c>
      <c>
        <is>
          <t>02.07.2023 12:25:14</t>
        </is>
      </c>
      <c>
        <v>1.204722222</v>
      </c>
      <c>
        <v>0</v>
      </c>
      <c>
        <v>0</v>
      </c>
      <c>
        <v>0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13.360527063306602</v>
      </c>
      <c>
        <v>0</v>
      </c>
      <c>
        <v>13.360527063306602</v>
      </c>
    </row>
    <row>
      <c>
        <v>2596495</v>
      </c>
      <c>
        <v>1</v>
      </c>
      <c>
        <is>
          <t>MANİSA</t>
        </is>
      </c>
      <c>
        <v>KULA</v>
      </c>
      <c>
        <is>
          <t>OG Fideri</t>
        </is>
      </c>
      <c>
        <v>KULA İM 45-77-A00001_HatBaşıAyırıcı_53135306 M01_53135306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02.07.2023 11:07:41</t>
        </is>
      </c>
      <c>
        <is>
          <t>02.07.2023 12:50:07</t>
        </is>
      </c>
      <c>
        <v>1.707222222</v>
      </c>
      <c>
        <v>0</v>
      </c>
      <c>
        <v>20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3.2642916363765653</v>
      </c>
      <c>
        <v>0</v>
      </c>
      <c>
        <v>0</v>
      </c>
      <c>
        <v>0</v>
      </c>
      <c>
        <v>0</v>
      </c>
      <c>
        <v>0</v>
      </c>
      <c>
        <v>0</v>
      </c>
      <c>
        <v>3.2642916363765653</v>
      </c>
    </row>
    <row>
      <c>
        <v>2596496</v>
      </c>
      <c>
        <v>1</v>
      </c>
      <c>
        <is>
          <t>İZMİR</t>
        </is>
      </c>
      <c>
        <v>KARŞIYAKA</v>
      </c>
      <c>
        <is>
          <t>Kullanıcı Bağlantı Hattı</t>
        </is>
      </c>
      <c>
        <v>K-4375 35-04-K04375_99150031_99150031</v>
      </c>
      <c>
        <v>AG Branşman Yeraltı Kablo Arızası</v>
      </c>
      <c>
        <v>Dağıtım-AG</v>
      </c>
      <c>
        <v>Uzun</v>
      </c>
      <c>
        <v>Şebeke işletmecisi</v>
      </c>
      <c>
        <v>Bildirimsiz</v>
      </c>
      <c>
        <is>
          <t>02.07.2023 11:15:27</t>
        </is>
      </c>
      <c>
        <is>
          <t>02.07.2023 18:30:43</t>
        </is>
      </c>
      <c>
        <v>7.254444444</v>
      </c>
      <c>
        <v>0</v>
      </c>
      <c>
        <v>10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26.61737271222187</v>
      </c>
      <c>
        <v>0</v>
      </c>
      <c>
        <v>0</v>
      </c>
      <c>
        <v>0</v>
      </c>
      <c>
        <v>33.80879318723548</v>
      </c>
      <c>
        <v>0</v>
      </c>
      <c>
        <v>0</v>
      </c>
      <c>
        <v>60.426165899457345</v>
      </c>
    </row>
    <row>
      <c>
        <v>2596497</v>
      </c>
      <c>
        <v>1</v>
      </c>
      <c>
        <is>
          <t>İZMİR</t>
        </is>
      </c>
      <c>
        <v>TİRE</v>
      </c>
      <c>
        <is>
          <t>Dağıtım Transformatörü</t>
        </is>
      </c>
      <c>
        <v>MUSTAFA YILMAZ SULAMA GRUBU 35-29-M00226_35-29-M00226_2371106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02.07.2023 11:06:12</t>
        </is>
      </c>
      <c>
        <is>
          <t>02.07.2023 13:32:36</t>
        </is>
      </c>
      <c>
        <v>2.44</v>
      </c>
      <c>
        <v>0</v>
      </c>
      <c>
        <v>0</v>
      </c>
      <c>
        <v>0</v>
      </c>
      <c>
        <v>29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740.3097539756404</v>
      </c>
      <c>
        <v>0</v>
      </c>
      <c>
        <v>0</v>
      </c>
      <c>
        <v>0</v>
      </c>
      <c>
        <v>0</v>
      </c>
      <c>
        <v>740.3097539756404</v>
      </c>
    </row>
    <row>
      <c>
        <v>2596499</v>
      </c>
      <c>
        <v>1</v>
      </c>
      <c>
        <is>
          <t>İZMİR</t>
        </is>
      </c>
      <c>
        <v>MENDERES</v>
      </c>
      <c>
        <is>
          <t>OG Fideri</t>
        </is>
      </c>
      <c>
        <v>MENDERES DM-2/TR-1 35-22-M00300_HatBaşıAyırıcı_53096775 M15_53096775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02.07.2023 10:35:02</t>
        </is>
      </c>
      <c>
        <is>
          <t>02.07.2023 13:02:27</t>
        </is>
      </c>
      <c>
        <v>2.456944444</v>
      </c>
      <c>
        <v>2</v>
      </c>
      <c>
        <v>906</v>
      </c>
      <c>
        <v>3</v>
      </c>
      <c>
        <v>44</v>
      </c>
      <c>
        <v>11</v>
      </c>
      <c>
        <v>69</v>
      </c>
      <c>
        <v>0</v>
      </c>
      <c>
        <v>0</v>
      </c>
      <c>
        <v>1.609940979955901</v>
      </c>
      <c>
        <v>897.0485692748978</v>
      </c>
      <c>
        <v>2.8977086243688737</v>
      </c>
      <c>
        <v>118.99761035507755</v>
      </c>
      <c>
        <v>140.73283637818784</v>
      </c>
      <c>
        <v>165.0526135111894</v>
      </c>
      <c>
        <v>0</v>
      </c>
      <c>
        <v>0</v>
      </c>
      <c>
        <v>1326.3392791236774</v>
      </c>
    </row>
    <row>
      <c>
        <v>2596507</v>
      </c>
      <c>
        <v>1</v>
      </c>
      <c>
        <is>
          <t>MANİSA</t>
        </is>
      </c>
      <c>
        <v>AKHİSAR</v>
      </c>
      <c>
        <is>
          <t>DM</t>
        </is>
      </c>
      <c>
        <v>AKSELENDİ İM 45-72-A00004_MORALILAR ÇIKIŞ L22_2326923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02.07.2023 11:42:22</t>
        </is>
      </c>
      <c>
        <is>
          <t>02.07.2023 12:06:40</t>
        </is>
      </c>
      <c>
        <v>0.405</v>
      </c>
      <c>
        <v>1</v>
      </c>
      <c>
        <v>15</v>
      </c>
      <c>
        <v>108</v>
      </c>
      <c>
        <v>0</v>
      </c>
      <c>
        <v>2</v>
      </c>
      <c>
        <v>0</v>
      </c>
      <c>
        <v>0</v>
      </c>
      <c>
        <v>0</v>
      </c>
      <c>
        <v>0.21163780842048002</v>
      </c>
      <c>
        <v>1.0021306218404638</v>
      </c>
      <c>
        <v>304.7677332400346</v>
      </c>
      <c>
        <v>0</v>
      </c>
      <c>
        <v>4.3207178443805585</v>
      </c>
      <c>
        <v>0</v>
      </c>
      <c>
        <v>0</v>
      </c>
      <c>
        <v>0</v>
      </c>
      <c>
        <v>310.3022195146761</v>
      </c>
    </row>
    <row>
      <c>
        <v>2596513</v>
      </c>
      <c>
        <v>1</v>
      </c>
      <c>
        <is>
          <t>İZMİR</t>
        </is>
      </c>
      <c>
        <v>MENDERES</v>
      </c>
      <c>
        <is>
          <t>KÖK</t>
        </is>
      </c>
      <c>
        <v>TAHTALIÇAY KÖK (M-751) 35-22-M00145_M-1548 TÜFEKÇİOĞLU M02_2330035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02.07.2023 11:47:12</t>
        </is>
      </c>
      <c>
        <is>
          <t>02.07.2023 13:08:02</t>
        </is>
      </c>
      <c>
        <v>1.347222222</v>
      </c>
      <c>
        <v>1</v>
      </c>
      <c>
        <v>28</v>
      </c>
      <c>
        <v>4</v>
      </c>
      <c>
        <v>31</v>
      </c>
      <c>
        <v>17</v>
      </c>
      <c>
        <v>16</v>
      </c>
      <c>
        <v>1</v>
      </c>
      <c>
        <v>0</v>
      </c>
      <c>
        <v>1.2537320660176987</v>
      </c>
      <c>
        <v>21.16385189588676</v>
      </c>
      <c>
        <v>23.35722899816449</v>
      </c>
      <c>
        <v>149.08750670975667</v>
      </c>
      <c>
        <v>73.44046286276699</v>
      </c>
      <c>
        <v>25.363687723180107</v>
      </c>
      <c>
        <v>11.793696909685142</v>
      </c>
      <c>
        <v>0</v>
      </c>
      <c>
        <v>305.4601671654578</v>
      </c>
    </row>
    <row>
      <c>
        <v>2596515</v>
      </c>
      <c>
        <v>1</v>
      </c>
      <c>
        <is>
          <t>MANİSA</t>
        </is>
      </c>
      <c>
        <v>SARUHANLI</v>
      </c>
      <c>
        <is>
          <t>OG Fideri</t>
        </is>
      </c>
      <c>
        <v>TR-94 TARIMSAL SULAMA 45-80-M01094_DIREK TIPI TRAFO HUCRESI H01_2058894</v>
      </c>
      <c>
        <v>OG Ayırıcı Arızası</v>
      </c>
      <c>
        <v>Dağıtım-OG</v>
      </c>
      <c>
        <v>Uzun</v>
      </c>
      <c>
        <v>Şebeke işletmecisi</v>
      </c>
      <c>
        <v>Bildirimsiz</v>
      </c>
      <c>
        <is>
          <t>02.07.2023 11:55:34</t>
        </is>
      </c>
      <c>
        <is>
          <t>02.07.2023 13:41:38</t>
        </is>
      </c>
      <c>
        <v>1.767777777</v>
      </c>
      <c>
        <v>0</v>
      </c>
      <c>
        <v>0</v>
      </c>
      <c>
        <v>0</v>
      </c>
      <c>
        <v>6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107.26567672464152</v>
      </c>
      <c>
        <v>0</v>
      </c>
      <c>
        <v>3.5259576936006414</v>
      </c>
      <c>
        <v>0</v>
      </c>
      <c>
        <v>0</v>
      </c>
      <c>
        <v>110.79163441824217</v>
      </c>
    </row>
    <row>
      <c>
        <v>2596521</v>
      </c>
      <c>
        <v>1</v>
      </c>
      <c>
        <is>
          <t>MANİSA</t>
        </is>
      </c>
      <c>
        <v>YUNUSEMRE</v>
      </c>
      <c>
        <is>
          <t>AG Fideri</t>
        </is>
      </c>
      <c>
        <v>DM-14/24 45-71-M00365_B_60983241_60983241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02.07.2023 12:08:41</t>
        </is>
      </c>
      <c>
        <is>
          <t>02.07.2023 12:43:29</t>
        </is>
      </c>
      <c>
        <v>0.58</v>
      </c>
      <c>
        <v>0</v>
      </c>
      <c>
        <v>71</v>
      </c>
      <c>
        <v>0</v>
      </c>
      <c>
        <v>2</v>
      </c>
      <c>
        <v>0</v>
      </c>
      <c>
        <v>1</v>
      </c>
      <c>
        <v>0</v>
      </c>
      <c>
        <v>0</v>
      </c>
      <c>
        <v>0</v>
      </c>
      <c>
        <v>8.506952243488376</v>
      </c>
      <c>
        <v>0</v>
      </c>
      <c>
        <v>0.65706899906075</v>
      </c>
      <c>
        <v>0</v>
      </c>
      <c>
        <v>0.068495204754496</v>
      </c>
      <c>
        <v>0</v>
      </c>
      <c>
        <v>0</v>
      </c>
      <c>
        <v>9.232516447303622</v>
      </c>
    </row>
    <row>
      <c>
        <v>2596522</v>
      </c>
      <c>
        <v>1</v>
      </c>
      <c>
        <is>
          <t>MANİSA</t>
        </is>
      </c>
      <c>
        <v>ŞEHZADELER</v>
      </c>
      <c>
        <is>
          <t>KÖK</t>
        </is>
      </c>
      <c>
        <v>HACIHALİLLER TR-1 KÖK 45-71-M00066_TARIMSAL SULAMA M03_72238431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02.07.2023 12:18:31</t>
        </is>
      </c>
      <c>
        <is>
          <t>02.07.2023 15:02:17</t>
        </is>
      </c>
      <c>
        <v>2.729444444</v>
      </c>
      <c>
        <v>1</v>
      </c>
      <c>
        <v>0</v>
      </c>
      <c>
        <v>0</v>
      </c>
      <c>
        <v>16</v>
      </c>
      <c>
        <v>0</v>
      </c>
      <c>
        <v>4</v>
      </c>
      <c>
        <v>0</v>
      </c>
      <c>
        <v>0</v>
      </c>
      <c>
        <v>0.7136084404727778</v>
      </c>
      <c>
        <v>0</v>
      </c>
      <c>
        <v>0</v>
      </c>
      <c>
        <v>189.5584621337173</v>
      </c>
      <c>
        <v>0</v>
      </c>
      <c>
        <v>19.983228751043356</v>
      </c>
      <c>
        <v>0</v>
      </c>
      <c>
        <v>0</v>
      </c>
      <c>
        <v>210.25529932523344</v>
      </c>
    </row>
    <row>
      <c>
        <v>2596523</v>
      </c>
      <c>
        <v>1</v>
      </c>
      <c>
        <is>
          <t>İZMİR</t>
        </is>
      </c>
      <c>
        <v>TORBALI</v>
      </c>
      <c>
        <is>
          <t>AG Fideri</t>
        </is>
      </c>
      <c>
        <v>KUŞÇUBURUN-4 35-26-M00530_A_91000251_91000251</v>
      </c>
      <c>
        <v>AG Pano Faz Sigorta Atığı</v>
      </c>
      <c>
        <v>Dağıtım-AG</v>
      </c>
      <c>
        <v>Uzun</v>
      </c>
      <c>
        <v>Şebeke işletmecisi</v>
      </c>
      <c>
        <v>Bildirimsiz</v>
      </c>
      <c>
        <is>
          <t>02.07.2023 12:18:51</t>
        </is>
      </c>
      <c>
        <is>
          <t>02.07.2023 14:15:31</t>
        </is>
      </c>
      <c>
        <v>1.944444444</v>
      </c>
      <c>
        <v>0</v>
      </c>
      <c>
        <v>1</v>
      </c>
      <c>
        <v>0</v>
      </c>
      <c>
        <v>3</v>
      </c>
      <c>
        <v>0</v>
      </c>
      <c>
        <v>3</v>
      </c>
      <c>
        <v>0</v>
      </c>
      <c>
        <v>0</v>
      </c>
      <c>
        <v>0</v>
      </c>
      <c>
        <v>0.7641608590936071</v>
      </c>
      <c>
        <v>0</v>
      </c>
      <c>
        <v>41.080168331174455</v>
      </c>
      <c>
        <v>0</v>
      </c>
      <c>
        <v>59.52184498840843</v>
      </c>
      <c>
        <v>0</v>
      </c>
      <c>
        <v>0</v>
      </c>
      <c>
        <v>101.36617417867649</v>
      </c>
    </row>
    <row>
      <c>
        <v>2596526</v>
      </c>
      <c>
        <v>1</v>
      </c>
      <c>
        <is>
          <t>İZMİR</t>
        </is>
      </c>
      <c>
        <v>ALİAĞA</v>
      </c>
      <c>
        <is>
          <t>KÖK</t>
        </is>
      </c>
      <c>
        <v>NEMPORT KÖK 35-17-M00303_ M01_2334831</v>
      </c>
      <c>
        <v>Plansız Kesinti / Müdahale</v>
      </c>
      <c>
        <v>Dağıtım-OG</v>
      </c>
      <c>
        <v>Uzun</v>
      </c>
      <c>
        <v>Şebeke işletmecisi</v>
      </c>
      <c>
        <v>Bildirimsiz</v>
      </c>
      <c>
        <is>
          <t>02.07.2023 12:35:02</t>
        </is>
      </c>
      <c>
        <is>
          <t>02.07.2023 13:36:51</t>
        </is>
      </c>
      <c>
        <v>1.030277777</v>
      </c>
      <c>
        <v>0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1.7333057144802595</v>
      </c>
      <c>
        <v>0</v>
      </c>
      <c>
        <v>0</v>
      </c>
      <c>
        <v>0</v>
      </c>
      <c>
        <v>1.7333057144802595</v>
      </c>
    </row>
    <row>
      <c>
        <v>2596527</v>
      </c>
      <c>
        <v>1</v>
      </c>
      <c>
        <is>
          <t>İZMİR</t>
        </is>
      </c>
      <c>
        <v>GÜZELBAHÇE</v>
      </c>
      <c>
        <is>
          <t>DM</t>
        </is>
      </c>
      <c>
        <v>KAHRAMANDERE İM 35-10-A00002_GÖNEN M09_2310125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02.07.2023 12:31:28</t>
        </is>
      </c>
      <c>
        <is>
          <t>02.07.2023 13:50:13</t>
        </is>
      </c>
      <c>
        <v>1.3125</v>
      </c>
      <c>
        <v>0</v>
      </c>
      <c>
        <v>974</v>
      </c>
      <c>
        <v>3</v>
      </c>
      <c>
        <v>81</v>
      </c>
      <c>
        <v>11</v>
      </c>
      <c>
        <v>156</v>
      </c>
      <c>
        <v>1</v>
      </c>
      <c>
        <v>0</v>
      </c>
      <c>
        <v>0</v>
      </c>
      <c>
        <v>728.3781285308921</v>
      </c>
      <c>
        <v>0.7884804270164879</v>
      </c>
      <c>
        <v>64.38295584014053</v>
      </c>
      <c>
        <v>197.23191094488706</v>
      </c>
      <c>
        <v>452.43775817655336</v>
      </c>
      <c>
        <v>4.0568506569890594</v>
      </c>
      <c>
        <v>0</v>
      </c>
      <c>
        <v>1447.2760845764788</v>
      </c>
    </row>
    <row>
      <c>
        <v>2596532</v>
      </c>
      <c>
        <v>1</v>
      </c>
      <c>
        <is>
          <t>MANİSA</t>
        </is>
      </c>
      <c>
        <v>ŞEHZADELER</v>
      </c>
      <c>
        <is>
          <t>KÖK</t>
        </is>
      </c>
      <c>
        <v>GÜZELKÖY KÖK 45-71-M00123_HAŞİM AKCURA ENH M03_50218077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02.07.2023 12:28:17</t>
        </is>
      </c>
      <c>
        <is>
          <t>02.07.2023 16:15:54</t>
        </is>
      </c>
      <c>
        <v>3.793611111</v>
      </c>
      <c>
        <v>5</v>
      </c>
      <c>
        <v>12</v>
      </c>
      <c>
        <v>192</v>
      </c>
      <c>
        <v>121</v>
      </c>
      <c>
        <v>15</v>
      </c>
      <c>
        <v>8</v>
      </c>
      <c>
        <v>0</v>
      </c>
      <c>
        <v>0</v>
      </c>
      <c>
        <v>12.479255525234665</v>
      </c>
      <c>
        <v>14.605843708283608</v>
      </c>
      <c>
        <v>3128.9041714286345</v>
      </c>
      <c>
        <v>892.6588885458181</v>
      </c>
      <c>
        <v>81.89292667913878</v>
      </c>
      <c>
        <v>32.42357720551745</v>
      </c>
      <c>
        <v>0</v>
      </c>
      <c>
        <v>0</v>
      </c>
      <c>
        <v>4162.964663092626</v>
      </c>
    </row>
    <row>
      <c>
        <v>2596533</v>
      </c>
      <c>
        <v>1</v>
      </c>
      <c>
        <is>
          <t>İZMİR</t>
        </is>
      </c>
      <c>
        <v>DİKİLİ</v>
      </c>
      <c>
        <is>
          <t>Dağıtım Transformatörü</t>
        </is>
      </c>
      <c>
        <v>TR-57 35-30-L00057_35-30-L00057_2352515</v>
      </c>
      <c>
        <v>AG Klemens Arızası</v>
      </c>
      <c>
        <v>Dağıtım-AG</v>
      </c>
      <c>
        <v>Uzun</v>
      </c>
      <c>
        <v>Şebeke işletmecisi</v>
      </c>
      <c>
        <v>Bildirimsiz</v>
      </c>
      <c>
        <is>
          <t>02.07.2023 12:41:26</t>
        </is>
      </c>
      <c>
        <is>
          <t>02.07.2023 15:14:47</t>
        </is>
      </c>
      <c>
        <v>2.555833333</v>
      </c>
      <c>
        <v>0</v>
      </c>
      <c>
        <v>192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96.3951075178704</v>
      </c>
      <c>
        <v>0</v>
      </c>
      <c>
        <v>0</v>
      </c>
      <c>
        <v>0</v>
      </c>
      <c>
        <v>39.5355073271708</v>
      </c>
      <c>
        <v>0</v>
      </c>
      <c>
        <v>0</v>
      </c>
      <c>
        <v>135.9306148450412</v>
      </c>
    </row>
    <row>
      <c>
        <v>2596534</v>
      </c>
      <c>
        <v>1</v>
      </c>
      <c>
        <is>
          <t>MANİSA</t>
        </is>
      </c>
      <c>
        <v>SARUHANLI</v>
      </c>
      <c>
        <is>
          <t>Dağıtım Transformatörü</t>
        </is>
      </c>
      <c>
        <v>TR-78 TARIMSAL SULAMA 45-80-M01078_45-80-M01078_2375690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02.07.2023 12:46:20</t>
        </is>
      </c>
      <c>
        <is>
          <t>02.07.2023 15:47:14</t>
        </is>
      </c>
      <c>
        <v>3.015</v>
      </c>
      <c>
        <v>0</v>
      </c>
      <c>
        <v>0</v>
      </c>
      <c>
        <v>0</v>
      </c>
      <c>
        <v>7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140.75888553214457</v>
      </c>
      <c>
        <v>0</v>
      </c>
      <c>
        <v>0</v>
      </c>
      <c>
        <v>0</v>
      </c>
      <c>
        <v>0</v>
      </c>
      <c>
        <v>140.75888553214457</v>
      </c>
    </row>
    <row>
      <c>
        <v>2596535</v>
      </c>
      <c>
        <v>1</v>
      </c>
      <c>
        <is>
          <t>İZMİR</t>
        </is>
      </c>
      <c>
        <v>DİKİLİ</v>
      </c>
      <c>
        <is>
          <t>DM</t>
        </is>
      </c>
      <c>
        <v>TR-2 DM (M-702) 35-30-M00702_DİKİLİ TR-16 M04_66045490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02.07.2023 12:49:07</t>
        </is>
      </c>
      <c>
        <is>
          <t>02.07.2023 13:51:53</t>
        </is>
      </c>
      <c>
        <v>1.046111111</v>
      </c>
      <c>
        <v>0</v>
      </c>
      <c>
        <v>2344</v>
      </c>
      <c>
        <v>2</v>
      </c>
      <c>
        <v>20</v>
      </c>
      <c>
        <v>2</v>
      </c>
      <c>
        <v>75</v>
      </c>
      <c>
        <v>0</v>
      </c>
      <c>
        <v>0</v>
      </c>
      <c>
        <v>0</v>
      </c>
      <c>
        <v>437.6649303203247</v>
      </c>
      <c>
        <v>2.6136594037586747</v>
      </c>
      <c>
        <v>21.06460010167927</v>
      </c>
      <c>
        <v>2.908566834711322</v>
      </c>
      <c>
        <v>106.12016151065892</v>
      </c>
      <c>
        <v>0</v>
      </c>
      <c>
        <v>0</v>
      </c>
      <c>
        <v>570.3719181711328</v>
      </c>
    </row>
    <row>
      <c>
        <v>2596536</v>
      </c>
      <c>
        <v>1</v>
      </c>
      <c>
        <is>
          <t>MANİSA</t>
        </is>
      </c>
      <c>
        <v>YUNUSEMRE</v>
      </c>
      <c>
        <is>
          <t>KÖK</t>
        </is>
      </c>
      <c>
        <v>YAĞCILAR KÖK 45-71-M00179_SULAMALAR-AT ÇİFTLİĞİ M02_72258055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02.07.2023 12:26:09</t>
        </is>
      </c>
      <c>
        <is>
          <t>02.07.2023 17:09:03</t>
        </is>
      </c>
      <c>
        <v>4.715</v>
      </c>
      <c>
        <v>3</v>
      </c>
      <c>
        <v>1</v>
      </c>
      <c>
        <v>26</v>
      </c>
      <c>
        <v>6</v>
      </c>
      <c>
        <v>8</v>
      </c>
      <c>
        <v>1</v>
      </c>
      <c>
        <v>0</v>
      </c>
      <c>
        <v>0</v>
      </c>
      <c>
        <v>239.36397242956065</v>
      </c>
      <c>
        <v>0.7103001300510001</v>
      </c>
      <c>
        <v>617.6275865359886</v>
      </c>
      <c>
        <v>12.247981867043443</v>
      </c>
      <c>
        <v>331.508703336096</v>
      </c>
      <c>
        <v>0.07446373700637884</v>
      </c>
      <c>
        <v>0</v>
      </c>
      <c>
        <v>0</v>
      </c>
      <c>
        <v>1201.533008035746</v>
      </c>
    </row>
    <row>
      <c>
        <v>2596546</v>
      </c>
      <c>
        <v>1</v>
      </c>
      <c>
        <is>
          <t>MANİSA</t>
        </is>
      </c>
      <c>
        <v>AKHİSAR</v>
      </c>
      <c>
        <is>
          <t>DM</t>
        </is>
      </c>
      <c>
        <v>DAĞDERE DM 45-72-M00097_ÇITAK M05_2106082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02.07.2023 13:22:41</t>
        </is>
      </c>
      <c>
        <is>
          <t>02.07.2023 13:26:17</t>
        </is>
      </c>
      <c>
        <v>0.06</v>
      </c>
      <c>
        <v>3</v>
      </c>
      <c>
        <v>1283</v>
      </c>
      <c>
        <v>5</v>
      </c>
      <c>
        <v>37</v>
      </c>
      <c>
        <v>7</v>
      </c>
      <c>
        <v>69</v>
      </c>
      <c>
        <v>0</v>
      </c>
      <c>
        <v>0</v>
      </c>
      <c>
        <v>0.04678484904</v>
      </c>
      <c>
        <v>6.426798852388265</v>
      </c>
      <c>
        <v>1.9800747188481598</v>
      </c>
      <c>
        <v>0.7618755638581319</v>
      </c>
      <c>
        <v>0.9000905536218</v>
      </c>
      <c>
        <v>1.32144092486784</v>
      </c>
      <c>
        <v>0</v>
      </c>
      <c>
        <v>0</v>
      </c>
      <c>
        <v>11.437065462624195</v>
      </c>
    </row>
    <row>
      <c>
        <v>2596548</v>
      </c>
      <c>
        <v>1</v>
      </c>
      <c>
        <is>
          <t>MANİSA</t>
        </is>
      </c>
      <c>
        <v>ŞEHZADELER</v>
      </c>
      <c>
        <is>
          <t>OG Fideri</t>
        </is>
      </c>
      <c>
        <v>SELİMŞAHLAR TR-2 45-71-M00137_TOKİ M03_2320416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02.07.2023 13:28:06</t>
        </is>
      </c>
      <c>
        <is>
          <t>02.07.2023 13:42:37</t>
        </is>
      </c>
      <c>
        <v>0.241944444</v>
      </c>
      <c>
        <v>1</v>
      </c>
      <c>
        <v>492</v>
      </c>
      <c>
        <v>93</v>
      </c>
      <c>
        <v>132</v>
      </c>
      <c>
        <v>8</v>
      </c>
      <c>
        <v>70</v>
      </c>
      <c>
        <v>0</v>
      </c>
      <c>
        <v>0</v>
      </c>
      <c>
        <v>1.4787554475733844</v>
      </c>
      <c>
        <v>23.931142369562416</v>
      </c>
      <c>
        <v>242.6069615953441</v>
      </c>
      <c>
        <v>151.99650060298114</v>
      </c>
      <c>
        <v>14.817733299355156</v>
      </c>
      <c>
        <v>9.294099977656465</v>
      </c>
      <c>
        <v>0</v>
      </c>
      <c>
        <v>0</v>
      </c>
      <c>
        <v>444.12519329247266</v>
      </c>
    </row>
    <row>
      <c>
        <v>2596549</v>
      </c>
      <c>
        <v>1</v>
      </c>
      <c>
        <is>
          <t>İZMİR</t>
        </is>
      </c>
      <c>
        <v>MENDERES</v>
      </c>
      <c>
        <is>
          <t>Kullanıcı Bağlantı Hattı</t>
        </is>
      </c>
      <c>
        <v>ÇUKURALTI M-52 35-25-M00087_955265166_955265166</v>
      </c>
      <c>
        <v>AG Box / Sdk Abone Çıkış Sigorta Atığı</v>
      </c>
      <c>
        <v>Dağıtım-AG</v>
      </c>
      <c>
        <v>Uzun</v>
      </c>
      <c>
        <v>Şebeke işletmecisi</v>
      </c>
      <c>
        <v>Bildirimsiz</v>
      </c>
      <c>
        <is>
          <t>02.07.2023 13:27:49</t>
        </is>
      </c>
      <c>
        <is>
          <t>02.07.2023 15:55:13</t>
        </is>
      </c>
      <c>
        <v>2.456666666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1.2403293622750167</v>
      </c>
      <c>
        <v>0</v>
      </c>
      <c>
        <v>0</v>
      </c>
      <c>
        <v>0</v>
      </c>
      <c>
        <v>0</v>
      </c>
      <c>
        <v>0</v>
      </c>
      <c>
        <v>0</v>
      </c>
      <c>
        <v>1.2403293622750167</v>
      </c>
    </row>
    <row>
      <c>
        <v>2596550</v>
      </c>
      <c>
        <v>1</v>
      </c>
      <c>
        <is>
          <t>İZMİR</t>
        </is>
      </c>
      <c>
        <v>KİRAZ</v>
      </c>
      <c>
        <is>
          <t>AG Fideri</t>
        </is>
      </c>
      <c>
        <v>YENİKÖY İSMAİL AFACAN SULAMA GRUBU 35-31-L00185_A_91212290_91212290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02.07.2023 13:28:56</t>
        </is>
      </c>
      <c>
        <is>
          <t>02.07.2023 15:02:45</t>
        </is>
      </c>
      <c>
        <v>1.563611111</v>
      </c>
      <c>
        <v>0</v>
      </c>
      <c>
        <v>0</v>
      </c>
      <c>
        <v>0</v>
      </c>
      <c>
        <v>7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95.95186556412045</v>
      </c>
      <c>
        <v>0</v>
      </c>
      <c>
        <v>0</v>
      </c>
      <c>
        <v>0</v>
      </c>
      <c>
        <v>0</v>
      </c>
      <c>
        <v>95.95186556412045</v>
      </c>
    </row>
    <row>
      <c>
        <v>2596551</v>
      </c>
      <c>
        <v>1</v>
      </c>
      <c>
        <is>
          <t>İZMİR</t>
        </is>
      </c>
      <c>
        <v>KİRAZ</v>
      </c>
      <c>
        <is>
          <t>AG Fideri</t>
        </is>
      </c>
      <c>
        <v>KARAMAN İÇME SUYU YANI TR-3 35-31-L00050_47863828_56393995_56393995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02.07.2023 13:32:05</t>
        </is>
      </c>
      <c>
        <is>
          <t>02.07.2023 17:15:24</t>
        </is>
      </c>
      <c>
        <v>3.721944444</v>
      </c>
      <c>
        <v>0</v>
      </c>
      <c>
        <v>2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0.9905398347892578</v>
      </c>
      <c>
        <v>0</v>
      </c>
      <c>
        <v>1.6105868854699494</v>
      </c>
      <c>
        <v>0</v>
      </c>
      <c>
        <v>0</v>
      </c>
      <c>
        <v>0</v>
      </c>
      <c>
        <v>0</v>
      </c>
      <c>
        <v>2.601126720259207</v>
      </c>
    </row>
    <row>
      <c>
        <v>2596552</v>
      </c>
      <c>
        <v>1</v>
      </c>
      <c>
        <is>
          <t>İZMİR</t>
        </is>
      </c>
      <c>
        <v>ALİAĞA</v>
      </c>
      <c>
        <is>
          <t>DM</t>
        </is>
      </c>
      <c>
        <v>HELVACI DM-2 35-17-M00359_HELVACI M04_66476613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02.07.2023 13:38:38</t>
        </is>
      </c>
      <c>
        <is>
          <t>02.07.2023 14:47:45</t>
        </is>
      </c>
      <c>
        <v>1.151944444</v>
      </c>
      <c>
        <v>0</v>
      </c>
      <c>
        <v>2092</v>
      </c>
      <c>
        <v>0</v>
      </c>
      <c>
        <v>2</v>
      </c>
      <c>
        <v>1</v>
      </c>
      <c>
        <v>164</v>
      </c>
      <c>
        <v>0</v>
      </c>
      <c>
        <v>3</v>
      </c>
      <c>
        <v>0</v>
      </c>
      <c>
        <v>517.1811768246218</v>
      </c>
      <c>
        <v>0</v>
      </c>
      <c>
        <v>0.2785197730300725</v>
      </c>
      <c>
        <v>0.8488463665709723</v>
      </c>
      <c>
        <v>207.4434023622233</v>
      </c>
      <c>
        <v>0</v>
      </c>
      <c>
        <v>50.59995395316014</v>
      </c>
      <c>
        <v>776.3518992796064</v>
      </c>
    </row>
    <row>
      <c>
        <v>2596553</v>
      </c>
      <c>
        <v>1</v>
      </c>
      <c>
        <is>
          <t>İZMİR</t>
        </is>
      </c>
      <c>
        <v>KONAK</v>
      </c>
      <c>
        <is>
          <t>AG Fideri</t>
        </is>
      </c>
      <c>
        <v>K-1447 35-01-K01447_B_56374432_56374432</v>
      </c>
      <c>
        <v>Hırsızlık</v>
      </c>
      <c>
        <v>Dağıtım-AG</v>
      </c>
      <c>
        <v>Uzun</v>
      </c>
      <c>
        <v>Dışsal</v>
      </c>
      <c>
        <v>Bildirimsiz</v>
      </c>
      <c>
        <is>
          <t>02.07.2023 13:41:09</t>
        </is>
      </c>
      <c>
        <is>
          <t>02.07.2023 17:07:00</t>
        </is>
      </c>
      <c>
        <v>3.430833333</v>
      </c>
      <c>
        <v>0</v>
      </c>
      <c>
        <v>182</v>
      </c>
      <c>
        <v>0</v>
      </c>
      <c>
        <v>0</v>
      </c>
      <c>
        <v>0</v>
      </c>
      <c>
        <v>31</v>
      </c>
      <c>
        <v>0</v>
      </c>
      <c>
        <v>0</v>
      </c>
      <c>
        <v>0</v>
      </c>
      <c>
        <v>157.0643178395326</v>
      </c>
      <c>
        <v>0</v>
      </c>
      <c>
        <v>0</v>
      </c>
      <c>
        <v>0</v>
      </c>
      <c>
        <v>72.74092934010405</v>
      </c>
      <c>
        <v>0</v>
      </c>
      <c>
        <v>0</v>
      </c>
      <c>
        <v>229.80524717963664</v>
      </c>
    </row>
    <row>
      <c>
        <v>2596560</v>
      </c>
      <c>
        <v>1</v>
      </c>
      <c>
        <is>
          <t>İZMİR</t>
        </is>
      </c>
      <c>
        <v>BORNOVA</v>
      </c>
      <c>
        <is>
          <t>Kullanıcı Bağlantı Hattı</t>
        </is>
      </c>
      <c>
        <v>M-286 35-02-M00286_910008579_910008579</v>
      </c>
      <c>
        <v>AG Branşman Yeraltı Kablo Arızası</v>
      </c>
      <c>
        <v>Dağıtım-AG</v>
      </c>
      <c>
        <v>Uzun</v>
      </c>
      <c>
        <v>Şebeke işletmecisi</v>
      </c>
      <c>
        <v>Bildirimsiz</v>
      </c>
      <c>
        <is>
          <t>02.07.2023 14:18:55</t>
        </is>
      </c>
      <c>
        <is>
          <t>02.07.2023 16:58:44</t>
        </is>
      </c>
      <c>
        <v>2.663611111</v>
      </c>
      <c>
        <v>0</v>
      </c>
      <c>
        <v>0</v>
      </c>
      <c>
        <v>0</v>
      </c>
      <c>
        <v>0</v>
      </c>
      <c>
        <v>0</v>
      </c>
      <c>
        <v>29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35.22799449490532</v>
      </c>
      <c>
        <v>0</v>
      </c>
      <c>
        <v>0</v>
      </c>
      <c>
        <v>35.22799449490532</v>
      </c>
    </row>
    <row>
      <c>
        <v>2596561</v>
      </c>
      <c>
        <v>1</v>
      </c>
      <c>
        <is>
          <t>İZMİR</t>
        </is>
      </c>
      <c>
        <v>MENEMEN</v>
      </c>
      <c>
        <is>
          <t>DM</t>
        </is>
      </c>
      <c>
        <v>KOYUNDERE DM 35-28-M00165_KOYUNDERE TR-5 M04_66524414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02.07.2023 14:19:47</t>
        </is>
      </c>
      <c>
        <is>
          <t>02.07.2023 14:53:18</t>
        </is>
      </c>
      <c>
        <v>0.558611111</v>
      </c>
      <c>
        <v>0</v>
      </c>
      <c>
        <v>11</v>
      </c>
      <c>
        <v>0</v>
      </c>
      <c>
        <v>11</v>
      </c>
      <c>
        <v>8</v>
      </c>
      <c>
        <v>10</v>
      </c>
      <c>
        <v>6</v>
      </c>
      <c>
        <v>0</v>
      </c>
      <c>
        <v>0</v>
      </c>
      <c>
        <v>1.6521464770049197</v>
      </c>
      <c>
        <v>0</v>
      </c>
      <c>
        <v>3.2872791844154183</v>
      </c>
      <c>
        <v>16.12757075204373</v>
      </c>
      <c>
        <v>7.435920733546515</v>
      </c>
      <c>
        <v>89.77833288878348</v>
      </c>
      <c>
        <v>0</v>
      </c>
      <c>
        <v>118.28125003579407</v>
      </c>
    </row>
    <row>
      <c>
        <v>2596563</v>
      </c>
      <c>
        <v>1</v>
      </c>
      <c>
        <is>
          <t>İZMİR</t>
        </is>
      </c>
      <c>
        <v>KİRAZ</v>
      </c>
      <c>
        <is>
          <t>AG Fideri</t>
        </is>
      </c>
      <c>
        <v>KALEKÖY TR-5 35-31-L00237_A_91241820_91241820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02.07.2023 14:26:31</t>
        </is>
      </c>
      <c>
        <is>
          <t>02.07.2023 15:54:21</t>
        </is>
      </c>
      <c>
        <v>1.463888888</v>
      </c>
      <c>
        <v>0</v>
      </c>
      <c>
        <v>8</v>
      </c>
      <c>
        <v>0</v>
      </c>
      <c>
        <v>17</v>
      </c>
      <c>
        <v>0</v>
      </c>
      <c>
        <v>9</v>
      </c>
      <c>
        <v>0</v>
      </c>
      <c>
        <v>0</v>
      </c>
      <c>
        <v>0</v>
      </c>
      <c>
        <v>3.345670914358243</v>
      </c>
      <c>
        <v>0</v>
      </c>
      <c>
        <v>99.82995323798853</v>
      </c>
      <c>
        <v>0</v>
      </c>
      <c>
        <v>9.881786630735602</v>
      </c>
      <c>
        <v>0</v>
      </c>
      <c>
        <v>0</v>
      </c>
      <c>
        <v>113.05741078308237</v>
      </c>
    </row>
    <row>
      <c>
        <v>2596566</v>
      </c>
      <c>
        <v>1</v>
      </c>
      <c>
        <is>
          <t>MANİSA</t>
        </is>
      </c>
      <c>
        <v>KULA</v>
      </c>
      <c>
        <is>
          <t>KÖK</t>
        </is>
      </c>
      <c>
        <v>SARAÇLAR KÖK 45-77-L00104_BAYRAMŞAH L03_72240086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02.07.2023 14:32:41</t>
        </is>
      </c>
      <c>
        <is>
          <t>02.07.2023 16:05:45</t>
        </is>
      </c>
      <c>
        <v>1.551111111</v>
      </c>
      <c>
        <v>0</v>
      </c>
      <c>
        <v>295</v>
      </c>
      <c>
        <v>1</v>
      </c>
      <c>
        <v>1</v>
      </c>
      <c>
        <v>1</v>
      </c>
      <c>
        <v>12</v>
      </c>
      <c>
        <v>0</v>
      </c>
      <c>
        <v>0</v>
      </c>
      <c>
        <v>0</v>
      </c>
      <c>
        <v>40.27296256675504</v>
      </c>
      <c>
        <v>4.527519462873334</v>
      </c>
      <c>
        <v>1.525305332773687</v>
      </c>
      <c>
        <v>0.587543683909941</v>
      </c>
      <c>
        <v>10.926841016638523</v>
      </c>
      <c>
        <v>0</v>
      </c>
      <c>
        <v>0</v>
      </c>
      <c>
        <v>57.84017206295053</v>
      </c>
    </row>
    <row>
      <c>
        <v>2596569</v>
      </c>
      <c>
        <v>1</v>
      </c>
      <c>
        <is>
          <t>İZMİR</t>
        </is>
      </c>
      <c>
        <v>MENEMEN</v>
      </c>
      <c>
        <is>
          <t>DM</t>
        </is>
      </c>
      <c>
        <v>PANAZTEPE DM 35-28-M00732_DERSAN-1 ÇIKIŞ M08_2114181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02.07.2023 14:34:49</t>
        </is>
      </c>
      <c>
        <is>
          <t>02.07.2023 14:38:52</t>
        </is>
      </c>
      <c>
        <v>0.0675</v>
      </c>
      <c>
        <v>4</v>
      </c>
      <c>
        <v>6668</v>
      </c>
      <c>
        <v>3</v>
      </c>
      <c>
        <v>16</v>
      </c>
      <c>
        <v>26</v>
      </c>
      <c>
        <v>574</v>
      </c>
      <c>
        <v>7</v>
      </c>
      <c>
        <v>0</v>
      </c>
      <c>
        <v>0.36594444886187855</v>
      </c>
      <c>
        <v>108.87135705285043</v>
      </c>
      <c>
        <v>1.8983858818000323</v>
      </c>
      <c>
        <v>1.447676893826856</v>
      </c>
      <c>
        <v>11.020481548771308</v>
      </c>
      <c>
        <v>56.72525196519472</v>
      </c>
      <c>
        <v>166.4169856725926</v>
      </c>
      <c>
        <v>0</v>
      </c>
      <c>
        <v>346.74608346389783</v>
      </c>
    </row>
    <row>
      <c>
        <v>2596574</v>
      </c>
      <c>
        <v>1</v>
      </c>
      <c>
        <is>
          <t>İZMİR</t>
        </is>
      </c>
      <c>
        <v>ÇEŞME</v>
      </c>
      <c>
        <is>
          <t>AG Fideri</t>
        </is>
      </c>
      <c>
        <v>L-336 REİSDERE 35-18-L00336_12001270_56368902_56368902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02.07.2023 14:44:51</t>
        </is>
      </c>
      <c>
        <is>
          <t>02.07.2023 15:51:58</t>
        </is>
      </c>
      <c>
        <v>1.118611111</v>
      </c>
      <c>
        <v>0</v>
      </c>
      <c>
        <v>55</v>
      </c>
      <c>
        <v>0</v>
      </c>
      <c>
        <v>4</v>
      </c>
      <c>
        <v>0</v>
      </c>
      <c>
        <v>20</v>
      </c>
      <c>
        <v>0</v>
      </c>
      <c>
        <v>0</v>
      </c>
      <c>
        <v>0</v>
      </c>
      <c>
        <v>37.72676343616756</v>
      </c>
      <c>
        <v>0</v>
      </c>
      <c>
        <v>2.2528109737187627</v>
      </c>
      <c>
        <v>0</v>
      </c>
      <c>
        <v>32.20189857630771</v>
      </c>
      <c>
        <v>0</v>
      </c>
      <c>
        <v>0</v>
      </c>
      <c>
        <v>72.18147298619404</v>
      </c>
    </row>
    <row>
      <c>
        <v>2596577</v>
      </c>
      <c>
        <v>1</v>
      </c>
      <c>
        <is>
          <t>İZMİR</t>
        </is>
      </c>
      <c>
        <v>FOÇA</v>
      </c>
      <c>
        <is>
          <t>OG Fideri</t>
        </is>
      </c>
      <c>
        <v>FOÇA TR-28 35-23-L00028_DAĞITIM TRAFO FOÇA TR-28 L06_72145929</v>
      </c>
      <c>
        <v>OG Klemens Arızası</v>
      </c>
      <c>
        <v>Dağıtım-OG</v>
      </c>
      <c>
        <v>Uzun</v>
      </c>
      <c>
        <v>Şebeke işletmecisi</v>
      </c>
      <c>
        <v>Bildirimsiz</v>
      </c>
      <c>
        <is>
          <t>02.07.2023 14:55:56</t>
        </is>
      </c>
      <c>
        <is>
          <t>02.07.2023 16:08:43</t>
        </is>
      </c>
      <c>
        <v>1.213055555</v>
      </c>
      <c>
        <v>0</v>
      </c>
      <c>
        <v>314</v>
      </c>
      <c>
        <v>0</v>
      </c>
      <c>
        <v>0</v>
      </c>
      <c>
        <v>0</v>
      </c>
      <c>
        <v>18</v>
      </c>
      <c>
        <v>0</v>
      </c>
      <c>
        <v>0</v>
      </c>
      <c>
        <v>0</v>
      </c>
      <c>
        <v>81.82614423993645</v>
      </c>
      <c>
        <v>0</v>
      </c>
      <c>
        <v>0</v>
      </c>
      <c>
        <v>0</v>
      </c>
      <c>
        <v>78.54909429331482</v>
      </c>
      <c>
        <v>0</v>
      </c>
      <c>
        <v>0</v>
      </c>
      <c>
        <v>160.37523853325126</v>
      </c>
    </row>
    <row>
      <c>
        <v>2596583</v>
      </c>
      <c>
        <v>1</v>
      </c>
      <c>
        <is>
          <t>İZMİR</t>
        </is>
      </c>
      <c>
        <v>ALİAĞA</v>
      </c>
      <c>
        <is>
          <t>KÖK</t>
        </is>
      </c>
      <c>
        <v>CEYNAK KÖK 35-17-M00264_ŞEHİT KEMAL GİRİŞİ M04_66447951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02.07.2023 14:53:10</t>
        </is>
      </c>
      <c>
        <is>
          <t>02.07.2023 15:35:07</t>
        </is>
      </c>
      <c>
        <v>0.699166666</v>
      </c>
      <c>
        <v>5</v>
      </c>
      <c>
        <v>401</v>
      </c>
      <c>
        <v>8</v>
      </c>
      <c>
        <v>1</v>
      </c>
      <c>
        <v>38</v>
      </c>
      <c>
        <v>18</v>
      </c>
      <c>
        <v>4</v>
      </c>
      <c>
        <v>0</v>
      </c>
      <c>
        <v>1.960759155706694</v>
      </c>
      <c>
        <v>65.39190329379187</v>
      </c>
      <c>
        <v>119.31776346203802</v>
      </c>
      <c>
        <v>2.9931125266903633</v>
      </c>
      <c>
        <v>220.25275735182402</v>
      </c>
      <c>
        <v>10.88386617680916</v>
      </c>
      <c>
        <v>85.69623394217777</v>
      </c>
      <c>
        <v>0</v>
      </c>
      <c>
        <v>506.4963959090379</v>
      </c>
    </row>
    <row>
      <c>
        <v>2596585</v>
      </c>
      <c>
        <v>1</v>
      </c>
      <c>
        <is>
          <t>İZMİR</t>
        </is>
      </c>
      <c>
        <v>ÇEŞME</v>
      </c>
      <c>
        <is>
          <t>Kullanıcı Bağlantı Hattı</t>
        </is>
      </c>
      <c>
        <v>L-253 35-18-L00253_966525468_966525468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02.07.2023 15:03:17</t>
        </is>
      </c>
      <c>
        <is>
          <t>02.07.2023 20:17:52</t>
        </is>
      </c>
      <c>
        <v>5.243055555</v>
      </c>
      <c>
        <v>0</v>
      </c>
      <c>
        <v>0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19.233331147817996</v>
      </c>
      <c>
        <v>0</v>
      </c>
      <c>
        <v>0</v>
      </c>
      <c>
        <v>19.233331147817996</v>
      </c>
    </row>
    <row>
      <c>
        <v>2596586</v>
      </c>
      <c>
        <v>1</v>
      </c>
      <c>
        <is>
          <t>İZMİR</t>
        </is>
      </c>
      <c>
        <v>SEFERİHİSAR</v>
      </c>
      <c>
        <is>
          <t>DM</t>
        </is>
      </c>
      <c>
        <v>SEFERİHİSAR İM 35-14-A00002_KÖYLER L09_72378346</v>
      </c>
      <c>
        <v>OG Fider Açması</v>
      </c>
      <c>
        <v>Dağıtım-OG</v>
      </c>
      <c>
        <v>Kısa</v>
      </c>
      <c>
        <v>Şebeke işletmecisi</v>
      </c>
      <c>
        <v>Bildirimsiz</v>
      </c>
      <c>
        <is>
          <t>02.07.2023 15:07:06</t>
        </is>
      </c>
      <c>
        <is>
          <t>02.07.2023 15:09:45</t>
        </is>
      </c>
      <c>
        <v>0.044166666</v>
      </c>
      <c>
        <v>12</v>
      </c>
      <c>
        <v>3326</v>
      </c>
      <c>
        <v>17</v>
      </c>
      <c>
        <v>460</v>
      </c>
      <c>
        <v>33</v>
      </c>
      <c>
        <v>451</v>
      </c>
      <c>
        <v>1</v>
      </c>
      <c>
        <v>0</v>
      </c>
      <c>
        <v>7.197694605812765</v>
      </c>
      <c>
        <v>48.125886324353644</v>
      </c>
      <c>
        <v>3.807189114298451</v>
      </c>
      <c>
        <v>18.6534806538986</v>
      </c>
      <c>
        <v>5.561034287282145</v>
      </c>
      <c>
        <v>24.68246550142789</v>
      </c>
      <c>
        <v>2.255395516612866</v>
      </c>
      <c>
        <v>0</v>
      </c>
      <c>
        <v>110.28314600368635</v>
      </c>
    </row>
    <row>
      <c>
        <v>2596587</v>
      </c>
      <c>
        <v>1</v>
      </c>
      <c>
        <is>
          <t>İZMİR</t>
        </is>
      </c>
      <c>
        <v>TORBALI</v>
      </c>
      <c>
        <is>
          <t>TM Fideri</t>
        </is>
      </c>
      <c>
        <v>ARSLANLAR TM 35-26-A00004_TORBALI M20_2057966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02.07.2023 15:16:37</t>
        </is>
      </c>
      <c>
        <is>
          <t>02.07.2023 15:43:09</t>
        </is>
      </c>
      <c>
        <v>0.442222222</v>
      </c>
      <c>
        <v>0</v>
      </c>
      <c>
        <v>14037</v>
      </c>
      <c>
        <v>1</v>
      </c>
      <c>
        <v>119</v>
      </c>
      <c>
        <v>2</v>
      </c>
      <c>
        <v>2357</v>
      </c>
      <c>
        <v>0</v>
      </c>
      <c>
        <v>1</v>
      </c>
      <c>
        <v>0</v>
      </c>
      <c>
        <v>1584.7682200076172</v>
      </c>
      <c>
        <v>0.07442515614846001</v>
      </c>
      <c>
        <v>106.27354447821244</v>
      </c>
      <c>
        <v>66.96055223554997</v>
      </c>
      <c>
        <v>1166.8109942004846</v>
      </c>
      <c>
        <v>0</v>
      </c>
      <c>
        <v>0.42327802461193825</v>
      </c>
      <c>
        <v>2925.3110141026245</v>
      </c>
    </row>
    <row>
      <c>
        <v>2596590</v>
      </c>
      <c>
        <v>1</v>
      </c>
      <c>
        <is>
          <t>İZMİR</t>
        </is>
      </c>
      <c>
        <v>ÖDEMİŞ</v>
      </c>
      <c>
        <is>
          <t>OG Fideri</t>
        </is>
      </c>
      <c>
        <v>YENİKÖY TR-10 35-15-L00506_DIREK TIPI TRAFO HUCRESI H01_2050555</v>
      </c>
      <c>
        <v>OG Ayırıcı Arızası</v>
      </c>
      <c>
        <v>Dağıtım-OG</v>
      </c>
      <c>
        <v>Uzun</v>
      </c>
      <c>
        <v>Şebeke işletmecisi</v>
      </c>
      <c>
        <v>Bildirimsiz</v>
      </c>
      <c>
        <is>
          <t>02.07.2023 15:18:51</t>
        </is>
      </c>
      <c>
        <is>
          <t>02.07.2023 17:21:15</t>
        </is>
      </c>
      <c>
        <v>2.04</v>
      </c>
      <c>
        <v>0</v>
      </c>
      <c>
        <v>2</v>
      </c>
      <c>
        <v>0</v>
      </c>
      <c>
        <v>17</v>
      </c>
      <c>
        <v>0</v>
      </c>
      <c>
        <v>4</v>
      </c>
      <c>
        <v>0</v>
      </c>
      <c>
        <v>0</v>
      </c>
      <c>
        <v>0</v>
      </c>
      <c>
        <v>1.3442060753389362</v>
      </c>
      <c>
        <v>0</v>
      </c>
      <c>
        <v>259.71465404475595</v>
      </c>
      <c>
        <v>0</v>
      </c>
      <c>
        <v>61.270952492194105</v>
      </c>
      <c>
        <v>0</v>
      </c>
      <c>
        <v>0</v>
      </c>
      <c>
        <v>322.329812612289</v>
      </c>
    </row>
    <row>
      <c>
        <v>2596595</v>
      </c>
      <c>
        <v>1</v>
      </c>
      <c>
        <is>
          <t>İZMİR</t>
        </is>
      </c>
      <c>
        <v>KEMALPAŞA</v>
      </c>
      <c>
        <is>
          <t>DM</t>
        </is>
      </c>
      <c>
        <v>LEZİTA DM 35-27-M00950_AYDINLAR M09_49855400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02.07.2023 15:30:15</t>
        </is>
      </c>
      <c>
        <is>
          <t>02.07.2023 16:09:33</t>
        </is>
      </c>
      <c>
        <v>0.655</v>
      </c>
      <c>
        <v>0</v>
      </c>
      <c>
        <v>0</v>
      </c>
      <c>
        <v>4</v>
      </c>
      <c>
        <v>4</v>
      </c>
      <c>
        <v>3</v>
      </c>
      <c>
        <v>2</v>
      </c>
      <c>
        <v>6</v>
      </c>
      <c>
        <v>0</v>
      </c>
      <c>
        <v>0</v>
      </c>
      <c>
        <v>0</v>
      </c>
      <c>
        <v>7.2678848222268915</v>
      </c>
      <c>
        <v>8.779262959552728</v>
      </c>
      <c>
        <v>140.19985544487656</v>
      </c>
      <c>
        <v>0</v>
      </c>
      <c>
        <v>185.8483409375605</v>
      </c>
      <c>
        <v>0</v>
      </c>
      <c>
        <v>342.09534416421667</v>
      </c>
    </row>
    <row>
      <c>
        <v>2596606</v>
      </c>
      <c>
        <v>1</v>
      </c>
      <c>
        <is>
          <t>MANİSA</t>
        </is>
      </c>
      <c>
        <v>AKHİSAR</v>
      </c>
      <c>
        <is>
          <t>DM</t>
        </is>
      </c>
      <c>
        <v>DAĞDERE DM 45-72-M00097_ÇITAK M05_2106082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02.07.2023 15:33:43</t>
        </is>
      </c>
      <c>
        <is>
          <t>02.07.2023 15:39:34</t>
        </is>
      </c>
      <c>
        <v>0.0975</v>
      </c>
      <c>
        <v>3</v>
      </c>
      <c>
        <v>1283</v>
      </c>
      <c>
        <v>5</v>
      </c>
      <c>
        <v>37</v>
      </c>
      <c>
        <v>7</v>
      </c>
      <c>
        <v>69</v>
      </c>
      <c>
        <v>0</v>
      </c>
      <c>
        <v>0</v>
      </c>
      <c>
        <v>0.07829809357500002</v>
      </c>
      <c>
        <v>11.136845245925146</v>
      </c>
      <c>
        <v>3.27083320527444</v>
      </c>
      <c>
        <v>1.2115644699232517</v>
      </c>
      <c>
        <v>1.4969115657073504</v>
      </c>
      <c>
        <v>2.20103141351652</v>
      </c>
      <c>
        <v>0</v>
      </c>
      <c>
        <v>0</v>
      </c>
      <c>
        <v>19.39548399392171</v>
      </c>
    </row>
    <row>
      <c>
        <v>2596610</v>
      </c>
      <c>
        <v>1</v>
      </c>
      <c>
        <is>
          <t>İZMİR</t>
        </is>
      </c>
      <c>
        <v>TİRE</v>
      </c>
      <c>
        <is>
          <t>AG Fideri</t>
        </is>
      </c>
      <c>
        <v>TİRE TR-15/A 35-29-L00022_A_56387663_56387663</v>
      </c>
      <c>
        <v>AG Atlama Kopuğu</v>
      </c>
      <c>
        <v>Dağıtım-AG</v>
      </c>
      <c>
        <v>Uzun</v>
      </c>
      <c>
        <v>Şebeke işletmecisi</v>
      </c>
      <c>
        <v>Bildirimsiz</v>
      </c>
      <c>
        <is>
          <t>02.07.2023 15:43:23</t>
        </is>
      </c>
      <c>
        <is>
          <t>02.07.2023 17:39:03</t>
        </is>
      </c>
      <c>
        <v>1.927777777</v>
      </c>
      <c>
        <v>0</v>
      </c>
      <c>
        <v>48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17.526387436004633</v>
      </c>
      <c>
        <v>0</v>
      </c>
      <c>
        <v>0</v>
      </c>
      <c>
        <v>0</v>
      </c>
      <c>
        <v>0</v>
      </c>
      <c>
        <v>0</v>
      </c>
      <c>
        <v>0</v>
      </c>
      <c>
        <v>17.526387436004633</v>
      </c>
    </row>
    <row>
      <c>
        <v>2596614</v>
      </c>
      <c>
        <v>1</v>
      </c>
      <c>
        <is>
          <t>MANİSA</t>
        </is>
      </c>
      <c>
        <v>SELENDİ</v>
      </c>
      <c>
        <is>
          <t>Dağıtım Transformatörü</t>
        </is>
      </c>
      <c>
        <v>YÜCELER TR-1 45-81-M00197_45-81-M00197_2376222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02.07.2023 15:45:21</t>
        </is>
      </c>
      <c>
        <is>
          <t>02.07.2023 17:07:14</t>
        </is>
      </c>
      <c>
        <v>1.364722222</v>
      </c>
      <c>
        <v>0</v>
      </c>
      <c>
        <v>22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4.617536141487183</v>
      </c>
      <c>
        <v>0</v>
      </c>
      <c>
        <v>0</v>
      </c>
      <c>
        <v>0</v>
      </c>
      <c>
        <v>0</v>
      </c>
      <c>
        <v>0</v>
      </c>
      <c>
        <v>0</v>
      </c>
      <c>
        <v>4.617536141487183</v>
      </c>
    </row>
    <row>
      <c>
        <v>2596615</v>
      </c>
      <c>
        <v>1</v>
      </c>
      <c>
        <is>
          <t>İZMİR</t>
        </is>
      </c>
      <c>
        <v>BAYINDIR</v>
      </c>
      <c>
        <is>
          <t>AG Fideri</t>
        </is>
      </c>
      <c>
        <v>SAMİ GÜÇLÜ GRB. 35-20-M00014_D_91082021_91082021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02.07.2023 15:58:02</t>
        </is>
      </c>
      <c>
        <is>
          <t>02.07.2023 18:39:16</t>
        </is>
      </c>
      <c>
        <v>2.687222222</v>
      </c>
      <c>
        <v>0</v>
      </c>
      <c>
        <v>0</v>
      </c>
      <c>
        <v>0</v>
      </c>
      <c>
        <v>5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21.143235618508537</v>
      </c>
      <c>
        <v>0</v>
      </c>
      <c>
        <v>1.9724623775197152</v>
      </c>
      <c>
        <v>0</v>
      </c>
      <c>
        <v>0</v>
      </c>
      <c>
        <v>23.115697996028253</v>
      </c>
    </row>
    <row>
      <c>
        <v>2596616</v>
      </c>
      <c>
        <v>1</v>
      </c>
      <c>
        <is>
          <t>MANİSA</t>
        </is>
      </c>
      <c>
        <v>SARUHANLI</v>
      </c>
      <c>
        <is>
          <t>DM</t>
        </is>
      </c>
      <c>
        <v>HALİTPAŞA DM 45-80-M00060_DEVELİ-ÇAMLIYURT M03_72188716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02.07.2023 16:02:29</t>
        </is>
      </c>
      <c>
        <is>
          <t>02.07.2023 16:30:19</t>
        </is>
      </c>
      <c>
        <v>0.463888888</v>
      </c>
      <c>
        <v>2</v>
      </c>
      <c>
        <v>319</v>
      </c>
      <c>
        <v>94</v>
      </c>
      <c>
        <v>4</v>
      </c>
      <c>
        <v>15</v>
      </c>
      <c>
        <v>43</v>
      </c>
      <c>
        <v>3</v>
      </c>
      <c>
        <v>0</v>
      </c>
      <c>
        <v>13.71891454183739</v>
      </c>
      <c>
        <v>36.914027710206504</v>
      </c>
      <c>
        <v>393.7850831853488</v>
      </c>
      <c>
        <v>4.160111077063167</v>
      </c>
      <c>
        <v>28.708886593300534</v>
      </c>
      <c>
        <v>8.220975391929887</v>
      </c>
      <c>
        <v>4.857922241983027</v>
      </c>
      <c>
        <v>0</v>
      </c>
      <c>
        <v>490.3659207416693</v>
      </c>
    </row>
    <row>
      <c>
        <v>2596617</v>
      </c>
      <c>
        <v>1</v>
      </c>
      <c>
        <is>
          <t>İZMİR</t>
        </is>
      </c>
      <c>
        <v>MENEMEN</v>
      </c>
      <c>
        <is>
          <t>KÖK</t>
        </is>
      </c>
      <c>
        <v>YAHŞELLİ KÖK 35-28-M00293_EMİRALEM M03_66582307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02.07.2023 15:58:38</t>
        </is>
      </c>
      <c>
        <is>
          <t>02.07.2023 17:37:12</t>
        </is>
      </c>
      <c>
        <v>1.642777777</v>
      </c>
      <c>
        <v>1</v>
      </c>
      <c>
        <v>2523</v>
      </c>
      <c>
        <v>4</v>
      </c>
      <c>
        <v>334</v>
      </c>
      <c>
        <v>36</v>
      </c>
      <c>
        <v>359</v>
      </c>
      <c>
        <v>7</v>
      </c>
      <c>
        <v>2</v>
      </c>
      <c>
        <v>1.9509904343640063</v>
      </c>
      <c>
        <v>983.2945870782754</v>
      </c>
      <c>
        <v>11.620651751413142</v>
      </c>
      <c>
        <v>201.42815348168872</v>
      </c>
      <c>
        <v>322.5850377015482</v>
      </c>
      <c>
        <v>603.9358687911533</v>
      </c>
      <c>
        <v>292.8357214192986</v>
      </c>
      <c>
        <v>1.9771654680986008</v>
      </c>
      <c>
        <v>2419.62817612584</v>
      </c>
    </row>
    <row>
      <c>
        <v>2596622</v>
      </c>
      <c>
        <v>1</v>
      </c>
      <c>
        <is>
          <t>MANİSA</t>
        </is>
      </c>
      <c>
        <v>SARIGÖL</v>
      </c>
      <c>
        <is>
          <t>AG Fideri</t>
        </is>
      </c>
      <c>
        <v>AHMETAĞA TR-4 45-79-M00321_B_91009007_91009007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02.07.2023 16:07:07</t>
        </is>
      </c>
      <c>
        <is>
          <t>02.07.2023 18:15:23</t>
        </is>
      </c>
      <c>
        <v>2.137777777</v>
      </c>
      <c>
        <v>0</v>
      </c>
      <c>
        <v>20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8.366453113625843</v>
      </c>
      <c>
        <v>0</v>
      </c>
      <c>
        <v>0</v>
      </c>
      <c>
        <v>0</v>
      </c>
      <c>
        <v>0.6831301329766941</v>
      </c>
      <c>
        <v>0</v>
      </c>
      <c>
        <v>0</v>
      </c>
      <c>
        <v>9.049583246602538</v>
      </c>
    </row>
    <row>
      <c>
        <v>2596623</v>
      </c>
      <c>
        <v>1</v>
      </c>
      <c>
        <is>
          <t>MANİSA</t>
        </is>
      </c>
      <c>
        <v>GÖRDES</v>
      </c>
      <c>
        <is>
          <t>Dağıtım Transformatörü</t>
        </is>
      </c>
      <c>
        <v>BODAMAS TR-5 45-75-M00303_45-75-M00303_2373947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02.07.2023 16:09:38</t>
        </is>
      </c>
      <c>
        <is>
          <t>02.07.2023 17:51:37</t>
        </is>
      </c>
      <c>
        <v>1.699722222</v>
      </c>
      <c>
        <v>0</v>
      </c>
      <c>
        <v>8</v>
      </c>
      <c>
        <v>0</v>
      </c>
      <c>
        <v>14</v>
      </c>
      <c>
        <v>0</v>
      </c>
      <c>
        <v>3</v>
      </c>
      <c>
        <v>0</v>
      </c>
      <c>
        <v>0</v>
      </c>
      <c>
        <v>0</v>
      </c>
      <c>
        <v>2.876032207429145</v>
      </c>
      <c>
        <v>0</v>
      </c>
      <c>
        <v>22.657187346523813</v>
      </c>
      <c>
        <v>0</v>
      </c>
      <c>
        <v>12.219365562561507</v>
      </c>
      <c>
        <v>0</v>
      </c>
      <c>
        <v>0</v>
      </c>
      <c>
        <v>37.75258511651447</v>
      </c>
    </row>
    <row>
      <c>
        <v>2596626</v>
      </c>
      <c>
        <v>1</v>
      </c>
      <c>
        <is>
          <t>İZMİR</t>
        </is>
      </c>
      <c>
        <v>KEMALPAŞA</v>
      </c>
      <c>
        <is>
          <t>OG Fideri</t>
        </is>
      </c>
      <c>
        <v>TAŞLIYOL KÖK 35-27-M00495_HatBaşıAyırıcı_93538911 M03_93538911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02.07.2023 16:25:08</t>
        </is>
      </c>
      <c>
        <is>
          <t>02.07.2023 18:40:22</t>
        </is>
      </c>
      <c>
        <v>2.253888888</v>
      </c>
      <c>
        <v>0</v>
      </c>
      <c>
        <v>3</v>
      </c>
      <c>
        <v>2</v>
      </c>
      <c>
        <v>20</v>
      </c>
      <c>
        <v>8</v>
      </c>
      <c>
        <v>6</v>
      </c>
      <c>
        <v>0</v>
      </c>
      <c>
        <v>0</v>
      </c>
      <c>
        <v>0</v>
      </c>
      <c>
        <v>3.4807279556591064</v>
      </c>
      <c>
        <v>7.781425930907247</v>
      </c>
      <c>
        <v>30.525691959505824</v>
      </c>
      <c>
        <v>87.6480555179928</v>
      </c>
      <c>
        <v>14.102688929370686</v>
      </c>
      <c>
        <v>0</v>
      </c>
      <c>
        <v>0</v>
      </c>
      <c>
        <v>143.53859029343567</v>
      </c>
    </row>
    <row>
      <c>
        <v>2596629</v>
      </c>
      <c>
        <v>1</v>
      </c>
      <c>
        <is>
          <t>İZMİR</t>
        </is>
      </c>
      <c>
        <v>ALİAĞA</v>
      </c>
      <c>
        <is>
          <t>Kullanıcı Bağlantı Hattı</t>
        </is>
      </c>
      <c>
        <v>TR-70 35-17-M00070_950300725_950300725</v>
      </c>
      <c>
        <v>AG Branşman Yeraltı Kablo Arızası</v>
      </c>
      <c>
        <v>Dağıtım-AG</v>
      </c>
      <c>
        <v>Uzun</v>
      </c>
      <c>
        <v>Şebeke işletmecisi</v>
      </c>
      <c>
        <v>Bildirimsiz</v>
      </c>
      <c>
        <is>
          <t>02.07.2023 16:38:22</t>
        </is>
      </c>
      <c>
        <is>
          <t>02.07.2023 17:52:09</t>
        </is>
      </c>
      <c>
        <v>1.229722222</v>
      </c>
      <c>
        <v>0</v>
      </c>
      <c>
        <v>13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4.535176462657592</v>
      </c>
      <c>
        <v>0</v>
      </c>
      <c>
        <v>0</v>
      </c>
      <c>
        <v>0</v>
      </c>
      <c>
        <v>0</v>
      </c>
      <c>
        <v>0</v>
      </c>
      <c>
        <v>0</v>
      </c>
      <c>
        <v>4.535176462657592</v>
      </c>
    </row>
    <row>
      <c>
        <v>2596633</v>
      </c>
      <c>
        <v>1</v>
      </c>
      <c>
        <is>
          <t>İZMİR</t>
        </is>
      </c>
      <c>
        <v>ÖDEMİŞ</v>
      </c>
      <c>
        <is>
          <t>DM</t>
        </is>
      </c>
      <c>
        <v>KAYAKÖY DM 35-15-L00866_İLKKURŞUN L05_72307163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02.07.2023 16:48:05</t>
        </is>
      </c>
      <c>
        <is>
          <t>02.07.2023 17:14:57</t>
        </is>
      </c>
      <c>
        <v>0.447777777</v>
      </c>
      <c>
        <v>0</v>
      </c>
      <c>
        <v>158</v>
      </c>
      <c>
        <v>6</v>
      </c>
      <c>
        <v>61</v>
      </c>
      <c>
        <v>6</v>
      </c>
      <c>
        <v>34</v>
      </c>
      <c>
        <v>0</v>
      </c>
      <c>
        <v>0</v>
      </c>
      <c>
        <v>0</v>
      </c>
      <c>
        <v>11.551108949602886</v>
      </c>
      <c>
        <v>10.170087017173685</v>
      </c>
      <c>
        <v>85.58143101608792</v>
      </c>
      <c>
        <v>41.994071203645106</v>
      </c>
      <c>
        <v>21.712472087927395</v>
      </c>
      <c>
        <v>0</v>
      </c>
      <c>
        <v>0</v>
      </c>
      <c>
        <v>171.009170274437</v>
      </c>
    </row>
    <row>
      <c>
        <v>2596635</v>
      </c>
      <c>
        <v>1</v>
      </c>
      <c>
        <is>
          <t>MANİSA</t>
        </is>
      </c>
      <c>
        <v>SALİHLİ</v>
      </c>
      <c>
        <is>
          <t>Kullanıcı Bağlantı Hattı</t>
        </is>
      </c>
      <c>
        <v>TR-104 45-78-L00104_948173392_948173392</v>
      </c>
      <c>
        <v>AG Box / Sdk Abone Çıkış Faz Sigorta Atığı</v>
      </c>
      <c>
        <v>Dağıtım-AG</v>
      </c>
      <c>
        <v>Uzun</v>
      </c>
      <c>
        <v>Şebeke işletmecisi</v>
      </c>
      <c>
        <v>Bildirimsiz</v>
      </c>
      <c>
        <is>
          <t>02.07.2023 16:41:39</t>
        </is>
      </c>
      <c>
        <is>
          <t>02.07.2023 17:24:27</t>
        </is>
      </c>
      <c>
        <v>0.713333333</v>
      </c>
      <c>
        <v>0</v>
      </c>
      <c>
        <v>0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</row>
    <row>
      <c>
        <v>2596641</v>
      </c>
      <c>
        <v>1</v>
      </c>
      <c>
        <is>
          <t>MANİSA</t>
        </is>
      </c>
      <c>
        <v>AKHİSAR</v>
      </c>
      <c>
        <is>
          <t>DM</t>
        </is>
      </c>
      <c>
        <v>DAĞDERE DM 45-72-M00097_ÇITAK M05_2106082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02.07.2023 17:03:16</t>
        </is>
      </c>
      <c>
        <is>
          <t>02.07.2023 17:08:31</t>
        </is>
      </c>
      <c>
        <v>0.0875</v>
      </c>
      <c>
        <v>3</v>
      </c>
      <c>
        <v>1283</v>
      </c>
      <c>
        <v>5</v>
      </c>
      <c>
        <v>37</v>
      </c>
      <c>
        <v>7</v>
      </c>
      <c>
        <v>69</v>
      </c>
      <c>
        <v>0</v>
      </c>
      <c>
        <v>0</v>
      </c>
      <c>
        <v>0.07081808999999999</v>
      </c>
      <c>
        <v>10.202022793590432</v>
      </c>
      <c>
        <v>2.87039047437156</v>
      </c>
      <c>
        <v>1.0668485689405338</v>
      </c>
      <c>
        <v>1.316474080138875</v>
      </c>
      <c>
        <v>1.95658869895335</v>
      </c>
      <c>
        <v>0</v>
      </c>
      <c>
        <v>0</v>
      </c>
      <c>
        <v>17.483142705994748</v>
      </c>
    </row>
    <row>
      <c>
        <v>2596642</v>
      </c>
      <c>
        <v>1</v>
      </c>
      <c>
        <is>
          <t>İZMİR</t>
        </is>
      </c>
      <c>
        <v>ÇEŞME</v>
      </c>
      <c>
        <is>
          <t>Kullanıcı Bağlantı Hattı</t>
        </is>
      </c>
      <c>
        <v>L-200 35-18-L00200_950460631_950460631</v>
      </c>
      <c>
        <v>AG Branşman Yeraltı Kablo Arızası</v>
      </c>
      <c>
        <v>Dağıtım-AG</v>
      </c>
      <c>
        <v>Uzun</v>
      </c>
      <c>
        <v>Şebeke işletmecisi</v>
      </c>
      <c>
        <v>Bildirimsiz</v>
      </c>
      <c>
        <is>
          <t>02.07.2023 17:04:59</t>
        </is>
      </c>
      <c>
        <is>
          <t>02.07.2023 19:32:49</t>
        </is>
      </c>
      <c>
        <v>2.463888888</v>
      </c>
      <c>
        <v>0</v>
      </c>
      <c>
        <v>0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</row>
    <row>
      <c>
        <v>2596644</v>
      </c>
      <c>
        <v>1</v>
      </c>
      <c>
        <is>
          <t>MANİSA</t>
        </is>
      </c>
      <c>
        <v>AKHİSAR</v>
      </c>
      <c>
        <is>
          <t>Kullanıcı Bağlantı Hattı</t>
        </is>
      </c>
      <c>
        <v>TR-1/80 45-72-M00080_956515987_956515987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02.07.2023 17:01:23</t>
        </is>
      </c>
      <c>
        <is>
          <t>02.07.2023 18:23:06</t>
        </is>
      </c>
      <c>
        <v>1.361944444</v>
      </c>
      <c>
        <v>0</v>
      </c>
      <c>
        <v>0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</row>
    <row>
      <c>
        <v>2596646</v>
      </c>
      <c>
        <v>1</v>
      </c>
      <c>
        <is>
          <t>İZMİR</t>
        </is>
      </c>
      <c>
        <v>KONAK</v>
      </c>
      <c>
        <is>
          <t>Dağıtım Transformatörü</t>
        </is>
      </c>
      <c>
        <v>K-1447 35-01-K01447_35-01-K01447_2370808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02.07.2023 17:07:47</t>
        </is>
      </c>
      <c>
        <is>
          <t>02.07.2023 17:49:35</t>
        </is>
      </c>
      <c>
        <v>0.696666666</v>
      </c>
      <c>
        <v>0</v>
      </c>
      <c>
        <v>394</v>
      </c>
      <c>
        <v>0</v>
      </c>
      <c>
        <v>0</v>
      </c>
      <c>
        <v>0</v>
      </c>
      <c>
        <v>73</v>
      </c>
      <c>
        <v>0</v>
      </c>
      <c>
        <v>0</v>
      </c>
      <c>
        <v>0</v>
      </c>
      <c>
        <v>75.68177961812843</v>
      </c>
      <c>
        <v>0</v>
      </c>
      <c>
        <v>0</v>
      </c>
      <c>
        <v>0</v>
      </c>
      <c>
        <v>44.25958780443527</v>
      </c>
      <c>
        <v>0</v>
      </c>
      <c>
        <v>0</v>
      </c>
      <c>
        <v>119.9413674225637</v>
      </c>
    </row>
    <row>
      <c>
        <v>2596650</v>
      </c>
      <c>
        <v>1</v>
      </c>
      <c>
        <is>
          <t>MANİSA</t>
        </is>
      </c>
      <c>
        <v>TURGUTLU</v>
      </c>
      <c>
        <is>
          <t>KÖK</t>
        </is>
      </c>
      <c>
        <v>MADEN KÖK 45-83-M00128_İZZETTİN M03_47316729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02.07.2023 17:28:01</t>
        </is>
      </c>
      <c>
        <is>
          <t>02.07.2023 18:10:14</t>
        </is>
      </c>
      <c>
        <v>0.703611111</v>
      </c>
      <c>
        <v>2</v>
      </c>
      <c>
        <v>210</v>
      </c>
      <c>
        <v>25</v>
      </c>
      <c>
        <v>52</v>
      </c>
      <c>
        <v>0</v>
      </c>
      <c>
        <v>20</v>
      </c>
      <c>
        <v>1</v>
      </c>
      <c>
        <v>0</v>
      </c>
      <c>
        <v>36.821670617250206</v>
      </c>
      <c>
        <v>55.06961406508802</v>
      </c>
      <c>
        <v>214.13490660522965</v>
      </c>
      <c>
        <v>223.69309501265877</v>
      </c>
      <c>
        <v>0</v>
      </c>
      <c>
        <v>21.85740843484205</v>
      </c>
      <c>
        <v>12.736665103000783</v>
      </c>
      <c>
        <v>0</v>
      </c>
      <c>
        <v>564.3133598380695</v>
      </c>
    </row>
    <row>
      <c>
        <v>2596651</v>
      </c>
      <c>
        <v>1</v>
      </c>
      <c>
        <is>
          <t>MANİSA</t>
        </is>
      </c>
      <c>
        <v>GÖRDES</v>
      </c>
      <c>
        <is>
          <t>Dağıtım Transformatörü</t>
        </is>
      </c>
      <c>
        <v>KARAKEÇİLİ TAVŞANTAŞI TR-1 45-75-M00110_45-75-M00110_2352118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02.07.2023 17:27:10</t>
        </is>
      </c>
      <c>
        <is>
          <t>02.07.2023 18:27:34</t>
        </is>
      </c>
      <c>
        <v>1.006666666</v>
      </c>
      <c>
        <v>0</v>
      </c>
      <c>
        <v>21</v>
      </c>
      <c>
        <v>0</v>
      </c>
      <c>
        <v>2</v>
      </c>
      <c>
        <v>0</v>
      </c>
      <c>
        <v>2</v>
      </c>
      <c>
        <v>0</v>
      </c>
      <c>
        <v>0</v>
      </c>
      <c>
        <v>0</v>
      </c>
      <c>
        <v>2.4758730279870735</v>
      </c>
      <c>
        <v>0</v>
      </c>
      <c>
        <v>2.516893396954484</v>
      </c>
      <c>
        <v>0</v>
      </c>
      <c>
        <v>3.493304927202222</v>
      </c>
      <c>
        <v>0</v>
      </c>
      <c>
        <v>0</v>
      </c>
      <c>
        <v>8.486071352143778</v>
      </c>
    </row>
    <row>
      <c>
        <v>2596652</v>
      </c>
      <c>
        <v>1</v>
      </c>
      <c>
        <is>
          <t>MANİSA</t>
        </is>
      </c>
      <c>
        <v>GÖLMARMARA</v>
      </c>
      <c>
        <is>
          <t>Kullanıcı Bağlantı Hattı</t>
        </is>
      </c>
      <c>
        <v>GÖLMARMARA TR-28 45-85-L00028_945465034_945465034</v>
      </c>
      <c>
        <v>AG Box / Sdk Abone Çıkış Sigorta Atığı</v>
      </c>
      <c>
        <v>Dağıtım-AG</v>
      </c>
      <c>
        <v>Uzun</v>
      </c>
      <c>
        <v>Şebeke işletmecisi</v>
      </c>
      <c>
        <v>Bildirimsiz</v>
      </c>
      <c>
        <is>
          <t>02.07.2023 17:29:45</t>
        </is>
      </c>
      <c>
        <is>
          <t>02.07.2023 21:28:52</t>
        </is>
      </c>
      <c>
        <v>3.985277777</v>
      </c>
      <c>
        <v>0</v>
      </c>
      <c>
        <v>0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2.975727708886281</v>
      </c>
      <c>
        <v>0</v>
      </c>
      <c>
        <v>0</v>
      </c>
      <c>
        <v>2.975727708886281</v>
      </c>
    </row>
    <row>
      <c>
        <v>2596655</v>
      </c>
      <c>
        <v>1</v>
      </c>
      <c>
        <is>
          <t>İZMİR</t>
        </is>
      </c>
      <c>
        <v>KONAK</v>
      </c>
      <c>
        <is>
          <t>Kullanıcı Bağlantı Hattı</t>
        </is>
      </c>
      <c>
        <v>M-2041 35-01-M02041_912130261_912130261</v>
      </c>
      <c>
        <v>AG Branşman Yeraltı Kablo Arızası</v>
      </c>
      <c>
        <v>Dağıtım-AG</v>
      </c>
      <c>
        <v>Uzun</v>
      </c>
      <c>
        <v>Şebeke işletmecisi</v>
      </c>
      <c>
        <v>Bildirimsiz</v>
      </c>
      <c>
        <is>
          <t>02.07.2023 17:34:50</t>
        </is>
      </c>
      <c>
        <is>
          <t>02.07.2023 21:03:18</t>
        </is>
      </c>
      <c>
        <v>3.474444444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0.663129255757615</v>
      </c>
      <c>
        <v>0</v>
      </c>
      <c>
        <v>0</v>
      </c>
      <c>
        <v>0</v>
      </c>
      <c>
        <v>0</v>
      </c>
      <c>
        <v>0</v>
      </c>
      <c>
        <v>0</v>
      </c>
      <c>
        <v>0.663129255757615</v>
      </c>
    </row>
    <row>
      <c>
        <v>2596656</v>
      </c>
      <c>
        <v>1</v>
      </c>
      <c>
        <is>
          <t>İZMİR</t>
        </is>
      </c>
      <c>
        <v>BORNOVA</v>
      </c>
      <c>
        <is>
          <t>AG Fideri</t>
        </is>
      </c>
      <c>
        <v>M-2898 35-02-M02898__83816073_83816073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02.07.2023 17:40:09</t>
        </is>
      </c>
      <c>
        <is>
          <t>02.07.2023 18:09:44</t>
        </is>
      </c>
      <c>
        <v>0.493055555</v>
      </c>
      <c>
        <v>0</v>
      </c>
      <c>
        <v>76</v>
      </c>
      <c>
        <v>0</v>
      </c>
      <c>
        <v>0</v>
      </c>
      <c>
        <v>0</v>
      </c>
      <c>
        <v>6</v>
      </c>
      <c>
        <v>0</v>
      </c>
      <c>
        <v>0</v>
      </c>
      <c>
        <v>0</v>
      </c>
      <c>
        <v>10.595174575612164</v>
      </c>
      <c>
        <v>0</v>
      </c>
      <c>
        <v>0</v>
      </c>
      <c>
        <v>0</v>
      </c>
      <c>
        <v>5.45228976195579</v>
      </c>
      <c>
        <v>0</v>
      </c>
      <c>
        <v>0</v>
      </c>
      <c>
        <v>16.047464337567956</v>
      </c>
    </row>
    <row>
      <c>
        <v>2596657</v>
      </c>
      <c>
        <v>1</v>
      </c>
      <c>
        <is>
          <t>MANİSA</t>
        </is>
      </c>
      <c>
        <v>ŞEHZADELER</v>
      </c>
      <c>
        <is>
          <t>KÖK</t>
        </is>
      </c>
      <c>
        <v>CANPAŞA KÖK 45-71-M00140_ALİ ÖRÜMLÜ M06_72246777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02.07.2023 17:39:16</t>
        </is>
      </c>
      <c>
        <is>
          <t>02.07.2023 22:52:52</t>
        </is>
      </c>
      <c>
        <v>5.226666666</v>
      </c>
      <c>
        <v>2</v>
      </c>
      <c>
        <v>3</v>
      </c>
      <c>
        <v>59</v>
      </c>
      <c>
        <v>34</v>
      </c>
      <c>
        <v>6</v>
      </c>
      <c>
        <v>0</v>
      </c>
      <c>
        <v>0</v>
      </c>
      <c>
        <v>0</v>
      </c>
      <c>
        <v>13.509129047569859</v>
      </c>
      <c>
        <v>12.022992459466469</v>
      </c>
      <c>
        <v>2200.7101633087827</v>
      </c>
      <c>
        <v>2188.575757467576</v>
      </c>
      <c>
        <v>250.72572239599646</v>
      </c>
      <c>
        <v>0</v>
      </c>
      <c>
        <v>0</v>
      </c>
      <c>
        <v>0</v>
      </c>
      <c>
        <v>4665.543764679392</v>
      </c>
    </row>
    <row>
      <c>
        <v>2596658</v>
      </c>
      <c>
        <v>1</v>
      </c>
      <c>
        <is>
          <t>İZMİR</t>
        </is>
      </c>
      <c>
        <v>ÖDEMİŞ</v>
      </c>
      <c>
        <is>
          <t>Kullanıcı Bağlantı Hattı</t>
        </is>
      </c>
      <c>
        <v>GÖLCÜK TR-31 35-15-L00323_950395365_950395365</v>
      </c>
      <c>
        <v>AG Box / Sdk Abone Çıkış Sigorta Atığı</v>
      </c>
      <c>
        <v>Dağıtım-AG</v>
      </c>
      <c>
        <v>Uzun</v>
      </c>
      <c>
        <v>Şebeke işletmecisi</v>
      </c>
      <c>
        <v>Bildirimsiz</v>
      </c>
      <c>
        <is>
          <t>02.07.2023 17:47:53</t>
        </is>
      </c>
      <c>
        <is>
          <t>02.07.2023 20:12:05</t>
        </is>
      </c>
      <c>
        <v>2.403333333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0.08425257901550579</v>
      </c>
      <c>
        <v>0</v>
      </c>
      <c>
        <v>0</v>
      </c>
      <c>
        <v>0</v>
      </c>
      <c>
        <v>0</v>
      </c>
      <c>
        <v>0</v>
      </c>
      <c>
        <v>0</v>
      </c>
      <c>
        <v>0.08425257901550579</v>
      </c>
    </row>
    <row>
      <c>
        <v>2596659</v>
      </c>
      <c>
        <v>1</v>
      </c>
      <c>
        <is>
          <t>İZMİR</t>
        </is>
      </c>
      <c>
        <v>KINIK</v>
      </c>
      <c>
        <is>
          <t>OG Fideri</t>
        </is>
      </c>
      <c>
        <v>KINIK TR-27 35-24-L00216_DIREK TIPI TRAFO HUCRESI H01_2088560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02.07.2023 17:50:00</t>
        </is>
      </c>
      <c>
        <is>
          <t>02.07.2023 18:19:15</t>
        </is>
      </c>
      <c>
        <v>0.4875</v>
      </c>
      <c>
        <v>0</v>
      </c>
      <c>
        <v>33</v>
      </c>
      <c>
        <v>0</v>
      </c>
      <c>
        <v>0</v>
      </c>
      <c>
        <v>0</v>
      </c>
      <c>
        <v>6</v>
      </c>
      <c>
        <v>0</v>
      </c>
      <c>
        <v>0</v>
      </c>
      <c>
        <v>0</v>
      </c>
      <c>
        <v>2.8228756283543186</v>
      </c>
      <c>
        <v>0</v>
      </c>
      <c>
        <v>0</v>
      </c>
      <c>
        <v>0</v>
      </c>
      <c>
        <v>3.027449893006367</v>
      </c>
      <c>
        <v>0</v>
      </c>
      <c>
        <v>0</v>
      </c>
      <c>
        <v>5.850325521360686</v>
      </c>
    </row>
    <row>
      <c>
        <v>2596660</v>
      </c>
      <c>
        <v>1</v>
      </c>
      <c>
        <is>
          <t>İZMİR</t>
        </is>
      </c>
      <c>
        <v>MENDERES</v>
      </c>
      <c>
        <is>
          <t>OG Fideri</t>
        </is>
      </c>
      <c>
        <v>DEĞİRMENDERE DM 35-22-M00085_HatBaşıAyırıcı_79410704 M09_79410704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02.07.2023 17:50:35</t>
        </is>
      </c>
      <c>
        <is>
          <t>02.07.2023 21:31:42</t>
        </is>
      </c>
      <c>
        <v>3.685277777</v>
      </c>
      <c>
        <v>0</v>
      </c>
      <c>
        <v>48</v>
      </c>
      <c>
        <v>0</v>
      </c>
      <c>
        <v>6</v>
      </c>
      <c>
        <v>0</v>
      </c>
      <c>
        <v>7</v>
      </c>
      <c>
        <v>0</v>
      </c>
      <c>
        <v>0</v>
      </c>
      <c>
        <v>0</v>
      </c>
      <c>
        <v>57.30052786686432</v>
      </c>
      <c>
        <v>0</v>
      </c>
      <c>
        <v>5.574213062371845</v>
      </c>
      <c>
        <v>0</v>
      </c>
      <c>
        <v>25.21178924215163</v>
      </c>
      <c>
        <v>0</v>
      </c>
      <c>
        <v>0</v>
      </c>
      <c>
        <v>88.0865301713878</v>
      </c>
    </row>
    <row>
      <c>
        <v>2596662</v>
      </c>
      <c>
        <v>1</v>
      </c>
      <c>
        <is>
          <t>İZMİR</t>
        </is>
      </c>
      <c>
        <v>TORBALI</v>
      </c>
      <c>
        <is>
          <t>DM</t>
        </is>
      </c>
      <c>
        <v>KİPA DM 35-26-M00283_HAVAI HAT DM-4 M03_2309266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02.07.2023 18:05:00</t>
        </is>
      </c>
      <c>
        <is>
          <t>02.07.2023 18:34:16</t>
        </is>
      </c>
      <c>
        <v>0.487777777</v>
      </c>
      <c>
        <v>0</v>
      </c>
      <c>
        <v>29</v>
      </c>
      <c>
        <v>0</v>
      </c>
      <c>
        <v>3</v>
      </c>
      <c>
        <v>23</v>
      </c>
      <c>
        <v>37</v>
      </c>
      <c>
        <v>29</v>
      </c>
      <c>
        <v>8</v>
      </c>
      <c>
        <v>0</v>
      </c>
      <c>
        <v>10.546485888811427</v>
      </c>
      <c>
        <v>0</v>
      </c>
      <c>
        <v>0.8026470828892198</v>
      </c>
      <c>
        <v>97.03279887088958</v>
      </c>
      <c>
        <v>22.40748704959097</v>
      </c>
      <c>
        <v>257.8091773741447</v>
      </c>
      <c>
        <v>31.837455105524725</v>
      </c>
      <c>
        <v>420.4360513718506</v>
      </c>
    </row>
    <row>
      <c>
        <v>2596663</v>
      </c>
      <c>
        <v>1</v>
      </c>
      <c>
        <is>
          <t>İZMİR</t>
        </is>
      </c>
      <c>
        <v>TORBALI</v>
      </c>
      <c>
        <is>
          <t>KÖK</t>
        </is>
      </c>
      <c>
        <v>H.K. KÖK 35-26-M00664_YAZIBAŞI ÇIKIŞI M05_65911869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02.07.2023 18:02:17</t>
        </is>
      </c>
      <c>
        <is>
          <t>02.07.2023 18:40:21</t>
        </is>
      </c>
      <c>
        <v>0.634444444</v>
      </c>
      <c>
        <v>0</v>
      </c>
      <c>
        <v>29</v>
      </c>
      <c>
        <v>0</v>
      </c>
      <c>
        <v>1</v>
      </c>
      <c>
        <v>14</v>
      </c>
      <c>
        <v>32</v>
      </c>
      <c>
        <v>10</v>
      </c>
      <c>
        <v>0</v>
      </c>
      <c>
        <v>0</v>
      </c>
      <c>
        <v>13.71763882121031</v>
      </c>
      <c>
        <v>0</v>
      </c>
      <c>
        <v>0</v>
      </c>
      <c>
        <v>90.06918912045498</v>
      </c>
      <c>
        <v>22.643520496124168</v>
      </c>
      <c>
        <v>63.92580769290078</v>
      </c>
      <c>
        <v>0</v>
      </c>
      <c>
        <v>190.35615613069024</v>
      </c>
    </row>
    <row>
      <c>
        <v>2596666</v>
      </c>
      <c>
        <v>1</v>
      </c>
      <c>
        <is>
          <t>MANİSA</t>
        </is>
      </c>
      <c>
        <v>YUNUSEMRE</v>
      </c>
      <c>
        <is>
          <t>KÖK</t>
        </is>
      </c>
      <c>
        <v>YAĞCILAR KÖK 45-71-M00179_YAĞCILAR M04_72258057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02.07.2023 17:59:06</t>
        </is>
      </c>
      <c>
        <is>
          <t>02.07.2023 20:12:02</t>
        </is>
      </c>
      <c>
        <v>2.215555555</v>
      </c>
      <c>
        <v>6</v>
      </c>
      <c>
        <v>631</v>
      </c>
      <c>
        <v>100</v>
      </c>
      <c>
        <v>29</v>
      </c>
      <c>
        <v>6</v>
      </c>
      <c>
        <v>65</v>
      </c>
      <c>
        <v>0</v>
      </c>
      <c>
        <v>0</v>
      </c>
      <c>
        <v>4.7238879940098055</v>
      </c>
      <c>
        <v>277.31674217012784</v>
      </c>
      <c>
        <v>426.2532789268123</v>
      </c>
      <c>
        <v>38.980897862860694</v>
      </c>
      <c>
        <v>49.15396713468329</v>
      </c>
      <c>
        <v>70.8388409276121</v>
      </c>
      <c>
        <v>0</v>
      </c>
      <c>
        <v>0</v>
      </c>
      <c>
        <v>867.267615016106</v>
      </c>
    </row>
    <row>
      <c>
        <v>2596668</v>
      </c>
      <c>
        <v>1</v>
      </c>
      <c>
        <is>
          <t>İZMİR</t>
        </is>
      </c>
      <c>
        <v>TİRE</v>
      </c>
      <c>
        <is>
          <t>Saha Dağıtım Kutusu (SDK)</t>
        </is>
      </c>
      <c>
        <v>DM-1/53 35-29-M00053_48346110 B01_72412952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02.07.2023 18:14:29</t>
        </is>
      </c>
      <c>
        <is>
          <t>02.07.2023 19:55:14</t>
        </is>
      </c>
      <c>
        <v>1.679166666</v>
      </c>
      <c>
        <v>0</v>
      </c>
      <c>
        <v>142</v>
      </c>
      <c>
        <v>0</v>
      </c>
      <c>
        <v>0</v>
      </c>
      <c>
        <v>0</v>
      </c>
      <c>
        <v>18</v>
      </c>
      <c>
        <v>0</v>
      </c>
      <c>
        <v>0</v>
      </c>
      <c>
        <v>0</v>
      </c>
      <c>
        <v>66.23878301806103</v>
      </c>
      <c>
        <v>0</v>
      </c>
      <c>
        <v>0</v>
      </c>
      <c>
        <v>0</v>
      </c>
      <c>
        <v>22.589946214920158</v>
      </c>
      <c>
        <v>0</v>
      </c>
      <c>
        <v>0</v>
      </c>
      <c>
        <v>88.82872923298119</v>
      </c>
    </row>
    <row>
      <c>
        <v>2596669</v>
      </c>
      <c>
        <v>1</v>
      </c>
      <c>
        <is>
          <t>İZMİR</t>
        </is>
      </c>
      <c>
        <v>ÇEŞME</v>
      </c>
      <c>
        <is>
          <t>KÖK</t>
        </is>
      </c>
      <c>
        <v>ILDIR KÖK 35-18-M00069_M-30 TERMAL KENT M03_72093159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02.07.2023 18:17:55</t>
        </is>
      </c>
      <c>
        <is>
          <t>02.07.2023 19:04:21</t>
        </is>
      </c>
      <c>
        <v>0.773888888</v>
      </c>
      <c>
        <v>0</v>
      </c>
      <c>
        <v>467</v>
      </c>
      <c>
        <v>4</v>
      </c>
      <c>
        <v>0</v>
      </c>
      <c>
        <v>1</v>
      </c>
      <c>
        <v>12</v>
      </c>
      <c>
        <v>0</v>
      </c>
      <c>
        <v>0</v>
      </c>
      <c>
        <v>0</v>
      </c>
      <c>
        <v>138.8365323523426</v>
      </c>
      <c>
        <v>419.09543580148454</v>
      </c>
      <c>
        <v>0</v>
      </c>
      <c>
        <v>1.1724099948749998</v>
      </c>
      <c>
        <v>15.887667641400459</v>
      </c>
      <c>
        <v>0</v>
      </c>
      <c>
        <v>0</v>
      </c>
      <c>
        <v>574.9920457901026</v>
      </c>
    </row>
    <row>
      <c>
        <v>2596670</v>
      </c>
      <c>
        <v>1</v>
      </c>
      <c>
        <is>
          <t>İZMİR</t>
        </is>
      </c>
      <c>
        <v>BERGAMA</v>
      </c>
      <c>
        <is>
          <t>OG Fideri</t>
        </is>
      </c>
      <c>
        <v>BERGAMA TM 35-16-A00004_HatBaşıAyırıcı_53140638 M08_53140638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02.07.2023 18:20:40</t>
        </is>
      </c>
      <c>
        <is>
          <t>02.07.2023 19:42:21</t>
        </is>
      </c>
      <c>
        <v>1.361388888</v>
      </c>
      <c>
        <v>0</v>
      </c>
      <c>
        <v>13</v>
      </c>
      <c>
        <v>4</v>
      </c>
      <c>
        <v>94</v>
      </c>
      <c>
        <v>0</v>
      </c>
      <c>
        <v>20</v>
      </c>
      <c>
        <v>0</v>
      </c>
      <c>
        <v>0</v>
      </c>
      <c>
        <v>0</v>
      </c>
      <c>
        <v>14.201745372334026</v>
      </c>
      <c>
        <v>7.203695891630877</v>
      </c>
      <c>
        <v>218.3941934271036</v>
      </c>
      <c>
        <v>0</v>
      </c>
      <c>
        <v>30.0417937745329</v>
      </c>
      <c>
        <v>0</v>
      </c>
      <c>
        <v>0</v>
      </c>
      <c>
        <v>269.8414284656014</v>
      </c>
    </row>
    <row>
      <c>
        <v>2596671</v>
      </c>
      <c>
        <v>1</v>
      </c>
      <c>
        <is>
          <t>İZMİR</t>
        </is>
      </c>
      <c>
        <v>GÜZELBAHÇE</v>
      </c>
      <c>
        <is>
          <t>OG Fideri</t>
        </is>
      </c>
      <c>
        <v>M-2760 35-10-M02760_HatBaşıAyırıcı_82569548 M02_82569548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02.07.2023 18:12:19</t>
        </is>
      </c>
      <c>
        <is>
          <t>02.07.2023 20:09:04</t>
        </is>
      </c>
      <c>
        <v>1.945833333</v>
      </c>
      <c>
        <v>0</v>
      </c>
      <c>
        <v>28</v>
      </c>
      <c>
        <v>0</v>
      </c>
      <c>
        <v>32</v>
      </c>
      <c>
        <v>0</v>
      </c>
      <c>
        <v>2</v>
      </c>
      <c>
        <v>0</v>
      </c>
      <c>
        <v>0</v>
      </c>
      <c>
        <v>0</v>
      </c>
      <c>
        <v>24.39427791275026</v>
      </c>
      <c>
        <v>0</v>
      </c>
      <c>
        <v>41.37638119237584</v>
      </c>
      <c>
        <v>0</v>
      </c>
      <c>
        <v>0.700304494546496</v>
      </c>
      <c>
        <v>0</v>
      </c>
      <c>
        <v>0</v>
      </c>
      <c>
        <v>66.4709635996726</v>
      </c>
    </row>
    <row>
      <c>
        <v>2596675</v>
      </c>
      <c>
        <v>1</v>
      </c>
      <c>
        <is>
          <t>MANİSA</t>
        </is>
      </c>
      <c>
        <v>AKHİSAR</v>
      </c>
      <c>
        <is>
          <t>DM</t>
        </is>
      </c>
      <c>
        <v>KAPAKLI DM 45-72-M00309_KAYIŞLAR M09_2099434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02.07.2023 18:36:43</t>
        </is>
      </c>
      <c>
        <is>
          <t>02.07.2023 19:20:23</t>
        </is>
      </c>
      <c>
        <v>0.727777777</v>
      </c>
      <c>
        <v>1</v>
      </c>
      <c>
        <v>863</v>
      </c>
      <c>
        <v>103</v>
      </c>
      <c>
        <v>152</v>
      </c>
      <c>
        <v>10</v>
      </c>
      <c>
        <v>103</v>
      </c>
      <c>
        <v>0</v>
      </c>
      <c>
        <v>1</v>
      </c>
      <c>
        <v>0</v>
      </c>
      <c>
        <v>155.60607002267488</v>
      </c>
      <c>
        <v>490.2597972728418</v>
      </c>
      <c>
        <v>643.3901597026203</v>
      </c>
      <c>
        <v>24.894946373406732</v>
      </c>
      <c>
        <v>95.17318831038503</v>
      </c>
      <c>
        <v>0</v>
      </c>
      <c>
        <v>3.984494303727128</v>
      </c>
      <c>
        <v>1413.3086559856558</v>
      </c>
    </row>
    <row>
      <c>
        <v>2596677</v>
      </c>
      <c>
        <v>1</v>
      </c>
      <c>
        <is>
          <t>İZMİR</t>
        </is>
      </c>
      <c>
        <v>BERGAMA</v>
      </c>
      <c>
        <is>
          <t>OG Fideri</t>
        </is>
      </c>
      <c>
        <v>KIRCALAR DM 35-16-M00261_HatBaşıAyırıcı_53138976 M03_53138976</v>
      </c>
      <c>
        <v>Plansız Kesinti / Müdahale</v>
      </c>
      <c>
        <v>Dağıtım-OG</v>
      </c>
      <c>
        <v>Uzun</v>
      </c>
      <c>
        <v>Şebeke işletmecisi</v>
      </c>
      <c>
        <v>Bildirimsiz</v>
      </c>
      <c>
        <is>
          <t>02.07.2023 18:42:30</t>
        </is>
      </c>
      <c>
        <is>
          <t>02.07.2023 20:16:46</t>
        </is>
      </c>
      <c>
        <v>1.571111111</v>
      </c>
      <c>
        <v>0</v>
      </c>
      <c>
        <v>329</v>
      </c>
      <c>
        <v>0</v>
      </c>
      <c>
        <v>0</v>
      </c>
      <c>
        <v>0</v>
      </c>
      <c>
        <v>11</v>
      </c>
      <c>
        <v>0</v>
      </c>
      <c>
        <v>0</v>
      </c>
      <c>
        <v>0</v>
      </c>
      <c>
        <v>49.85952707465827</v>
      </c>
      <c>
        <v>0</v>
      </c>
      <c>
        <v>0</v>
      </c>
      <c>
        <v>0</v>
      </c>
      <c>
        <v>17.34688732588927</v>
      </c>
      <c>
        <v>0</v>
      </c>
      <c>
        <v>0</v>
      </c>
      <c>
        <v>67.20641440054754</v>
      </c>
    </row>
    <row>
      <c>
        <v>2596681</v>
      </c>
      <c>
        <v>1</v>
      </c>
      <c>
        <is>
          <t>İZMİR</t>
        </is>
      </c>
      <c>
        <v>KİRAZ</v>
      </c>
      <c>
        <is>
          <t>Dağıtım Transformatörü</t>
        </is>
      </c>
      <c>
        <v>SULUDERE TR-11 İSMET AKCAN EVİ YANI 35-31-L00066_35-31-L00066_2364630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02.07.2023 18:43:57</t>
        </is>
      </c>
      <c>
        <is>
          <t>02.07.2023 19:25:30</t>
        </is>
      </c>
      <c>
        <v>0.6925</v>
      </c>
      <c>
        <v>0</v>
      </c>
      <c>
        <v>15</v>
      </c>
      <c>
        <v>0</v>
      </c>
      <c>
        <v>14</v>
      </c>
      <c>
        <v>0</v>
      </c>
      <c>
        <v>6</v>
      </c>
      <c>
        <v>0</v>
      </c>
      <c>
        <v>0</v>
      </c>
      <c>
        <v>0</v>
      </c>
      <c>
        <v>3.268894175725605</v>
      </c>
      <c>
        <v>0</v>
      </c>
      <c>
        <v>40.42448756520865</v>
      </c>
      <c>
        <v>0</v>
      </c>
      <c>
        <v>7.790499506925354</v>
      </c>
      <c>
        <v>0</v>
      </c>
      <c>
        <v>0</v>
      </c>
      <c>
        <v>51.483881247859614</v>
      </c>
    </row>
    <row>
      <c>
        <v>2596682</v>
      </c>
      <c>
        <v>1</v>
      </c>
      <c>
        <is>
          <t>MANİSA</t>
        </is>
      </c>
      <c>
        <v>SALİHLİ</v>
      </c>
      <c>
        <is>
          <t>Saha Dağıtım Kutusu (SDK)</t>
        </is>
      </c>
      <c>
        <v>TR-72 45-78-M00072_C tr9.16-c6_49409311</v>
      </c>
      <c>
        <v>Üçüncü Şahısların Vermiş Olduğu Hasarlar</v>
      </c>
      <c>
        <v>Dağıtım-AG</v>
      </c>
      <c>
        <v>Uzun</v>
      </c>
      <c>
        <v>Dışsal</v>
      </c>
      <c>
        <v>Bildirimsiz</v>
      </c>
      <c>
        <is>
          <t>02.07.2023 18:44:55</t>
        </is>
      </c>
      <c>
        <is>
          <t>02.07.2023 21:50:29</t>
        </is>
      </c>
      <c>
        <v>3.092777777</v>
      </c>
      <c>
        <v>0</v>
      </c>
      <c>
        <v>15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8.87546831002548</v>
      </c>
      <c>
        <v>0</v>
      </c>
      <c>
        <v>0</v>
      </c>
      <c>
        <v>0</v>
      </c>
      <c>
        <v>10.156815440588428</v>
      </c>
      <c>
        <v>0</v>
      </c>
      <c>
        <v>0</v>
      </c>
      <c>
        <v>19.032283750613907</v>
      </c>
    </row>
    <row>
      <c>
        <v>2596683</v>
      </c>
      <c>
        <v>1</v>
      </c>
      <c>
        <is>
          <t>İZMİR</t>
        </is>
      </c>
      <c>
        <v>URLA</v>
      </c>
      <c>
        <is>
          <t>AG Fideri</t>
        </is>
      </c>
      <c>
        <v>GÜLBAHÇE TR-8 35-19-L00268_C_56376344_56376344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02.07.2023 18:50:44</t>
        </is>
      </c>
      <c>
        <is>
          <t>02.07.2023 19:21:05</t>
        </is>
      </c>
      <c>
        <v>0.505833333</v>
      </c>
      <c>
        <v>0</v>
      </c>
      <c>
        <v>68</v>
      </c>
      <c>
        <v>0</v>
      </c>
      <c>
        <v>1</v>
      </c>
      <c>
        <v>0</v>
      </c>
      <c>
        <v>13</v>
      </c>
      <c>
        <v>0</v>
      </c>
      <c>
        <v>0</v>
      </c>
      <c>
        <v>0</v>
      </c>
      <c>
        <v>12.379758803726087</v>
      </c>
      <c>
        <v>0</v>
      </c>
      <c>
        <v>1.5395748288699997</v>
      </c>
      <c>
        <v>0</v>
      </c>
      <c>
        <v>13.767925673276933</v>
      </c>
      <c>
        <v>0</v>
      </c>
      <c>
        <v>0</v>
      </c>
      <c>
        <v>27.68725930587302</v>
      </c>
    </row>
    <row>
      <c>
        <v>2596684</v>
      </c>
      <c>
        <v>1</v>
      </c>
      <c>
        <is>
          <t>İZMİR</t>
        </is>
      </c>
      <c>
        <v>FOÇA</v>
      </c>
      <c>
        <is>
          <t>OG Fideri</t>
        </is>
      </c>
      <c>
        <v>FOÇA JANDARMA ALAYI KÖK 35-23-M00240_HatBaşıAyırıcı_53134151 M02_53134151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02.07.2023 18:49:06</t>
        </is>
      </c>
      <c>
        <is>
          <t>02.07.2023 20:52:38</t>
        </is>
      </c>
      <c>
        <v>2.058888888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2.66188683083765</v>
      </c>
      <c>
        <v>0</v>
      </c>
      <c>
        <v>0</v>
      </c>
      <c>
        <v>0</v>
      </c>
      <c>
        <v>0</v>
      </c>
      <c>
        <v>0</v>
      </c>
      <c>
        <v>2.66188683083765</v>
      </c>
    </row>
    <row>
      <c>
        <v>2596685</v>
      </c>
      <c>
        <v>1</v>
      </c>
      <c>
        <is>
          <t>MANİSA</t>
        </is>
      </c>
      <c>
        <v>ŞEHZADELER</v>
      </c>
      <c>
        <is>
          <t>KÖK</t>
        </is>
      </c>
      <c>
        <v>GÜZELKÖY KÖK 45-71-M00123_HAŞİM AKCURA ENH M03_50218017</v>
      </c>
      <c>
        <v>OG Ayırıcı Arızası</v>
      </c>
      <c>
        <v>Dağıtım-OG</v>
      </c>
      <c>
        <v>Uzun</v>
      </c>
      <c>
        <v>Şebeke işletmecisi</v>
      </c>
      <c>
        <v>Bildirimsiz</v>
      </c>
      <c>
        <is>
          <t>02.07.2023 18:44:00</t>
        </is>
      </c>
      <c>
        <is>
          <t>02.07.2023 21:42:02</t>
        </is>
      </c>
      <c>
        <v>2.967222222</v>
      </c>
      <c>
        <v>5</v>
      </c>
      <c>
        <v>12</v>
      </c>
      <c>
        <v>192</v>
      </c>
      <c>
        <v>121</v>
      </c>
      <c>
        <v>15</v>
      </c>
      <c>
        <v>8</v>
      </c>
      <c>
        <v>0</v>
      </c>
      <c>
        <v>0</v>
      </c>
      <c>
        <v>14.676336203273808</v>
      </c>
      <c>
        <v>12.330997642441991</v>
      </c>
      <c>
        <v>2408.9029127371473</v>
      </c>
      <c>
        <v>800.1848807151495</v>
      </c>
      <c>
        <v>63.32153981167749</v>
      </c>
      <c>
        <v>23.634794443878032</v>
      </c>
      <c>
        <v>0</v>
      </c>
      <c>
        <v>0</v>
      </c>
      <c>
        <v>3323.0514615535685</v>
      </c>
    </row>
    <row>
      <c>
        <v>2596687</v>
      </c>
      <c>
        <v>1</v>
      </c>
      <c>
        <is>
          <t>İZMİR</t>
        </is>
      </c>
      <c>
        <v>TİRE</v>
      </c>
      <c>
        <is>
          <t>Dağıtım Transformatörü</t>
        </is>
      </c>
      <c>
        <v>KAHRAMAN YAVUZLAR SULAMA GRUBU 35-29-M00268_35-29-M00268_2351202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02.07.2023 18:54:25</t>
        </is>
      </c>
      <c>
        <is>
          <t>02.07.2023 21:21:41</t>
        </is>
      </c>
      <c>
        <v>2.454444444</v>
      </c>
      <c>
        <v>0</v>
      </c>
      <c>
        <v>0</v>
      </c>
      <c>
        <v>0</v>
      </c>
      <c>
        <v>15</v>
      </c>
      <c>
        <v>0</v>
      </c>
      <c>
        <v>4</v>
      </c>
      <c>
        <v>0</v>
      </c>
      <c>
        <v>0</v>
      </c>
      <c>
        <v>0</v>
      </c>
      <c>
        <v>0</v>
      </c>
      <c>
        <v>0</v>
      </c>
      <c>
        <v>420.75373737008</v>
      </c>
      <c>
        <v>0</v>
      </c>
      <c>
        <v>67.70297804002996</v>
      </c>
      <c>
        <v>0</v>
      </c>
      <c>
        <v>0</v>
      </c>
      <c>
        <v>488.45671541010995</v>
      </c>
    </row>
    <row>
      <c>
        <v>2596689</v>
      </c>
      <c>
        <v>1</v>
      </c>
      <c>
        <is>
          <t>İZMİR</t>
        </is>
      </c>
      <c>
        <v>KİRAZ</v>
      </c>
      <c>
        <is>
          <t>AG Fideri</t>
        </is>
      </c>
      <c>
        <v>KALEKÖY TR-4 35-31-L00236_47918399_56386864_56386864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02.07.2023 18:56:50</t>
        </is>
      </c>
      <c>
        <is>
          <t>02.07.2023 20:32:35</t>
        </is>
      </c>
      <c>
        <v>1.595833333</v>
      </c>
      <c>
        <v>0</v>
      </c>
      <c>
        <v>1</v>
      </c>
      <c>
        <v>0</v>
      </c>
      <c>
        <v>2</v>
      </c>
      <c>
        <v>0</v>
      </c>
      <c>
        <v>1</v>
      </c>
      <c>
        <v>0</v>
      </c>
      <c>
        <v>0</v>
      </c>
      <c>
        <v>0</v>
      </c>
      <c>
        <v>0.7518230491147309</v>
      </c>
      <c>
        <v>0</v>
      </c>
      <c>
        <v>5.270554288260286</v>
      </c>
      <c>
        <v>0</v>
      </c>
      <c>
        <v>8.977018168906874</v>
      </c>
      <c>
        <v>0</v>
      </c>
      <c>
        <v>0</v>
      </c>
      <c>
        <v>14.99939550628189</v>
      </c>
    </row>
    <row>
      <c>
        <v>2596690</v>
      </c>
      <c>
        <v>1</v>
      </c>
      <c>
        <is>
          <t>İZMİR</t>
        </is>
      </c>
      <c>
        <v>KARABURUN</v>
      </c>
      <c>
        <is>
          <t>Kullanıcı Bağlantı Hattı</t>
        </is>
      </c>
      <c>
        <v>ARDIÇ MAHALLESİ TR-9 35-21-L00130_953366662_953366662</v>
      </c>
      <c>
        <v>AG Box / Sdk Abone Çıkış Sigorta Atığı</v>
      </c>
      <c>
        <v>Dağıtım-AG</v>
      </c>
      <c>
        <v>Uzun</v>
      </c>
      <c>
        <v>Şebeke işletmecisi</v>
      </c>
      <c>
        <v>Bildirimsiz</v>
      </c>
      <c>
        <is>
          <t>02.07.2023 19:04:27</t>
        </is>
      </c>
      <c>
        <is>
          <t>02.07.2023 20:19:20</t>
        </is>
      </c>
      <c>
        <v>1.248055555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0.9098662225457732</v>
      </c>
      <c>
        <v>0</v>
      </c>
      <c>
        <v>0</v>
      </c>
      <c>
        <v>0</v>
      </c>
      <c>
        <v>0</v>
      </c>
      <c>
        <v>0</v>
      </c>
      <c>
        <v>0</v>
      </c>
      <c>
        <v>0.9098662225457732</v>
      </c>
    </row>
    <row>
      <c>
        <v>2596693</v>
      </c>
      <c>
        <v>1</v>
      </c>
      <c>
        <is>
          <t>İZMİR</t>
        </is>
      </c>
      <c>
        <v>TİRE</v>
      </c>
      <c>
        <is>
          <t>Dağıtım Transformatörü</t>
        </is>
      </c>
      <c>
        <v>GÖKÇEN MEZARLIK YANI TR 35-29-L00775_35-29-L00775_72353685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02.07.2023 19:10:14</t>
        </is>
      </c>
      <c>
        <is>
          <t>02.07.2023 22:17:04</t>
        </is>
      </c>
      <c>
        <v>3.113888888</v>
      </c>
      <c>
        <v>0</v>
      </c>
      <c>
        <v>5</v>
      </c>
      <c>
        <v>0</v>
      </c>
      <c>
        <v>7</v>
      </c>
      <c>
        <v>0</v>
      </c>
      <c>
        <v>10</v>
      </c>
      <c>
        <v>0</v>
      </c>
      <c>
        <v>0</v>
      </c>
      <c>
        <v>0</v>
      </c>
      <c>
        <v>7.4152257525125185</v>
      </c>
      <c>
        <v>0</v>
      </c>
      <c>
        <v>72.87328974916888</v>
      </c>
      <c>
        <v>0</v>
      </c>
      <c>
        <v>87.91465477767089</v>
      </c>
      <c>
        <v>0</v>
      </c>
      <c>
        <v>0</v>
      </c>
      <c>
        <v>168.20317027935226</v>
      </c>
    </row>
    <row>
      <c>
        <v>2596701</v>
      </c>
      <c>
        <v>1</v>
      </c>
      <c>
        <is>
          <t>İZMİR</t>
        </is>
      </c>
      <c>
        <v>BUCA</v>
      </c>
      <c>
        <is>
          <t>AG Fideri</t>
        </is>
      </c>
      <c>
        <v>K-2745 35-03-K02745_B_56364009_56364009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02.07.2023 19:39:24</t>
        </is>
      </c>
      <c>
        <is>
          <t>02.07.2023 20:37:31</t>
        </is>
      </c>
      <c>
        <v>0.968611111</v>
      </c>
      <c>
        <v>0</v>
      </c>
      <c>
        <v>87</v>
      </c>
      <c>
        <v>0</v>
      </c>
      <c>
        <v>0</v>
      </c>
      <c>
        <v>0</v>
      </c>
      <c>
        <v>79</v>
      </c>
      <c>
        <v>0</v>
      </c>
      <c>
        <v>0</v>
      </c>
      <c>
        <v>0</v>
      </c>
      <c>
        <v>20.154620503722267</v>
      </c>
      <c>
        <v>0</v>
      </c>
      <c>
        <v>0</v>
      </c>
      <c>
        <v>0</v>
      </c>
      <c>
        <v>36.05772480009499</v>
      </c>
      <c>
        <v>0</v>
      </c>
      <c>
        <v>0</v>
      </c>
      <c>
        <v>56.21234530381726</v>
      </c>
    </row>
    <row>
      <c>
        <v>2596702</v>
      </c>
      <c>
        <v>1</v>
      </c>
      <c>
        <is>
          <t>İZMİR</t>
        </is>
      </c>
      <c>
        <v>ÖDEMİŞ</v>
      </c>
      <c>
        <is>
          <t>AG Fideri</t>
        </is>
      </c>
      <c>
        <v>DM-3 (TR-16) 35-15-M00016_48863974_56372746_56372746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02.07.2023 19:42:20</t>
        </is>
      </c>
      <c>
        <is>
          <t>02.07.2023 22:03:51</t>
        </is>
      </c>
      <c>
        <v>2.358611111</v>
      </c>
      <c>
        <v>0</v>
      </c>
      <c>
        <v>15</v>
      </c>
      <c>
        <v>0</v>
      </c>
      <c>
        <v>12</v>
      </c>
      <c>
        <v>0</v>
      </c>
      <c>
        <v>12</v>
      </c>
      <c>
        <v>0</v>
      </c>
      <c>
        <v>0</v>
      </c>
      <c>
        <v>0</v>
      </c>
      <c>
        <v>7.841202650772822</v>
      </c>
      <c>
        <v>0</v>
      </c>
      <c>
        <v>97.14507000681382</v>
      </c>
      <c>
        <v>0</v>
      </c>
      <c>
        <v>119.34403166051719</v>
      </c>
      <c>
        <v>0</v>
      </c>
      <c>
        <v>0</v>
      </c>
      <c>
        <v>224.33030431810386</v>
      </c>
    </row>
    <row>
      <c>
        <v>2596706</v>
      </c>
      <c>
        <v>1</v>
      </c>
      <c>
        <is>
          <t>İZMİR</t>
        </is>
      </c>
      <c>
        <v>MENDERES</v>
      </c>
      <c>
        <is>
          <t>AG Fideri</t>
        </is>
      </c>
      <c>
        <v>OĞLANANASI TR-10 35-22-M00263_A_56355294_56355294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02.07.2023 19:51:18</t>
        </is>
      </c>
      <c>
        <is>
          <t>02.07.2023 21:12:17</t>
        </is>
      </c>
      <c>
        <v>1.349722222</v>
      </c>
      <c>
        <v>0</v>
      </c>
      <c>
        <v>14</v>
      </c>
      <c>
        <v>0</v>
      </c>
      <c>
        <v>4</v>
      </c>
      <c>
        <v>0</v>
      </c>
      <c>
        <v>2</v>
      </c>
      <c>
        <v>0</v>
      </c>
      <c>
        <v>0</v>
      </c>
      <c>
        <v>0</v>
      </c>
      <c>
        <v>7.3118974172116395</v>
      </c>
      <c>
        <v>0</v>
      </c>
      <c>
        <v>16.339721531926404</v>
      </c>
      <c>
        <v>0</v>
      </c>
      <c>
        <v>0.19815186455838224</v>
      </c>
      <c>
        <v>0</v>
      </c>
      <c>
        <v>0</v>
      </c>
      <c>
        <v>23.849770813696427</v>
      </c>
    </row>
    <row>
      <c>
        <v>2596708</v>
      </c>
      <c>
        <v>1</v>
      </c>
      <c>
        <is>
          <t>İZMİR</t>
        </is>
      </c>
      <c>
        <v>GÜZELBAHÇE</v>
      </c>
      <c>
        <is>
          <t>OG Fideri</t>
        </is>
      </c>
      <c>
        <v>M-2760 35-10-M02760_TCK M02_81656680</v>
      </c>
      <c>
        <v>Plansız Kesinti / Müdahale</v>
      </c>
      <c>
        <v>Dağıtım-OG</v>
      </c>
      <c>
        <v>Uzun</v>
      </c>
      <c>
        <v>Şebeke işletmecisi</v>
      </c>
      <c>
        <v>Bildirimsiz</v>
      </c>
      <c>
        <is>
          <t>02.07.2023 19:58:21</t>
        </is>
      </c>
      <c>
        <is>
          <t>02.07.2023 20:56:14</t>
        </is>
      </c>
      <c>
        <v>0.964722222</v>
      </c>
      <c>
        <v>0</v>
      </c>
      <c>
        <v>39</v>
      </c>
      <c>
        <v>0</v>
      </c>
      <c>
        <v>38</v>
      </c>
      <c>
        <v>4</v>
      </c>
      <c>
        <v>3</v>
      </c>
      <c>
        <v>0</v>
      </c>
      <c>
        <v>0</v>
      </c>
      <c>
        <v>0</v>
      </c>
      <c>
        <v>20.21727033142205</v>
      </c>
      <c>
        <v>0</v>
      </c>
      <c>
        <v>27.147250672394247</v>
      </c>
      <c>
        <v>107.47331913474193</v>
      </c>
      <c>
        <v>7.647030965690978</v>
      </c>
      <c>
        <v>0</v>
      </c>
      <c>
        <v>0</v>
      </c>
      <c>
        <v>162.4848711042492</v>
      </c>
    </row>
    <row>
      <c>
        <v>2596709</v>
      </c>
      <c>
        <v>1</v>
      </c>
      <c>
        <is>
          <t>İZMİR</t>
        </is>
      </c>
      <c>
        <v>KİRAZ</v>
      </c>
      <c>
        <is>
          <t>AG Fideri</t>
        </is>
      </c>
      <c>
        <v>YENİKÖY İSMAİL AFACAN SULAMA GRUBU 35-31-L00185_47967844_56399195_56399195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02.07.2023 19:57:06</t>
        </is>
      </c>
      <c>
        <is>
          <t>03.07.2023 01:00:41</t>
        </is>
      </c>
      <c>
        <v>5.059722222</v>
      </c>
      <c>
        <v>0</v>
      </c>
      <c>
        <v>0</v>
      </c>
      <c>
        <v>0</v>
      </c>
      <c>
        <v>9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304.9180601329998</v>
      </c>
      <c>
        <v>0</v>
      </c>
      <c>
        <v>0</v>
      </c>
      <c>
        <v>0</v>
      </c>
      <c>
        <v>0</v>
      </c>
      <c>
        <v>304.9180601329998</v>
      </c>
    </row>
    <row>
      <c>
        <v>2596711</v>
      </c>
      <c>
        <v>1</v>
      </c>
      <c>
        <is>
          <t>İZMİR</t>
        </is>
      </c>
      <c>
        <v>KEMALPAŞA</v>
      </c>
      <c>
        <is>
          <t>AG Fideri</t>
        </is>
      </c>
      <c>
        <v>MEMİŞ KİRLİ SULAMA GRUBU TR 35-27-M00509_A_91418585_91418585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02.07.2023 20:02:03</t>
        </is>
      </c>
      <c>
        <is>
          <t>02.07.2023 23:37:02</t>
        </is>
      </c>
      <c>
        <v>3.583055555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10.903755351362891</v>
      </c>
      <c>
        <v>0</v>
      </c>
      <c>
        <v>0</v>
      </c>
      <c>
        <v>0</v>
      </c>
      <c>
        <v>0</v>
      </c>
      <c>
        <v>10.903755351362891</v>
      </c>
    </row>
    <row>
      <c>
        <v>2596712</v>
      </c>
      <c>
        <v>1</v>
      </c>
      <c>
        <is>
          <t>MANİSA</t>
        </is>
      </c>
      <c>
        <v>ALAŞEHİR</v>
      </c>
      <c>
        <is>
          <t>KÖK</t>
        </is>
      </c>
      <c>
        <v>TARİŞ KÖK 45-73-M01049_ULAŞTIRMA TABURU M02_66732572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02.07.2023 20:02:49</t>
        </is>
      </c>
      <c>
        <is>
          <t>02.07.2023 20:42:28</t>
        </is>
      </c>
      <c>
        <v>0.660833333</v>
      </c>
      <c>
        <v>2</v>
      </c>
      <c>
        <v>98</v>
      </c>
      <c>
        <v>7</v>
      </c>
      <c>
        <v>3</v>
      </c>
      <c>
        <v>5</v>
      </c>
      <c>
        <v>12</v>
      </c>
      <c>
        <v>2</v>
      </c>
      <c>
        <v>0</v>
      </c>
      <c>
        <v>0.33140059824941337</v>
      </c>
      <c>
        <v>17.584633566115677</v>
      </c>
      <c>
        <v>38.77740622312727</v>
      </c>
      <c>
        <v>0.7321960320723047</v>
      </c>
      <c>
        <v>20.331701906901962</v>
      </c>
      <c>
        <v>14.978006065407593</v>
      </c>
      <c>
        <v>48.156492335292754</v>
      </c>
      <c>
        <v>0</v>
      </c>
      <c>
        <v>140.89183672716698</v>
      </c>
    </row>
    <row>
      <c>
        <v>2596714</v>
      </c>
      <c>
        <v>1</v>
      </c>
      <c>
        <is>
          <t>MANİSA</t>
        </is>
      </c>
      <c>
        <v>YUNUSEMRE</v>
      </c>
      <c>
        <is>
          <t>OG Fideri</t>
        </is>
      </c>
      <c>
        <v>MURADİYE TR-5 (ESKİ MEZARLIK YANI) 45-71-M00204_COCA COLA M02_2091441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02.07.2023 19:48:41</t>
        </is>
      </c>
      <c>
        <is>
          <t>02.07.2023 20:24:36</t>
        </is>
      </c>
      <c>
        <v>0.598611111</v>
      </c>
      <c>
        <v>4</v>
      </c>
      <c>
        <v>87</v>
      </c>
      <c>
        <v>10</v>
      </c>
      <c>
        <v>101</v>
      </c>
      <c>
        <v>10</v>
      </c>
      <c>
        <v>13</v>
      </c>
      <c>
        <v>1</v>
      </c>
      <c>
        <v>0</v>
      </c>
      <c>
        <v>1.2619958724424178</v>
      </c>
      <c>
        <v>15.516683037247088</v>
      </c>
      <c>
        <v>11.160474143705128</v>
      </c>
      <c>
        <v>70.38810663999156</v>
      </c>
      <c>
        <v>37.383403478463634</v>
      </c>
      <c>
        <v>7.651459089250378</v>
      </c>
      <c>
        <v>0.5111820252419814</v>
      </c>
      <c>
        <v>0</v>
      </c>
      <c>
        <v>143.8733042863422</v>
      </c>
    </row>
    <row>
      <c>
        <v>2596717</v>
      </c>
      <c>
        <v>1</v>
      </c>
      <c>
        <is>
          <t>İZMİR</t>
        </is>
      </c>
      <c>
        <v>GAZİEMİR</v>
      </c>
      <c>
        <is>
          <t>DM</t>
        </is>
      </c>
      <c>
        <v>KARTAL İM 35-08-A00003_KARTAL-14 K05_80522259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02.07.2023 20:14:27</t>
        </is>
      </c>
      <c>
        <is>
          <t>02.07.2023 21:03:38</t>
        </is>
      </c>
      <c>
        <v>0.819722222</v>
      </c>
      <c>
        <v>0</v>
      </c>
      <c>
        <v>277</v>
      </c>
      <c>
        <v>0</v>
      </c>
      <c>
        <v>0</v>
      </c>
      <c>
        <v>5</v>
      </c>
      <c>
        <v>48</v>
      </c>
      <c>
        <v>3</v>
      </c>
      <c>
        <v>4</v>
      </c>
      <c>
        <v>0</v>
      </c>
      <c>
        <v>58.52737177560233</v>
      </c>
      <c>
        <v>0</v>
      </c>
      <c>
        <v>0</v>
      </c>
      <c>
        <v>66.68890115871662</v>
      </c>
      <c>
        <v>88.12208101321475</v>
      </c>
      <c>
        <v>11.88155777765989</v>
      </c>
      <c>
        <v>16.925934677126055</v>
      </c>
      <c>
        <v>242.14584640231965</v>
      </c>
    </row>
    <row>
      <c>
        <v>2596718</v>
      </c>
      <c>
        <v>1</v>
      </c>
      <c>
        <is>
          <t>İZMİR</t>
        </is>
      </c>
      <c>
        <v>TİRE</v>
      </c>
      <c>
        <is>
          <t>DM</t>
        </is>
      </c>
      <c>
        <v>TİRE İM-DM-1 35-29-A00001_DEREBAŞI M25_2059028</v>
      </c>
      <c>
        <v>OG Fider Açması</v>
      </c>
      <c>
        <v>Dağıtım-OG</v>
      </c>
      <c>
        <v>Kısa</v>
      </c>
      <c>
        <v>Şebeke işletmecisi</v>
      </c>
      <c>
        <v>Bildirimsiz</v>
      </c>
      <c>
        <is>
          <t>02.07.2023 20:16:19</t>
        </is>
      </c>
      <c>
        <is>
          <t>02.07.2023 20:18:53</t>
        </is>
      </c>
      <c>
        <v>0.042777777</v>
      </c>
      <c>
        <v>0</v>
      </c>
      <c>
        <v>8</v>
      </c>
      <c>
        <v>31</v>
      </c>
      <c>
        <v>74</v>
      </c>
      <c>
        <v>9</v>
      </c>
      <c>
        <v>19</v>
      </c>
      <c>
        <v>2</v>
      </c>
      <c>
        <v>0</v>
      </c>
      <c>
        <v>0</v>
      </c>
      <c>
        <v>0.3201044427380244</v>
      </c>
      <c>
        <v>13.299980214842387</v>
      </c>
      <c>
        <v>12.85789174739514</v>
      </c>
      <c>
        <v>0.9476227831311781</v>
      </c>
      <c>
        <v>4.6091856190002956</v>
      </c>
      <c>
        <v>0.4582511336512169</v>
      </c>
      <c>
        <v>0</v>
      </c>
      <c>
        <v>32.49303594075824</v>
      </c>
    </row>
    <row>
      <c>
        <v>2596721</v>
      </c>
      <c>
        <v>1</v>
      </c>
      <c>
        <is>
          <t>İZMİR</t>
        </is>
      </c>
      <c>
        <v>KINIK</v>
      </c>
      <c>
        <is>
          <t>OG Fideri</t>
        </is>
      </c>
      <c>
        <v>DAĞISTAN KÖK 35-16-M00186_HatBaşıAyırıcı_74718816 M03_74718816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02.07.2023 20:22:40</t>
        </is>
      </c>
      <c>
        <is>
          <t>02.07.2023 20:48:42</t>
        </is>
      </c>
      <c>
        <v>0.433888888</v>
      </c>
      <c>
        <v>0</v>
      </c>
      <c>
        <v>524</v>
      </c>
      <c>
        <v>3</v>
      </c>
      <c>
        <v>278</v>
      </c>
      <c>
        <v>2</v>
      </c>
      <c>
        <v>88</v>
      </c>
      <c>
        <v>0</v>
      </c>
      <c>
        <v>0</v>
      </c>
      <c>
        <v>0</v>
      </c>
      <c>
        <v>89.75662585736058</v>
      </c>
      <c>
        <v>21.072579554283468</v>
      </c>
      <c>
        <v>136.59854233561256</v>
      </c>
      <c>
        <v>6.957254588741622</v>
      </c>
      <c>
        <v>39.94083265262861</v>
      </c>
      <c>
        <v>0</v>
      </c>
      <c>
        <v>0</v>
      </c>
      <c>
        <v>294.3258349886268</v>
      </c>
    </row>
    <row>
      <c>
        <v>2596722</v>
      </c>
      <c>
        <v>1</v>
      </c>
      <c>
        <is>
          <t>İZMİR</t>
        </is>
      </c>
      <c>
        <v>DİKİLİ</v>
      </c>
      <c>
        <is>
          <t>KÖK</t>
        </is>
      </c>
      <c>
        <v>TÖYKO KÖK 35-30-M00213_NEJLA TUNA M01_85855821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02.07.2023 20:28:17</t>
        </is>
      </c>
      <c>
        <is>
          <t>02.07.2023 23:39:46</t>
        </is>
      </c>
      <c>
        <v>3.191388888</v>
      </c>
      <c>
        <v>0</v>
      </c>
      <c>
        <v>0</v>
      </c>
      <c>
        <v>8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25.259903790943085</v>
      </c>
      <c>
        <v>0</v>
      </c>
      <c>
        <v>0.5472622753734968</v>
      </c>
      <c>
        <v>0</v>
      </c>
      <c>
        <v>0</v>
      </c>
      <c>
        <v>0</v>
      </c>
      <c>
        <v>25.807166066316583</v>
      </c>
    </row>
    <row>
      <c>
        <v>2596723</v>
      </c>
      <c>
        <v>1</v>
      </c>
      <c>
        <is>
          <t>İZMİR</t>
        </is>
      </c>
      <c>
        <v>BAYINDIR</v>
      </c>
      <c>
        <is>
          <t>Dağıtım Transformatörü</t>
        </is>
      </c>
      <c>
        <v>YAKAPINAR TOPRAK SU KOOP TR-1 35-20-L00143_35-20-L00143_2376714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02.07.2023 18:04:00</t>
        </is>
      </c>
      <c>
        <is>
          <t>02.07.2023 23:42:29</t>
        </is>
      </c>
      <c>
        <v>5.641388888</v>
      </c>
      <c>
        <v>0</v>
      </c>
      <c>
        <v>8</v>
      </c>
      <c>
        <v>0</v>
      </c>
      <c>
        <v>5</v>
      </c>
      <c>
        <v>0</v>
      </c>
      <c>
        <v>9</v>
      </c>
      <c>
        <v>0</v>
      </c>
      <c>
        <v>0</v>
      </c>
      <c>
        <v>0</v>
      </c>
      <c>
        <v>12.517312497586369</v>
      </c>
      <c>
        <v>0</v>
      </c>
      <c>
        <v>10.45783645366005</v>
      </c>
      <c>
        <v>0</v>
      </c>
      <c>
        <v>59.33175595217021</v>
      </c>
      <c>
        <v>0</v>
      </c>
      <c>
        <v>0</v>
      </c>
      <c>
        <v>82.30690490341664</v>
      </c>
    </row>
    <row>
      <c>
        <v>2596727</v>
      </c>
      <c>
        <v>1</v>
      </c>
      <c>
        <is>
          <t>İZMİR</t>
        </is>
      </c>
      <c>
        <v>TİRE</v>
      </c>
      <c>
        <is>
          <t>Dağıtım Transformatörü</t>
        </is>
      </c>
      <c>
        <v>PEŞREFLİ TR-4 35-29-L00773_35-29-L00773_72350242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02.07.2023 20:29:45</t>
        </is>
      </c>
      <c>
        <is>
          <t>02.07.2023 22:38:21</t>
        </is>
      </c>
      <c>
        <v>2.143333333</v>
      </c>
      <c>
        <v>0</v>
      </c>
      <c>
        <v>108</v>
      </c>
      <c>
        <v>0</v>
      </c>
      <c>
        <v>11</v>
      </c>
      <c>
        <v>0</v>
      </c>
      <c>
        <v>8</v>
      </c>
      <c>
        <v>0</v>
      </c>
      <c>
        <v>0</v>
      </c>
      <c>
        <v>0</v>
      </c>
      <c>
        <v>37.708966083462485</v>
      </c>
      <c>
        <v>0</v>
      </c>
      <c>
        <v>34.382017056414796</v>
      </c>
      <c>
        <v>0</v>
      </c>
      <c>
        <v>19.864371616209368</v>
      </c>
      <c>
        <v>0</v>
      </c>
      <c>
        <v>0</v>
      </c>
      <c>
        <v>91.95535475608665</v>
      </c>
    </row>
    <row>
      <c>
        <v>2596728</v>
      </c>
      <c>
        <v>1</v>
      </c>
      <c>
        <is>
          <t>İZMİR</t>
        </is>
      </c>
      <c>
        <v>KONAK</v>
      </c>
      <c>
        <is>
          <t>Kullanıcı Bağlantı Hattı</t>
        </is>
      </c>
      <c>
        <v>K-3 35-01-K00003_911785951_911785951</v>
      </c>
      <c>
        <v>AG Box / Sdk Abone Çıkış Sigorta Atığı</v>
      </c>
      <c>
        <v>Dağıtım-AG</v>
      </c>
      <c>
        <v>Uzun</v>
      </c>
      <c>
        <v>Şebeke işletmecisi</v>
      </c>
      <c>
        <v>Bildirimsiz</v>
      </c>
      <c>
        <is>
          <t>02.07.2023 20:39:29</t>
        </is>
      </c>
      <c>
        <is>
          <t>02.07.2023 22:16:31</t>
        </is>
      </c>
      <c>
        <v>1.617222222</v>
      </c>
      <c>
        <v>0</v>
      </c>
      <c>
        <v>5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1.2802379624681737</v>
      </c>
      <c>
        <v>0</v>
      </c>
      <c>
        <v>0</v>
      </c>
      <c>
        <v>0</v>
      </c>
      <c>
        <v>17.362174680676972</v>
      </c>
      <c>
        <v>0</v>
      </c>
      <c>
        <v>0</v>
      </c>
      <c>
        <v>18.642412643145146</v>
      </c>
    </row>
    <row>
      <c>
        <v>2596729</v>
      </c>
      <c>
        <v>1</v>
      </c>
      <c>
        <is>
          <t>İZMİR</t>
        </is>
      </c>
      <c>
        <v>BAYINDIR</v>
      </c>
      <c>
        <is>
          <t>AG Fideri</t>
        </is>
      </c>
      <c>
        <v>YAKACIK TR-2 35-20-L00233_A_91387794_91387794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02.07.2023 20:39:47</t>
        </is>
      </c>
      <c>
        <is>
          <t>02.07.2023 23:26:32</t>
        </is>
      </c>
      <c>
        <v>2.779166666</v>
      </c>
      <c>
        <v>0</v>
      </c>
      <c>
        <v>3</v>
      </c>
      <c>
        <v>0</v>
      </c>
      <c>
        <v>3</v>
      </c>
      <c>
        <v>0</v>
      </c>
      <c>
        <v>4</v>
      </c>
      <c>
        <v>0</v>
      </c>
      <c>
        <v>0</v>
      </c>
      <c>
        <v>0</v>
      </c>
      <c>
        <v>1.4412434188645413</v>
      </c>
      <c>
        <v>0</v>
      </c>
      <c>
        <v>11.896247267093475</v>
      </c>
      <c>
        <v>0</v>
      </c>
      <c>
        <v>2.260948640806897</v>
      </c>
      <c>
        <v>0</v>
      </c>
      <c>
        <v>0</v>
      </c>
      <c>
        <v>15.598439326764913</v>
      </c>
    </row>
    <row>
      <c>
        <v>2596730</v>
      </c>
      <c>
        <v>1</v>
      </c>
      <c>
        <is>
          <t>İZMİR</t>
        </is>
      </c>
      <c>
        <v>ÖDEMİŞ</v>
      </c>
      <c>
        <is>
          <t>Dağıtım Transformatörü</t>
        </is>
      </c>
      <c>
        <v>GERELİ KÖYÜ İBRAHİM SAYGILI SULAMA GRB TR-14 35-15-M00130_35-15-M00130_2365568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02.07.2023 20:51:36</t>
        </is>
      </c>
      <c>
        <is>
          <t>02.07.2023 22:44:04</t>
        </is>
      </c>
      <c>
        <v>1.874444444</v>
      </c>
      <c>
        <v>0</v>
      </c>
      <c>
        <v>0</v>
      </c>
      <c>
        <v>0</v>
      </c>
      <c>
        <v>25</v>
      </c>
      <c>
        <v>0</v>
      </c>
      <c>
        <v>4</v>
      </c>
      <c>
        <v>0</v>
      </c>
      <c>
        <v>0</v>
      </c>
      <c>
        <v>0</v>
      </c>
      <c>
        <v>0</v>
      </c>
      <c>
        <v>0</v>
      </c>
      <c>
        <v>377.63088231811685</v>
      </c>
      <c>
        <v>0</v>
      </c>
      <c>
        <v>36.25014458072583</v>
      </c>
      <c>
        <v>0</v>
      </c>
      <c>
        <v>0</v>
      </c>
      <c>
        <v>413.88102689884266</v>
      </c>
    </row>
    <row>
      <c>
        <v>2596737</v>
      </c>
      <c>
        <v>1</v>
      </c>
      <c>
        <is>
          <t>İZMİR</t>
        </is>
      </c>
      <c>
        <v>FOÇA</v>
      </c>
      <c>
        <is>
          <t>AG Fideri</t>
        </is>
      </c>
      <c>
        <v>BAĞARASI TR-7 35-23-M00176_B_91308160_91308160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02.07.2023 21:05:07</t>
        </is>
      </c>
      <c>
        <is>
          <t>02.07.2023 21:57:32</t>
        </is>
      </c>
      <c>
        <v>0.873611111</v>
      </c>
      <c>
        <v>0</v>
      </c>
      <c>
        <v>71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16.98384629379601</v>
      </c>
      <c>
        <v>0</v>
      </c>
      <c>
        <v>0</v>
      </c>
      <c>
        <v>0</v>
      </c>
      <c>
        <v>1.3147799278444445</v>
      </c>
      <c>
        <v>0</v>
      </c>
      <c>
        <v>0</v>
      </c>
      <c>
        <v>18.298626221640454</v>
      </c>
    </row>
    <row>
      <c>
        <v>2596738</v>
      </c>
      <c>
        <v>1</v>
      </c>
      <c>
        <is>
          <t>İZMİR</t>
        </is>
      </c>
      <c>
        <v>MENDERES</v>
      </c>
      <c>
        <is>
          <t>DM</t>
        </is>
      </c>
      <c>
        <v>DEĞİRMENDERE DM 35-22-M00085_ÇAMÖNÜ - ATAKÖY M09_50066612</v>
      </c>
      <c>
        <v>Plansız Kesinti / Müdahale</v>
      </c>
      <c>
        <v>Dağıtım-OG</v>
      </c>
      <c>
        <v>Uzun</v>
      </c>
      <c>
        <v>Şebeke işletmecisi</v>
      </c>
      <c>
        <v>Bildirimsiz</v>
      </c>
      <c>
        <is>
          <t>02.07.2023 21:11:46</t>
        </is>
      </c>
      <c>
        <is>
          <t>02.07.2023 21:37:06</t>
        </is>
      </c>
      <c>
        <v>0.422222222</v>
      </c>
      <c>
        <v>1</v>
      </c>
      <c>
        <v>1519</v>
      </c>
      <c>
        <v>18</v>
      </c>
      <c>
        <v>461</v>
      </c>
      <c>
        <v>14</v>
      </c>
      <c>
        <v>311</v>
      </c>
      <c>
        <v>0</v>
      </c>
      <c>
        <v>1</v>
      </c>
      <c>
        <v>0.4369845420039823</v>
      </c>
      <c>
        <v>199.7703184349635</v>
      </c>
      <c>
        <v>127.78215590100467</v>
      </c>
      <c>
        <v>222.58742623884157</v>
      </c>
      <c>
        <v>76.32501208140405</v>
      </c>
      <c>
        <v>90.66625844376912</v>
      </c>
      <c>
        <v>0</v>
      </c>
      <c>
        <v>0.19944481712833334</v>
      </c>
      <c>
        <v>717.7676004591152</v>
      </c>
    </row>
    <row>
      <c>
        <v>2596742</v>
      </c>
      <c>
        <v>1</v>
      </c>
      <c>
        <is>
          <t>MANİSA</t>
        </is>
      </c>
      <c>
        <v>ALAŞEHİR</v>
      </c>
      <c>
        <is>
          <t>Dağıtım Transformatörü</t>
        </is>
      </c>
      <c>
        <v>BELENYAKA TR-5 45-73-M00698_45-73-M00698_2353694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02.07.2023 21:13:30</t>
        </is>
      </c>
      <c>
        <is>
          <t>02.07.2023 22:09:16</t>
        </is>
      </c>
      <c>
        <v>0.929444444</v>
      </c>
      <c>
        <v>0</v>
      </c>
      <c>
        <v>34</v>
      </c>
      <c>
        <v>0</v>
      </c>
      <c>
        <v>17</v>
      </c>
      <c>
        <v>0</v>
      </c>
      <c>
        <v>4</v>
      </c>
      <c>
        <v>0</v>
      </c>
      <c>
        <v>0</v>
      </c>
      <c>
        <v>0</v>
      </c>
      <c>
        <v>10.62165487528913</v>
      </c>
      <c>
        <v>0</v>
      </c>
      <c>
        <v>18.331121683169716</v>
      </c>
      <c>
        <v>0</v>
      </c>
      <c>
        <v>2.5434317766081342</v>
      </c>
      <c>
        <v>0</v>
      </c>
      <c>
        <v>0</v>
      </c>
      <c>
        <v>31.496208335066978</v>
      </c>
    </row>
    <row>
      <c>
        <v>2596745</v>
      </c>
      <c>
        <v>1</v>
      </c>
      <c>
        <is>
          <t>İZMİR</t>
        </is>
      </c>
      <c>
        <v>ÇEŞME</v>
      </c>
      <c>
        <is>
          <t>Kullanıcı Bağlantı Hattı</t>
        </is>
      </c>
      <c>
        <v>L-319 BAHÇELİEVLER-2 35-18-L00319_95001239339_95001239339</v>
      </c>
      <c>
        <v>AG Box / Sdk Abone Çıkış Sigorta Atığı</v>
      </c>
      <c>
        <v>Dağıtım-AG</v>
      </c>
      <c>
        <v>Uzun</v>
      </c>
      <c>
        <v>Şebeke işletmecisi</v>
      </c>
      <c>
        <v>Bildirimsiz</v>
      </c>
      <c>
        <is>
          <t>02.07.2023 21:20:17</t>
        </is>
      </c>
      <c>
        <is>
          <t>02.07.2023 22:29:37</t>
        </is>
      </c>
      <c>
        <v>1.155555555</v>
      </c>
      <c>
        <v>0</v>
      </c>
      <c>
        <v>0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2.0570374545578227</v>
      </c>
      <c>
        <v>0</v>
      </c>
      <c>
        <v>0</v>
      </c>
      <c>
        <v>2.0570374545578227</v>
      </c>
    </row>
    <row>
      <c>
        <v>2596747</v>
      </c>
      <c>
        <v>1</v>
      </c>
      <c>
        <is>
          <t>İZMİR</t>
        </is>
      </c>
      <c>
        <v>ÖDEMİŞ</v>
      </c>
      <c>
        <is>
          <t>AG Fideri</t>
        </is>
      </c>
      <c>
        <v>ŞİRİNKÖY TR-1 35-15-L00554_A_65499258_65499258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02.07.2023 21:25:24</t>
        </is>
      </c>
      <c>
        <is>
          <t>02.07.2023 22:08:28</t>
        </is>
      </c>
      <c>
        <v>0.717777777</v>
      </c>
      <c>
        <v>0</v>
      </c>
      <c>
        <v>20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2.020519375908905</v>
      </c>
      <c>
        <v>0</v>
      </c>
      <c>
        <v>0</v>
      </c>
      <c>
        <v>0</v>
      </c>
      <c>
        <v>1.0613227872162139</v>
      </c>
      <c>
        <v>0</v>
      </c>
      <c>
        <v>0</v>
      </c>
      <c>
        <v>3.0818421631251187</v>
      </c>
    </row>
    <row>
      <c>
        <v>2596753</v>
      </c>
      <c>
        <v>1</v>
      </c>
      <c>
        <is>
          <t>İZMİR</t>
        </is>
      </c>
      <c>
        <v>BERGAMA</v>
      </c>
      <c>
        <is>
          <t>AG Fideri</t>
        </is>
      </c>
      <c>
        <v>BÖLCEK-1 TR 35-16-M00022_C_91364051_91364051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02.07.2023 21:32:10</t>
        </is>
      </c>
      <c>
        <is>
          <t>02.07.2023 23:04:34</t>
        </is>
      </c>
      <c>
        <v>1.54</v>
      </c>
      <c>
        <v>0</v>
      </c>
      <c>
        <v>21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3.901789261208643</v>
      </c>
      <c>
        <v>0</v>
      </c>
      <c>
        <v>0</v>
      </c>
      <c>
        <v>0</v>
      </c>
      <c>
        <v>5.925908039125795</v>
      </c>
      <c>
        <v>0</v>
      </c>
      <c>
        <v>0</v>
      </c>
      <c>
        <v>9.827697300334439</v>
      </c>
    </row>
    <row>
      <c>
        <v>2596754</v>
      </c>
      <c>
        <v>1</v>
      </c>
      <c>
        <is>
          <t>İZMİR</t>
        </is>
      </c>
      <c>
        <v>ÇEŞME</v>
      </c>
      <c>
        <is>
          <t>DM</t>
        </is>
      </c>
      <c>
        <v>ÇEŞME İM 35-18-A00001_OTELLER-GERİLİM ÖLÇÜ M08_2084942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02.07.2023 21:40:55</t>
        </is>
      </c>
      <c>
        <is>
          <t>02.07.2023 23:17:29</t>
        </is>
      </c>
      <c>
        <v>1.609444444</v>
      </c>
      <c>
        <v>0</v>
      </c>
      <c>
        <v>555</v>
      </c>
      <c>
        <v>0</v>
      </c>
      <c>
        <v>1</v>
      </c>
      <c>
        <v>7</v>
      </c>
      <c>
        <v>45</v>
      </c>
      <c>
        <v>0</v>
      </c>
      <c>
        <v>0</v>
      </c>
      <c>
        <v>0</v>
      </c>
      <c>
        <v>364.4780700478714</v>
      </c>
      <c>
        <v>0</v>
      </c>
      <c>
        <v>0.7983688237047333</v>
      </c>
      <c>
        <v>2481.5194367933327</v>
      </c>
      <c>
        <v>301.19314139092427</v>
      </c>
      <c>
        <v>0</v>
      </c>
      <c>
        <v>0</v>
      </c>
      <c>
        <v>3147.989017055833</v>
      </c>
    </row>
    <row>
      <c>
        <v>2596758</v>
      </c>
      <c>
        <v>1</v>
      </c>
      <c>
        <is>
          <t>İZMİR</t>
        </is>
      </c>
      <c>
        <v>TİRE</v>
      </c>
      <c>
        <is>
          <t>AG Fideri</t>
        </is>
      </c>
      <c>
        <v>DM-1/53 35-29-M00053__72414214_72414214</v>
      </c>
      <c>
        <v>AG Yeraltı Kablo Arızası</v>
      </c>
      <c>
        <v>Dağıtım-AG</v>
      </c>
      <c>
        <v>Uzun</v>
      </c>
      <c>
        <v>Şebeke işletmecisi</v>
      </c>
      <c>
        <v>Bildirimsiz</v>
      </c>
      <c>
        <is>
          <t>02.07.2023 22:01:20</t>
        </is>
      </c>
      <c>
        <is>
          <t>03.07.2023 01:25:50</t>
        </is>
      </c>
      <c>
        <v>3.408333333</v>
      </c>
      <c>
        <v>0</v>
      </c>
      <c>
        <v>21</v>
      </c>
      <c>
        <v>0</v>
      </c>
      <c>
        <v>6</v>
      </c>
      <c>
        <v>0</v>
      </c>
      <c>
        <v>3</v>
      </c>
      <c>
        <v>0</v>
      </c>
      <c>
        <v>0</v>
      </c>
      <c>
        <v>0</v>
      </c>
      <c>
        <v>14.815264021796104</v>
      </c>
      <c>
        <v>0</v>
      </c>
      <c>
        <v>56.50700079727575</v>
      </c>
      <c>
        <v>0</v>
      </c>
      <c>
        <v>19.204906020536406</v>
      </c>
      <c>
        <v>0</v>
      </c>
      <c>
        <v>0</v>
      </c>
      <c>
        <v>90.52717083960826</v>
      </c>
    </row>
    <row>
      <c>
        <v>2596761</v>
      </c>
      <c>
        <v>1</v>
      </c>
      <c>
        <is>
          <t>İZMİR</t>
        </is>
      </c>
      <c>
        <v>FOÇA</v>
      </c>
      <c>
        <is>
          <t>AG Fideri</t>
        </is>
      </c>
      <c>
        <v>FOÇA TR-11 35-23-L00011_42134244_56398540_56398540</v>
      </c>
      <c>
        <v>Üçüncü Şahısların Vermiş Olduğu Hasarlar</v>
      </c>
      <c>
        <v>Dağıtım-AG</v>
      </c>
      <c>
        <v>Uzun</v>
      </c>
      <c>
        <v>Dışsal</v>
      </c>
      <c>
        <v>Bildirimsiz</v>
      </c>
      <c>
        <is>
          <t>02.07.2023 21:59:33</t>
        </is>
      </c>
      <c>
        <is>
          <t>03.07.2023 00:09:19</t>
        </is>
      </c>
      <c>
        <v>2.162777777</v>
      </c>
      <c>
        <v>0</v>
      </c>
      <c>
        <v>22</v>
      </c>
      <c>
        <v>0</v>
      </c>
      <c>
        <v>0</v>
      </c>
      <c>
        <v>0</v>
      </c>
      <c>
        <v>28</v>
      </c>
      <c>
        <v>0</v>
      </c>
      <c>
        <v>0</v>
      </c>
      <c>
        <v>0</v>
      </c>
      <c>
        <v>9.311291120136982</v>
      </c>
      <c>
        <v>0</v>
      </c>
      <c>
        <v>0</v>
      </c>
      <c>
        <v>0</v>
      </c>
      <c>
        <v>62.15308385196876</v>
      </c>
      <c>
        <v>0</v>
      </c>
      <c>
        <v>0</v>
      </c>
      <c>
        <v>71.46437497210574</v>
      </c>
    </row>
    <row>
      <c>
        <v>2596762</v>
      </c>
      <c>
        <v>1</v>
      </c>
      <c>
        <is>
          <t>İZMİR</t>
        </is>
      </c>
      <c>
        <v>MENEMEN</v>
      </c>
      <c>
        <is>
          <t>Dağıtım Transformatörü</t>
        </is>
      </c>
      <c>
        <v>MENEMEN DM-7/16 35-28-L00089_35-28-L00089_66687365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02.07.2023 22:00:29</t>
        </is>
      </c>
      <c>
        <is>
          <t>02.07.2023 22:42:48</t>
        </is>
      </c>
      <c>
        <v>0.705277777</v>
      </c>
      <c>
        <v>0</v>
      </c>
      <c>
        <v>599</v>
      </c>
      <c>
        <v>0</v>
      </c>
      <c>
        <v>0</v>
      </c>
      <c>
        <v>0</v>
      </c>
      <c>
        <v>38</v>
      </c>
      <c>
        <v>0</v>
      </c>
      <c>
        <v>0</v>
      </c>
      <c>
        <v>0</v>
      </c>
      <c>
        <v>113.92498159794624</v>
      </c>
      <c>
        <v>0</v>
      </c>
      <c>
        <v>0</v>
      </c>
      <c>
        <v>0</v>
      </c>
      <c>
        <v>24.60826762000963</v>
      </c>
      <c>
        <v>0</v>
      </c>
      <c>
        <v>0</v>
      </c>
      <c>
        <v>138.53324921795587</v>
      </c>
    </row>
    <row>
      <c>
        <v>2596763</v>
      </c>
      <c>
        <v>1</v>
      </c>
      <c>
        <is>
          <t>İZMİR</t>
        </is>
      </c>
      <c>
        <v>SEFERİHİSAR</v>
      </c>
      <c>
        <is>
          <t>Kullanıcı Bağlantı Hattı</t>
        </is>
      </c>
      <c>
        <v>ÜRKMEZ M-26 JANDARMA YANI 35-25-M00350_956636910_956636910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02.07.2023 22:08:27</t>
        </is>
      </c>
      <c>
        <is>
          <t>02.07.2023 23:58:33</t>
        </is>
      </c>
      <c>
        <v>1.835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0.7626027027557003</v>
      </c>
      <c>
        <v>0</v>
      </c>
      <c>
        <v>0</v>
      </c>
      <c>
        <v>0</v>
      </c>
      <c>
        <v>0</v>
      </c>
      <c>
        <v>0</v>
      </c>
      <c>
        <v>0</v>
      </c>
      <c>
        <v>0.7626027027557003</v>
      </c>
    </row>
    <row>
      <c>
        <v>2596764</v>
      </c>
      <c>
        <v>1</v>
      </c>
      <c>
        <is>
          <t>İZMİR</t>
        </is>
      </c>
      <c>
        <v>ALİAĞA</v>
      </c>
      <c>
        <is>
          <t>AG Fideri</t>
        </is>
      </c>
      <c>
        <v>ÇAKMAKLI TR-1 35-17-M00345_B_56407289_56407289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02.07.2023 22:02:19</t>
        </is>
      </c>
      <c>
        <is>
          <t>02.07.2023 22:55:06</t>
        </is>
      </c>
      <c>
        <v>0.879722222</v>
      </c>
      <c>
        <v>0</v>
      </c>
      <c>
        <v>80</v>
      </c>
      <c>
        <v>0</v>
      </c>
      <c>
        <v>0</v>
      </c>
      <c>
        <v>0</v>
      </c>
      <c>
        <v>14</v>
      </c>
      <c>
        <v>0</v>
      </c>
      <c>
        <v>0</v>
      </c>
      <c>
        <v>0</v>
      </c>
      <c>
        <v>16.604850394942392</v>
      </c>
      <c>
        <v>0</v>
      </c>
      <c>
        <v>0</v>
      </c>
      <c>
        <v>0</v>
      </c>
      <c>
        <v>20.791128865413462</v>
      </c>
      <c>
        <v>0</v>
      </c>
      <c>
        <v>0</v>
      </c>
      <c>
        <v>37.39597926035586</v>
      </c>
    </row>
    <row>
      <c>
        <v>2596767</v>
      </c>
      <c>
        <v>1</v>
      </c>
      <c>
        <is>
          <t>MANİSA</t>
        </is>
      </c>
      <c>
        <v>ŞEHZADELER</v>
      </c>
      <c>
        <is>
          <t>OG Fideri</t>
        </is>
      </c>
      <c>
        <v>HACI HALİLLER DM 45-71-M00065_HatBaşıAyırıcı_53135150 M06_53135150</v>
      </c>
      <c>
        <v>OG Atlama(Jumper) Arızası</v>
      </c>
      <c>
        <v>Dağıtım-OG</v>
      </c>
      <c>
        <v>Uzun</v>
      </c>
      <c>
        <v>Şebeke işletmecisi</v>
      </c>
      <c>
        <v>Bildirimsiz</v>
      </c>
      <c>
        <is>
          <t>02.07.2023 22:09:35</t>
        </is>
      </c>
      <c>
        <is>
          <t>03.07.2023 02:23:55</t>
        </is>
      </c>
      <c>
        <v>4.238888888</v>
      </c>
      <c>
        <v>0</v>
      </c>
      <c>
        <v>0</v>
      </c>
      <c>
        <v>36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741.2717127268347</v>
      </c>
      <c>
        <v>0</v>
      </c>
      <c>
        <v>1.0874318240356162</v>
      </c>
      <c>
        <v>0</v>
      </c>
      <c>
        <v>0</v>
      </c>
      <c>
        <v>0</v>
      </c>
      <c>
        <v>742.3591445508704</v>
      </c>
    </row>
    <row>
      <c>
        <v>2596775</v>
      </c>
      <c>
        <v>1</v>
      </c>
      <c>
        <is>
          <t>MANİSA</t>
        </is>
      </c>
      <c>
        <v>KULA</v>
      </c>
      <c>
        <is>
          <t>Kullanıcı Bağlantı Hattı</t>
        </is>
      </c>
      <c>
        <v>TR-30 45-77-L00030_945504653_945504653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02.07.2023 22:29:23</t>
        </is>
      </c>
      <c>
        <is>
          <t>02.07.2023 23:19:13</t>
        </is>
      </c>
      <c>
        <v>0.830555555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0.2085301606788889</v>
      </c>
      <c>
        <v>0</v>
      </c>
      <c>
        <v>0</v>
      </c>
      <c>
        <v>0</v>
      </c>
      <c>
        <v>0</v>
      </c>
      <c>
        <v>0</v>
      </c>
      <c>
        <v>0</v>
      </c>
      <c>
        <v>0.2085301606788889</v>
      </c>
    </row>
    <row>
      <c>
        <v>2596776</v>
      </c>
      <c>
        <v>1</v>
      </c>
      <c>
        <is>
          <t>İZMİR</t>
        </is>
      </c>
      <c>
        <v>KONAK</v>
      </c>
      <c>
        <is>
          <t>Dağıtım Transformatörü</t>
        </is>
      </c>
      <c>
        <v>K-14 35-01-K00014_35-01-K00014_2353101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02.07.2023 22:33:38</t>
        </is>
      </c>
      <c>
        <is>
          <t>02.07.2023 22:54:08</t>
        </is>
      </c>
      <c>
        <v>0.341666666</v>
      </c>
      <c>
        <v>0</v>
      </c>
      <c>
        <v>1</v>
      </c>
      <c>
        <v>0</v>
      </c>
      <c>
        <v>0</v>
      </c>
      <c>
        <v>0</v>
      </c>
      <c>
        <v>47</v>
      </c>
      <c>
        <v>0</v>
      </c>
      <c>
        <v>1</v>
      </c>
      <c>
        <v>0</v>
      </c>
      <c>
        <v>0.07524542120807334</v>
      </c>
      <c>
        <v>0</v>
      </c>
      <c>
        <v>0</v>
      </c>
      <c>
        <v>0</v>
      </c>
      <c>
        <v>47.1125204912602</v>
      </c>
      <c>
        <v>0</v>
      </c>
      <c>
        <v>3.42256257461502</v>
      </c>
      <c>
        <v>50.610328487083294</v>
      </c>
    </row>
    <row>
      <c>
        <v>2596778</v>
      </c>
      <c>
        <v>1</v>
      </c>
      <c>
        <is>
          <t>İZMİR</t>
        </is>
      </c>
      <c>
        <v>DİKİLİ</v>
      </c>
      <c>
        <is>
          <t>Kullanıcı Bağlantı Hattı</t>
        </is>
      </c>
      <c>
        <v>TR-57 35-30-L00057_955331623_955331623</v>
      </c>
      <c>
        <v>AG Branşman Yeraltı Kablo Arızası</v>
      </c>
      <c>
        <v>Dağıtım-AG</v>
      </c>
      <c>
        <v>Uzun</v>
      </c>
      <c>
        <v>Şebeke işletmecisi</v>
      </c>
      <c>
        <v>Bildirimsiz</v>
      </c>
      <c>
        <is>
          <t>02.07.2023 23:04:08</t>
        </is>
      </c>
      <c>
        <is>
          <t>03.07.2023 01:10:05</t>
        </is>
      </c>
      <c>
        <v>2.099166666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0.3691953968003537</v>
      </c>
      <c>
        <v>0</v>
      </c>
      <c>
        <v>0</v>
      </c>
      <c>
        <v>0</v>
      </c>
      <c>
        <v>0</v>
      </c>
      <c>
        <v>0</v>
      </c>
      <c>
        <v>0</v>
      </c>
      <c>
        <v>0.3691953968003537</v>
      </c>
    </row>
    <row>
      <c>
        <v>2596779</v>
      </c>
      <c>
        <v>1</v>
      </c>
      <c>
        <is>
          <t>İZMİR</t>
        </is>
      </c>
      <c>
        <v>KINIK</v>
      </c>
      <c>
        <is>
          <t>AG Fideri</t>
        </is>
      </c>
      <c>
        <v>ARAPLI TR-1 35-16-M00747_D_91016364_91016364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02.07.2023 23:04:39</t>
        </is>
      </c>
      <c>
        <is>
          <t>03.07.2023 01:11:00</t>
        </is>
      </c>
      <c>
        <v>2.105833333</v>
      </c>
      <c>
        <v>0</v>
      </c>
      <c>
        <v>12</v>
      </c>
      <c>
        <v>0</v>
      </c>
      <c>
        <v>9</v>
      </c>
      <c>
        <v>0</v>
      </c>
      <c>
        <v>1</v>
      </c>
      <c>
        <v>0</v>
      </c>
      <c>
        <v>0</v>
      </c>
      <c>
        <v>0</v>
      </c>
      <c>
        <v>17.26583975579542</v>
      </c>
      <c>
        <v>0</v>
      </c>
      <c>
        <v>23.611795188383937</v>
      </c>
      <c>
        <v>0</v>
      </c>
      <c>
        <v>0</v>
      </c>
      <c>
        <v>0</v>
      </c>
      <c>
        <v>0</v>
      </c>
      <c>
        <v>40.877634944179356</v>
      </c>
    </row>
    <row>
      <c>
        <v>2596783</v>
      </c>
      <c>
        <v>1</v>
      </c>
      <c>
        <is>
          <t>İZMİR</t>
        </is>
      </c>
      <c>
        <v>TORBALI</v>
      </c>
      <c>
        <is>
          <t>KÖK</t>
        </is>
      </c>
      <c>
        <v>VENTOLA KÖK 35-26-M00678_PİZZA PİZZA M02_65914155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02.07.2023 23:31:14</t>
        </is>
      </c>
      <c>
        <is>
          <t>03.07.2023 00:18:22</t>
        </is>
      </c>
      <c>
        <v>0.785555555</v>
      </c>
      <c>
        <v>0</v>
      </c>
      <c>
        <v>0</v>
      </c>
      <c>
        <v>0</v>
      </c>
      <c>
        <v>0</v>
      </c>
      <c>
        <v>16</v>
      </c>
      <c>
        <v>0</v>
      </c>
      <c>
        <v>16</v>
      </c>
      <c>
        <v>0</v>
      </c>
      <c>
        <v>0</v>
      </c>
      <c>
        <v>0</v>
      </c>
      <c>
        <v>0</v>
      </c>
      <c>
        <v>0</v>
      </c>
      <c>
        <v>55.30675256180727</v>
      </c>
      <c>
        <v>0</v>
      </c>
      <c>
        <v>196.19420088465586</v>
      </c>
      <c>
        <v>0</v>
      </c>
      <c>
        <v>251.50095344646314</v>
      </c>
    </row>
    <row>
      <c>
        <v>2596785</v>
      </c>
      <c>
        <v>1</v>
      </c>
      <c>
        <is>
          <t>İZMİR</t>
        </is>
      </c>
      <c>
        <v>TİRE</v>
      </c>
      <c>
        <is>
          <t>Dağıtım Transformatörü</t>
        </is>
      </c>
      <c>
        <v>ŞEVKET ŞAKI SULAMA GRUBU 35-29-M00361_35-29-M00361_2371931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02.07.2023 20:27:00</t>
        </is>
      </c>
      <c>
        <is>
          <t>03.07.2023 01:52:04</t>
        </is>
      </c>
      <c>
        <v>5.417777777</v>
      </c>
      <c>
        <v>0</v>
      </c>
      <c>
        <v>0</v>
      </c>
      <c>
        <v>0</v>
      </c>
      <c>
        <v>19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353.1913381086023</v>
      </c>
      <c>
        <v>0</v>
      </c>
      <c>
        <v>44.455999313342055</v>
      </c>
      <c>
        <v>0</v>
      </c>
      <c>
        <v>0</v>
      </c>
      <c>
        <v>397.6473374219443</v>
      </c>
    </row>
    <row>
      <c>
        <v>2596812</v>
      </c>
      <c>
        <v>1</v>
      </c>
      <c>
        <is>
          <t>İZMİR</t>
        </is>
      </c>
      <c>
        <v>KARABAĞLAR</v>
      </c>
      <c>
        <is>
          <t>TM Fideri</t>
        </is>
      </c>
      <c>
        <v>KARABAĞLAR TM 35-01-A00012_ESBAŞ-1 M09_2054517</v>
      </c>
      <c>
        <v>OG Kablo Başlığı Arızası</v>
      </c>
      <c>
        <v>Dağıtım-OG</v>
      </c>
      <c>
        <v>Uzun</v>
      </c>
      <c>
        <v>Şebeke işletmecisi</v>
      </c>
      <c>
        <v>Bildirimsiz</v>
      </c>
      <c>
        <is>
          <t>02.07.2023 23:52:27</t>
        </is>
      </c>
      <c>
        <is>
          <t>03.07.2023 02:00:16</t>
        </is>
      </c>
      <c>
        <v>2.130277777</v>
      </c>
      <c>
        <v>0</v>
      </c>
      <c>
        <v>1649</v>
      </c>
      <c>
        <v>0</v>
      </c>
      <c>
        <v>0</v>
      </c>
      <c>
        <v>0</v>
      </c>
      <c>
        <v>37</v>
      </c>
      <c>
        <v>0</v>
      </c>
      <c>
        <v>0</v>
      </c>
      <c>
        <v>0</v>
      </c>
      <c>
        <v>873.7352628271237</v>
      </c>
      <c>
        <v>0</v>
      </c>
      <c>
        <v>0</v>
      </c>
      <c>
        <v>0</v>
      </c>
      <c>
        <v>37.42818117063797</v>
      </c>
      <c>
        <v>0</v>
      </c>
      <c>
        <v>0</v>
      </c>
      <c>
        <v>911.1634439977618</v>
      </c>
    </row>
    <row>
      <c>
        <v>2596900</v>
      </c>
      <c>
        <v>1</v>
      </c>
      <c>
        <is>
          <t>MANİSA</t>
        </is>
      </c>
      <c>
        <v>AKHİSAR</v>
      </c>
      <c>
        <is>
          <t>AG Fideri</t>
        </is>
      </c>
      <c>
        <v>ZEYTİNLİOVA TR-3 45-72-L00417_A_91260778_91260778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03.07.2023 08:37:01</t>
        </is>
      </c>
      <c>
        <is>
          <t>03.07.2023 10:31:34</t>
        </is>
      </c>
      <c>
        <v>1.909166666</v>
      </c>
      <c>
        <v>0</v>
      </c>
      <c>
        <v>84</v>
      </c>
      <c>
        <v>0</v>
      </c>
      <c>
        <v>3</v>
      </c>
      <c>
        <v>0</v>
      </c>
      <c>
        <v>25</v>
      </c>
      <c>
        <v>0</v>
      </c>
      <c>
        <v>0</v>
      </c>
      <c>
        <v>0</v>
      </c>
      <c>
        <v>28.570807426375477</v>
      </c>
      <c>
        <v>0</v>
      </c>
      <c>
        <v>11.46298426647325</v>
      </c>
      <c>
        <v>0</v>
      </c>
      <c>
        <v>7.34569784978399</v>
      </c>
      <c>
        <v>0</v>
      </c>
      <c>
        <v>0</v>
      </c>
      <c>
        <v>47.37948954263271</v>
      </c>
    </row>
    <row>
      <c>
        <v>2597232</v>
      </c>
      <c>
        <v>1</v>
      </c>
      <c>
        <is>
          <t>MANİSA</t>
        </is>
      </c>
      <c>
        <v>TURGUTLU</v>
      </c>
      <c>
        <is>
          <t>Dağıtım Transformatörü</t>
        </is>
      </c>
      <c>
        <v>TR-2/100 45-83-M00781_45-83-M00781_2357122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03.07.2023 15:29:32</t>
        </is>
      </c>
      <c>
        <is>
          <t>03.07.2023 17:43:55</t>
        </is>
      </c>
      <c>
        <v>2.239722222</v>
      </c>
      <c>
        <v>0</v>
      </c>
      <c>
        <v>410</v>
      </c>
      <c>
        <v>0</v>
      </c>
      <c>
        <v>0</v>
      </c>
      <c>
        <v>0</v>
      </c>
      <c>
        <v>60</v>
      </c>
      <c>
        <v>0</v>
      </c>
      <c>
        <v>1</v>
      </c>
      <c>
        <v>0</v>
      </c>
      <c>
        <v>201.1127532811954</v>
      </c>
      <c>
        <v>0</v>
      </c>
      <c>
        <v>0</v>
      </c>
      <c>
        <v>0</v>
      </c>
      <c>
        <v>252.74764140164575</v>
      </c>
      <c>
        <v>0</v>
      </c>
      <c>
        <v>27.6001129586895</v>
      </c>
      <c>
        <v>481.4605076415307</v>
      </c>
    </row>
    <row>
      <c>
        <v>2597441</v>
      </c>
      <c>
        <v>1</v>
      </c>
      <c>
        <is>
          <t>İZMİR</t>
        </is>
      </c>
      <c>
        <v>BORNOVA</v>
      </c>
      <c>
        <is>
          <t>KÖK</t>
        </is>
      </c>
      <c>
        <v>M-1335 KAYADİBİ KÖK 35-02-M01335_M-1157 KARAÇAM M05_2053136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03.07.2023 21:17:12</t>
        </is>
      </c>
      <c>
        <is>
          <t>03.07.2023 21:27:40</t>
        </is>
      </c>
      <c>
        <v>0.174444444</v>
      </c>
      <c>
        <v>11</v>
      </c>
      <c>
        <v>802</v>
      </c>
      <c>
        <v>13</v>
      </c>
      <c>
        <v>52</v>
      </c>
      <c>
        <v>30</v>
      </c>
      <c>
        <v>70</v>
      </c>
      <c>
        <v>1</v>
      </c>
      <c>
        <v>0</v>
      </c>
      <c>
        <v>1.9747953349389775</v>
      </c>
      <c>
        <v>36.653001414862246</v>
      </c>
      <c>
        <v>3.6642353512102357</v>
      </c>
      <c>
        <v>2.786055956633207</v>
      </c>
      <c>
        <v>24.248267387360215</v>
      </c>
      <c>
        <v>9.043006472372067</v>
      </c>
      <c>
        <v>2.6537702270921923</v>
      </c>
      <c>
        <v>0</v>
      </c>
      <c>
        <v>81.02313214446914</v>
      </c>
    </row>
    <row>
      <c>
        <v>2596877</v>
      </c>
      <c>
        <v>1</v>
      </c>
      <c>
        <is>
          <t>İZMİR</t>
        </is>
      </c>
      <c>
        <v>MENDERES</v>
      </c>
      <c>
        <is>
          <t>KÖK</t>
        </is>
      </c>
      <c>
        <v>METAL İŞLERİ TR-12 KÖK 35-22-M00112_TAHTALIÇAY-OĞLANANASI DİZDARLAR SULAMA GRUBU M04_72106668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03.07.2023 07:55:12</t>
        </is>
      </c>
      <c>
        <is>
          <t>03.07.2023 08:32:56</t>
        </is>
      </c>
      <c>
        <v>0.628888888</v>
      </c>
      <c>
        <v>0</v>
      </c>
      <c>
        <v>29</v>
      </c>
      <c>
        <v>1</v>
      </c>
      <c>
        <v>12</v>
      </c>
      <c>
        <v>8</v>
      </c>
      <c>
        <v>20</v>
      </c>
      <c>
        <v>3</v>
      </c>
      <c>
        <v>0</v>
      </c>
      <c>
        <v>0</v>
      </c>
      <c>
        <v>3.746004805998223</v>
      </c>
      <c>
        <v>0.9490990615601035</v>
      </c>
      <c>
        <v>16.11755764840202</v>
      </c>
      <c>
        <v>15.974899614197028</v>
      </c>
      <c>
        <v>7.451891162532999</v>
      </c>
      <c>
        <v>24.301754370041333</v>
      </c>
      <c>
        <v>0</v>
      </c>
      <c>
        <v>68.54120666273171</v>
      </c>
    </row>
    <row>
      <c>
        <v>2597395</v>
      </c>
      <c>
        <v>1</v>
      </c>
      <c>
        <is>
          <t>MANİSA</t>
        </is>
      </c>
      <c>
        <v>YUNUSEMRE</v>
      </c>
      <c>
        <is>
          <t>OG Fideri</t>
        </is>
      </c>
      <c>
        <v>DM-25/17 45-71-M00049_TR-1/45 M04_61319617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03.07.2023 19:29:10</t>
        </is>
      </c>
      <c>
        <is>
          <t>03.07.2023 20:07:56</t>
        </is>
      </c>
      <c>
        <v>0.646111111</v>
      </c>
      <c>
        <v>0</v>
      </c>
      <c>
        <v>47</v>
      </c>
      <c>
        <v>1</v>
      </c>
      <c>
        <v>24</v>
      </c>
      <c>
        <v>1</v>
      </c>
      <c>
        <v>13</v>
      </c>
      <c>
        <v>0</v>
      </c>
      <c>
        <v>0</v>
      </c>
      <c>
        <v>0</v>
      </c>
      <c>
        <v>18.132992451391257</v>
      </c>
      <c>
        <v>13.472815753967229</v>
      </c>
      <c>
        <v>9.097046181313697</v>
      </c>
      <c>
        <v>5.082332049876284</v>
      </c>
      <c>
        <v>8.45906842831423</v>
      </c>
      <c>
        <v>0</v>
      </c>
      <c>
        <v>0</v>
      </c>
      <c>
        <v>54.244254864862704</v>
      </c>
    </row>
    <row>
      <c>
        <v>2596917</v>
      </c>
      <c>
        <v>1</v>
      </c>
      <c>
        <is>
          <t>MANİSA</t>
        </is>
      </c>
      <c>
        <v>ŞEHZADELER</v>
      </c>
      <c>
        <is>
          <t>DM</t>
        </is>
      </c>
      <c>
        <v>DM-9 45-71-M00386_DM-5 M04_66185018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03.07.2023 09:00:29</t>
        </is>
      </c>
      <c>
        <is>
          <t>03.07.2023 10:14:40</t>
        </is>
      </c>
      <c>
        <v>1.236388888</v>
      </c>
      <c>
        <v>0</v>
      </c>
      <c>
        <v>850</v>
      </c>
      <c>
        <v>0</v>
      </c>
      <c>
        <v>10</v>
      </c>
      <c>
        <v>14</v>
      </c>
      <c>
        <v>73</v>
      </c>
      <c>
        <v>0</v>
      </c>
      <c>
        <v>1</v>
      </c>
      <c>
        <v>0</v>
      </c>
      <c>
        <v>248.75775669408173</v>
      </c>
      <c>
        <v>0</v>
      </c>
      <c>
        <v>9.633179891985371</v>
      </c>
      <c>
        <v>4120.569835878136</v>
      </c>
      <c>
        <v>151.34205438235028</v>
      </c>
      <c>
        <v>0</v>
      </c>
      <c>
        <v>136.68420117288838</v>
      </c>
      <c>
        <v>4666.987028019442</v>
      </c>
    </row>
    <row>
      <c>
        <v>2597401</v>
      </c>
      <c>
        <v>1</v>
      </c>
      <c>
        <is>
          <t>İZMİR</t>
        </is>
      </c>
      <c>
        <v>KINIK</v>
      </c>
      <c>
        <is>
          <t>AG Fideri</t>
        </is>
      </c>
      <c>
        <v>YAYAKENT TR-8 35-24-M00008_C_56354108_56354108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03.07.2023 19:34:46</t>
        </is>
      </c>
      <c>
        <is>
          <t>03.07.2023 20:41:57</t>
        </is>
      </c>
      <c>
        <v>1.119722222</v>
      </c>
      <c>
        <v>0</v>
      </c>
      <c>
        <v>0</v>
      </c>
      <c>
        <v>0</v>
      </c>
      <c>
        <v>8</v>
      </c>
      <c>
        <v>0</v>
      </c>
      <c>
        <v>5</v>
      </c>
      <c>
        <v>0</v>
      </c>
      <c>
        <v>0</v>
      </c>
      <c>
        <v>0</v>
      </c>
      <c>
        <v>0</v>
      </c>
      <c>
        <v>0</v>
      </c>
      <c>
        <v>32.04720334495626</v>
      </c>
      <c>
        <v>0</v>
      </c>
      <c>
        <v>10.536009319334052</v>
      </c>
      <c>
        <v>0</v>
      </c>
      <c>
        <v>0</v>
      </c>
      <c>
        <v>42.583212664290315</v>
      </c>
    </row>
    <row>
      <c>
        <v>2596860</v>
      </c>
      <c>
        <v>1</v>
      </c>
      <c>
        <is>
          <t>İZMİR</t>
        </is>
      </c>
      <c>
        <v>SEFERİHİSAR</v>
      </c>
      <c>
        <is>
          <t>OG Fideri</t>
        </is>
      </c>
      <c>
        <v>DM-1/TR-17 SEFERİHİSAR 35-14-M00329_DAĞITIM TRAFO DM-1/TR-17 SEFERİHİSAR M03_49829663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03.07.2023 06:41:09</t>
        </is>
      </c>
      <c>
        <is>
          <t>03.07.2023 07:57:52</t>
        </is>
      </c>
      <c>
        <v>1.278611111</v>
      </c>
      <c>
        <v>0</v>
      </c>
      <c>
        <v>993</v>
      </c>
      <c>
        <v>0</v>
      </c>
      <c>
        <v>1</v>
      </c>
      <c>
        <v>0</v>
      </c>
      <c>
        <v>19</v>
      </c>
      <c>
        <v>0</v>
      </c>
      <c>
        <v>0</v>
      </c>
      <c>
        <v>0</v>
      </c>
      <c>
        <v>230.68689569165667</v>
      </c>
      <c>
        <v>0</v>
      </c>
      <c>
        <v>0</v>
      </c>
      <c>
        <v>0</v>
      </c>
      <c>
        <v>26.503723363450607</v>
      </c>
      <c>
        <v>0</v>
      </c>
      <c>
        <v>0</v>
      </c>
      <c>
        <v>257.1906190551073</v>
      </c>
    </row>
    <row>
      <c>
        <v>2598603</v>
      </c>
      <c>
        <v>1</v>
      </c>
      <c>
        <is>
          <t>MANİSA</t>
        </is>
      </c>
      <c>
        <v>GÖLMARMARA</v>
      </c>
      <c>
        <is>
          <t>AG Fideri</t>
        </is>
      </c>
      <c>
        <v>HACIVELİLER TR-1 45-85-L00083_A_56404678_56404678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05.07.2023 12:06:42</t>
        </is>
      </c>
      <c>
        <is>
          <t>05.07.2023 13:12:14</t>
        </is>
      </c>
      <c>
        <v>1.092222222</v>
      </c>
      <c>
        <v>0</v>
      </c>
      <c>
        <v>57</v>
      </c>
      <c>
        <v>0</v>
      </c>
      <c>
        <v>3</v>
      </c>
      <c>
        <v>0</v>
      </c>
      <c>
        <v>5</v>
      </c>
      <c>
        <v>0</v>
      </c>
      <c>
        <v>0</v>
      </c>
      <c>
        <v>0</v>
      </c>
      <c>
        <v>10.156483095621075</v>
      </c>
      <c>
        <v>0</v>
      </c>
      <c>
        <v>5.526608370587078</v>
      </c>
      <c>
        <v>0</v>
      </c>
      <c>
        <v>6.549010636465528</v>
      </c>
      <c>
        <v>0</v>
      </c>
      <c>
        <v>0</v>
      </c>
      <c>
        <v>22.232102102673682</v>
      </c>
    </row>
    <row>
      <c>
        <v>2598795</v>
      </c>
      <c>
        <v>1</v>
      </c>
      <c>
        <is>
          <t>MANİSA</t>
        </is>
      </c>
      <c>
        <v>SALİHLİ</v>
      </c>
      <c>
        <is>
          <t>Dağıtım Transformatörü</t>
        </is>
      </c>
      <c>
        <v>ADALA TR-1 45-78-M00284_45-78-M00284_83647784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05.07.2023 15:55:52</t>
        </is>
      </c>
      <c>
        <is>
          <t>05.07.2023 16:57:21</t>
        </is>
      </c>
      <c>
        <v>1.024722222</v>
      </c>
      <c>
        <v>0</v>
      </c>
      <c>
        <v>47</v>
      </c>
      <c>
        <v>0</v>
      </c>
      <c>
        <v>12</v>
      </c>
      <c>
        <v>0</v>
      </c>
      <c>
        <v>7</v>
      </c>
      <c>
        <v>0</v>
      </c>
      <c>
        <v>0</v>
      </c>
      <c>
        <v>0</v>
      </c>
      <c>
        <v>11.06799081783652</v>
      </c>
      <c>
        <v>0</v>
      </c>
      <c>
        <v>9.035685920467447</v>
      </c>
      <c>
        <v>0</v>
      </c>
      <c>
        <v>12.517020453678118</v>
      </c>
      <c>
        <v>0</v>
      </c>
      <c>
        <v>0</v>
      </c>
      <c>
        <v>32.62069719198209</v>
      </c>
    </row>
    <row>
      <c>
        <v>2598649</v>
      </c>
      <c>
        <v>1</v>
      </c>
      <c>
        <is>
          <t>MANİSA</t>
        </is>
      </c>
      <c>
        <v>TURGUTLU</v>
      </c>
      <c>
        <is>
          <t>AG Fideri</t>
        </is>
      </c>
      <c>
        <v>TR-2/78 45-83-L00078__72372959_72372959</v>
      </c>
      <c>
        <v>NH Altlık Arızası</v>
      </c>
      <c>
        <v>Dağıtım-AG</v>
      </c>
      <c>
        <v>Uzun</v>
      </c>
      <c>
        <v>Şebeke işletmecisi</v>
      </c>
      <c>
        <v>Bildirimsiz</v>
      </c>
      <c>
        <is>
          <t>05.07.2023 13:11:28</t>
        </is>
      </c>
      <c>
        <is>
          <t>05.07.2023 16:18:49</t>
        </is>
      </c>
      <c>
        <v>3.1225</v>
      </c>
      <c>
        <v>0</v>
      </c>
      <c>
        <v>17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13.832105189041755</v>
      </c>
      <c>
        <v>0</v>
      </c>
      <c>
        <v>0</v>
      </c>
      <c>
        <v>0</v>
      </c>
      <c>
        <v>3.741492676798824</v>
      </c>
      <c>
        <v>0</v>
      </c>
      <c>
        <v>0</v>
      </c>
      <c>
        <v>17.57359786584058</v>
      </c>
    </row>
    <row>
      <c>
        <v>2598772</v>
      </c>
      <c>
        <v>1</v>
      </c>
      <c>
        <is>
          <t>MANİSA</t>
        </is>
      </c>
      <c>
        <v>YUNUSEMRE</v>
      </c>
      <c>
        <is>
          <t>DM</t>
        </is>
      </c>
      <c>
        <v>MURADİYE DM 45-71-M00006_MURADİYE GİRİŞ M06_2076879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05.07.2023 15:29:18</t>
        </is>
      </c>
      <c>
        <is>
          <t>05.07.2023 15:40:07</t>
        </is>
      </c>
      <c>
        <v>0.180277777</v>
      </c>
      <c>
        <v>1</v>
      </c>
      <c>
        <v>2713</v>
      </c>
      <c>
        <v>1</v>
      </c>
      <c>
        <v>24</v>
      </c>
      <c>
        <v>9</v>
      </c>
      <c>
        <v>160</v>
      </c>
      <c>
        <v>2</v>
      </c>
      <c>
        <v>1</v>
      </c>
      <c>
        <v>0.043499607549444444</v>
      </c>
      <c>
        <v>118.84972066707482</v>
      </c>
      <c>
        <v>0.02903487743670617</v>
      </c>
      <c>
        <v>5.308802537426877</v>
      </c>
      <c>
        <v>56.68348581787281</v>
      </c>
      <c>
        <v>47.545058564480115</v>
      </c>
      <c>
        <v>191.0157650783887</v>
      </c>
      <c>
        <v>0.8435121766417502</v>
      </c>
      <c>
        <v>420.3188793268712</v>
      </c>
    </row>
    <row>
      <c>
        <v>2598400</v>
      </c>
      <c>
        <v>1</v>
      </c>
      <c>
        <is>
          <t>İZMİR</t>
        </is>
      </c>
      <c>
        <v>KARABURUN</v>
      </c>
      <c>
        <is>
          <t>Dağıtım Transformatörü</t>
        </is>
      </c>
      <c>
        <v>GÜZELKENT YAPI KOOP TR 35-21-M00015_35-21-M00015_2366731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05.07.2023 08:46:39</t>
        </is>
      </c>
      <c>
        <is>
          <t>05.07.2023 13:15:21</t>
        </is>
      </c>
      <c>
        <v>4.478333333</v>
      </c>
      <c>
        <v>0</v>
      </c>
      <c>
        <v>146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148.1294459785348</v>
      </c>
      <c>
        <v>0</v>
      </c>
      <c>
        <v>0</v>
      </c>
      <c>
        <v>0</v>
      </c>
      <c>
        <v>0</v>
      </c>
      <c>
        <v>0</v>
      </c>
      <c>
        <v>0</v>
      </c>
      <c>
        <v>148.1294459785348</v>
      </c>
    </row>
    <row>
      <c>
        <v>2598732</v>
      </c>
      <c>
        <v>1</v>
      </c>
      <c>
        <is>
          <t>İZMİR</t>
        </is>
      </c>
      <c>
        <v>KİRAZ</v>
      </c>
      <c>
        <is>
          <t>Kullanıcı Bağlantı Hattı</t>
        </is>
      </c>
      <c>
        <v>ÖREN TR-3/1 35-31-L00556_956571700_956571700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05.07.2023 14:38:03</t>
        </is>
      </c>
      <c>
        <is>
          <t>05.07.2023 19:20:14</t>
        </is>
      </c>
      <c>
        <v>4.703055555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0.6506184502792641</v>
      </c>
      <c>
        <v>0</v>
      </c>
      <c>
        <v>0</v>
      </c>
      <c>
        <v>0</v>
      </c>
      <c>
        <v>0</v>
      </c>
      <c>
        <v>0</v>
      </c>
      <c>
        <v>0</v>
      </c>
      <c>
        <v>0.6506184502792641</v>
      </c>
    </row>
    <row>
      <c>
        <v>2599121</v>
      </c>
      <c>
        <v>1</v>
      </c>
      <c>
        <is>
          <t>MANİSA</t>
        </is>
      </c>
      <c>
        <v>ALAŞEHİR</v>
      </c>
      <c>
        <is>
          <t>DM</t>
        </is>
      </c>
      <c>
        <v>KEMALİYE DM (TR-1) 45-73-M00150_AKKEÇİLİ ÇIKIŞ M01_66715933</v>
      </c>
      <c>
        <v>OG Fider Açması</v>
      </c>
      <c>
        <v>Dağıtım-OG</v>
      </c>
      <c>
        <v>Kısa</v>
      </c>
      <c>
        <v>Şebeke işletmecisi</v>
      </c>
      <c>
        <v>Bildirimsiz</v>
      </c>
      <c>
        <is>
          <t>05.07.2023 21:27:00</t>
        </is>
      </c>
      <c>
        <is>
          <t>05.07.2023 21:29:17</t>
        </is>
      </c>
      <c>
        <v>0.038055555</v>
      </c>
      <c>
        <v>10</v>
      </c>
      <c>
        <v>1279</v>
      </c>
      <c>
        <v>49</v>
      </c>
      <c>
        <v>577</v>
      </c>
      <c>
        <v>11</v>
      </c>
      <c>
        <v>66</v>
      </c>
      <c>
        <v>0</v>
      </c>
      <c>
        <v>0</v>
      </c>
      <c>
        <v>0.3969904816691918</v>
      </c>
      <c>
        <v>10.021743062881528</v>
      </c>
      <c>
        <v>18.41416452620152</v>
      </c>
      <c>
        <v>70.58760092286849</v>
      </c>
      <c>
        <v>0.6644048889796573</v>
      </c>
      <c>
        <v>2.917814862099426</v>
      </c>
      <c>
        <v>0</v>
      </c>
      <c>
        <v>0</v>
      </c>
      <c>
        <v>103.0027187446998</v>
      </c>
    </row>
    <row>
      <c>
        <v>2598789</v>
      </c>
      <c>
        <v>1</v>
      </c>
      <c>
        <is>
          <t>MANİSA</t>
        </is>
      </c>
      <c>
        <v>GÖLMARMARA</v>
      </c>
      <c>
        <is>
          <t>DM</t>
        </is>
      </c>
      <c>
        <v>GÖLMARMARA İM 45-85-A00001_TR-A (15.8) L19_2083508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05.07.2023 15:45:27</t>
        </is>
      </c>
      <c>
        <is>
          <t>05.07.2023 16:18:37</t>
        </is>
      </c>
      <c>
        <v>0.552777777</v>
      </c>
      <c>
        <v>0</v>
      </c>
      <c>
        <v>3983</v>
      </c>
      <c>
        <v>2</v>
      </c>
      <c>
        <v>60</v>
      </c>
      <c>
        <v>3</v>
      </c>
      <c>
        <v>629</v>
      </c>
      <c>
        <v>2</v>
      </c>
      <c>
        <v>1</v>
      </c>
      <c>
        <v>0</v>
      </c>
      <c>
        <v>398.42249957834474</v>
      </c>
      <c>
        <v>3.9075080034860807</v>
      </c>
      <c>
        <v>45.317039458974406</v>
      </c>
      <c>
        <v>3.493034882503204</v>
      </c>
      <c>
        <v>273.5339544103069</v>
      </c>
      <c>
        <v>57.244007993969426</v>
      </c>
      <c>
        <v>22.165576525047562</v>
      </c>
      <c>
        <v>804.0836208526322</v>
      </c>
    </row>
    <row>
      <c>
        <v>2598586</v>
      </c>
      <c>
        <v>1</v>
      </c>
      <c>
        <is>
          <t>İZMİR</t>
        </is>
      </c>
      <c>
        <v>MENEMEN</v>
      </c>
      <c>
        <is>
          <t>OG Fideri</t>
        </is>
      </c>
      <c>
        <v>ULUKENT DM-2/7 35-28-M00578_ULUKENT DM-2/8 M03_66551365</v>
      </c>
      <c>
        <v>Şebeke Yenileme ve Kapasite Artışı Çalışması</v>
      </c>
      <c>
        <v>Dağıtım-OG</v>
      </c>
      <c>
        <v>Uzun</v>
      </c>
      <c>
        <v>Şebeke işletmecisi</v>
      </c>
      <c>
        <v>Bildirimli</v>
      </c>
      <c>
        <is>
          <t>05.07.2023 11:56:59</t>
        </is>
      </c>
      <c>
        <is>
          <t>05.07.2023 14:14:55</t>
        </is>
      </c>
      <c>
        <v>2.298888888</v>
      </c>
      <c>
        <v>0</v>
      </c>
      <c>
        <v>1172</v>
      </c>
      <c>
        <v>0</v>
      </c>
      <c>
        <v>0</v>
      </c>
      <c>
        <v>0</v>
      </c>
      <c>
        <v>48</v>
      </c>
      <c>
        <v>0</v>
      </c>
      <c>
        <v>0</v>
      </c>
      <c>
        <v>0</v>
      </c>
      <c>
        <v>735.8740975392893</v>
      </c>
      <c>
        <v>0</v>
      </c>
      <c>
        <v>0</v>
      </c>
      <c>
        <v>0</v>
      </c>
      <c>
        <v>175.6909985230595</v>
      </c>
      <c>
        <v>0</v>
      </c>
      <c>
        <v>0</v>
      </c>
      <c>
        <v>911.5650960623489</v>
      </c>
    </row>
    <row>
      <c>
        <v>2598935</v>
      </c>
      <c>
        <v>1</v>
      </c>
      <c>
        <is>
          <t>MANİSA</t>
        </is>
      </c>
      <c>
        <v>ALAŞEHİR</v>
      </c>
      <c>
        <is>
          <t>Kullanıcı Bağlantı Hattı</t>
        </is>
      </c>
      <c>
        <v>ALKAN KÖYÜ TR-1 45-73-M00204_945665869_945665869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05.07.2023 18:01:35</t>
        </is>
      </c>
      <c>
        <is>
          <t>05.07.2023 19:11:35</t>
        </is>
      </c>
      <c>
        <v>1.166666666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0.08148132617279166</v>
      </c>
      <c>
        <v>0</v>
      </c>
      <c>
        <v>0</v>
      </c>
      <c>
        <v>0</v>
      </c>
      <c>
        <v>0</v>
      </c>
      <c>
        <v>0</v>
      </c>
      <c>
        <v>0</v>
      </c>
      <c>
        <v>0.08148132617279166</v>
      </c>
    </row>
    <row>
      <c>
        <v>2599127</v>
      </c>
      <c>
        <v>1</v>
      </c>
      <c>
        <is>
          <t>İZMİR</t>
        </is>
      </c>
      <c>
        <v>ÖDEMİŞ</v>
      </c>
      <c>
        <is>
          <t>KÖK</t>
        </is>
      </c>
      <c>
        <v>KAZANLI KÖK 35-15-L00951_KAZANLI KÖYÜ L05_66954515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05.07.2023 21:32:07</t>
        </is>
      </c>
      <c>
        <is>
          <t>05.07.2023 22:39:39</t>
        </is>
      </c>
      <c>
        <v>1.125555555</v>
      </c>
      <c>
        <v>0</v>
      </c>
      <c>
        <v>163</v>
      </c>
      <c>
        <v>0</v>
      </c>
      <c>
        <v>21</v>
      </c>
      <c>
        <v>0</v>
      </c>
      <c>
        <v>27</v>
      </c>
      <c>
        <v>0</v>
      </c>
      <c>
        <v>0</v>
      </c>
      <c>
        <v>0</v>
      </c>
      <c>
        <v>52.84354459482842</v>
      </c>
      <c>
        <v>0</v>
      </c>
      <c>
        <v>41.96321849537702</v>
      </c>
      <c>
        <v>0</v>
      </c>
      <c>
        <v>11.761979902775526</v>
      </c>
      <c>
        <v>0</v>
      </c>
      <c>
        <v>0</v>
      </c>
      <c>
        <v>106.56874299298096</v>
      </c>
    </row>
    <row>
      <c>
        <v>2598981</v>
      </c>
      <c>
        <v>1</v>
      </c>
      <c>
        <is>
          <t>İZMİR</t>
        </is>
      </c>
      <c>
        <v>KEMALPAŞA</v>
      </c>
      <c>
        <is>
          <t>OG Fideri</t>
        </is>
      </c>
      <c>
        <v>TR-13 35-27-M00013_TR-17 M03_72169859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05.07.2023 18:42:11</t>
        </is>
      </c>
      <c>
        <is>
          <t>05.07.2023 19:42:02</t>
        </is>
      </c>
      <c>
        <v>0.9975</v>
      </c>
      <c>
        <v>0</v>
      </c>
      <c>
        <v>109</v>
      </c>
      <c>
        <v>0</v>
      </c>
      <c>
        <v>5</v>
      </c>
      <c>
        <v>0</v>
      </c>
      <c>
        <v>22</v>
      </c>
      <c>
        <v>0</v>
      </c>
      <c>
        <v>0</v>
      </c>
      <c>
        <v>0</v>
      </c>
      <c>
        <v>29.636410987571782</v>
      </c>
      <c>
        <v>0</v>
      </c>
      <c>
        <v>1.105377537180392</v>
      </c>
      <c>
        <v>0</v>
      </c>
      <c>
        <v>20.40978604763532</v>
      </c>
      <c>
        <v>0</v>
      </c>
      <c>
        <v>0</v>
      </c>
      <c>
        <v>51.15157457238749</v>
      </c>
    </row>
    <row>
      <c>
        <v>2598666</v>
      </c>
      <c>
        <v>1</v>
      </c>
      <c>
        <is>
          <t>İZMİR</t>
        </is>
      </c>
      <c>
        <v>MENDERES</v>
      </c>
      <c>
        <is>
          <t>DM</t>
        </is>
      </c>
      <c>
        <v>MENDERES DM-2/TR-1 35-22-M00300_PERLİT M18_2095707</v>
      </c>
      <c>
        <v>Manevra</v>
      </c>
      <c>
        <v>Dağıtım-OG</v>
      </c>
      <c>
        <v>Uzun</v>
      </c>
      <c>
        <v>Şebeke işletmecisi</v>
      </c>
      <c>
        <v>Bildirimsiz</v>
      </c>
      <c>
        <is>
          <t>05.07.2023 13:34:23</t>
        </is>
      </c>
      <c>
        <is>
          <t>05.07.2023 13:52:07</t>
        </is>
      </c>
      <c>
        <v>0.295555555</v>
      </c>
      <c>
        <v>6</v>
      </c>
      <c>
        <v>985</v>
      </c>
      <c>
        <v>25</v>
      </c>
      <c>
        <v>350</v>
      </c>
      <c>
        <v>12</v>
      </c>
      <c>
        <v>202</v>
      </c>
      <c>
        <v>3</v>
      </c>
      <c>
        <v>0</v>
      </c>
      <c>
        <v>1.3086729323577344</v>
      </c>
      <c>
        <v>65.41244302004682</v>
      </c>
      <c>
        <v>5.28014071088439</v>
      </c>
      <c>
        <v>41.25064398611764</v>
      </c>
      <c>
        <v>31.352946899816615</v>
      </c>
      <c>
        <v>64.9741702834577</v>
      </c>
      <c>
        <v>54.16606190238402</v>
      </c>
      <c>
        <v>0</v>
      </c>
      <c>
        <v>263.7450797350649</v>
      </c>
    </row>
    <row>
      <c>
        <v>2599187</v>
      </c>
      <c>
        <v>1</v>
      </c>
      <c>
        <is>
          <t>MANİSA</t>
        </is>
      </c>
      <c>
        <v>KULA</v>
      </c>
      <c>
        <is>
          <t>AG Fideri</t>
        </is>
      </c>
      <c>
        <v>YEŞİLYAYLA TR-12 AHATLAR 45-77-M00134_A_56356752_56356752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05.07.2023 22:31:53</t>
        </is>
      </c>
      <c>
        <is>
          <t>06.07.2023 03:12:59</t>
        </is>
      </c>
      <c>
        <v>4.685</v>
      </c>
      <c>
        <v>0</v>
      </c>
      <c>
        <v>5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5.18296602590749</v>
      </c>
      <c>
        <v>0</v>
      </c>
      <c>
        <v>1.497078813123291</v>
      </c>
      <c>
        <v>0</v>
      </c>
      <c>
        <v>0</v>
      </c>
      <c>
        <v>0</v>
      </c>
      <c>
        <v>0</v>
      </c>
      <c>
        <v>6.680044839030781</v>
      </c>
    </row>
    <row>
      <c>
        <v>2598689</v>
      </c>
      <c>
        <v>1</v>
      </c>
      <c>
        <is>
          <t>MANİSA</t>
        </is>
      </c>
      <c>
        <v>GÖLMARMARA</v>
      </c>
      <c>
        <is>
          <t>DM</t>
        </is>
      </c>
      <c>
        <v>GÖLMARMARA İM 45-85-A00001_TİYENLİ M10_2305895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05.07.2023 13:50:08</t>
        </is>
      </c>
      <c>
        <is>
          <t>05.07.2023 14:56:13</t>
        </is>
      </c>
      <c>
        <v>1.101388888</v>
      </c>
      <c>
        <v>2</v>
      </c>
      <c>
        <v>752</v>
      </c>
      <c>
        <v>128</v>
      </c>
      <c>
        <v>209</v>
      </c>
      <c>
        <v>8</v>
      </c>
      <c>
        <v>74</v>
      </c>
      <c>
        <v>0</v>
      </c>
      <c>
        <v>0</v>
      </c>
      <c>
        <v>0.5241149252266668</v>
      </c>
      <c>
        <v>173.28408537939595</v>
      </c>
      <c>
        <v>1822.3716554512175</v>
      </c>
      <c>
        <v>1611.896335979873</v>
      </c>
      <c>
        <v>66.01354250904802</v>
      </c>
      <c>
        <v>76.96427496991794</v>
      </c>
      <c>
        <v>0</v>
      </c>
      <c>
        <v>0</v>
      </c>
      <c>
        <v>3751.054009214679</v>
      </c>
    </row>
    <row>
      <c>
        <v>2598878</v>
      </c>
      <c>
        <v>1</v>
      </c>
      <c>
        <is>
          <t>MANİSA</t>
        </is>
      </c>
      <c>
        <v>SARIGÖL</v>
      </c>
      <c>
        <is>
          <t>DM</t>
        </is>
      </c>
      <c>
        <v>SARIGÖL DM 45-79-M00069_SELİMİYE FİDERİ M18_2076606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05.07.2023 17:14:10</t>
        </is>
      </c>
      <c>
        <is>
          <t>05.07.2023 17:58:21</t>
        </is>
      </c>
      <c>
        <v>0.736388888</v>
      </c>
      <c>
        <v>2</v>
      </c>
      <c>
        <v>1023</v>
      </c>
      <c>
        <v>17</v>
      </c>
      <c>
        <v>244</v>
      </c>
      <c>
        <v>1</v>
      </c>
      <c>
        <v>60</v>
      </c>
      <c>
        <v>0</v>
      </c>
      <c>
        <v>0</v>
      </c>
      <c>
        <v>0.3534267838444445</v>
      </c>
      <c>
        <v>156.05785485118878</v>
      </c>
      <c>
        <v>100.18367189373812</v>
      </c>
      <c>
        <v>786.3490319799048</v>
      </c>
      <c>
        <v>1.6784840300087998</v>
      </c>
      <c>
        <v>30.912425440637147</v>
      </c>
      <c>
        <v>0</v>
      </c>
      <c>
        <v>0</v>
      </c>
      <c>
        <v>1075.5348949793222</v>
      </c>
    </row>
    <row>
      <c>
        <v>2598354</v>
      </c>
      <c>
        <v>1</v>
      </c>
      <c>
        <is>
          <t>İZMİR</t>
        </is>
      </c>
      <c>
        <v>KİRAZ</v>
      </c>
      <c>
        <is>
          <t>AG Fideri</t>
        </is>
      </c>
      <c>
        <v>KARABURÇ CAMİYANI TR-1/A 35-31-L00496_C_72255392_72255392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05.07.2023 07:16:51</t>
        </is>
      </c>
      <c>
        <is>
          <t>05.07.2023 09:28:38</t>
        </is>
      </c>
      <c>
        <v>2.196388888</v>
      </c>
      <c>
        <v>0</v>
      </c>
      <c>
        <v>36</v>
      </c>
      <c>
        <v>0</v>
      </c>
      <c>
        <v>11</v>
      </c>
      <c>
        <v>0</v>
      </c>
      <c>
        <v>15</v>
      </c>
      <c>
        <v>0</v>
      </c>
      <c>
        <v>0</v>
      </c>
      <c>
        <v>0</v>
      </c>
      <c>
        <v>16.507060960381516</v>
      </c>
      <c>
        <v>0</v>
      </c>
      <c>
        <v>152.93667413154856</v>
      </c>
      <c>
        <v>0</v>
      </c>
      <c>
        <v>10.55516103271438</v>
      </c>
      <c>
        <v>0</v>
      </c>
      <c>
        <v>0</v>
      </c>
      <c>
        <v>179.99889612464446</v>
      </c>
    </row>
    <row>
      <c>
        <v>2598566</v>
      </c>
      <c>
        <v>1</v>
      </c>
      <c>
        <is>
          <t>MANİSA</t>
        </is>
      </c>
      <c>
        <v>AKHİSAR</v>
      </c>
      <c>
        <is>
          <t>OG Fideri</t>
        </is>
      </c>
      <c>
        <v>KAYALIOĞLU TR-1 45-72-L00071_DAĞITIM TRAFOSU KAYALIOĞLU  TR-1 L08_66526800</v>
      </c>
      <c>
        <v>OG Kademe Ayarı</v>
      </c>
      <c>
        <v>Dağıtım-OG</v>
      </c>
      <c>
        <v>Uzun</v>
      </c>
      <c>
        <v>Şebeke işletmecisi</v>
      </c>
      <c>
        <v>Bildirimsiz</v>
      </c>
      <c>
        <is>
          <t>05.07.2023 11:40:36</t>
        </is>
      </c>
      <c>
        <is>
          <t>05.07.2023 13:02:44</t>
        </is>
      </c>
      <c>
        <v>1.368888888</v>
      </c>
      <c>
        <v>0</v>
      </c>
      <c>
        <v>145</v>
      </c>
      <c>
        <v>0</v>
      </c>
      <c>
        <v>18</v>
      </c>
      <c>
        <v>0</v>
      </c>
      <c>
        <v>13</v>
      </c>
      <c>
        <v>0</v>
      </c>
      <c>
        <v>1</v>
      </c>
      <c>
        <v>0</v>
      </c>
      <c>
        <v>32.2250349771994</v>
      </c>
      <c>
        <v>0</v>
      </c>
      <c>
        <v>21.53514208346646</v>
      </c>
      <c>
        <v>0</v>
      </c>
      <c>
        <v>10.953358320526062</v>
      </c>
      <c>
        <v>0</v>
      </c>
      <c>
        <v>18.846029098050945</v>
      </c>
      <c>
        <v>83.55956447924287</v>
      </c>
    </row>
    <row>
      <c>
        <v>2599207</v>
      </c>
      <c>
        <v>1</v>
      </c>
      <c>
        <is>
          <t>MANİSA</t>
        </is>
      </c>
      <c>
        <v>ALAŞEHİR</v>
      </c>
      <c>
        <is>
          <t>DM</t>
        </is>
      </c>
      <c>
        <v>KEMALİYE DM (TR-1) 45-73-M00150_TOYGAR M03_66715921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05.07.2023 21:32:20</t>
        </is>
      </c>
      <c>
        <is>
          <t>05.07.2023 23:43:50</t>
        </is>
      </c>
      <c>
        <v>2.191666666</v>
      </c>
      <c>
        <v>3</v>
      </c>
      <c>
        <v>691</v>
      </c>
      <c>
        <v>51</v>
      </c>
      <c>
        <v>266</v>
      </c>
      <c>
        <v>7</v>
      </c>
      <c>
        <v>42</v>
      </c>
      <c>
        <v>0</v>
      </c>
      <c>
        <v>0</v>
      </c>
      <c>
        <v>1.69914922835</v>
      </c>
      <c>
        <v>339.7939621556372</v>
      </c>
      <c>
        <v>894.6159904625214</v>
      </c>
      <c>
        <v>2772.7714780547303</v>
      </c>
      <c>
        <v>346.8819362418572</v>
      </c>
      <c>
        <v>48.022901770758</v>
      </c>
      <c>
        <v>0</v>
      </c>
      <c>
        <v>0</v>
      </c>
      <c>
        <v>4403.785417913854</v>
      </c>
    </row>
    <row>
      <c>
        <v>2598815</v>
      </c>
      <c>
        <v>1</v>
      </c>
      <c>
        <is>
          <t>İZMİR</t>
        </is>
      </c>
      <c>
        <v>SEFERİHİSAR</v>
      </c>
      <c>
        <is>
          <t>Saha Dağıtım Kutusu (SDK)</t>
        </is>
      </c>
      <c>
        <v>DM-1/TR-15 SEFERİHİSAR 35-14-M00327_A B1_5858505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05.07.2023 16:16:09</t>
        </is>
      </c>
      <c>
        <is>
          <t>05.07.2023 16:42:41</t>
        </is>
      </c>
      <c>
        <v>0.442222222</v>
      </c>
      <c>
        <v>0</v>
      </c>
      <c>
        <v>16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1.800848515997241</v>
      </c>
      <c>
        <v>0</v>
      </c>
      <c>
        <v>0</v>
      </c>
      <c>
        <v>0</v>
      </c>
      <c>
        <v>0.985968514128889</v>
      </c>
      <c>
        <v>0</v>
      </c>
      <c>
        <v>0</v>
      </c>
      <c>
        <v>2.78681703012613</v>
      </c>
    </row>
    <row>
      <c>
        <v>2599101</v>
      </c>
      <c>
        <v>1</v>
      </c>
      <c>
        <is>
          <t>İZMİR</t>
        </is>
      </c>
      <c>
        <v>KİRAZ</v>
      </c>
      <c>
        <is>
          <t>KÖK</t>
        </is>
      </c>
      <c>
        <v>HALİLLER KÖK 35-31-L00228_KALEKÖY L02_72238538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05.07.2023 21:07:57</t>
        </is>
      </c>
      <c>
        <is>
          <t>05.07.2023 21:39:57</t>
        </is>
      </c>
      <c>
        <v>0.533333333</v>
      </c>
      <c>
        <v>0</v>
      </c>
      <c>
        <v>691</v>
      </c>
      <c>
        <v>0</v>
      </c>
      <c>
        <v>227</v>
      </c>
      <c>
        <v>3</v>
      </c>
      <c>
        <v>151</v>
      </c>
      <c>
        <v>0</v>
      </c>
      <c>
        <v>0</v>
      </c>
      <c>
        <v>0</v>
      </c>
      <c>
        <v>79.74637664651068</v>
      </c>
      <c>
        <v>0</v>
      </c>
      <c>
        <v>287.9769150409538</v>
      </c>
      <c>
        <v>3.51777351313008</v>
      </c>
      <c>
        <v>107.14085325904803</v>
      </c>
      <c>
        <v>0</v>
      </c>
      <c>
        <v>0</v>
      </c>
      <c>
        <v>478.3819184596426</v>
      </c>
    </row>
    <row>
      <c>
        <v>2599107</v>
      </c>
      <c>
        <v>1</v>
      </c>
      <c>
        <is>
          <t>İZMİR</t>
        </is>
      </c>
      <c>
        <v>KİRAZ</v>
      </c>
      <c>
        <is>
          <t>KÖK</t>
        </is>
      </c>
      <c>
        <v>SARIKAYA KÖK 35-31-L00284_ALTINOLUK TR-2 L05_2113768</v>
      </c>
      <c>
        <v>OG İzolatör Arızası</v>
      </c>
      <c>
        <v>Dağıtım-OG</v>
      </c>
      <c>
        <v>Uzun</v>
      </c>
      <c>
        <v>Şebeke işletmecisi</v>
      </c>
      <c>
        <v>Bildirimsiz</v>
      </c>
      <c>
        <is>
          <t>05.07.2023 21:13:07</t>
        </is>
      </c>
      <c>
        <is>
          <t>06.07.2023 02:10:10</t>
        </is>
      </c>
      <c>
        <v>4.950833333</v>
      </c>
      <c>
        <v>0</v>
      </c>
      <c>
        <v>337</v>
      </c>
      <c>
        <v>0</v>
      </c>
      <c>
        <v>158</v>
      </c>
      <c>
        <v>3</v>
      </c>
      <c>
        <v>79</v>
      </c>
      <c>
        <v>0</v>
      </c>
      <c>
        <v>0</v>
      </c>
      <c>
        <v>0</v>
      </c>
      <c>
        <v>236.3856198592936</v>
      </c>
      <c>
        <v>0</v>
      </c>
      <c>
        <v>910.6803982115363</v>
      </c>
      <c>
        <v>75.04688880972598</v>
      </c>
      <c>
        <v>198.93627179942888</v>
      </c>
      <c>
        <v>0</v>
      </c>
      <c>
        <v>0</v>
      </c>
      <c>
        <v>1421.0491786799846</v>
      </c>
    </row>
    <row>
      <c>
        <v>2598709</v>
      </c>
      <c>
        <v>1</v>
      </c>
      <c>
        <is>
          <t>İZMİR</t>
        </is>
      </c>
      <c>
        <v>BAYINDIR</v>
      </c>
      <c>
        <is>
          <t>Dağıtım Transformatörü</t>
        </is>
      </c>
      <c>
        <v>DURMUŞ SABANCI SULAMA GRUBU 35-29-M00295_35-29-M00295_2350591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05.07.2023 14:08:20</t>
        </is>
      </c>
      <c>
        <is>
          <t>05.07.2023 15:46:58</t>
        </is>
      </c>
      <c>
        <v>1.643888888</v>
      </c>
      <c>
        <v>0</v>
      </c>
      <c>
        <v>0</v>
      </c>
      <c>
        <v>0</v>
      </c>
      <c>
        <v>15</v>
      </c>
      <c>
        <v>0</v>
      </c>
      <c>
        <v>5</v>
      </c>
      <c>
        <v>0</v>
      </c>
      <c>
        <v>0</v>
      </c>
      <c>
        <v>0</v>
      </c>
      <c>
        <v>0</v>
      </c>
      <c>
        <v>0</v>
      </c>
      <c>
        <v>259.08835432788055</v>
      </c>
      <c>
        <v>0</v>
      </c>
      <c>
        <v>51.997645697493496</v>
      </c>
      <c>
        <v>0</v>
      </c>
      <c>
        <v>0</v>
      </c>
      <c>
        <v>311.08600002537406</v>
      </c>
    </row>
    <row>
      <c>
        <v>2598958</v>
      </c>
      <c>
        <v>1</v>
      </c>
      <c>
        <is>
          <t>İZMİR</t>
        </is>
      </c>
      <c>
        <v>SEFERİHİSAR</v>
      </c>
      <c>
        <is>
          <t>Kullanıcı Bağlantı Hattı</t>
        </is>
      </c>
      <c>
        <v>PAYAMLI M-5 35-25-M00161_956658426_956658426</v>
      </c>
      <c>
        <v>AG Branşman Yeraltı Kablo Arızası</v>
      </c>
      <c>
        <v>Dağıtım-AG</v>
      </c>
      <c>
        <v>Uzun</v>
      </c>
      <c>
        <v>Şebeke işletmecisi</v>
      </c>
      <c>
        <v>Bildirimsiz</v>
      </c>
      <c>
        <is>
          <t>05.07.2023 18:24:31</t>
        </is>
      </c>
      <c>
        <is>
          <t>05.07.2023 20:27:50</t>
        </is>
      </c>
      <c>
        <v>2.055277777</v>
      </c>
      <c>
        <v>0</v>
      </c>
      <c>
        <v>3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1.475331276810651</v>
      </c>
      <c>
        <v>0</v>
      </c>
      <c>
        <v>0</v>
      </c>
      <c>
        <v>0</v>
      </c>
      <c>
        <v>0</v>
      </c>
      <c>
        <v>0</v>
      </c>
      <c>
        <v>0</v>
      </c>
      <c>
        <v>1.475331276810651</v>
      </c>
    </row>
    <row>
      <c>
        <v>2598844</v>
      </c>
      <c>
        <v>1</v>
      </c>
      <c>
        <is>
          <t>MANİSA</t>
        </is>
      </c>
      <c>
        <v>ŞEHZADELER</v>
      </c>
      <c>
        <is>
          <t>OG Fideri</t>
        </is>
      </c>
      <c>
        <v>DM-05/02 45-71-M00048_HatBaşıAyırıcı_53139097 M03_53139097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05.07.2023 16:41:13</t>
        </is>
      </c>
      <c>
        <is>
          <t>05.07.2023 18:09:07</t>
        </is>
      </c>
      <c>
        <v>1.465</v>
      </c>
      <c>
        <v>0</v>
      </c>
      <c>
        <v>0</v>
      </c>
      <c>
        <v>9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102.72259908198365</v>
      </c>
      <c>
        <v>0</v>
      </c>
      <c>
        <v>0</v>
      </c>
      <c>
        <v>0</v>
      </c>
      <c>
        <v>0</v>
      </c>
      <c>
        <v>0</v>
      </c>
      <c>
        <v>102.72259908198365</v>
      </c>
    </row>
    <row>
      <c>
        <v>2598297</v>
      </c>
      <c>
        <v>1</v>
      </c>
      <c>
        <is>
          <t>İZMİR</t>
        </is>
      </c>
      <c>
        <v>KONAK</v>
      </c>
      <c>
        <is>
          <t>Dağıtım Transformatörü</t>
        </is>
      </c>
      <c>
        <v>K-162 35-01-K00162_35-01-K00162_47295244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05.07.2023 01:11:50</t>
        </is>
      </c>
      <c>
        <is>
          <t>05.07.2023 02:15:13</t>
        </is>
      </c>
      <c>
        <v>1.056388888</v>
      </c>
      <c>
        <v>0</v>
      </c>
      <c>
        <v>1017</v>
      </c>
      <c>
        <v>0</v>
      </c>
      <c>
        <v>0</v>
      </c>
      <c>
        <v>0</v>
      </c>
      <c>
        <v>90</v>
      </c>
      <c>
        <v>0</v>
      </c>
      <c>
        <v>0</v>
      </c>
      <c>
        <v>0</v>
      </c>
      <c>
        <v>215.355101592539</v>
      </c>
      <c>
        <v>0</v>
      </c>
      <c>
        <v>0</v>
      </c>
      <c>
        <v>0</v>
      </c>
      <c>
        <v>28.961908223780327</v>
      </c>
      <c>
        <v>0</v>
      </c>
      <c>
        <v>0</v>
      </c>
      <c>
        <v>244.31700981631934</v>
      </c>
    </row>
    <row>
      <c>
        <v>2598652</v>
      </c>
      <c>
        <v>1</v>
      </c>
      <c>
        <is>
          <t>İZMİR</t>
        </is>
      </c>
      <c>
        <v>SEFERİHİSAR</v>
      </c>
      <c>
        <is>
          <t>DM</t>
        </is>
      </c>
      <c>
        <v>M-271 KARAKAYALAR DM 35-14-M00271_ÇEVREKENT M06_2097312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05.07.2023 13:17:25</t>
        </is>
      </c>
      <c>
        <is>
          <t>05.07.2023 13:21:01</t>
        </is>
      </c>
      <c>
        <v>0.06</v>
      </c>
      <c>
        <v>0</v>
      </c>
      <c>
        <v>411</v>
      </c>
      <c>
        <v>8</v>
      </c>
      <c>
        <v>44</v>
      </c>
      <c>
        <v>6</v>
      </c>
      <c>
        <v>35</v>
      </c>
      <c>
        <v>0</v>
      </c>
      <c>
        <v>0</v>
      </c>
      <c>
        <v>0</v>
      </c>
      <c>
        <v>7.279348826057583</v>
      </c>
      <c>
        <v>0.7531518815685061</v>
      </c>
      <c>
        <v>2.5348093591735736</v>
      </c>
      <c>
        <v>5.082024794138171</v>
      </c>
      <c>
        <v>4.030955331984559</v>
      </c>
      <c>
        <v>0</v>
      </c>
      <c>
        <v>0</v>
      </c>
      <c>
        <v>19.680290192922392</v>
      </c>
    </row>
    <row>
      <c>
        <v>2598775</v>
      </c>
      <c>
        <v>1</v>
      </c>
      <c>
        <is>
          <t>İZMİR</t>
        </is>
      </c>
      <c>
        <v>KONAK</v>
      </c>
      <c>
        <is>
          <t>Saha Dağıtım Kutusu (SDK)</t>
        </is>
      </c>
      <c>
        <v>K-4150 35-01-K04150_D D1_66262764</v>
      </c>
      <c>
        <v>AG Box / Sdk Giriş Sigorta Atığı</v>
      </c>
      <c>
        <v>Dağıtım-AG</v>
      </c>
      <c>
        <v>Uzun</v>
      </c>
      <c>
        <v>Şebeke işletmecisi</v>
      </c>
      <c>
        <v>Bildirimsiz</v>
      </c>
      <c>
        <is>
          <t>05.07.2023 15:32:36</t>
        </is>
      </c>
      <c>
        <is>
          <t>05.07.2023 16:40:19</t>
        </is>
      </c>
      <c>
        <v>1.128611111</v>
      </c>
      <c>
        <v>0</v>
      </c>
      <c>
        <v>53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14.624922982507535</v>
      </c>
      <c>
        <v>0</v>
      </c>
      <c>
        <v>0</v>
      </c>
      <c>
        <v>0</v>
      </c>
      <c>
        <v>20.459776483079867</v>
      </c>
      <c>
        <v>0</v>
      </c>
      <c>
        <v>0</v>
      </c>
      <c>
        <v>35.084699465587406</v>
      </c>
    </row>
    <row>
      <c>
        <v>2598990</v>
      </c>
      <c>
        <v>1</v>
      </c>
      <c>
        <is>
          <t>İZMİR</t>
        </is>
      </c>
      <c>
        <v>ÇEŞME</v>
      </c>
      <c>
        <is>
          <t>Saha Dağıtım Kutusu (SDK)</t>
        </is>
      </c>
      <c>
        <v>L-177 35-18-L00177_A A1_66042016</v>
      </c>
      <c>
        <v>AG Box / Sdk Giriş Sigorta Atığı</v>
      </c>
      <c>
        <v>Dağıtım-AG</v>
      </c>
      <c>
        <v>Uzun</v>
      </c>
      <c>
        <v>Şebeke işletmecisi</v>
      </c>
      <c>
        <v>Bildirimsiz</v>
      </c>
      <c>
        <is>
          <t>05.07.2023 19:03:04</t>
        </is>
      </c>
      <c>
        <is>
          <t>05.07.2023 20:46:04</t>
        </is>
      </c>
      <c>
        <v>1.716666666</v>
      </c>
      <c>
        <v>0</v>
      </c>
      <c>
        <v>9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5.959747034763865</v>
      </c>
      <c>
        <v>0</v>
      </c>
      <c>
        <v>0</v>
      </c>
      <c>
        <v>0</v>
      </c>
      <c>
        <v>3.122537060138558</v>
      </c>
      <c>
        <v>0</v>
      </c>
      <c>
        <v>0</v>
      </c>
      <c>
        <v>9.082284094902423</v>
      </c>
    </row>
    <row>
      <c>
        <v>2598821</v>
      </c>
      <c>
        <v>1</v>
      </c>
      <c>
        <is>
          <t>MANİSA</t>
        </is>
      </c>
      <c>
        <v>GÖLMARMARA</v>
      </c>
      <c>
        <is>
          <t>DM</t>
        </is>
      </c>
      <c>
        <v>GÖLMARMARA İM 45-85-A00001_TR-A (15.8) L19_2083508</v>
      </c>
      <c>
        <v>OG Fider Açması</v>
      </c>
      <c>
        <v>Dağıtım-OG</v>
      </c>
      <c>
        <v>Kısa</v>
      </c>
      <c>
        <v>Şebeke işletmecisi</v>
      </c>
      <c>
        <v>Bildirimsiz</v>
      </c>
      <c>
        <is>
          <t>05.07.2023 16:23:37</t>
        </is>
      </c>
      <c>
        <is>
          <t>05.07.2023 16:24:57</t>
        </is>
      </c>
      <c>
        <v>0.022222222</v>
      </c>
      <c>
        <v>7</v>
      </c>
      <c>
        <v>4498</v>
      </c>
      <c>
        <v>279</v>
      </c>
      <c>
        <v>277</v>
      </c>
      <c>
        <v>24</v>
      </c>
      <c>
        <v>665</v>
      </c>
      <c>
        <v>3</v>
      </c>
      <c>
        <v>1</v>
      </c>
      <c>
        <v>0.29466646973681115</v>
      </c>
      <c>
        <v>18.62846238142161</v>
      </c>
      <c>
        <v>45.42755139547717</v>
      </c>
      <c>
        <v>15.272787300070714</v>
      </c>
      <c>
        <v>2.83618160562068</v>
      </c>
      <c>
        <v>11.808592245573715</v>
      </c>
      <c>
        <v>4.753772959729312</v>
      </c>
      <c>
        <v>0.8938249680091667</v>
      </c>
      <c>
        <v>99.9158393256392</v>
      </c>
    </row>
    <row>
      <c>
        <v>2598698</v>
      </c>
      <c>
        <v>1</v>
      </c>
      <c>
        <is>
          <t>MANİSA</t>
        </is>
      </c>
      <c>
        <v>KÖPRÜBAŞI</v>
      </c>
      <c>
        <is>
          <t>KÖK</t>
        </is>
      </c>
      <c>
        <v>BORLU KÖK 45-86-M00046_TOKMAKLI KÖK M04_72227106</v>
      </c>
      <c>
        <v>OG Fider Açması</v>
      </c>
      <c>
        <v>Dağıtım-OG</v>
      </c>
      <c>
        <v>Kısa</v>
      </c>
      <c>
        <v>Şebeke işletmecisi</v>
      </c>
      <c>
        <v>Bildirimsiz</v>
      </c>
      <c>
        <is>
          <t>05.07.2023 14:11:07</t>
        </is>
      </c>
      <c>
        <is>
          <t>05.07.2023 14:13:07</t>
        </is>
      </c>
      <c>
        <v>0.033333333</v>
      </c>
      <c>
        <v>7</v>
      </c>
      <c>
        <v>2070</v>
      </c>
      <c>
        <v>62</v>
      </c>
      <c>
        <v>225</v>
      </c>
      <c>
        <v>10</v>
      </c>
      <c>
        <v>298</v>
      </c>
      <c>
        <v>0</v>
      </c>
      <c>
        <v>0</v>
      </c>
      <c>
        <v>0.055505796266666664</v>
      </c>
      <c>
        <v>9.22920767481572</v>
      </c>
      <c>
        <v>19.09337778222223</v>
      </c>
      <c>
        <v>4.742722608731362</v>
      </c>
      <c>
        <v>0.8675757820305067</v>
      </c>
      <c>
        <v>4.921372851113819</v>
      </c>
      <c>
        <v>0</v>
      </c>
      <c>
        <v>0</v>
      </c>
      <c>
        <v>38.9097624951803</v>
      </c>
    </row>
    <row>
      <c>
        <v>2598589</v>
      </c>
      <c>
        <v>1</v>
      </c>
      <c>
        <is>
          <t>İZMİR</t>
        </is>
      </c>
      <c>
        <v>DİKİLİ</v>
      </c>
      <c>
        <is>
          <t>Kullanıcı Bağlantı Hattı</t>
        </is>
      </c>
      <c>
        <v>TR-32 35-30-L00032_955332564_955332564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05.07.2023 11:55:52</t>
        </is>
      </c>
      <c>
        <is>
          <t>05.07.2023 14:56:09</t>
        </is>
      </c>
      <c>
        <v>3.004722222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0.43377988007460794</v>
      </c>
      <c>
        <v>0</v>
      </c>
      <c>
        <v>0</v>
      </c>
      <c>
        <v>0</v>
      </c>
      <c>
        <v>0</v>
      </c>
      <c>
        <v>0</v>
      </c>
      <c>
        <v>0</v>
      </c>
      <c>
        <v>0.43377988007460794</v>
      </c>
    </row>
    <row>
      <c>
        <v>2598343</v>
      </c>
      <c>
        <v>1</v>
      </c>
      <c>
        <is>
          <t>İZMİR</t>
        </is>
      </c>
      <c>
        <v>BUCA</v>
      </c>
      <c>
        <is>
          <t>KÖK</t>
        </is>
      </c>
      <c>
        <v>M-749 KIRIKLAR CEZAEVİ KÖK 35-03-M00749_M-750 CEZAEVİ M01_49932292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05.07.2023 06:52:40</t>
        </is>
      </c>
      <c>
        <is>
          <t>05.07.2023 07:01:30</t>
        </is>
      </c>
      <c>
        <v>0.147222222</v>
      </c>
      <c>
        <v>15</v>
      </c>
      <c>
        <v>2438</v>
      </c>
      <c>
        <v>5</v>
      </c>
      <c>
        <v>297</v>
      </c>
      <c>
        <v>15</v>
      </c>
      <c>
        <v>311</v>
      </c>
      <c>
        <v>0</v>
      </c>
      <c>
        <v>0</v>
      </c>
      <c>
        <v>0.9027156755338478</v>
      </c>
      <c>
        <v>56.9123831841416</v>
      </c>
      <c>
        <v>4.597022667534915</v>
      </c>
      <c>
        <v>42.107285257809295</v>
      </c>
      <c>
        <v>4.026689799699621</v>
      </c>
      <c>
        <v>24.060816950527713</v>
      </c>
      <c>
        <v>0</v>
      </c>
      <c>
        <v>0</v>
      </c>
      <c>
        <v>132.606913535247</v>
      </c>
    </row>
    <row>
      <c>
        <v>2598984</v>
      </c>
      <c>
        <v>1</v>
      </c>
      <c>
        <is>
          <t>İZMİR</t>
        </is>
      </c>
      <c>
        <v>TORBALI</v>
      </c>
      <c>
        <is>
          <t>KÖK</t>
        </is>
      </c>
      <c>
        <v>NAMET KÖK 35-26-M00556_İDOL-LA ŞARAPÇILIK M02_65931731</v>
      </c>
      <c>
        <v>OG Yeraltı Kablo Arızası</v>
      </c>
      <c>
        <v>Dağıtım-OG</v>
      </c>
      <c>
        <v>Uzun</v>
      </c>
      <c>
        <v>Şebeke işletmecisi</v>
      </c>
      <c>
        <v>Bildirimsiz</v>
      </c>
      <c>
        <is>
          <t>05.07.2023 18:52:55</t>
        </is>
      </c>
      <c>
        <is>
          <t>05.07.2023 21:31:47</t>
        </is>
      </c>
      <c>
        <v>2.647777777</v>
      </c>
      <c>
        <v>0</v>
      </c>
      <c>
        <v>0</v>
      </c>
      <c>
        <v>0</v>
      </c>
      <c>
        <v>0</v>
      </c>
      <c>
        <v>7</v>
      </c>
      <c>
        <v>1</v>
      </c>
      <c>
        <v>6</v>
      </c>
      <c>
        <v>0</v>
      </c>
      <c>
        <v>0</v>
      </c>
      <c>
        <v>0</v>
      </c>
      <c>
        <v>0</v>
      </c>
      <c>
        <v>0</v>
      </c>
      <c>
        <v>37.00110003693454</v>
      </c>
      <c>
        <v>19.768619268754023</v>
      </c>
      <c>
        <v>452.5782212118062</v>
      </c>
      <c>
        <v>0</v>
      </c>
      <c>
        <v>509.34794051749475</v>
      </c>
    </row>
    <row>
      <c>
        <v>2598781</v>
      </c>
      <c>
        <v>1</v>
      </c>
      <c>
        <is>
          <t>MANİSA</t>
        </is>
      </c>
      <c>
        <v>ŞEHZADELER</v>
      </c>
      <c>
        <is>
          <t>KÖK</t>
        </is>
      </c>
      <c>
        <v>BEYDERE KÖK 45-71-M00128_ESKİ KARAAĞAÇLI M07_50217162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05.07.2023 15:38:46</t>
        </is>
      </c>
      <c>
        <is>
          <t>05.07.2023 16:08:41</t>
        </is>
      </c>
      <c>
        <v>0.498611111</v>
      </c>
      <c>
        <v>4</v>
      </c>
      <c>
        <v>87</v>
      </c>
      <c>
        <v>100</v>
      </c>
      <c>
        <v>98</v>
      </c>
      <c>
        <v>2</v>
      </c>
      <c>
        <v>8</v>
      </c>
      <c>
        <v>0</v>
      </c>
      <c>
        <v>0</v>
      </c>
      <c>
        <v>1.0322378650125237</v>
      </c>
      <c>
        <v>11.932825208520947</v>
      </c>
      <c>
        <v>213.79228265633773</v>
      </c>
      <c>
        <v>169.6818649917616</v>
      </c>
      <c>
        <v>9.150360824067961</v>
      </c>
      <c>
        <v>5.161840001669916</v>
      </c>
      <c>
        <v>0</v>
      </c>
      <c>
        <v>0</v>
      </c>
      <c>
        <v>410.75141154737065</v>
      </c>
    </row>
    <row>
      <c>
        <v>2598489</v>
      </c>
      <c>
        <v>1</v>
      </c>
      <c>
        <is>
          <t>MANİSA</t>
        </is>
      </c>
      <c>
        <v>KULA</v>
      </c>
      <c>
        <is>
          <t>AG Fideri</t>
        </is>
      </c>
      <c>
        <v>BAŞIBÜYÜK KIRLILAR TR-1 45-77-L00479_A_83839438_83839438</v>
      </c>
      <c>
        <v>AG Direk Değişimi</v>
      </c>
      <c>
        <v>Dağıtım-AG</v>
      </c>
      <c>
        <v>Uzun</v>
      </c>
      <c>
        <v>Şebeke işletmecisi</v>
      </c>
      <c>
        <v>Bildirimsiz</v>
      </c>
      <c>
        <is>
          <t>05.07.2023 10:21:33</t>
        </is>
      </c>
      <c>
        <is>
          <t>05.07.2023 11:56:59</t>
        </is>
      </c>
      <c>
        <v>1.590555555</v>
      </c>
      <c>
        <v>0</v>
      </c>
      <c>
        <v>3</v>
      </c>
      <c>
        <v>0</v>
      </c>
      <c>
        <v>3</v>
      </c>
      <c>
        <v>0</v>
      </c>
      <c>
        <v>0</v>
      </c>
      <c>
        <v>0</v>
      </c>
      <c>
        <v>0</v>
      </c>
      <c>
        <v>0</v>
      </c>
      <c>
        <v>2.3490502174630734</v>
      </c>
      <c>
        <v>0</v>
      </c>
      <c>
        <v>7.782133097359427</v>
      </c>
      <c>
        <v>0</v>
      </c>
      <c>
        <v>0</v>
      </c>
      <c>
        <v>0</v>
      </c>
      <c>
        <v>0</v>
      </c>
      <c>
        <v>10.1311833148225</v>
      </c>
    </row>
    <row>
      <c>
        <v>2599047</v>
      </c>
      <c>
        <v>1</v>
      </c>
      <c>
        <is>
          <t>MANİSA</t>
        </is>
      </c>
      <c>
        <v>TURGUTLU</v>
      </c>
      <c>
        <is>
          <t>DM</t>
        </is>
      </c>
      <c>
        <v>AVŞAR İM 45-83-A00002_H KOLU L10_81661000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05.07.2023 20:23:11</t>
        </is>
      </c>
      <c>
        <is>
          <t>05.07.2023 20:50:30</t>
        </is>
      </c>
      <c>
        <v>0.455277777</v>
      </c>
      <c>
        <v>10</v>
      </c>
      <c>
        <v>0</v>
      </c>
      <c>
        <v>77</v>
      </c>
      <c>
        <v>0</v>
      </c>
      <c>
        <v>18</v>
      </c>
      <c>
        <v>0</v>
      </c>
      <c>
        <v>0</v>
      </c>
      <c>
        <v>0</v>
      </c>
      <c>
        <v>3.2944163387250835</v>
      </c>
      <c>
        <v>0</v>
      </c>
      <c>
        <v>75.58693258502872</v>
      </c>
      <c>
        <v>0</v>
      </c>
      <c>
        <v>8.671886024973436</v>
      </c>
      <c>
        <v>0</v>
      </c>
      <c>
        <v>0</v>
      </c>
      <c>
        <v>0</v>
      </c>
      <c>
        <v>87.55323494872724</v>
      </c>
    </row>
    <row>
      <c>
        <v>2598569</v>
      </c>
      <c>
        <v>1</v>
      </c>
      <c>
        <is>
          <t>İZMİR</t>
        </is>
      </c>
      <c>
        <v>ÇEŞME</v>
      </c>
      <c>
        <is>
          <t>Kullanıcı Bağlantı Hattı</t>
        </is>
      </c>
      <c>
        <v>L-298 35-18-L00298_950458832_950458832</v>
      </c>
      <c>
        <v>AG Branşman Yeraltı Kablo Arızası</v>
      </c>
      <c>
        <v>Dağıtım-AG</v>
      </c>
      <c>
        <v>Uzun</v>
      </c>
      <c>
        <v>Şebeke işletmecisi</v>
      </c>
      <c>
        <v>Bildirimsiz</v>
      </c>
      <c>
        <is>
          <t>05.07.2023 11:38:51</t>
        </is>
      </c>
      <c>
        <is>
          <t>05.07.2023 15:45:16</t>
        </is>
      </c>
      <c>
        <v>4.106944444</v>
      </c>
      <c>
        <v>0</v>
      </c>
      <c>
        <v>0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43.529622037569624</v>
      </c>
      <c>
        <v>0</v>
      </c>
      <c>
        <v>0</v>
      </c>
      <c>
        <v>43.529622037569624</v>
      </c>
    </row>
    <row>
      <c>
        <v>2599233</v>
      </c>
      <c>
        <v>1</v>
      </c>
      <c>
        <is>
          <t>MANİSA</t>
        </is>
      </c>
      <c>
        <v>SARUHANLI</v>
      </c>
      <c>
        <is>
          <t>KÖK</t>
        </is>
      </c>
      <c>
        <v>BÜYÜKBELEN KÖK 45-80-M00066_ÇULLU GÖRECE ENH M03_72191842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05.07.2023 23:51:28</t>
        </is>
      </c>
      <c>
        <is>
          <t>06.07.2023 00:08:37</t>
        </is>
      </c>
      <c>
        <v>0.285833333</v>
      </c>
      <c>
        <v>1</v>
      </c>
      <c>
        <v>205</v>
      </c>
      <c>
        <v>50</v>
      </c>
      <c>
        <v>18</v>
      </c>
      <c>
        <v>4</v>
      </c>
      <c>
        <v>17</v>
      </c>
      <c>
        <v>0</v>
      </c>
      <c>
        <v>0</v>
      </c>
      <c>
        <v>0.06443101414777777</v>
      </c>
      <c>
        <v>9.635178258984038</v>
      </c>
      <c>
        <v>25.84983938997251</v>
      </c>
      <c>
        <v>8.344698105306962</v>
      </c>
      <c>
        <v>0.8609504234733463</v>
      </c>
      <c>
        <v>1.0655872111875913</v>
      </c>
      <c>
        <v>0</v>
      </c>
      <c>
        <v>0</v>
      </c>
      <c>
        <v>45.82068440307222</v>
      </c>
    </row>
    <row>
      <c>
        <v>2599090</v>
      </c>
      <c>
        <v>1</v>
      </c>
      <c>
        <is>
          <t>İZMİR</t>
        </is>
      </c>
      <c>
        <v>KİRAZ</v>
      </c>
      <c>
        <is>
          <t>KÖK</t>
        </is>
      </c>
      <c>
        <v>KARABULU KÖK 35-31-L00227_HALİLLER KÖK L06_2119140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05.07.2023 20:59:18</t>
        </is>
      </c>
      <c>
        <is>
          <t>05.07.2023 21:06:14</t>
        </is>
      </c>
      <c>
        <v>0.115555555</v>
      </c>
      <c>
        <v>0</v>
      </c>
      <c>
        <v>1962</v>
      </c>
      <c>
        <v>1</v>
      </c>
      <c>
        <v>312</v>
      </c>
      <c>
        <v>12</v>
      </c>
      <c>
        <v>224</v>
      </c>
      <c>
        <v>0</v>
      </c>
      <c>
        <v>0</v>
      </c>
      <c>
        <v>0</v>
      </c>
      <c>
        <v>39.0313179191776</v>
      </c>
      <c>
        <v>0.33107744565999997</v>
      </c>
      <c>
        <v>22.048071164987583</v>
      </c>
      <c>
        <v>15.644962598330004</v>
      </c>
      <c>
        <v>12.89772120174081</v>
      </c>
      <c>
        <v>0</v>
      </c>
      <c>
        <v>0</v>
      </c>
      <c>
        <v>89.953150329896</v>
      </c>
    </row>
    <row>
      <c>
        <v>2599067</v>
      </c>
      <c>
        <v>1</v>
      </c>
      <c>
        <is>
          <t>İZMİR</t>
        </is>
      </c>
      <c>
        <v>KİRAZ</v>
      </c>
      <c>
        <is>
          <t>DM</t>
        </is>
      </c>
      <c>
        <v>KİRAZ İM 35-31-A00001_ŞEHİR-1 L05_2096755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05.07.2023 20:42:32</t>
        </is>
      </c>
      <c>
        <is>
          <t>05.07.2023 20:50:15</t>
        </is>
      </c>
      <c>
        <v>0.128611111</v>
      </c>
      <c>
        <v>0</v>
      </c>
      <c>
        <v>2627</v>
      </c>
      <c>
        <v>0</v>
      </c>
      <c>
        <v>135</v>
      </c>
      <c>
        <v>3</v>
      </c>
      <c>
        <v>709</v>
      </c>
      <c>
        <v>1</v>
      </c>
      <c>
        <v>2</v>
      </c>
      <c>
        <v>0</v>
      </c>
      <c>
        <v>59.491747999557774</v>
      </c>
      <c>
        <v>0</v>
      </c>
      <c>
        <v>23.37297472670536</v>
      </c>
      <c>
        <v>5.107607953912506</v>
      </c>
      <c>
        <v>66.61704370131417</v>
      </c>
      <c>
        <v>16.107188557359095</v>
      </c>
      <c>
        <v>0.8194186143310895</v>
      </c>
      <c>
        <v>171.51598155317998</v>
      </c>
    </row>
    <row>
      <c>
        <v>2598861</v>
      </c>
      <c>
        <v>1</v>
      </c>
      <c>
        <is>
          <t>MANİSA</t>
        </is>
      </c>
      <c>
        <v>DEMİRCİ</v>
      </c>
      <c>
        <is>
          <t>Kullanıcı Bağlantı Hattı</t>
        </is>
      </c>
      <c>
        <v>TR-30 45-74-M00030_945588053_945588053</v>
      </c>
      <c>
        <v>AG Box / Sdk Abone Çıkış Sigorta Atığı</v>
      </c>
      <c>
        <v>Dağıtım-AG</v>
      </c>
      <c>
        <v>Uzun</v>
      </c>
      <c>
        <v>Şebeke işletmecisi</v>
      </c>
      <c>
        <v>Bildirimsiz</v>
      </c>
      <c>
        <is>
          <t>05.07.2023 16:45:03</t>
        </is>
      </c>
      <c>
        <is>
          <t>05.07.2023 17:34:49</t>
        </is>
      </c>
      <c>
        <v>0.829444444</v>
      </c>
      <c>
        <v>0</v>
      </c>
      <c>
        <v>0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0.3158233144410152</v>
      </c>
      <c>
        <v>0</v>
      </c>
      <c>
        <v>0</v>
      </c>
      <c>
        <v>0.3158233144410152</v>
      </c>
    </row>
    <row>
      <c>
        <v>2598363</v>
      </c>
      <c>
        <v>1</v>
      </c>
      <c>
        <is>
          <t>İZMİR</t>
        </is>
      </c>
      <c>
        <v>TİRE</v>
      </c>
      <c>
        <is>
          <t>Dağıtım Transformatörü</t>
        </is>
      </c>
      <c>
        <v>DM-1/70 35-29-M00070_35-29-M00070_72185784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05.07.2023 08:08:23</t>
        </is>
      </c>
      <c>
        <is>
          <t>05.07.2023 09:22:01</t>
        </is>
      </c>
      <c>
        <v>1.227222222</v>
      </c>
      <c>
        <v>0</v>
      </c>
      <c>
        <v>414</v>
      </c>
      <c>
        <v>0</v>
      </c>
      <c>
        <v>1</v>
      </c>
      <c>
        <v>0</v>
      </c>
      <c>
        <v>14</v>
      </c>
      <c>
        <v>0</v>
      </c>
      <c>
        <v>0</v>
      </c>
      <c>
        <v>0</v>
      </c>
      <c>
        <v>108.04374351365657</v>
      </c>
      <c>
        <v>0</v>
      </c>
      <c>
        <v>1.1911417264229207</v>
      </c>
      <c>
        <v>0</v>
      </c>
      <c>
        <v>23.890435100359344</v>
      </c>
      <c>
        <v>0</v>
      </c>
      <c>
        <v>0</v>
      </c>
      <c>
        <v>133.12532034043883</v>
      </c>
    </row>
    <row>
      <c>
        <v>2598718</v>
      </c>
      <c>
        <v>1</v>
      </c>
      <c>
        <is>
          <t>İZMİR</t>
        </is>
      </c>
      <c>
        <v>FOÇA</v>
      </c>
      <c>
        <is>
          <t>AG Fideri</t>
        </is>
      </c>
      <c>
        <v>YENİFOÇA TR-3 35-23-M00003_C_56406873_56406873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05.07.2023 14:30:39</t>
        </is>
      </c>
      <c>
        <is>
          <t>05.07.2023 15:24:10</t>
        </is>
      </c>
      <c>
        <v>0.891944444</v>
      </c>
      <c>
        <v>0</v>
      </c>
      <c>
        <v>97</v>
      </c>
      <c>
        <v>0</v>
      </c>
      <c>
        <v>1</v>
      </c>
      <c>
        <v>0</v>
      </c>
      <c>
        <v>6</v>
      </c>
      <c>
        <v>0</v>
      </c>
      <c>
        <v>0</v>
      </c>
      <c>
        <v>0</v>
      </c>
      <c>
        <v>18.969429393793938</v>
      </c>
      <c>
        <v>0</v>
      </c>
      <c>
        <v>0.22870328275924062</v>
      </c>
      <c>
        <v>0</v>
      </c>
      <c>
        <v>11.213477565070662</v>
      </c>
      <c>
        <v>0</v>
      </c>
      <c>
        <v>0</v>
      </c>
      <c>
        <v>30.41161024162384</v>
      </c>
    </row>
    <row>
      <c>
        <v>2598612</v>
      </c>
      <c>
        <v>1</v>
      </c>
      <c>
        <is>
          <t>İZMİR</t>
        </is>
      </c>
      <c>
        <v>SEFERİHİSAR</v>
      </c>
      <c>
        <is>
          <t>Saha Dağıtım Kutusu (SDK)</t>
        </is>
      </c>
      <c>
        <v>DM-1/TR-15 SEFERİHİSAR 35-14-M00327_D D01_50050956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05.07.2023 12:24:49</t>
        </is>
      </c>
      <c>
        <is>
          <t>05.07.2023 13:47:57</t>
        </is>
      </c>
      <c>
        <v>1.385555555</v>
      </c>
      <c>
        <v>0</v>
      </c>
      <c>
        <v>29</v>
      </c>
      <c>
        <v>0</v>
      </c>
      <c>
        <v>1</v>
      </c>
      <c>
        <v>0</v>
      </c>
      <c>
        <v>2</v>
      </c>
      <c>
        <v>0</v>
      </c>
      <c>
        <v>0</v>
      </c>
      <c>
        <v>0</v>
      </c>
      <c>
        <v>9.392807945559019</v>
      </c>
      <c>
        <v>0</v>
      </c>
      <c>
        <v>0.013423967486960972</v>
      </c>
      <c>
        <v>0</v>
      </c>
      <c>
        <v>0.31505513470824975</v>
      </c>
      <c>
        <v>0</v>
      </c>
      <c>
        <v>0</v>
      </c>
      <c>
        <v>9.72128704775423</v>
      </c>
    </row>
    <row>
      <c>
        <v>2599010</v>
      </c>
      <c>
        <v>1</v>
      </c>
      <c>
        <is>
          <t>İZMİR</t>
        </is>
      </c>
      <c>
        <v>BAYRAKLI</v>
      </c>
      <c>
        <is>
          <t>AG Fideri</t>
        </is>
      </c>
      <c>
        <v>M-3335 35-04-M03335_A_56369228_56369228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05.07.2023 19:31:20</t>
        </is>
      </c>
      <c>
        <is>
          <t>05.07.2023 20:11:41</t>
        </is>
      </c>
      <c>
        <v>0.6725</v>
      </c>
      <c>
        <v>0</v>
      </c>
      <c>
        <v>101</v>
      </c>
      <c>
        <v>0</v>
      </c>
      <c>
        <v>0</v>
      </c>
      <c>
        <v>0</v>
      </c>
      <c>
        <v>6</v>
      </c>
      <c>
        <v>0</v>
      </c>
      <c>
        <v>0</v>
      </c>
      <c>
        <v>0</v>
      </c>
      <c>
        <v>16.6406617212391</v>
      </c>
      <c>
        <v>0</v>
      </c>
      <c>
        <v>0</v>
      </c>
      <c>
        <v>0</v>
      </c>
      <c>
        <v>0.6667370656470626</v>
      </c>
      <c>
        <v>0</v>
      </c>
      <c>
        <v>0</v>
      </c>
      <c>
        <v>17.30739878688616</v>
      </c>
    </row>
    <row>
      <c>
        <v>2598964</v>
      </c>
      <c>
        <v>1</v>
      </c>
      <c>
        <is>
          <t>MANİSA</t>
        </is>
      </c>
      <c>
        <v>SARIGÖL</v>
      </c>
      <c>
        <is>
          <t>KÖK</t>
        </is>
      </c>
      <c>
        <v>TIRAZLI KÖK 45-79-M00079_BAHARLAR M06_72036244</v>
      </c>
      <c>
        <v>OG Fider Açması</v>
      </c>
      <c>
        <v>Dağıtım-OG</v>
      </c>
      <c>
        <v>Kısa</v>
      </c>
      <c>
        <v>Şebeke işletmecisi</v>
      </c>
      <c>
        <v>Bildirimsiz</v>
      </c>
      <c>
        <is>
          <t>05.07.2023 18:31:47</t>
        </is>
      </c>
      <c>
        <is>
          <t>05.07.2023 18:32:47</t>
        </is>
      </c>
      <c>
        <v>0.016666666</v>
      </c>
      <c>
        <v>4</v>
      </c>
      <c>
        <v>1671</v>
      </c>
      <c>
        <v>126</v>
      </c>
      <c>
        <v>404</v>
      </c>
      <c>
        <v>7</v>
      </c>
      <c>
        <v>79</v>
      </c>
      <c>
        <v>0</v>
      </c>
      <c>
        <v>0</v>
      </c>
      <c>
        <v>0.017269987066666666</v>
      </c>
      <c>
        <v>3.881072117833925</v>
      </c>
      <c>
        <v>21.4886019285183</v>
      </c>
      <c>
        <v>41.27529890447198</v>
      </c>
      <c>
        <v>0.6231707166691384</v>
      </c>
      <c>
        <v>0.9127431173380219</v>
      </c>
      <c>
        <v>0</v>
      </c>
      <c>
        <v>0</v>
      </c>
      <c>
        <v>68.19815677189804</v>
      </c>
    </row>
    <row>
      <c>
        <v>2598323</v>
      </c>
      <c>
        <v>1</v>
      </c>
      <c>
        <is>
          <t>İZMİR</t>
        </is>
      </c>
      <c>
        <v>KİRAZ</v>
      </c>
      <c>
        <is>
          <t>KÖK</t>
        </is>
      </c>
      <c>
        <v>HALİLLER KÖK 35-31-L00228_SIRIMLI L011_72238546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05.07.2023 05:45:47</t>
        </is>
      </c>
      <c>
        <is>
          <t>05.07.2023 06:04:30</t>
        </is>
      </c>
      <c>
        <v>0.311944444</v>
      </c>
      <c>
        <v>0</v>
      </c>
      <c>
        <v>350</v>
      </c>
      <c>
        <v>0</v>
      </c>
      <c>
        <v>78</v>
      </c>
      <c>
        <v>4</v>
      </c>
      <c>
        <v>42</v>
      </c>
      <c>
        <v>0</v>
      </c>
      <c>
        <v>0</v>
      </c>
      <c>
        <v>0</v>
      </c>
      <c>
        <v>22.100376976881623</v>
      </c>
      <c>
        <v>0</v>
      </c>
      <c>
        <v>24.104757238202684</v>
      </c>
      <c>
        <v>4.191082918965456</v>
      </c>
      <c>
        <v>6.829487779734284</v>
      </c>
      <c>
        <v>0</v>
      </c>
      <c>
        <v>0</v>
      </c>
      <c>
        <v>57.22570491378405</v>
      </c>
    </row>
    <row>
      <c>
        <v>2598987</v>
      </c>
      <c>
        <v>1</v>
      </c>
      <c>
        <is>
          <t>MANİSA</t>
        </is>
      </c>
      <c>
        <v>TURGUTLU</v>
      </c>
      <c>
        <is>
          <t>AG Fideri</t>
        </is>
      </c>
      <c>
        <v>TR-2/78 45-83-L00078__72372959_72372959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05.07.2023 19:02:16</t>
        </is>
      </c>
      <c>
        <is>
          <t>05.07.2023 19:36:55</t>
        </is>
      </c>
      <c>
        <v>0.5775</v>
      </c>
      <c>
        <v>0</v>
      </c>
      <c>
        <v>17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2.528000666894183</v>
      </c>
      <c>
        <v>0</v>
      </c>
      <c>
        <v>0</v>
      </c>
      <c>
        <v>0</v>
      </c>
      <c>
        <v>0.53539390261665</v>
      </c>
      <c>
        <v>0</v>
      </c>
      <c>
        <v>0</v>
      </c>
      <c>
        <v>3.063394569510833</v>
      </c>
    </row>
    <row>
      <c>
        <v>2598340</v>
      </c>
      <c>
        <v>1</v>
      </c>
      <c>
        <is>
          <t>İZMİR</t>
        </is>
      </c>
      <c>
        <v>ALİAĞA</v>
      </c>
      <c>
        <is>
          <t>TM Fideri</t>
        </is>
      </c>
      <c>
        <v>ALÇUK TM 35-17-A00001_MENEMEN-1 M30_2307955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05.07.2023 06:41:07</t>
        </is>
      </c>
      <c>
        <is>
          <t>05.07.2023 06:52:44</t>
        </is>
      </c>
      <c>
        <v>0.193611111</v>
      </c>
      <c>
        <v>50</v>
      </c>
      <c>
        <v>2281</v>
      </c>
      <c>
        <v>48</v>
      </c>
      <c>
        <v>188</v>
      </c>
      <c>
        <v>78</v>
      </c>
      <c>
        <v>263</v>
      </c>
      <c>
        <v>14</v>
      </c>
      <c>
        <v>3</v>
      </c>
      <c>
        <v>3.9393119949851223</v>
      </c>
      <c>
        <v>73.53576101011662</v>
      </c>
      <c>
        <v>29.97018527706229</v>
      </c>
      <c>
        <v>23.895512813901004</v>
      </c>
      <c>
        <v>113.39516211600584</v>
      </c>
      <c>
        <v>33.98868549843017</v>
      </c>
      <c>
        <v>99.91645280958807</v>
      </c>
      <c>
        <v>11.629913024187692</v>
      </c>
      <c>
        <v>390.2709845442768</v>
      </c>
    </row>
    <row>
      <c>
        <v>2599027</v>
      </c>
      <c>
        <v>1</v>
      </c>
      <c>
        <is>
          <t>İZMİR</t>
        </is>
      </c>
      <c>
        <v>URLA</v>
      </c>
      <c>
        <is>
          <t>Dağıtım Transformatörü</t>
        </is>
      </c>
      <c>
        <v>TR-262 ARKADİA SİTESİ 35-19-M00314_35-19-M00314_72146377</v>
      </c>
      <c>
        <v>NH Altlık Arızası</v>
      </c>
      <c>
        <v>Dağıtım-AG</v>
      </c>
      <c>
        <v>Uzun</v>
      </c>
      <c>
        <v>Şebeke işletmecisi</v>
      </c>
      <c>
        <v>Bildirimsiz</v>
      </c>
      <c>
        <is>
          <t>05.07.2023 19:42:21</t>
        </is>
      </c>
      <c>
        <is>
          <t>05.07.2023 21:30:35</t>
        </is>
      </c>
      <c>
        <v>1.803888888</v>
      </c>
      <c>
        <v>0</v>
      </c>
      <c>
        <v>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83.02658800853834</v>
      </c>
      <c>
        <v>0</v>
      </c>
      <c>
        <v>0</v>
      </c>
      <c>
        <v>0</v>
      </c>
      <c>
        <v>2.9435901023083333</v>
      </c>
      <c>
        <v>0</v>
      </c>
      <c>
        <v>0</v>
      </c>
      <c>
        <v>85.97017811084667</v>
      </c>
    </row>
    <row>
      <c>
        <v>2599073</v>
      </c>
      <c>
        <v>1</v>
      </c>
      <c>
        <is>
          <t>MANİSA</t>
        </is>
      </c>
      <c>
        <v>ALAŞEHİR</v>
      </c>
      <c>
        <is>
          <t>DM</t>
        </is>
      </c>
      <c>
        <v>CABBAR DM 45-73-M00100_DSİ ÇIKIŞ M03_2057597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05.07.2023 20:46:43</t>
        </is>
      </c>
      <c>
        <is>
          <t>05.07.2023 21:28:52</t>
        </is>
      </c>
      <c>
        <v>0.7025</v>
      </c>
      <c>
        <v>10</v>
      </c>
      <c>
        <v>2781</v>
      </c>
      <c>
        <v>45</v>
      </c>
      <c>
        <v>813</v>
      </c>
      <c>
        <v>11</v>
      </c>
      <c>
        <v>186</v>
      </c>
      <c>
        <v>2</v>
      </c>
      <c>
        <v>0</v>
      </c>
      <c>
        <v>2.31449883094052</v>
      </c>
      <c>
        <v>411.33715838970153</v>
      </c>
      <c>
        <v>277.2836789156416</v>
      </c>
      <c>
        <v>992.7688284644578</v>
      </c>
      <c>
        <v>49.824783292337116</v>
      </c>
      <c>
        <v>76.40246194873384</v>
      </c>
      <c>
        <v>51.49590723059326</v>
      </c>
      <c>
        <v>0</v>
      </c>
      <c>
        <v>1861.4273170724057</v>
      </c>
    </row>
    <row>
      <c>
        <v>2599173</v>
      </c>
      <c>
        <v>1</v>
      </c>
      <c>
        <is>
          <t>İZMİR</t>
        </is>
      </c>
      <c>
        <v>ÖDEMİŞ</v>
      </c>
      <c>
        <is>
          <t>AG Fideri</t>
        </is>
      </c>
      <c>
        <v>BADEMLİ HACIMUSA MEV. TR-32 35-15-L01052_A_56361687_56361687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05.07.2023 21:52:00</t>
        </is>
      </c>
      <c>
        <is>
          <t>06.07.2023 02:35:02</t>
        </is>
      </c>
      <c>
        <v>4.717222222</v>
      </c>
      <c>
        <v>0</v>
      </c>
      <c>
        <v>7</v>
      </c>
      <c>
        <v>0</v>
      </c>
      <c>
        <v>8</v>
      </c>
      <c>
        <v>0</v>
      </c>
      <c>
        <v>0</v>
      </c>
      <c>
        <v>0</v>
      </c>
      <c>
        <v>0</v>
      </c>
      <c>
        <v>0</v>
      </c>
      <c>
        <v>3.4749837042087086</v>
      </c>
      <c>
        <v>0</v>
      </c>
      <c>
        <v>22.250871064926383</v>
      </c>
      <c>
        <v>0</v>
      </c>
      <c>
        <v>0</v>
      </c>
      <c>
        <v>0</v>
      </c>
      <c>
        <v>0</v>
      </c>
      <c>
        <v>25.72585476913509</v>
      </c>
    </row>
    <row>
      <c>
        <v>2598486</v>
      </c>
      <c>
        <v>1</v>
      </c>
      <c>
        <is>
          <t>İZMİR</t>
        </is>
      </c>
      <c>
        <v>KİRAZ</v>
      </c>
      <c>
        <is>
          <t>KÖK</t>
        </is>
      </c>
      <c>
        <v>VELİLER KÖK 35-31-L00116_CERİTLER TR-1 L03_2337024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05.07.2023 09:45:33</t>
        </is>
      </c>
      <c>
        <is>
          <t>05.07.2023 11:22:18</t>
        </is>
      </c>
      <c>
        <v>1.6125</v>
      </c>
      <c>
        <v>0</v>
      </c>
      <c>
        <v>827</v>
      </c>
      <c>
        <v>5</v>
      </c>
      <c>
        <v>99</v>
      </c>
      <c>
        <v>2</v>
      </c>
      <c>
        <v>157</v>
      </c>
      <c>
        <v>1</v>
      </c>
      <c>
        <v>0</v>
      </c>
      <c>
        <v>0</v>
      </c>
      <c>
        <v>288.88999093404766</v>
      </c>
      <c>
        <v>89.274482793321</v>
      </c>
      <c>
        <v>154.47040238013662</v>
      </c>
      <c>
        <v>30.950053160720223</v>
      </c>
      <c>
        <v>297.7462636317964</v>
      </c>
      <c>
        <v>76.15265655020607</v>
      </c>
      <c>
        <v>0</v>
      </c>
      <c>
        <v>937.483849450228</v>
      </c>
    </row>
    <row>
      <c>
        <v>2599236</v>
      </c>
      <c>
        <v>1</v>
      </c>
      <c>
        <is>
          <t>İZMİR</t>
        </is>
      </c>
      <c>
        <v>KİRAZ</v>
      </c>
      <c>
        <is>
          <t>AG Fideri</t>
        </is>
      </c>
      <c>
        <v>SIRIMLI AVCILAR TR 35-31-L00202_B_91366398_91366398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05.07.2023 23:54:02</t>
        </is>
      </c>
      <c>
        <is>
          <t>06.07.2023 03:43:28</t>
        </is>
      </c>
      <c>
        <v>3.823888888</v>
      </c>
      <c>
        <v>0</v>
      </c>
      <c>
        <v>35</v>
      </c>
      <c>
        <v>0</v>
      </c>
      <c>
        <v>6</v>
      </c>
      <c>
        <v>0</v>
      </c>
      <c>
        <v>4</v>
      </c>
      <c>
        <v>0</v>
      </c>
      <c>
        <v>0</v>
      </c>
      <c>
        <v>0</v>
      </c>
      <c>
        <v>22.911459387388142</v>
      </c>
      <c>
        <v>0</v>
      </c>
      <c>
        <v>9.086726151921976</v>
      </c>
      <c>
        <v>0</v>
      </c>
      <c>
        <v>3.0782314322705604</v>
      </c>
      <c>
        <v>0</v>
      </c>
      <c>
        <v>0</v>
      </c>
      <c>
        <v>35.07641697158068</v>
      </c>
    </row>
    <row>
      <c>
        <v>2598738</v>
      </c>
      <c>
        <v>1</v>
      </c>
      <c>
        <is>
          <t>İZMİR</t>
        </is>
      </c>
      <c>
        <v>TORBALI</v>
      </c>
      <c>
        <is>
          <t>AG Fideri</t>
        </is>
      </c>
      <c>
        <v>DAĞKIZILCA-3 35-26-M00501_A_91152121_91152121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05.07.2023 14:42:33</t>
        </is>
      </c>
      <c>
        <is>
          <t>05.07.2023 15:56:13</t>
        </is>
      </c>
      <c>
        <v>1.227777777</v>
      </c>
      <c>
        <v>0</v>
      </c>
      <c>
        <v>50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9.4013897414147</v>
      </c>
      <c>
        <v>0</v>
      </c>
      <c>
        <v>0</v>
      </c>
      <c>
        <v>0</v>
      </c>
      <c>
        <v>0</v>
      </c>
      <c>
        <v>0</v>
      </c>
      <c>
        <v>0</v>
      </c>
      <c>
        <v>9.4013897414147</v>
      </c>
    </row>
    <row>
      <c>
        <v>2598546</v>
      </c>
      <c>
        <v>1</v>
      </c>
      <c>
        <is>
          <t>MANİSA</t>
        </is>
      </c>
      <c>
        <v>SALİHLİ</v>
      </c>
      <c>
        <is>
          <t>Kullanıcı Bağlantı Hattı</t>
        </is>
      </c>
      <c>
        <v>SALİHLİ TR-110/A 45-78-L00735_953259441_953259441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05.07.2023 11:12:03</t>
        </is>
      </c>
      <c>
        <is>
          <t>05.07.2023 14:13:00</t>
        </is>
      </c>
      <c>
        <v>3.015833333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1.0797329526436572</v>
      </c>
      <c>
        <v>0</v>
      </c>
      <c>
        <v>0</v>
      </c>
      <c>
        <v>0</v>
      </c>
      <c>
        <v>0</v>
      </c>
      <c>
        <v>0</v>
      </c>
      <c>
        <v>0</v>
      </c>
      <c>
        <v>1.0797329526436572</v>
      </c>
    </row>
    <row>
      <c>
        <v>2598360</v>
      </c>
      <c>
        <v>1</v>
      </c>
      <c>
        <is>
          <t>MANİSA</t>
        </is>
      </c>
      <c>
        <v>SALİHLİ</v>
      </c>
      <c>
        <is>
          <t>OG Fideri</t>
        </is>
      </c>
      <c>
        <v>İKİZTEPE KÖK 45-78-M00258_HatBaşıAyırıcı_53140258 M03_53140258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05.07.2023 07:50:35</t>
        </is>
      </c>
      <c>
        <is>
          <t>05.07.2023 10:00:54</t>
        </is>
      </c>
      <c>
        <v>2.171944444</v>
      </c>
      <c>
        <v>1</v>
      </c>
      <c>
        <v>2</v>
      </c>
      <c>
        <v>32</v>
      </c>
      <c>
        <v>21</v>
      </c>
      <c>
        <v>2</v>
      </c>
      <c>
        <v>2</v>
      </c>
      <c>
        <v>0</v>
      </c>
      <c>
        <v>0</v>
      </c>
      <c>
        <v>0.4222698366466666</v>
      </c>
      <c>
        <v>8.521286949853282</v>
      </c>
      <c>
        <v>122.53409096632531</v>
      </c>
      <c>
        <v>198.1039826244556</v>
      </c>
      <c>
        <v>3.440418606694809</v>
      </c>
      <c>
        <v>8.621739954116178</v>
      </c>
      <c>
        <v>0</v>
      </c>
      <c>
        <v>0</v>
      </c>
      <c>
        <v>341.6437889380918</v>
      </c>
    </row>
    <row>
      <c>
        <v>2599113</v>
      </c>
      <c>
        <v>1</v>
      </c>
      <c>
        <is>
          <t>MANİSA</t>
        </is>
      </c>
      <c>
        <v>ALAŞEHİR</v>
      </c>
      <c>
        <is>
          <t>KÖK</t>
        </is>
      </c>
      <c>
        <v>AKKEÇİLİ KÖK 45-73-M00239_AKKEÇİLİ M03_72035008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05.07.2023 21:17:31</t>
        </is>
      </c>
      <c>
        <is>
          <t>05.07.2023 23:09:38</t>
        </is>
      </c>
      <c>
        <v>1.868611111</v>
      </c>
      <c>
        <v>5</v>
      </c>
      <c>
        <v>780</v>
      </c>
      <c>
        <v>32</v>
      </c>
      <c>
        <v>284</v>
      </c>
      <c>
        <v>4</v>
      </c>
      <c>
        <v>35</v>
      </c>
      <c>
        <v>1</v>
      </c>
      <c>
        <v>0</v>
      </c>
      <c>
        <v>3.5990074637887752</v>
      </c>
      <c>
        <v>301.95867699387617</v>
      </c>
      <c>
        <v>553.5007286345663</v>
      </c>
      <c>
        <v>920.7704190841158</v>
      </c>
      <c>
        <v>14.008820701976145</v>
      </c>
      <c>
        <v>51.45765580369794</v>
      </c>
      <c>
        <v>184.80651778552823</v>
      </c>
      <c>
        <v>0</v>
      </c>
      <c>
        <v>2030.1018264675495</v>
      </c>
    </row>
    <row>
      <c>
        <v>2599213</v>
      </c>
      <c>
        <v>1</v>
      </c>
      <c>
        <is>
          <t>İZMİR</t>
        </is>
      </c>
      <c>
        <v>KINIK</v>
      </c>
      <c>
        <is>
          <t>Dağıtım Transformatörü</t>
        </is>
      </c>
      <c>
        <v>DÜNDARLI TR-1 35-24-M00202_35-24-M00202_2377343</v>
      </c>
      <c>
        <v>AG Kademe Ayarı</v>
      </c>
      <c>
        <v>Dağıtım-AG</v>
      </c>
      <c>
        <v>Uzun</v>
      </c>
      <c>
        <v>Şebeke işletmecisi</v>
      </c>
      <c>
        <v>Bildirimsiz</v>
      </c>
      <c>
        <is>
          <t>05.07.2023 23:10:54</t>
        </is>
      </c>
      <c>
        <is>
          <t>05.07.2023 23:45:48</t>
        </is>
      </c>
      <c>
        <v>0.581666666</v>
      </c>
      <c>
        <v>0</v>
      </c>
      <c>
        <v>103</v>
      </c>
      <c>
        <v>0</v>
      </c>
      <c>
        <v>26</v>
      </c>
      <c>
        <v>0</v>
      </c>
      <c>
        <v>19</v>
      </c>
      <c>
        <v>0</v>
      </c>
      <c>
        <v>0</v>
      </c>
      <c>
        <v>0</v>
      </c>
      <c>
        <v>10.530541707996486</v>
      </c>
      <c>
        <v>0</v>
      </c>
      <c>
        <v>20.363635581899967</v>
      </c>
      <c>
        <v>0</v>
      </c>
      <c>
        <v>6.293054614234579</v>
      </c>
      <c>
        <v>0</v>
      </c>
      <c>
        <v>0</v>
      </c>
      <c>
        <v>37.18723190413103</v>
      </c>
    </row>
    <row>
      <c>
        <v>2598403</v>
      </c>
      <c>
        <v>1</v>
      </c>
      <c>
        <is>
          <t>MANİSA</t>
        </is>
      </c>
      <c>
        <v>SOMA</v>
      </c>
      <c>
        <is>
          <t>DM</t>
        </is>
      </c>
      <c>
        <v>SOMA A SANTRALİ İM/DM 45-82-A00001_SAVAŞTEPE 15.8 L14_2091658</v>
      </c>
      <c>
        <v>Şebeke Yenileme ve Kapasite Artışı Çalışması</v>
      </c>
      <c>
        <v>Dağıtım-OG</v>
      </c>
      <c>
        <v>Uzun</v>
      </c>
      <c>
        <v>Şebeke işletmecisi</v>
      </c>
      <c>
        <v>Bildirimli</v>
      </c>
      <c>
        <is>
          <t>05.07.2023 09:03:05</t>
        </is>
      </c>
      <c>
        <is>
          <t>05.07.2023 15:35:55</t>
        </is>
      </c>
      <c>
        <v>6.547222222</v>
      </c>
      <c>
        <v>16</v>
      </c>
      <c>
        <v>866</v>
      </c>
      <c>
        <v>73</v>
      </c>
      <c>
        <v>41</v>
      </c>
      <c>
        <v>16</v>
      </c>
      <c>
        <v>50</v>
      </c>
      <c>
        <v>0</v>
      </c>
      <c>
        <v>1</v>
      </c>
      <c>
        <v>32.53597138444646</v>
      </c>
      <c>
        <v>703.0678502110468</v>
      </c>
      <c>
        <v>576.8287540892102</v>
      </c>
      <c>
        <v>202.5993514618263</v>
      </c>
      <c>
        <v>414.06372888745716</v>
      </c>
      <c>
        <v>233.78240866770815</v>
      </c>
      <c>
        <v>0</v>
      </c>
      <c>
        <v>50.82529808462364</v>
      </c>
      <c>
        <v>2213.703362786319</v>
      </c>
    </row>
    <row>
      <c>
        <v>2599007</v>
      </c>
      <c>
        <v>1</v>
      </c>
      <c>
        <is>
          <t>İZMİR</t>
        </is>
      </c>
      <c>
        <v>ÖDEMİŞ</v>
      </c>
      <c>
        <is>
          <t>Dağıtım Transformatörü</t>
        </is>
      </c>
      <c>
        <v>SUBATAN TR-7 35-15-L00342_35-15-L00342_2365330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05.07.2023 19:31:57</t>
        </is>
      </c>
      <c>
        <is>
          <t>05.07.2023 20:08:34</t>
        </is>
      </c>
      <c>
        <v>0.610277777</v>
      </c>
      <c>
        <v>0</v>
      </c>
      <c>
        <v>14</v>
      </c>
      <c>
        <v>0</v>
      </c>
      <c>
        <v>16</v>
      </c>
      <c>
        <v>0</v>
      </c>
      <c>
        <v>7</v>
      </c>
      <c>
        <v>0</v>
      </c>
      <c>
        <v>0</v>
      </c>
      <c>
        <v>0</v>
      </c>
      <c>
        <v>0.9617053807608514</v>
      </c>
      <c>
        <v>0</v>
      </c>
      <c>
        <v>9.227135389425452</v>
      </c>
      <c>
        <v>0</v>
      </c>
      <c>
        <v>5.397857503011876</v>
      </c>
      <c>
        <v>0</v>
      </c>
      <c>
        <v>0</v>
      </c>
      <c>
        <v>15.586698273198179</v>
      </c>
    </row>
    <row>
      <c>
        <v>2598509</v>
      </c>
      <c>
        <v>1</v>
      </c>
      <c>
        <is>
          <t>İZMİR</t>
        </is>
      </c>
      <c>
        <v>KONAK</v>
      </c>
      <c>
        <is>
          <t>Kullanıcı Bağlantı Hattı</t>
        </is>
      </c>
      <c>
        <v>K-3160 35-01-K03160_911525024_911525024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05.07.2023 10:32:12</t>
        </is>
      </c>
      <c>
        <is>
          <t>05.07.2023 13:37:48</t>
        </is>
      </c>
      <c>
        <v>3.093333333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3.4595468822587563</v>
      </c>
      <c>
        <v>0</v>
      </c>
      <c>
        <v>0</v>
      </c>
      <c>
        <v>0</v>
      </c>
      <c>
        <v>0</v>
      </c>
      <c>
        <v>0</v>
      </c>
      <c>
        <v>0</v>
      </c>
      <c>
        <v>3.4595468822587563</v>
      </c>
    </row>
    <row>
      <c>
        <v>2598615</v>
      </c>
      <c>
        <v>1</v>
      </c>
      <c>
        <is>
          <t>MANİSA</t>
        </is>
      </c>
      <c>
        <v>KULA</v>
      </c>
      <c>
        <is>
          <t>Dağıtım Transformatörü</t>
        </is>
      </c>
      <c>
        <v>TUFANLAR MAH. TR 45-77-L00164_45-77-L00164_2374726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05.07.2023 12:24:57</t>
        </is>
      </c>
      <c>
        <is>
          <t>05.07.2023 14:46:00</t>
        </is>
      </c>
      <c>
        <v>2.350833333</v>
      </c>
      <c>
        <v>0</v>
      </c>
      <c>
        <v>21</v>
      </c>
      <c>
        <v>0</v>
      </c>
      <c>
        <v>3</v>
      </c>
      <c>
        <v>0</v>
      </c>
      <c>
        <v>1</v>
      </c>
      <c>
        <v>0</v>
      </c>
      <c>
        <v>0</v>
      </c>
      <c>
        <v>0</v>
      </c>
      <c>
        <v>8.523229827358042</v>
      </c>
      <c>
        <v>0</v>
      </c>
      <c>
        <v>0.9507298815518411</v>
      </c>
      <c>
        <v>0</v>
      </c>
      <c>
        <v>0.043779461422488</v>
      </c>
      <c>
        <v>0</v>
      </c>
      <c>
        <v>0</v>
      </c>
      <c>
        <v>9.517739170332371</v>
      </c>
    </row>
    <row>
      <c>
        <v>2599156</v>
      </c>
      <c>
        <v>1</v>
      </c>
      <c>
        <is>
          <t>MANİSA</t>
        </is>
      </c>
      <c>
        <v>SALİHLİ</v>
      </c>
      <c>
        <is>
          <t>OG Fideri</t>
        </is>
      </c>
      <c>
        <v>SART TR-12 45-78-M00179_DIREK TIPI TRAFO HUCRESI H01_2088370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05.07.2023 22:04:00</t>
        </is>
      </c>
      <c>
        <is>
          <t>05.07.2023 22:46:11</t>
        </is>
      </c>
      <c>
        <v>0.703055555</v>
      </c>
      <c>
        <v>0</v>
      </c>
      <c>
        <v>193</v>
      </c>
      <c>
        <v>0</v>
      </c>
      <c>
        <v>5</v>
      </c>
      <c>
        <v>0</v>
      </c>
      <c>
        <v>43</v>
      </c>
      <c>
        <v>0</v>
      </c>
      <c>
        <v>0</v>
      </c>
      <c>
        <v>0</v>
      </c>
      <c>
        <v>24.876046962181004</v>
      </c>
      <c>
        <v>0</v>
      </c>
      <c>
        <v>13.33272844750565</v>
      </c>
      <c>
        <v>0</v>
      </c>
      <c>
        <v>14.621597469785781</v>
      </c>
      <c>
        <v>0</v>
      </c>
      <c>
        <v>0</v>
      </c>
      <c>
        <v>52.830372879472435</v>
      </c>
    </row>
    <row>
      <c>
        <v>2598466</v>
      </c>
      <c>
        <v>1</v>
      </c>
      <c>
        <is>
          <t>MANİSA</t>
        </is>
      </c>
      <c>
        <v>KÖPRÜBAŞI</v>
      </c>
      <c>
        <is>
          <t>KÖK</t>
        </is>
      </c>
      <c>
        <v>YENİCE KÖK 45-86-M00234_İÇİKLER ÇIKIŞ M02_41955325</v>
      </c>
      <c>
        <v>Şebeke Bakım Çalışması</v>
      </c>
      <c>
        <v>Dağıtım-OG</v>
      </c>
      <c>
        <v>Uzun</v>
      </c>
      <c>
        <v>Şebeke işletmecisi</v>
      </c>
      <c>
        <v>Bildirimli</v>
      </c>
      <c>
        <is>
          <t>05.07.2023 10:01:05</t>
        </is>
      </c>
      <c>
        <is>
          <t>05.07.2023 12:55:00</t>
        </is>
      </c>
      <c>
        <v>2.898611111</v>
      </c>
      <c>
        <v>1</v>
      </c>
      <c>
        <v>267</v>
      </c>
      <c>
        <v>4</v>
      </c>
      <c>
        <v>47</v>
      </c>
      <c>
        <v>10</v>
      </c>
      <c>
        <v>27</v>
      </c>
      <c>
        <v>0</v>
      </c>
      <c>
        <v>0</v>
      </c>
      <c>
        <v>0.6911642040333332</v>
      </c>
      <c>
        <v>92.8053309736985</v>
      </c>
      <c>
        <v>39.001016571756026</v>
      </c>
      <c>
        <v>92.72675170020595</v>
      </c>
      <c>
        <v>102.2663143200148</v>
      </c>
      <c>
        <v>64.08709362166954</v>
      </c>
      <c>
        <v>0</v>
      </c>
      <c>
        <v>0</v>
      </c>
      <c>
        <v>391.5776713913781</v>
      </c>
    </row>
    <row>
      <c>
        <v>2598907</v>
      </c>
      <c>
        <v>1</v>
      </c>
      <c>
        <is>
          <t>İZMİR</t>
        </is>
      </c>
      <c>
        <v>ÇEŞME</v>
      </c>
      <c>
        <is>
          <t>OG Fideri</t>
        </is>
      </c>
      <c>
        <v>L-292 35-18-L00292_DIREK TIPI TRAFO HUCRESI H01_2097585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05.07.2023 17:39:12</t>
        </is>
      </c>
      <c>
        <is>
          <t>05.07.2023 20:18:16</t>
        </is>
      </c>
      <c>
        <v>2.651111111</v>
      </c>
      <c>
        <v>0</v>
      </c>
      <c>
        <v>20</v>
      </c>
      <c>
        <v>0</v>
      </c>
      <c>
        <v>30</v>
      </c>
      <c>
        <v>0</v>
      </c>
      <c>
        <v>19</v>
      </c>
      <c>
        <v>0</v>
      </c>
      <c>
        <v>0</v>
      </c>
      <c>
        <v>0</v>
      </c>
      <c>
        <v>36.78298844326312</v>
      </c>
      <c>
        <v>0</v>
      </c>
      <c>
        <v>70.41007563638169</v>
      </c>
      <c>
        <v>0</v>
      </c>
      <c>
        <v>108.83567601323381</v>
      </c>
      <c>
        <v>0</v>
      </c>
      <c>
        <v>0</v>
      </c>
      <c>
        <v>216.02874009287862</v>
      </c>
    </row>
    <row>
      <c>
        <v>2598366</v>
      </c>
      <c>
        <v>1</v>
      </c>
      <c>
        <is>
          <t>İZMİR</t>
        </is>
      </c>
      <c>
        <v>ALİAĞA</v>
      </c>
      <c>
        <is>
          <t>OG Fideri</t>
        </is>
      </c>
      <c>
        <v>ALİAĞA TR-43 DM 35-17-M00043_HatBaşıAyırıcı_72727542 M13_72727542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05.07.2023 08:13:30</t>
        </is>
      </c>
      <c>
        <is>
          <t>05.07.2023 10:27:38</t>
        </is>
      </c>
      <c>
        <v>2.235555555</v>
      </c>
      <c>
        <v>0</v>
      </c>
      <c>
        <v>0</v>
      </c>
      <c>
        <v>2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62.96526699083973</v>
      </c>
      <c>
        <v>0</v>
      </c>
      <c>
        <v>22.25676422628263</v>
      </c>
      <c>
        <v>0</v>
      </c>
      <c>
        <v>0</v>
      </c>
      <c>
        <v>0</v>
      </c>
      <c>
        <v>85.22203121712236</v>
      </c>
    </row>
    <row>
      <c>
        <v>2598512</v>
      </c>
      <c>
        <v>1</v>
      </c>
      <c>
        <is>
          <t>MANİSA</t>
        </is>
      </c>
      <c>
        <v>AKHİSAR</v>
      </c>
      <c>
        <is>
          <t>OG Fideri</t>
        </is>
      </c>
      <c>
        <v>SUDELİĞİ KÖK 45-72-L00111_HatBaşıAyırıcı_53139844 L04_53139844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05.07.2023 10:36:07</t>
        </is>
      </c>
      <c>
        <is>
          <t>05.07.2023 12:57:22</t>
        </is>
      </c>
      <c>
        <v>2.354166666</v>
      </c>
      <c>
        <v>2</v>
      </c>
      <c>
        <v>213</v>
      </c>
      <c>
        <v>29</v>
      </c>
      <c>
        <v>43</v>
      </c>
      <c>
        <v>5</v>
      </c>
      <c>
        <v>43</v>
      </c>
      <c>
        <v>0</v>
      </c>
      <c>
        <v>0</v>
      </c>
      <c>
        <v>0.7726145669158457</v>
      </c>
      <c>
        <v>108.22650234605236</v>
      </c>
      <c>
        <v>83.07610048316043</v>
      </c>
      <c>
        <v>118.97834357469559</v>
      </c>
      <c>
        <v>4.664533761314261</v>
      </c>
      <c>
        <v>38.93010113579708</v>
      </c>
      <c>
        <v>0</v>
      </c>
      <c>
        <v>0</v>
      </c>
      <c>
        <v>354.64819586793556</v>
      </c>
    </row>
    <row>
      <c>
        <v>2598535</v>
      </c>
      <c>
        <v>1</v>
      </c>
      <c>
        <is>
          <t>İZMİR</t>
        </is>
      </c>
      <c>
        <v>KARŞIYAKA</v>
      </c>
      <c>
        <is>
          <t>Saha Dağıtım Kutusu (SDK)</t>
        </is>
      </c>
      <c>
        <v>K-363 35-04-K00363_A A3B_5830025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05.07.2023 10:59:50</t>
        </is>
      </c>
      <c>
        <is>
          <t>05.07.2023 11:56:40</t>
        </is>
      </c>
      <c>
        <v>0.947222222</v>
      </c>
      <c>
        <v>0</v>
      </c>
      <c>
        <v>160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29.798761704748568</v>
      </c>
      <c>
        <v>0</v>
      </c>
      <c>
        <v>0</v>
      </c>
      <c>
        <v>0</v>
      </c>
      <c>
        <v>2.0376364774187974</v>
      </c>
      <c>
        <v>0</v>
      </c>
      <c>
        <v>0</v>
      </c>
      <c>
        <v>31.836398182167365</v>
      </c>
    </row>
    <row>
      <c>
        <v>2598558</v>
      </c>
      <c>
        <v>1</v>
      </c>
      <c>
        <is>
          <t>İZMİR</t>
        </is>
      </c>
      <c>
        <v>MENEMEN</v>
      </c>
      <c>
        <is>
          <t>Kullanıcı Bağlantı Hattı</t>
        </is>
      </c>
      <c>
        <v>ULUKENT DM-4/4 35-28-M00046_953382942_953382942</v>
      </c>
      <c>
        <v>AG Branşman Yeraltı Kablo Arızası</v>
      </c>
      <c>
        <v>Dağıtım-AG</v>
      </c>
      <c>
        <v>Uzun</v>
      </c>
      <c>
        <v>Şebeke işletmecisi</v>
      </c>
      <c>
        <v>Bildirimsiz</v>
      </c>
      <c>
        <is>
          <t>05.07.2023 11:28:00</t>
        </is>
      </c>
      <c>
        <is>
          <t>05.07.2023 13:02:41</t>
        </is>
      </c>
      <c>
        <v>1.578055555</v>
      </c>
      <c>
        <v>0</v>
      </c>
      <c>
        <v>14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5.5483105383365885</v>
      </c>
      <c>
        <v>0</v>
      </c>
      <c>
        <v>0</v>
      </c>
      <c>
        <v>0</v>
      </c>
      <c>
        <v>5.80194386186662</v>
      </c>
      <c>
        <v>0</v>
      </c>
      <c>
        <v>0</v>
      </c>
      <c>
        <v>11.350254400203209</v>
      </c>
    </row>
    <row>
      <c>
        <v>2599059</v>
      </c>
      <c>
        <v>1</v>
      </c>
      <c>
        <is>
          <t>İZMİR</t>
        </is>
      </c>
      <c>
        <v>KARABAĞLAR</v>
      </c>
      <c>
        <is>
          <t>AG Fideri</t>
        </is>
      </c>
      <c>
        <v>K-240 35-01-K00240_A_56377595_56377595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05.07.2023 20:31:07</t>
        </is>
      </c>
      <c>
        <is>
          <t>05.07.2023 22:02:55</t>
        </is>
      </c>
      <c>
        <v>1.53</v>
      </c>
      <c>
        <v>0</v>
      </c>
      <c>
        <v>114</v>
      </c>
      <c>
        <v>0</v>
      </c>
      <c>
        <v>0</v>
      </c>
      <c>
        <v>0</v>
      </c>
      <c>
        <v>44</v>
      </c>
      <c>
        <v>0</v>
      </c>
      <c>
        <v>0</v>
      </c>
      <c>
        <v>0</v>
      </c>
      <c>
        <v>51.08122415906043</v>
      </c>
      <c>
        <v>0</v>
      </c>
      <c>
        <v>0</v>
      </c>
      <c>
        <v>0</v>
      </c>
      <c>
        <v>73.08307441786856</v>
      </c>
      <c>
        <v>0</v>
      </c>
      <c>
        <v>0</v>
      </c>
      <c>
        <v>124.16429857692899</v>
      </c>
    </row>
    <row>
      <c>
        <v>2598727</v>
      </c>
      <c>
        <v>1</v>
      </c>
      <c>
        <is>
          <t>İZMİR</t>
        </is>
      </c>
      <c>
        <v>TİRE</v>
      </c>
      <c>
        <is>
          <t>AG Fideri</t>
        </is>
      </c>
      <c>
        <v>KARATEKE TR-5 35-29-L00781__66114840_66114840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05.07.2023 14:30:05</t>
        </is>
      </c>
      <c>
        <is>
          <t>05.07.2023 19:10:05</t>
        </is>
      </c>
      <c>
        <v>4.666666666</v>
      </c>
      <c>
        <v>0</v>
      </c>
      <c>
        <v>2</v>
      </c>
      <c>
        <v>0</v>
      </c>
      <c>
        <v>2</v>
      </c>
      <c>
        <v>0</v>
      </c>
      <c>
        <v>2</v>
      </c>
      <c>
        <v>0</v>
      </c>
      <c>
        <v>0</v>
      </c>
      <c>
        <v>0</v>
      </c>
      <c>
        <v>2.2178962938351168</v>
      </c>
      <c>
        <v>0</v>
      </c>
      <c>
        <v>36.51996299118407</v>
      </c>
      <c>
        <v>0</v>
      </c>
      <c>
        <v>61.34552859546143</v>
      </c>
      <c>
        <v>0</v>
      </c>
      <c>
        <v>0</v>
      </c>
      <c>
        <v>100.08338788048061</v>
      </c>
    </row>
    <row>
      <c>
        <v>2598704</v>
      </c>
      <c>
        <v>1</v>
      </c>
      <c>
        <is>
          <t>MANİSA</t>
        </is>
      </c>
      <c>
        <v>GÖLMARMARA</v>
      </c>
      <c>
        <is>
          <t>DM</t>
        </is>
      </c>
      <c>
        <v>GÖLMARMARA İM 45-85-A00001_GÖLMARMARA ŞEHİR-2 L17_2305910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05.07.2023 14:13:27</t>
        </is>
      </c>
      <c>
        <is>
          <t>05.07.2023 14:24:00</t>
        </is>
      </c>
      <c>
        <v>0.175833333</v>
      </c>
      <c>
        <v>0</v>
      </c>
      <c>
        <v>828</v>
      </c>
      <c>
        <v>2</v>
      </c>
      <c>
        <v>44</v>
      </c>
      <c>
        <v>1</v>
      </c>
      <c>
        <v>142</v>
      </c>
      <c>
        <v>2</v>
      </c>
      <c>
        <v>1</v>
      </c>
      <c>
        <v>0</v>
      </c>
      <c>
        <v>27.129191557713565</v>
      </c>
      <c>
        <v>1.2529656550434867</v>
      </c>
      <c>
        <v>7.832433948207427</v>
      </c>
      <c>
        <v>0.6115016582754081</v>
      </c>
      <c>
        <v>12.990837166035536</v>
      </c>
      <c>
        <v>19.125099252437657</v>
      </c>
      <c>
        <v>7.286912966903901</v>
      </c>
      <c>
        <v>76.22894220461698</v>
      </c>
    </row>
    <row>
      <c>
        <v>2668854</v>
      </c>
      <c>
        <v>1</v>
      </c>
      <c>
        <is>
          <t>MANİSA</t>
        </is>
      </c>
      <c>
        <v>ALAŞEHİR</v>
      </c>
      <c>
        <is>
          <t>OG Fideri</t>
        </is>
      </c>
      <c>
        <v>EVRENLİ İNCELER MAH TR-1 45-73-M00496_DIREK TIPI TRAFO HUCRESI H01_2083974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05.07.2023 21:04:00</t>
        </is>
      </c>
      <c>
        <is>
          <t>06.07.2023 09:02:00</t>
        </is>
      </c>
      <c>
        <v>11.966666666</v>
      </c>
      <c>
        <v>0</v>
      </c>
      <c>
        <v>36</v>
      </c>
      <c>
        <v>0</v>
      </c>
      <c>
        <v>1</v>
      </c>
      <c>
        <v>0</v>
      </c>
      <c>
        <v>2</v>
      </c>
      <c>
        <v>0</v>
      </c>
      <c>
        <v>0</v>
      </c>
      <c>
        <v>0</v>
      </c>
      <c>
        <v>43.72824261470906</v>
      </c>
      <c>
        <v>0</v>
      </c>
      <c>
        <v>1.81388092401929</v>
      </c>
      <c>
        <v>0</v>
      </c>
      <c>
        <v>16.12678515888386</v>
      </c>
      <c>
        <v>0</v>
      </c>
      <c>
        <v>0</v>
      </c>
      <c>
        <v>61.66890869761221</v>
      </c>
    </row>
    <row>
      <c>
        <v>2598349</v>
      </c>
      <c>
        <v>1</v>
      </c>
      <c>
        <is>
          <t>MANİSA</t>
        </is>
      </c>
      <c>
        <v>SARIGÖL</v>
      </c>
      <c>
        <is>
          <t>Dağıtım Transformatörü</t>
        </is>
      </c>
      <c>
        <v>BEREKETLİ TR-2 YEĞENLER 45-79-M00322_45-79-M00322_2349137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05.07.2023 07:20:24</t>
        </is>
      </c>
      <c>
        <is>
          <t>05.07.2023 09:05:16</t>
        </is>
      </c>
      <c>
        <v>1.747777777</v>
      </c>
      <c>
        <v>0</v>
      </c>
      <c>
        <v>22</v>
      </c>
      <c>
        <v>0</v>
      </c>
      <c>
        <v>8</v>
      </c>
      <c>
        <v>0</v>
      </c>
      <c>
        <v>1</v>
      </c>
      <c>
        <v>0</v>
      </c>
      <c>
        <v>0</v>
      </c>
      <c>
        <v>0</v>
      </c>
      <c>
        <v>5.0435577510626</v>
      </c>
      <c>
        <v>0</v>
      </c>
      <c>
        <v>54.101087575165046</v>
      </c>
      <c>
        <v>0</v>
      </c>
      <c>
        <v>0</v>
      </c>
      <c>
        <v>0</v>
      </c>
      <c>
        <v>0</v>
      </c>
      <c>
        <v>59.144645326227646</v>
      </c>
    </row>
    <row>
      <c>
        <v>2598326</v>
      </c>
      <c>
        <v>1</v>
      </c>
      <c>
        <is>
          <t>İZMİR</t>
        </is>
      </c>
      <c>
        <v>TİRE</v>
      </c>
      <c>
        <is>
          <t>DM</t>
        </is>
      </c>
      <c>
        <v>TİRE İM-DM-1 35-29-A00001_DM-1/51 M17_2059042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05.07.2023 06:08:39</t>
        </is>
      </c>
      <c>
        <is>
          <t>05.07.2023 06:15:11</t>
        </is>
      </c>
      <c>
        <v>0.108888888</v>
      </c>
      <c>
        <v>0</v>
      </c>
      <c>
        <v>4679</v>
      </c>
      <c>
        <v>0</v>
      </c>
      <c>
        <v>13</v>
      </c>
      <c>
        <v>4</v>
      </c>
      <c>
        <v>321</v>
      </c>
      <c>
        <v>1</v>
      </c>
      <c>
        <v>1</v>
      </c>
      <c>
        <v>0</v>
      </c>
      <c>
        <v>83.47319327925067</v>
      </c>
      <c>
        <v>0</v>
      </c>
      <c>
        <v>2.3769414462409966</v>
      </c>
      <c>
        <v>68.4191905379109</v>
      </c>
      <c>
        <v>30.556221039584837</v>
      </c>
      <c>
        <v>1.9959276863703423</v>
      </c>
      <c>
        <v>0.925667576726368</v>
      </c>
      <c>
        <v>187.7471415660841</v>
      </c>
    </row>
    <row>
      <c>
        <v>2598721</v>
      </c>
      <c>
        <v>1</v>
      </c>
      <c>
        <is>
          <t>MANİSA</t>
        </is>
      </c>
      <c>
        <v>TURGUTLU</v>
      </c>
      <c>
        <is>
          <t>OG Fideri</t>
        </is>
      </c>
      <c>
        <v>TR-2/78 45-83-L00078_DAĞITIM TRF TR-2/78 L08_61345010</v>
      </c>
      <c>
        <v>Plansız Kesinti / Müdahale</v>
      </c>
      <c>
        <v>Dağıtım-OG</v>
      </c>
      <c>
        <v>Uzun</v>
      </c>
      <c>
        <v>Şebeke işletmecisi</v>
      </c>
      <c>
        <v>Bildirimsiz</v>
      </c>
      <c>
        <is>
          <t>05.07.2023 14:33:53</t>
        </is>
      </c>
      <c>
        <is>
          <t>05.07.2023 16:31:26</t>
        </is>
      </c>
      <c>
        <v>1.959166666</v>
      </c>
      <c>
        <v>0</v>
      </c>
      <c>
        <v>639</v>
      </c>
      <c>
        <v>0</v>
      </c>
      <c>
        <v>0</v>
      </c>
      <c>
        <v>0</v>
      </c>
      <c>
        <v>283</v>
      </c>
      <c>
        <v>0</v>
      </c>
      <c>
        <v>1</v>
      </c>
      <c>
        <v>0</v>
      </c>
      <c>
        <v>253.54334959370365</v>
      </c>
      <c>
        <v>0</v>
      </c>
      <c>
        <v>0</v>
      </c>
      <c>
        <v>0</v>
      </c>
      <c>
        <v>369.7088396343563</v>
      </c>
      <c>
        <v>0</v>
      </c>
      <c>
        <v>6.32559400922314</v>
      </c>
      <c>
        <v>629.577783237283</v>
      </c>
    </row>
    <row>
      <c>
        <v>2598744</v>
      </c>
      <c>
        <v>1</v>
      </c>
      <c>
        <is>
          <t>İZMİR</t>
        </is>
      </c>
      <c>
        <v>BERGAMA</v>
      </c>
      <c>
        <is>
          <t>AG Fideri</t>
        </is>
      </c>
      <c>
        <v>BÖLCEK-4 TR 35-16-M00025_D_91001727_91001727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05.07.2023 14:50:08</t>
        </is>
      </c>
      <c>
        <is>
          <t>05.07.2023 18:41:16</t>
        </is>
      </c>
      <c>
        <v>3.852222222</v>
      </c>
      <c>
        <v>0</v>
      </c>
      <c>
        <v>73</v>
      </c>
      <c>
        <v>0</v>
      </c>
      <c>
        <v>1</v>
      </c>
      <c>
        <v>0</v>
      </c>
      <c>
        <v>4</v>
      </c>
      <c>
        <v>0</v>
      </c>
      <c>
        <v>0</v>
      </c>
      <c>
        <v>0</v>
      </c>
      <c>
        <v>62.993840859430584</v>
      </c>
      <c>
        <v>0</v>
      </c>
      <c>
        <v>0</v>
      </c>
      <c>
        <v>0</v>
      </c>
      <c>
        <v>3.4107921878596352</v>
      </c>
      <c>
        <v>0</v>
      </c>
      <c>
        <v>0</v>
      </c>
      <c>
        <v>66.40463304729022</v>
      </c>
    </row>
    <row>
      <c>
        <v>2599076</v>
      </c>
      <c>
        <v>1</v>
      </c>
      <c>
        <is>
          <t>MANİSA</t>
        </is>
      </c>
      <c>
        <v>SARIGÖL</v>
      </c>
      <c>
        <is>
          <t>DM</t>
        </is>
      </c>
      <c>
        <v>SARIGÖL DM 45-79-M00069_DADAĞLI FİDERİ M17_2076608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05.07.2023 20:50:53</t>
        </is>
      </c>
      <c>
        <is>
          <t>05.07.2023 22:02:49</t>
        </is>
      </c>
      <c>
        <v>1.198888888</v>
      </c>
      <c>
        <v>3</v>
      </c>
      <c>
        <v>513</v>
      </c>
      <c>
        <v>58</v>
      </c>
      <c>
        <v>125</v>
      </c>
      <c>
        <v>4</v>
      </c>
      <c>
        <v>20</v>
      </c>
      <c>
        <v>0</v>
      </c>
      <c>
        <v>0</v>
      </c>
      <c>
        <v>1.0068110149083334</v>
      </c>
      <c>
        <v>115.01905621720753</v>
      </c>
      <c>
        <v>452.660812257377</v>
      </c>
      <c>
        <v>899.761303632645</v>
      </c>
      <c>
        <v>18.384060438263905</v>
      </c>
      <c>
        <v>9.974388621757063</v>
      </c>
      <c>
        <v>0</v>
      </c>
      <c>
        <v>0</v>
      </c>
      <c>
        <v>1496.806432182159</v>
      </c>
    </row>
    <row>
      <c>
        <v>2599122</v>
      </c>
      <c>
        <v>1</v>
      </c>
      <c>
        <is>
          <t>İZMİR</t>
        </is>
      </c>
      <c>
        <v>ÖDEMİŞ</v>
      </c>
      <c>
        <is>
          <t>DM</t>
        </is>
      </c>
      <c>
        <v>YOLÜSTÜ İM 35-15-A00002_ERTUĞRUL KÖYÜ L15_2076427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05.07.2023 21:28:47</t>
        </is>
      </c>
      <c>
        <is>
          <t>05.07.2023 21:47:57</t>
        </is>
      </c>
      <c>
        <v>0.319444444</v>
      </c>
      <c>
        <v>0</v>
      </c>
      <c>
        <v>698</v>
      </c>
      <c>
        <v>16</v>
      </c>
      <c>
        <v>214</v>
      </c>
      <c>
        <v>8</v>
      </c>
      <c>
        <v>200</v>
      </c>
      <c>
        <v>0</v>
      </c>
      <c>
        <v>0</v>
      </c>
      <c>
        <v>0</v>
      </c>
      <c>
        <v>81.8882246833579</v>
      </c>
      <c>
        <v>32.90897195911538</v>
      </c>
      <c>
        <v>145.77084787359348</v>
      </c>
      <c>
        <v>43.32837996078495</v>
      </c>
      <c>
        <v>69.26175949448759</v>
      </c>
      <c>
        <v>0</v>
      </c>
      <c>
        <v>0</v>
      </c>
      <c>
        <v>373.1581839713393</v>
      </c>
    </row>
    <row>
      <c>
        <v>2598289</v>
      </c>
      <c>
        <v>1</v>
      </c>
      <c>
        <is>
          <t>İZMİR</t>
        </is>
      </c>
      <c>
        <v>TİRE</v>
      </c>
      <c>
        <is>
          <t>Dağıtım Transformatörü</t>
        </is>
      </c>
      <c>
        <v>DEREBAŞI TR-5 35-29-L00262_35-29-L00262_2365199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05.07.2023 00:13:53</t>
        </is>
      </c>
      <c>
        <is>
          <t>05.07.2023 02:38:23</t>
        </is>
      </c>
      <c>
        <v>2.408333333</v>
      </c>
      <c>
        <v>0</v>
      </c>
      <c>
        <v>29</v>
      </c>
      <c>
        <v>0</v>
      </c>
      <c>
        <v>10</v>
      </c>
      <c>
        <v>0</v>
      </c>
      <c>
        <v>15</v>
      </c>
      <c>
        <v>0</v>
      </c>
      <c>
        <v>0</v>
      </c>
      <c>
        <v>0</v>
      </c>
      <c>
        <v>23.16857116796136</v>
      </c>
      <c>
        <v>0</v>
      </c>
      <c>
        <v>65.55079122789563</v>
      </c>
      <c>
        <v>0</v>
      </c>
      <c>
        <v>14.781754572523901</v>
      </c>
      <c>
        <v>0</v>
      </c>
      <c>
        <v>0</v>
      </c>
      <c>
        <v>103.5011169683809</v>
      </c>
    </row>
    <row>
      <c>
        <v>2599096</v>
      </c>
      <c>
        <v>1</v>
      </c>
      <c>
        <is>
          <t>MANİSA</t>
        </is>
      </c>
      <c>
        <v>SARUHANLI</v>
      </c>
      <c>
        <is>
          <t>OG Fideri</t>
        </is>
      </c>
      <c>
        <v>HALİTPAŞA DM 45-80-M00060_HatBaşıAyırıcı_72090071 M03_72090071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05.07.2023 21:02:57</t>
        </is>
      </c>
      <c>
        <is>
          <t>05.07.2023 22:24:33</t>
        </is>
      </c>
      <c>
        <v>1.36</v>
      </c>
      <c>
        <v>0</v>
      </c>
      <c>
        <v>244</v>
      </c>
      <c>
        <v>0</v>
      </c>
      <c>
        <v>3</v>
      </c>
      <c>
        <v>0</v>
      </c>
      <c>
        <v>30</v>
      </c>
      <c>
        <v>0</v>
      </c>
      <c>
        <v>0</v>
      </c>
      <c>
        <v>0</v>
      </c>
      <c>
        <v>90.47895009309933</v>
      </c>
      <c>
        <v>0</v>
      </c>
      <c>
        <v>15.274067767339737</v>
      </c>
      <c>
        <v>0</v>
      </c>
      <c>
        <v>14.903497909664365</v>
      </c>
      <c>
        <v>0</v>
      </c>
      <c>
        <v>0</v>
      </c>
      <c>
        <v>120.65651577010343</v>
      </c>
    </row>
    <row>
      <c>
        <v>2598996</v>
      </c>
      <c>
        <v>1</v>
      </c>
      <c>
        <is>
          <t>MANİSA</t>
        </is>
      </c>
      <c>
        <v>DEMİRCİ</v>
      </c>
      <c>
        <is>
          <t>DM</t>
        </is>
      </c>
      <c>
        <v>DEMİRCİ DM 45-74-M00347_ŞEHİR GİRİŞ M011_84598101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05.07.2023 19:16:17</t>
        </is>
      </c>
      <c>
        <is>
          <t>05.07.2023 19:27:57</t>
        </is>
      </c>
      <c>
        <v>0.194444444</v>
      </c>
      <c>
        <v>0</v>
      </c>
      <c>
        <v>8819</v>
      </c>
      <c>
        <v>0</v>
      </c>
      <c>
        <v>102</v>
      </c>
      <c>
        <v>4</v>
      </c>
      <c>
        <v>1707</v>
      </c>
      <c>
        <v>1</v>
      </c>
      <c>
        <v>19</v>
      </c>
      <c>
        <v>0</v>
      </c>
      <c>
        <v>245.40880715107627</v>
      </c>
      <c>
        <v>0</v>
      </c>
      <c>
        <v>6.35296548511479</v>
      </c>
      <c>
        <v>42.805177045165266</v>
      </c>
      <c>
        <v>172.43926639463803</v>
      </c>
      <c>
        <v>15.2547044825</v>
      </c>
      <c>
        <v>75.38734282767346</v>
      </c>
      <c>
        <v>557.6482633861679</v>
      </c>
    </row>
    <row>
      <c>
        <v>2598455</v>
      </c>
      <c>
        <v>1</v>
      </c>
      <c>
        <is>
          <t>MANİSA</t>
        </is>
      </c>
      <c>
        <v>SARIGÖL</v>
      </c>
      <c>
        <is>
          <t>DM</t>
        </is>
      </c>
      <c>
        <v>SARIGÖL DM 45-79-M00069_ESKİ KÖYLER FİDERİ M05_2076620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05.07.2023 09:51:23</t>
        </is>
      </c>
      <c>
        <is>
          <t>05.07.2023 10:05:11</t>
        </is>
      </c>
      <c>
        <v>0.23</v>
      </c>
      <c>
        <v>4</v>
      </c>
      <c>
        <v>2642</v>
      </c>
      <c>
        <v>145</v>
      </c>
      <c>
        <v>336</v>
      </c>
      <c>
        <v>5</v>
      </c>
      <c>
        <v>192</v>
      </c>
      <c>
        <v>0</v>
      </c>
      <c>
        <v>0</v>
      </c>
      <c>
        <v>0.20468145796444445</v>
      </c>
      <c>
        <v>86.37141636341545</v>
      </c>
      <c>
        <v>436.93161725447743</v>
      </c>
      <c>
        <v>492.3845921661349</v>
      </c>
      <c>
        <v>4.456618511463374</v>
      </c>
      <c>
        <v>28.844005160266136</v>
      </c>
      <c>
        <v>0</v>
      </c>
      <c>
        <v>0</v>
      </c>
      <c>
        <v>1049.1929309137217</v>
      </c>
    </row>
    <row>
      <c>
        <v>2598332</v>
      </c>
      <c>
        <v>1</v>
      </c>
      <c>
        <is>
          <t>MANİSA</t>
        </is>
      </c>
      <c>
        <v>KIRKAĞAÇ</v>
      </c>
      <c>
        <is>
          <t>KÖK</t>
        </is>
      </c>
      <c>
        <v>SAKARLI KÖK 45-76-M00046_HACET M04_72214505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05.07.2023 06:20:24</t>
        </is>
      </c>
      <c>
        <is>
          <t>05.07.2023 06:38:24</t>
        </is>
      </c>
      <c>
        <v>0.3</v>
      </c>
      <c>
        <v>2</v>
      </c>
      <c>
        <v>402</v>
      </c>
      <c>
        <v>6</v>
      </c>
      <c>
        <v>1</v>
      </c>
      <c>
        <v>3</v>
      </c>
      <c>
        <v>14</v>
      </c>
      <c>
        <v>0</v>
      </c>
      <c>
        <v>0</v>
      </c>
      <c>
        <v>0.42457143244326</v>
      </c>
      <c>
        <v>9.620463236670005</v>
      </c>
      <c>
        <v>25.542263421130798</v>
      </c>
      <c>
        <v>0.7379423532</v>
      </c>
      <c>
        <v>1.19597780941788</v>
      </c>
      <c>
        <v>0.72870563516958</v>
      </c>
      <c>
        <v>0</v>
      </c>
      <c>
        <v>0</v>
      </c>
      <c>
        <v>38.249923888031525</v>
      </c>
    </row>
    <row>
      <c>
        <v>2599139</v>
      </c>
      <c>
        <v>1</v>
      </c>
      <c>
        <is>
          <t>İZMİR</t>
        </is>
      </c>
      <c>
        <v>ÖDEMİŞ</v>
      </c>
      <c>
        <is>
          <t>DM</t>
        </is>
      </c>
      <c>
        <v>KAYMAKÇI İM 35-15-A00004_ÇAYLI L04_2121818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05.07.2023 21:47:23</t>
        </is>
      </c>
      <c>
        <is>
          <t>05.07.2023 21:52:52</t>
        </is>
      </c>
      <c>
        <v>0.091388888</v>
      </c>
      <c>
        <v>0</v>
      </c>
      <c>
        <v>777</v>
      </c>
      <c>
        <v>0</v>
      </c>
      <c>
        <v>138</v>
      </c>
      <c>
        <v>3</v>
      </c>
      <c>
        <v>170</v>
      </c>
      <c>
        <v>0</v>
      </c>
      <c>
        <v>0</v>
      </c>
      <c>
        <v>0</v>
      </c>
      <c>
        <v>15.593814214324986</v>
      </c>
      <c>
        <v>0</v>
      </c>
      <c>
        <v>37.18377666937225</v>
      </c>
      <c>
        <v>0.8382211124776016</v>
      </c>
      <c>
        <v>21.8535362982044</v>
      </c>
      <c>
        <v>0</v>
      </c>
      <c>
        <v>0</v>
      </c>
      <c>
        <v>75.46934829437924</v>
      </c>
    </row>
    <row>
      <c>
        <v>2598306</v>
      </c>
      <c>
        <v>1</v>
      </c>
      <c>
        <is>
          <t>İZMİR</t>
        </is>
      </c>
      <c>
        <v>BORNOVA</v>
      </c>
      <c>
        <is>
          <t>AG Fideri</t>
        </is>
      </c>
      <c>
        <v>K-3001 35-02-K03001_C_56380698_56380698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05.07.2023 02:13:47</t>
        </is>
      </c>
      <c>
        <is>
          <t>05.07.2023 03:03:04</t>
        </is>
      </c>
      <c>
        <v>0.821388888</v>
      </c>
      <c>
        <v>0</v>
      </c>
      <c>
        <v>109</v>
      </c>
      <c>
        <v>0</v>
      </c>
      <c>
        <v>0</v>
      </c>
      <c>
        <v>0</v>
      </c>
      <c>
        <v>11</v>
      </c>
      <c>
        <v>0</v>
      </c>
      <c>
        <v>0</v>
      </c>
      <c>
        <v>0</v>
      </c>
      <c>
        <v>20.20234534576265</v>
      </c>
      <c>
        <v>0</v>
      </c>
      <c>
        <v>0</v>
      </c>
      <c>
        <v>0</v>
      </c>
      <c>
        <v>3.690443017903054</v>
      </c>
      <c>
        <v>0</v>
      </c>
      <c>
        <v>0</v>
      </c>
      <c>
        <v>23.892788363665705</v>
      </c>
    </row>
    <row>
      <c>
        <v>2599016</v>
      </c>
      <c>
        <v>1</v>
      </c>
      <c>
        <is>
          <t>İZMİR</t>
        </is>
      </c>
      <c>
        <v>KİRAZ</v>
      </c>
      <c>
        <is>
          <t>Dağıtım Transformatörü</t>
        </is>
      </c>
      <c>
        <v>KİBAR KÖYÜ TR-2 35-31-L00313_35-31-L00313_2364981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05.07.2023 19:36:40</t>
        </is>
      </c>
      <c>
        <is>
          <t>06.07.2023 00:16:29</t>
        </is>
      </c>
      <c>
        <v>4.663611111</v>
      </c>
      <c>
        <v>0</v>
      </c>
      <c>
        <v>27</v>
      </c>
      <c>
        <v>0</v>
      </c>
      <c>
        <v>21</v>
      </c>
      <c>
        <v>0</v>
      </c>
      <c>
        <v>11</v>
      </c>
      <c>
        <v>0</v>
      </c>
      <c>
        <v>0</v>
      </c>
      <c>
        <v>0</v>
      </c>
      <c>
        <v>24.963490470480494</v>
      </c>
      <c>
        <v>0</v>
      </c>
      <c>
        <v>108.31811623021375</v>
      </c>
      <c>
        <v>0</v>
      </c>
      <c>
        <v>44.88750809782654</v>
      </c>
      <c>
        <v>0</v>
      </c>
      <c>
        <v>0</v>
      </c>
      <c>
        <v>178.16911479852075</v>
      </c>
    </row>
    <row>
      <c>
        <v>2598910</v>
      </c>
      <c>
        <v>1</v>
      </c>
      <c>
        <is>
          <t>MANİSA</t>
        </is>
      </c>
      <c>
        <v>SELENDİ</v>
      </c>
      <c>
        <is>
          <t>Dağıtım Transformatörü</t>
        </is>
      </c>
      <c>
        <v>HALILAR TR-1 45-81-M00129_45-81-M00129_2376524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05.07.2023 17:40:57</t>
        </is>
      </c>
      <c>
        <is>
          <t>05.07.2023 20:24:54</t>
        </is>
      </c>
      <c>
        <v>2.7325</v>
      </c>
      <c>
        <v>0</v>
      </c>
      <c>
        <v>65</v>
      </c>
      <c>
        <v>0</v>
      </c>
      <c>
        <v>11</v>
      </c>
      <c>
        <v>0</v>
      </c>
      <c>
        <v>1</v>
      </c>
      <c>
        <v>0</v>
      </c>
      <c>
        <v>0</v>
      </c>
      <c>
        <v>0</v>
      </c>
      <c>
        <v>23.87115574187527</v>
      </c>
      <c>
        <v>0</v>
      </c>
      <c>
        <v>12.913803025444595</v>
      </c>
      <c>
        <v>0</v>
      </c>
      <c>
        <v>0.0005648607295050001</v>
      </c>
      <c>
        <v>0</v>
      </c>
      <c>
        <v>0</v>
      </c>
      <c>
        <v>36.78552362804937</v>
      </c>
    </row>
    <row>
      <c>
        <v>2598412</v>
      </c>
      <c>
        <v>1</v>
      </c>
      <c>
        <is>
          <t>İZMİR</t>
        </is>
      </c>
      <c>
        <v>BORNOVA</v>
      </c>
      <c>
        <is>
          <t>Kullanıcı Bağlantı Hattı</t>
        </is>
      </c>
      <c>
        <v>M-1283 35-02-M01283_912912894_912912894</v>
      </c>
      <c>
        <v>AG Branşman Yeraltı Kablo Arızası</v>
      </c>
      <c>
        <v>Dağıtım-AG</v>
      </c>
      <c>
        <v>Uzun</v>
      </c>
      <c>
        <v>Şebeke işletmecisi</v>
      </c>
      <c>
        <v>Bildirimsiz</v>
      </c>
      <c>
        <is>
          <t>05.07.2023 09:07:48</t>
        </is>
      </c>
      <c>
        <is>
          <t>05.07.2023 11:46:52</t>
        </is>
      </c>
      <c>
        <v>2.651111111</v>
      </c>
      <c>
        <v>0</v>
      </c>
      <c>
        <v>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1.3899261058178993</v>
      </c>
      <c>
        <v>0</v>
      </c>
      <c>
        <v>0</v>
      </c>
      <c>
        <v>0</v>
      </c>
      <c>
        <v>0.22136436345262667</v>
      </c>
      <c>
        <v>0</v>
      </c>
      <c>
        <v>0</v>
      </c>
      <c>
        <v>1.6112904692705259</v>
      </c>
    </row>
    <row>
      <c>
        <v>2598804</v>
      </c>
      <c>
        <v>1</v>
      </c>
      <c>
        <is>
          <t>İZMİR</t>
        </is>
      </c>
      <c>
        <v>KONAK</v>
      </c>
      <c>
        <is>
          <t>Saha Dağıtım Kutusu (SDK)</t>
        </is>
      </c>
      <c>
        <v>M-2009 35-01-M02009_9253619 1R_5857641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05.07.2023 16:07:38</t>
        </is>
      </c>
      <c>
        <is>
          <t>05.07.2023 17:37:35</t>
        </is>
      </c>
      <c>
        <v>1.499166666</v>
      </c>
      <c>
        <v>0</v>
      </c>
      <c>
        <v>0</v>
      </c>
      <c>
        <v>0</v>
      </c>
      <c>
        <v>0</v>
      </c>
      <c>
        <v>0</v>
      </c>
      <c>
        <v>63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178.75926234166835</v>
      </c>
      <c>
        <v>0</v>
      </c>
      <c>
        <v>7.343150424016049</v>
      </c>
      <c>
        <v>186.1024127656844</v>
      </c>
    </row>
    <row>
      <c>
        <v>2598555</v>
      </c>
      <c>
        <v>1</v>
      </c>
      <c>
        <is>
          <t>İZMİR</t>
        </is>
      </c>
      <c>
        <v>BORNOVA</v>
      </c>
      <c>
        <is>
          <t>Saha Dağıtım Kutusu (SDK)</t>
        </is>
      </c>
      <c>
        <v>M-423 35-02-M00423_A A1_66329125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05.07.2023 11:21:54</t>
        </is>
      </c>
      <c>
        <is>
          <t>05.07.2023 11:49:00</t>
        </is>
      </c>
      <c>
        <v>0.451666666</v>
      </c>
      <c>
        <v>0</v>
      </c>
      <c>
        <v>0</v>
      </c>
      <c>
        <v>0</v>
      </c>
      <c>
        <v>0</v>
      </c>
      <c>
        <v>0</v>
      </c>
      <c>
        <v>12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33.26691033639159</v>
      </c>
      <c>
        <v>0</v>
      </c>
      <c>
        <v>78.67261091475952</v>
      </c>
      <c>
        <v>111.9395212511511</v>
      </c>
    </row>
    <row>
      <c>
        <v>2599053</v>
      </c>
      <c>
        <v>1</v>
      </c>
      <c>
        <is>
          <t>İZMİR</t>
        </is>
      </c>
      <c>
        <v>KİRAZ</v>
      </c>
      <c>
        <is>
          <t>AG Fideri</t>
        </is>
      </c>
      <c>
        <v>KALEKÖY TR-2 35-31-L00235_47918702_56389300_56389300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05.07.2023 20:27:52</t>
        </is>
      </c>
      <c>
        <is>
          <t>05.07.2023 22:17:22</t>
        </is>
      </c>
      <c>
        <v>1.825</v>
      </c>
      <c>
        <v>0</v>
      </c>
      <c>
        <v>8</v>
      </c>
      <c>
        <v>0</v>
      </c>
      <c>
        <v>8</v>
      </c>
      <c>
        <v>0</v>
      </c>
      <c>
        <v>3</v>
      </c>
      <c>
        <v>0</v>
      </c>
      <c>
        <v>0</v>
      </c>
      <c>
        <v>0</v>
      </c>
      <c>
        <v>3.0932721074823357</v>
      </c>
      <c>
        <v>0</v>
      </c>
      <c>
        <v>40.64707656807022</v>
      </c>
      <c>
        <v>0</v>
      </c>
      <c>
        <v>1.9530978346853196</v>
      </c>
      <c>
        <v>0</v>
      </c>
      <c>
        <v>0</v>
      </c>
      <c>
        <v>45.69344651023788</v>
      </c>
    </row>
    <row>
      <c>
        <v>2598810</v>
      </c>
      <c>
        <v>1</v>
      </c>
      <c>
        <is>
          <t>İZMİR</t>
        </is>
      </c>
      <c>
        <v>KARABAĞLAR</v>
      </c>
      <c>
        <is>
          <t>AG Fideri</t>
        </is>
      </c>
      <c>
        <v>K-859 35-01-K00859_B_56354502_56354502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05.07.2023 16:09:46</t>
        </is>
      </c>
      <c>
        <is>
          <t>05.07.2023 16:33:42</t>
        </is>
      </c>
      <c>
        <v>0.398888888</v>
      </c>
      <c>
        <v>0</v>
      </c>
      <c>
        <v>169</v>
      </c>
      <c>
        <v>0</v>
      </c>
      <c>
        <v>0</v>
      </c>
      <c>
        <v>0</v>
      </c>
      <c>
        <v>44</v>
      </c>
      <c>
        <v>0</v>
      </c>
      <c>
        <v>0</v>
      </c>
      <c>
        <v>0</v>
      </c>
      <c>
        <v>17.41380629246636</v>
      </c>
      <c>
        <v>0</v>
      </c>
      <c>
        <v>0</v>
      </c>
      <c>
        <v>0</v>
      </c>
      <c>
        <v>8.60404151298443</v>
      </c>
      <c>
        <v>0</v>
      </c>
      <c>
        <v>0</v>
      </c>
      <c>
        <v>26.017847805450792</v>
      </c>
    </row>
    <row>
      <c>
        <v>2598346</v>
      </c>
      <c>
        <v>1</v>
      </c>
      <c>
        <is>
          <t>MANİSA</t>
        </is>
      </c>
      <c>
        <v>SALİHLİ</v>
      </c>
      <c>
        <is>
          <t>KÖK</t>
        </is>
      </c>
      <c>
        <v>YEŞİLOVA KÖK 45-78-M01393_YEŞİLOVA KÖYİÇİ M01_83810757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05.07.2023 07:08:22</t>
        </is>
      </c>
      <c>
        <is>
          <t>05.07.2023 07:51:20</t>
        </is>
      </c>
      <c>
        <v>0.716111111</v>
      </c>
      <c>
        <v>0</v>
      </c>
      <c>
        <v>0</v>
      </c>
      <c>
        <v>30</v>
      </c>
      <c>
        <v>56</v>
      </c>
      <c>
        <v>4</v>
      </c>
      <c>
        <v>5</v>
      </c>
      <c>
        <v>0</v>
      </c>
      <c>
        <v>0</v>
      </c>
      <c>
        <v>0</v>
      </c>
      <c>
        <v>0</v>
      </c>
      <c>
        <v>47.034237100499</v>
      </c>
      <c>
        <v>72.9520953579653</v>
      </c>
      <c>
        <v>9.013848390015548</v>
      </c>
      <c>
        <v>4.648383954117665</v>
      </c>
      <c>
        <v>0</v>
      </c>
      <c>
        <v>0</v>
      </c>
      <c>
        <v>133.64856480259752</v>
      </c>
    </row>
    <row>
      <c>
        <v>2599033</v>
      </c>
      <c>
        <v>1</v>
      </c>
      <c>
        <is>
          <t>MANİSA</t>
        </is>
      </c>
      <c>
        <v>SALİHLİ</v>
      </c>
      <c>
        <is>
          <t>DM</t>
        </is>
      </c>
      <c>
        <v>YILMAZ İM 45-78-A00003_YILMAZ DM-1 M07_2108834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05.07.2023 19:54:16</t>
        </is>
      </c>
      <c>
        <is>
          <t>05.07.2023 20:37:13</t>
        </is>
      </c>
      <c>
        <v>0.715833333</v>
      </c>
      <c>
        <v>1</v>
      </c>
      <c>
        <v>1816</v>
      </c>
      <c>
        <v>96</v>
      </c>
      <c>
        <v>124</v>
      </c>
      <c>
        <v>34</v>
      </c>
      <c>
        <v>169</v>
      </c>
      <c>
        <v>14</v>
      </c>
      <c>
        <v>0</v>
      </c>
      <c>
        <v>0.7578365915387402</v>
      </c>
      <c>
        <v>281.7760426271729</v>
      </c>
      <c>
        <v>301.78767230426877</v>
      </c>
      <c>
        <v>141.0703004746629</v>
      </c>
      <c>
        <v>143.83018859488914</v>
      </c>
      <c>
        <v>142.3577224985773</v>
      </c>
      <c>
        <v>614.0846956148696</v>
      </c>
      <c>
        <v>0</v>
      </c>
      <c>
        <v>1625.6644587059793</v>
      </c>
    </row>
    <row>
      <c>
        <v>2598701</v>
      </c>
      <c>
        <v>1</v>
      </c>
      <c>
        <is>
          <t>İZMİR</t>
        </is>
      </c>
      <c>
        <v>MENEMEN</v>
      </c>
      <c>
        <is>
          <t>AG Fideri</t>
        </is>
      </c>
      <c>
        <v>MENEMEN TR-16 35-28-L00016_A_56378865_56378865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05.07.2023 14:07:34</t>
        </is>
      </c>
      <c>
        <is>
          <t>05.07.2023 22:12:00</t>
        </is>
      </c>
      <c>
        <v>8.073888888</v>
      </c>
      <c>
        <v>0</v>
      </c>
      <c>
        <v>111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241.330102918391</v>
      </c>
      <c>
        <v>0</v>
      </c>
      <c>
        <v>0</v>
      </c>
      <c>
        <v>0</v>
      </c>
      <c>
        <v>19.249322554114066</v>
      </c>
      <c>
        <v>0</v>
      </c>
      <c>
        <v>0</v>
      </c>
      <c>
        <v>260.5794254725051</v>
      </c>
    </row>
    <row>
      <c>
        <v>2598747</v>
      </c>
      <c>
        <v>1</v>
      </c>
      <c>
        <is>
          <t>İZMİR</t>
        </is>
      </c>
      <c>
        <v>KİRAZ</v>
      </c>
      <c>
        <is>
          <t>AG Fideri</t>
        </is>
      </c>
      <c>
        <v>KARABURÇ OYMAK ALTI TR-16 35-31-L00475_B_72249910_72249910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05.07.2023 14:55:33</t>
        </is>
      </c>
      <c>
        <is>
          <t>05.07.2023 17:17:33</t>
        </is>
      </c>
      <c>
        <v>2.366666666</v>
      </c>
      <c>
        <v>0</v>
      </c>
      <c>
        <v>43</v>
      </c>
      <c>
        <v>0</v>
      </c>
      <c>
        <v>2</v>
      </c>
      <c>
        <v>0</v>
      </c>
      <c>
        <v>12</v>
      </c>
      <c>
        <v>0</v>
      </c>
      <c>
        <v>0</v>
      </c>
      <c>
        <v>0</v>
      </c>
      <c>
        <v>23.664355883364426</v>
      </c>
      <c>
        <v>0</v>
      </c>
      <c>
        <v>14.413939699137014</v>
      </c>
      <c>
        <v>0</v>
      </c>
      <c>
        <v>33.0056646359698</v>
      </c>
      <c>
        <v>0</v>
      </c>
      <c>
        <v>0</v>
      </c>
      <c>
        <v>71.08396021847125</v>
      </c>
    </row>
    <row>
      <c>
        <v>2599179</v>
      </c>
      <c>
        <v>1</v>
      </c>
      <c>
        <is>
          <t>MANİSA</t>
        </is>
      </c>
      <c>
        <v>SARIGÖL</v>
      </c>
      <c>
        <is>
          <t>AG Fideri</t>
        </is>
      </c>
      <c>
        <v>AFŞAR TR-3 YENİMAHALLE 45-79-M00346_B_56384558_56384558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05.07.2023 22:06:32</t>
        </is>
      </c>
      <c>
        <is>
          <t>06.07.2023 01:33:20</t>
        </is>
      </c>
      <c>
        <v>3.446666666</v>
      </c>
      <c>
        <v>0</v>
      </c>
      <c>
        <v>27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13.0933858801319</v>
      </c>
      <c>
        <v>0</v>
      </c>
      <c>
        <v>11.460727700355307</v>
      </c>
      <c>
        <v>0</v>
      </c>
      <c>
        <v>0</v>
      </c>
      <c>
        <v>0</v>
      </c>
      <c>
        <v>0</v>
      </c>
      <c>
        <v>24.554113580487204</v>
      </c>
    </row>
    <row>
      <c>
        <v>2598787</v>
      </c>
      <c>
        <v>1</v>
      </c>
      <c>
        <is>
          <t>İZMİR</t>
        </is>
      </c>
      <c>
        <v>BAYINDIR</v>
      </c>
      <c>
        <is>
          <t>Dağıtım Transformatörü</t>
        </is>
      </c>
      <c>
        <v>ÇIRPI TOPRAK SU TR-4 35-20-L00192_35-20-L00192_2363585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05.07.2023 15:36:45</t>
        </is>
      </c>
      <c>
        <is>
          <t>05.07.2023 18:26:20</t>
        </is>
      </c>
      <c>
        <v>2.826388888</v>
      </c>
      <c>
        <v>0</v>
      </c>
      <c>
        <v>0</v>
      </c>
      <c>
        <v>0</v>
      </c>
      <c>
        <v>4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92.38924185846243</v>
      </c>
      <c>
        <v>0</v>
      </c>
      <c>
        <v>26.358327398254797</v>
      </c>
      <c>
        <v>0</v>
      </c>
      <c>
        <v>0</v>
      </c>
      <c>
        <v>118.74756925671723</v>
      </c>
    </row>
    <row>
      <c>
        <v>2599225</v>
      </c>
      <c>
        <v>1</v>
      </c>
      <c>
        <is>
          <t>İZMİR</t>
        </is>
      </c>
      <c>
        <v>ÖDEMİŞ</v>
      </c>
      <c>
        <is>
          <t>DM</t>
        </is>
      </c>
      <c>
        <v>BALABANLI DM 35-15-M00280_HANAYLIKUYU M08_72306397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05.07.2023 22:31:58</t>
        </is>
      </c>
      <c>
        <is>
          <t>06.07.2023 01:54:34</t>
        </is>
      </c>
      <c>
        <v>3.376666666</v>
      </c>
      <c>
        <v>0</v>
      </c>
      <c>
        <v>14</v>
      </c>
      <c>
        <v>6</v>
      </c>
      <c>
        <v>67</v>
      </c>
      <c>
        <v>0</v>
      </c>
      <c>
        <v>27</v>
      </c>
      <c>
        <v>0</v>
      </c>
      <c>
        <v>0</v>
      </c>
      <c>
        <v>0</v>
      </c>
      <c>
        <v>18.791172602127116</v>
      </c>
      <c>
        <v>120.51916777672244</v>
      </c>
      <c>
        <v>515.8067989619043</v>
      </c>
      <c>
        <v>0</v>
      </c>
      <c>
        <v>87.52029848014585</v>
      </c>
      <c>
        <v>0</v>
      </c>
      <c>
        <v>0</v>
      </c>
      <c>
        <v>742.6374378208997</v>
      </c>
    </row>
    <row>
      <c>
        <v>2598309</v>
      </c>
      <c>
        <v>1</v>
      </c>
      <c>
        <is>
          <t>İZMİR</t>
        </is>
      </c>
      <c>
        <v>MENDERES</v>
      </c>
      <c>
        <is>
          <t>KÖK</t>
        </is>
      </c>
      <c>
        <v>AĞAÇ İŞLERİ KÖK-2 (M-703) 35-22-M00125_KISIKKÖY(KARTAL) M02_72110798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05.07.2023 02:47:27</t>
        </is>
      </c>
      <c>
        <is>
          <t>05.07.2023 03:16:40</t>
        </is>
      </c>
      <c>
        <v>0.486944444</v>
      </c>
      <c>
        <v>0</v>
      </c>
      <c>
        <v>279</v>
      </c>
      <c>
        <v>0</v>
      </c>
      <c>
        <v>23</v>
      </c>
      <c>
        <v>9</v>
      </c>
      <c>
        <v>64</v>
      </c>
      <c>
        <v>2</v>
      </c>
      <c>
        <v>2</v>
      </c>
      <c>
        <v>0</v>
      </c>
      <c>
        <v>30.958150639839072</v>
      </c>
      <c>
        <v>0</v>
      </c>
      <c>
        <v>12.410542765939114</v>
      </c>
      <c>
        <v>35.64242203536057</v>
      </c>
      <c>
        <v>25.585368323989748</v>
      </c>
      <c>
        <v>55.06373254116281</v>
      </c>
      <c>
        <v>4.346685467405574</v>
      </c>
      <c>
        <v>164.00690177369688</v>
      </c>
    </row>
    <row>
      <c>
        <v>2598286</v>
      </c>
      <c>
        <v>1</v>
      </c>
      <c>
        <is>
          <t>MANİSA</t>
        </is>
      </c>
      <c>
        <v>SALİHLİ</v>
      </c>
      <c>
        <is>
          <t>OG Fideri</t>
        </is>
      </c>
      <c>
        <v>CAFERBEY KÖK 45-78-L00231_HatBaşıAyırıcı_53139378 L04_53139378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05.07.2023 00:06:40</t>
        </is>
      </c>
      <c>
        <is>
          <t>05.07.2023 02:58:52</t>
        </is>
      </c>
      <c>
        <v>2.87</v>
      </c>
      <c>
        <v>0</v>
      </c>
      <c>
        <v>0</v>
      </c>
      <c>
        <v>6</v>
      </c>
      <c>
        <v>0</v>
      </c>
      <c>
        <v>1</v>
      </c>
      <c>
        <v>0</v>
      </c>
      <c>
        <v>2</v>
      </c>
      <c>
        <v>0</v>
      </c>
      <c>
        <v>0</v>
      </c>
      <c>
        <v>0</v>
      </c>
      <c>
        <v>48.51660822035173</v>
      </c>
      <c>
        <v>0</v>
      </c>
      <c>
        <v>34.30619144980378</v>
      </c>
      <c>
        <v>0</v>
      </c>
      <c>
        <v>423.31958960353654</v>
      </c>
      <c>
        <v>0</v>
      </c>
      <c>
        <v>506.14238927369206</v>
      </c>
    </row>
    <row>
      <c>
        <v>2598621</v>
      </c>
      <c>
        <v>1</v>
      </c>
      <c>
        <is>
          <t>İZMİR</t>
        </is>
      </c>
      <c>
        <v>ÖDEMİŞ</v>
      </c>
      <c>
        <is>
          <t>AG Fideri</t>
        </is>
      </c>
      <c>
        <v>TR-150 35-15-M00150_D_56380195_56380195</v>
      </c>
      <c>
        <v>AG Klemens Arızası</v>
      </c>
      <c>
        <v>Dağıtım-AG</v>
      </c>
      <c>
        <v>Uzun</v>
      </c>
      <c>
        <v>Şebeke işletmecisi</v>
      </c>
      <c>
        <v>Bildirimsiz</v>
      </c>
      <c>
        <is>
          <t>05.07.2023 12:32:04</t>
        </is>
      </c>
      <c>
        <is>
          <t>05.07.2023 16:31:52</t>
        </is>
      </c>
      <c>
        <v>3.996666666</v>
      </c>
      <c>
        <v>0</v>
      </c>
      <c>
        <v>215</v>
      </c>
      <c>
        <v>0</v>
      </c>
      <c>
        <v>1</v>
      </c>
      <c>
        <v>0</v>
      </c>
      <c>
        <v>4</v>
      </c>
      <c>
        <v>0</v>
      </c>
      <c>
        <v>0</v>
      </c>
      <c>
        <v>0</v>
      </c>
      <c>
        <v>231.90929422264938</v>
      </c>
      <c>
        <v>0</v>
      </c>
      <c>
        <v>17.046247798197733</v>
      </c>
      <c>
        <v>0</v>
      </c>
      <c>
        <v>34.88615770286725</v>
      </c>
      <c>
        <v>0</v>
      </c>
      <c>
        <v>0</v>
      </c>
      <c>
        <v>283.8416997237143</v>
      </c>
    </row>
    <row>
      <c>
        <v>2598970</v>
      </c>
      <c>
        <v>1</v>
      </c>
      <c>
        <is>
          <t>İZMİR</t>
        </is>
      </c>
      <c>
        <v>TORBALI</v>
      </c>
      <c>
        <is>
          <t>Dağıtım Transformatörü</t>
        </is>
      </c>
      <c>
        <v>DM-3/22 35-26-M00796_35-26-M00796_2355054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05.07.2023 18:36:28</t>
        </is>
      </c>
      <c>
        <is>
          <t>05.07.2023 20:03:07</t>
        </is>
      </c>
      <c>
        <v>1.444166666</v>
      </c>
      <c>
        <v>0</v>
      </c>
      <c>
        <v>278</v>
      </c>
      <c>
        <v>0</v>
      </c>
      <c>
        <v>5</v>
      </c>
      <c>
        <v>0</v>
      </c>
      <c>
        <v>65</v>
      </c>
      <c>
        <v>0</v>
      </c>
      <c>
        <v>0</v>
      </c>
      <c>
        <v>0</v>
      </c>
      <c>
        <v>89.69817431107515</v>
      </c>
      <c>
        <v>0</v>
      </c>
      <c>
        <v>9.207651085755767</v>
      </c>
      <c>
        <v>0</v>
      </c>
      <c>
        <v>122.45506834157122</v>
      </c>
      <c>
        <v>0</v>
      </c>
      <c>
        <v>0</v>
      </c>
      <c>
        <v>221.36089373840213</v>
      </c>
    </row>
    <row>
      <c>
        <v>2598452</v>
      </c>
      <c>
        <v>1</v>
      </c>
      <c>
        <is>
          <t>İZMİR</t>
        </is>
      </c>
      <c>
        <v>TORBALI</v>
      </c>
      <c>
        <is>
          <t>AG Fideri</t>
        </is>
      </c>
      <c>
        <v>YAŞAR ÖZLÜ 35-26-L00078_A_91127295_91127295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05.07.2023 09:43:31</t>
        </is>
      </c>
      <c>
        <is>
          <t>05.07.2023 12:32:35</t>
        </is>
      </c>
      <c>
        <v>2.817777777</v>
      </c>
      <c>
        <v>0</v>
      </c>
      <c>
        <v>0</v>
      </c>
      <c>
        <v>0</v>
      </c>
      <c>
        <v>8</v>
      </c>
      <c>
        <v>0</v>
      </c>
      <c>
        <v>5</v>
      </c>
      <c>
        <v>0</v>
      </c>
      <c>
        <v>0</v>
      </c>
      <c>
        <v>0</v>
      </c>
      <c>
        <v>0</v>
      </c>
      <c>
        <v>0</v>
      </c>
      <c>
        <v>275.1982652160376</v>
      </c>
      <c>
        <v>0</v>
      </c>
      <c>
        <v>60.41463193936705</v>
      </c>
      <c>
        <v>0</v>
      </c>
      <c>
        <v>0</v>
      </c>
      <c>
        <v>335.61289715540465</v>
      </c>
    </row>
    <row>
      <c>
        <v>2598329</v>
      </c>
      <c>
        <v>1</v>
      </c>
      <c>
        <is>
          <t>MANİSA</t>
        </is>
      </c>
      <c>
        <v>KÖPRÜBAŞI</v>
      </c>
      <c>
        <is>
          <t>OG Fideri</t>
        </is>
      </c>
      <c>
        <v>KEMHALLI KÖK 45-86-M00044_HatBaşıAyırıcı_75176085 M01_75176085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05.07.2023 06:07:08</t>
        </is>
      </c>
      <c>
        <is>
          <t>05.07.2023 08:30:57</t>
        </is>
      </c>
      <c>
        <v>2.396944444</v>
      </c>
      <c>
        <v>1</v>
      </c>
      <c>
        <v>44</v>
      </c>
      <c>
        <v>6</v>
      </c>
      <c>
        <v>34</v>
      </c>
      <c>
        <v>0</v>
      </c>
      <c>
        <v>1</v>
      </c>
      <c>
        <v>0</v>
      </c>
      <c>
        <v>0</v>
      </c>
      <c>
        <v>0.37501147790944445</v>
      </c>
      <c>
        <v>11.907286031705286</v>
      </c>
      <c>
        <v>65.66740271523753</v>
      </c>
      <c>
        <v>68.40066827223343</v>
      </c>
      <c>
        <v>0</v>
      </c>
      <c>
        <v>0</v>
      </c>
      <c>
        <v>0</v>
      </c>
      <c>
        <v>0</v>
      </c>
      <c>
        <v>146.3503684970857</v>
      </c>
    </row>
    <row>
      <c>
        <v>2599099</v>
      </c>
      <c>
        <v>1</v>
      </c>
      <c>
        <is>
          <t>MANİSA</t>
        </is>
      </c>
      <c>
        <v>SARUHANLI</v>
      </c>
      <c>
        <is>
          <t>DM</t>
        </is>
      </c>
      <c>
        <v>HALİTPAŞA DM 45-80-M00060_BELEN M02_72188714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05.07.2023 20:57:20</t>
        </is>
      </c>
      <c>
        <is>
          <t>05.07.2023 23:34:25</t>
        </is>
      </c>
      <c>
        <v>2.618055555</v>
      </c>
      <c>
        <v>2</v>
      </c>
      <c>
        <v>401</v>
      </c>
      <c>
        <v>118</v>
      </c>
      <c>
        <v>81</v>
      </c>
      <c>
        <v>13</v>
      </c>
      <c>
        <v>36</v>
      </c>
      <c>
        <v>1</v>
      </c>
      <c>
        <v>0</v>
      </c>
      <c>
        <v>36.078413753337955</v>
      </c>
      <c>
        <v>223.915395495043</v>
      </c>
      <c>
        <v>1738.5923688488633</v>
      </c>
      <c>
        <v>1349.5506229555583</v>
      </c>
      <c>
        <v>149.21895248092116</v>
      </c>
      <c>
        <v>48.9466898627341</v>
      </c>
      <c>
        <v>0</v>
      </c>
      <c>
        <v>0</v>
      </c>
      <c>
        <v>3546.302443396458</v>
      </c>
    </row>
    <row>
      <c>
        <v>2599205</v>
      </c>
      <c>
        <v>1</v>
      </c>
      <c>
        <is>
          <t>MANİSA</t>
        </is>
      </c>
      <c>
        <v>SALİHLİ</v>
      </c>
      <c>
        <is>
          <t>AG Fideri</t>
        </is>
      </c>
      <c>
        <v>TR-6 45-78-L00802__81571214_81571214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05.07.2023 22:46:57</t>
        </is>
      </c>
      <c>
        <is>
          <t>06.07.2023 04:06:06</t>
        </is>
      </c>
      <c>
        <v>5.319166666</v>
      </c>
      <c>
        <v>0</v>
      </c>
      <c>
        <v>0</v>
      </c>
      <c>
        <v>0</v>
      </c>
      <c>
        <v>0</v>
      </c>
      <c>
        <v>0</v>
      </c>
      <c>
        <v>12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123.92134934804206</v>
      </c>
      <c>
        <v>0</v>
      </c>
      <c>
        <v>0</v>
      </c>
      <c>
        <v>123.92134934804206</v>
      </c>
    </row>
    <row>
      <c>
        <v>2598415</v>
      </c>
      <c>
        <v>1</v>
      </c>
      <c>
        <is>
          <t>İZMİR</t>
        </is>
      </c>
      <c>
        <v>KİRAZ</v>
      </c>
      <c>
        <is>
          <t>KÖK</t>
        </is>
      </c>
      <c>
        <v>HALİLLER KÖK 35-31-L00228_SIRIMLI L011_72238546</v>
      </c>
      <c>
        <v>Plansız Kesinti / Müdahale</v>
      </c>
      <c>
        <v>Dağıtım-OG</v>
      </c>
      <c>
        <v>Uzun</v>
      </c>
      <c>
        <v>Şebeke işletmecisi</v>
      </c>
      <c>
        <v>Bildirimsiz</v>
      </c>
      <c>
        <is>
          <t>05.07.2023 09:16:17</t>
        </is>
      </c>
      <c>
        <is>
          <t>05.07.2023 11:43:44</t>
        </is>
      </c>
      <c>
        <v>2.4575</v>
      </c>
      <c>
        <v>0</v>
      </c>
      <c>
        <v>398</v>
      </c>
      <c>
        <v>0</v>
      </c>
      <c>
        <v>85</v>
      </c>
      <c>
        <v>4</v>
      </c>
      <c>
        <v>48</v>
      </c>
      <c>
        <v>0</v>
      </c>
      <c>
        <v>0</v>
      </c>
      <c>
        <v>0</v>
      </c>
      <c>
        <v>250.3525558194167</v>
      </c>
      <c>
        <v>0</v>
      </c>
      <c>
        <v>246.99269037069007</v>
      </c>
      <c>
        <v>58.01320627818578</v>
      </c>
      <c>
        <v>125.2732466620953</v>
      </c>
      <c>
        <v>0</v>
      </c>
      <c>
        <v>0</v>
      </c>
      <c>
        <v>680.6316991303878</v>
      </c>
    </row>
    <row>
      <c>
        <v>2598956</v>
      </c>
      <c>
        <v>1</v>
      </c>
      <c>
        <is>
          <t>İZMİR</t>
        </is>
      </c>
      <c>
        <v>KARŞIYAKA</v>
      </c>
      <c>
        <is>
          <t>Dağıtım Transformatörü</t>
        </is>
      </c>
      <c>
        <v>K-1781 35-04-K01781_35-04-K01781_2359442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05.07.2023 17:45:40</t>
        </is>
      </c>
      <c>
        <is>
          <t>05.07.2023 19:46:04</t>
        </is>
      </c>
      <c>
        <v>2.006666666</v>
      </c>
      <c>
        <v>0</v>
      </c>
      <c>
        <v>376</v>
      </c>
      <c>
        <v>0</v>
      </c>
      <c>
        <v>0</v>
      </c>
      <c>
        <v>0</v>
      </c>
      <c>
        <v>25</v>
      </c>
      <c>
        <v>0</v>
      </c>
      <c>
        <v>0</v>
      </c>
      <c>
        <v>0</v>
      </c>
      <c>
        <v>200.289368745723</v>
      </c>
      <c>
        <v>0</v>
      </c>
      <c>
        <v>0</v>
      </c>
      <c>
        <v>0</v>
      </c>
      <c>
        <v>46.97576977242749</v>
      </c>
      <c>
        <v>0</v>
      </c>
      <c>
        <v>0</v>
      </c>
      <c>
        <v>247.2651385181505</v>
      </c>
    </row>
    <row>
      <c>
        <v>2598773</v>
      </c>
      <c>
        <v>1</v>
      </c>
      <c>
        <is>
          <t>İZMİR</t>
        </is>
      </c>
      <c>
        <v>BORNOVA</v>
      </c>
      <c>
        <is>
          <t>KÖK</t>
        </is>
      </c>
      <c>
        <v>M-891 35-02-M00891_M-1701 M04_2034652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05.07.2023 15:31:48</t>
        </is>
      </c>
      <c>
        <is>
          <t>05.07.2023 15:39:18</t>
        </is>
      </c>
      <c>
        <v>0.125</v>
      </c>
      <c>
        <v>0</v>
      </c>
      <c>
        <v>0</v>
      </c>
      <c>
        <v>0</v>
      </c>
      <c>
        <v>0</v>
      </c>
      <c>
        <v>4</v>
      </c>
      <c>
        <v>0</v>
      </c>
      <c>
        <v>5</v>
      </c>
      <c>
        <v>0</v>
      </c>
      <c>
        <v>0</v>
      </c>
      <c>
        <v>0</v>
      </c>
      <c>
        <v>0</v>
      </c>
      <c>
        <v>0</v>
      </c>
      <c>
        <v>3.69292561330365</v>
      </c>
      <c>
        <v>0</v>
      </c>
      <c>
        <v>38.27185647777277</v>
      </c>
      <c>
        <v>0</v>
      </c>
      <c>
        <v>41.96478209107642</v>
      </c>
    </row>
    <row>
      <c>
        <v>2598418</v>
      </c>
      <c>
        <v>1</v>
      </c>
      <c>
        <is>
          <t>İZMİR</t>
        </is>
      </c>
      <c>
        <v>MENDERES</v>
      </c>
      <c>
        <is>
          <t>KÖK</t>
        </is>
      </c>
      <c>
        <v>ÇUKURALTI M-13 ÇAMLIK KÖK 35-25-M00059_ÇUKURALTI M-11 M04_72121118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05.07.2023 09:18:49</t>
        </is>
      </c>
      <c>
        <is>
          <t>05.07.2023 10:10:24</t>
        </is>
      </c>
      <c>
        <v>0.859722222</v>
      </c>
      <c>
        <v>0</v>
      </c>
      <c>
        <v>229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37.418971551257385</v>
      </c>
      <c>
        <v>0</v>
      </c>
      <c>
        <v>0</v>
      </c>
      <c>
        <v>0</v>
      </c>
      <c>
        <v>0.4185126610235693</v>
      </c>
      <c>
        <v>0</v>
      </c>
      <c>
        <v>0</v>
      </c>
      <c>
        <v>37.837484212280955</v>
      </c>
    </row>
    <row>
      <c>
        <v>2599082</v>
      </c>
      <c>
        <v>1</v>
      </c>
      <c>
        <is>
          <t>MANİSA</t>
        </is>
      </c>
      <c>
        <v>ŞEHZADELER</v>
      </c>
      <c>
        <is>
          <t>OG Fideri</t>
        </is>
      </c>
      <c>
        <v>HAŞİM AKÇORA SULAMA TR 45-71-M01340_DIREK TIPI TRAFO HUCRESI H01_2091216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05.07.2023 20:52:56</t>
        </is>
      </c>
      <c>
        <is>
          <t>05.07.2023 23:09:52</t>
        </is>
      </c>
      <c>
        <v>2.282222222</v>
      </c>
      <c>
        <v>0</v>
      </c>
      <c>
        <v>1</v>
      </c>
      <c>
        <v>0</v>
      </c>
      <c>
        <v>8</v>
      </c>
      <c>
        <v>0</v>
      </c>
      <c>
        <v>1</v>
      </c>
      <c>
        <v>0</v>
      </c>
      <c>
        <v>0</v>
      </c>
      <c>
        <v>0</v>
      </c>
      <c>
        <v>1.7733726850734401</v>
      </c>
      <c>
        <v>0</v>
      </c>
      <c>
        <v>59.7454031231213</v>
      </c>
      <c>
        <v>0</v>
      </c>
      <c>
        <v>3.2321625305511112</v>
      </c>
      <c>
        <v>0</v>
      </c>
      <c>
        <v>0</v>
      </c>
      <c>
        <v>64.75093833874585</v>
      </c>
    </row>
    <row>
      <c>
        <v>2598395</v>
      </c>
      <c>
        <v>1</v>
      </c>
      <c>
        <is>
          <t>İZMİR</t>
        </is>
      </c>
      <c>
        <v>TORBALI</v>
      </c>
      <c>
        <is>
          <t>TM Fideri</t>
        </is>
      </c>
      <c>
        <v>ARSLANLAR TM 35-26-A00004_KUTLUTAŞ M29_2057951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05.07.2023 08:43:00</t>
        </is>
      </c>
      <c>
        <is>
          <t>05.07.2023 10:31:30</t>
        </is>
      </c>
      <c>
        <v>1.808333333</v>
      </c>
      <c>
        <v>0</v>
      </c>
      <c>
        <v>5</v>
      </c>
      <c>
        <v>43</v>
      </c>
      <c>
        <v>77</v>
      </c>
      <c>
        <v>17</v>
      </c>
      <c>
        <v>12</v>
      </c>
      <c>
        <v>5</v>
      </c>
      <c>
        <v>0</v>
      </c>
      <c>
        <v>0</v>
      </c>
      <c>
        <v>1.3424269716562933</v>
      </c>
      <c>
        <v>438.2325685071654</v>
      </c>
      <c>
        <v>561.1331868191133</v>
      </c>
      <c>
        <v>548.1411356951511</v>
      </c>
      <c>
        <v>75.09595034698083</v>
      </c>
      <c>
        <v>1775.9022578230931</v>
      </c>
      <c>
        <v>0</v>
      </c>
      <c>
        <v>3399.84752616316</v>
      </c>
    </row>
    <row>
      <c>
        <v>2598942</v>
      </c>
      <c>
        <v>1</v>
      </c>
      <c>
        <is>
          <t>İZMİR</t>
        </is>
      </c>
      <c>
        <v>KARŞIYAKA</v>
      </c>
      <c>
        <is>
          <t>Saha Dağıtım Kutusu (SDK)</t>
        </is>
      </c>
      <c>
        <v>M-1179 35-04-M01179_C c1b_5815243</v>
      </c>
      <c>
        <v>Hırsızlık</v>
      </c>
      <c>
        <v>Dağıtım-AG</v>
      </c>
      <c>
        <v>Uzun</v>
      </c>
      <c>
        <v>Dışsal</v>
      </c>
      <c>
        <v>Bildirimsiz</v>
      </c>
      <c>
        <is>
          <t>05.07.2023 18:09:37</t>
        </is>
      </c>
      <c>
        <is>
          <t>06.07.2023 01:49:52</t>
        </is>
      </c>
      <c>
        <v>7.670833333</v>
      </c>
      <c>
        <v>0</v>
      </c>
      <c>
        <v>54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123.95307218856766</v>
      </c>
      <c>
        <v>0</v>
      </c>
      <c>
        <v>0</v>
      </c>
      <c>
        <v>0</v>
      </c>
      <c>
        <v>2.651226587866293</v>
      </c>
      <c>
        <v>0</v>
      </c>
      <c>
        <v>0</v>
      </c>
      <c>
        <v>126.60429877643395</v>
      </c>
    </row>
    <row>
      <c>
        <v>2598604</v>
      </c>
      <c>
        <v>1</v>
      </c>
      <c>
        <is>
          <t>İZMİR</t>
        </is>
      </c>
      <c>
        <v>KEMALPAŞA</v>
      </c>
      <c>
        <is>
          <t>Dağıtım Transformatörü</t>
        </is>
      </c>
      <c>
        <v>ÇAMBEL KÖYÜ İÇME SUYU 2 TR 35-27-M00466_35-27-M00466_2368875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05.07.2023 12:00:56</t>
        </is>
      </c>
      <c>
        <is>
          <t>05.07.2023 13:00:22</t>
        </is>
      </c>
      <c>
        <v>0.990555555</v>
      </c>
      <c>
        <v>0</v>
      </c>
      <c>
        <v>4</v>
      </c>
      <c>
        <v>0</v>
      </c>
      <c>
        <v>12</v>
      </c>
      <c>
        <v>0</v>
      </c>
      <c>
        <v>19</v>
      </c>
      <c>
        <v>0</v>
      </c>
      <c>
        <v>0</v>
      </c>
      <c>
        <v>0</v>
      </c>
      <c>
        <v>6.829384463285868</v>
      </c>
      <c>
        <v>0</v>
      </c>
      <c>
        <v>16.205269948046645</v>
      </c>
      <c>
        <v>0</v>
      </c>
      <c>
        <v>29.281537932080486</v>
      </c>
      <c>
        <v>0</v>
      </c>
      <c>
        <v>0</v>
      </c>
      <c>
        <v>52.31619234341299</v>
      </c>
    </row>
    <row>
      <c>
        <v>2598650</v>
      </c>
      <c>
        <v>1</v>
      </c>
      <c>
        <is>
          <t>İZMİR</t>
        </is>
      </c>
      <c>
        <v>KONAK</v>
      </c>
      <c>
        <is>
          <t>AG Fideri</t>
        </is>
      </c>
      <c>
        <v>K-1387 35-01-K01387_E_56375917_56375917</v>
      </c>
      <c>
        <v>Hırsızlık</v>
      </c>
      <c>
        <v>Dağıtım-AG</v>
      </c>
      <c>
        <v>Uzun</v>
      </c>
      <c>
        <v>Dışsal</v>
      </c>
      <c>
        <v>Bildirimsiz</v>
      </c>
      <c>
        <is>
          <t>05.07.2023 13:13:27</t>
        </is>
      </c>
      <c>
        <is>
          <t>05.07.2023 16:36:05</t>
        </is>
      </c>
      <c>
        <v>3.377222222</v>
      </c>
      <c>
        <v>0</v>
      </c>
      <c>
        <v>75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51.4030167652203</v>
      </c>
      <c>
        <v>0</v>
      </c>
      <c>
        <v>0</v>
      </c>
      <c>
        <v>0</v>
      </c>
      <c>
        <v>25.100027679081332</v>
      </c>
      <c>
        <v>0</v>
      </c>
      <c>
        <v>0</v>
      </c>
      <c>
        <v>76.50304444430164</v>
      </c>
    </row>
    <row>
      <c>
        <v>2598541</v>
      </c>
      <c>
        <v>1</v>
      </c>
      <c>
        <is>
          <t>İZMİR</t>
        </is>
      </c>
      <c>
        <v>TİRE</v>
      </c>
      <c>
        <is>
          <t>Dağıtım Transformatörü</t>
        </is>
      </c>
      <c>
        <v>KAHRAMAN YAVUZLAR SULAMA GRUBU 35-29-M00268_35-29-M00268_2351202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05.07.2023 11:02:00</t>
        </is>
      </c>
      <c>
        <is>
          <t>05.07.2023 13:27:19</t>
        </is>
      </c>
      <c>
        <v>2.421944444</v>
      </c>
      <c>
        <v>0</v>
      </c>
      <c>
        <v>0</v>
      </c>
      <c>
        <v>0</v>
      </c>
      <c>
        <v>15</v>
      </c>
      <c>
        <v>0</v>
      </c>
      <c>
        <v>4</v>
      </c>
      <c>
        <v>0</v>
      </c>
      <c>
        <v>0</v>
      </c>
      <c>
        <v>0</v>
      </c>
      <c>
        <v>0</v>
      </c>
      <c>
        <v>0</v>
      </c>
      <c>
        <v>396.788998669618</v>
      </c>
      <c>
        <v>0</v>
      </c>
      <c>
        <v>88.21467435379193</v>
      </c>
      <c>
        <v>0</v>
      </c>
      <c>
        <v>0</v>
      </c>
      <c>
        <v>485.00367302341</v>
      </c>
    </row>
    <row>
      <c>
        <v>2598687</v>
      </c>
      <c>
        <v>1</v>
      </c>
      <c>
        <is>
          <t>MANİSA</t>
        </is>
      </c>
      <c>
        <v>DEMİRCİ</v>
      </c>
      <c>
        <is>
          <t>DM</t>
        </is>
      </c>
      <c>
        <v>DEMİRCİ DM 45-74-M00347_DEMİRCİ TM KÖYLER GİRİŞ M07_84598113</v>
      </c>
      <c>
        <v>OG Fider Açması</v>
      </c>
      <c>
        <v>Dağıtım-OG</v>
      </c>
      <c>
        <v>Kısa</v>
      </c>
      <c>
        <v>Şebeke işletmecisi</v>
      </c>
      <c>
        <v>Bildirimsiz</v>
      </c>
      <c>
        <is>
          <t>05.07.2023 13:56:47</t>
        </is>
      </c>
      <c>
        <is>
          <t>05.07.2023 13:58:57</t>
        </is>
      </c>
      <c>
        <v>0.036111111</v>
      </c>
      <c>
        <v>29</v>
      </c>
      <c>
        <v>9507</v>
      </c>
      <c>
        <v>14</v>
      </c>
      <c>
        <v>409</v>
      </c>
      <c>
        <v>45</v>
      </c>
      <c>
        <v>834</v>
      </c>
      <c>
        <v>0</v>
      </c>
      <c>
        <v>0</v>
      </c>
      <c>
        <v>0.2346533570071888</v>
      </c>
      <c>
        <v>36.726185115115484</v>
      </c>
      <c>
        <v>1.722466576848698</v>
      </c>
      <c>
        <v>8.255261803661808</v>
      </c>
      <c>
        <v>5.815731804304627</v>
      </c>
      <c>
        <v>12.789086009371267</v>
      </c>
      <c>
        <v>0</v>
      </c>
      <c>
        <v>0</v>
      </c>
      <c>
        <v>65.54338466630907</v>
      </c>
    </row>
    <row>
      <c>
        <v>2598982</v>
      </c>
      <c>
        <v>1</v>
      </c>
      <c>
        <is>
          <t>MANİSA</t>
        </is>
      </c>
      <c>
        <v>DEMİRCİ</v>
      </c>
      <c>
        <is>
          <t>AG Fideri</t>
        </is>
      </c>
      <c>
        <v>TR-10 45-74-M00010_C_91129742_91129742</v>
      </c>
      <c>
        <v>AG Hatta Yabancı Cisim</v>
      </c>
      <c>
        <v>Dağıtım-AG</v>
      </c>
      <c>
        <v>Uzun</v>
      </c>
      <c>
        <v>Dışsal</v>
      </c>
      <c>
        <v>Bildirimsiz</v>
      </c>
      <c>
        <is>
          <t>05.07.2023 18:49:09</t>
        </is>
      </c>
      <c>
        <is>
          <t>05.07.2023 19:43:54</t>
        </is>
      </c>
      <c>
        <v>0.9125</v>
      </c>
      <c>
        <v>0</v>
      </c>
      <c>
        <v>6</v>
      </c>
      <c>
        <v>0</v>
      </c>
      <c>
        <v>2</v>
      </c>
      <c>
        <v>0</v>
      </c>
      <c>
        <v>1</v>
      </c>
      <c>
        <v>0</v>
      </c>
      <c>
        <v>0</v>
      </c>
      <c>
        <v>0</v>
      </c>
      <c>
        <v>1.4621758682707084</v>
      </c>
      <c>
        <v>0</v>
      </c>
      <c>
        <v>0.45044092935628</v>
      </c>
      <c>
        <v>0</v>
      </c>
      <c>
        <v>0.2313921665674936</v>
      </c>
      <c>
        <v>0</v>
      </c>
      <c>
        <v>0</v>
      </c>
      <c>
        <v>2.144008964194482</v>
      </c>
    </row>
    <row>
      <c>
        <v>2598524</v>
      </c>
      <c>
        <v>1</v>
      </c>
      <c>
        <is>
          <t>İZMİR</t>
        </is>
      </c>
      <c>
        <v>MENEMEN</v>
      </c>
      <c>
        <is>
          <t>DM</t>
        </is>
      </c>
      <c>
        <v>MENEMEN İM 35-28-A00001_DM-3/17 M21_2312041</v>
      </c>
      <c>
        <v>Şebeke Yenileme ve Kapasite Artışı Çalışması</v>
      </c>
      <c>
        <v>Dağıtım-OG</v>
      </c>
      <c>
        <v>Uzun</v>
      </c>
      <c>
        <v>Şebeke işletmecisi</v>
      </c>
      <c>
        <v>Bildirimli</v>
      </c>
      <c>
        <is>
          <t>05.07.2023 10:50:39</t>
        </is>
      </c>
      <c>
        <is>
          <t>05.07.2023 16:07:07</t>
        </is>
      </c>
      <c>
        <v>5.274444444</v>
      </c>
      <c>
        <v>0</v>
      </c>
      <c>
        <v>1932</v>
      </c>
      <c>
        <v>0</v>
      </c>
      <c>
        <v>0</v>
      </c>
      <c>
        <v>0</v>
      </c>
      <c>
        <v>184</v>
      </c>
      <c>
        <v>0</v>
      </c>
      <c>
        <v>0</v>
      </c>
      <c>
        <v>0</v>
      </c>
      <c>
        <v>2249.984426292665</v>
      </c>
      <c>
        <v>0</v>
      </c>
      <c>
        <v>0</v>
      </c>
      <c>
        <v>0</v>
      </c>
      <c>
        <v>1684.4551204774293</v>
      </c>
      <c>
        <v>0</v>
      </c>
      <c>
        <v>0</v>
      </c>
      <c>
        <v>3934.4395467700942</v>
      </c>
    </row>
    <row>
      <c>
        <v>2599022</v>
      </c>
      <c>
        <v>1</v>
      </c>
      <c>
        <is>
          <t>İZMİR</t>
        </is>
      </c>
      <c>
        <v>BERGAMA</v>
      </c>
      <c>
        <is>
          <t>AG Fideri</t>
        </is>
      </c>
      <c>
        <v>BÖLCEK-1 TR 35-16-M00022_47439308_56395352_56395352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05.07.2023 19:38:35</t>
        </is>
      </c>
      <c>
        <is>
          <t>05.07.2023 21:49:50</t>
        </is>
      </c>
      <c>
        <v>2.1875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0.8298822832920767</v>
      </c>
      <c>
        <v>0</v>
      </c>
      <c>
        <v>0</v>
      </c>
      <c>
        <v>0</v>
      </c>
      <c>
        <v>0</v>
      </c>
      <c>
        <v>0</v>
      </c>
      <c>
        <v>0</v>
      </c>
      <c>
        <v>0.8298822832920767</v>
      </c>
    </row>
    <row>
      <c>
        <v>2598547</v>
      </c>
      <c>
        <v>1</v>
      </c>
      <c>
        <is>
          <t>MANİSA</t>
        </is>
      </c>
      <c>
        <v>YUNUSEMRE</v>
      </c>
      <c>
        <is>
          <t>DM</t>
        </is>
      </c>
      <c>
        <v>MURADİYE DM-5/11 45-71-M00232_AKARLAR M13_72091335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05.07.2023 11:15:55</t>
        </is>
      </c>
      <c>
        <is>
          <t>05.07.2023 11:45:52</t>
        </is>
      </c>
      <c>
        <v>0.499166666</v>
      </c>
      <c>
        <v>0</v>
      </c>
      <c>
        <v>0</v>
      </c>
      <c>
        <v>0</v>
      </c>
      <c>
        <v>0</v>
      </c>
      <c>
        <v>1</v>
      </c>
      <c>
        <v>1</v>
      </c>
      <c>
        <v>7</v>
      </c>
      <c>
        <v>0</v>
      </c>
      <c>
        <v>0</v>
      </c>
      <c>
        <v>0</v>
      </c>
      <c>
        <v>0</v>
      </c>
      <c>
        <v>0</v>
      </c>
      <c>
        <v>1.0066565581333333</v>
      </c>
      <c>
        <v>16.484006857103974</v>
      </c>
      <c>
        <v>326.6503852441506</v>
      </c>
      <c>
        <v>0</v>
      </c>
      <c>
        <v>344.1410486593879</v>
      </c>
    </row>
    <row>
      <c>
        <v>2598647</v>
      </c>
      <c>
        <v>1</v>
      </c>
      <c>
        <is>
          <t>MANİSA</t>
        </is>
      </c>
      <c>
        <v>DEMİRCİ</v>
      </c>
      <c>
        <is>
          <t>DM</t>
        </is>
      </c>
      <c>
        <v>DEMİRCİ DM 45-74-M00347_DEMİRCİ TM KÖYLER GİRİŞ M07_84598113</v>
      </c>
      <c>
        <v>OG Fider Açması</v>
      </c>
      <c>
        <v>Dağıtım-OG</v>
      </c>
      <c>
        <v>Kısa</v>
      </c>
      <c>
        <v>Şebeke işletmecisi</v>
      </c>
      <c>
        <v>Bildirimsiz</v>
      </c>
      <c>
        <is>
          <t>05.07.2023 13:11:50</t>
        </is>
      </c>
      <c>
        <is>
          <t>05.07.2023 13:14:40</t>
        </is>
      </c>
      <c>
        <v>0.047222222</v>
      </c>
      <c>
        <v>29</v>
      </c>
      <c>
        <v>9507</v>
      </c>
      <c>
        <v>14</v>
      </c>
      <c>
        <v>409</v>
      </c>
      <c>
        <v>45</v>
      </c>
      <c>
        <v>834</v>
      </c>
      <c>
        <v>0</v>
      </c>
      <c>
        <v>0</v>
      </c>
      <c>
        <v>0.30685438993247793</v>
      </c>
      <c>
        <v>48.0265497659199</v>
      </c>
      <c>
        <v>2.252456292802144</v>
      </c>
      <c>
        <v>10.79534235863467</v>
      </c>
      <c>
        <v>7.6051877440906726</v>
      </c>
      <c>
        <v>16.724189396870145</v>
      </c>
      <c>
        <v>0</v>
      </c>
      <c>
        <v>0</v>
      </c>
      <c>
        <v>85.71057994825001</v>
      </c>
    </row>
    <row>
      <c>
        <v>2599214</v>
      </c>
      <c>
        <v>1</v>
      </c>
      <c>
        <is>
          <t>MANİSA</t>
        </is>
      </c>
      <c>
        <v>KULA</v>
      </c>
      <c>
        <is>
          <t>AG Fideri</t>
        </is>
      </c>
      <c>
        <v>SANDAL TR-5 45-77-M00009_B_56393382_56393382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05.07.2023 23:02:53</t>
        </is>
      </c>
      <c>
        <is>
          <t>06.07.2023 06:05:00</t>
        </is>
      </c>
      <c>
        <v>7.035277777</v>
      </c>
      <c>
        <v>0</v>
      </c>
      <c>
        <v>2</v>
      </c>
      <c>
        <v>0</v>
      </c>
      <c>
        <v>1</v>
      </c>
      <c>
        <v>0</v>
      </c>
      <c>
        <v>3</v>
      </c>
      <c>
        <v>0</v>
      </c>
      <c>
        <v>0</v>
      </c>
      <c>
        <v>0</v>
      </c>
      <c>
        <v>11.327034297072261</v>
      </c>
      <c>
        <v>0</v>
      </c>
      <c>
        <v>0.5473328536008534</v>
      </c>
      <c>
        <v>0</v>
      </c>
      <c>
        <v>11.320518293650878</v>
      </c>
      <c>
        <v>0</v>
      </c>
      <c>
        <v>0</v>
      </c>
      <c>
        <v>23.194885444323994</v>
      </c>
    </row>
    <row>
      <c>
        <v>2598375</v>
      </c>
      <c>
        <v>1</v>
      </c>
      <c>
        <is>
          <t>İZMİR</t>
        </is>
      </c>
      <c>
        <v>SEFERİHİSAR</v>
      </c>
      <c>
        <is>
          <t>OG Fideri</t>
        </is>
      </c>
      <c>
        <v>L-36 35-14-L00036_DIREK TIPI TRAFO HUCRESI H01_2095781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05.07.2023 08:13:03</t>
        </is>
      </c>
      <c>
        <is>
          <t>05.07.2023 10:17:14</t>
        </is>
      </c>
      <c>
        <v>2.069722222</v>
      </c>
      <c>
        <v>0</v>
      </c>
      <c>
        <v>40</v>
      </c>
      <c>
        <v>0</v>
      </c>
      <c>
        <v>4</v>
      </c>
      <c>
        <v>0</v>
      </c>
      <c>
        <v>12</v>
      </c>
      <c>
        <v>0</v>
      </c>
      <c>
        <v>0</v>
      </c>
      <c>
        <v>0</v>
      </c>
      <c>
        <v>52.569621726654645</v>
      </c>
      <c>
        <v>0</v>
      </c>
      <c>
        <v>0.1927228009713117</v>
      </c>
      <c>
        <v>0</v>
      </c>
      <c>
        <v>71.21686470877023</v>
      </c>
      <c>
        <v>0</v>
      </c>
      <c>
        <v>0</v>
      </c>
      <c>
        <v>123.97920923639619</v>
      </c>
    </row>
    <row>
      <c>
        <v>2598859</v>
      </c>
      <c>
        <v>1</v>
      </c>
      <c>
        <is>
          <t>MANİSA</t>
        </is>
      </c>
      <c>
        <v>TURGUTLU</v>
      </c>
      <c>
        <is>
          <t>OG Fideri</t>
        </is>
      </c>
      <c>
        <v>TR-2/80-A 45-83-L00306_DAĞITIM TRAFOSU TR-2/80-A L03_72157440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05.07.2023 16:43:31</t>
        </is>
      </c>
      <c>
        <is>
          <t>05.07.2023 19:56:03</t>
        </is>
      </c>
      <c>
        <v>3.208888888</v>
      </c>
      <c>
        <v>0</v>
      </c>
      <c>
        <v>910</v>
      </c>
      <c>
        <v>0</v>
      </c>
      <c>
        <v>0</v>
      </c>
      <c>
        <v>0</v>
      </c>
      <c>
        <v>32</v>
      </c>
      <c>
        <v>0</v>
      </c>
      <c>
        <v>0</v>
      </c>
      <c>
        <v>0</v>
      </c>
      <c>
        <v>585.408624641394</v>
      </c>
      <c>
        <v>0</v>
      </c>
      <c>
        <v>0</v>
      </c>
      <c>
        <v>0</v>
      </c>
      <c>
        <v>65.34874648159645</v>
      </c>
      <c>
        <v>0</v>
      </c>
      <c>
        <v>0</v>
      </c>
      <c>
        <v>650.7573711229904</v>
      </c>
    </row>
    <row>
      <c>
        <v>2599108</v>
      </c>
      <c>
        <v>1</v>
      </c>
      <c>
        <is>
          <t>MANİSA</t>
        </is>
      </c>
      <c>
        <v>SALİHLİ</v>
      </c>
      <c>
        <is>
          <t>AG Fideri</t>
        </is>
      </c>
      <c>
        <v>SART TR-6 45-78-M00178_49316662_56407968_56407968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05.07.2023 21:06:28</t>
        </is>
      </c>
      <c>
        <is>
          <t>05.07.2023 23:56:05</t>
        </is>
      </c>
      <c>
        <v>2.826944444</v>
      </c>
      <c>
        <v>0</v>
      </c>
      <c>
        <v>28</v>
      </c>
      <c>
        <v>0</v>
      </c>
      <c>
        <v>0</v>
      </c>
      <c>
        <v>0</v>
      </c>
      <c>
        <v>33</v>
      </c>
      <c>
        <v>0</v>
      </c>
      <c>
        <v>0</v>
      </c>
      <c>
        <v>0</v>
      </c>
      <c>
        <v>17.260786247940484</v>
      </c>
      <c>
        <v>0</v>
      </c>
      <c>
        <v>0</v>
      </c>
      <c>
        <v>0</v>
      </c>
      <c>
        <v>49.80227831684942</v>
      </c>
      <c>
        <v>0</v>
      </c>
      <c>
        <v>0</v>
      </c>
      <c>
        <v>67.0630645647899</v>
      </c>
    </row>
    <row>
      <c>
        <v>2598461</v>
      </c>
      <c>
        <v>1</v>
      </c>
      <c>
        <is>
          <t>İZMİR</t>
        </is>
      </c>
      <c>
        <v>TORBALI</v>
      </c>
      <c>
        <is>
          <t>Kullanıcı Bağlantı Hattı</t>
        </is>
      </c>
      <c>
        <v>M-1386 35-26-M01386_956629238_956629238</v>
      </c>
      <c>
        <v>AG Branşman Yeraltı Kablo Arızası</v>
      </c>
      <c>
        <v>Dağıtım-AG</v>
      </c>
      <c>
        <v>Uzun</v>
      </c>
      <c>
        <v>Şebeke işletmecisi</v>
      </c>
      <c>
        <v>Bildirimsiz</v>
      </c>
      <c>
        <is>
          <t>05.07.2023 09:52:14</t>
        </is>
      </c>
      <c>
        <is>
          <t>05.07.2023 10:31:31</t>
        </is>
      </c>
      <c>
        <v>0.654722222</v>
      </c>
      <c>
        <v>0</v>
      </c>
      <c>
        <v>7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1.2487060302331634</v>
      </c>
      <c>
        <v>0</v>
      </c>
      <c>
        <v>0</v>
      </c>
      <c>
        <v>0</v>
      </c>
      <c>
        <v>0.3102399097313468</v>
      </c>
      <c>
        <v>0</v>
      </c>
      <c>
        <v>0</v>
      </c>
      <c>
        <v>1.5589459399645103</v>
      </c>
    </row>
    <row>
      <c>
        <v>2599002</v>
      </c>
      <c>
        <v>1</v>
      </c>
      <c>
        <is>
          <t>MANİSA</t>
        </is>
      </c>
      <c>
        <v>YUNUSEMRE</v>
      </c>
      <c>
        <is>
          <t>Dağıtım Transformatörü</t>
        </is>
      </c>
      <c>
        <v>MURADİYE TR-6 45-71-M01473_45-71-M01473_2371344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05.07.2023 19:00:03</t>
        </is>
      </c>
      <c>
        <is>
          <t>05.07.2023 22:57:32</t>
        </is>
      </c>
      <c>
        <v>3.958055555</v>
      </c>
      <c>
        <v>0</v>
      </c>
      <c>
        <v>152</v>
      </c>
      <c>
        <v>0</v>
      </c>
      <c>
        <v>7</v>
      </c>
      <c>
        <v>0</v>
      </c>
      <c>
        <v>21</v>
      </c>
      <c>
        <v>0</v>
      </c>
      <c>
        <v>0</v>
      </c>
      <c>
        <v>0</v>
      </c>
      <c>
        <v>111.59952743612911</v>
      </c>
      <c>
        <v>0</v>
      </c>
      <c>
        <v>41.989611889018825</v>
      </c>
      <c>
        <v>0</v>
      </c>
      <c>
        <v>99.45589199003267</v>
      </c>
      <c>
        <v>0</v>
      </c>
      <c>
        <v>0</v>
      </c>
      <c>
        <v>253.0450313151806</v>
      </c>
    </row>
    <row>
      <c>
        <v>2599151</v>
      </c>
      <c>
        <v>1</v>
      </c>
      <c>
        <is>
          <t>İZMİR</t>
        </is>
      </c>
      <c>
        <v>KEMALPAŞA</v>
      </c>
      <c>
        <is>
          <t>AG Fideri</t>
        </is>
      </c>
      <c>
        <v>HALİLBEYLİ TR-5 35-27-M01054_C_56356825_56356825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05.07.2023 21:55:39</t>
        </is>
      </c>
      <c>
        <is>
          <t>05.07.2023 23:33:53</t>
        </is>
      </c>
      <c>
        <v>1.637222222</v>
      </c>
      <c>
        <v>0</v>
      </c>
      <c>
        <v>138</v>
      </c>
      <c>
        <v>0</v>
      </c>
      <c>
        <v>0</v>
      </c>
      <c>
        <v>0</v>
      </c>
      <c>
        <v>33</v>
      </c>
      <c>
        <v>0</v>
      </c>
      <c>
        <v>0</v>
      </c>
      <c>
        <v>0</v>
      </c>
      <c>
        <v>72.34586958715082</v>
      </c>
      <c>
        <v>0</v>
      </c>
      <c>
        <v>0</v>
      </c>
      <c>
        <v>0</v>
      </c>
      <c>
        <v>30.88061883441879</v>
      </c>
      <c>
        <v>0</v>
      </c>
      <c>
        <v>0</v>
      </c>
      <c>
        <v>103.2264884215696</v>
      </c>
    </row>
    <row>
      <c>
        <v>2598985</v>
      </c>
      <c>
        <v>1</v>
      </c>
      <c>
        <is>
          <t>MANİSA</t>
        </is>
      </c>
      <c>
        <v>GÖRDES</v>
      </c>
      <c>
        <is>
          <t>KÖK</t>
        </is>
      </c>
      <c>
        <v>GÜNEŞLİ KÖK 45-75-M00056_KÖSELER - ULGAR M01_67577840</v>
      </c>
      <c>
        <v>OG Fider Açması</v>
      </c>
      <c>
        <v>Dağıtım-OG</v>
      </c>
      <c>
        <v>Kısa</v>
      </c>
      <c>
        <v>Şebeke işletmecisi</v>
      </c>
      <c>
        <v>Bildirimsiz</v>
      </c>
      <c>
        <is>
          <t>05.07.2023 18:54:10</t>
        </is>
      </c>
      <c>
        <is>
          <t>05.07.2023 18:54:47</t>
        </is>
      </c>
      <c>
        <v>0.010277777</v>
      </c>
      <c>
        <v>1</v>
      </c>
      <c>
        <v>802</v>
      </c>
      <c>
        <v>0</v>
      </c>
      <c>
        <v>10</v>
      </c>
      <c>
        <v>0</v>
      </c>
      <c>
        <v>45</v>
      </c>
      <c>
        <v>0</v>
      </c>
      <c>
        <v>0</v>
      </c>
      <c>
        <v>0.0026624563394444445</v>
      </c>
      <c>
        <v>0.8124028146759434</v>
      </c>
      <c>
        <v>0</v>
      </c>
      <c>
        <v>0.06642078813272972</v>
      </c>
      <c>
        <v>0</v>
      </c>
      <c>
        <v>0.12373536638174348</v>
      </c>
      <c>
        <v>0</v>
      </c>
      <c>
        <v>0</v>
      </c>
      <c>
        <v>1.005221425529861</v>
      </c>
    </row>
    <row>
      <c>
        <v>2598298</v>
      </c>
      <c>
        <v>1</v>
      </c>
      <c>
        <is>
          <t>İZMİR</t>
        </is>
      </c>
      <c>
        <v>BERGAMA</v>
      </c>
      <c>
        <is>
          <t>AG Fideri</t>
        </is>
      </c>
      <c>
        <v>ÇİNGE ÇAY BOYU SULAMA TR 35-16-M00268_A_56394926_56394926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05.07.2023 01:10:43</t>
        </is>
      </c>
      <c>
        <is>
          <t>05.07.2023 02:07:38</t>
        </is>
      </c>
      <c>
        <v>0.948611111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9.133140105200276</v>
      </c>
      <c>
        <v>0</v>
      </c>
      <c>
        <v>0</v>
      </c>
      <c>
        <v>0</v>
      </c>
      <c>
        <v>0</v>
      </c>
      <c>
        <v>9.133140105200276</v>
      </c>
    </row>
    <row>
      <c>
        <v>2598922</v>
      </c>
      <c>
        <v>1</v>
      </c>
      <c>
        <is>
          <t>İZMİR</t>
        </is>
      </c>
      <c>
        <v>KONAK</v>
      </c>
      <c>
        <is>
          <t>Saha Dağıtım Kutusu (SDK)</t>
        </is>
      </c>
      <c>
        <v>K-719 35-01-K00719_A A1_49425789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05.07.2023 17:39:58</t>
        </is>
      </c>
      <c>
        <is>
          <t>05.07.2023 19:46:45</t>
        </is>
      </c>
      <c>
        <v>2.113055555</v>
      </c>
      <c>
        <v>0</v>
      </c>
      <c>
        <v>88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45.72255700098955</v>
      </c>
      <c>
        <v>0</v>
      </c>
      <c>
        <v>0</v>
      </c>
      <c>
        <v>0</v>
      </c>
      <c>
        <v>0</v>
      </c>
      <c>
        <v>0</v>
      </c>
      <c>
        <v>0</v>
      </c>
      <c>
        <v>45.72255700098955</v>
      </c>
    </row>
    <row>
      <c>
        <v>2599231</v>
      </c>
      <c>
        <v>1</v>
      </c>
      <c>
        <is>
          <t>İZMİR</t>
        </is>
      </c>
      <c>
        <v>MENEMEN</v>
      </c>
      <c>
        <is>
          <t>DM</t>
        </is>
      </c>
      <c>
        <v>MENEMEN İM 35-28-A00001_KESİKKÖY-1 M17_2053664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05.07.2023 23:46:20</t>
        </is>
      </c>
      <c>
        <is>
          <t>05.07.2023 23:54:54</t>
        </is>
      </c>
      <c>
        <v>0.142777777</v>
      </c>
      <c>
        <v>0</v>
      </c>
      <c>
        <v>117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5.082378153995267</v>
      </c>
      <c>
        <v>0</v>
      </c>
      <c>
        <v>0</v>
      </c>
      <c>
        <v>0</v>
      </c>
      <c>
        <v>0</v>
      </c>
      <c>
        <v>0</v>
      </c>
      <c>
        <v>0</v>
      </c>
      <c>
        <v>5.082378153995267</v>
      </c>
    </row>
    <row>
      <c>
        <v>2598544</v>
      </c>
      <c>
        <v>1</v>
      </c>
      <c>
        <is>
          <t>İZMİR</t>
        </is>
      </c>
      <c>
        <v>MENEMEN</v>
      </c>
      <c>
        <is>
          <t>DM</t>
        </is>
      </c>
      <c>
        <v>MENEMEN İM 35-28-A00001_DM-3/20 M22_2312042</v>
      </c>
      <c>
        <v>Şebeke Yenileme ve Kapasite Artışı Çalışması</v>
      </c>
      <c>
        <v>Dağıtım-OG</v>
      </c>
      <c>
        <v>Uzun</v>
      </c>
      <c>
        <v>Şebeke işletmecisi</v>
      </c>
      <c>
        <v>Bildirimli</v>
      </c>
      <c>
        <is>
          <t>05.07.2023 11:11:26</t>
        </is>
      </c>
      <c>
        <is>
          <t>05.07.2023 16:09:10</t>
        </is>
      </c>
      <c>
        <v>4.962222222</v>
      </c>
      <c>
        <v>0</v>
      </c>
      <c>
        <v>1324</v>
      </c>
      <c>
        <v>0</v>
      </c>
      <c>
        <v>0</v>
      </c>
      <c>
        <v>0</v>
      </c>
      <c>
        <v>68</v>
      </c>
      <c>
        <v>0</v>
      </c>
      <c>
        <v>1</v>
      </c>
      <c>
        <v>0</v>
      </c>
      <c>
        <v>1495.3134379895264</v>
      </c>
      <c>
        <v>0</v>
      </c>
      <c>
        <v>0</v>
      </c>
      <c>
        <v>0</v>
      </c>
      <c>
        <v>466.6171030095023</v>
      </c>
      <c>
        <v>0</v>
      </c>
      <c>
        <v>61.92174762695349</v>
      </c>
      <c>
        <v>2023.852288625982</v>
      </c>
    </row>
    <row>
      <c>
        <v>2599125</v>
      </c>
      <c>
        <v>1</v>
      </c>
      <c>
        <is>
          <t>İZMİR</t>
        </is>
      </c>
      <c>
        <v>ÖDEMİŞ</v>
      </c>
      <c>
        <is>
          <t>Dağıtım Transformatörü</t>
        </is>
      </c>
      <c>
        <v>OVAKENT TR-6 35-15-L00586_35-15-L00586_2366044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05.07.2023 21:27:07</t>
        </is>
      </c>
      <c>
        <is>
          <t>06.07.2023 05:16:08</t>
        </is>
      </c>
      <c>
        <v>7.816944444</v>
      </c>
      <c>
        <v>0</v>
      </c>
      <c>
        <v>21</v>
      </c>
      <c>
        <v>0</v>
      </c>
      <c>
        <v>37</v>
      </c>
      <c>
        <v>0</v>
      </c>
      <c>
        <v>11</v>
      </c>
      <c>
        <v>0</v>
      </c>
      <c>
        <v>0</v>
      </c>
      <c>
        <v>0</v>
      </c>
      <c>
        <v>42.93204026916892</v>
      </c>
      <c>
        <v>0</v>
      </c>
      <c>
        <v>457.5984343609679</v>
      </c>
      <c>
        <v>0</v>
      </c>
      <c>
        <v>31.401160241872272</v>
      </c>
      <c>
        <v>0</v>
      </c>
      <c>
        <v>0</v>
      </c>
      <c>
        <v>531.931634872009</v>
      </c>
    </row>
    <row>
      <c>
        <v>2598979</v>
      </c>
      <c>
        <v>1</v>
      </c>
      <c>
        <is>
          <t>MANİSA</t>
        </is>
      </c>
      <c>
        <v>SARUHANLI</v>
      </c>
      <c>
        <is>
          <t>KÖK</t>
        </is>
      </c>
      <c>
        <v>MÜTEVELLİ KÖK 45-80-M00100_KARAAĞAÇLI M01_72196257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05.07.2023 18:43:07</t>
        </is>
      </c>
      <c>
        <is>
          <t>05.07.2023 19:59:28</t>
        </is>
      </c>
      <c>
        <v>1.2725</v>
      </c>
      <c>
        <v>2</v>
      </c>
      <c>
        <v>1</v>
      </c>
      <c>
        <v>63</v>
      </c>
      <c>
        <v>29</v>
      </c>
      <c>
        <v>6</v>
      </c>
      <c>
        <v>2</v>
      </c>
      <c>
        <v>1</v>
      </c>
      <c>
        <v>0</v>
      </c>
      <c>
        <v>0.6847820580122221</v>
      </c>
      <c>
        <v>0</v>
      </c>
      <c>
        <v>416.0823263947913</v>
      </c>
      <c>
        <v>229.93264869696105</v>
      </c>
      <c>
        <v>17.557311173181333</v>
      </c>
      <c>
        <v>0.09327628317713096</v>
      </c>
      <c>
        <v>2.4160175846194285</v>
      </c>
      <c>
        <v>0</v>
      </c>
      <c>
        <v>666.7663621907425</v>
      </c>
    </row>
    <row>
      <c>
        <v>2598358</v>
      </c>
      <c>
        <v>1</v>
      </c>
      <c>
        <is>
          <t>İZMİR</t>
        </is>
      </c>
      <c>
        <v>BAYINDIR</v>
      </c>
      <c>
        <is>
          <t>DM</t>
        </is>
      </c>
      <c>
        <v>ÇIRPI İM 35-20-A00002_ÇIPPI TİRE SULAMA M10_2056273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05.07.2023 07:51:15</t>
        </is>
      </c>
      <c>
        <is>
          <t>05.07.2023 07:57:47</t>
        </is>
      </c>
      <c>
        <v>0.108888888</v>
      </c>
      <c>
        <v>0</v>
      </c>
      <c>
        <v>21</v>
      </c>
      <c>
        <v>30</v>
      </c>
      <c>
        <v>194</v>
      </c>
      <c>
        <v>8</v>
      </c>
      <c>
        <v>63</v>
      </c>
      <c>
        <v>2</v>
      </c>
      <c>
        <v>0</v>
      </c>
      <c>
        <v>0</v>
      </c>
      <c>
        <v>1.0330587986641566</v>
      </c>
      <c>
        <v>40.308957775578314</v>
      </c>
      <c>
        <v>132.99072037626456</v>
      </c>
      <c>
        <v>5.892045622906383</v>
      </c>
      <c>
        <v>23.978495469214106</v>
      </c>
      <c>
        <v>9.315456869661778</v>
      </c>
      <c>
        <v>0</v>
      </c>
      <c>
        <v>213.5187349122893</v>
      </c>
    </row>
    <row>
      <c>
        <v>2599234</v>
      </c>
      <c>
        <v>1</v>
      </c>
      <c>
        <is>
          <t>İZMİR</t>
        </is>
      </c>
      <c>
        <v>TİRE</v>
      </c>
      <c>
        <is>
          <t>AG Fideri</t>
        </is>
      </c>
      <c>
        <v>KARATEKE TR-5 35-29-L00781__66114836_66114836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05.07.2023 23:48:44</t>
        </is>
      </c>
      <c>
        <is>
          <t>06.07.2023 01:06:11</t>
        </is>
      </c>
      <c>
        <v>1.290833333</v>
      </c>
      <c>
        <v>0</v>
      </c>
      <c>
        <v>5</v>
      </c>
      <c>
        <v>0</v>
      </c>
      <c>
        <v>7</v>
      </c>
      <c>
        <v>0</v>
      </c>
      <c>
        <v>4</v>
      </c>
      <c>
        <v>0</v>
      </c>
      <c>
        <v>0</v>
      </c>
      <c>
        <v>0</v>
      </c>
      <c>
        <v>1.72298944175049</v>
      </c>
      <c>
        <v>0</v>
      </c>
      <c>
        <v>31.245161569208815</v>
      </c>
      <c>
        <v>0</v>
      </c>
      <c>
        <v>13.308486851315841</v>
      </c>
      <c>
        <v>0</v>
      </c>
      <c>
        <v>0</v>
      </c>
      <c>
        <v>46.276637862275145</v>
      </c>
    </row>
    <row>
      <c>
        <v>2598335</v>
      </c>
      <c>
        <v>1</v>
      </c>
      <c>
        <is>
          <t>MANİSA</t>
        </is>
      </c>
      <c>
        <v>AKHİSAR</v>
      </c>
      <c>
        <is>
          <t>KÖK</t>
        </is>
      </c>
      <c>
        <v>SUDELİĞİ KÖK 45-72-L00111_SELCİKLİ ÇIKIŞI L04_66544654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05.07.2023 06:29:20</t>
        </is>
      </c>
      <c>
        <is>
          <t>05.07.2023 08:35:38</t>
        </is>
      </c>
      <c>
        <v>2.105</v>
      </c>
      <c>
        <v>8</v>
      </c>
      <c>
        <v>2125</v>
      </c>
      <c>
        <v>124</v>
      </c>
      <c>
        <v>393</v>
      </c>
      <c>
        <v>32</v>
      </c>
      <c>
        <v>184</v>
      </c>
      <c>
        <v>3</v>
      </c>
      <c>
        <v>0</v>
      </c>
      <c>
        <v>2.0275468766132487</v>
      </c>
      <c>
        <v>628.2117238669945</v>
      </c>
      <c>
        <v>746.210232006684</v>
      </c>
      <c>
        <v>421.0755562847298</v>
      </c>
      <c>
        <v>97.72756764383317</v>
      </c>
      <c>
        <v>96.95825251666611</v>
      </c>
      <c>
        <v>5.301898494616424</v>
      </c>
      <c>
        <v>0</v>
      </c>
      <c>
        <v>1997.5127776901372</v>
      </c>
    </row>
    <row>
      <c>
        <v>2599168</v>
      </c>
      <c>
        <v>1</v>
      </c>
      <c>
        <is>
          <t>MANİSA</t>
        </is>
      </c>
      <c>
        <v>ALAŞEHİR</v>
      </c>
      <c>
        <is>
          <t>Dağıtım Transformatörü</t>
        </is>
      </c>
      <c>
        <v>ALAŞEHİR TR-46 45-73-M00046_45-73-M00046_61399094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05.07.2023 22:11:58</t>
        </is>
      </c>
      <c>
        <is>
          <t>05.07.2023 23:04:10</t>
        </is>
      </c>
      <c>
        <v>0.87</v>
      </c>
      <c>
        <v>0</v>
      </c>
      <c>
        <v>371</v>
      </c>
      <c>
        <v>0</v>
      </c>
      <c>
        <v>0</v>
      </c>
      <c>
        <v>0</v>
      </c>
      <c>
        <v>18</v>
      </c>
      <c>
        <v>0</v>
      </c>
      <c>
        <v>0</v>
      </c>
      <c>
        <v>0</v>
      </c>
      <c>
        <v>76.02695204686985</v>
      </c>
      <c>
        <v>0</v>
      </c>
      <c>
        <v>0</v>
      </c>
      <c>
        <v>0</v>
      </c>
      <c>
        <v>6.701596569412141</v>
      </c>
      <c>
        <v>0</v>
      </c>
      <c>
        <v>0</v>
      </c>
      <c>
        <v>82.728548616282</v>
      </c>
    </row>
    <row>
      <c>
        <v>2599068</v>
      </c>
      <c>
        <v>1</v>
      </c>
      <c>
        <is>
          <t>MANİSA</t>
        </is>
      </c>
      <c>
        <v>SALİHLİ</v>
      </c>
      <c>
        <is>
          <t>DM</t>
        </is>
      </c>
      <c>
        <v>YILMAZ İM 45-78-A00003_KAPANCI (YARAŞLI) L10_2103969</v>
      </c>
      <c>
        <v>OG Fider Açması</v>
      </c>
      <c>
        <v>Dağıtım-OG</v>
      </c>
      <c>
        <v>Kısa</v>
      </c>
      <c>
        <v>Şebeke işletmecisi</v>
      </c>
      <c>
        <v>Bildirimsiz</v>
      </c>
      <c>
        <is>
          <t>05.07.2023 20:42:33</t>
        </is>
      </c>
      <c>
        <is>
          <t>05.07.2023 20:44:47</t>
        </is>
      </c>
      <c>
        <v>0.037222222</v>
      </c>
      <c>
        <v>5</v>
      </c>
      <c>
        <v>1621</v>
      </c>
      <c>
        <v>227</v>
      </c>
      <c>
        <v>162</v>
      </c>
      <c>
        <v>34</v>
      </c>
      <c>
        <v>163</v>
      </c>
      <c>
        <v>1</v>
      </c>
      <c>
        <v>1</v>
      </c>
      <c>
        <v>1.607211913596507</v>
      </c>
      <c>
        <v>14.049239194626772</v>
      </c>
      <c>
        <v>59.757610874259385</v>
      </c>
      <c>
        <v>26.073988483084307</v>
      </c>
      <c>
        <v>6.87089796610134</v>
      </c>
      <c>
        <v>4.80115080494175</v>
      </c>
      <c>
        <v>0.14773342232497422</v>
      </c>
      <c>
        <v>0.005918664227975333</v>
      </c>
      <c>
        <v>113.31375132316302</v>
      </c>
    </row>
    <row>
      <c>
        <v>2598501</v>
      </c>
      <c>
        <v>1</v>
      </c>
      <c>
        <is>
          <t>İZMİR</t>
        </is>
      </c>
      <c>
        <v>TİRE</v>
      </c>
      <c>
        <is>
          <t>AG Fideri</t>
        </is>
      </c>
      <c>
        <v>BAŞKÖY MAŞAT TR-2 35-29-L00193_B_56395322_56395322</v>
      </c>
      <c>
        <v>AG Sehim Bozukluğu</v>
      </c>
      <c>
        <v>Dağıtım-AG</v>
      </c>
      <c>
        <v>Uzun</v>
      </c>
      <c>
        <v>Şebeke işletmecisi</v>
      </c>
      <c>
        <v>Bildirimsiz</v>
      </c>
      <c>
        <is>
          <t>05.07.2023 10:27:24</t>
        </is>
      </c>
      <c>
        <is>
          <t>05.07.2023 15:37:59</t>
        </is>
      </c>
      <c>
        <v>5.176388888</v>
      </c>
      <c>
        <v>0</v>
      </c>
      <c>
        <v>4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5.7240315698771695</v>
      </c>
      <c>
        <v>0</v>
      </c>
      <c>
        <v>3.9100702311794415</v>
      </c>
      <c>
        <v>0</v>
      </c>
      <c>
        <v>0</v>
      </c>
      <c>
        <v>0</v>
      </c>
      <c>
        <v>0</v>
      </c>
      <c>
        <v>9.63410180105661</v>
      </c>
    </row>
    <row>
      <c>
        <v>2598756</v>
      </c>
      <c>
        <v>1</v>
      </c>
      <c>
        <is>
          <t>MANİSA</t>
        </is>
      </c>
      <c>
        <v>TURGUTLU</v>
      </c>
      <c>
        <is>
          <t>OG Fideri</t>
        </is>
      </c>
      <c>
        <v>TR-2/78 45-83-L00078_TR-2/78-1 L07_61345009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05.07.2023 15:13:07</t>
        </is>
      </c>
      <c>
        <is>
          <t>05.07.2023 16:07:00</t>
        </is>
      </c>
      <c>
        <v>0.898055555</v>
      </c>
      <c>
        <v>0</v>
      </c>
      <c>
        <v>4033</v>
      </c>
      <c>
        <v>0</v>
      </c>
      <c>
        <v>0</v>
      </c>
      <c>
        <v>0</v>
      </c>
      <c>
        <v>221</v>
      </c>
      <c>
        <v>0</v>
      </c>
      <c>
        <v>0</v>
      </c>
      <c>
        <v>0</v>
      </c>
      <c>
        <v>722.0042109231631</v>
      </c>
      <c>
        <v>0</v>
      </c>
      <c>
        <v>0</v>
      </c>
      <c>
        <v>0</v>
      </c>
      <c>
        <v>222.29501952725886</v>
      </c>
      <c>
        <v>0</v>
      </c>
      <c>
        <v>0</v>
      </c>
      <c>
        <v>944.299230450422</v>
      </c>
    </row>
    <row>
      <c>
        <v>2599148</v>
      </c>
      <c>
        <v>1</v>
      </c>
      <c>
        <is>
          <t>MANİSA</t>
        </is>
      </c>
      <c>
        <v>TURGUTLU</v>
      </c>
      <c>
        <is>
          <t>OG Fideri</t>
        </is>
      </c>
      <c>
        <v>TR-2/33 (GALERİCİLER) 45-83-L00033_YÜKSEL TOPRAK ÖZEL L01_2100999</v>
      </c>
      <c>
        <v>OG İletken Kopması</v>
      </c>
      <c>
        <v>Dağıtım-OG</v>
      </c>
      <c>
        <v>Uzun</v>
      </c>
      <c>
        <v>Şebeke işletmecisi</v>
      </c>
      <c>
        <v>Bildirimsiz</v>
      </c>
      <c>
        <is>
          <t>05.07.2023 21:56:08</t>
        </is>
      </c>
      <c>
        <is>
          <t>06.07.2023 01:23:24</t>
        </is>
      </c>
      <c>
        <v>3.454444444</v>
      </c>
      <c>
        <v>1</v>
      </c>
      <c>
        <v>0</v>
      </c>
      <c>
        <v>1</v>
      </c>
      <c>
        <v>0</v>
      </c>
      <c>
        <v>1</v>
      </c>
      <c>
        <v>0</v>
      </c>
      <c>
        <v>2</v>
      </c>
      <c>
        <v>0</v>
      </c>
      <c>
        <v>0.8028644208222222</v>
      </c>
      <c>
        <v>0</v>
      </c>
      <c>
        <v>6.685834190123382</v>
      </c>
      <c>
        <v>0</v>
      </c>
      <c>
        <v>0</v>
      </c>
      <c>
        <v>0</v>
      </c>
      <c>
        <v>3808.0047592941573</v>
      </c>
      <c>
        <v>0</v>
      </c>
      <c>
        <v>3815.493457905103</v>
      </c>
    </row>
    <row>
      <c>
        <v>2598899</v>
      </c>
      <c>
        <v>1</v>
      </c>
      <c>
        <is>
          <t>MANİSA</t>
        </is>
      </c>
      <c>
        <v>SALİHLİ</v>
      </c>
      <c>
        <is>
          <t>AG Fideri</t>
        </is>
      </c>
      <c>
        <v>CAFERBEYLI TR-2 45-78-L00704_A_91140042_91140042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05.07.2023 17:21:15</t>
        </is>
      </c>
      <c>
        <is>
          <t>05.07.2023 18:33:33</t>
        </is>
      </c>
      <c>
        <v>1.205</v>
      </c>
      <c>
        <v>0</v>
      </c>
      <c>
        <v>123</v>
      </c>
      <c>
        <v>0</v>
      </c>
      <c>
        <v>4</v>
      </c>
      <c>
        <v>0</v>
      </c>
      <c>
        <v>9</v>
      </c>
      <c>
        <v>0</v>
      </c>
      <c>
        <v>0</v>
      </c>
      <c>
        <v>0</v>
      </c>
      <c>
        <v>34.04702772416924</v>
      </c>
      <c>
        <v>0</v>
      </c>
      <c>
        <v>9.386128732458623</v>
      </c>
      <c>
        <v>0</v>
      </c>
      <c>
        <v>30.620908846543315</v>
      </c>
      <c>
        <v>0</v>
      </c>
      <c>
        <v>0</v>
      </c>
      <c>
        <v>74.05406530317117</v>
      </c>
    </row>
    <row>
      <c>
        <v>2599062</v>
      </c>
      <c>
        <v>1</v>
      </c>
      <c>
        <is>
          <t>MANİSA</t>
        </is>
      </c>
      <c>
        <v>SARIGÖL</v>
      </c>
      <c>
        <is>
          <t>KÖK</t>
        </is>
      </c>
      <c>
        <v>TIRAZLI KÖK 45-79-M00079_BAHARLAR M06_72036244</v>
      </c>
      <c>
        <v>OG Fider Açması</v>
      </c>
      <c>
        <v>Dağıtım-OG</v>
      </c>
      <c>
        <v>Kısa</v>
      </c>
      <c>
        <v>Şebeke işletmecisi</v>
      </c>
      <c>
        <v>Bildirimsiz</v>
      </c>
      <c>
        <is>
          <t>05.07.2023 20:39:00</t>
        </is>
      </c>
      <c>
        <is>
          <t>05.07.2023 20:40:00</t>
        </is>
      </c>
      <c>
        <v>0.016666666</v>
      </c>
      <c>
        <v>4</v>
      </c>
      <c>
        <v>1671</v>
      </c>
      <c>
        <v>126</v>
      </c>
      <c>
        <v>404</v>
      </c>
      <c>
        <v>7</v>
      </c>
      <c>
        <v>79</v>
      </c>
      <c>
        <v>0</v>
      </c>
      <c>
        <v>0</v>
      </c>
      <c>
        <v>0.018088212133333333</v>
      </c>
      <c>
        <v>3.781738547595349</v>
      </c>
      <c>
        <v>20.89958793763366</v>
      </c>
      <c>
        <v>43.30441155319759</v>
      </c>
      <c>
        <v>0.589233072848515</v>
      </c>
      <c>
        <v>0.8172071090179965</v>
      </c>
      <c>
        <v>0</v>
      </c>
      <c>
        <v>0</v>
      </c>
      <c>
        <v>69.41026643242645</v>
      </c>
    </row>
    <row>
      <c>
        <v>2598458</v>
      </c>
      <c>
        <v>1</v>
      </c>
      <c>
        <is>
          <t>İZMİR</t>
        </is>
      </c>
      <c>
        <v>ÖDEMİŞ</v>
      </c>
      <c>
        <is>
          <t>AG Fideri</t>
        </is>
      </c>
      <c>
        <v>TR-94 35-15-M00094_48880023_56367531_56367531</v>
      </c>
      <c>
        <v>Şebeke Yenileme ve Kapasite Artışı Çalışması</v>
      </c>
      <c>
        <v>Dağıtım-AG</v>
      </c>
      <c>
        <v>Uzun</v>
      </c>
      <c>
        <v>Şebeke işletmecisi</v>
      </c>
      <c>
        <v>Bildirimli</v>
      </c>
      <c>
        <is>
          <t>05.07.2023 09:55:47</t>
        </is>
      </c>
      <c>
        <is>
          <t>05.07.2023 16:44:04</t>
        </is>
      </c>
      <c>
        <v>6.804722222</v>
      </c>
      <c>
        <v>0</v>
      </c>
      <c>
        <v>132</v>
      </c>
      <c>
        <v>0</v>
      </c>
      <c>
        <v>0</v>
      </c>
      <c>
        <v>0</v>
      </c>
      <c>
        <v>6</v>
      </c>
      <c>
        <v>0</v>
      </c>
      <c>
        <v>0</v>
      </c>
      <c>
        <v>0</v>
      </c>
      <c>
        <v>160.37887286697205</v>
      </c>
      <c>
        <v>0</v>
      </c>
      <c>
        <v>0</v>
      </c>
      <c>
        <v>0</v>
      </c>
      <c>
        <v>7.932231495563398</v>
      </c>
      <c>
        <v>0</v>
      </c>
      <c>
        <v>0</v>
      </c>
      <c>
        <v>168.31110436253545</v>
      </c>
    </row>
    <row>
      <c>
        <v>2598315</v>
      </c>
      <c>
        <v>1</v>
      </c>
      <c>
        <is>
          <t>İZMİR</t>
        </is>
      </c>
      <c>
        <v>ÇEŞME</v>
      </c>
      <c>
        <is>
          <t>OG Fideri</t>
        </is>
      </c>
      <c>
        <v>L-6 35-18-L00006_DAĞITIM TRAFO L-6 L01_72054398</v>
      </c>
      <c>
        <v>OG Kademe Ayarı</v>
      </c>
      <c>
        <v>Dağıtım-OG</v>
      </c>
      <c>
        <v>Uzun</v>
      </c>
      <c>
        <v>Şebeke işletmecisi</v>
      </c>
      <c>
        <v>Bildirimsiz</v>
      </c>
      <c>
        <is>
          <t>05.07.2023 04:14:35</t>
        </is>
      </c>
      <c>
        <is>
          <t>05.07.2023 05:06:32</t>
        </is>
      </c>
      <c>
        <v>0.865833333</v>
      </c>
      <c>
        <v>0</v>
      </c>
      <c>
        <v>103</v>
      </c>
      <c>
        <v>0</v>
      </c>
      <c>
        <v>0</v>
      </c>
      <c>
        <v>0</v>
      </c>
      <c>
        <v>38</v>
      </c>
      <c>
        <v>0</v>
      </c>
      <c>
        <v>0</v>
      </c>
      <c>
        <v>0</v>
      </c>
      <c>
        <v>17.08532677747182</v>
      </c>
      <c>
        <v>0</v>
      </c>
      <c>
        <v>0</v>
      </c>
      <c>
        <v>0</v>
      </c>
      <c>
        <v>42.7664940989595</v>
      </c>
      <c>
        <v>0</v>
      </c>
      <c>
        <v>0</v>
      </c>
      <c>
        <v>59.85182087643132</v>
      </c>
    </row>
    <row>
      <c>
        <v>2599034</v>
      </c>
      <c>
        <v>1</v>
      </c>
      <c>
        <is>
          <t>MANİSA</t>
        </is>
      </c>
      <c>
        <v>SALİHLİ</v>
      </c>
      <c>
        <is>
          <t>DM</t>
        </is>
      </c>
      <c>
        <v>YILMAZ İM 45-78-A00003_KAPANCI (YARAŞLI) L10_2103969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05.07.2023 19:54:41</t>
        </is>
      </c>
      <c>
        <is>
          <t>05.07.2023 20:40:55</t>
        </is>
      </c>
      <c>
        <v>0.770555555</v>
      </c>
      <c>
        <v>5</v>
      </c>
      <c>
        <v>1621</v>
      </c>
      <c>
        <v>227</v>
      </c>
      <c>
        <v>162</v>
      </c>
      <c>
        <v>34</v>
      </c>
      <c>
        <v>163</v>
      </c>
      <c>
        <v>1</v>
      </c>
      <c>
        <v>1</v>
      </c>
      <c>
        <v>33.2800213292807</v>
      </c>
      <c>
        <v>291.135400641864</v>
      </c>
      <c>
        <v>1240.1939287666637</v>
      </c>
      <c>
        <v>539.2469155103466</v>
      </c>
      <c>
        <v>142.2804979142803</v>
      </c>
      <c>
        <v>99.92797891012214</v>
      </c>
      <c>
        <v>3.0904176805853414</v>
      </c>
      <c>
        <v>0.12429920715444168</v>
      </c>
      <c>
        <v>2349.2794599602967</v>
      </c>
    </row>
    <row>
      <c>
        <v>2598842</v>
      </c>
      <c>
        <v>1</v>
      </c>
      <c>
        <is>
          <t>İZMİR</t>
        </is>
      </c>
      <c>
        <v>BUCA</v>
      </c>
      <c>
        <is>
          <t>OG Fideri</t>
        </is>
      </c>
      <c>
        <v>M-2433 35-03-M02433_TRAFO M03_42585252</v>
      </c>
      <c>
        <v>OG Kademe Ayarı</v>
      </c>
      <c>
        <v>Dağıtım-OG</v>
      </c>
      <c>
        <v>Uzun</v>
      </c>
      <c>
        <v>Şebeke işletmecisi</v>
      </c>
      <c>
        <v>Bildirimsiz</v>
      </c>
      <c>
        <is>
          <t>05.07.2023 16:41:42</t>
        </is>
      </c>
      <c>
        <is>
          <t>05.07.2023 17:17:35</t>
        </is>
      </c>
      <c>
        <v>0.598055555</v>
      </c>
      <c>
        <v>0</v>
      </c>
      <c>
        <v>445</v>
      </c>
      <c>
        <v>0</v>
      </c>
      <c>
        <v>0</v>
      </c>
      <c>
        <v>0</v>
      </c>
      <c>
        <v>36</v>
      </c>
      <c>
        <v>0</v>
      </c>
      <c>
        <v>0</v>
      </c>
      <c>
        <v>0</v>
      </c>
      <c>
        <v>69.85885697603189</v>
      </c>
      <c>
        <v>0</v>
      </c>
      <c>
        <v>0</v>
      </c>
      <c>
        <v>0</v>
      </c>
      <c>
        <v>92.03980238652304</v>
      </c>
      <c>
        <v>0</v>
      </c>
      <c>
        <v>0</v>
      </c>
      <c>
        <v>161.89865936255492</v>
      </c>
    </row>
    <row>
      <c>
        <v>2598965</v>
      </c>
      <c>
        <v>1</v>
      </c>
      <c>
        <is>
          <t>İZMİR</t>
        </is>
      </c>
      <c>
        <v>BAYINDIR</v>
      </c>
      <c>
        <is>
          <t>Dağıtım Transformatörü</t>
        </is>
      </c>
      <c>
        <v>YAKAPINAR TOPRAK SU KOOP TR-1 35-20-L00143_35-20-L00143_2376714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05.07.2023 18:30:37</t>
        </is>
      </c>
      <c>
        <is>
          <t>05.07.2023 21:45:12</t>
        </is>
      </c>
      <c>
        <v>3.243055555</v>
      </c>
      <c>
        <v>0</v>
      </c>
      <c>
        <v>8</v>
      </c>
      <c>
        <v>0</v>
      </c>
      <c>
        <v>5</v>
      </c>
      <c>
        <v>0</v>
      </c>
      <c>
        <v>9</v>
      </c>
      <c>
        <v>0</v>
      </c>
      <c>
        <v>0</v>
      </c>
      <c>
        <v>0</v>
      </c>
      <c>
        <v>6.856166706774434</v>
      </c>
      <c>
        <v>0</v>
      </c>
      <c>
        <v>6.644233507059091</v>
      </c>
      <c>
        <v>0</v>
      </c>
      <c>
        <v>37.77568014234244</v>
      </c>
      <c>
        <v>0</v>
      </c>
      <c>
        <v>0</v>
      </c>
      <c>
        <v>51.27608035617597</v>
      </c>
    </row>
    <row>
      <c>
        <v>2598696</v>
      </c>
      <c>
        <v>1</v>
      </c>
      <c>
        <is>
          <t>İZMİR</t>
        </is>
      </c>
      <c>
        <v>ÇEŞME</v>
      </c>
      <c>
        <is>
          <t>Kullanıcı Bağlantı Hattı</t>
        </is>
      </c>
      <c>
        <v>L-347 MASİSA BURCU SİTESİ-2 35-18-L00347_950441880_950441880</v>
      </c>
      <c>
        <v>AG Branşman Yeraltı Kablo Arızası</v>
      </c>
      <c>
        <v>Dağıtım-AG</v>
      </c>
      <c>
        <v>Uzun</v>
      </c>
      <c>
        <v>Şebeke işletmecisi</v>
      </c>
      <c>
        <v>Bildirimsiz</v>
      </c>
      <c>
        <is>
          <t>05.07.2023 14:08:28</t>
        </is>
      </c>
      <c>
        <is>
          <t>05.07.2023 19:24:35</t>
        </is>
      </c>
      <c>
        <v>5.268611111</v>
      </c>
      <c>
        <v>0</v>
      </c>
      <c>
        <v>3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1.613362872951886</v>
      </c>
      <c>
        <v>0</v>
      </c>
      <c>
        <v>0</v>
      </c>
      <c>
        <v>0</v>
      </c>
      <c>
        <v>0</v>
      </c>
      <c>
        <v>0</v>
      </c>
      <c>
        <v>0</v>
      </c>
      <c>
        <v>1.613362872951886</v>
      </c>
    </row>
    <row>
      <c>
        <v>2598447</v>
      </c>
      <c>
        <v>1</v>
      </c>
      <c>
        <is>
          <t>MANİSA</t>
        </is>
      </c>
      <c>
        <v>ŞEHZADELER</v>
      </c>
      <c>
        <is>
          <t>OG Fideri</t>
        </is>
      </c>
      <c>
        <v>BEYDERE KÖK 45-71-M00128_HatBaşıAyırıcı_53134432 M03_53134432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05.07.2023 09:43:31</t>
        </is>
      </c>
      <c>
        <is>
          <t>05.07.2023 16:30:13</t>
        </is>
      </c>
      <c>
        <v>6.778333333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121.4612090767706</v>
      </c>
      <c>
        <v>0</v>
      </c>
      <c>
        <v>0</v>
      </c>
      <c>
        <v>0</v>
      </c>
      <c>
        <v>0</v>
      </c>
      <c>
        <v>0</v>
      </c>
      <c>
        <v>121.4612090767706</v>
      </c>
    </row>
    <row>
      <c>
        <v>2598742</v>
      </c>
      <c>
        <v>1</v>
      </c>
      <c>
        <is>
          <t>İZMİR</t>
        </is>
      </c>
      <c>
        <v>SEFERİHİSAR</v>
      </c>
      <c>
        <is>
          <t>Kullanıcı Bağlantı Hattı</t>
        </is>
      </c>
      <c>
        <v>PAYAMLI M-5 35-25-M00161_95000461578_95000461578</v>
      </c>
      <c>
        <v>AG Branşman Yeraltı Kablo Arızası</v>
      </c>
      <c>
        <v>Dağıtım-AG</v>
      </c>
      <c>
        <v>Uzun</v>
      </c>
      <c>
        <v>Şebeke işletmecisi</v>
      </c>
      <c>
        <v>Bildirimsiz</v>
      </c>
      <c>
        <is>
          <t>05.07.2023 14:51:21</t>
        </is>
      </c>
      <c>
        <is>
          <t>05.07.2023 16:07:39</t>
        </is>
      </c>
      <c>
        <v>1.271666666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1.0223547619046158</v>
      </c>
      <c>
        <v>0</v>
      </c>
      <c>
        <v>0</v>
      </c>
      <c>
        <v>0</v>
      </c>
      <c>
        <v>0</v>
      </c>
      <c>
        <v>0</v>
      </c>
      <c>
        <v>0</v>
      </c>
      <c>
        <v>1.0223547619046158</v>
      </c>
    </row>
    <row>
      <c>
        <v>2598882</v>
      </c>
      <c>
        <v>1</v>
      </c>
      <c>
        <is>
          <t>MANİSA</t>
        </is>
      </c>
      <c>
        <v>TURGUTLU</v>
      </c>
      <c>
        <is>
          <t>AG Fideri</t>
        </is>
      </c>
      <c>
        <v>TR-2/102-1 45-83-L00310_A_91114606_91114606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05.07.2023 17:13:32</t>
        </is>
      </c>
      <c>
        <is>
          <t>05.07.2023 19:57:03</t>
        </is>
      </c>
      <c>
        <v>2.725277777</v>
      </c>
      <c>
        <v>0</v>
      </c>
      <c>
        <v>123</v>
      </c>
      <c>
        <v>0</v>
      </c>
      <c>
        <v>0</v>
      </c>
      <c>
        <v>0</v>
      </c>
      <c>
        <v>8</v>
      </c>
      <c>
        <v>0</v>
      </c>
      <c>
        <v>0</v>
      </c>
      <c>
        <v>0</v>
      </c>
      <c>
        <v>59.39582949397667</v>
      </c>
      <c>
        <v>0</v>
      </c>
      <c>
        <v>0</v>
      </c>
      <c>
        <v>0</v>
      </c>
      <c>
        <v>10.870526872591796</v>
      </c>
      <c>
        <v>0</v>
      </c>
      <c>
        <v>0</v>
      </c>
      <c>
        <v>70.26635636656846</v>
      </c>
    </row>
    <row>
      <c>
        <v>2598341</v>
      </c>
      <c>
        <v>1</v>
      </c>
      <c>
        <is>
          <t>İZMİR</t>
        </is>
      </c>
      <c>
        <v>KINIK</v>
      </c>
      <c>
        <is>
          <t>Dağıtım Transformatörü</t>
        </is>
      </c>
      <c>
        <v>ZİYA DİLEÇ VE ARK. TR 35-24-M00041_35-24-M00041_2364755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05.07.2023 06:54:30</t>
        </is>
      </c>
      <c>
        <is>
          <t>05.07.2023 12:22:15</t>
        </is>
      </c>
      <c>
        <v>5.4625</v>
      </c>
      <c>
        <v>0</v>
      </c>
      <c>
        <v>0</v>
      </c>
      <c>
        <v>0</v>
      </c>
      <c>
        <v>9</v>
      </c>
      <c>
        <v>0</v>
      </c>
      <c>
        <v>3</v>
      </c>
      <c>
        <v>0</v>
      </c>
      <c>
        <v>0</v>
      </c>
      <c>
        <v>0</v>
      </c>
      <c>
        <v>0</v>
      </c>
      <c>
        <v>0</v>
      </c>
      <c>
        <v>411.78440392978996</v>
      </c>
      <c>
        <v>0</v>
      </c>
      <c>
        <v>68.15821384580713</v>
      </c>
      <c>
        <v>0</v>
      </c>
      <c>
        <v>0</v>
      </c>
      <c>
        <v>479.9426177755971</v>
      </c>
    </row>
    <row>
      <c>
        <v>2598951</v>
      </c>
      <c>
        <v>1</v>
      </c>
      <c>
        <is>
          <t>İZMİR</t>
        </is>
      </c>
      <c>
        <v>KEMALPAŞA</v>
      </c>
      <c>
        <is>
          <t>Dağıtım Transformatörü</t>
        </is>
      </c>
      <c>
        <v>YİĞİTLER TR-3 35-27-L00227_35-27-L00227_2360059</v>
      </c>
      <c>
        <v>AG Kademe Ayarı</v>
      </c>
      <c>
        <v>Dağıtım-AG</v>
      </c>
      <c>
        <v>Uzun</v>
      </c>
      <c>
        <v>Şebeke işletmecisi</v>
      </c>
      <c>
        <v>Bildirimsiz</v>
      </c>
      <c>
        <is>
          <t>05.07.2023 18:17:17</t>
        </is>
      </c>
      <c>
        <is>
          <t>05.07.2023 20:07:28</t>
        </is>
      </c>
      <c>
        <v>1.836388888</v>
      </c>
      <c>
        <v>0</v>
      </c>
      <c>
        <v>214</v>
      </c>
      <c>
        <v>0</v>
      </c>
      <c>
        <v>10</v>
      </c>
      <c>
        <v>0</v>
      </c>
      <c>
        <v>40</v>
      </c>
      <c>
        <v>0</v>
      </c>
      <c>
        <v>0</v>
      </c>
      <c>
        <v>0</v>
      </c>
      <c>
        <v>85.91580063562567</v>
      </c>
      <c>
        <v>0</v>
      </c>
      <c>
        <v>7.830373068387901</v>
      </c>
      <c>
        <v>0</v>
      </c>
      <c>
        <v>25.105593201675127</v>
      </c>
      <c>
        <v>0</v>
      </c>
      <c>
        <v>0</v>
      </c>
      <c>
        <v>118.85176690568869</v>
      </c>
    </row>
    <row>
      <c>
        <v>2599094</v>
      </c>
      <c>
        <v>1</v>
      </c>
      <c>
        <is>
          <t>MANİSA</t>
        </is>
      </c>
      <c>
        <v>SARIGÖL</v>
      </c>
      <c>
        <is>
          <t>KÖK</t>
        </is>
      </c>
      <c>
        <v>BAĞLICA KÖK 45-79-M00248_BAĞLICA M02_72036894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05.07.2023 21:03:27</t>
        </is>
      </c>
      <c>
        <is>
          <t>05.07.2023 23:07:47</t>
        </is>
      </c>
      <c>
        <v>2.072222222</v>
      </c>
      <c>
        <v>1</v>
      </c>
      <c>
        <v>608</v>
      </c>
      <c>
        <v>0</v>
      </c>
      <c>
        <v>46</v>
      </c>
      <c>
        <v>0</v>
      </c>
      <c>
        <v>47</v>
      </c>
      <c>
        <v>0</v>
      </c>
      <c>
        <v>0</v>
      </c>
      <c>
        <v>0.5585734927294445</v>
      </c>
      <c>
        <v>211.1900878723801</v>
      </c>
      <c>
        <v>0</v>
      </c>
      <c>
        <v>417.191379276623</v>
      </c>
      <c>
        <v>0</v>
      </c>
      <c>
        <v>47.211708729228214</v>
      </c>
      <c>
        <v>0</v>
      </c>
      <c>
        <v>0</v>
      </c>
      <c>
        <v>676.1517493709608</v>
      </c>
    </row>
    <row>
      <c>
        <v>2598928</v>
      </c>
      <c>
        <v>1</v>
      </c>
      <c>
        <is>
          <t>MANİSA</t>
        </is>
      </c>
      <c>
        <v>SARUHANLI</v>
      </c>
      <c>
        <is>
          <t>Dağıtım Transformatörü</t>
        </is>
      </c>
      <c>
        <v>SARUHANLI TR-24 45-80-M00024_45-80-M00024_2348688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05.07.2023 17:54:11</t>
        </is>
      </c>
      <c>
        <is>
          <t>05.07.2023 18:28:32</t>
        </is>
      </c>
      <c>
        <v>0.5725</v>
      </c>
      <c>
        <v>0</v>
      </c>
      <c>
        <v>687</v>
      </c>
      <c>
        <v>0</v>
      </c>
      <c>
        <v>0</v>
      </c>
      <c>
        <v>0</v>
      </c>
      <c>
        <v>33</v>
      </c>
      <c>
        <v>0</v>
      </c>
      <c>
        <v>0</v>
      </c>
      <c>
        <v>0</v>
      </c>
      <c>
        <v>80.3661258772837</v>
      </c>
      <c>
        <v>0</v>
      </c>
      <c>
        <v>0</v>
      </c>
      <c>
        <v>0</v>
      </c>
      <c>
        <v>22.860053952957767</v>
      </c>
      <c>
        <v>0</v>
      </c>
      <c>
        <v>0</v>
      </c>
      <c>
        <v>103.22617983024146</v>
      </c>
    </row>
    <row>
      <c>
        <v>2598430</v>
      </c>
      <c>
        <v>1</v>
      </c>
      <c>
        <is>
          <t>MANİSA</t>
        </is>
      </c>
      <c>
        <v>ŞEHZADELER</v>
      </c>
      <c>
        <is>
          <t>OG Fideri</t>
        </is>
      </c>
      <c>
        <v>DM-2/23-A (İSTİKLAL OKULU ÖNÜ) 45-71-M00171_DIREK TIPI TRAFO HUCRESI H01_2080253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05.07.2023 09:25:40</t>
        </is>
      </c>
      <c>
        <is>
          <t>05.07.2023 11:34:47</t>
        </is>
      </c>
      <c>
        <v>2.151944444</v>
      </c>
      <c>
        <v>0</v>
      </c>
      <c>
        <v>194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87.90164919015587</v>
      </c>
      <c>
        <v>0</v>
      </c>
      <c>
        <v>0</v>
      </c>
      <c>
        <v>0</v>
      </c>
      <c>
        <v>15.198558843016066</v>
      </c>
      <c>
        <v>0</v>
      </c>
      <c>
        <v>0</v>
      </c>
      <c>
        <v>103.10020803317192</v>
      </c>
    </row>
    <row>
      <c>
        <v>2598596</v>
      </c>
      <c>
        <v>1</v>
      </c>
      <c>
        <is>
          <t>İZMİR</t>
        </is>
      </c>
      <c>
        <v>BERGAMA</v>
      </c>
      <c>
        <is>
          <t>AG Fideri</t>
        </is>
      </c>
      <c>
        <v>TOPÇAM SULAMA TR-10 35-16-M00203_A_90959300_90959300</v>
      </c>
      <c>
        <v>AG Tel Kopuğu</v>
      </c>
      <c>
        <v>Dağıtım-AG</v>
      </c>
      <c>
        <v>Uzun</v>
      </c>
      <c>
        <v>Şebeke işletmecisi</v>
      </c>
      <c>
        <v>Bildirimsiz</v>
      </c>
      <c>
        <is>
          <t>05.07.2023 12:01:38</t>
        </is>
      </c>
      <c>
        <is>
          <t>05.07.2023 14:43:28</t>
        </is>
      </c>
      <c>
        <v>2.697222222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70.3904727535826</v>
      </c>
      <c>
        <v>0</v>
      </c>
      <c>
        <v>0</v>
      </c>
      <c>
        <v>0</v>
      </c>
      <c>
        <v>0</v>
      </c>
      <c>
        <v>70.3904727535826</v>
      </c>
    </row>
    <row>
      <c>
        <v>2598716</v>
      </c>
      <c>
        <v>1</v>
      </c>
      <c>
        <is>
          <t>İZMİR</t>
        </is>
      </c>
      <c>
        <v>KEMALPAŞA</v>
      </c>
      <c>
        <is>
          <t>Dağıtım Transformatörü</t>
        </is>
      </c>
      <c>
        <v>ÇAMBEL KÖYÜ İÇME SUYU 2 TR 35-27-M00466_35-27-M00466_2368875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05.07.2023 14:24:25</t>
        </is>
      </c>
      <c>
        <is>
          <t>05.07.2023 14:49:48</t>
        </is>
      </c>
      <c>
        <v>0.423055555</v>
      </c>
      <c>
        <v>0</v>
      </c>
      <c>
        <v>4</v>
      </c>
      <c>
        <v>0</v>
      </c>
      <c>
        <v>12</v>
      </c>
      <c>
        <v>0</v>
      </c>
      <c>
        <v>19</v>
      </c>
      <c>
        <v>0</v>
      </c>
      <c>
        <v>0</v>
      </c>
      <c>
        <v>0</v>
      </c>
      <c>
        <v>3.004059602049683</v>
      </c>
      <c>
        <v>0</v>
      </c>
      <c>
        <v>6.712076408403778</v>
      </c>
      <c>
        <v>0</v>
      </c>
      <c>
        <v>13.15181906168167</v>
      </c>
      <c>
        <v>0</v>
      </c>
      <c>
        <v>0</v>
      </c>
      <c>
        <v>22.867955072135132</v>
      </c>
    </row>
    <row>
      <c>
        <v>2599114</v>
      </c>
      <c>
        <v>1</v>
      </c>
      <c>
        <is>
          <t>MANİSA</t>
        </is>
      </c>
      <c>
        <v>TURGUTLU</v>
      </c>
      <c>
        <is>
          <t>AG Fideri</t>
        </is>
      </c>
      <c>
        <v>TR-2/29 45-83-L00029__72373860_72373860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05.07.2023 21:18:47</t>
        </is>
      </c>
      <c>
        <is>
          <t>06.07.2023 00:15:41</t>
        </is>
      </c>
      <c>
        <v>2.948333333</v>
      </c>
      <c>
        <v>0</v>
      </c>
      <c>
        <v>73</v>
      </c>
      <c>
        <v>0</v>
      </c>
      <c>
        <v>0</v>
      </c>
      <c>
        <v>0</v>
      </c>
      <c>
        <v>21</v>
      </c>
      <c>
        <v>0</v>
      </c>
      <c>
        <v>0</v>
      </c>
      <c>
        <v>0</v>
      </c>
      <c>
        <v>46.08652472868687</v>
      </c>
      <c>
        <v>0</v>
      </c>
      <c>
        <v>0</v>
      </c>
      <c>
        <v>0</v>
      </c>
      <c>
        <v>23.210247206422476</v>
      </c>
      <c>
        <v>0</v>
      </c>
      <c>
        <v>0</v>
      </c>
      <c>
        <v>69.29677193510935</v>
      </c>
    </row>
    <row>
      <c>
        <v>2599137</v>
      </c>
      <c>
        <v>1</v>
      </c>
      <c>
        <is>
          <t>MANİSA</t>
        </is>
      </c>
      <c>
        <v>GÖRDES</v>
      </c>
      <c>
        <is>
          <t>OG Fideri</t>
        </is>
      </c>
      <c>
        <v>TEPEBAŞI TR-2 45-75-L00003_DIREK TIPI TRAFO HUCRESI H01_2127117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05.07.2023 21:39:23</t>
        </is>
      </c>
      <c>
        <is>
          <t>06.07.2023 00:44:25</t>
        </is>
      </c>
      <c>
        <v>3.083888888</v>
      </c>
      <c>
        <v>0</v>
      </c>
      <c>
        <v>9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3.5839405977670125</v>
      </c>
      <c>
        <v>0</v>
      </c>
      <c>
        <v>0</v>
      </c>
      <c>
        <v>0</v>
      </c>
      <c>
        <v>0</v>
      </c>
      <c>
        <v>0</v>
      </c>
      <c>
        <v>0</v>
      </c>
      <c>
        <v>3.5839405977670125</v>
      </c>
    </row>
    <row>
      <c>
        <v>2598404</v>
      </c>
      <c>
        <v>1</v>
      </c>
      <c>
        <is>
          <t>MANİSA</t>
        </is>
      </c>
      <c>
        <v>ŞEHZADELER</v>
      </c>
      <c>
        <is>
          <t>OG Fideri</t>
        </is>
      </c>
      <c>
        <v>DM-1/52 45-71-M00325_DM-1/51 ÇIKIŞ M04_61063745</v>
      </c>
      <c>
        <v>OG İletken Kopması</v>
      </c>
      <c>
        <v>Dağıtım-OG</v>
      </c>
      <c>
        <v>Uzun</v>
      </c>
      <c>
        <v>Şebeke işletmecisi</v>
      </c>
      <c>
        <v>Bildirimsiz</v>
      </c>
      <c>
        <is>
          <t>05.07.2023 09:01:12</t>
        </is>
      </c>
      <c>
        <is>
          <t>05.07.2023 11:52:52</t>
        </is>
      </c>
      <c>
        <v>2.861111111</v>
      </c>
      <c>
        <v>0</v>
      </c>
      <c>
        <v>48</v>
      </c>
      <c>
        <v>0</v>
      </c>
      <c>
        <v>13</v>
      </c>
      <c>
        <v>0</v>
      </c>
      <c>
        <v>7</v>
      </c>
      <c>
        <v>0</v>
      </c>
      <c>
        <v>0</v>
      </c>
      <c>
        <v>0</v>
      </c>
      <c>
        <v>31.15354151838408</v>
      </c>
      <c>
        <v>0</v>
      </c>
      <c>
        <v>25.07066739846228</v>
      </c>
      <c>
        <v>0</v>
      </c>
      <c>
        <v>14.28556247769372</v>
      </c>
      <c>
        <v>0</v>
      </c>
      <c>
        <v>0</v>
      </c>
      <c>
        <v>70.50977139454008</v>
      </c>
    </row>
    <row>
      <c>
        <v>2599237</v>
      </c>
      <c>
        <v>1</v>
      </c>
      <c>
        <is>
          <t>MANİSA</t>
        </is>
      </c>
      <c>
        <v>SELENDİ</v>
      </c>
      <c>
        <is>
          <t>AG Fideri</t>
        </is>
      </c>
      <c>
        <v>SELENDİ TR-33 (KASAP HÜSEYİN) 45-81-M00033_A_56387554_56387554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05.07.2023 23:17:19</t>
        </is>
      </c>
      <c>
        <is>
          <t>06.07.2023 03:40:09</t>
        </is>
      </c>
      <c>
        <v>4.380555555</v>
      </c>
      <c>
        <v>0</v>
      </c>
      <c>
        <v>5</v>
      </c>
      <c>
        <v>0</v>
      </c>
      <c>
        <v>33</v>
      </c>
      <c>
        <v>0</v>
      </c>
      <c>
        <v>2</v>
      </c>
      <c>
        <v>0</v>
      </c>
      <c>
        <v>0</v>
      </c>
      <c>
        <v>0</v>
      </c>
      <c>
        <v>4.101666980376092</v>
      </c>
      <c>
        <v>0</v>
      </c>
      <c>
        <v>33.80105507117124</v>
      </c>
      <c>
        <v>0</v>
      </c>
      <c>
        <v>0.2619844352035993</v>
      </c>
      <c>
        <v>0</v>
      </c>
      <c>
        <v>0</v>
      </c>
      <c>
        <v>38.16470648675094</v>
      </c>
    </row>
    <row>
      <c>
        <v>2598573</v>
      </c>
      <c>
        <v>1</v>
      </c>
      <c>
        <is>
          <t>İZMİR</t>
        </is>
      </c>
      <c>
        <v>GÜZELBAHÇE</v>
      </c>
      <c>
        <is>
          <t>Kullanıcı Bağlantı Hattı</t>
        </is>
      </c>
      <c>
        <v>K-1904 35-10-K01904_915132337_915132337</v>
      </c>
      <c>
        <v>Üçüncü Şahısların Vermiş Olduğu Hasarlar</v>
      </c>
      <c>
        <v>Dağıtım-AG</v>
      </c>
      <c>
        <v>Uzun</v>
      </c>
      <c>
        <v>Dışsal</v>
      </c>
      <c>
        <v>Bildirimsiz</v>
      </c>
      <c>
        <is>
          <t>05.07.2023 11:42:40</t>
        </is>
      </c>
      <c>
        <is>
          <t>05.07.2023 17:24:48</t>
        </is>
      </c>
      <c>
        <v>5.702222222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2.4040097840596</v>
      </c>
      <c>
        <v>0</v>
      </c>
      <c>
        <v>0</v>
      </c>
      <c>
        <v>0</v>
      </c>
      <c>
        <v>0</v>
      </c>
      <c>
        <v>0</v>
      </c>
      <c>
        <v>0</v>
      </c>
      <c>
        <v>2.4040097840596</v>
      </c>
    </row>
    <row>
      <c>
        <v>2599051</v>
      </c>
      <c>
        <v>1</v>
      </c>
      <c>
        <is>
          <t>MANİSA</t>
        </is>
      </c>
      <c>
        <v>AHMETLİ</v>
      </c>
      <c>
        <is>
          <t>OG Fideri</t>
        </is>
      </c>
      <c>
        <v>AHMETLİ TR-25 45-84-L00025_TR-30 L04_65892198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05.07.2023 20:24:01</t>
        </is>
      </c>
      <c>
        <is>
          <t>05.07.2023 20:47:02</t>
        </is>
      </c>
      <c>
        <v>0.383611111</v>
      </c>
      <c>
        <v>0</v>
      </c>
      <c>
        <v>490</v>
      </c>
      <c>
        <v>0</v>
      </c>
      <c>
        <v>23</v>
      </c>
      <c>
        <v>6</v>
      </c>
      <c>
        <v>40</v>
      </c>
      <c>
        <v>0</v>
      </c>
      <c>
        <v>0</v>
      </c>
      <c>
        <v>0</v>
      </c>
      <c>
        <v>32.24899809719647</v>
      </c>
      <c>
        <v>0</v>
      </c>
      <c>
        <v>4.4949933069581</v>
      </c>
      <c>
        <v>14.601977763576972</v>
      </c>
      <c>
        <v>15.907902896534045</v>
      </c>
      <c>
        <v>0</v>
      </c>
      <c>
        <v>0</v>
      </c>
      <c>
        <v>67.25387206426558</v>
      </c>
    </row>
    <row>
      <c>
        <v>2599157</v>
      </c>
      <c>
        <v>1</v>
      </c>
      <c>
        <is>
          <t>MANİSA</t>
        </is>
      </c>
      <c>
        <v>ŞEHZADELER</v>
      </c>
      <c>
        <is>
          <t>KÖK</t>
        </is>
      </c>
      <c>
        <v>GÜZELKÖY KÖK 45-71-M00123_HAŞİM AKCURA ENH M03_50218012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05.07.2023 22:05:37</t>
        </is>
      </c>
      <c>
        <is>
          <t>05.07.2023 23:17:58</t>
        </is>
      </c>
      <c>
        <v>1.205833333</v>
      </c>
      <c>
        <v>5</v>
      </c>
      <c>
        <v>12</v>
      </c>
      <c>
        <v>192</v>
      </c>
      <c>
        <v>121</v>
      </c>
      <c>
        <v>15</v>
      </c>
      <c>
        <v>8</v>
      </c>
      <c>
        <v>0</v>
      </c>
      <c>
        <v>0</v>
      </c>
      <c>
        <v>5.786623394571216</v>
      </c>
      <c>
        <v>4.676765703957637</v>
      </c>
      <c>
        <v>927.2401573146869</v>
      </c>
      <c>
        <v>269.37980722390535</v>
      </c>
      <c>
        <v>24.581589681273908</v>
      </c>
      <c>
        <v>7.618939984371023</v>
      </c>
      <c>
        <v>0</v>
      </c>
      <c>
        <v>0</v>
      </c>
      <c>
        <v>1239.283883302766</v>
      </c>
    </row>
    <row>
      <c>
        <v>2598410</v>
      </c>
      <c>
        <v>1</v>
      </c>
      <c>
        <is>
          <t>İZMİR</t>
        </is>
      </c>
      <c>
        <v>GAZİEMİR</v>
      </c>
      <c>
        <is>
          <t>Dağıtım Transformatörü</t>
        </is>
      </c>
      <c>
        <v>K-972 35-08-K00972_35-08-K00972_42033551</v>
      </c>
      <c>
        <v>Trafo Bakım Çalışması</v>
      </c>
      <c>
        <v>Dağıtım-AG</v>
      </c>
      <c>
        <v>Uzun</v>
      </c>
      <c>
        <v>Şebeke işletmecisi</v>
      </c>
      <c>
        <v>Bildirimli</v>
      </c>
      <c>
        <is>
          <t>05.07.2023 09:07:27</t>
        </is>
      </c>
      <c>
        <is>
          <t>05.07.2023 13:42:22</t>
        </is>
      </c>
      <c>
        <v>4.581944444</v>
      </c>
      <c>
        <v>0</v>
      </c>
      <c>
        <v>385</v>
      </c>
      <c>
        <v>0</v>
      </c>
      <c>
        <v>0</v>
      </c>
      <c>
        <v>0</v>
      </c>
      <c>
        <v>154</v>
      </c>
      <c>
        <v>0</v>
      </c>
      <c>
        <v>0</v>
      </c>
      <c>
        <v>0</v>
      </c>
      <c>
        <v>470.11759523154717</v>
      </c>
      <c>
        <v>0</v>
      </c>
      <c>
        <v>0</v>
      </c>
      <c>
        <v>0</v>
      </c>
      <c>
        <v>822.6463429382885</v>
      </c>
      <c>
        <v>0</v>
      </c>
      <c>
        <v>0</v>
      </c>
      <c>
        <v>1292.7639381698357</v>
      </c>
    </row>
    <row>
      <c>
        <v>2598361</v>
      </c>
      <c>
        <v>1</v>
      </c>
      <c>
        <is>
          <t>MANİSA</t>
        </is>
      </c>
      <c>
        <v>TURGUTLU</v>
      </c>
      <c>
        <is>
          <t>KÖK</t>
        </is>
      </c>
      <c>
        <v>MADEN KÖK 45-83-M00128_İZZETTİN M03_47316729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05.07.2023 06:18:22</t>
        </is>
      </c>
      <c>
        <is>
          <t>05.07.2023 09:35:19</t>
        </is>
      </c>
      <c>
        <v>3.2825</v>
      </c>
      <c>
        <v>2</v>
      </c>
      <c>
        <v>208</v>
      </c>
      <c>
        <v>25</v>
      </c>
      <c>
        <v>52</v>
      </c>
      <c>
        <v>0</v>
      </c>
      <c>
        <v>20</v>
      </c>
      <c>
        <v>1</v>
      </c>
      <c>
        <v>0</v>
      </c>
      <c>
        <v>107.83336938684708</v>
      </c>
      <c>
        <v>200.56038915447286</v>
      </c>
      <c>
        <v>918.9122428593321</v>
      </c>
      <c>
        <v>1004.6712283510741</v>
      </c>
      <c>
        <v>0</v>
      </c>
      <c>
        <v>81.16967163562677</v>
      </c>
      <c>
        <v>128.04755965082785</v>
      </c>
      <c>
        <v>0</v>
      </c>
      <c>
        <v>2441.1944610381806</v>
      </c>
    </row>
    <row>
      <c>
        <v>2598367</v>
      </c>
      <c>
        <v>1</v>
      </c>
      <c>
        <is>
          <t>MANİSA</t>
        </is>
      </c>
      <c>
        <v>GÖRDES</v>
      </c>
      <c>
        <is>
          <t>Dağıtım Transformatörü</t>
        </is>
      </c>
      <c>
        <v>TABAKLAR TR-2 45-75-M00337_45-75-M00337_2364570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05.07.2023 08:11:10</t>
        </is>
      </c>
      <c>
        <is>
          <t>05.07.2023 08:59:04</t>
        </is>
      </c>
      <c>
        <v>0.798333333</v>
      </c>
      <c>
        <v>0</v>
      </c>
      <c>
        <v>27</v>
      </c>
      <c>
        <v>0</v>
      </c>
      <c>
        <v>3</v>
      </c>
      <c>
        <v>0</v>
      </c>
      <c>
        <v>2</v>
      </c>
      <c>
        <v>0</v>
      </c>
      <c>
        <v>0</v>
      </c>
      <c>
        <v>0</v>
      </c>
      <c>
        <v>5.181000852726375</v>
      </c>
      <c>
        <v>0</v>
      </c>
      <c>
        <v>4.418474392271147</v>
      </c>
      <c>
        <v>0</v>
      </c>
      <c>
        <v>0.120877168864932</v>
      </c>
      <c>
        <v>0</v>
      </c>
      <c>
        <v>0</v>
      </c>
      <c>
        <v>9.720352413862454</v>
      </c>
    </row>
    <row>
      <c>
        <v>2598659</v>
      </c>
      <c>
        <v>1</v>
      </c>
      <c>
        <is>
          <t>İZMİR</t>
        </is>
      </c>
      <c>
        <v>KARABAĞLAR</v>
      </c>
      <c>
        <is>
          <t>Kullanıcı Bağlantı Hattı</t>
        </is>
      </c>
      <c>
        <v>K-4459 35-01-K04459_912055108_912055108</v>
      </c>
      <c>
        <v>AG Branşman Yeraltı Kablo Arızası</v>
      </c>
      <c>
        <v>Dağıtım-AG</v>
      </c>
      <c>
        <v>Uzun</v>
      </c>
      <c>
        <v>Şebeke işletmecisi</v>
      </c>
      <c>
        <v>Bildirimsiz</v>
      </c>
      <c>
        <is>
          <t>05.07.2023 13:28:10</t>
        </is>
      </c>
      <c>
        <is>
          <t>05.07.2023 19:01:47</t>
        </is>
      </c>
      <c>
        <v>5.560277777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1.206365318374185</v>
      </c>
      <c>
        <v>0</v>
      </c>
      <c>
        <v>0</v>
      </c>
      <c>
        <v>0</v>
      </c>
      <c>
        <v>0</v>
      </c>
      <c>
        <v>0</v>
      </c>
      <c>
        <v>0</v>
      </c>
      <c>
        <v>1.206365318374185</v>
      </c>
    </row>
    <row>
      <c>
        <v>2598759</v>
      </c>
      <c>
        <v>1</v>
      </c>
      <c>
        <is>
          <t>MANİSA</t>
        </is>
      </c>
      <c>
        <v>SALİHLİ</v>
      </c>
      <c>
        <is>
          <t>Kullanıcı Bağlantı Hattı</t>
        </is>
      </c>
      <c>
        <v>TR-57 45-78-L00057_953247908_953247908</v>
      </c>
      <c>
        <v>Üçüncü Şahısların Vermiş Olduğu Hasarlar</v>
      </c>
      <c>
        <v>Dağıtım-AG</v>
      </c>
      <c>
        <v>Uzun</v>
      </c>
      <c>
        <v>Dışsal</v>
      </c>
      <c>
        <v>Bildirimsiz</v>
      </c>
      <c>
        <is>
          <t>05.07.2023 15:11:35</t>
        </is>
      </c>
      <c>
        <is>
          <t>05.07.2023 17:24:05</t>
        </is>
      </c>
      <c>
        <v>2.208333333</v>
      </c>
      <c>
        <v>0</v>
      </c>
      <c>
        <v>11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6.645575179192502</v>
      </c>
      <c>
        <v>0</v>
      </c>
      <c>
        <v>0</v>
      </c>
      <c>
        <v>0</v>
      </c>
      <c>
        <v>0</v>
      </c>
      <c>
        <v>0</v>
      </c>
      <c>
        <v>0</v>
      </c>
      <c>
        <v>6.645575179192502</v>
      </c>
    </row>
    <row>
      <c>
        <v>2598321</v>
      </c>
      <c>
        <v>1</v>
      </c>
      <c>
        <is>
          <t>İZMİR</t>
        </is>
      </c>
      <c>
        <v>KONAK</v>
      </c>
      <c>
        <is>
          <t>AG Fideri</t>
        </is>
      </c>
      <c>
        <v>K-3836 35-01-K03836_A_56373567_56373567</v>
      </c>
      <c>
        <v>Hırsızlık</v>
      </c>
      <c>
        <v>Dağıtım-AG</v>
      </c>
      <c>
        <v>Uzun</v>
      </c>
      <c>
        <v>Dışsal</v>
      </c>
      <c>
        <v>Bildirimsiz</v>
      </c>
      <c>
        <is>
          <t>05.07.2023 05:29:39</t>
        </is>
      </c>
      <c>
        <is>
          <t>05.07.2023 07:05:37</t>
        </is>
      </c>
      <c>
        <v>1.599444444</v>
      </c>
      <c>
        <v>0</v>
      </c>
      <c>
        <v>132</v>
      </c>
      <c>
        <v>0</v>
      </c>
      <c>
        <v>0</v>
      </c>
      <c>
        <v>0</v>
      </c>
      <c>
        <v>16</v>
      </c>
      <c>
        <v>0</v>
      </c>
      <c>
        <v>0</v>
      </c>
      <c>
        <v>0</v>
      </c>
      <c>
        <v>40.291856857490025</v>
      </c>
      <c>
        <v>0</v>
      </c>
      <c>
        <v>0</v>
      </c>
      <c>
        <v>0</v>
      </c>
      <c>
        <v>396.24397447229336</v>
      </c>
      <c>
        <v>0</v>
      </c>
      <c>
        <v>0</v>
      </c>
      <c>
        <v>436.5358313297834</v>
      </c>
    </row>
    <row>
      <c>
        <v>2598653</v>
      </c>
      <c>
        <v>1</v>
      </c>
      <c>
        <is>
          <t>İZMİR</t>
        </is>
      </c>
      <c>
        <v>GAZİEMİR</v>
      </c>
      <c>
        <is>
          <t>Kullanıcı Bağlantı Hattı</t>
        </is>
      </c>
      <c>
        <v>K-1396 35-08-K01396_99117880_99117880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05.07.2023 13:20:12</t>
        </is>
      </c>
      <c>
        <is>
          <t>05.07.2023 16:41:51</t>
        </is>
      </c>
      <c>
        <v>3.360833333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0.5735525629485867</v>
      </c>
      <c>
        <v>0</v>
      </c>
      <c>
        <v>0</v>
      </c>
      <c>
        <v>0</v>
      </c>
      <c>
        <v>0</v>
      </c>
      <c>
        <v>0</v>
      </c>
      <c>
        <v>0</v>
      </c>
      <c>
        <v>0.5735525629485867</v>
      </c>
    </row>
    <row>
      <c>
        <v>2598699</v>
      </c>
      <c>
        <v>1</v>
      </c>
      <c>
        <is>
          <t>İZMİR</t>
        </is>
      </c>
      <c>
        <v>TORBALI</v>
      </c>
      <c>
        <is>
          <t>Dağıtım Transformatörü</t>
        </is>
      </c>
      <c>
        <v>KUŞÇUBURUN-4 35-26-M00530_35-26-M00530_2349523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05.07.2023 14:07:52</t>
        </is>
      </c>
      <c>
        <is>
          <t>05.07.2023 15:43:08</t>
        </is>
      </c>
      <c>
        <v>1.587777777</v>
      </c>
      <c>
        <v>0</v>
      </c>
      <c>
        <v>38</v>
      </c>
      <c>
        <v>0</v>
      </c>
      <c>
        <v>7</v>
      </c>
      <c>
        <v>0</v>
      </c>
      <c>
        <v>25</v>
      </c>
      <c>
        <v>0</v>
      </c>
      <c>
        <v>0</v>
      </c>
      <c>
        <v>0</v>
      </c>
      <c>
        <v>11.44885459116416</v>
      </c>
      <c>
        <v>0</v>
      </c>
      <c>
        <v>74.20682857393558</v>
      </c>
      <c>
        <v>0</v>
      </c>
      <c>
        <v>173.95293705430748</v>
      </c>
      <c>
        <v>0</v>
      </c>
      <c>
        <v>0</v>
      </c>
      <c>
        <v>259.6086202194072</v>
      </c>
    </row>
    <row>
      <c>
        <v>2598822</v>
      </c>
      <c>
        <v>1</v>
      </c>
      <c>
        <is>
          <t>İZMİR</t>
        </is>
      </c>
      <c>
        <v>TORBALI</v>
      </c>
      <c>
        <is>
          <t>OG Fideri</t>
        </is>
      </c>
      <c>
        <v>HASAN KANIARI SLM 35-26-L00101_DIREK TIPI TRAFO HUCRESI H01_2041360</v>
      </c>
      <c>
        <v>Hırsızlık </v>
      </c>
      <c>
        <v>Dağıtım-OG</v>
      </c>
      <c>
        <v>Uzun</v>
      </c>
      <c>
        <v>Şebeke işletmecisi</v>
      </c>
      <c>
        <v>Bildirimsiz</v>
      </c>
      <c>
        <is>
          <t>05.07.2023 16:24:27</t>
        </is>
      </c>
      <c>
        <is>
          <t>05.07.2023 17:58:37</t>
        </is>
      </c>
      <c>
        <v>1.569444444</v>
      </c>
      <c>
        <v>0</v>
      </c>
      <c>
        <v>0</v>
      </c>
      <c>
        <v>0</v>
      </c>
      <c>
        <v>8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38.69109566847382</v>
      </c>
      <c>
        <v>0</v>
      </c>
      <c>
        <v>0</v>
      </c>
      <c>
        <v>0</v>
      </c>
      <c>
        <v>0</v>
      </c>
      <c>
        <v>38.69109566847382</v>
      </c>
    </row>
    <row>
      <c>
        <v>2598991</v>
      </c>
      <c>
        <v>1</v>
      </c>
      <c>
        <is>
          <t>İZMİR</t>
        </is>
      </c>
      <c>
        <v>ALİAĞA</v>
      </c>
      <c>
        <is>
          <t>Kullanıcı Bağlantı Hattı</t>
        </is>
      </c>
      <c>
        <v>ÇAKMAKLI TR-2 35-17-M00346_950305481_950305481</v>
      </c>
      <c>
        <v>AG Branşman Yeraltı Kablo Arızası</v>
      </c>
      <c>
        <v>Dağıtım-AG</v>
      </c>
      <c>
        <v>Uzun</v>
      </c>
      <c>
        <v>Şebeke işletmecisi</v>
      </c>
      <c>
        <v>Bildirimsiz</v>
      </c>
      <c>
        <is>
          <t>05.07.2023 19:07:51</t>
        </is>
      </c>
      <c>
        <is>
          <t>05.07.2023 19:56:55</t>
        </is>
      </c>
      <c>
        <v>0.817777777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0.3109573734155378</v>
      </c>
      <c>
        <v>0</v>
      </c>
      <c>
        <v>0</v>
      </c>
      <c>
        <v>0</v>
      </c>
      <c>
        <v>0</v>
      </c>
      <c>
        <v>0</v>
      </c>
      <c>
        <v>0</v>
      </c>
      <c>
        <v>0.3109573734155378</v>
      </c>
    </row>
    <row>
      <c>
        <v>2598968</v>
      </c>
      <c>
        <v>1</v>
      </c>
      <c>
        <is>
          <t>İZMİR</t>
        </is>
      </c>
      <c>
        <v>KEMALPAŞA</v>
      </c>
      <c>
        <is>
          <t>KÖK</t>
        </is>
      </c>
      <c>
        <v>KARABEL KÖK(VİŞNELİ KÖK) 35-26-M01207_KARABEL RES M06_66051330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05.07.2023 18:35:30</t>
        </is>
      </c>
      <c>
        <is>
          <t>05.07.2023 20:37:15</t>
        </is>
      </c>
      <c>
        <v>2.029166666</v>
      </c>
      <c>
        <v>4</v>
      </c>
      <c>
        <v>0</v>
      </c>
      <c>
        <v>4</v>
      </c>
      <c>
        <v>0</v>
      </c>
      <c>
        <v>15</v>
      </c>
      <c>
        <v>0</v>
      </c>
      <c>
        <v>0</v>
      </c>
      <c>
        <v>0</v>
      </c>
      <c>
        <v>3.7758496090158076</v>
      </c>
      <c>
        <v>0</v>
      </c>
      <c>
        <v>7.5316758077871615</v>
      </c>
      <c>
        <v>0</v>
      </c>
      <c>
        <v>16.047709139957384</v>
      </c>
      <c>
        <v>0</v>
      </c>
      <c>
        <v>0</v>
      </c>
      <c>
        <v>0</v>
      </c>
      <c>
        <v>27.35523455676035</v>
      </c>
    </row>
    <row>
      <c>
        <v>2598304</v>
      </c>
      <c>
        <v>1</v>
      </c>
      <c>
        <is>
          <t>İZMİR</t>
        </is>
      </c>
      <c>
        <v>KİRAZ</v>
      </c>
      <c>
        <is>
          <t>OG Fideri</t>
        </is>
      </c>
      <c>
        <v>SIRIMLI TR-1 35-31-L00201_DIREK TIPI TRAFO HUCRESI H01_2050383</v>
      </c>
      <c>
        <v>OG Trafo Arızası</v>
      </c>
      <c>
        <v>Dağıtım-OG</v>
      </c>
      <c>
        <v>Uzun</v>
      </c>
      <c>
        <v>Şebeke işletmecisi</v>
      </c>
      <c>
        <v>Bildirimsiz</v>
      </c>
      <c>
        <is>
          <t>05.07.2023 02:07:31</t>
        </is>
      </c>
      <c>
        <is>
          <t>05.07.2023 10:57:22</t>
        </is>
      </c>
      <c>
        <v>8.830833333</v>
      </c>
      <c>
        <v>0</v>
      </c>
      <c>
        <v>48</v>
      </c>
      <c>
        <v>0</v>
      </c>
      <c>
        <v>7</v>
      </c>
      <c>
        <v>0</v>
      </c>
      <c>
        <v>6</v>
      </c>
      <c>
        <v>0</v>
      </c>
      <c>
        <v>0</v>
      </c>
      <c>
        <v>0</v>
      </c>
      <c>
        <v>99.52689609468015</v>
      </c>
      <c>
        <v>0</v>
      </c>
      <c>
        <v>24.622975534702178</v>
      </c>
      <c>
        <v>0</v>
      </c>
      <c>
        <v>24.69199914012353</v>
      </c>
      <c>
        <v>0</v>
      </c>
      <c>
        <v>0</v>
      </c>
      <c>
        <v>148.84187076950587</v>
      </c>
    </row>
    <row>
      <c>
        <v>2598530</v>
      </c>
      <c>
        <v>1</v>
      </c>
      <c>
        <is>
          <t>MANİSA</t>
        </is>
      </c>
      <c>
        <v>TURGUTLU</v>
      </c>
      <c>
        <is>
          <t>KÖK</t>
        </is>
      </c>
      <c>
        <v>ARPALIK KÖK 45-83-M00137_ÇAMPINAR TARIMSAL SULAMA - TR-6 M06_72124446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05.07.2023 10:32:35</t>
        </is>
      </c>
      <c>
        <is>
          <t>05.07.2023 12:03:03</t>
        </is>
      </c>
      <c>
        <v>1.507777777</v>
      </c>
      <c>
        <v>0</v>
      </c>
      <c>
        <v>9</v>
      </c>
      <c>
        <v>0</v>
      </c>
      <c>
        <v>115</v>
      </c>
      <c>
        <v>0</v>
      </c>
      <c>
        <v>11</v>
      </c>
      <c>
        <v>0</v>
      </c>
      <c>
        <v>0</v>
      </c>
      <c>
        <v>0</v>
      </c>
      <c>
        <v>15.795364431082236</v>
      </c>
      <c>
        <v>0</v>
      </c>
      <c>
        <v>589.315811286618</v>
      </c>
      <c>
        <v>0</v>
      </c>
      <c>
        <v>22.869080398617204</v>
      </c>
      <c>
        <v>0</v>
      </c>
      <c>
        <v>0</v>
      </c>
      <c>
        <v>627.9802561163175</v>
      </c>
    </row>
    <row>
      <c>
        <v>2599031</v>
      </c>
      <c>
        <v>1</v>
      </c>
      <c>
        <is>
          <t>İZMİR</t>
        </is>
      </c>
      <c>
        <v>MENDERES</v>
      </c>
      <c>
        <is>
          <t>AG Fideri</t>
        </is>
      </c>
      <c>
        <v>ABDULLAH SÜRÜCÜ SULAMA GRUBU TR 35-22-M00214_9992572_65500268_65500268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05.07.2023 19:40:32</t>
        </is>
      </c>
      <c>
        <is>
          <t>05.07.2023 20:41:04</t>
        </is>
      </c>
      <c>
        <v>1.008888888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9.411932330327794</v>
      </c>
      <c>
        <v>0</v>
      </c>
      <c>
        <v>0</v>
      </c>
      <c>
        <v>0</v>
      </c>
      <c>
        <v>0</v>
      </c>
      <c>
        <v>9.411932330327794</v>
      </c>
    </row>
    <row>
      <c>
        <v>2599131</v>
      </c>
      <c>
        <v>1</v>
      </c>
      <c>
        <is>
          <t>İZMİR</t>
        </is>
      </c>
      <c>
        <v>BAYINDIR</v>
      </c>
      <c>
        <is>
          <t>Dağıtım Transformatörü</t>
        </is>
      </c>
      <c>
        <v>HASKÖY TR-1 35-20-L00206_35-20-L00206_2367741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05.07.2023 21:37:05</t>
        </is>
      </c>
      <c>
        <is>
          <t>05.07.2023 23:44:40</t>
        </is>
      </c>
      <c>
        <v>2.126388888</v>
      </c>
      <c>
        <v>0</v>
      </c>
      <c>
        <v>112</v>
      </c>
      <c>
        <v>0</v>
      </c>
      <c>
        <v>16</v>
      </c>
      <c>
        <v>0</v>
      </c>
      <c>
        <v>13</v>
      </c>
      <c>
        <v>0</v>
      </c>
      <c>
        <v>0</v>
      </c>
      <c>
        <v>0</v>
      </c>
      <c>
        <v>80.41115972446308</v>
      </c>
      <c>
        <v>0</v>
      </c>
      <c>
        <v>201.62043324548432</v>
      </c>
      <c>
        <v>0</v>
      </c>
      <c>
        <v>31.30442290255824</v>
      </c>
      <c>
        <v>0</v>
      </c>
      <c>
        <v>0</v>
      </c>
      <c>
        <v>313.33601587250564</v>
      </c>
    </row>
    <row>
      <c>
        <v>2598736</v>
      </c>
      <c>
        <v>1</v>
      </c>
      <c>
        <is>
          <t>İZMİR</t>
        </is>
      </c>
      <c>
        <v>ALİAĞA</v>
      </c>
      <c>
        <is>
          <t>OG Fideri</t>
        </is>
      </c>
      <c>
        <v>TR-33 35-17-M00033_M-433 M03_66314650</v>
      </c>
      <c>
        <v>OG Yeraltı Kablo Arızası</v>
      </c>
      <c>
        <v>Dağıtım-OG</v>
      </c>
      <c>
        <v>Uzun</v>
      </c>
      <c>
        <v>Şebeke işletmecisi</v>
      </c>
      <c>
        <v>Bildirimsiz</v>
      </c>
      <c>
        <is>
          <t>05.07.2023 14:44:22</t>
        </is>
      </c>
      <c>
        <is>
          <t>05.07.2023 15:54:43</t>
        </is>
      </c>
      <c>
        <v>1.1725</v>
      </c>
      <c>
        <v>1</v>
      </c>
      <c>
        <v>3</v>
      </c>
      <c>
        <v>3</v>
      </c>
      <c>
        <v>0</v>
      </c>
      <c>
        <v>1</v>
      </c>
      <c>
        <v>0</v>
      </c>
      <c>
        <v>0</v>
      </c>
      <c>
        <v>0</v>
      </c>
      <c>
        <v>0.5471004553533365</v>
      </c>
      <c>
        <v>0.6070641605636301</v>
      </c>
      <c>
        <v>5.555833239778123</v>
      </c>
      <c>
        <v>0</v>
      </c>
      <c>
        <v>0.5588882766121014</v>
      </c>
      <c>
        <v>0</v>
      </c>
      <c>
        <v>0</v>
      </c>
      <c>
        <v>0</v>
      </c>
      <c>
        <v>7.268886132307191</v>
      </c>
    </row>
    <row>
      <c>
        <v>2598785</v>
      </c>
      <c>
        <v>1</v>
      </c>
      <c>
        <is>
          <t>İZMİR</t>
        </is>
      </c>
      <c>
        <v>GÜZELBAHÇE</v>
      </c>
      <c>
        <is>
          <t>Kullanıcı Bağlantı Hattı</t>
        </is>
      </c>
      <c>
        <v>YELKİ TR-5 (M-2339) 35-10-M02339_98005124_98005124</v>
      </c>
      <c>
        <v>AG Branşman Yeraltı Kablo Arızası</v>
      </c>
      <c>
        <v>Dağıtım-AG</v>
      </c>
      <c>
        <v>Uzun</v>
      </c>
      <c>
        <v>Şebeke işletmecisi</v>
      </c>
      <c>
        <v>Bildirimsiz</v>
      </c>
      <c>
        <is>
          <t>05.07.2023 15:40:47</t>
        </is>
      </c>
      <c>
        <is>
          <t>05.07.2023 18:09:42</t>
        </is>
      </c>
      <c>
        <v>2.481944444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0.43634944722157065</v>
      </c>
      <c>
        <v>0</v>
      </c>
      <c>
        <v>0</v>
      </c>
      <c>
        <v>0</v>
      </c>
      <c>
        <v>0</v>
      </c>
      <c>
        <v>0</v>
      </c>
      <c>
        <v>0</v>
      </c>
      <c>
        <v>0.43634944722157065</v>
      </c>
    </row>
    <row>
      <c>
        <v>2598762</v>
      </c>
      <c>
        <v>1</v>
      </c>
      <c>
        <is>
          <t>İZMİR</t>
        </is>
      </c>
      <c>
        <v>ÖDEMİŞ</v>
      </c>
      <c>
        <is>
          <t>AG Fideri</t>
        </is>
      </c>
      <c>
        <v>TR-63 GERENLİKUYU MEVKİİ 35-15-L00063_A_56370678_56370678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05.07.2023 15:16:28</t>
        </is>
      </c>
      <c>
        <is>
          <t>05.07.2023 17:33:04</t>
        </is>
      </c>
      <c>
        <v>2.276666666</v>
      </c>
      <c>
        <v>0</v>
      </c>
      <c>
        <v>5</v>
      </c>
      <c>
        <v>0</v>
      </c>
      <c>
        <v>11</v>
      </c>
      <c>
        <v>0</v>
      </c>
      <c>
        <v>5</v>
      </c>
      <c>
        <v>0</v>
      </c>
      <c>
        <v>0</v>
      </c>
      <c>
        <v>0</v>
      </c>
      <c>
        <v>5.998216601478504</v>
      </c>
      <c>
        <v>0</v>
      </c>
      <c>
        <v>82.4274163021419</v>
      </c>
      <c>
        <v>0</v>
      </c>
      <c>
        <v>42.329055358861126</v>
      </c>
      <c>
        <v>0</v>
      </c>
      <c>
        <v>0</v>
      </c>
      <c>
        <v>130.75468826248152</v>
      </c>
    </row>
    <row>
      <c>
        <v>2598407</v>
      </c>
      <c>
        <v>1</v>
      </c>
      <c>
        <is>
          <t>MANİSA</t>
        </is>
      </c>
      <c>
        <v>YUNUSEMRE</v>
      </c>
      <c>
        <is>
          <t>OG Fideri</t>
        </is>
      </c>
      <c>
        <v>GÜLBAHÇE TR-1 45-71-M00184_BAĞYOLU TR-1 M03_72255608</v>
      </c>
      <c>
        <v>Şebeke Bakım Çalışması</v>
      </c>
      <c>
        <v>Dağıtım-OG</v>
      </c>
      <c>
        <v>Uzun</v>
      </c>
      <c>
        <v>Şebeke işletmecisi</v>
      </c>
      <c>
        <v>Bildirimli</v>
      </c>
      <c>
        <is>
          <t>05.07.2023 09:07:49</t>
        </is>
      </c>
      <c>
        <is>
          <t>05.07.2023 12:57:04</t>
        </is>
      </c>
      <c>
        <v>3.820833333</v>
      </c>
      <c>
        <v>1</v>
      </c>
      <c>
        <v>334</v>
      </c>
      <c>
        <v>1</v>
      </c>
      <c>
        <v>13</v>
      </c>
      <c>
        <v>0</v>
      </c>
      <c>
        <v>34</v>
      </c>
      <c>
        <v>0</v>
      </c>
      <c>
        <v>0</v>
      </c>
      <c>
        <v>0.8899403459044444</v>
      </c>
      <c>
        <v>191.21790882870866</v>
      </c>
      <c>
        <v>2.831889216684807</v>
      </c>
      <c>
        <v>29.24713501256073</v>
      </c>
      <c>
        <v>0</v>
      </c>
      <c>
        <v>81.578460287878</v>
      </c>
      <c>
        <v>0</v>
      </c>
      <c>
        <v>0</v>
      </c>
      <c>
        <v>305.76533369173666</v>
      </c>
    </row>
    <row>
      <c>
        <v>2599048</v>
      </c>
      <c>
        <v>1</v>
      </c>
      <c>
        <is>
          <t>MANİSA</t>
        </is>
      </c>
      <c>
        <v>TURGUTLU</v>
      </c>
      <c>
        <is>
          <t>DM</t>
        </is>
      </c>
      <c>
        <v>AVŞAR İM 45-83-A00002_F KOLU L03_81661008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05.07.2023 20:22:52</t>
        </is>
      </c>
      <c>
        <is>
          <t>05.07.2023 20:53:00</t>
        </is>
      </c>
      <c>
        <v>0.502222222</v>
      </c>
      <c>
        <v>1</v>
      </c>
      <c>
        <v>0</v>
      </c>
      <c>
        <v>1</v>
      </c>
      <c>
        <v>0</v>
      </c>
      <c>
        <v>1</v>
      </c>
      <c>
        <v>13</v>
      </c>
      <c>
        <v>4</v>
      </c>
      <c>
        <v>0</v>
      </c>
      <c>
        <v>0.13626453140444444</v>
      </c>
      <c>
        <v>0</v>
      </c>
      <c>
        <v>1.111064685793465</v>
      </c>
      <c>
        <v>0</v>
      </c>
      <c>
        <v>0</v>
      </c>
      <c>
        <v>4.798196254364619</v>
      </c>
      <c>
        <v>520.0002135661321</v>
      </c>
      <c>
        <v>0</v>
      </c>
      <c>
        <v>526.0457390376946</v>
      </c>
    </row>
    <row>
      <c>
        <v>2598384</v>
      </c>
      <c>
        <v>1</v>
      </c>
      <c>
        <is>
          <t>İZMİR</t>
        </is>
      </c>
      <c>
        <v>KONAK</v>
      </c>
      <c>
        <is>
          <t>Dağıtım Transformatörü</t>
        </is>
      </c>
      <c>
        <v>K-732 35-01-K00732_35-01-K00732_2374456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05.07.2023 08:30:07</t>
        </is>
      </c>
      <c>
        <is>
          <t>05.07.2023 09:14:39</t>
        </is>
      </c>
      <c>
        <v>0.742222222</v>
      </c>
      <c>
        <v>0</v>
      </c>
      <c>
        <v>609</v>
      </c>
      <c>
        <v>0</v>
      </c>
      <c>
        <v>0</v>
      </c>
      <c>
        <v>0</v>
      </c>
      <c>
        <v>22</v>
      </c>
      <c>
        <v>0</v>
      </c>
      <c>
        <v>0</v>
      </c>
      <c>
        <v>0</v>
      </c>
      <c>
        <v>105.90741156427309</v>
      </c>
      <c>
        <v>0</v>
      </c>
      <c>
        <v>0</v>
      </c>
      <c>
        <v>0</v>
      </c>
      <c>
        <v>6.4505051138534455</v>
      </c>
      <c>
        <v>0</v>
      </c>
      <c>
        <v>0</v>
      </c>
      <c>
        <v>112.35791667812654</v>
      </c>
    </row>
    <row>
      <c>
        <v>2598284</v>
      </c>
      <c>
        <v>1</v>
      </c>
      <c>
        <is>
          <t>MANİSA</t>
        </is>
      </c>
      <c>
        <v>SALİHLİ</v>
      </c>
      <c>
        <is>
          <t>OG Fideri</t>
        </is>
      </c>
      <c>
        <v>ÇAPAKLI KÖK 45-78-M01161_HatBaşıAyırıcı_53139984 M05_53139984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05.07.2023 00:00:50</t>
        </is>
      </c>
      <c>
        <is>
          <t>05.07.2023 00:48:05</t>
        </is>
      </c>
      <c>
        <v>0.7875</v>
      </c>
      <c>
        <v>1</v>
      </c>
      <c>
        <v>25</v>
      </c>
      <c>
        <v>10</v>
      </c>
      <c>
        <v>60</v>
      </c>
      <c>
        <v>1</v>
      </c>
      <c>
        <v>2</v>
      </c>
      <c>
        <v>1</v>
      </c>
      <c>
        <v>0</v>
      </c>
      <c>
        <v>0</v>
      </c>
      <c>
        <v>2.886870886973325</v>
      </c>
      <c>
        <v>40.97222219970361</v>
      </c>
      <c>
        <v>149.20681121508932</v>
      </c>
      <c>
        <v>1.02151103355</v>
      </c>
      <c>
        <v>0.52206992981955</v>
      </c>
      <c>
        <v>10.820821901169104</v>
      </c>
      <c>
        <v>0</v>
      </c>
      <c>
        <v>205.43030716630489</v>
      </c>
    </row>
    <row>
      <c>
        <v>2598450</v>
      </c>
      <c>
        <v>1</v>
      </c>
      <c>
        <is>
          <t>İZMİR</t>
        </is>
      </c>
      <c>
        <v>BAYINDIR</v>
      </c>
      <c>
        <is>
          <t>AG Fideri</t>
        </is>
      </c>
      <c>
        <v>SAMİ GÜÇLÜ GRB. 35-20-M00014_A_91082025_91082025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05.07.2023 09:37:37</t>
        </is>
      </c>
      <c>
        <is>
          <t>05.07.2023 10:30:11</t>
        </is>
      </c>
      <c>
        <v>0.876111111</v>
      </c>
      <c>
        <v>0</v>
      </c>
      <c>
        <v>0</v>
      </c>
      <c>
        <v>0</v>
      </c>
      <c>
        <v>2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0.6452528758174564</v>
      </c>
      <c>
        <v>0</v>
      </c>
      <c>
        <v>0</v>
      </c>
      <c>
        <v>0</v>
      </c>
      <c>
        <v>0</v>
      </c>
      <c>
        <v>0.6452528758174564</v>
      </c>
    </row>
    <row>
      <c>
        <v>2598948</v>
      </c>
      <c>
        <v>1</v>
      </c>
      <c>
        <is>
          <t>İZMİR</t>
        </is>
      </c>
      <c>
        <v>ÇİĞLİ</v>
      </c>
      <c>
        <is>
          <t>KÖK</t>
        </is>
      </c>
      <c>
        <v>M-362 35-09-M00362_M-447 M03_47555515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05.07.2023 17:21:27</t>
        </is>
      </c>
      <c>
        <is>
          <t>05.07.2023 19:10:14</t>
        </is>
      </c>
      <c>
        <v>1.813055555</v>
      </c>
      <c>
        <v>0</v>
      </c>
      <c>
        <v>680</v>
      </c>
      <c>
        <v>0</v>
      </c>
      <c>
        <v>0</v>
      </c>
      <c>
        <v>1</v>
      </c>
      <c>
        <v>110</v>
      </c>
      <c>
        <v>0</v>
      </c>
      <c>
        <v>0</v>
      </c>
      <c>
        <v>0</v>
      </c>
      <c>
        <v>433.81207304688473</v>
      </c>
      <c>
        <v>0</v>
      </c>
      <c>
        <v>0</v>
      </c>
      <c>
        <v>91.80419500406425</v>
      </c>
      <c>
        <v>225.2830856110366</v>
      </c>
      <c>
        <v>0</v>
      </c>
      <c>
        <v>0</v>
      </c>
      <c>
        <v>750.8993536619855</v>
      </c>
    </row>
    <row>
      <c>
        <v>2599091</v>
      </c>
      <c>
        <v>1</v>
      </c>
      <c>
        <is>
          <t>İZMİR</t>
        </is>
      </c>
      <c>
        <v>ÇEŞME</v>
      </c>
      <c>
        <is>
          <t>Kullanıcı Bağlantı Hattı</t>
        </is>
      </c>
      <c>
        <v>L-215 35-18-L00215_950451369_950451369</v>
      </c>
      <c>
        <v>AG Branşman Yeraltı Kablo Arızası</v>
      </c>
      <c>
        <v>Dağıtım-AG</v>
      </c>
      <c>
        <v>Uzun</v>
      </c>
      <c>
        <v>Şebeke işletmecisi</v>
      </c>
      <c>
        <v>Bildirimsiz</v>
      </c>
      <c>
        <is>
          <t>05.07.2023 20:56:52</t>
        </is>
      </c>
      <c>
        <is>
          <t>06.07.2023 01:28:04</t>
        </is>
      </c>
      <c>
        <v>4.52</v>
      </c>
      <c>
        <v>0</v>
      </c>
      <c>
        <v>3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10.487306015720655</v>
      </c>
      <c>
        <v>0</v>
      </c>
      <c>
        <v>0</v>
      </c>
      <c>
        <v>0</v>
      </c>
      <c>
        <v>0</v>
      </c>
      <c>
        <v>0</v>
      </c>
      <c>
        <v>0</v>
      </c>
      <c>
        <v>10.487306015720655</v>
      </c>
    </row>
    <row>
      <c>
        <v>2598427</v>
      </c>
      <c>
        <v>1</v>
      </c>
      <c>
        <is>
          <t>İZMİR</t>
        </is>
      </c>
      <c>
        <v>KONAK</v>
      </c>
      <c>
        <is>
          <t>Kullanıcı Bağlantı Hattı</t>
        </is>
      </c>
      <c>
        <v>M-2356 35-01-M02356_911936216_911936216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05.07.2023 09:26:22</t>
        </is>
      </c>
      <c>
        <is>
          <t>05.07.2023 10:46:33</t>
        </is>
      </c>
      <c>
        <v>1.336388888</v>
      </c>
      <c>
        <v>0</v>
      </c>
      <c>
        <v>3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0.3246204307257551</v>
      </c>
      <c>
        <v>0</v>
      </c>
      <c>
        <v>0</v>
      </c>
      <c>
        <v>0</v>
      </c>
      <c>
        <v>0</v>
      </c>
      <c>
        <v>0</v>
      </c>
      <c>
        <v>0</v>
      </c>
      <c>
        <v>0.3246204307257551</v>
      </c>
    </row>
    <row>
      <c>
        <v>2598719</v>
      </c>
      <c>
        <v>1</v>
      </c>
      <c>
        <is>
          <t>MANİSA</t>
        </is>
      </c>
      <c>
        <v>TURGUTLU</v>
      </c>
      <c>
        <is>
          <t>Dağıtım Transformatörü</t>
        </is>
      </c>
      <c>
        <v>TR-2/103 45-83-L00103_45-83-L00103_2357118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05.07.2023 14:30:02</t>
        </is>
      </c>
      <c>
        <is>
          <t>05.07.2023 16:46:12</t>
        </is>
      </c>
      <c>
        <v>2.269444444</v>
      </c>
      <c>
        <v>0</v>
      </c>
      <c>
        <v>573</v>
      </c>
      <c>
        <v>0</v>
      </c>
      <c>
        <v>0</v>
      </c>
      <c>
        <v>0</v>
      </c>
      <c>
        <v>115</v>
      </c>
      <c>
        <v>0</v>
      </c>
      <c>
        <v>0</v>
      </c>
      <c>
        <v>0</v>
      </c>
      <c>
        <v>240.48363173057868</v>
      </c>
      <c>
        <v>0</v>
      </c>
      <c>
        <v>0</v>
      </c>
      <c>
        <v>0</v>
      </c>
      <c>
        <v>354.18352996011066</v>
      </c>
      <c>
        <v>0</v>
      </c>
      <c>
        <v>0</v>
      </c>
      <c>
        <v>594.6671616906893</v>
      </c>
    </row>
    <row>
      <c>
        <v>2599097</v>
      </c>
      <c>
        <v>1</v>
      </c>
      <c>
        <is>
          <t>İZMİR</t>
        </is>
      </c>
      <c>
        <v>BEYDAĞ</v>
      </c>
      <c>
        <is>
          <t>DM</t>
        </is>
      </c>
      <c>
        <v>BEYDAĞ İM 35-32-A00001_BARAJ M09_2049986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05.07.2023 21:04:58</t>
        </is>
      </c>
      <c>
        <is>
          <t>05.07.2023 21:40:12</t>
        </is>
      </c>
      <c>
        <v>0.587222222</v>
      </c>
      <c>
        <v>0</v>
      </c>
      <c>
        <v>74</v>
      </c>
      <c>
        <v>0</v>
      </c>
      <c>
        <v>11</v>
      </c>
      <c>
        <v>1</v>
      </c>
      <c>
        <v>10</v>
      </c>
      <c>
        <v>0</v>
      </c>
      <c>
        <v>0</v>
      </c>
      <c>
        <v>0</v>
      </c>
      <c>
        <v>8.498174673247958</v>
      </c>
      <c>
        <v>0</v>
      </c>
      <c>
        <v>4.488570691237506</v>
      </c>
      <c>
        <v>2.9533756354065277</v>
      </c>
      <c>
        <v>5.7586813433105055</v>
      </c>
      <c>
        <v>0</v>
      </c>
      <c>
        <v>0</v>
      </c>
      <c>
        <v>21.698802343202498</v>
      </c>
    </row>
    <row>
      <c>
        <v>2598905</v>
      </c>
      <c>
        <v>1</v>
      </c>
      <c>
        <is>
          <t>İZMİR</t>
        </is>
      </c>
      <c>
        <v>BORNOVA</v>
      </c>
      <c>
        <is>
          <t>AG Fideri</t>
        </is>
      </c>
      <c>
        <v>M-236 35-02-M00236_E_56382760_56382760</v>
      </c>
      <c>
        <v>Şebeke Yenileme ve Kapasite Artışı Çalışması</v>
      </c>
      <c>
        <v>Dağıtım-AG</v>
      </c>
      <c>
        <v>Uzun</v>
      </c>
      <c>
        <v>Şebeke işletmecisi</v>
      </c>
      <c>
        <v>Bildirimli</v>
      </c>
      <c>
        <is>
          <t>05.07.2023 17:39:15</t>
        </is>
      </c>
      <c>
        <is>
          <t>05.07.2023 22:50:27</t>
        </is>
      </c>
      <c>
        <v>5.186666666</v>
      </c>
      <c>
        <v>0</v>
      </c>
      <c>
        <v>0</v>
      </c>
      <c>
        <v>0</v>
      </c>
      <c>
        <v>0</v>
      </c>
      <c>
        <v>0</v>
      </c>
      <c>
        <v>23</v>
      </c>
      <c>
        <v>0</v>
      </c>
      <c>
        <v>5</v>
      </c>
      <c>
        <v>0</v>
      </c>
      <c>
        <v>0</v>
      </c>
      <c>
        <v>0</v>
      </c>
      <c>
        <v>0</v>
      </c>
      <c>
        <v>0</v>
      </c>
      <c>
        <v>193.59590063742132</v>
      </c>
      <c>
        <v>0</v>
      </c>
      <c>
        <v>190.94315538284968</v>
      </c>
      <c>
        <v>384.539056020271</v>
      </c>
    </row>
    <row>
      <c>
        <v>2598513</v>
      </c>
      <c>
        <v>1</v>
      </c>
      <c>
        <is>
          <t>İZMİR</t>
        </is>
      </c>
      <c>
        <v>ALİAĞA</v>
      </c>
      <c>
        <is>
          <t>OG Fideri</t>
        </is>
      </c>
      <c>
        <v>ALÇUK TM 35-17-A00001_HatBaşıAyırıcı_53133693 M30_53133693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05.07.2023 10:37:36</t>
        </is>
      </c>
      <c>
        <is>
          <t>05.07.2023 11:33:00</t>
        </is>
      </c>
      <c>
        <v>0.923333333</v>
      </c>
      <c>
        <v>6</v>
      </c>
      <c>
        <v>0</v>
      </c>
      <c>
        <v>5</v>
      </c>
      <c>
        <v>1</v>
      </c>
      <c>
        <v>2</v>
      </c>
      <c>
        <v>0</v>
      </c>
      <c>
        <v>0</v>
      </c>
      <c>
        <v>0</v>
      </c>
      <c>
        <v>3.8656490741401686</v>
      </c>
      <c>
        <v>0</v>
      </c>
      <c>
        <v>6.6545656990321715</v>
      </c>
      <c>
        <v>0.09554425710071035</v>
      </c>
      <c>
        <v>1.8340659709866667</v>
      </c>
      <c>
        <v>0</v>
      </c>
      <c>
        <v>0</v>
      </c>
      <c>
        <v>0</v>
      </c>
      <c>
        <v>12.449825001259716</v>
      </c>
    </row>
    <row>
      <c>
        <v>2598370</v>
      </c>
      <c>
        <v>1</v>
      </c>
      <c>
        <is>
          <t>İZMİR</t>
        </is>
      </c>
      <c>
        <v>DİKİLİ</v>
      </c>
      <c>
        <is>
          <t>KÖK</t>
        </is>
      </c>
      <c>
        <v>GÜLKENT KÖK-3 35-30-M00219_ALTINOVA-1 ÇIKIŞ M05_84885056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05.07.2023 08:14:27</t>
        </is>
      </c>
      <c>
        <is>
          <t>05.07.2023 08:59:46</t>
        </is>
      </c>
      <c>
        <v>0.755277777</v>
      </c>
      <c>
        <v>1</v>
      </c>
      <c>
        <v>114</v>
      </c>
      <c>
        <v>6</v>
      </c>
      <c>
        <v>35</v>
      </c>
      <c>
        <v>6</v>
      </c>
      <c>
        <v>20</v>
      </c>
      <c>
        <v>0</v>
      </c>
      <c>
        <v>0</v>
      </c>
      <c>
        <v>14.141802204854276</v>
      </c>
      <c>
        <v>24.101692457090767</v>
      </c>
      <c>
        <v>16.351915736313924</v>
      </c>
      <c>
        <v>47.664888598051604</v>
      </c>
      <c>
        <v>181.51883743908442</v>
      </c>
      <c>
        <v>30.82806748434015</v>
      </c>
      <c>
        <v>0</v>
      </c>
      <c>
        <v>0</v>
      </c>
      <c>
        <v>314.6072039197351</v>
      </c>
    </row>
    <row>
      <c>
        <v>2598393</v>
      </c>
      <c>
        <v>1</v>
      </c>
      <c>
        <is>
          <t>MANİSA</t>
        </is>
      </c>
      <c>
        <v>TURGUTLU</v>
      </c>
      <c>
        <is>
          <t>Kullanıcı Bağlantı Hattı</t>
        </is>
      </c>
      <c>
        <v>TR-2/32 45-83-L00167_93538330_93538330</v>
      </c>
      <c>
        <v>AG Box / Sdk Abone Çıkış Sigorta Atığı</v>
      </c>
      <c>
        <v>Dağıtım-AG</v>
      </c>
      <c>
        <v>Uzun</v>
      </c>
      <c>
        <v>Şebeke işletmecisi</v>
      </c>
      <c>
        <v>Bildirimsiz</v>
      </c>
      <c>
        <is>
          <t>05.07.2023 08:33:53</t>
        </is>
      </c>
      <c>
        <is>
          <t>05.07.2023 10:34:56</t>
        </is>
      </c>
      <c>
        <v>2.0175</v>
      </c>
      <c>
        <v>0</v>
      </c>
      <c>
        <v>0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3.675119597705122</v>
      </c>
      <c>
        <v>0</v>
      </c>
      <c>
        <v>0</v>
      </c>
      <c>
        <v>3.675119597705122</v>
      </c>
    </row>
    <row>
      <c>
        <v>2599057</v>
      </c>
      <c>
        <v>1</v>
      </c>
      <c>
        <is>
          <t>MANİSA</t>
        </is>
      </c>
      <c>
        <v>SARUHANLI</v>
      </c>
      <c>
        <is>
          <t>KÖK</t>
        </is>
      </c>
      <c>
        <v>BÜYÜKBELEN KÖK 45-80-M00066_BELEN ŞEHİR-2 M05_72191840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05.07.2023 20:31:17</t>
        </is>
      </c>
      <c>
        <is>
          <t>05.07.2023 23:51:11</t>
        </is>
      </c>
      <c>
        <v>3.331666666</v>
      </c>
      <c>
        <v>0</v>
      </c>
      <c>
        <v>1099</v>
      </c>
      <c>
        <v>0</v>
      </c>
      <c>
        <v>25</v>
      </c>
      <c>
        <v>0</v>
      </c>
      <c>
        <v>145</v>
      </c>
      <c>
        <v>0</v>
      </c>
      <c>
        <v>0</v>
      </c>
      <c>
        <v>0</v>
      </c>
      <c>
        <v>609.951660433423</v>
      </c>
      <c>
        <v>0</v>
      </c>
      <c>
        <v>76.25674752154194</v>
      </c>
      <c>
        <v>0</v>
      </c>
      <c>
        <v>158.79536471147284</v>
      </c>
      <c>
        <v>0</v>
      </c>
      <c>
        <v>0</v>
      </c>
      <c>
        <v>845.0037726664377</v>
      </c>
    </row>
    <row>
      <c>
        <v>2598871</v>
      </c>
      <c>
        <v>1</v>
      </c>
      <c>
        <is>
          <t>MANİSA</t>
        </is>
      </c>
      <c>
        <v>TURGUTLU</v>
      </c>
      <c>
        <is>
          <t>Kullanıcı Bağlantı Hattı</t>
        </is>
      </c>
      <c>
        <v>AKÇAPINAR TR-3 45-83-L00441_955157978_955157978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05.07.2023 17:01:38</t>
        </is>
      </c>
      <c>
        <is>
          <t>05.07.2023 18:52:37</t>
        </is>
      </c>
      <c>
        <v>1.849722222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0.36427833543900445</v>
      </c>
      <c>
        <v>0</v>
      </c>
      <c>
        <v>0</v>
      </c>
      <c>
        <v>0</v>
      </c>
      <c>
        <v>0</v>
      </c>
      <c>
        <v>0</v>
      </c>
      <c>
        <v>0</v>
      </c>
      <c>
        <v>0.36427833543900445</v>
      </c>
    </row>
    <row>
      <c>
        <v>2599040</v>
      </c>
      <c>
        <v>1</v>
      </c>
      <c>
        <is>
          <t>MANİSA</t>
        </is>
      </c>
      <c>
        <v>ALAŞEHİR</v>
      </c>
      <c>
        <is>
          <t>AG Fideri</t>
        </is>
      </c>
      <c>
        <v>ŞAHYAR TR-2 45-73-M00192_C_56402212_56402212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05.07.2023 19:43:52</t>
        </is>
      </c>
      <c>
        <is>
          <t>06.07.2023 02:06:26</t>
        </is>
      </c>
      <c>
        <v>6.376111111</v>
      </c>
      <c>
        <v>0</v>
      </c>
      <c>
        <v>69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81.27250367143154</v>
      </c>
      <c>
        <v>0</v>
      </c>
      <c>
        <v>0</v>
      </c>
      <c>
        <v>0</v>
      </c>
      <c>
        <v>9.473864303007632</v>
      </c>
      <c>
        <v>0</v>
      </c>
      <c>
        <v>0</v>
      </c>
      <c>
        <v>90.74636797443917</v>
      </c>
    </row>
    <row>
      <c>
        <v>2598934</v>
      </c>
      <c>
        <v>1</v>
      </c>
      <c>
        <is>
          <t>İZMİR</t>
        </is>
      </c>
      <c>
        <v>TORBALI</v>
      </c>
      <c>
        <is>
          <t>KÖK</t>
        </is>
      </c>
      <c>
        <v>ARMAK KÖK 35-26-M00558_KLORAK M04_65935500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05.07.2023 17:59:47</t>
        </is>
      </c>
      <c>
        <is>
          <t>05.07.2023 18:55:59</t>
        </is>
      </c>
      <c>
        <v>0.936666666</v>
      </c>
      <c>
        <v>0</v>
      </c>
      <c>
        <v>0</v>
      </c>
      <c>
        <v>0</v>
      </c>
      <c>
        <v>0</v>
      </c>
      <c>
        <v>7</v>
      </c>
      <c>
        <v>0</v>
      </c>
      <c>
        <v>9</v>
      </c>
      <c>
        <v>0</v>
      </c>
      <c>
        <v>0</v>
      </c>
      <c>
        <v>0</v>
      </c>
      <c>
        <v>0</v>
      </c>
      <c>
        <v>0</v>
      </c>
      <c>
        <v>6.480956927651544</v>
      </c>
      <c>
        <v>0</v>
      </c>
      <c>
        <v>264.9708667160552</v>
      </c>
      <c>
        <v>0</v>
      </c>
      <c>
        <v>271.45182364370675</v>
      </c>
    </row>
    <row>
      <c>
        <v>2598788</v>
      </c>
      <c>
        <v>1</v>
      </c>
      <c>
        <is>
          <t>İZMİR</t>
        </is>
      </c>
      <c>
        <v>TORBALI</v>
      </c>
      <c>
        <is>
          <t>OG Fideri</t>
        </is>
      </c>
      <c>
        <v>TR-5 35-26-M00005_TR-6/TR-7 M03_72401079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05.07.2023 15:42:20</t>
        </is>
      </c>
      <c>
        <is>
          <t>05.07.2023 16:17:58</t>
        </is>
      </c>
      <c>
        <v>0.593888888</v>
      </c>
      <c>
        <v>0</v>
      </c>
      <c>
        <v>764</v>
      </c>
      <c>
        <v>0</v>
      </c>
      <c>
        <v>0</v>
      </c>
      <c>
        <v>0</v>
      </c>
      <c>
        <v>289</v>
      </c>
      <c>
        <v>0</v>
      </c>
      <c>
        <v>0</v>
      </c>
      <c>
        <v>0</v>
      </c>
      <c>
        <v>106.93662490616352</v>
      </c>
      <c>
        <v>0</v>
      </c>
      <c>
        <v>0</v>
      </c>
      <c>
        <v>0</v>
      </c>
      <c>
        <v>192.27772179860008</v>
      </c>
      <c>
        <v>0</v>
      </c>
      <c>
        <v>0</v>
      </c>
      <c>
        <v>299.2143467047636</v>
      </c>
    </row>
    <row>
      <c>
        <v>2598831</v>
      </c>
      <c>
        <v>1</v>
      </c>
      <c>
        <is>
          <t>MANİSA</t>
        </is>
      </c>
      <c>
        <v>AKHİSAR</v>
      </c>
      <c>
        <is>
          <t>DM</t>
        </is>
      </c>
      <c>
        <v>SAZOBA DM 45-72-M00413_SAZOBA TARIMSAL SULAMA M08_2331531</v>
      </c>
      <c>
        <v>OG Fider Açması</v>
      </c>
      <c>
        <v>Dağıtım-OG</v>
      </c>
      <c>
        <v>Kısa</v>
      </c>
      <c>
        <v>Şebeke işletmecisi</v>
      </c>
      <c>
        <v>Bildirimsiz</v>
      </c>
      <c>
        <is>
          <t>05.07.2023 16:34:57</t>
        </is>
      </c>
      <c>
        <is>
          <t>05.07.2023 16:37:57</t>
        </is>
      </c>
      <c>
        <v>0.05</v>
      </c>
      <c>
        <v>0</v>
      </c>
      <c>
        <v>1</v>
      </c>
      <c>
        <v>33</v>
      </c>
      <c>
        <v>23</v>
      </c>
      <c>
        <v>1</v>
      </c>
      <c>
        <v>0</v>
      </c>
      <c>
        <v>1</v>
      </c>
      <c>
        <v>0</v>
      </c>
      <c>
        <v>0</v>
      </c>
      <c>
        <v>0.20973609634816</v>
      </c>
      <c>
        <v>31.91823849942966</v>
      </c>
      <c>
        <v>31.48213461919356</v>
      </c>
      <c>
        <v>0.381489742444155</v>
      </c>
      <c>
        <v>0</v>
      </c>
      <c>
        <v>7.54812401925</v>
      </c>
      <c>
        <v>0</v>
      </c>
      <c>
        <v>71.53972297666553</v>
      </c>
    </row>
    <row>
      <c>
        <v>2598980</v>
      </c>
      <c>
        <v>1</v>
      </c>
      <c>
        <is>
          <t>İZMİR</t>
        </is>
      </c>
      <c>
        <v>ÇEŞME</v>
      </c>
      <c>
        <is>
          <t>Kullanıcı Bağlantı Hattı</t>
        </is>
      </c>
      <c>
        <v>M-13 GERMİYAN 35-18-M00184_95000651177_95000651177</v>
      </c>
      <c>
        <v>AG Branşman Yeraltı Kablo Arızası</v>
      </c>
      <c>
        <v>Dağıtım-AG</v>
      </c>
      <c>
        <v>Uzun</v>
      </c>
      <c>
        <v>Şebeke işletmecisi</v>
      </c>
      <c>
        <v>Bildirimsiz</v>
      </c>
      <c>
        <is>
          <t>05.07.2023 18:39:54</t>
        </is>
      </c>
      <c>
        <is>
          <t>05.07.2023 20:14:05</t>
        </is>
      </c>
      <c>
        <v>1.569722222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0.6764664976603534</v>
      </c>
      <c>
        <v>0</v>
      </c>
      <c>
        <v>0</v>
      </c>
      <c>
        <v>0</v>
      </c>
      <c>
        <v>0</v>
      </c>
      <c>
        <v>0</v>
      </c>
      <c>
        <v>0</v>
      </c>
      <c>
        <v>0.6764664976603534</v>
      </c>
    </row>
    <row>
      <c>
        <v>2599226</v>
      </c>
      <c>
        <v>1</v>
      </c>
      <c>
        <is>
          <t>MANİSA</t>
        </is>
      </c>
      <c>
        <v>ALAŞEHİR</v>
      </c>
      <c>
        <is>
          <t>KÖK</t>
        </is>
      </c>
      <c>
        <v>SARIPINAR KÖK 45-73-M01357_DAĞARLAR M03_95477810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05.07.2023 23:18:37</t>
        </is>
      </c>
      <c>
        <is>
          <t>06.07.2023 00:59:08</t>
        </is>
      </c>
      <c>
        <v>1.675277777</v>
      </c>
      <c>
        <v>1</v>
      </c>
      <c>
        <v>193</v>
      </c>
      <c>
        <v>1</v>
      </c>
      <c>
        <v>9</v>
      </c>
      <c>
        <v>0</v>
      </c>
      <c>
        <v>9</v>
      </c>
      <c>
        <v>0</v>
      </c>
      <c>
        <v>0</v>
      </c>
      <c>
        <v>0.3737394625161111</v>
      </c>
      <c>
        <v>37.695460004087465</v>
      </c>
      <c>
        <v>23.785450107849716</v>
      </c>
      <c>
        <v>16.81655366810539</v>
      </c>
      <c>
        <v>0</v>
      </c>
      <c>
        <v>1.845794553163916</v>
      </c>
      <c>
        <v>0</v>
      </c>
      <c>
        <v>0</v>
      </c>
      <c>
        <v>80.51699779572259</v>
      </c>
    </row>
    <row>
      <c>
        <v>2598685</v>
      </c>
      <c>
        <v>1</v>
      </c>
      <c>
        <is>
          <t>MANİSA</t>
        </is>
      </c>
      <c>
        <v>ALAŞEHİR</v>
      </c>
      <c>
        <is>
          <t>Dağıtım Transformatörü</t>
        </is>
      </c>
      <c>
        <v>ILGIN TR-142 TARIMSAL SULAMA 45-73-M00585_45-73-M00585_2353439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05.07.2023 13:47:05</t>
        </is>
      </c>
      <c>
        <is>
          <t>05.07.2023 15:56:21</t>
        </is>
      </c>
      <c>
        <v>2.154444444</v>
      </c>
      <c>
        <v>0</v>
      </c>
      <c>
        <v>0</v>
      </c>
      <c>
        <v>0</v>
      </c>
      <c>
        <v>13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116.73635167743797</v>
      </c>
      <c>
        <v>0</v>
      </c>
      <c>
        <v>0</v>
      </c>
      <c>
        <v>0</v>
      </c>
      <c>
        <v>0</v>
      </c>
      <c>
        <v>116.73635167743797</v>
      </c>
    </row>
    <row>
      <c>
        <v>2598453</v>
      </c>
      <c>
        <v>1</v>
      </c>
      <c>
        <is>
          <t>MANİSA</t>
        </is>
      </c>
      <c>
        <v>AKHİSAR</v>
      </c>
      <c>
        <is>
          <t>DM</t>
        </is>
      </c>
      <c>
        <v>DAĞDERE DM 45-72-M00097_KÖMÜRCÜ M06_2106080</v>
      </c>
      <c>
        <v>OG Fider Açması</v>
      </c>
      <c>
        <v>Dağıtım-OG</v>
      </c>
      <c>
        <v>Kısa</v>
      </c>
      <c>
        <v>Şebeke işletmecisi</v>
      </c>
      <c>
        <v>Bildirimsiz</v>
      </c>
      <c>
        <is>
          <t>05.07.2023 09:47:39</t>
        </is>
      </c>
      <c>
        <is>
          <t>05.07.2023 09:49:19</t>
        </is>
      </c>
      <c>
        <v>0.027777777</v>
      </c>
      <c>
        <v>4</v>
      </c>
      <c>
        <v>894</v>
      </c>
      <c>
        <v>2</v>
      </c>
      <c>
        <v>78</v>
      </c>
      <c>
        <v>3</v>
      </c>
      <c>
        <v>30</v>
      </c>
      <c>
        <v>0</v>
      </c>
      <c>
        <v>0</v>
      </c>
      <c>
        <v>0.02379606311111111</v>
      </c>
      <c>
        <v>2.5415190654891</v>
      </c>
      <c>
        <v>0.2614513617794444</v>
      </c>
      <c>
        <v>0.9064866020536362</v>
      </c>
      <c>
        <v>0.10293649103343055</v>
      </c>
      <c>
        <v>0.26566780328658607</v>
      </c>
      <c>
        <v>0</v>
      </c>
      <c>
        <v>0</v>
      </c>
      <c>
        <v>4.101857386753308</v>
      </c>
    </row>
    <row>
      <c>
        <v>2598287</v>
      </c>
      <c>
        <v>1</v>
      </c>
      <c>
        <is>
          <t>İZMİR</t>
        </is>
      </c>
      <c>
        <v>KİRAZ</v>
      </c>
      <c>
        <is>
          <t>KÖK</t>
        </is>
      </c>
      <c>
        <v>HALİLLER KÖK 35-31-L00228_SIRIMLI L011_72238546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05.07.2023 00:10:57</t>
        </is>
      </c>
      <c>
        <is>
          <t>05.07.2023 00:51:21</t>
        </is>
      </c>
      <c>
        <v>0.673333333</v>
      </c>
      <c>
        <v>0</v>
      </c>
      <c>
        <v>398</v>
      </c>
      <c>
        <v>0</v>
      </c>
      <c>
        <v>85</v>
      </c>
      <c>
        <v>4</v>
      </c>
      <c>
        <v>48</v>
      </c>
      <c>
        <v>0</v>
      </c>
      <c>
        <v>0</v>
      </c>
      <c>
        <v>0</v>
      </c>
      <c>
        <v>64.3325607607393</v>
      </c>
      <c>
        <v>0</v>
      </c>
      <c>
        <v>52.592882785818595</v>
      </c>
      <c>
        <v>10.651388312147144</v>
      </c>
      <c>
        <v>18.22425434727016</v>
      </c>
      <c>
        <v>0</v>
      </c>
      <c>
        <v>0</v>
      </c>
      <c>
        <v>145.8010862059752</v>
      </c>
    </row>
    <row>
      <c>
        <v>2598665</v>
      </c>
      <c>
        <v>1</v>
      </c>
      <c>
        <is>
          <t>MANİSA</t>
        </is>
      </c>
      <c>
        <v>ALAŞEHİR</v>
      </c>
      <c>
        <is>
          <t>Kullanıcı Bağlantı Hattı</t>
        </is>
      </c>
      <c>
        <v>ALAŞEHİR DM-12/5 45-73-M01127_945675341_945675341</v>
      </c>
      <c>
        <v>AG Box / Sdk Abone Çıkış Sigorta Atığı</v>
      </c>
      <c>
        <v>Dağıtım-AG</v>
      </c>
      <c>
        <v>Uzun</v>
      </c>
      <c>
        <v>Şebeke işletmecisi</v>
      </c>
      <c>
        <v>Bildirimsiz</v>
      </c>
      <c>
        <is>
          <t>05.07.2023 13:31:24</t>
        </is>
      </c>
      <c>
        <is>
          <t>05.07.2023 14:59:57</t>
        </is>
      </c>
      <c>
        <v>1.475833333</v>
      </c>
      <c>
        <v>0</v>
      </c>
      <c>
        <v>9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3.026083750772824</v>
      </c>
      <c>
        <v>0</v>
      </c>
      <c>
        <v>0</v>
      </c>
      <c>
        <v>0</v>
      </c>
      <c>
        <v>0</v>
      </c>
      <c>
        <v>0</v>
      </c>
      <c>
        <v>0</v>
      </c>
      <c>
        <v>3.026083750772824</v>
      </c>
    </row>
    <row>
      <c>
        <v>2598310</v>
      </c>
      <c>
        <v>1</v>
      </c>
      <c>
        <is>
          <t>İZMİR</t>
        </is>
      </c>
      <c>
        <v>URLA</v>
      </c>
      <c>
        <is>
          <t>KÖK</t>
        </is>
      </c>
      <c>
        <v>TR-142 YAĞCILAR KÖK 35-19-M00142_OTOBAN GİŞELER M02_72114550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05.07.2023 02:52:41</t>
        </is>
      </c>
      <c>
        <is>
          <t>05.07.2023 03:09:07</t>
        </is>
      </c>
      <c>
        <v>0.273888888</v>
      </c>
      <c>
        <v>0</v>
      </c>
      <c>
        <v>118</v>
      </c>
      <c>
        <v>0</v>
      </c>
      <c>
        <v>8</v>
      </c>
      <c>
        <v>0</v>
      </c>
      <c>
        <v>18</v>
      </c>
      <c>
        <v>0</v>
      </c>
      <c>
        <v>0</v>
      </c>
      <c>
        <v>0</v>
      </c>
      <c>
        <v>7.8227702085197475</v>
      </c>
      <c>
        <v>0</v>
      </c>
      <c>
        <v>0.3973583158815783</v>
      </c>
      <c>
        <v>0</v>
      </c>
      <c>
        <v>1.4184580042918835</v>
      </c>
      <c>
        <v>0</v>
      </c>
      <c>
        <v>0</v>
      </c>
      <c>
        <v>9.638586528693208</v>
      </c>
    </row>
    <row>
      <c>
        <v>2599120</v>
      </c>
      <c>
        <v>1</v>
      </c>
      <c>
        <is>
          <t>İZMİR</t>
        </is>
      </c>
      <c>
        <v>BEYDAĞ</v>
      </c>
      <c>
        <is>
          <t>DM</t>
        </is>
      </c>
      <c>
        <v>BEYDAĞ İM 35-32-A00001_TR-2 L06_2049973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05.07.2023 21:27:27</t>
        </is>
      </c>
      <c>
        <is>
          <t>05.07.2023 21:38:27</t>
        </is>
      </c>
      <c>
        <v>0.183333333</v>
      </c>
      <c>
        <v>0</v>
      </c>
      <c>
        <v>2997</v>
      </c>
      <c>
        <v>7</v>
      </c>
      <c>
        <v>464</v>
      </c>
      <c>
        <v>24</v>
      </c>
      <c>
        <v>720</v>
      </c>
      <c>
        <v>7</v>
      </c>
      <c>
        <v>1</v>
      </c>
      <c>
        <v>0</v>
      </c>
      <c>
        <v>95.47138097200822</v>
      </c>
      <c>
        <v>4.28636965717565</v>
      </c>
      <c>
        <v>164.97981246091774</v>
      </c>
      <c>
        <v>57.549778188631905</v>
      </c>
      <c>
        <v>95.3573640880453</v>
      </c>
      <c>
        <v>55.53879921096298</v>
      </c>
      <c>
        <v>1.47893593062523</v>
      </c>
      <c>
        <v>474.662440508367</v>
      </c>
    </row>
    <row>
      <c>
        <v>2598645</v>
      </c>
      <c>
        <v>1</v>
      </c>
      <c>
        <is>
          <t>İZMİR</t>
        </is>
      </c>
      <c>
        <v>TORBALI</v>
      </c>
      <c>
        <is>
          <t>AG Fideri</t>
        </is>
      </c>
      <c>
        <v>TR-19 35-26-M00019_A_91116255_91116255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05.07.2023 12:59:48</t>
        </is>
      </c>
      <c>
        <is>
          <t>05.07.2023 13:49:08</t>
        </is>
      </c>
      <c>
        <v>0.822222222</v>
      </c>
      <c>
        <v>0</v>
      </c>
      <c>
        <v>62</v>
      </c>
      <c>
        <v>0</v>
      </c>
      <c>
        <v>0</v>
      </c>
      <c>
        <v>0</v>
      </c>
      <c>
        <v>6</v>
      </c>
      <c>
        <v>0</v>
      </c>
      <c>
        <v>0</v>
      </c>
      <c>
        <v>0</v>
      </c>
      <c>
        <v>12.88270644054411</v>
      </c>
      <c>
        <v>0</v>
      </c>
      <c>
        <v>0</v>
      </c>
      <c>
        <v>0</v>
      </c>
      <c>
        <v>7.243506512132916</v>
      </c>
      <c>
        <v>0</v>
      </c>
      <c>
        <v>0</v>
      </c>
      <c>
        <v>20.126212952677026</v>
      </c>
    </row>
    <row>
      <c>
        <v>2599143</v>
      </c>
      <c>
        <v>1</v>
      </c>
      <c>
        <is>
          <t>İZMİR</t>
        </is>
      </c>
      <c>
        <v>BUCA</v>
      </c>
      <c>
        <is>
          <t>KÖK</t>
        </is>
      </c>
      <c>
        <v>M-639 OLDURUK KÖK 35-03-M00639_M-1929 M04_42868424</v>
      </c>
      <c>
        <v>OG Atlama Arızası</v>
      </c>
      <c>
        <v>Dağıtım-OG</v>
      </c>
      <c>
        <v>Uzun</v>
      </c>
      <c>
        <v>Şebeke işletmecisi</v>
      </c>
      <c>
        <v>Bildirimsiz</v>
      </c>
      <c>
        <is>
          <t>05.07.2023 21:47:24</t>
        </is>
      </c>
      <c>
        <is>
          <t>05.07.2023 23:16:46</t>
        </is>
      </c>
      <c>
        <v>1.489444444</v>
      </c>
      <c>
        <v>1</v>
      </c>
      <c>
        <v>548</v>
      </c>
      <c>
        <v>0</v>
      </c>
      <c>
        <v>19</v>
      </c>
      <c>
        <v>29</v>
      </c>
      <c>
        <v>532</v>
      </c>
      <c>
        <v>5</v>
      </c>
      <c>
        <v>7</v>
      </c>
      <c>
        <v>0</v>
      </c>
      <c>
        <v>273.5426558136109</v>
      </c>
      <c>
        <v>0</v>
      </c>
      <c>
        <v>20.602083238099343</v>
      </c>
      <c>
        <v>322.1451687723064</v>
      </c>
      <c>
        <v>878.1393742410664</v>
      </c>
      <c>
        <v>295.2419324946192</v>
      </c>
      <c>
        <v>140.73490871357404</v>
      </c>
      <c>
        <v>1930.4061232732763</v>
      </c>
    </row>
    <row>
      <c>
        <v>2598330</v>
      </c>
      <c>
        <v>1</v>
      </c>
      <c>
        <is>
          <t>İZMİR</t>
        </is>
      </c>
      <c>
        <v>TORBALI</v>
      </c>
      <c>
        <is>
          <t>KÖK</t>
        </is>
      </c>
      <c>
        <v>PANCAR KÖK 35-26-M00891_KARAKUYU M02_2123366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05.07.2023 06:17:07</t>
        </is>
      </c>
      <c>
        <is>
          <t>05.07.2023 08:04:00</t>
        </is>
      </c>
      <c>
        <v>1.781388888</v>
      </c>
      <c>
        <v>0</v>
      </c>
      <c>
        <v>591</v>
      </c>
      <c>
        <v>20</v>
      </c>
      <c>
        <v>2</v>
      </c>
      <c>
        <v>3</v>
      </c>
      <c>
        <v>64</v>
      </c>
      <c>
        <v>1</v>
      </c>
      <c>
        <v>2</v>
      </c>
      <c>
        <v>0</v>
      </c>
      <c>
        <v>195.3595946937909</v>
      </c>
      <c>
        <v>985.6801951006981</v>
      </c>
      <c>
        <v>3.355592485885288</v>
      </c>
      <c>
        <v>127.35134851489902</v>
      </c>
      <c>
        <v>42.97843406903614</v>
      </c>
      <c>
        <v>34.21027908733673</v>
      </c>
      <c>
        <v>64.51814407330525</v>
      </c>
      <c>
        <v>1453.4535880249514</v>
      </c>
    </row>
    <row>
      <c>
        <v>2599163</v>
      </c>
      <c>
        <v>1</v>
      </c>
      <c>
        <is>
          <t>MANİSA</t>
        </is>
      </c>
      <c>
        <v>KULA</v>
      </c>
      <c>
        <is>
          <t>KÖK</t>
        </is>
      </c>
      <c>
        <v>BAŞIBÜYÜK KÖK 45-77-L00158_BAŞIBÜYÜK ÇIKIŞI L05_61353347</v>
      </c>
      <c>
        <v>OG İzolatör Arızası</v>
      </c>
      <c>
        <v>Dağıtım-OG</v>
      </c>
      <c>
        <v>Uzun</v>
      </c>
      <c>
        <v>Şebeke işletmecisi</v>
      </c>
      <c>
        <v>Bildirimsiz</v>
      </c>
      <c>
        <is>
          <t>05.07.2023 22:10:17</t>
        </is>
      </c>
      <c>
        <is>
          <t>06.07.2023 01:17:51</t>
        </is>
      </c>
      <c>
        <v>3.126111111</v>
      </c>
      <c>
        <v>0</v>
      </c>
      <c>
        <v>227</v>
      </c>
      <c>
        <v>0</v>
      </c>
      <c>
        <v>83</v>
      </c>
      <c>
        <v>0</v>
      </c>
      <c>
        <v>17</v>
      </c>
      <c>
        <v>0</v>
      </c>
      <c>
        <v>0</v>
      </c>
      <c>
        <v>0</v>
      </c>
      <c>
        <v>86.18614892010868</v>
      </c>
      <c>
        <v>0</v>
      </c>
      <c>
        <v>43.05143747757434</v>
      </c>
      <c>
        <v>0</v>
      </c>
      <c>
        <v>9.13559139552101</v>
      </c>
      <c>
        <v>0</v>
      </c>
      <c>
        <v>0</v>
      </c>
      <c>
        <v>138.373177793204</v>
      </c>
    </row>
    <row>
      <c>
        <v>2599206</v>
      </c>
      <c>
        <v>1</v>
      </c>
      <c>
        <is>
          <t>MANİSA</t>
        </is>
      </c>
      <c>
        <v>SELENDİ</v>
      </c>
      <c>
        <is>
          <t>KÖK</t>
        </is>
      </c>
      <c>
        <v>RAHMANLAR KÖK 45-81-M00327_KARAKOZAN KÖY M03_90848798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05.07.2023 23:04:07</t>
        </is>
      </c>
      <c>
        <is>
          <t>06.07.2023 00:01:15</t>
        </is>
      </c>
      <c>
        <v>0.952222222</v>
      </c>
      <c>
        <v>1</v>
      </c>
      <c>
        <v>139</v>
      </c>
      <c>
        <v>2</v>
      </c>
      <c>
        <v>3</v>
      </c>
      <c>
        <v>1</v>
      </c>
      <c>
        <v>1</v>
      </c>
      <c>
        <v>0</v>
      </c>
      <c>
        <v>0</v>
      </c>
      <c>
        <v>0.22702776390277776</v>
      </c>
      <c>
        <v>15.678398779332465</v>
      </c>
      <c>
        <v>3.877554184469009</v>
      </c>
      <c>
        <v>0.2860486113970399</v>
      </c>
      <c>
        <v>1.327546625272778</v>
      </c>
      <c>
        <v>1.1286383912533333</v>
      </c>
      <c>
        <v>0</v>
      </c>
      <c>
        <v>0</v>
      </c>
      <c>
        <v>22.525214355627398</v>
      </c>
    </row>
    <row>
      <c>
        <v>2598957</v>
      </c>
      <c>
        <v>1</v>
      </c>
      <c>
        <is>
          <t>İZMİR</t>
        </is>
      </c>
      <c>
        <v>MENEMEN</v>
      </c>
      <c>
        <is>
          <t>AG Fideri</t>
        </is>
      </c>
      <c>
        <v>VİLLAKENT TR-5 35-28-M00382_7584266_56360135_56360135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05.07.2023 18:26:24</t>
        </is>
      </c>
      <c>
        <is>
          <t>05.07.2023 20:05:01</t>
        </is>
      </c>
      <c>
        <v>1.643611111</v>
      </c>
      <c>
        <v>0</v>
      </c>
      <c>
        <v>13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4.871465914934462</v>
      </c>
      <c>
        <v>0</v>
      </c>
      <c>
        <v>0</v>
      </c>
      <c>
        <v>0</v>
      </c>
      <c>
        <v>13.406080500580147</v>
      </c>
      <c>
        <v>0</v>
      </c>
      <c>
        <v>0</v>
      </c>
      <c>
        <v>18.27754641551461</v>
      </c>
    </row>
    <row>
      <c>
        <v>2599063</v>
      </c>
      <c>
        <v>1</v>
      </c>
      <c>
        <is>
          <t>MANİSA</t>
        </is>
      </c>
      <c>
        <v>SARIGÖL</v>
      </c>
      <c>
        <is>
          <t>OG Fideri</t>
        </is>
      </c>
      <c>
        <v>SARIGÖL TR-29 45-79-M00029_TR-37 M04_2075848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05.07.2023 20:40:37</t>
        </is>
      </c>
      <c>
        <is>
          <t>05.07.2023 23:37:00</t>
        </is>
      </c>
      <c>
        <v>2.939722222</v>
      </c>
      <c>
        <v>1</v>
      </c>
      <c>
        <v>1539</v>
      </c>
      <c>
        <v>0</v>
      </c>
      <c>
        <v>135</v>
      </c>
      <c>
        <v>0</v>
      </c>
      <c>
        <v>53</v>
      </c>
      <c>
        <v>0</v>
      </c>
      <c>
        <v>0</v>
      </c>
      <c>
        <v>0.7788313231294444</v>
      </c>
      <c>
        <v>927.2677813913665</v>
      </c>
      <c>
        <v>0</v>
      </c>
      <c>
        <v>1300.4553959545922</v>
      </c>
      <c>
        <v>0</v>
      </c>
      <c>
        <v>97.06378809949092</v>
      </c>
      <c>
        <v>0</v>
      </c>
      <c>
        <v>0</v>
      </c>
      <c>
        <v>2325.5657967685793</v>
      </c>
    </row>
    <row>
      <c>
        <v>2599100</v>
      </c>
      <c>
        <v>1</v>
      </c>
      <c>
        <is>
          <t>MANİSA</t>
        </is>
      </c>
      <c>
        <v>TURGUTLU</v>
      </c>
      <c>
        <is>
          <t>AG Fideri</t>
        </is>
      </c>
      <c>
        <v>ERGENEKON TR-3 45-83-L00140__72374807_72374807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05.07.2023 21:02:04</t>
        </is>
      </c>
      <c>
        <is>
          <t>06.07.2023 01:02:11</t>
        </is>
      </c>
      <c>
        <v>4.001944444</v>
      </c>
      <c>
        <v>0</v>
      </c>
      <c>
        <v>47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35.27496939272686</v>
      </c>
      <c>
        <v>0</v>
      </c>
      <c>
        <v>0</v>
      </c>
      <c>
        <v>0</v>
      </c>
      <c>
        <v>0</v>
      </c>
      <c>
        <v>0</v>
      </c>
      <c>
        <v>0</v>
      </c>
      <c>
        <v>35.27496939272686</v>
      </c>
    </row>
    <row>
      <c>
        <v>2598516</v>
      </c>
      <c>
        <v>1</v>
      </c>
      <c>
        <is>
          <t>MANİSA</t>
        </is>
      </c>
      <c>
        <v>ALAŞEHİR</v>
      </c>
      <c>
        <is>
          <t>Kullanıcı Bağlantı Hattı</t>
        </is>
      </c>
      <c>
        <v>ULUDERBENT TR-7 45-73-M00540_965967667_965967667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05.07.2023 10:40:04</t>
        </is>
      </c>
      <c>
        <is>
          <t>05.07.2023 12:47:58</t>
        </is>
      </c>
      <c>
        <v>2.131666666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0.3130925287561953</v>
      </c>
      <c>
        <v>0</v>
      </c>
      <c>
        <v>0</v>
      </c>
      <c>
        <v>0</v>
      </c>
      <c>
        <v>0</v>
      </c>
      <c>
        <v>0</v>
      </c>
      <c>
        <v>0</v>
      </c>
      <c>
        <v>0.3130925287561953</v>
      </c>
    </row>
    <row>
      <c>
        <v>2598891</v>
      </c>
      <c>
        <v>1</v>
      </c>
      <c>
        <is>
          <t>İZMİR</t>
        </is>
      </c>
      <c>
        <v>BAYINDIR</v>
      </c>
      <c>
        <is>
          <t>Dağıtım Transformatörü</t>
        </is>
      </c>
      <c>
        <v>KARAHALİLLİ TR-4 35-20-L00372_35-20-L00372_2371657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05.07.2023 17:22:24</t>
        </is>
      </c>
      <c>
        <is>
          <t>05.07.2023 18:12:47</t>
        </is>
      </c>
      <c>
        <v>0.839722222</v>
      </c>
      <c>
        <v>0</v>
      </c>
      <c>
        <v>33</v>
      </c>
      <c>
        <v>0</v>
      </c>
      <c>
        <v>34</v>
      </c>
      <c>
        <v>0</v>
      </c>
      <c>
        <v>5</v>
      </c>
      <c>
        <v>0</v>
      </c>
      <c>
        <v>0</v>
      </c>
      <c>
        <v>0</v>
      </c>
      <c>
        <v>11.452119175752731</v>
      </c>
      <c>
        <v>0</v>
      </c>
      <c>
        <v>46.42124175636808</v>
      </c>
      <c>
        <v>0</v>
      </c>
      <c>
        <v>7.810267386258829</v>
      </c>
      <c>
        <v>0</v>
      </c>
      <c>
        <v>0</v>
      </c>
      <c>
        <v>65.68362831837965</v>
      </c>
    </row>
    <row>
      <c>
        <v>2599223</v>
      </c>
      <c>
        <v>1</v>
      </c>
      <c>
        <is>
          <t>MANİSA</t>
        </is>
      </c>
      <c>
        <v>SARIGÖL</v>
      </c>
      <c>
        <is>
          <t>Dağıtım Transformatörü</t>
        </is>
      </c>
      <c>
        <v>ÇANAKÇI TR-1 45-79-M00187_45-79-M00187_2366620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05.07.2023 22:54:10</t>
        </is>
      </c>
      <c>
        <is>
          <t>06.07.2023 00:40:40</t>
        </is>
      </c>
      <c>
        <v>1.775</v>
      </c>
      <c>
        <v>0</v>
      </c>
      <c>
        <v>159</v>
      </c>
      <c>
        <v>0</v>
      </c>
      <c>
        <v>7</v>
      </c>
      <c>
        <v>0</v>
      </c>
      <c>
        <v>4</v>
      </c>
      <c>
        <v>0</v>
      </c>
      <c>
        <v>0</v>
      </c>
      <c>
        <v>0</v>
      </c>
      <c>
        <v>43.020611094422364</v>
      </c>
      <c>
        <v>0</v>
      </c>
      <c>
        <v>62.962361330897686</v>
      </c>
      <c>
        <v>0</v>
      </c>
      <c>
        <v>1.7055690522409002</v>
      </c>
      <c>
        <v>0</v>
      </c>
      <c>
        <v>0</v>
      </c>
      <c>
        <v>107.68854147756095</v>
      </c>
    </row>
    <row>
      <c>
        <v>2599083</v>
      </c>
      <c>
        <v>1</v>
      </c>
      <c>
        <is>
          <t>İZMİR</t>
        </is>
      </c>
      <c>
        <v>ALİAĞA</v>
      </c>
      <c>
        <is>
          <t>OG Fideri</t>
        </is>
      </c>
      <c>
        <v>TR-33 35-17-M00033_HatBaşıAyırıcı_65631999 M03_65631999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05.07.2023 20:51:33</t>
        </is>
      </c>
      <c>
        <is>
          <t>05.07.2023 21:26:59</t>
        </is>
      </c>
      <c>
        <v>0.590555555</v>
      </c>
      <c>
        <v>1</v>
      </c>
      <c>
        <v>1</v>
      </c>
      <c>
        <v>2</v>
      </c>
      <c>
        <v>0</v>
      </c>
      <c>
        <v>1</v>
      </c>
      <c>
        <v>0</v>
      </c>
      <c>
        <v>0</v>
      </c>
      <c>
        <v>0</v>
      </c>
      <c>
        <v>0.3202265934955135</v>
      </c>
      <c>
        <v>0.16507458352277776</v>
      </c>
      <c>
        <v>1.9652531607291992</v>
      </c>
      <c>
        <v>0</v>
      </c>
      <c>
        <v>0.21080735770864006</v>
      </c>
      <c>
        <v>0</v>
      </c>
      <c>
        <v>0</v>
      </c>
      <c>
        <v>0</v>
      </c>
      <c>
        <v>2.6613616954561303</v>
      </c>
    </row>
    <row>
      <c>
        <v>2598914</v>
      </c>
      <c>
        <v>1</v>
      </c>
      <c>
        <is>
          <t>MANİSA</t>
        </is>
      </c>
      <c>
        <v>SARUHANLI</v>
      </c>
      <c>
        <is>
          <t>DM</t>
        </is>
      </c>
      <c>
        <v>HALİTPAŞA DM 45-80-M00060_HALİTPAŞA ŞEHİR M04_72188655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05.07.2023 17:47:56</t>
        </is>
      </c>
      <c>
        <is>
          <t>05.07.2023 19:34:59</t>
        </is>
      </c>
      <c>
        <v>1.784166666</v>
      </c>
      <c>
        <v>0</v>
      </c>
      <c>
        <v>1148</v>
      </c>
      <c>
        <v>0</v>
      </c>
      <c>
        <v>8</v>
      </c>
      <c>
        <v>0</v>
      </c>
      <c>
        <v>147</v>
      </c>
      <c>
        <v>1</v>
      </c>
      <c>
        <v>0</v>
      </c>
      <c>
        <v>0</v>
      </c>
      <c>
        <v>424.83675081976713</v>
      </c>
      <c>
        <v>0</v>
      </c>
      <c>
        <v>69.35966108060745</v>
      </c>
      <c>
        <v>0</v>
      </c>
      <c>
        <v>145.13845458651352</v>
      </c>
      <c>
        <v>12.148105981435306</v>
      </c>
      <c>
        <v>0</v>
      </c>
      <c>
        <v>651.4829724683234</v>
      </c>
    </row>
    <row>
      <c>
        <v>2598937</v>
      </c>
      <c>
        <v>1</v>
      </c>
      <c>
        <is>
          <t>MANİSA</t>
        </is>
      </c>
      <c>
        <v>YUNUSEMRE</v>
      </c>
      <c>
        <is>
          <t>AG Fideri</t>
        </is>
      </c>
      <c>
        <v>DM-13/14-B 45-71-M00555_A_90942312_90942312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05.07.2023 18:04:15</t>
        </is>
      </c>
      <c>
        <is>
          <t>05.07.2023 18:40:30</t>
        </is>
      </c>
      <c>
        <v>0.604166666</v>
      </c>
      <c>
        <v>0</v>
      </c>
      <c>
        <v>88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10.951419382135866</v>
      </c>
      <c>
        <v>0</v>
      </c>
      <c>
        <v>0</v>
      </c>
      <c>
        <v>0</v>
      </c>
      <c>
        <v>1.1176622680416666</v>
      </c>
      <c>
        <v>0</v>
      </c>
      <c>
        <v>0</v>
      </c>
      <c>
        <v>12.069081650177532</v>
      </c>
    </row>
    <row>
      <c>
        <v>2598396</v>
      </c>
      <c>
        <v>1</v>
      </c>
      <c>
        <is>
          <t>İZMİR</t>
        </is>
      </c>
      <c>
        <v>BAYRAKLI</v>
      </c>
      <c>
        <is>
          <t>OG Fideri</t>
        </is>
      </c>
      <c>
        <v>K-4463 35-02-K04463_K-1699 K02_2066704</v>
      </c>
      <c>
        <v>Plansız Kesinti / Müdahale</v>
      </c>
      <c>
        <v>Dağıtım-OG</v>
      </c>
      <c>
        <v>Uzun</v>
      </c>
      <c>
        <v>Şebeke işletmecisi</v>
      </c>
      <c>
        <v>Bildirimsiz</v>
      </c>
      <c>
        <is>
          <t>05.07.2023 08:47:58</t>
        </is>
      </c>
      <c>
        <is>
          <t>05.07.2023 09:03:56</t>
        </is>
      </c>
      <c>
        <v>0.266111111</v>
      </c>
      <c>
        <v>0</v>
      </c>
      <c>
        <v>838</v>
      </c>
      <c>
        <v>0</v>
      </c>
      <c>
        <v>0</v>
      </c>
      <c>
        <v>0</v>
      </c>
      <c>
        <v>63</v>
      </c>
      <c>
        <v>0</v>
      </c>
      <c>
        <v>0</v>
      </c>
      <c>
        <v>0</v>
      </c>
      <c>
        <v>103.51693930620226</v>
      </c>
      <c>
        <v>0</v>
      </c>
      <c>
        <v>0</v>
      </c>
      <c>
        <v>0</v>
      </c>
      <c>
        <v>20.418479639156153</v>
      </c>
      <c>
        <v>0</v>
      </c>
      <c>
        <v>0</v>
      </c>
      <c>
        <v>123.9354189453584</v>
      </c>
    </row>
    <row>
      <c>
        <v>2599037</v>
      </c>
      <c>
        <v>1</v>
      </c>
      <c>
        <is>
          <t>MANİSA</t>
        </is>
      </c>
      <c>
        <v>SALİHLİ</v>
      </c>
      <c>
        <is>
          <t>Dağıtım Transformatörü</t>
        </is>
      </c>
      <c>
        <v>TR-102 45-78-L00102_45-78-L00102_2370036</v>
      </c>
      <c>
        <v>AG Tel Kopuğu</v>
      </c>
      <c>
        <v>Dağıtım-AG</v>
      </c>
      <c>
        <v>Uzun</v>
      </c>
      <c>
        <v>Şebeke işletmecisi</v>
      </c>
      <c>
        <v>Bildirimsiz</v>
      </c>
      <c>
        <is>
          <t>05.07.2023 19:50:53</t>
        </is>
      </c>
      <c>
        <is>
          <t>05.07.2023 21:29:20</t>
        </is>
      </c>
      <c>
        <v>1.640833333</v>
      </c>
      <c>
        <v>0</v>
      </c>
      <c>
        <v>524</v>
      </c>
      <c>
        <v>0</v>
      </c>
      <c>
        <v>1</v>
      </c>
      <c>
        <v>0</v>
      </c>
      <c>
        <v>23</v>
      </c>
      <c>
        <v>0</v>
      </c>
      <c>
        <v>0</v>
      </c>
      <c>
        <v>0</v>
      </c>
      <c>
        <v>191.9267706483396</v>
      </c>
      <c>
        <v>0</v>
      </c>
      <c>
        <v>0.7465269479476707</v>
      </c>
      <c>
        <v>0</v>
      </c>
      <c>
        <v>17.95211683595649</v>
      </c>
      <c>
        <v>0</v>
      </c>
      <c>
        <v>0</v>
      </c>
      <c>
        <v>210.6254144322438</v>
      </c>
    </row>
    <row>
      <c>
        <v>2599014</v>
      </c>
      <c>
        <v>1</v>
      </c>
      <c>
        <is>
          <t>İZMİR</t>
        </is>
      </c>
      <c>
        <v>KONAK</v>
      </c>
      <c>
        <is>
          <t>Kullanıcı Bağlantı Hattı</t>
        </is>
      </c>
      <c>
        <v>M-1247 35-01-M01247_913805560_913805560</v>
      </c>
      <c>
        <v>AG Box / Sdk Abone Çıkış Sigorta Atığı</v>
      </c>
      <c>
        <v>Dağıtım-AG</v>
      </c>
      <c>
        <v>Uzun</v>
      </c>
      <c>
        <v>Şebeke işletmecisi</v>
      </c>
      <c>
        <v>Bildirimsiz</v>
      </c>
      <c>
        <is>
          <t>05.07.2023 19:35:01</t>
        </is>
      </c>
      <c>
        <is>
          <t>05.07.2023 22:41:34</t>
        </is>
      </c>
      <c>
        <v>3.109166666</v>
      </c>
      <c>
        <v>0</v>
      </c>
      <c>
        <v>0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10.504286541711606</v>
      </c>
      <c>
        <v>0</v>
      </c>
      <c>
        <v>0</v>
      </c>
      <c>
        <v>10.504286541711606</v>
      </c>
    </row>
    <row>
      <c>
        <v>2598745</v>
      </c>
      <c>
        <v>1</v>
      </c>
      <c>
        <is>
          <t>İZMİR</t>
        </is>
      </c>
      <c>
        <v>KONAK</v>
      </c>
      <c>
        <is>
          <t>DM</t>
        </is>
      </c>
      <c>
        <v>EŞREFPAŞA İM 35-01-A00002_ZÜMRÜTTEPE K03_2045899</v>
      </c>
      <c>
        <v>Üçüncü Şahısların Vermiş Olduğu Hasarlar</v>
      </c>
      <c>
        <v>Dağıtım-OG</v>
      </c>
      <c>
        <v>Uzun</v>
      </c>
      <c>
        <v>Dışsal</v>
      </c>
      <c>
        <v>Bildirimsiz</v>
      </c>
      <c>
        <is>
          <t>05.07.2023 14:58:06</t>
        </is>
      </c>
      <c>
        <is>
          <t>05.07.2023 17:02:39</t>
        </is>
      </c>
      <c>
        <v>2.075833333</v>
      </c>
      <c>
        <v>0</v>
      </c>
      <c>
        <v>2834</v>
      </c>
      <c>
        <v>0</v>
      </c>
      <c>
        <v>0</v>
      </c>
      <c>
        <v>0</v>
      </c>
      <c>
        <v>175</v>
      </c>
      <c>
        <v>0</v>
      </c>
      <c>
        <v>0</v>
      </c>
      <c>
        <v>0</v>
      </c>
      <c>
        <v>1601.9412819682007</v>
      </c>
      <c>
        <v>0</v>
      </c>
      <c>
        <v>0</v>
      </c>
      <c>
        <v>0</v>
      </c>
      <c>
        <v>435.9945987294449</v>
      </c>
      <c>
        <v>0</v>
      </c>
      <c>
        <v>0</v>
      </c>
      <c>
        <v>2037.9358806976456</v>
      </c>
    </row>
    <row>
      <c>
        <v>2599123</v>
      </c>
      <c>
        <v>1</v>
      </c>
      <c>
        <is>
          <t>İZMİR</t>
        </is>
      </c>
      <c>
        <v>ÖDEMİŞ</v>
      </c>
      <c>
        <is>
          <t>DM</t>
        </is>
      </c>
      <c>
        <v>YOLÜSTÜ İM 35-15-A00002_KAVAKKUYU M04_2074355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05.07.2023 21:29:47</t>
        </is>
      </c>
      <c>
        <is>
          <t>05.07.2023 21:46:27</t>
        </is>
      </c>
      <c>
        <v>0.277777777</v>
      </c>
      <c>
        <v>0</v>
      </c>
      <c>
        <v>189</v>
      </c>
      <c>
        <v>0</v>
      </c>
      <c>
        <v>102</v>
      </c>
      <c>
        <v>1</v>
      </c>
      <c>
        <v>47</v>
      </c>
      <c>
        <v>0</v>
      </c>
      <c>
        <v>0</v>
      </c>
      <c>
        <v>0</v>
      </c>
      <c>
        <v>20.01852947244083</v>
      </c>
      <c>
        <v>0</v>
      </c>
      <c>
        <v>72.02691102952355</v>
      </c>
      <c>
        <v>0.9678035941800002</v>
      </c>
      <c>
        <v>13.458748724344002</v>
      </c>
      <c>
        <v>0</v>
      </c>
      <c>
        <v>0</v>
      </c>
      <c>
        <v>106.47199282048838</v>
      </c>
    </row>
    <row>
      <c>
        <v>2598874</v>
      </c>
      <c>
        <v>1</v>
      </c>
      <c>
        <is>
          <t>İZMİR</t>
        </is>
      </c>
      <c>
        <v>BUCA</v>
      </c>
      <c>
        <is>
          <t>AG Fideri</t>
        </is>
      </c>
      <c>
        <v>K-592 35-03-K00592_F_56365958_56365958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05.07.2023 17:04:52</t>
        </is>
      </c>
      <c>
        <is>
          <t>05.07.2023 17:50:42</t>
        </is>
      </c>
      <c>
        <v>0.763888888</v>
      </c>
      <c>
        <v>0</v>
      </c>
      <c>
        <v>164</v>
      </c>
      <c>
        <v>0</v>
      </c>
      <c>
        <v>0</v>
      </c>
      <c>
        <v>0</v>
      </c>
      <c>
        <v>27</v>
      </c>
      <c>
        <v>0</v>
      </c>
      <c>
        <v>0</v>
      </c>
      <c>
        <v>0</v>
      </c>
      <c>
        <v>28.90254825281665</v>
      </c>
      <c>
        <v>0</v>
      </c>
      <c>
        <v>0</v>
      </c>
      <c>
        <v>0</v>
      </c>
      <c>
        <v>17.32480995521467</v>
      </c>
      <c>
        <v>0</v>
      </c>
      <c>
        <v>0</v>
      </c>
      <c>
        <v>46.22735820803132</v>
      </c>
    </row>
    <row>
      <c>
        <v>2598542</v>
      </c>
      <c>
        <v>1</v>
      </c>
      <c>
        <is>
          <t>İZMİR</t>
        </is>
      </c>
      <c>
        <v>ALİAĞA</v>
      </c>
      <c>
        <is>
          <t>TM Fideri</t>
        </is>
      </c>
      <c>
        <v>ALÇUK TM 35-17-A00001_MENEMEN-1 M30_2055292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05.07.2023 11:02:59</t>
        </is>
      </c>
      <c>
        <is>
          <t>05.07.2023 12:33:23</t>
        </is>
      </c>
      <c>
        <v>1.506666666</v>
      </c>
      <c>
        <v>50</v>
      </c>
      <c>
        <v>2281</v>
      </c>
      <c>
        <v>48</v>
      </c>
      <c>
        <v>188</v>
      </c>
      <c>
        <v>78</v>
      </c>
      <c>
        <v>263</v>
      </c>
      <c>
        <v>14</v>
      </c>
      <c>
        <v>3</v>
      </c>
      <c>
        <v>50.67164639323934</v>
      </c>
      <c>
        <v>755.624715623582</v>
      </c>
      <c>
        <v>307.0169398996832</v>
      </c>
      <c>
        <v>221.27516062931824</v>
      </c>
      <c>
        <v>1654.5742486241509</v>
      </c>
      <c>
        <v>583.303306997611</v>
      </c>
      <c>
        <v>2361.701460705434</v>
      </c>
      <c>
        <v>260.2150299409461</v>
      </c>
      <c>
        <v>6194.382508813964</v>
      </c>
    </row>
    <row>
      <c>
        <v>2598496</v>
      </c>
      <c>
        <v>1</v>
      </c>
      <c>
        <is>
          <t>MANİSA</t>
        </is>
      </c>
      <c>
        <v>SARIGÖL</v>
      </c>
      <c>
        <is>
          <t>KÖK</t>
        </is>
      </c>
      <c>
        <v>DİNDARLI KÖK TR-3 KAKLIK 45-79-M00395_KIZILÇUKUR GÜNYAKA KARACAALİ BEYHARMAN M06_72035371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05.07.2023 10:26:37</t>
        </is>
      </c>
      <c>
        <is>
          <t>05.07.2023 10:48:30</t>
        </is>
      </c>
      <c>
        <v>0.364722222</v>
      </c>
      <c>
        <v>3</v>
      </c>
      <c>
        <v>1393</v>
      </c>
      <c>
        <v>126</v>
      </c>
      <c>
        <v>264</v>
      </c>
      <c>
        <v>2</v>
      </c>
      <c>
        <v>95</v>
      </c>
      <c>
        <v>0</v>
      </c>
      <c>
        <v>0</v>
      </c>
      <c>
        <v>0.241954077696084</v>
      </c>
      <c>
        <v>72.44894546039909</v>
      </c>
      <c>
        <v>166.96022544258471</v>
      </c>
      <c>
        <v>256.31024377604376</v>
      </c>
      <c>
        <v>1.5027329088205779</v>
      </c>
      <c>
        <v>23.207162767765013</v>
      </c>
      <c>
        <v>0</v>
      </c>
      <c>
        <v>0</v>
      </c>
      <c>
        <v>520.6712644333093</v>
      </c>
    </row>
    <row>
      <c>
        <v>2598977</v>
      </c>
      <c>
        <v>1</v>
      </c>
      <c>
        <is>
          <t>MANİSA</t>
        </is>
      </c>
      <c>
        <v>KULA</v>
      </c>
      <c>
        <is>
          <t>AG Fideri</t>
        </is>
      </c>
      <c>
        <v>TR-42 45-77-L00042_A_56363006_56363006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05.07.2023 18:38:25</t>
        </is>
      </c>
      <c>
        <is>
          <t>05.07.2023 20:55:26</t>
        </is>
      </c>
      <c>
        <v>2.283611111</v>
      </c>
      <c>
        <v>0</v>
      </c>
      <c>
        <v>31</v>
      </c>
      <c>
        <v>0</v>
      </c>
      <c>
        <v>0</v>
      </c>
      <c>
        <v>0</v>
      </c>
      <c>
        <v>12</v>
      </c>
      <c>
        <v>0</v>
      </c>
      <c>
        <v>0</v>
      </c>
      <c>
        <v>0</v>
      </c>
      <c>
        <v>16.989315265860416</v>
      </c>
      <c>
        <v>0</v>
      </c>
      <c>
        <v>0</v>
      </c>
      <c>
        <v>0</v>
      </c>
      <c>
        <v>44.73399706758072</v>
      </c>
      <c>
        <v>0</v>
      </c>
      <c>
        <v>0</v>
      </c>
      <c>
        <v>61.72331233344113</v>
      </c>
    </row>
    <row>
      <c>
        <v>2598682</v>
      </c>
      <c>
        <v>1</v>
      </c>
      <c>
        <is>
          <t>MANİSA</t>
        </is>
      </c>
      <c>
        <v>GÖLMARMARA</v>
      </c>
      <c>
        <is>
          <t>DM</t>
        </is>
      </c>
      <c>
        <v>GÖLMARMARA İM 45-85-A00001_GÖLMARMARA ŞEHİR-1 L16_2306812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05.07.2023 13:47:57</t>
        </is>
      </c>
      <c>
        <is>
          <t>05.07.2023 14:01:00</t>
        </is>
      </c>
      <c>
        <v>0.2175</v>
      </c>
      <c>
        <v>0</v>
      </c>
      <c>
        <v>3156</v>
      </c>
      <c>
        <v>0</v>
      </c>
      <c>
        <v>16</v>
      </c>
      <c>
        <v>2</v>
      </c>
      <c>
        <v>487</v>
      </c>
      <c>
        <v>0</v>
      </c>
      <c>
        <v>0</v>
      </c>
      <c>
        <v>0</v>
      </c>
      <c>
        <v>117.85501440735567</v>
      </c>
      <c>
        <v>0</v>
      </c>
      <c>
        <v>8.425320092724645</v>
      </c>
      <c>
        <v>0.6286582894249276</v>
      </c>
      <c>
        <v>89.7421436370767</v>
      </c>
      <c>
        <v>0</v>
      </c>
      <c>
        <v>0</v>
      </c>
      <c>
        <v>216.65113642658196</v>
      </c>
    </row>
    <row>
      <c>
        <v>2599077</v>
      </c>
      <c>
        <v>1</v>
      </c>
      <c>
        <is>
          <t>MANİSA</t>
        </is>
      </c>
      <c>
        <v>SARIGÖL</v>
      </c>
      <c>
        <is>
          <t>DM</t>
        </is>
      </c>
      <c>
        <v>SARIGÖL DM 45-79-M00069_SELİMİYE FİDERİ M18_2076606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05.07.2023 20:51:52</t>
        </is>
      </c>
      <c>
        <is>
          <t>05.07.2023 22:10:02</t>
        </is>
      </c>
      <c>
        <v>1.302777777</v>
      </c>
      <c>
        <v>2</v>
      </c>
      <c>
        <v>1023</v>
      </c>
      <c>
        <v>17</v>
      </c>
      <c>
        <v>244</v>
      </c>
      <c>
        <v>1</v>
      </c>
      <c>
        <v>60</v>
      </c>
      <c>
        <v>0</v>
      </c>
      <c>
        <v>0</v>
      </c>
      <c>
        <v>0.7252664817244445</v>
      </c>
      <c>
        <v>282.2500784069712</v>
      </c>
      <c>
        <v>167.08726429335826</v>
      </c>
      <c>
        <v>1441.8751052888124</v>
      </c>
      <c>
        <v>2.4866909072491787</v>
      </c>
      <c>
        <v>40.223158597666455</v>
      </c>
      <c>
        <v>0</v>
      </c>
      <c>
        <v>0</v>
      </c>
      <c>
        <v>1934.6475639757818</v>
      </c>
    </row>
    <row>
      <c>
        <v>2598974</v>
      </c>
      <c>
        <v>1</v>
      </c>
      <c>
        <is>
          <t>İZMİR</t>
        </is>
      </c>
      <c>
        <v>BORNOVA</v>
      </c>
      <c>
        <is>
          <t>AG Fideri</t>
        </is>
      </c>
      <c>
        <v>M-195 35-02-M00195_A_56360429_56360429</v>
      </c>
      <c>
        <v>Şebeke Yenileme ve Kapasite Artışı Çalışması</v>
      </c>
      <c>
        <v>Dağıtım-AG</v>
      </c>
      <c>
        <v>Uzun</v>
      </c>
      <c>
        <v>Şebeke işletmecisi</v>
      </c>
      <c>
        <v>Bildirimli</v>
      </c>
      <c>
        <is>
          <t>05.07.2023 18:43:08</t>
        </is>
      </c>
      <c>
        <is>
          <t>05.07.2023 22:54:33</t>
        </is>
      </c>
      <c>
        <v>4.190277777</v>
      </c>
      <c>
        <v>0</v>
      </c>
      <c>
        <v>0</v>
      </c>
      <c>
        <v>0</v>
      </c>
      <c>
        <v>0</v>
      </c>
      <c>
        <v>0</v>
      </c>
      <c>
        <v>9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22.763703404772983</v>
      </c>
      <c>
        <v>0</v>
      </c>
      <c>
        <v>35.7163744583439</v>
      </c>
      <c>
        <v>58.48007786311688</v>
      </c>
    </row>
    <row>
      <c>
        <v>2599209</v>
      </c>
      <c>
        <v>1</v>
      </c>
      <c>
        <is>
          <t>MANİSA</t>
        </is>
      </c>
      <c>
        <v>KULA</v>
      </c>
      <c>
        <is>
          <t>DM</t>
        </is>
      </c>
      <c>
        <v>KULA İM 45-77-A00001_KULA-3(ŞEHİR-3) L04_2052209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05.07.2023 23:09:53</t>
        </is>
      </c>
      <c>
        <is>
          <t>06.07.2023 00:11:05</t>
        </is>
      </c>
      <c>
        <v>1.02</v>
      </c>
      <c>
        <v>2</v>
      </c>
      <c>
        <v>1421</v>
      </c>
      <c>
        <v>0</v>
      </c>
      <c>
        <v>96</v>
      </c>
      <c>
        <v>3</v>
      </c>
      <c>
        <v>181</v>
      </c>
      <c>
        <v>2</v>
      </c>
      <c>
        <v>9</v>
      </c>
      <c>
        <v>0.4775847449944445</v>
      </c>
      <c>
        <v>227.33767168100442</v>
      </c>
      <c>
        <v>0</v>
      </c>
      <c>
        <v>86.99135266098656</v>
      </c>
      <c>
        <v>3.759095473859615</v>
      </c>
      <c>
        <v>87.99418296107153</v>
      </c>
      <c>
        <v>47.02652452682236</v>
      </c>
      <c>
        <v>120.69207273783672</v>
      </c>
      <c>
        <v>574.2784847865756</v>
      </c>
    </row>
    <row>
      <c>
        <v>2598307</v>
      </c>
      <c>
        <v>1</v>
      </c>
      <c>
        <is>
          <t>İZMİR</t>
        </is>
      </c>
      <c>
        <v>MENEMEN</v>
      </c>
      <c>
        <is>
          <t>OG Fideri</t>
        </is>
      </c>
      <c>
        <v>ULUCAK TM 35-28-A00002_HatBaşıAyırıcı_53133650 M13_53133650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05.07.2023 02:12:56</t>
        </is>
      </c>
      <c>
        <is>
          <t>05.07.2023 03:39:15</t>
        </is>
      </c>
      <c>
        <v>1.438611111</v>
      </c>
      <c>
        <v>0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245.81455367328968</v>
      </c>
      <c>
        <v>0</v>
      </c>
      <c>
        <v>0</v>
      </c>
      <c>
        <v>0</v>
      </c>
      <c>
        <v>245.81455367328968</v>
      </c>
    </row>
    <row>
      <c>
        <v>2598499</v>
      </c>
      <c>
        <v>1</v>
      </c>
      <c>
        <is>
          <t>MANİSA</t>
        </is>
      </c>
      <c>
        <v>SELENDİ</v>
      </c>
      <c>
        <is>
          <t>DM</t>
        </is>
      </c>
      <c>
        <v>SELENDİ DM 45-81-M00001_ESKİ SELENDİ M16_2321602</v>
      </c>
      <c>
        <v>Şebeke Bakım Çalışması</v>
      </c>
      <c>
        <v>Dağıtım-OG</v>
      </c>
      <c>
        <v>Uzun</v>
      </c>
      <c>
        <v>Şebeke işletmecisi</v>
      </c>
      <c>
        <v>Bildirimli</v>
      </c>
      <c>
        <is>
          <t>05.07.2023 10:21:18</t>
        </is>
      </c>
      <c>
        <is>
          <t>05.07.2023 15:45:43</t>
        </is>
      </c>
      <c>
        <v>5.406944444</v>
      </c>
      <c>
        <v>8</v>
      </c>
      <c>
        <v>1298</v>
      </c>
      <c>
        <v>4</v>
      </c>
      <c>
        <v>123</v>
      </c>
      <c>
        <v>6</v>
      </c>
      <c>
        <v>90</v>
      </c>
      <c>
        <v>0</v>
      </c>
      <c>
        <v>0</v>
      </c>
      <c>
        <v>10.331632221488885</v>
      </c>
      <c>
        <v>840.3066997795223</v>
      </c>
      <c>
        <v>174.79821376907233</v>
      </c>
      <c>
        <v>526.0313163147205</v>
      </c>
      <c>
        <v>87.38739711327983</v>
      </c>
      <c>
        <v>240.94978357782844</v>
      </c>
      <c>
        <v>0</v>
      </c>
      <c>
        <v>0</v>
      </c>
      <c>
        <v>1879.8050427759122</v>
      </c>
    </row>
    <row>
      <c>
        <v>2598599</v>
      </c>
      <c>
        <v>1</v>
      </c>
      <c>
        <is>
          <t>İZMİR</t>
        </is>
      </c>
      <c>
        <v>MENEMEN</v>
      </c>
      <c>
        <is>
          <t>Saha Dağıtım Kutusu (SDK)</t>
        </is>
      </c>
      <c>
        <v>ULUKENT DM-4/4 35-28-M00046_11741916 d2b_5760141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05.07.2023 12:07:57</t>
        </is>
      </c>
      <c>
        <is>
          <t>05.07.2023 13:09:59</t>
        </is>
      </c>
      <c>
        <v>1.033888888</v>
      </c>
      <c>
        <v>0</v>
      </c>
      <c>
        <v>46</v>
      </c>
      <c>
        <v>0</v>
      </c>
      <c>
        <v>0</v>
      </c>
      <c>
        <v>0</v>
      </c>
      <c>
        <v>12</v>
      </c>
      <c>
        <v>0</v>
      </c>
      <c>
        <v>0</v>
      </c>
      <c>
        <v>0</v>
      </c>
      <c>
        <v>12.214558306513412</v>
      </c>
      <c>
        <v>0</v>
      </c>
      <c>
        <v>0</v>
      </c>
      <c>
        <v>0</v>
      </c>
      <c>
        <v>24.199369719221437</v>
      </c>
      <c>
        <v>0</v>
      </c>
      <c>
        <v>0</v>
      </c>
      <c>
        <v>36.41392802573485</v>
      </c>
    </row>
    <row>
      <c>
        <v>2598768</v>
      </c>
      <c>
        <v>1</v>
      </c>
      <c>
        <is>
          <t>MANİSA</t>
        </is>
      </c>
      <c>
        <v>YUNUSEMRE</v>
      </c>
      <c>
        <is>
          <t>DM</t>
        </is>
      </c>
      <c>
        <v>KARAALİ DM 45-71-M02127_BAĞYOLU ÇIKIŞ M02_54851026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05.07.2023 15:28:11</t>
        </is>
      </c>
      <c>
        <is>
          <t>05.07.2023 15:39:56</t>
        </is>
      </c>
      <c>
        <v>0.195833333</v>
      </c>
      <c>
        <v>104</v>
      </c>
      <c>
        <v>18572</v>
      </c>
      <c>
        <v>593</v>
      </c>
      <c>
        <v>573</v>
      </c>
      <c>
        <v>114</v>
      </c>
      <c>
        <v>1718</v>
      </c>
      <c>
        <v>14</v>
      </c>
      <c>
        <v>1</v>
      </c>
      <c>
        <v>18.08356110964952</v>
      </c>
      <c>
        <v>672.9751536852077</v>
      </c>
      <c>
        <v>402.45878773877786</v>
      </c>
      <c>
        <v>128.84411192752106</v>
      </c>
      <c>
        <v>260.41950019874616</v>
      </c>
      <c>
        <v>357.1402332252993</v>
      </c>
      <c>
        <v>741.5493379444333</v>
      </c>
      <c>
        <v>4.742857775888524</v>
      </c>
      <c>
        <v>2586.2135436055232</v>
      </c>
    </row>
    <row>
      <c>
        <v>2599160</v>
      </c>
      <c>
        <v>1</v>
      </c>
      <c>
        <is>
          <t>MANİSA</t>
        </is>
      </c>
      <c>
        <v>ALAŞEHİR</v>
      </c>
      <c>
        <is>
          <t>KÖK</t>
        </is>
      </c>
      <c>
        <v>EVRENLİ KÖK 45-73-M00139_EVRENLİ OSMANİYE KOZLUCA M03_2055361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05.07.2023 22:05:17</t>
        </is>
      </c>
      <c>
        <is>
          <t>05.07.2023 23:34:03</t>
        </is>
      </c>
      <c>
        <v>1.479444444</v>
      </c>
      <c>
        <v>3</v>
      </c>
      <c>
        <v>515</v>
      </c>
      <c>
        <v>2</v>
      </c>
      <c>
        <v>38</v>
      </c>
      <c>
        <v>0</v>
      </c>
      <c>
        <v>14</v>
      </c>
      <c>
        <v>0</v>
      </c>
      <c>
        <v>0</v>
      </c>
      <c>
        <v>1.1228737235016666</v>
      </c>
      <c>
        <v>99.75117318791378</v>
      </c>
      <c>
        <v>19.611558934835358</v>
      </c>
      <c>
        <v>56.38050771618542</v>
      </c>
      <c>
        <v>0</v>
      </c>
      <c>
        <v>11.872604076656444</v>
      </c>
      <c>
        <v>0</v>
      </c>
      <c>
        <v>0</v>
      </c>
      <c>
        <v>188.73871763909267</v>
      </c>
    </row>
    <row>
      <c>
        <v>2598313</v>
      </c>
      <c>
        <v>1</v>
      </c>
      <c>
        <is>
          <t>İZMİR</t>
        </is>
      </c>
      <c>
        <v>MENEMEN</v>
      </c>
      <c>
        <is>
          <t>TM Fideri</t>
        </is>
      </c>
      <c>
        <v>ULUCAK TM 35-28-A00002_KOYUNDERE M13_2061637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05.07.2023 03:23:30</t>
        </is>
      </c>
      <c>
        <is>
          <t>05.07.2023 03:42:28</t>
        </is>
      </c>
      <c>
        <v>0.316111111</v>
      </c>
      <c>
        <v>1</v>
      </c>
      <c>
        <v>1782</v>
      </c>
      <c>
        <v>8</v>
      </c>
      <c>
        <v>12</v>
      </c>
      <c>
        <v>31</v>
      </c>
      <c>
        <v>221</v>
      </c>
      <c>
        <v>11</v>
      </c>
      <c>
        <v>11</v>
      </c>
      <c>
        <v>0.11694004552204934</v>
      </c>
      <c>
        <v>110.48551382117249</v>
      </c>
      <c>
        <v>15.875711628362106</v>
      </c>
      <c>
        <v>1.3494883044294619</v>
      </c>
      <c>
        <v>90.63771577742061</v>
      </c>
      <c>
        <v>62.93434048832824</v>
      </c>
      <c>
        <v>356.3023378902677</v>
      </c>
      <c>
        <v>58.034811279459376</v>
      </c>
      <c>
        <v>695.736859234962</v>
      </c>
    </row>
    <row>
      <c>
        <v>2598662</v>
      </c>
      <c>
        <v>1</v>
      </c>
      <c>
        <is>
          <t>İZMİR</t>
        </is>
      </c>
      <c>
        <v>KONAK</v>
      </c>
      <c>
        <is>
          <t>Saha Dağıtım Kutusu (SDK)</t>
        </is>
      </c>
      <c>
        <v>K-300 35-01-K00300_A A4_5873636</v>
      </c>
      <c>
        <v>AG Box / Sdk Giriş Sigorta Atığı</v>
      </c>
      <c>
        <v>Dağıtım-AG</v>
      </c>
      <c>
        <v>Uzun</v>
      </c>
      <c>
        <v>Şebeke işletmecisi</v>
      </c>
      <c>
        <v>Bildirimsiz</v>
      </c>
      <c>
        <is>
          <t>05.07.2023 13:30:59</t>
        </is>
      </c>
      <c>
        <is>
          <t>05.07.2023 16:04:45</t>
        </is>
      </c>
      <c>
        <v>2.562777777</v>
      </c>
      <c>
        <v>0</v>
      </c>
      <c>
        <v>1</v>
      </c>
      <c>
        <v>0</v>
      </c>
      <c>
        <v>0</v>
      </c>
      <c>
        <v>0</v>
      </c>
      <c>
        <v>40</v>
      </c>
      <c>
        <v>0</v>
      </c>
      <c>
        <v>0</v>
      </c>
      <c>
        <v>0</v>
      </c>
      <c>
        <v>0.0016564052612402776</v>
      </c>
      <c>
        <v>0</v>
      </c>
      <c>
        <v>0</v>
      </c>
      <c>
        <v>0</v>
      </c>
      <c>
        <v>44.480773125476404</v>
      </c>
      <c>
        <v>0</v>
      </c>
      <c>
        <v>0</v>
      </c>
      <c>
        <v>44.48242953073765</v>
      </c>
    </row>
    <row>
      <c>
        <v>2598413</v>
      </c>
      <c>
        <v>1</v>
      </c>
      <c>
        <is>
          <t>MANİSA</t>
        </is>
      </c>
      <c>
        <v>ŞEHZADELER</v>
      </c>
      <c>
        <is>
          <t>AG Fideri</t>
        </is>
      </c>
      <c>
        <v>HACIHALİLLER TR-1 KÖK 45-71-M00066_43141094_56393388_56393388</v>
      </c>
      <c>
        <v>NH Altlık Arızası</v>
      </c>
      <c>
        <v>Dağıtım-AG</v>
      </c>
      <c>
        <v>Uzun</v>
      </c>
      <c>
        <v>Şebeke işletmecisi</v>
      </c>
      <c>
        <v>Bildirimsiz</v>
      </c>
      <c>
        <is>
          <t>05.07.2023 08:59:09</t>
        </is>
      </c>
      <c>
        <is>
          <t>05.07.2023 15:01:30</t>
        </is>
      </c>
      <c>
        <v>6.039166666</v>
      </c>
      <c>
        <v>0</v>
      </c>
      <c>
        <v>14</v>
      </c>
      <c>
        <v>0</v>
      </c>
      <c>
        <v>5</v>
      </c>
      <c>
        <v>0</v>
      </c>
      <c>
        <v>0</v>
      </c>
      <c>
        <v>0</v>
      </c>
      <c>
        <v>0</v>
      </c>
      <c>
        <v>0</v>
      </c>
      <c>
        <v>16.463183831972756</v>
      </c>
      <c>
        <v>0</v>
      </c>
      <c>
        <v>30.60616626547119</v>
      </c>
      <c>
        <v>0</v>
      </c>
      <c>
        <v>0</v>
      </c>
      <c>
        <v>0</v>
      </c>
      <c>
        <v>0</v>
      </c>
      <c>
        <v>47.069350097443944</v>
      </c>
    </row>
    <row>
      <c>
        <v>2599103</v>
      </c>
      <c>
        <v>1</v>
      </c>
      <c>
        <is>
          <t>İZMİR</t>
        </is>
      </c>
      <c>
        <v>BEYDAĞ</v>
      </c>
      <c>
        <is>
          <t>DM</t>
        </is>
      </c>
      <c>
        <v>BEYDAĞ İM 35-32-A00001_BAKIR L03_2049979</v>
      </c>
      <c>
        <v>OG Fider Açması</v>
      </c>
      <c>
        <v>Dağıtım-OG</v>
      </c>
      <c>
        <v>Kısa</v>
      </c>
      <c>
        <v>Şebeke işletmecisi</v>
      </c>
      <c>
        <v>Bildirimsiz</v>
      </c>
      <c>
        <is>
          <t>05.07.2023 21:09:20</t>
        </is>
      </c>
      <c>
        <is>
          <t>05.07.2023 21:12:03</t>
        </is>
      </c>
      <c>
        <v>0.045277777</v>
      </c>
      <c>
        <v>0</v>
      </c>
      <c>
        <v>725</v>
      </c>
      <c>
        <v>1</v>
      </c>
      <c>
        <v>131</v>
      </c>
      <c>
        <v>9</v>
      </c>
      <c>
        <v>165</v>
      </c>
      <c>
        <v>0</v>
      </c>
      <c>
        <v>0</v>
      </c>
      <c>
        <v>0</v>
      </c>
      <c>
        <v>7.03596487101166</v>
      </c>
      <c>
        <v>0</v>
      </c>
      <c>
        <v>19.07057333110236</v>
      </c>
      <c>
        <v>3.6172456325574016</v>
      </c>
      <c>
        <v>9.484285020645139</v>
      </c>
      <c>
        <v>0</v>
      </c>
      <c>
        <v>0</v>
      </c>
      <c>
        <v>39.20806885531656</v>
      </c>
    </row>
    <row>
      <c>
        <v>2598986</v>
      </c>
      <c>
        <v>1</v>
      </c>
      <c>
        <is>
          <t>İZMİR</t>
        </is>
      </c>
      <c>
        <v>MENEMEN</v>
      </c>
      <c>
        <is>
          <t>DM</t>
        </is>
      </c>
      <c>
        <v>MENEMEN İM 35-28-A00001_KESİKKÖY-1 M17_2053664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05.07.2023 19:00:59</t>
        </is>
      </c>
      <c>
        <is>
          <t>05.07.2023 20:56:41</t>
        </is>
      </c>
      <c>
        <v>1.928333333</v>
      </c>
      <c>
        <v>21</v>
      </c>
      <c>
        <v>641</v>
      </c>
      <c>
        <v>11</v>
      </c>
      <c>
        <v>31</v>
      </c>
      <c>
        <v>34</v>
      </c>
      <c>
        <v>68</v>
      </c>
      <c>
        <v>7</v>
      </c>
      <c>
        <v>0</v>
      </c>
      <c>
        <v>20.894679922764418</v>
      </c>
      <c>
        <v>341.8529687923272</v>
      </c>
      <c>
        <v>270.9421030251194</v>
      </c>
      <c>
        <v>104.07784554651374</v>
      </c>
      <c>
        <v>677.3889266744873</v>
      </c>
      <c>
        <v>126.00716818164202</v>
      </c>
      <c>
        <v>533.8951902143378</v>
      </c>
      <c>
        <v>0</v>
      </c>
      <c>
        <v>2075.058882357192</v>
      </c>
    </row>
    <row>
      <c>
        <v>2598654</v>
      </c>
      <c>
        <v>1</v>
      </c>
      <c>
        <is>
          <t>MANİSA</t>
        </is>
      </c>
      <c>
        <v>TURGUTLU</v>
      </c>
      <c>
        <is>
          <t>OG Fideri</t>
        </is>
      </c>
      <c>
        <v>NURİ ERCAN TARIMSAL SULAMA TR-2 45-83-M00256_DIREK TIPI TRAFO HUCRESI H01_2038562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05.07.2023 13:13:23</t>
        </is>
      </c>
      <c>
        <is>
          <t>05.07.2023 19:00:11</t>
        </is>
      </c>
      <c>
        <v>5.78</v>
      </c>
      <c>
        <v>0</v>
      </c>
      <c>
        <v>3</v>
      </c>
      <c>
        <v>0</v>
      </c>
      <c>
        <v>29</v>
      </c>
      <c>
        <v>0</v>
      </c>
      <c>
        <v>5</v>
      </c>
      <c>
        <v>0</v>
      </c>
      <c>
        <v>0</v>
      </c>
      <c>
        <v>0</v>
      </c>
      <c>
        <v>10.401188624646974</v>
      </c>
      <c>
        <v>0</v>
      </c>
      <c>
        <v>155.8678066488828</v>
      </c>
      <c>
        <v>0</v>
      </c>
      <c>
        <v>25.99452430988233</v>
      </c>
      <c>
        <v>0</v>
      </c>
      <c>
        <v>0</v>
      </c>
      <c>
        <v>192.26351958341212</v>
      </c>
    </row>
    <row>
      <c>
        <v>2598923</v>
      </c>
      <c>
        <v>1</v>
      </c>
      <c>
        <is>
          <t>İZMİR</t>
        </is>
      </c>
      <c>
        <v>KARABAĞLAR</v>
      </c>
      <c>
        <is>
          <t>AG Fideri</t>
        </is>
      </c>
      <c>
        <v>K-2340 35-01-K02340_A_56376899_56376899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05.07.2023 17:48:14</t>
        </is>
      </c>
      <c>
        <is>
          <t>05.07.2023 20:14:04</t>
        </is>
      </c>
      <c>
        <v>2.430555555</v>
      </c>
      <c>
        <v>0</v>
      </c>
      <c>
        <v>139</v>
      </c>
      <c>
        <v>0</v>
      </c>
      <c>
        <v>0</v>
      </c>
      <c>
        <v>0</v>
      </c>
      <c>
        <v>19</v>
      </c>
      <c>
        <v>0</v>
      </c>
      <c>
        <v>0</v>
      </c>
      <c>
        <v>0</v>
      </c>
      <c>
        <v>76.86631573719954</v>
      </c>
      <c>
        <v>0</v>
      </c>
      <c>
        <v>0</v>
      </c>
      <c>
        <v>0</v>
      </c>
      <c>
        <v>26.820697277065864</v>
      </c>
      <c>
        <v>0</v>
      </c>
      <c>
        <v>0</v>
      </c>
      <c>
        <v>103.6870130142654</v>
      </c>
    </row>
    <row>
      <c>
        <v>2598840</v>
      </c>
      <c>
        <v>1</v>
      </c>
      <c>
        <is>
          <t>İZMİR</t>
        </is>
      </c>
      <c>
        <v>KEMALPAŞA</v>
      </c>
      <c>
        <is>
          <t>OG Fideri</t>
        </is>
      </c>
      <c>
        <v>TR-13 35-27-M00013_TR-17 M03_72169859</v>
      </c>
      <c>
        <v>Plansız Kesinti / Müdahale</v>
      </c>
      <c>
        <v>Dağıtım-OG</v>
      </c>
      <c>
        <v>Uzun</v>
      </c>
      <c>
        <v>Şebeke işletmecisi</v>
      </c>
      <c>
        <v>Bildirimsiz</v>
      </c>
      <c>
        <is>
          <t>05.07.2023 16:37:07</t>
        </is>
      </c>
      <c>
        <is>
          <t>05.07.2023 17:02:24</t>
        </is>
      </c>
      <c>
        <v>0.421388888</v>
      </c>
      <c>
        <v>0</v>
      </c>
      <c>
        <v>109</v>
      </c>
      <c>
        <v>0</v>
      </c>
      <c>
        <v>5</v>
      </c>
      <c>
        <v>0</v>
      </c>
      <c>
        <v>22</v>
      </c>
      <c>
        <v>0</v>
      </c>
      <c>
        <v>0</v>
      </c>
      <c>
        <v>0</v>
      </c>
      <c>
        <v>12.71709597293832</v>
      </c>
      <c>
        <v>0</v>
      </c>
      <c>
        <v>0.41113217303989386</v>
      </c>
      <c>
        <v>0</v>
      </c>
      <c>
        <v>10.788784636461727</v>
      </c>
      <c>
        <v>0</v>
      </c>
      <c>
        <v>0</v>
      </c>
      <c>
        <v>23.91701278243994</v>
      </c>
    </row>
    <row>
      <c>
        <v>2599232</v>
      </c>
      <c>
        <v>1</v>
      </c>
      <c>
        <is>
          <t>MANİSA</t>
        </is>
      </c>
      <c>
        <v>YUNUSEMRE</v>
      </c>
      <c>
        <is>
          <t>Kullanıcı Bağlantı Hattı</t>
        </is>
      </c>
      <c>
        <v>MURADİYE TR-5(BELEDİYE KABİN) 45-71-M00194_953244519_953244519</v>
      </c>
      <c>
        <v>AG Branşman Yeraltı Kablo Arızası</v>
      </c>
      <c>
        <v>Dağıtım-AG</v>
      </c>
      <c>
        <v>Uzun</v>
      </c>
      <c>
        <v>Şebeke işletmecisi</v>
      </c>
      <c>
        <v>Bildirimsiz</v>
      </c>
      <c>
        <is>
          <t>05.07.2023 23:45:46</t>
        </is>
      </c>
      <c>
        <is>
          <t>06.07.2023 02:17:51</t>
        </is>
      </c>
      <c>
        <v>2.534722222</v>
      </c>
      <c>
        <v>0</v>
      </c>
      <c>
        <v>10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4.043945170552279</v>
      </c>
      <c>
        <v>0</v>
      </c>
      <c>
        <v>0</v>
      </c>
      <c>
        <v>0</v>
      </c>
      <c>
        <v>0</v>
      </c>
      <c>
        <v>0</v>
      </c>
      <c>
        <v>0</v>
      </c>
      <c>
        <v>4.043945170552279</v>
      </c>
    </row>
    <row>
      <c>
        <v>2598877</v>
      </c>
      <c>
        <v>1</v>
      </c>
      <c>
        <is>
          <t>İZMİR</t>
        </is>
      </c>
      <c>
        <v>TİRE</v>
      </c>
      <c>
        <is>
          <t>AG Fideri</t>
        </is>
      </c>
      <c>
        <v>DM-1/22 35-29-M00022_48358216_56361037_56361037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05.07.2023 17:12:13</t>
        </is>
      </c>
      <c>
        <is>
          <t>05.07.2023 18:20:30</t>
        </is>
      </c>
      <c>
        <v>1.138055555</v>
      </c>
      <c>
        <v>0</v>
      </c>
      <c>
        <v>153</v>
      </c>
      <c>
        <v>0</v>
      </c>
      <c>
        <v>0</v>
      </c>
      <c>
        <v>0</v>
      </c>
      <c>
        <v>6</v>
      </c>
      <c>
        <v>0</v>
      </c>
      <c>
        <v>0</v>
      </c>
      <c>
        <v>0</v>
      </c>
      <c>
        <v>40.49766428852318</v>
      </c>
      <c>
        <v>0</v>
      </c>
      <c>
        <v>0</v>
      </c>
      <c>
        <v>0</v>
      </c>
      <c>
        <v>10.573787731013324</v>
      </c>
      <c>
        <v>0</v>
      </c>
      <c>
        <v>0</v>
      </c>
      <c>
        <v>51.07145201953651</v>
      </c>
    </row>
    <row>
      <c>
        <v>2599026</v>
      </c>
      <c>
        <v>1</v>
      </c>
      <c>
        <is>
          <t>İZMİR</t>
        </is>
      </c>
      <c>
        <v>KİRAZ</v>
      </c>
      <c>
        <is>
          <t>AG Fideri</t>
        </is>
      </c>
      <c>
        <v>KALEKÖY TR-4 35-31-L00236_47918399_56386864_56386864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05.07.2023 19:47:26</t>
        </is>
      </c>
      <c>
        <is>
          <t>05.07.2023 20:09:00</t>
        </is>
      </c>
      <c>
        <v>0.359444444</v>
      </c>
      <c>
        <v>0</v>
      </c>
      <c>
        <v>1</v>
      </c>
      <c>
        <v>0</v>
      </c>
      <c>
        <v>2</v>
      </c>
      <c>
        <v>0</v>
      </c>
      <c>
        <v>1</v>
      </c>
      <c>
        <v>0</v>
      </c>
      <c>
        <v>0</v>
      </c>
      <c>
        <v>0</v>
      </c>
      <c>
        <v>0.16091873323323133</v>
      </c>
      <c>
        <v>0</v>
      </c>
      <c>
        <v>1.258577958466843</v>
      </c>
      <c>
        <v>0</v>
      </c>
      <c>
        <v>2.075796185704852</v>
      </c>
      <c>
        <v>0</v>
      </c>
      <c>
        <v>0</v>
      </c>
      <c>
        <v>3.4952928774049266</v>
      </c>
    </row>
    <row>
      <c>
        <v>2598339</v>
      </c>
      <c>
        <v>1</v>
      </c>
      <c>
        <is>
          <t>İZMİR</t>
        </is>
      </c>
      <c>
        <v>URLA</v>
      </c>
      <c>
        <is>
          <t>TM Fideri</t>
        </is>
      </c>
      <c>
        <v>KARABURUN GIS TM 35-19-A00008_KARAREİS M05_2072607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05.07.2023 06:42:22</t>
        </is>
      </c>
      <c>
        <is>
          <t>05.07.2023 07:27:36</t>
        </is>
      </c>
      <c>
        <v>0.753888888</v>
      </c>
      <c>
        <v>2</v>
      </c>
      <c>
        <v>954</v>
      </c>
      <c>
        <v>5</v>
      </c>
      <c>
        <v>0</v>
      </c>
      <c>
        <v>16</v>
      </c>
      <c>
        <v>17</v>
      </c>
      <c>
        <v>1</v>
      </c>
      <c>
        <v>0</v>
      </c>
      <c>
        <v>55.06613102815441</v>
      </c>
      <c>
        <v>163.85840855675318</v>
      </c>
      <c>
        <v>40.61813766981946</v>
      </c>
      <c>
        <v>0</v>
      </c>
      <c>
        <v>132.88125135678263</v>
      </c>
      <c>
        <v>19.676827754989084</v>
      </c>
      <c>
        <v>7.1305481719279165</v>
      </c>
      <c>
        <v>0</v>
      </c>
      <c>
        <v>419.2313045384266</v>
      </c>
    </row>
    <row>
      <c>
        <v>2599212</v>
      </c>
      <c>
        <v>1</v>
      </c>
      <c>
        <is>
          <t>MANİSA</t>
        </is>
      </c>
      <c>
        <v>SALİHLİ</v>
      </c>
      <c>
        <is>
          <t>AG Fideri</t>
        </is>
      </c>
      <c>
        <v>BEYLİKLİ TR-1 45-78-M00727_B_56392076_56392076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05.07.2023 23:00:10</t>
        </is>
      </c>
      <c>
        <is>
          <t>06.07.2023 03:04:33</t>
        </is>
      </c>
      <c>
        <v>4.073055555</v>
      </c>
      <c>
        <v>0</v>
      </c>
      <c>
        <v>24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15.125958462357447</v>
      </c>
      <c>
        <v>0</v>
      </c>
      <c>
        <v>0</v>
      </c>
      <c>
        <v>0</v>
      </c>
      <c>
        <v>0</v>
      </c>
      <c>
        <v>0</v>
      </c>
      <c>
        <v>0</v>
      </c>
      <c>
        <v>15.125958462357447</v>
      </c>
    </row>
    <row>
      <c>
        <v>2599069</v>
      </c>
      <c>
        <v>1</v>
      </c>
      <c>
        <is>
          <t>MANİSA</t>
        </is>
      </c>
      <c>
        <v>SARIGÖL</v>
      </c>
      <c>
        <is>
          <t>DM</t>
        </is>
      </c>
      <c>
        <v>SARIGÖL DM 45-79-M00069_ULUDERBENT FİDERİ M16_2076610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05.07.2023 20:43:15</t>
        </is>
      </c>
      <c>
        <is>
          <t>05.07.2023 21:32:47</t>
        </is>
      </c>
      <c>
        <v>0.825555555</v>
      </c>
      <c>
        <v>6</v>
      </c>
      <c>
        <v>2837</v>
      </c>
      <c>
        <v>33</v>
      </c>
      <c>
        <v>566</v>
      </c>
      <c>
        <v>12</v>
      </c>
      <c>
        <v>277</v>
      </c>
      <c>
        <v>1</v>
      </c>
      <c>
        <v>0</v>
      </c>
      <c>
        <v>3.321608814188396</v>
      </c>
      <c>
        <v>328.83246585660817</v>
      </c>
      <c>
        <v>168.94164007509647</v>
      </c>
      <c>
        <v>686.1124254196394</v>
      </c>
      <c>
        <v>68.36266029769362</v>
      </c>
      <c>
        <v>92.77827907139554</v>
      </c>
      <c>
        <v>1.175851967480338</v>
      </c>
      <c>
        <v>0</v>
      </c>
      <c>
        <v>1349.5249315021017</v>
      </c>
    </row>
    <row>
      <c>
        <v>2598336</v>
      </c>
      <c>
        <v>1</v>
      </c>
      <c>
        <is>
          <t>İZMİR</t>
        </is>
      </c>
      <c>
        <v>ÖDEMİŞ</v>
      </c>
      <c>
        <is>
          <t>AG Fideri</t>
        </is>
      </c>
      <c>
        <v>YOLÜSTÜ TR-1 35-15-L00915_A_56406130_56406130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05.07.2023 06:22:40</t>
        </is>
      </c>
      <c>
        <is>
          <t>05.07.2023 07:38:52</t>
        </is>
      </c>
      <c>
        <v>1.27</v>
      </c>
      <c>
        <v>0</v>
      </c>
      <c>
        <v>51</v>
      </c>
      <c>
        <v>0</v>
      </c>
      <c>
        <v>3</v>
      </c>
      <c>
        <v>0</v>
      </c>
      <c>
        <v>8</v>
      </c>
      <c>
        <v>0</v>
      </c>
      <c>
        <v>0</v>
      </c>
      <c>
        <v>0</v>
      </c>
      <c>
        <v>11.883915163574093</v>
      </c>
      <c>
        <v>0</v>
      </c>
      <c>
        <v>6.6516977342610835</v>
      </c>
      <c>
        <v>0</v>
      </c>
      <c>
        <v>28.60531164187023</v>
      </c>
      <c>
        <v>0</v>
      </c>
      <c>
        <v>0</v>
      </c>
      <c>
        <v>47.14092453970541</v>
      </c>
    </row>
    <row>
      <c>
        <v>2599043</v>
      </c>
      <c>
        <v>1</v>
      </c>
      <c>
        <is>
          <t>MANİSA</t>
        </is>
      </c>
      <c>
        <v>DEMİRCİ</v>
      </c>
      <c>
        <is>
          <t>OG Fideri</t>
        </is>
      </c>
      <c>
        <v>TR-43 45-74-M00315_TR-5 M02_49463884</v>
      </c>
      <c>
        <v>OG Direk Yıkılması </v>
      </c>
      <c>
        <v>Dağıtım-OG</v>
      </c>
      <c>
        <v>Uzun</v>
      </c>
      <c>
        <v>Şebeke işletmecisi</v>
      </c>
      <c>
        <v>Bildirimsiz</v>
      </c>
      <c>
        <is>
          <t>05.07.2023 19:29:00</t>
        </is>
      </c>
      <c>
        <is>
          <t>05.07.2023 21:40:05</t>
        </is>
      </c>
      <c>
        <v>2.184722222</v>
      </c>
      <c>
        <v>0</v>
      </c>
      <c>
        <v>259</v>
      </c>
      <c>
        <v>0</v>
      </c>
      <c>
        <v>22</v>
      </c>
      <c>
        <v>0</v>
      </c>
      <c>
        <v>14</v>
      </c>
      <c>
        <v>0</v>
      </c>
      <c>
        <v>1</v>
      </c>
      <c>
        <v>0</v>
      </c>
      <c>
        <v>67.45687051406435</v>
      </c>
      <c>
        <v>0</v>
      </c>
      <c>
        <v>10.446403021204667</v>
      </c>
      <c>
        <v>0</v>
      </c>
      <c>
        <v>17.870811591838237</v>
      </c>
      <c>
        <v>0</v>
      </c>
      <c>
        <v>0.043379425736363754</v>
      </c>
      <c>
        <v>95.81746455284362</v>
      </c>
    </row>
    <row>
      <c>
        <v>2598379</v>
      </c>
      <c>
        <v>1</v>
      </c>
      <c>
        <is>
          <t>İZMİR</t>
        </is>
      </c>
      <c>
        <v>NARLIDERE</v>
      </c>
      <c>
        <is>
          <t>Dağıtım Transformatörü</t>
        </is>
      </c>
      <c>
        <v>K-4732 35-07-K04732_35-07-K04732_2368981</v>
      </c>
      <c>
        <v>Hırsızlık</v>
      </c>
      <c>
        <v>Dağıtım-AG</v>
      </c>
      <c>
        <v>Uzun</v>
      </c>
      <c>
        <v>Dışsal</v>
      </c>
      <c>
        <v>Bildirimsiz</v>
      </c>
      <c>
        <is>
          <t>05.07.2023 08:24:10</t>
        </is>
      </c>
      <c>
        <is>
          <t>05.07.2023 14:22:16</t>
        </is>
      </c>
      <c>
        <v>5.968333333</v>
      </c>
      <c>
        <v>0</v>
      </c>
      <c>
        <v>16</v>
      </c>
      <c>
        <v>0</v>
      </c>
      <c>
        <v>4</v>
      </c>
      <c>
        <v>0</v>
      </c>
      <c>
        <v>3</v>
      </c>
      <c>
        <v>0</v>
      </c>
      <c>
        <v>0</v>
      </c>
      <c>
        <v>0</v>
      </c>
      <c>
        <v>201.1021626109171</v>
      </c>
      <c>
        <v>0</v>
      </c>
      <c>
        <v>8.254696756914988</v>
      </c>
      <c>
        <v>0</v>
      </c>
      <c>
        <v>5.645274878057777</v>
      </c>
      <c>
        <v>0</v>
      </c>
      <c>
        <v>0</v>
      </c>
      <c>
        <v>215.0021342458899</v>
      </c>
    </row>
    <row>
      <c>
        <v>2598694</v>
      </c>
      <c>
        <v>1</v>
      </c>
      <c>
        <is>
          <t>İZMİR</t>
        </is>
      </c>
      <c>
        <v>ÇEŞME</v>
      </c>
      <c>
        <is>
          <t>AG Fideri</t>
        </is>
      </c>
      <c>
        <v>L-425 BELLONA KABİN 35-18-L00425_7044416_56368757_56368757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05.07.2023 14:06:00</t>
        </is>
      </c>
      <c>
        <is>
          <t>05.07.2023 14:57:35</t>
        </is>
      </c>
      <c>
        <v>0.859722222</v>
      </c>
      <c>
        <v>0</v>
      </c>
      <c>
        <v>51</v>
      </c>
      <c>
        <v>0</v>
      </c>
      <c>
        <v>0</v>
      </c>
      <c>
        <v>0</v>
      </c>
      <c>
        <v>9</v>
      </c>
      <c>
        <v>0</v>
      </c>
      <c>
        <v>0</v>
      </c>
      <c>
        <v>0</v>
      </c>
      <c>
        <v>25.182069628710796</v>
      </c>
      <c>
        <v>0</v>
      </c>
      <c>
        <v>0</v>
      </c>
      <c>
        <v>0</v>
      </c>
      <c>
        <v>17.80536216666133</v>
      </c>
      <c>
        <v>0</v>
      </c>
      <c>
        <v>0</v>
      </c>
      <c>
        <v>42.987431795372125</v>
      </c>
    </row>
    <row>
      <c>
        <v>2598565</v>
      </c>
      <c>
        <v>1</v>
      </c>
      <c>
        <is>
          <t>MANİSA</t>
        </is>
      </c>
      <c>
        <v>KIRKAĞAÇ</v>
      </c>
      <c>
        <is>
          <t>Kullanıcı Bağlantı Hattı</t>
        </is>
      </c>
      <c>
        <v>SÖĞÜTLALAN TR-1 45-76-M00230_955232149_955232149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05.07.2023 11:36:24</t>
        </is>
      </c>
      <c>
        <is>
          <t>05.07.2023 13:46:05</t>
        </is>
      </c>
      <c>
        <v>2.161388888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0.25318818078478184</v>
      </c>
      <c>
        <v>0</v>
      </c>
      <c>
        <v>0</v>
      </c>
      <c>
        <v>0</v>
      </c>
      <c>
        <v>0</v>
      </c>
      <c>
        <v>0</v>
      </c>
      <c>
        <v>0</v>
      </c>
      <c>
        <v>0.25318818078478184</v>
      </c>
    </row>
    <row>
      <c>
        <v>2598422</v>
      </c>
      <c>
        <v>1</v>
      </c>
      <c>
        <is>
          <t>İZMİR</t>
        </is>
      </c>
      <c>
        <v>TİRE</v>
      </c>
      <c>
        <is>
          <t>Dağıtım Transformatörü</t>
        </is>
      </c>
      <c>
        <v>PEŞREFLİ TR-4 35-29-L00773_35-29-L00773_72350242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05.07.2023 09:22:58</t>
        </is>
      </c>
      <c>
        <is>
          <t>05.07.2023 11:22:37</t>
        </is>
      </c>
      <c>
        <v>1.994166666</v>
      </c>
      <c>
        <v>0</v>
      </c>
      <c>
        <v>108</v>
      </c>
      <c>
        <v>0</v>
      </c>
      <c>
        <v>11</v>
      </c>
      <c>
        <v>0</v>
      </c>
      <c>
        <v>8</v>
      </c>
      <c>
        <v>0</v>
      </c>
      <c>
        <v>0</v>
      </c>
      <c>
        <v>0</v>
      </c>
      <c>
        <v>31.224702781406485</v>
      </c>
      <c>
        <v>0</v>
      </c>
      <c>
        <v>31.25876910737301</v>
      </c>
      <c>
        <v>0</v>
      </c>
      <c>
        <v>25.367977443463097</v>
      </c>
      <c>
        <v>0</v>
      </c>
      <c>
        <v>0</v>
      </c>
      <c>
        <v>87.8514493322426</v>
      </c>
    </row>
    <row>
      <c>
        <v>2598900</v>
      </c>
      <c>
        <v>1</v>
      </c>
      <c>
        <is>
          <t>İZMİR</t>
        </is>
      </c>
      <c>
        <v>SEFERİHİSAR</v>
      </c>
      <c>
        <is>
          <t>AG Fideri</t>
        </is>
      </c>
      <c>
        <v>DOĞANBEY M-37 35-25-M00362_A_89207665_89207665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05.07.2023 17:30:35</t>
        </is>
      </c>
      <c>
        <is>
          <t>05.07.2023 18:46:45</t>
        </is>
      </c>
      <c>
        <v>1.269444444</v>
      </c>
      <c>
        <v>0</v>
      </c>
      <c>
        <v>2</v>
      </c>
      <c>
        <v>0</v>
      </c>
      <c>
        <v>4</v>
      </c>
      <c>
        <v>0</v>
      </c>
      <c>
        <v>3</v>
      </c>
      <c>
        <v>0</v>
      </c>
      <c>
        <v>0</v>
      </c>
      <c>
        <v>0</v>
      </c>
      <c>
        <v>0.6322720140741208</v>
      </c>
      <c>
        <v>0</v>
      </c>
      <c>
        <v>0.5287008945796866</v>
      </c>
      <c>
        <v>0</v>
      </c>
      <c>
        <v>7.347376977908334</v>
      </c>
      <c>
        <v>0</v>
      </c>
      <c>
        <v>0</v>
      </c>
      <c>
        <v>8.508349886562142</v>
      </c>
    </row>
    <row>
      <c>
        <v>2598814</v>
      </c>
      <c>
        <v>1</v>
      </c>
      <c>
        <is>
          <t>İZMİR</t>
        </is>
      </c>
      <c>
        <v>TORBALI</v>
      </c>
      <c>
        <is>
          <t>AG Fideri</t>
        </is>
      </c>
      <c>
        <v>FEVZİ TURUNÇ SLM 35-26-M00358_A_90945345_90945345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05.07.2023 16:15:43</t>
        </is>
      </c>
      <c>
        <is>
          <t>05.07.2023 18:20:53</t>
        </is>
      </c>
      <c>
        <v>2.086111111</v>
      </c>
      <c>
        <v>0</v>
      </c>
      <c>
        <v>0</v>
      </c>
      <c>
        <v>0</v>
      </c>
      <c>
        <v>8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272.34946838984706</v>
      </c>
      <c>
        <v>0</v>
      </c>
      <c>
        <v>0</v>
      </c>
      <c>
        <v>0</v>
      </c>
      <c>
        <v>0</v>
      </c>
      <c>
        <v>272.34946838984706</v>
      </c>
    </row>
    <row>
      <c>
        <v>2599149</v>
      </c>
      <c>
        <v>1</v>
      </c>
      <c>
        <is>
          <t>İZMİR</t>
        </is>
      </c>
      <c>
        <v>ÖDEMİŞ</v>
      </c>
      <c>
        <is>
          <t>AG Fideri</t>
        </is>
      </c>
      <c>
        <v>MESCİTLİ TR-1 35-15-L00095_B_56361008_56361008</v>
      </c>
      <c>
        <v>AG Tel Kopuğu</v>
      </c>
      <c>
        <v>Dağıtım-AG</v>
      </c>
      <c>
        <v>Uzun</v>
      </c>
      <c>
        <v>Şebeke işletmecisi</v>
      </c>
      <c>
        <v>Bildirimsiz</v>
      </c>
      <c>
        <is>
          <t>05.07.2023 21:55:00</t>
        </is>
      </c>
      <c>
        <is>
          <t>06.07.2023 04:48:39</t>
        </is>
      </c>
      <c>
        <v>6.894166666</v>
      </c>
      <c>
        <v>0</v>
      </c>
      <c>
        <v>67</v>
      </c>
      <c>
        <v>0</v>
      </c>
      <c>
        <v>24</v>
      </c>
      <c>
        <v>0</v>
      </c>
      <c>
        <v>12</v>
      </c>
      <c>
        <v>0</v>
      </c>
      <c>
        <v>0</v>
      </c>
      <c>
        <v>0</v>
      </c>
      <c>
        <v>69.11637390946615</v>
      </c>
      <c>
        <v>0</v>
      </c>
      <c>
        <v>108.94393795971554</v>
      </c>
      <c>
        <v>0</v>
      </c>
      <c>
        <v>14.034240253195195</v>
      </c>
      <c>
        <v>0</v>
      </c>
      <c>
        <v>0</v>
      </c>
      <c>
        <v>192.0945521223769</v>
      </c>
    </row>
    <row>
      <c>
        <v>2598757</v>
      </c>
      <c>
        <v>1</v>
      </c>
      <c>
        <is>
          <t>MANİSA</t>
        </is>
      </c>
      <c>
        <v>YUNUSEMRE</v>
      </c>
      <c>
        <is>
          <t>Dağıtım Transformatörü</t>
        </is>
      </c>
      <c>
        <v>DM-14/12A 45-71-M02425_45-71-M02425_80809494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05.07.2023 15:14:26</t>
        </is>
      </c>
      <c>
        <is>
          <t>05.07.2023 16:59:22</t>
        </is>
      </c>
      <c>
        <v>1.748888888</v>
      </c>
      <c>
        <v>0</v>
      </c>
      <c>
        <v>319</v>
      </c>
      <c>
        <v>0</v>
      </c>
      <c>
        <v>0</v>
      </c>
      <c>
        <v>0</v>
      </c>
      <c>
        <v>16</v>
      </c>
      <c>
        <v>0</v>
      </c>
      <c>
        <v>0</v>
      </c>
      <c>
        <v>0</v>
      </c>
      <c>
        <v>151.98591584484376</v>
      </c>
      <c>
        <v>0</v>
      </c>
      <c>
        <v>0</v>
      </c>
      <c>
        <v>0</v>
      </c>
      <c>
        <v>30.11820967452651</v>
      </c>
      <c>
        <v>0</v>
      </c>
      <c>
        <v>0</v>
      </c>
      <c>
        <v>182.10412551937026</v>
      </c>
    </row>
    <row>
      <c>
        <v>2654529</v>
      </c>
      <c>
        <v>1</v>
      </c>
      <c>
        <is>
          <t>MANİSA</t>
        </is>
      </c>
      <c>
        <v>SARIGÖL</v>
      </c>
      <c>
        <is>
          <t>OG Fideri</t>
        </is>
      </c>
      <c>
        <v>BAHARLAR TR-1 45-79-M00161_DIREK TIPI TRAFO HUCRESI H01_2076337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05.07.2023 21:00:00</t>
        </is>
      </c>
      <c>
        <is>
          <t>06.07.2023 03:03:00</t>
        </is>
      </c>
      <c>
        <v>6.05</v>
      </c>
      <c>
        <v>0</v>
      </c>
      <c>
        <v>90</v>
      </c>
      <c>
        <v>0</v>
      </c>
      <c>
        <v>14</v>
      </c>
      <c>
        <v>0</v>
      </c>
      <c>
        <v>6</v>
      </c>
      <c>
        <v>0</v>
      </c>
      <c>
        <v>0</v>
      </c>
      <c>
        <v>0</v>
      </c>
      <c>
        <v>90.94195978418846</v>
      </c>
      <c>
        <v>0</v>
      </c>
      <c>
        <v>247.87545128904</v>
      </c>
      <c>
        <v>0</v>
      </c>
      <c>
        <v>6.1843104751078</v>
      </c>
      <c>
        <v>0</v>
      </c>
      <c>
        <v>0</v>
      </c>
      <c>
        <v>345.00172154833626</v>
      </c>
    </row>
    <row>
      <c>
        <v>2598316</v>
      </c>
      <c>
        <v>1</v>
      </c>
      <c>
        <is>
          <t>İZMİR</t>
        </is>
      </c>
      <c>
        <v>BORNOVA</v>
      </c>
      <c>
        <is>
          <t>Saha Dağıtım Kutusu (SDK)</t>
        </is>
      </c>
      <c>
        <v>K-3001 35-02-K03001_H K3301H1b_5810929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05.07.2023 04:17:38</t>
        </is>
      </c>
      <c>
        <is>
          <t>05.07.2023 06:05:28</t>
        </is>
      </c>
      <c>
        <v>1.797222222</v>
      </c>
      <c>
        <v>0</v>
      </c>
      <c>
        <v>136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46.53387756747475</v>
      </c>
      <c>
        <v>0</v>
      </c>
      <c>
        <v>0</v>
      </c>
      <c>
        <v>0</v>
      </c>
      <c>
        <v>0</v>
      </c>
      <c>
        <v>0</v>
      </c>
      <c>
        <v>0</v>
      </c>
      <c>
        <v>46.53387756747475</v>
      </c>
    </row>
    <row>
      <c>
        <v>2598797</v>
      </c>
      <c>
        <v>1</v>
      </c>
      <c>
        <is>
          <t>MANİSA</t>
        </is>
      </c>
      <c>
        <v>AKHİSAR</v>
      </c>
      <c>
        <is>
          <t>KÖK</t>
        </is>
      </c>
      <c>
        <v>DEREKÖY KÖK 45-72-L00458_TARIMSAL SULAMA ÇIKIŞI L04_2330809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05.07.2023 16:00:03</t>
        </is>
      </c>
      <c>
        <is>
          <t>05.07.2023 17:23:31</t>
        </is>
      </c>
      <c>
        <v>1.391111111</v>
      </c>
      <c>
        <v>1</v>
      </c>
      <c>
        <v>0</v>
      </c>
      <c>
        <v>29</v>
      </c>
      <c>
        <v>13</v>
      </c>
      <c>
        <v>0</v>
      </c>
      <c>
        <v>0</v>
      </c>
      <c>
        <v>0</v>
      </c>
      <c>
        <v>0</v>
      </c>
      <c>
        <v>0.33439176401277776</v>
      </c>
      <c>
        <v>0</v>
      </c>
      <c>
        <v>105.61717395759929</v>
      </c>
      <c>
        <v>16.24732708988705</v>
      </c>
      <c>
        <v>0</v>
      </c>
      <c>
        <v>0</v>
      </c>
      <c>
        <v>0</v>
      </c>
      <c>
        <v>0</v>
      </c>
      <c>
        <v>122.19889281149912</v>
      </c>
    </row>
    <row>
      <c>
        <v>2598465</v>
      </c>
      <c>
        <v>1</v>
      </c>
      <c>
        <is>
          <t>İZMİR</t>
        </is>
      </c>
      <c>
        <v>BAYRAKLI</v>
      </c>
      <c>
        <is>
          <t>OG Fideri</t>
        </is>
      </c>
      <c>
        <v>K-1613 35-02-K01613_K-4456 K02_2332269</v>
      </c>
      <c>
        <v>Şebeke Bakım Çalışması</v>
      </c>
      <c>
        <v>Dağıtım-OG</v>
      </c>
      <c>
        <v>Uzun</v>
      </c>
      <c>
        <v>Şebeke işletmecisi</v>
      </c>
      <c>
        <v>Bildirimli</v>
      </c>
      <c>
        <is>
          <t>05.07.2023 10:02:12</t>
        </is>
      </c>
      <c>
        <is>
          <t>05.07.2023 13:54:11</t>
        </is>
      </c>
      <c>
        <v>3.866388888</v>
      </c>
      <c>
        <v>0</v>
      </c>
      <c>
        <v>4005</v>
      </c>
      <c>
        <v>0</v>
      </c>
      <c>
        <v>1</v>
      </c>
      <c>
        <v>1</v>
      </c>
      <c>
        <v>347</v>
      </c>
      <c>
        <v>0</v>
      </c>
      <c>
        <v>2</v>
      </c>
      <c>
        <v>0</v>
      </c>
      <c>
        <v>3713.1795559771485</v>
      </c>
      <c>
        <v>0</v>
      </c>
      <c>
        <v>2.501141059334825</v>
      </c>
      <c>
        <v>23.2017807671443</v>
      </c>
      <c>
        <v>1477.3324824144574</v>
      </c>
      <c>
        <v>0</v>
      </c>
      <c>
        <v>50.532898953406054</v>
      </c>
      <c>
        <v>5266.747859171492</v>
      </c>
    </row>
    <row>
      <c>
        <v>2598419</v>
      </c>
      <c>
        <v>1</v>
      </c>
      <c>
        <is>
          <t>İZMİR</t>
        </is>
      </c>
      <c>
        <v>KONAK</v>
      </c>
      <c>
        <is>
          <t>Kullanıcı Bağlantı Hattı</t>
        </is>
      </c>
      <c>
        <v>K-4607 35-02-K04607_99942793_99942793</v>
      </c>
      <c>
        <v>AG Box / Sdk Abone Çıkış Sigorta Atığı</v>
      </c>
      <c>
        <v>Dağıtım-AG</v>
      </c>
      <c>
        <v>Uzun</v>
      </c>
      <c>
        <v>Şebeke işletmecisi</v>
      </c>
      <c>
        <v>Bildirimsiz</v>
      </c>
      <c>
        <is>
          <t>05.07.2023 09:17:51</t>
        </is>
      </c>
      <c>
        <is>
          <t>05.07.2023 10:13:31</t>
        </is>
      </c>
      <c>
        <v>0.927777777</v>
      </c>
      <c>
        <v>0</v>
      </c>
      <c>
        <v>0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0.000892161297235</v>
      </c>
      <c>
        <v>0</v>
      </c>
      <c>
        <v>0</v>
      </c>
      <c>
        <v>0.000892161297235</v>
      </c>
    </row>
    <row>
      <c>
        <v>2598966</v>
      </c>
      <c>
        <v>1</v>
      </c>
      <c>
        <is>
          <t>İZMİR</t>
        </is>
      </c>
      <c>
        <v>KARABURUN</v>
      </c>
      <c>
        <is>
          <t>AG Fideri</t>
        </is>
      </c>
      <c>
        <v>KAYNARPINAR TR-1 35-21-L00116_A_56376246_56376246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05.07.2023 18:20:39</t>
        </is>
      </c>
      <c>
        <is>
          <t>05.07.2023 20:25:29</t>
        </is>
      </c>
      <c>
        <v>2.080555555</v>
      </c>
      <c>
        <v>0</v>
      </c>
      <c>
        <v>68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33.475252611193206</v>
      </c>
      <c>
        <v>0</v>
      </c>
      <c>
        <v>0</v>
      </c>
      <c>
        <v>0</v>
      </c>
      <c>
        <v>0.4060189406744682</v>
      </c>
      <c>
        <v>0</v>
      </c>
      <c>
        <v>0</v>
      </c>
      <c>
        <v>33.88127155186768</v>
      </c>
    </row>
    <row>
      <c>
        <v>2598628</v>
      </c>
      <c>
        <v>1</v>
      </c>
      <c>
        <is>
          <t>İZMİR</t>
        </is>
      </c>
      <c>
        <v>ÖDEMİŞ</v>
      </c>
      <c>
        <is>
          <t>AG Fideri</t>
        </is>
      </c>
      <c>
        <v>BOZDAĞ TR-13 35-15-L00303_C_91008157_91008157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05.07.2023 12:44:36</t>
        </is>
      </c>
      <c>
        <is>
          <t>05.07.2023 17:03:37</t>
        </is>
      </c>
      <c>
        <v>4.316944444</v>
      </c>
      <c>
        <v>0</v>
      </c>
      <c>
        <v>0</v>
      </c>
      <c>
        <v>0</v>
      </c>
      <c>
        <v>9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1.6922402781536945</v>
      </c>
      <c>
        <v>0</v>
      </c>
      <c>
        <v>1.635403762246942</v>
      </c>
      <c>
        <v>0</v>
      </c>
      <c>
        <v>0</v>
      </c>
      <c>
        <v>3.3276440404006364</v>
      </c>
    </row>
    <row>
      <c>
        <v>2598820</v>
      </c>
      <c>
        <v>1</v>
      </c>
      <c>
        <is>
          <t>MANİSA</t>
        </is>
      </c>
      <c>
        <v>YUNUSEMRE</v>
      </c>
      <c>
        <is>
          <t>AG Fideri</t>
        </is>
      </c>
      <c>
        <v>MURADİYE TR-5 (ESKİ MEZARLIK YANI) 45-71-M00204_A_56400302_56400302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05.07.2023 10:31:18</t>
        </is>
      </c>
      <c>
        <is>
          <t>05.07.2023 18:58:01</t>
        </is>
      </c>
      <c>
        <v>8.445277777</v>
      </c>
      <c>
        <v>0</v>
      </c>
      <c>
        <v>45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72.56903080680789</v>
      </c>
      <c>
        <v>0</v>
      </c>
      <c>
        <v>0</v>
      </c>
      <c>
        <v>0</v>
      </c>
      <c>
        <v>83.50712324544767</v>
      </c>
      <c>
        <v>0</v>
      </c>
      <c>
        <v>0</v>
      </c>
      <c>
        <v>156.07615405225556</v>
      </c>
    </row>
    <row>
      <c>
        <v>2599169</v>
      </c>
      <c>
        <v>1</v>
      </c>
      <c>
        <is>
          <t>İZMİR</t>
        </is>
      </c>
      <c>
        <v>BAYINDIR</v>
      </c>
      <c>
        <is>
          <t>Dağıtım Transformatörü</t>
        </is>
      </c>
      <c>
        <v>YAKACIK TR-1 35-20-L00232_35-20-L00232_2376783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05.07.2023 22:12:07</t>
        </is>
      </c>
      <c>
        <is>
          <t>05.07.2023 22:37:07</t>
        </is>
      </c>
      <c>
        <v>0.416666666</v>
      </c>
      <c>
        <v>0</v>
      </c>
      <c>
        <v>163</v>
      </c>
      <c>
        <v>0</v>
      </c>
      <c>
        <v>5</v>
      </c>
      <c>
        <v>0</v>
      </c>
      <c>
        <v>28</v>
      </c>
      <c>
        <v>0</v>
      </c>
      <c>
        <v>0</v>
      </c>
      <c>
        <v>0</v>
      </c>
      <c>
        <v>15.410461008638583</v>
      </c>
      <c>
        <v>0</v>
      </c>
      <c>
        <v>2.5892210661457504</v>
      </c>
      <c>
        <v>0</v>
      </c>
      <c>
        <v>4.478527811400375</v>
      </c>
      <c>
        <v>0</v>
      </c>
      <c>
        <v>0</v>
      </c>
      <c>
        <v>22.478209886184707</v>
      </c>
    </row>
    <row>
      <c>
        <v>2598296</v>
      </c>
      <c>
        <v>1</v>
      </c>
      <c>
        <is>
          <t>İZMİR</t>
        </is>
      </c>
      <c>
        <v>KARŞIYAKA</v>
      </c>
      <c>
        <is>
          <t>AG Fideri</t>
        </is>
      </c>
      <c>
        <v>K-2732 35-04-K02732_A_56364124_56364124</v>
      </c>
      <c>
        <v>AG Tel Kopuğu</v>
      </c>
      <c>
        <v>Dağıtım-AG</v>
      </c>
      <c>
        <v>Uzun</v>
      </c>
      <c>
        <v>Şebeke işletmecisi</v>
      </c>
      <c>
        <v>Bildirimsiz</v>
      </c>
      <c>
        <is>
          <t>05.07.2023 00:59:58</t>
        </is>
      </c>
      <c>
        <is>
          <t>05.07.2023 05:35:32</t>
        </is>
      </c>
      <c>
        <v>4.592777777</v>
      </c>
      <c>
        <v>0</v>
      </c>
      <c>
        <v>156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165.00487082793828</v>
      </c>
      <c>
        <v>0</v>
      </c>
      <c>
        <v>0</v>
      </c>
      <c>
        <v>0</v>
      </c>
      <c>
        <v>2.4883186680537532</v>
      </c>
      <c>
        <v>0</v>
      </c>
      <c>
        <v>0</v>
      </c>
      <c>
        <v>167.49318949599203</v>
      </c>
    </row>
    <row>
      <c>
        <v>2598983</v>
      </c>
      <c>
        <v>1</v>
      </c>
      <c>
        <is>
          <t>İZMİR</t>
        </is>
      </c>
      <c>
        <v>MENEMEN</v>
      </c>
      <c>
        <is>
          <t>Saha Dağıtım Kutusu (SDK)</t>
        </is>
      </c>
      <c>
        <v>SEYREK TR-2 35-28-M00909_B B02_79674195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05.07.2023 18:47:20</t>
        </is>
      </c>
      <c>
        <is>
          <t>06.07.2023 01:10:10</t>
        </is>
      </c>
      <c>
        <v>6.380555555</v>
      </c>
      <c>
        <v>0</v>
      </c>
      <c>
        <v>0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3.3087801842260536</v>
      </c>
      <c>
        <v>0</v>
      </c>
      <c>
        <v>0</v>
      </c>
      <c>
        <v>3.3087801842260536</v>
      </c>
    </row>
    <row>
      <c>
        <v>2598342</v>
      </c>
      <c>
        <v>1</v>
      </c>
      <c>
        <is>
          <t>İZMİR</t>
        </is>
      </c>
      <c>
        <v>GÜZELBAHÇE</v>
      </c>
      <c>
        <is>
          <t>DM</t>
        </is>
      </c>
      <c>
        <v>GÜZELBAHÇE İM 35-10-A00001_İSTİKLAL M07_77678571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05.07.2023 06:55:21</t>
        </is>
      </c>
      <c>
        <is>
          <t>05.07.2023 07:00:27</t>
        </is>
      </c>
      <c>
        <v>0.085</v>
      </c>
      <c>
        <v>0</v>
      </c>
      <c>
        <v>293</v>
      </c>
      <c>
        <v>1</v>
      </c>
      <c>
        <v>57</v>
      </c>
      <c>
        <v>3</v>
      </c>
      <c>
        <v>175</v>
      </c>
      <c>
        <v>0</v>
      </c>
      <c>
        <v>0</v>
      </c>
      <c>
        <v>0</v>
      </c>
      <c>
        <v>7.249844463181184</v>
      </c>
      <c>
        <v>0.2393214913635</v>
      </c>
      <c>
        <v>2.3169909547472467</v>
      </c>
      <c>
        <v>0.2433035776087035</v>
      </c>
      <c>
        <v>6.944534488195978</v>
      </c>
      <c>
        <v>0</v>
      </c>
      <c>
        <v>0</v>
      </c>
      <c>
        <v>16.993994975096612</v>
      </c>
    </row>
    <row>
      <c>
        <v>2599175</v>
      </c>
      <c>
        <v>1</v>
      </c>
      <c>
        <is>
          <t>İZMİR</t>
        </is>
      </c>
      <c>
        <v>ÖDEMİŞ</v>
      </c>
      <c>
        <is>
          <t>Kullanıcı Bağlantı Hattı</t>
        </is>
      </c>
      <c>
        <v>EMİRLİ TR-9 35-15-L01125_950389808_950389808</v>
      </c>
      <c>
        <v>AG Box / Sdk Abone Çıkış Sigorta Atığı</v>
      </c>
      <c>
        <v>Dağıtım-AG</v>
      </c>
      <c>
        <v>Uzun</v>
      </c>
      <c>
        <v>Şebeke işletmecisi</v>
      </c>
      <c>
        <v>Bildirimsiz</v>
      </c>
      <c>
        <is>
          <t>05.07.2023 21:54:04</t>
        </is>
      </c>
      <c>
        <is>
          <t>06.07.2023 03:32:38</t>
        </is>
      </c>
      <c>
        <v>5.642777777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0.2569089545991558</v>
      </c>
      <c>
        <v>0</v>
      </c>
      <c>
        <v>0</v>
      </c>
      <c>
        <v>0</v>
      </c>
      <c>
        <v>0</v>
      </c>
      <c>
        <v>0</v>
      </c>
      <c>
        <v>0</v>
      </c>
      <c>
        <v>0.2569089545991558</v>
      </c>
    </row>
    <row>
      <c>
        <v>2599029</v>
      </c>
      <c>
        <v>1</v>
      </c>
      <c>
        <is>
          <t>İZMİR</t>
        </is>
      </c>
      <c>
        <v>KARABURUN</v>
      </c>
      <c>
        <is>
          <t>Dağıtım Transformatörü</t>
        </is>
      </c>
      <c>
        <v>KAYNARPINAR TR-1 35-21-L00116_35-21-L00116_2350044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05.07.2023 19:49:40</t>
        </is>
      </c>
      <c>
        <is>
          <t>05.07.2023 20:41:09</t>
        </is>
      </c>
      <c>
        <v>0.858055555</v>
      </c>
      <c>
        <v>0</v>
      </c>
      <c>
        <v>240</v>
      </c>
      <c>
        <v>0</v>
      </c>
      <c>
        <v>2</v>
      </c>
      <c>
        <v>0</v>
      </c>
      <c>
        <v>30</v>
      </c>
      <c>
        <v>0</v>
      </c>
      <c>
        <v>0</v>
      </c>
      <c>
        <v>0</v>
      </c>
      <c>
        <v>47.202667158288904</v>
      </c>
      <c>
        <v>0</v>
      </c>
      <c>
        <v>0.32596809002277993</v>
      </c>
      <c>
        <v>0</v>
      </c>
      <c>
        <v>22.437291290007025</v>
      </c>
      <c>
        <v>0</v>
      </c>
      <c>
        <v>0</v>
      </c>
      <c>
        <v>69.96592653831871</v>
      </c>
    </row>
    <row>
      <c>
        <v>2598488</v>
      </c>
      <c>
        <v>1</v>
      </c>
      <c>
        <is>
          <t>İZMİR</t>
        </is>
      </c>
      <c>
        <v>KİRAZ</v>
      </c>
      <c>
        <is>
          <t>AG Fideri</t>
        </is>
      </c>
      <c>
        <v>KALEKÖY TR-5 35-31-L00237_47919535_56403061_56403061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05.07.2023 10:11:57</t>
        </is>
      </c>
      <c>
        <is>
          <t>05.07.2023 12:40:06</t>
        </is>
      </c>
      <c>
        <v>2.469166666</v>
      </c>
      <c>
        <v>0</v>
      </c>
      <c>
        <v>19</v>
      </c>
      <c>
        <v>0</v>
      </c>
      <c>
        <v>12</v>
      </c>
      <c>
        <v>0</v>
      </c>
      <c>
        <v>13</v>
      </c>
      <c>
        <v>0</v>
      </c>
      <c>
        <v>0</v>
      </c>
      <c>
        <v>0</v>
      </c>
      <c>
        <v>8.534173361256286</v>
      </c>
      <c>
        <v>0</v>
      </c>
      <c>
        <v>142.55432928097756</v>
      </c>
      <c>
        <v>0</v>
      </c>
      <c>
        <v>92.11669775824932</v>
      </c>
      <c>
        <v>0</v>
      </c>
      <c>
        <v>0</v>
      </c>
      <c>
        <v>243.20520040048314</v>
      </c>
    </row>
    <row>
      <c>
        <v>2599046</v>
      </c>
      <c>
        <v>1</v>
      </c>
      <c>
        <is>
          <t>MANİSA</t>
        </is>
      </c>
      <c>
        <v>ALAŞEHİR</v>
      </c>
      <c>
        <is>
          <t>OG Fideri</t>
        </is>
      </c>
      <c>
        <v>PİYADELER KÖK 45-73-M00136_HatBaşıAyırıcı_53136114 M021_53136114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05.07.2023 19:50:23</t>
        </is>
      </c>
      <c>
        <is>
          <t>06.07.2023 02:16:52</t>
        </is>
      </c>
      <c>
        <v>6.441388888</v>
      </c>
      <c>
        <v>0</v>
      </c>
      <c>
        <v>0</v>
      </c>
      <c>
        <v>1</v>
      </c>
      <c>
        <v>17</v>
      </c>
      <c>
        <v>0</v>
      </c>
      <c>
        <v>0</v>
      </c>
      <c>
        <v>0</v>
      </c>
      <c>
        <v>0</v>
      </c>
      <c>
        <v>0</v>
      </c>
      <c>
        <v>0</v>
      </c>
      <c>
        <v>15.523370151499398</v>
      </c>
      <c>
        <v>331.14700683256467</v>
      </c>
      <c>
        <v>0</v>
      </c>
      <c>
        <v>0</v>
      </c>
      <c>
        <v>0</v>
      </c>
      <c>
        <v>0</v>
      </c>
      <c>
        <v>346.6703769840641</v>
      </c>
    </row>
    <row>
      <c>
        <v>2598548</v>
      </c>
      <c>
        <v>1</v>
      </c>
      <c>
        <is>
          <t>İZMİR</t>
        </is>
      </c>
      <c>
        <v>ÖDEMİŞ</v>
      </c>
      <c>
        <is>
          <t>AG Fideri</t>
        </is>
      </c>
      <c>
        <v>BÜYÜK AVULCUK TR-3 35-15-L00700_A_56373032_56373032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05.07.2023 11:12:01</t>
        </is>
      </c>
      <c>
        <is>
          <t>05.07.2023 12:04:01</t>
        </is>
      </c>
      <c>
        <v>0.866666666</v>
      </c>
      <c>
        <v>0</v>
      </c>
      <c>
        <v>4</v>
      </c>
      <c>
        <v>0</v>
      </c>
      <c>
        <v>4</v>
      </c>
      <c>
        <v>0</v>
      </c>
      <c>
        <v>9</v>
      </c>
      <c>
        <v>0</v>
      </c>
      <c>
        <v>0</v>
      </c>
      <c>
        <v>0</v>
      </c>
      <c>
        <v>10.267356595164161</v>
      </c>
      <c>
        <v>0</v>
      </c>
      <c>
        <v>10.517669271998182</v>
      </c>
      <c>
        <v>0</v>
      </c>
      <c>
        <v>2.315571356673093</v>
      </c>
      <c>
        <v>0</v>
      </c>
      <c>
        <v>0</v>
      </c>
      <c>
        <v>23.100597223835436</v>
      </c>
    </row>
    <row>
      <c>
        <v>2598405</v>
      </c>
      <c>
        <v>1</v>
      </c>
      <c>
        <is>
          <t>İZMİR</t>
        </is>
      </c>
      <c>
        <v>KONAK</v>
      </c>
      <c>
        <is>
          <t>Dağıtım Transformatörü</t>
        </is>
      </c>
      <c>
        <v>M-1942 35-01-M01942_35-01-M01942_2375448</v>
      </c>
      <c>
        <v>Şebeke Bakım Çalışması</v>
      </c>
      <c>
        <v>Dağıtım-AG</v>
      </c>
      <c>
        <v>Uzun</v>
      </c>
      <c>
        <v>Şebeke işletmecisi</v>
      </c>
      <c>
        <v>Bildirimli</v>
      </c>
      <c>
        <is>
          <t>05.07.2023 09:03:52</t>
        </is>
      </c>
      <c>
        <is>
          <t>05.07.2023 11:22:11</t>
        </is>
      </c>
      <c>
        <v>2.305277777</v>
      </c>
      <c>
        <v>0</v>
      </c>
      <c>
        <v>527</v>
      </c>
      <c>
        <v>0</v>
      </c>
      <c>
        <v>0</v>
      </c>
      <c>
        <v>0</v>
      </c>
      <c>
        <v>36</v>
      </c>
      <c>
        <v>0</v>
      </c>
      <c>
        <v>0</v>
      </c>
      <c>
        <v>0</v>
      </c>
      <c>
        <v>260.0249127693001</v>
      </c>
      <c>
        <v>0</v>
      </c>
      <c>
        <v>0</v>
      </c>
      <c>
        <v>0</v>
      </c>
      <c>
        <v>48.157090580988324</v>
      </c>
      <c>
        <v>0</v>
      </c>
      <c>
        <v>0</v>
      </c>
      <c>
        <v>308.1820033502884</v>
      </c>
    </row>
    <row>
      <c>
        <v>2599215</v>
      </c>
      <c>
        <v>1</v>
      </c>
      <c>
        <is>
          <t>MANİSA</t>
        </is>
      </c>
      <c>
        <v>SELENDİ</v>
      </c>
      <c>
        <is>
          <t>AG Fideri</t>
        </is>
      </c>
      <c>
        <v>SELENDİ TR-2 45-81-M00002_C_56387545_56387545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05.07.2023 23:01:32</t>
        </is>
      </c>
      <c>
        <is>
          <t>06.07.2023 04:05:50</t>
        </is>
      </c>
      <c>
        <v>5.071666666</v>
      </c>
      <c>
        <v>0</v>
      </c>
      <c>
        <v>6</v>
      </c>
      <c>
        <v>0</v>
      </c>
      <c>
        <v>2</v>
      </c>
      <c>
        <v>0</v>
      </c>
      <c>
        <v>1</v>
      </c>
      <c>
        <v>0</v>
      </c>
      <c>
        <v>0</v>
      </c>
      <c>
        <v>0</v>
      </c>
      <c>
        <v>3.982501969990595</v>
      </c>
      <c>
        <v>0</v>
      </c>
      <c>
        <v>1.383876890581772</v>
      </c>
      <c>
        <v>0</v>
      </c>
      <c>
        <v>0.0810780334103899</v>
      </c>
      <c>
        <v>0</v>
      </c>
      <c>
        <v>0</v>
      </c>
      <c>
        <v>5.447456893982757</v>
      </c>
    </row>
    <row>
      <c>
        <v>2599089</v>
      </c>
      <c>
        <v>1</v>
      </c>
      <c>
        <is>
          <t>MANİSA</t>
        </is>
      </c>
      <c>
        <v>TURGUTLU</v>
      </c>
      <c>
        <is>
          <t>Dağıtım Transformatörü</t>
        </is>
      </c>
      <c>
        <v>ÇAMPINAR TARIMSAL SULAMA TR-3 45-83-M00360_45-83-M00360_2356523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05.07.2023 20:43:03</t>
        </is>
      </c>
      <c>
        <is>
          <t>06.07.2023 05:16:29</t>
        </is>
      </c>
      <c>
        <v>8.557222222</v>
      </c>
      <c>
        <v>0</v>
      </c>
      <c>
        <v>2</v>
      </c>
      <c>
        <v>0</v>
      </c>
      <c>
        <v>10</v>
      </c>
      <c>
        <v>0</v>
      </c>
      <c>
        <v>0</v>
      </c>
      <c>
        <v>0</v>
      </c>
      <c>
        <v>0</v>
      </c>
      <c>
        <v>0</v>
      </c>
      <c>
        <v>3.2847702011020323</v>
      </c>
      <c>
        <v>0</v>
      </c>
      <c>
        <v>454.76114001425276</v>
      </c>
      <c>
        <v>0</v>
      </c>
      <c>
        <v>0</v>
      </c>
      <c>
        <v>0</v>
      </c>
      <c>
        <v>0</v>
      </c>
      <c>
        <v>458.0459102153548</v>
      </c>
    </row>
    <row>
      <c>
        <v>2598425</v>
      </c>
      <c>
        <v>1</v>
      </c>
      <c>
        <is>
          <t>İZMİR</t>
        </is>
      </c>
      <c>
        <v>BERGAMA</v>
      </c>
      <c>
        <is>
          <t>AG Fideri</t>
        </is>
      </c>
      <c>
        <v>EĞRİGÖL TARIMSAL SULAMA TR-1 35-16-M00213_47525012_56397414_56397414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05.07.2023 09:23:41</t>
        </is>
      </c>
      <c>
        <is>
          <t>05.07.2023 10:42:05</t>
        </is>
      </c>
      <c>
        <v>1.306666666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4.710822936160424</v>
      </c>
      <c>
        <v>0</v>
      </c>
      <c>
        <v>0</v>
      </c>
      <c>
        <v>0</v>
      </c>
      <c>
        <v>0</v>
      </c>
      <c>
        <v>4.710822936160424</v>
      </c>
    </row>
    <row>
      <c>
        <v>2598754</v>
      </c>
      <c>
        <v>1</v>
      </c>
      <c>
        <is>
          <t>İZMİR</t>
        </is>
      </c>
      <c>
        <v>ÇEŞME</v>
      </c>
      <c>
        <is>
          <t>Saha Dağıtım Kutusu (SDK)</t>
        </is>
      </c>
      <c>
        <v>L-6 35-18-L00006_10345518 b1_5959259</v>
      </c>
      <c>
        <v>AG Box / Sdk Giriş Sigorta Atığı</v>
      </c>
      <c>
        <v>Dağıtım-AG</v>
      </c>
      <c>
        <v>Uzun</v>
      </c>
      <c>
        <v>Şebeke işletmecisi</v>
      </c>
      <c>
        <v>Bildirimsiz</v>
      </c>
      <c>
        <is>
          <t>05.07.2023 15:08:37</t>
        </is>
      </c>
      <c>
        <is>
          <t>05.07.2023 17:33:46</t>
        </is>
      </c>
      <c>
        <v>2.419166666</v>
      </c>
      <c>
        <v>0</v>
      </c>
      <c>
        <v>103</v>
      </c>
      <c>
        <v>0</v>
      </c>
      <c>
        <v>0</v>
      </c>
      <c>
        <v>0</v>
      </c>
      <c>
        <v>23</v>
      </c>
      <c>
        <v>0</v>
      </c>
      <c>
        <v>0</v>
      </c>
      <c>
        <v>0</v>
      </c>
      <c>
        <v>61.24511865410885</v>
      </c>
      <c>
        <v>0</v>
      </c>
      <c>
        <v>0</v>
      </c>
      <c>
        <v>0</v>
      </c>
      <c>
        <v>161.89699215633442</v>
      </c>
      <c>
        <v>0</v>
      </c>
      <c>
        <v>0</v>
      </c>
      <c>
        <v>223.14211081044328</v>
      </c>
    </row>
    <row>
      <c>
        <v>2598505</v>
      </c>
      <c>
        <v>1</v>
      </c>
      <c>
        <is>
          <t>İZMİR</t>
        </is>
      </c>
      <c>
        <v>KARŞIYAKA</v>
      </c>
      <c>
        <is>
          <t>Kullanıcı Bağlantı Hattı</t>
        </is>
      </c>
      <c>
        <v>K-363 35-04-K00363_913645767_913645767</v>
      </c>
      <c>
        <v>AG Branşman Yeraltı Kablo Arızası</v>
      </c>
      <c>
        <v>Dağıtım-AG</v>
      </c>
      <c>
        <v>Uzun</v>
      </c>
      <c>
        <v>Şebeke işletmecisi</v>
      </c>
      <c>
        <v>Bildirimsiz</v>
      </c>
      <c>
        <is>
          <t>05.07.2023 10:32:44</t>
        </is>
      </c>
      <c>
        <is>
          <t>05.07.2023 11:52:25</t>
        </is>
      </c>
      <c>
        <v>1.328055555</v>
      </c>
      <c>
        <v>0</v>
      </c>
      <c>
        <v>6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1.239589488354433</v>
      </c>
      <c>
        <v>0</v>
      </c>
      <c>
        <v>0</v>
      </c>
      <c>
        <v>0</v>
      </c>
      <c>
        <v>0</v>
      </c>
      <c>
        <v>0</v>
      </c>
      <c>
        <v>0</v>
      </c>
      <c>
        <v>1.239589488354433</v>
      </c>
    </row>
    <row>
      <c>
        <v>2599109</v>
      </c>
      <c>
        <v>1</v>
      </c>
      <c>
        <is>
          <t>MANİSA</t>
        </is>
      </c>
      <c>
        <v>SALİHLİ</v>
      </c>
      <c>
        <is>
          <t>OG Fideri</t>
        </is>
      </c>
      <c>
        <v>POYRAZDAMLARI TR-11 45-78-M00576_HatBaşıAyırıcı_97267740 M05_97267740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05.07.2023 21:08:19</t>
        </is>
      </c>
      <c>
        <is>
          <t>05.07.2023 23:43:22</t>
        </is>
      </c>
      <c>
        <v>2.584166666</v>
      </c>
      <c>
        <v>0</v>
      </c>
      <c>
        <v>256</v>
      </c>
      <c>
        <v>0</v>
      </c>
      <c>
        <v>8</v>
      </c>
      <c>
        <v>0</v>
      </c>
      <c>
        <v>36</v>
      </c>
      <c>
        <v>0</v>
      </c>
      <c>
        <v>0</v>
      </c>
      <c>
        <v>0</v>
      </c>
      <c>
        <v>122.07860260326699</v>
      </c>
      <c>
        <v>0</v>
      </c>
      <c>
        <v>53.889572483298195</v>
      </c>
      <c>
        <v>0</v>
      </c>
      <c>
        <v>35.06568023150016</v>
      </c>
      <c>
        <v>0</v>
      </c>
      <c>
        <v>0</v>
      </c>
      <c>
        <v>211.03385531806532</v>
      </c>
    </row>
    <row>
      <c>
        <v>2598960</v>
      </c>
      <c>
        <v>1</v>
      </c>
      <c>
        <is>
          <t>MANİSA</t>
        </is>
      </c>
      <c>
        <v>KULA</v>
      </c>
      <c>
        <is>
          <t>AG Fideri</t>
        </is>
      </c>
      <c>
        <v>PAPUÇLU KÖYÜ ÇAY MAH TR-1 45-77-M00076_A_56386101_56386101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05.07.2023 18:27:37</t>
        </is>
      </c>
      <c>
        <is>
          <t>05.07.2023 20:01:48</t>
        </is>
      </c>
      <c>
        <v>1.569722222</v>
      </c>
      <c>
        <v>0</v>
      </c>
      <c>
        <v>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2.202749897643497</v>
      </c>
      <c>
        <v>0</v>
      </c>
      <c>
        <v>0</v>
      </c>
      <c>
        <v>0</v>
      </c>
      <c>
        <v>2.7822444759705554</v>
      </c>
      <c>
        <v>0</v>
      </c>
      <c>
        <v>0</v>
      </c>
      <c>
        <v>4.984994373614052</v>
      </c>
    </row>
    <row>
      <c>
        <v>2598711</v>
      </c>
      <c>
        <v>1</v>
      </c>
      <c>
        <is>
          <t>İZMİR</t>
        </is>
      </c>
      <c>
        <v>KİRAZ</v>
      </c>
      <c>
        <is>
          <t>AG Fideri</t>
        </is>
      </c>
      <c>
        <v>KALEKÖY TR-5 35-31-L00237_A_91241820_91241820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05.07.2023 14:10:34</t>
        </is>
      </c>
      <c>
        <is>
          <t>05.07.2023 17:46:52</t>
        </is>
      </c>
      <c>
        <v>3.605</v>
      </c>
      <c>
        <v>0</v>
      </c>
      <c>
        <v>8</v>
      </c>
      <c>
        <v>0</v>
      </c>
      <c>
        <v>17</v>
      </c>
      <c>
        <v>0</v>
      </c>
      <c>
        <v>9</v>
      </c>
      <c>
        <v>0</v>
      </c>
      <c>
        <v>0</v>
      </c>
      <c>
        <v>0</v>
      </c>
      <c>
        <v>8.29027707607156</v>
      </c>
      <c>
        <v>0</v>
      </c>
      <c>
        <v>247.4000219529264</v>
      </c>
      <c>
        <v>0</v>
      </c>
      <c>
        <v>30.569465803545643</v>
      </c>
      <c>
        <v>0</v>
      </c>
      <c>
        <v>0</v>
      </c>
      <c>
        <v>286.2597648325436</v>
      </c>
    </row>
    <row>
      <c>
        <v>2598319</v>
      </c>
      <c>
        <v>1</v>
      </c>
      <c>
        <is>
          <t>İZMİR</t>
        </is>
      </c>
      <c>
        <v>BUCA</v>
      </c>
      <c>
        <is>
          <t>KÖK</t>
        </is>
      </c>
      <c>
        <v>M-749 KIRIKLAR CEZAEVİ KÖK 35-03-M00749_M-750 CEZAEVİ M01_49932292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05.07.2023 05:02:17</t>
        </is>
      </c>
      <c>
        <is>
          <t>05.07.2023 06:16:00</t>
        </is>
      </c>
      <c>
        <v>1.228611111</v>
      </c>
      <c>
        <v>15</v>
      </c>
      <c>
        <v>2438</v>
      </c>
      <c>
        <v>5</v>
      </c>
      <c>
        <v>297</v>
      </c>
      <c>
        <v>15</v>
      </c>
      <c>
        <v>311</v>
      </c>
      <c>
        <v>0</v>
      </c>
      <c>
        <v>0</v>
      </c>
      <c>
        <v>6.657142148370769</v>
      </c>
      <c>
        <v>480.64293038784587</v>
      </c>
      <c>
        <v>36.58346696330898</v>
      </c>
      <c>
        <v>319.8397574481804</v>
      </c>
      <c>
        <v>33.880416205736424</v>
      </c>
      <c>
        <v>191.88113529289416</v>
      </c>
      <c>
        <v>0</v>
      </c>
      <c>
        <v>0</v>
      </c>
      <c>
        <v>1069.4848484463366</v>
      </c>
    </row>
    <row>
      <c>
        <v>2598611</v>
      </c>
      <c>
        <v>1</v>
      </c>
      <c>
        <is>
          <t>İZMİR</t>
        </is>
      </c>
      <c>
        <v>FOÇA</v>
      </c>
      <c>
        <is>
          <t>KÖK</t>
        </is>
      </c>
      <c>
        <v>BAĞARASI TR-10 KÖK 35-23-M00179_ESKİİBAĞARASI M02_72143182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05.07.2023 12:24:37</t>
        </is>
      </c>
      <c>
        <is>
          <t>05.07.2023 13:34:25</t>
        </is>
      </c>
      <c>
        <v>1.163333333</v>
      </c>
      <c>
        <v>0</v>
      </c>
      <c>
        <v>2481</v>
      </c>
      <c>
        <v>0</v>
      </c>
      <c>
        <v>16</v>
      </c>
      <c>
        <v>1</v>
      </c>
      <c>
        <v>213</v>
      </c>
      <c>
        <v>0</v>
      </c>
      <c>
        <v>0</v>
      </c>
      <c>
        <v>0</v>
      </c>
      <c>
        <v>676.2149668807161</v>
      </c>
      <c>
        <v>0</v>
      </c>
      <c>
        <v>10.179628113330692</v>
      </c>
      <c>
        <v>1.109194498608488</v>
      </c>
      <c>
        <v>419.4223663129678</v>
      </c>
      <c>
        <v>0</v>
      </c>
      <c>
        <v>0</v>
      </c>
      <c>
        <v>1106.9261558056232</v>
      </c>
    </row>
    <row>
      <c>
        <v>2599224</v>
      </c>
      <c>
        <v>1</v>
      </c>
      <c>
        <is>
          <t>İZMİR</t>
        </is>
      </c>
      <c>
        <v>MENDERES</v>
      </c>
      <c>
        <is>
          <t>AG Fideri</t>
        </is>
      </c>
      <c>
        <v>KARAKUYU TR-4 35-22-M00292_A_56354145_56354145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05.07.2023 23:05:15</t>
        </is>
      </c>
      <c>
        <is>
          <t>06.07.2023 00:17:11</t>
        </is>
      </c>
      <c>
        <v>1.198888888</v>
      </c>
      <c>
        <v>0</v>
      </c>
      <c>
        <v>13</v>
      </c>
      <c>
        <v>0</v>
      </c>
      <c>
        <v>4</v>
      </c>
      <c>
        <v>0</v>
      </c>
      <c>
        <v>2</v>
      </c>
      <c>
        <v>0</v>
      </c>
      <c>
        <v>0</v>
      </c>
      <c>
        <v>0</v>
      </c>
      <c>
        <v>3.827825604522735</v>
      </c>
      <c>
        <v>0</v>
      </c>
      <c>
        <v>35.742902530451936</v>
      </c>
      <c>
        <v>0</v>
      </c>
      <c>
        <v>0.6404884397695201</v>
      </c>
      <c>
        <v>0</v>
      </c>
      <c>
        <v>0</v>
      </c>
      <c>
        <v>40.21121657474419</v>
      </c>
    </row>
    <row>
      <c>
        <v>2598345</v>
      </c>
      <c>
        <v>1</v>
      </c>
      <c>
        <is>
          <t>İZMİR</t>
        </is>
      </c>
      <c>
        <v>SEFERİHİSAR</v>
      </c>
      <c>
        <is>
          <t>DM</t>
        </is>
      </c>
      <c>
        <v>M-271 KARAKAYALAR DM 35-14-M00271_SAZLIGÖL M02_2097321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05.07.2023 07:09:01</t>
        </is>
      </c>
      <c>
        <is>
          <t>05.07.2023 07:17:21</t>
        </is>
      </c>
      <c>
        <v>0.138888888</v>
      </c>
      <c>
        <v>0</v>
      </c>
      <c>
        <v>40</v>
      </c>
      <c>
        <v>0</v>
      </c>
      <c>
        <v>16</v>
      </c>
      <c>
        <v>2</v>
      </c>
      <c>
        <v>12</v>
      </c>
      <c>
        <v>0</v>
      </c>
      <c>
        <v>0</v>
      </c>
      <c>
        <v>0</v>
      </c>
      <c>
        <v>1.812026753540667</v>
      </c>
      <c>
        <v>0</v>
      </c>
      <c>
        <v>1.09741581546375</v>
      </c>
      <c>
        <v>1.8715269065329445</v>
      </c>
      <c>
        <v>2.1946046459516673</v>
      </c>
      <c>
        <v>0</v>
      </c>
      <c>
        <v>0</v>
      </c>
      <c>
        <v>6.975574121489029</v>
      </c>
    </row>
    <row>
      <c>
        <v>2598723</v>
      </c>
      <c>
        <v>1</v>
      </c>
      <c>
        <is>
          <t>MANİSA</t>
        </is>
      </c>
      <c>
        <v>SALİHLİ</v>
      </c>
      <c>
        <is>
          <t>AG Fideri</t>
        </is>
      </c>
      <c>
        <v>TR-106 45-78-L00106_D_91423910_91423910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05.07.2023 14:37:12</t>
        </is>
      </c>
      <c>
        <is>
          <t>05.07.2023 15:44:45</t>
        </is>
      </c>
      <c>
        <v>1.125833333</v>
      </c>
      <c>
        <v>0</v>
      </c>
      <c>
        <v>183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42.214757559457006</v>
      </c>
      <c>
        <v>0</v>
      </c>
      <c>
        <v>0</v>
      </c>
      <c>
        <v>0</v>
      </c>
      <c>
        <v>5.37153128002416</v>
      </c>
      <c>
        <v>0</v>
      </c>
      <c>
        <v>0</v>
      </c>
      <c>
        <v>47.58628883948116</v>
      </c>
    </row>
    <row>
      <c>
        <v>2598823</v>
      </c>
      <c>
        <v>1</v>
      </c>
      <c>
        <is>
          <t>İZMİR</t>
        </is>
      </c>
      <c>
        <v>KARABAĞLAR</v>
      </c>
      <c>
        <is>
          <t>Kullanıcı Bağlantı Hattı</t>
        </is>
      </c>
      <c>
        <v>K-1247 35-01-K01247_912311313_912311313</v>
      </c>
      <c>
        <v>AG Box / Sdk Abone Çıkış Sigorta Atığı</v>
      </c>
      <c>
        <v>Dağıtım-AG</v>
      </c>
      <c>
        <v>Uzun</v>
      </c>
      <c>
        <v>Şebeke işletmecisi</v>
      </c>
      <c>
        <v>Bildirimsiz</v>
      </c>
      <c>
        <is>
          <t>05.07.2023 16:22:00</t>
        </is>
      </c>
      <c>
        <is>
          <t>05.07.2023 17:30:09</t>
        </is>
      </c>
      <c>
        <v>1.135833333</v>
      </c>
      <c>
        <v>0</v>
      </c>
      <c>
        <v>0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2.427539744882383</v>
      </c>
      <c>
        <v>0</v>
      </c>
      <c>
        <v>0</v>
      </c>
      <c>
        <v>2.427539744882383</v>
      </c>
    </row>
    <row>
      <c>
        <v>2598328</v>
      </c>
      <c>
        <v>1</v>
      </c>
      <c>
        <is>
          <t>MANİSA</t>
        </is>
      </c>
      <c>
        <v>ŞEHZADELER</v>
      </c>
      <c>
        <is>
          <t>OG Fideri</t>
        </is>
      </c>
      <c>
        <v>GÜZELKÖY KÖK 45-71-M00123_HatBaşıAyırıcı_53134943 M07_53134943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05.07.2023 06:11:41</t>
        </is>
      </c>
      <c>
        <is>
          <t>05.07.2023 10:22:52</t>
        </is>
      </c>
      <c>
        <v>4.186388888</v>
      </c>
      <c>
        <v>1</v>
      </c>
      <c>
        <v>7</v>
      </c>
      <c>
        <v>35</v>
      </c>
      <c>
        <v>27</v>
      </c>
      <c>
        <v>3</v>
      </c>
      <c>
        <v>0</v>
      </c>
      <c>
        <v>0</v>
      </c>
      <c>
        <v>0</v>
      </c>
      <c>
        <v>1.0883088713527793</v>
      </c>
      <c>
        <v>7.488053661203964</v>
      </c>
      <c>
        <v>153.82403565540068</v>
      </c>
      <c>
        <v>102.82032463502206</v>
      </c>
      <c>
        <v>25.023495831201387</v>
      </c>
      <c>
        <v>0</v>
      </c>
      <c>
        <v>0</v>
      </c>
      <c>
        <v>0</v>
      </c>
      <c>
        <v>290.2442186541809</v>
      </c>
    </row>
    <row>
      <c>
        <v>2598869</v>
      </c>
      <c>
        <v>1</v>
      </c>
      <c>
        <is>
          <t>İZMİR</t>
        </is>
      </c>
      <c>
        <v>KONAK</v>
      </c>
      <c>
        <is>
          <t>OG Fideri</t>
        </is>
      </c>
      <c>
        <v>K-4542 35-01-K04542_K-3597 K02_2118814</v>
      </c>
      <c>
        <v>Üçüncü Şahısların Vermiş Olduğu Hasarlar</v>
      </c>
      <c>
        <v>Dağıtım-OG</v>
      </c>
      <c>
        <v>Uzun</v>
      </c>
      <c>
        <v>Dışsal</v>
      </c>
      <c>
        <v>Bildirimsiz</v>
      </c>
      <c>
        <is>
          <t>05.07.2023 17:03:00</t>
        </is>
      </c>
      <c>
        <is>
          <t>05.07.2023 18:14:03</t>
        </is>
      </c>
      <c>
        <v>1.184166666</v>
      </c>
      <c>
        <v>0</v>
      </c>
      <c>
        <v>1018</v>
      </c>
      <c>
        <v>0</v>
      </c>
      <c>
        <v>0</v>
      </c>
      <c>
        <v>0</v>
      </c>
      <c>
        <v>78</v>
      </c>
      <c>
        <v>0</v>
      </c>
      <c>
        <v>0</v>
      </c>
      <c>
        <v>0</v>
      </c>
      <c>
        <v>344.2692734597531</v>
      </c>
      <c>
        <v>0</v>
      </c>
      <c>
        <v>0</v>
      </c>
      <c>
        <v>0</v>
      </c>
      <c>
        <v>106.55421844890726</v>
      </c>
      <c>
        <v>0</v>
      </c>
      <c>
        <v>0</v>
      </c>
      <c>
        <v>450.82349190866034</v>
      </c>
    </row>
    <row>
      <c>
        <v>2598886</v>
      </c>
      <c>
        <v>1</v>
      </c>
      <c>
        <is>
          <t>MANİSA</t>
        </is>
      </c>
      <c>
        <v>SALİHLİ</v>
      </c>
      <c>
        <is>
          <t>KÖK</t>
        </is>
      </c>
      <c>
        <v>ÇAPAKLI KÖK 45-78-M01161_YAĞBASAN M07_78225762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05.07.2023 17:19:37</t>
        </is>
      </c>
      <c>
        <is>
          <t>05.07.2023 17:51:15</t>
        </is>
      </c>
      <c>
        <v>0.527222222</v>
      </c>
      <c>
        <v>1</v>
      </c>
      <c>
        <v>0</v>
      </c>
      <c>
        <v>36</v>
      </c>
      <c>
        <v>74</v>
      </c>
      <c>
        <v>3</v>
      </c>
      <c>
        <v>3</v>
      </c>
      <c>
        <v>0</v>
      </c>
      <c>
        <v>0</v>
      </c>
      <c>
        <v>0.6885962734145734</v>
      </c>
      <c>
        <v>0</v>
      </c>
      <c>
        <v>212.3024253712252</v>
      </c>
      <c>
        <v>156.8270287743697</v>
      </c>
      <c>
        <v>34.02332537060507</v>
      </c>
      <c>
        <v>18.801003428159014</v>
      </c>
      <c>
        <v>0</v>
      </c>
      <c>
        <v>0</v>
      </c>
      <c>
        <v>422.6423792177735</v>
      </c>
    </row>
    <row>
      <c>
        <v>2598577</v>
      </c>
      <c>
        <v>1</v>
      </c>
      <c>
        <is>
          <t>MANİSA</t>
        </is>
      </c>
      <c>
        <v>GÖLMARMARA</v>
      </c>
      <c>
        <is>
          <t>DM</t>
        </is>
      </c>
      <c>
        <v>SAZOBA DM 45-72-M00413_SAZOBA TARIMSAL SULAMA M08_2331531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05.07.2023 11:41:21</t>
        </is>
      </c>
      <c>
        <is>
          <t>05.07.2023 12:15:47</t>
        </is>
      </c>
      <c>
        <v>0.573888888</v>
      </c>
      <c>
        <v>0</v>
      </c>
      <c>
        <v>1</v>
      </c>
      <c>
        <v>33</v>
      </c>
      <c>
        <v>23</v>
      </c>
      <c>
        <v>1</v>
      </c>
      <c>
        <v>0</v>
      </c>
      <c>
        <v>1</v>
      </c>
      <c>
        <v>0</v>
      </c>
      <c>
        <v>0</v>
      </c>
      <c>
        <v>2.3035731576670377</v>
      </c>
      <c>
        <v>357.5239357131878</v>
      </c>
      <c>
        <v>375.13580711004397</v>
      </c>
      <c>
        <v>4.270142972540529</v>
      </c>
      <c>
        <v>0</v>
      </c>
      <c>
        <v>82.53155304617334</v>
      </c>
      <c>
        <v>0</v>
      </c>
      <c>
        <v>821.7650119996127</v>
      </c>
    </row>
    <row>
      <c>
        <v>2598391</v>
      </c>
      <c>
        <v>1</v>
      </c>
      <c>
        <is>
          <t>İZMİR</t>
        </is>
      </c>
      <c>
        <v>ÇEŞME</v>
      </c>
      <c>
        <is>
          <t>DM</t>
        </is>
      </c>
      <c>
        <v>L-400 35-18-L00400_BAYKAL L03_2094161</v>
      </c>
      <c>
        <v>OG Fider Açması</v>
      </c>
      <c>
        <v>Dağıtım-OG</v>
      </c>
      <c>
        <v>Kısa</v>
      </c>
      <c>
        <v>Şebeke işletmecisi</v>
      </c>
      <c>
        <v>Bildirimsiz</v>
      </c>
      <c>
        <is>
          <t>05.07.2023 08:44:39</t>
        </is>
      </c>
      <c>
        <is>
          <t>05.07.2023 08:45:07</t>
        </is>
      </c>
      <c>
        <v>0.007777777</v>
      </c>
      <c>
        <v>0</v>
      </c>
      <c>
        <v>1774</v>
      </c>
      <c>
        <v>0</v>
      </c>
      <c>
        <v>0</v>
      </c>
      <c>
        <v>3</v>
      </c>
      <c>
        <v>336</v>
      </c>
      <c>
        <v>0</v>
      </c>
      <c>
        <v>0</v>
      </c>
      <c>
        <v>0</v>
      </c>
      <c>
        <v>5.403372239718102</v>
      </c>
      <c>
        <v>0</v>
      </c>
      <c>
        <v>0</v>
      </c>
      <c>
        <v>0.9036655057337599</v>
      </c>
      <c>
        <v>6.833827164980133</v>
      </c>
      <c>
        <v>0</v>
      </c>
      <c>
        <v>0</v>
      </c>
      <c>
        <v>13.140864910431995</v>
      </c>
    </row>
    <row>
      <c>
        <v>2599032</v>
      </c>
      <c>
        <v>1</v>
      </c>
      <c>
        <is>
          <t>MANİSA</t>
        </is>
      </c>
      <c>
        <v>SALİHLİ</v>
      </c>
      <c>
        <is>
          <t>DM</t>
        </is>
      </c>
      <c>
        <v>YILMAZ İM 45-78-A00003_AHMETLİ DSİ M09_2108961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05.07.2023 19:54:16</t>
        </is>
      </c>
      <c>
        <is>
          <t>05.07.2023 21:10:08</t>
        </is>
      </c>
      <c>
        <v>1.264444444</v>
      </c>
      <c>
        <v>1</v>
      </c>
      <c>
        <v>1962</v>
      </c>
      <c>
        <v>5</v>
      </c>
      <c>
        <v>153</v>
      </c>
      <c>
        <v>1</v>
      </c>
      <c>
        <v>279</v>
      </c>
      <c>
        <v>0</v>
      </c>
      <c>
        <v>1</v>
      </c>
      <c>
        <v>0.3449483821688889</v>
      </c>
      <c>
        <v>460.62722158039384</v>
      </c>
      <c>
        <v>33.0640576672962</v>
      </c>
      <c>
        <v>263.5634719399712</v>
      </c>
      <c>
        <v>0.004494637120944</v>
      </c>
      <c>
        <v>253.54426282694232</v>
      </c>
      <c>
        <v>0</v>
      </c>
      <c>
        <v>42.20140832299385</v>
      </c>
      <c>
        <v>1053.3498653568872</v>
      </c>
    </row>
    <row>
      <c>
        <v>2598683</v>
      </c>
      <c>
        <v>1</v>
      </c>
      <c>
        <is>
          <t>İZMİR</t>
        </is>
      </c>
      <c>
        <v>KARŞIYAKA</v>
      </c>
      <c>
        <is>
          <t>Saha Dağıtım Kutusu (SDK)</t>
        </is>
      </c>
      <c>
        <v>K-1109 35-04-K01109_C C1B_5831332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05.07.2023 13:46:56</t>
        </is>
      </c>
      <c>
        <is>
          <t>05.07.2023 14:18:03</t>
        </is>
      </c>
      <c>
        <v>0.518611111</v>
      </c>
      <c>
        <v>0</v>
      </c>
      <c>
        <v>14</v>
      </c>
      <c>
        <v>0</v>
      </c>
      <c>
        <v>0</v>
      </c>
      <c>
        <v>0</v>
      </c>
      <c>
        <v>32</v>
      </c>
      <c>
        <v>0</v>
      </c>
      <c>
        <v>0</v>
      </c>
      <c>
        <v>0</v>
      </c>
      <c>
        <v>1.6748108023935488</v>
      </c>
      <c>
        <v>0</v>
      </c>
      <c>
        <v>0</v>
      </c>
      <c>
        <v>0</v>
      </c>
      <c>
        <v>76.48421778957237</v>
      </c>
      <c>
        <v>0</v>
      </c>
      <c>
        <v>0</v>
      </c>
      <c>
        <v>78.15902859196592</v>
      </c>
    </row>
    <row>
      <c>
        <v>2598783</v>
      </c>
      <c>
        <v>1</v>
      </c>
      <c>
        <is>
          <t>İZMİR</t>
        </is>
      </c>
      <c>
        <v>TİRE</v>
      </c>
      <c>
        <is>
          <t>AG Fideri</t>
        </is>
      </c>
      <c>
        <v>DM-1/23-A 35-29-M00490__81836449_81836449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05.07.2023 15:37:04</t>
        </is>
      </c>
      <c>
        <is>
          <t>05.07.2023 16:35:02</t>
        </is>
      </c>
      <c>
        <v>0.966111111</v>
      </c>
      <c>
        <v>0</v>
      </c>
      <c>
        <v>19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4.427160837771468</v>
      </c>
      <c>
        <v>0</v>
      </c>
      <c>
        <v>0</v>
      </c>
      <c>
        <v>0</v>
      </c>
      <c>
        <v>0</v>
      </c>
      <c>
        <v>0</v>
      </c>
      <c>
        <v>0</v>
      </c>
      <c>
        <v>4.427160837771468</v>
      </c>
    </row>
    <row>
      <c>
        <v>2599141</v>
      </c>
      <c>
        <v>1</v>
      </c>
      <c>
        <is>
          <t>MANİSA</t>
        </is>
      </c>
      <c>
        <v>GÖRDES</v>
      </c>
      <c>
        <is>
          <t>AG Fideri</t>
        </is>
      </c>
      <c>
        <v>DAMARDI AKPINAR TR-2 45-75-M00326_A_56398208_56398208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05.07.2023 21:47:48</t>
        </is>
      </c>
      <c>
        <is>
          <t>05.07.2023 22:48:48</t>
        </is>
      </c>
      <c>
        <v>1.016666666</v>
      </c>
      <c>
        <v>0</v>
      </c>
      <c>
        <v>21</v>
      </c>
      <c>
        <v>0</v>
      </c>
      <c>
        <v>7</v>
      </c>
      <c>
        <v>0</v>
      </c>
      <c>
        <v>1</v>
      </c>
      <c>
        <v>0</v>
      </c>
      <c>
        <v>0</v>
      </c>
      <c>
        <v>0</v>
      </c>
      <c>
        <v>2.216359481198826</v>
      </c>
      <c>
        <v>0</v>
      </c>
      <c>
        <v>3.314081479937947</v>
      </c>
      <c>
        <v>0</v>
      </c>
      <c>
        <v>1.3812583958600002</v>
      </c>
      <c>
        <v>0</v>
      </c>
      <c>
        <v>0</v>
      </c>
      <c>
        <v>6.911699356996772</v>
      </c>
    </row>
    <row>
      <c>
        <v>2598620</v>
      </c>
      <c>
        <v>1</v>
      </c>
      <c>
        <is>
          <t>MANİSA</t>
        </is>
      </c>
      <c>
        <v>YUNUSEMRE</v>
      </c>
      <c>
        <is>
          <t>DM</t>
        </is>
      </c>
      <c>
        <v>MURADİYE DM-5/11 45-71-M00232_AKARLAR M13_72091335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05.07.2023 12:33:24</t>
        </is>
      </c>
      <c>
        <is>
          <t>05.07.2023 13:50:17</t>
        </is>
      </c>
      <c>
        <v>1.281388888</v>
      </c>
      <c>
        <v>0</v>
      </c>
      <c>
        <v>0</v>
      </c>
      <c>
        <v>0</v>
      </c>
      <c>
        <v>0</v>
      </c>
      <c>
        <v>1</v>
      </c>
      <c>
        <v>1</v>
      </c>
      <c>
        <v>7</v>
      </c>
      <c>
        <v>0</v>
      </c>
      <c>
        <v>0</v>
      </c>
      <c>
        <v>0</v>
      </c>
      <c>
        <v>0</v>
      </c>
      <c>
        <v>0</v>
      </c>
      <c>
        <v>2.5885265944766664</v>
      </c>
      <c>
        <v>42.387137687030055</v>
      </c>
      <c>
        <v>738.2108018223242</v>
      </c>
      <c>
        <v>0</v>
      </c>
      <c>
        <v>783.186466103831</v>
      </c>
    </row>
    <row>
      <c>
        <v>2598786</v>
      </c>
      <c>
        <v>1</v>
      </c>
      <c>
        <is>
          <t>İZMİR</t>
        </is>
      </c>
      <c>
        <v>ÇEŞME</v>
      </c>
      <c>
        <is>
          <t>AG Fideri</t>
        </is>
      </c>
      <c>
        <v>L-470 KÖK 35-18-L00470_B_56357035_56357035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05.07.2023 15:41:18</t>
        </is>
      </c>
      <c>
        <is>
          <t>05.07.2023 18:29:38</t>
        </is>
      </c>
      <c>
        <v>2.805555555</v>
      </c>
      <c>
        <v>0</v>
      </c>
      <c>
        <v>94</v>
      </c>
      <c>
        <v>0</v>
      </c>
      <c>
        <v>0</v>
      </c>
      <c>
        <v>0</v>
      </c>
      <c>
        <v>9</v>
      </c>
      <c>
        <v>0</v>
      </c>
      <c>
        <v>0</v>
      </c>
      <c>
        <v>0</v>
      </c>
      <c>
        <v>106.18873664272753</v>
      </c>
      <c>
        <v>0</v>
      </c>
      <c>
        <v>0</v>
      </c>
      <c>
        <v>0</v>
      </c>
      <c>
        <v>15.718225926442681</v>
      </c>
      <c>
        <v>0</v>
      </c>
      <c>
        <v>0</v>
      </c>
      <c>
        <v>121.90696256917022</v>
      </c>
    </row>
    <row>
      <c>
        <v>2598763</v>
      </c>
      <c>
        <v>1</v>
      </c>
      <c>
        <is>
          <t>İZMİR</t>
        </is>
      </c>
      <c>
        <v>MENEMEN</v>
      </c>
      <c>
        <is>
          <t>KÖK</t>
        </is>
      </c>
      <c>
        <v>MENEMEN KÖK-24 35-28-M00024_SEYREK TR-7 KÖK M01_66514259</v>
      </c>
      <c>
        <v>Şebeke Bakım Çalışması</v>
      </c>
      <c>
        <v>Dağıtım-OG</v>
      </c>
      <c>
        <v>Uzun</v>
      </c>
      <c>
        <v>Şebeke işletmecisi</v>
      </c>
      <c>
        <v>Bildirimli</v>
      </c>
      <c>
        <is>
          <t>05.07.2023 09:32:00</t>
        </is>
      </c>
      <c>
        <is>
          <t>05.07.2023 17:54:06</t>
        </is>
      </c>
      <c>
        <v>8.368333333</v>
      </c>
      <c>
        <v>6</v>
      </c>
      <c>
        <v>2646</v>
      </c>
      <c>
        <v>6</v>
      </c>
      <c>
        <v>14</v>
      </c>
      <c>
        <v>25</v>
      </c>
      <c>
        <v>301</v>
      </c>
      <c>
        <v>4</v>
      </c>
      <c>
        <v>0</v>
      </c>
      <c>
        <v>556.2178944692956</v>
      </c>
      <c>
        <v>5084.993945301125</v>
      </c>
      <c>
        <v>715.0279461382977</v>
      </c>
      <c>
        <v>94.1993913620902</v>
      </c>
      <c>
        <v>2224.4906146361345</v>
      </c>
      <c>
        <v>4077.209827884403</v>
      </c>
      <c>
        <v>3713.0368055790887</v>
      </c>
      <c>
        <v>0</v>
      </c>
      <c>
        <v>16465.176425370435</v>
      </c>
    </row>
    <row>
      <c>
        <v>2598926</v>
      </c>
      <c>
        <v>1</v>
      </c>
      <c>
        <is>
          <t>MANİSA</t>
        </is>
      </c>
      <c>
        <v>SELENDİ</v>
      </c>
      <c>
        <is>
          <t>AG Fideri</t>
        </is>
      </c>
      <c>
        <v>SELENDİ TR-15 45-81-M00015_A_56386840_56386840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05.07.2023 17:51:23</t>
        </is>
      </c>
      <c>
        <is>
          <t>05.07.2023 19:34:48</t>
        </is>
      </c>
      <c>
        <v>1.723611111</v>
      </c>
      <c>
        <v>0</v>
      </c>
      <c>
        <v>55</v>
      </c>
      <c>
        <v>0</v>
      </c>
      <c>
        <v>11</v>
      </c>
      <c>
        <v>0</v>
      </c>
      <c>
        <v>2</v>
      </c>
      <c>
        <v>0</v>
      </c>
      <c>
        <v>0</v>
      </c>
      <c>
        <v>0</v>
      </c>
      <c>
        <v>18.79860674033934</v>
      </c>
      <c>
        <v>0</v>
      </c>
      <c>
        <v>11.75693974365347</v>
      </c>
      <c>
        <v>0</v>
      </c>
      <c>
        <v>1.9790634141529913</v>
      </c>
      <c>
        <v>0</v>
      </c>
      <c>
        <v>0</v>
      </c>
      <c>
        <v>32.5346098981458</v>
      </c>
    </row>
    <row>
      <c>
        <v>2598408</v>
      </c>
      <c>
        <v>1</v>
      </c>
      <c>
        <is>
          <t>İZMİR</t>
        </is>
      </c>
      <c>
        <v>BAYINDIR</v>
      </c>
      <c>
        <is>
          <t>DM</t>
        </is>
      </c>
      <c>
        <v>ÇIRPI İM 35-20-A00002_ÇIRPI SULAMA M09_2056271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05.07.2023 09:08:31</t>
        </is>
      </c>
      <c>
        <is>
          <t>05.07.2023 09:20:32</t>
        </is>
      </c>
      <c>
        <v>0.200277777</v>
      </c>
      <c>
        <v>0</v>
      </c>
      <c>
        <v>0</v>
      </c>
      <c>
        <v>9</v>
      </c>
      <c>
        <v>97</v>
      </c>
      <c>
        <v>3</v>
      </c>
      <c>
        <v>23</v>
      </c>
      <c>
        <v>1</v>
      </c>
      <c>
        <v>0</v>
      </c>
      <c>
        <v>0</v>
      </c>
      <c>
        <v>0</v>
      </c>
      <c>
        <v>24.2324005659463</v>
      </c>
      <c>
        <v>123.41357701336814</v>
      </c>
      <c>
        <v>3.21694997643601</v>
      </c>
      <c>
        <v>12.388309987568382</v>
      </c>
      <c>
        <v>13.630912967168628</v>
      </c>
      <c>
        <v>0</v>
      </c>
      <c>
        <v>176.88215051048746</v>
      </c>
    </row>
    <row>
      <c>
        <v>2598949</v>
      </c>
      <c>
        <v>1</v>
      </c>
      <c>
        <is>
          <t>İZMİR</t>
        </is>
      </c>
      <c>
        <v>MENEMEN</v>
      </c>
      <c>
        <is>
          <t>AG Fideri</t>
        </is>
      </c>
      <c>
        <v>KOYUNDERE DM-2/11 35-28-M00739__72410750_72410750</v>
      </c>
      <c>
        <v>Üçüncü Şahısların Vermiş Olduğu Hasarlar</v>
      </c>
      <c>
        <v>Dağıtım-AG</v>
      </c>
      <c>
        <v>Uzun</v>
      </c>
      <c>
        <v>Dışsal</v>
      </c>
      <c>
        <v>Bildirimsiz</v>
      </c>
      <c>
        <is>
          <t>05.07.2023 18:17:39</t>
        </is>
      </c>
      <c>
        <is>
          <t>05.07.2023 23:33:26</t>
        </is>
      </c>
      <c>
        <v>5.263055555</v>
      </c>
      <c>
        <v>0</v>
      </c>
      <c>
        <v>4</v>
      </c>
      <c>
        <v>0</v>
      </c>
      <c>
        <v>0</v>
      </c>
      <c>
        <v>0</v>
      </c>
      <c>
        <v>14</v>
      </c>
      <c>
        <v>0</v>
      </c>
      <c>
        <v>0</v>
      </c>
      <c>
        <v>0</v>
      </c>
      <c>
        <v>19.421877559143464</v>
      </c>
      <c>
        <v>0</v>
      </c>
      <c>
        <v>0</v>
      </c>
      <c>
        <v>0</v>
      </c>
      <c>
        <v>62.98394756766711</v>
      </c>
      <c>
        <v>0</v>
      </c>
      <c>
        <v>0</v>
      </c>
      <c>
        <v>82.40582512681057</v>
      </c>
    </row>
    <row>
      <c>
        <v>2598551</v>
      </c>
      <c>
        <v>1</v>
      </c>
      <c>
        <is>
          <t>İZMİR</t>
        </is>
      </c>
      <c>
        <v>MENDERES</v>
      </c>
      <c>
        <is>
          <t>OG Fideri</t>
        </is>
      </c>
      <c>
        <v>BAHÇECİK TR-1 35-22-M00264_DIREK TIPI TRAFO HUCRESI H01_2112511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05.07.2023 11:13:23</t>
        </is>
      </c>
      <c>
        <is>
          <t>05.07.2023 13:59:48</t>
        </is>
      </c>
      <c>
        <v>2.773611111</v>
      </c>
      <c>
        <v>0</v>
      </c>
      <c>
        <v>90</v>
      </c>
      <c>
        <v>0</v>
      </c>
      <c>
        <v>33</v>
      </c>
      <c>
        <v>0</v>
      </c>
      <c>
        <v>12</v>
      </c>
      <c>
        <v>0</v>
      </c>
      <c>
        <v>0</v>
      </c>
      <c>
        <v>0</v>
      </c>
      <c>
        <v>44.046645787116894</v>
      </c>
      <c>
        <v>0</v>
      </c>
      <c>
        <v>13.02703096550148</v>
      </c>
      <c>
        <v>0</v>
      </c>
      <c>
        <v>31.90676203540786</v>
      </c>
      <c>
        <v>0</v>
      </c>
      <c>
        <v>0</v>
      </c>
      <c>
        <v>88.98043878802623</v>
      </c>
    </row>
    <row>
      <c>
        <v>2599161</v>
      </c>
      <c>
        <v>1</v>
      </c>
      <c>
        <is>
          <t>İZMİR</t>
        </is>
      </c>
      <c>
        <v>KİRAZ</v>
      </c>
      <c>
        <is>
          <t>Dağıtım Transformatörü</t>
        </is>
      </c>
      <c>
        <v>KALEKÖY TR-2 35-31-L00235_35-31-L00235_2365449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05.07.2023 22:02:49</t>
        </is>
      </c>
      <c>
        <is>
          <t>05.07.2023 22:55:31</t>
        </is>
      </c>
      <c>
        <v>0.878333333</v>
      </c>
      <c>
        <v>0</v>
      </c>
      <c>
        <v>14</v>
      </c>
      <c>
        <v>0</v>
      </c>
      <c>
        <v>21</v>
      </c>
      <c>
        <v>0</v>
      </c>
      <c>
        <v>8</v>
      </c>
      <c>
        <v>0</v>
      </c>
      <c>
        <v>0</v>
      </c>
      <c>
        <v>0</v>
      </c>
      <c>
        <v>1.9803652343754625</v>
      </c>
      <c>
        <v>0</v>
      </c>
      <c>
        <v>57.16250929900941</v>
      </c>
      <c>
        <v>0</v>
      </c>
      <c>
        <v>20.80314227993943</v>
      </c>
      <c>
        <v>0</v>
      </c>
      <c>
        <v>0</v>
      </c>
      <c>
        <v>79.94601681332429</v>
      </c>
    </row>
    <row>
      <c>
        <v>2599092</v>
      </c>
      <c>
        <v>1</v>
      </c>
      <c>
        <is>
          <t>MANİSA</t>
        </is>
      </c>
      <c>
        <v>SARUHANLI</v>
      </c>
      <c>
        <is>
          <t>KÖK</t>
        </is>
      </c>
      <c>
        <v>GÜMÜLCELİ KÖK 45-80-M00057_GÜMÜLCELİ TR-2/TR-3/TR-4 M02_72197396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05.07.2023 21:02:10</t>
        </is>
      </c>
      <c>
        <is>
          <t>05.07.2023 23:39:22</t>
        </is>
      </c>
      <c>
        <v>2.62</v>
      </c>
      <c>
        <v>0</v>
      </c>
      <c>
        <v>609</v>
      </c>
      <c>
        <v>2</v>
      </c>
      <c>
        <v>33</v>
      </c>
      <c>
        <v>2</v>
      </c>
      <c>
        <v>41</v>
      </c>
      <c>
        <v>1</v>
      </c>
      <c>
        <v>1</v>
      </c>
      <c>
        <v>0</v>
      </c>
      <c>
        <v>296.63809533321523</v>
      </c>
      <c>
        <v>54.20644597997726</v>
      </c>
      <c>
        <v>285.57078310777496</v>
      </c>
      <c>
        <v>5.216274533588089</v>
      </c>
      <c>
        <v>47.21447802849661</v>
      </c>
      <c>
        <v>29.898912946129784</v>
      </c>
      <c>
        <v>168.561937346365</v>
      </c>
      <c>
        <v>887.3069272755469</v>
      </c>
    </row>
    <row>
      <c>
        <v>2599098</v>
      </c>
      <c>
        <v>1</v>
      </c>
      <c>
        <is>
          <t>İZMİR</t>
        </is>
      </c>
      <c>
        <v>MENEMEN</v>
      </c>
      <c>
        <is>
          <t>OG Fideri</t>
        </is>
      </c>
      <c>
        <v>DM-1/TR-9 35-28-M00880_DM-2/TR-19 M01_66478919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05.07.2023 21:03:42</t>
        </is>
      </c>
      <c>
        <is>
          <t>06.07.2023 00:15:15</t>
        </is>
      </c>
      <c>
        <v>3.1925</v>
      </c>
      <c>
        <v>21</v>
      </c>
      <c>
        <v>526</v>
      </c>
      <c>
        <v>11</v>
      </c>
      <c>
        <v>31</v>
      </c>
      <c>
        <v>34</v>
      </c>
      <c>
        <v>68</v>
      </c>
      <c>
        <v>7</v>
      </c>
      <c>
        <v>0</v>
      </c>
      <c>
        <v>33.772118481460815</v>
      </c>
      <c>
        <v>451.87816356758606</v>
      </c>
      <c>
        <v>406.67248294412565</v>
      </c>
      <c>
        <v>143.70088252291424</v>
      </c>
      <c>
        <v>1047.7732335345727</v>
      </c>
      <c>
        <v>162.23137807338625</v>
      </c>
      <c>
        <v>941.058562733467</v>
      </c>
      <c>
        <v>0</v>
      </c>
      <c>
        <v>3187.086821857513</v>
      </c>
    </row>
    <row>
      <c>
        <v>2598912</v>
      </c>
      <c>
        <v>1</v>
      </c>
      <c>
        <is>
          <t>MANİSA</t>
        </is>
      </c>
      <c>
        <v>ALAŞEHİR</v>
      </c>
      <c>
        <is>
          <t>AG Fideri</t>
        </is>
      </c>
      <c>
        <v>ALAŞEHİR TR-16 45-73-M00016_F_56405001_56405001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05.07.2023 17:33:50</t>
        </is>
      </c>
      <c>
        <is>
          <t>05.07.2023 19:18:47</t>
        </is>
      </c>
      <c>
        <v>1.749166666</v>
      </c>
      <c>
        <v>0</v>
      </c>
      <c>
        <v>209</v>
      </c>
      <c>
        <v>0</v>
      </c>
      <c>
        <v>0</v>
      </c>
      <c>
        <v>0</v>
      </c>
      <c>
        <v>6</v>
      </c>
      <c>
        <v>0</v>
      </c>
      <c>
        <v>0</v>
      </c>
      <c>
        <v>0</v>
      </c>
      <c>
        <v>79.52086483647625</v>
      </c>
      <c>
        <v>0</v>
      </c>
      <c>
        <v>0</v>
      </c>
      <c>
        <v>0</v>
      </c>
      <c>
        <v>8.229410813443605</v>
      </c>
      <c>
        <v>0</v>
      </c>
      <c>
        <v>0</v>
      </c>
      <c>
        <v>87.75027564991986</v>
      </c>
    </row>
    <row>
      <c>
        <v>2599055</v>
      </c>
      <c>
        <v>1</v>
      </c>
      <c>
        <is>
          <t>İZMİR</t>
        </is>
      </c>
      <c>
        <v>TORBALI</v>
      </c>
      <c>
        <is>
          <t>AG Fideri</t>
        </is>
      </c>
      <c>
        <v>DAĞKIZILCA-3 35-26-M00501_9972371_56357687_56357687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05.07.2023 20:25:28</t>
        </is>
      </c>
      <c>
        <is>
          <t>05.07.2023 23:28:01</t>
        </is>
      </c>
      <c>
        <v>3.0425</v>
      </c>
      <c>
        <v>0</v>
      </c>
      <c>
        <v>49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22.777211780642894</v>
      </c>
      <c>
        <v>0</v>
      </c>
      <c>
        <v>0</v>
      </c>
      <c>
        <v>0</v>
      </c>
      <c>
        <v>0</v>
      </c>
      <c>
        <v>0</v>
      </c>
      <c>
        <v>0</v>
      </c>
      <c>
        <v>22.777211780642894</v>
      </c>
    </row>
    <row>
      <c>
        <v>2599198</v>
      </c>
      <c>
        <v>1</v>
      </c>
      <c>
        <is>
          <t>İZMİR</t>
        </is>
      </c>
      <c>
        <v>NARLIDERE</v>
      </c>
      <c>
        <is>
          <t>Kullanıcı Bağlantı Hattı</t>
        </is>
      </c>
      <c>
        <v>K-4953 35-07-K04953_98852775_98852775</v>
      </c>
      <c>
        <v>AG Box / Sdk Abone Çıkış Sigorta Atığı</v>
      </c>
      <c>
        <v>Dağıtım-AG</v>
      </c>
      <c>
        <v>Uzun</v>
      </c>
      <c>
        <v>Şebeke işletmecisi</v>
      </c>
      <c>
        <v>Bildirimsiz</v>
      </c>
      <c>
        <is>
          <t>05.07.2023 22:50:24</t>
        </is>
      </c>
      <c>
        <is>
          <t>06.07.2023 00:05:57</t>
        </is>
      </c>
      <c>
        <v>1.259166666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0.6751944428675921</v>
      </c>
      <c>
        <v>0</v>
      </c>
      <c>
        <v>0</v>
      </c>
      <c>
        <v>0</v>
      </c>
      <c>
        <v>0</v>
      </c>
      <c>
        <v>0</v>
      </c>
      <c>
        <v>0</v>
      </c>
      <c>
        <v>0.6751944428675921</v>
      </c>
    </row>
    <row>
      <c>
        <v>2599058</v>
      </c>
      <c>
        <v>1</v>
      </c>
      <c>
        <is>
          <t>MANİSA</t>
        </is>
      </c>
      <c>
        <v>SARIGÖL</v>
      </c>
      <c>
        <is>
          <t>KÖK</t>
        </is>
      </c>
      <c>
        <v>SARIGÖL TR-15 KÖK 45-79-M00015_TR-22 M014_61362250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05.07.2023 20:35:29</t>
        </is>
      </c>
      <c>
        <is>
          <t>05.07.2023 23:37:32</t>
        </is>
      </c>
      <c>
        <v>3.034166666</v>
      </c>
      <c>
        <v>0</v>
      </c>
      <c>
        <v>354</v>
      </c>
      <c>
        <v>8</v>
      </c>
      <c>
        <v>69</v>
      </c>
      <c>
        <v>1</v>
      </c>
      <c>
        <v>16</v>
      </c>
      <c>
        <v>0</v>
      </c>
      <c>
        <v>0</v>
      </c>
      <c>
        <v>0</v>
      </c>
      <c>
        <v>187.98944771088267</v>
      </c>
      <c>
        <v>70.41045042326628</v>
      </c>
      <c>
        <v>442.96045472672256</v>
      </c>
      <c>
        <v>0</v>
      </c>
      <c>
        <v>14.836737407018074</v>
      </c>
      <c>
        <v>0</v>
      </c>
      <c>
        <v>0</v>
      </c>
      <c>
        <v>716.1970902678895</v>
      </c>
    </row>
    <row>
      <c>
        <v>2598348</v>
      </c>
      <c>
        <v>1</v>
      </c>
      <c>
        <is>
          <t>İZMİR</t>
        </is>
      </c>
      <c>
        <v>KARABAĞLAR</v>
      </c>
      <c>
        <is>
          <t>AG Fideri</t>
        </is>
      </c>
      <c>
        <v>K-1997 35-01-K01997_B_56383043_56383043</v>
      </c>
      <c>
        <v>Hırsızlık</v>
      </c>
      <c>
        <v>Dağıtım-AG</v>
      </c>
      <c>
        <v>Uzun</v>
      </c>
      <c>
        <v>Dışsal</v>
      </c>
      <c>
        <v>Bildirimsiz</v>
      </c>
      <c>
        <is>
          <t>05.07.2023 07:17:51</t>
        </is>
      </c>
      <c>
        <is>
          <t>05.07.2023 10:58:03</t>
        </is>
      </c>
      <c>
        <v>3.67</v>
      </c>
      <c>
        <v>0</v>
      </c>
      <c>
        <v>99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84.70470419031562</v>
      </c>
      <c>
        <v>0</v>
      </c>
      <c>
        <v>0</v>
      </c>
      <c>
        <v>0</v>
      </c>
      <c>
        <v>16.541787305275257</v>
      </c>
      <c>
        <v>0</v>
      </c>
      <c>
        <v>0</v>
      </c>
      <c>
        <v>101.24649149559087</v>
      </c>
    </row>
    <row>
      <c>
        <v>2599035</v>
      </c>
      <c>
        <v>1</v>
      </c>
      <c>
        <is>
          <t>İZMİR</t>
        </is>
      </c>
      <c>
        <v>TORBALI</v>
      </c>
      <c>
        <is>
          <t>OG Fideri</t>
        </is>
      </c>
      <c>
        <v>DM-2/44 35-26-M00841_KÖYTÜR-EGE TAV M01_66235405</v>
      </c>
      <c>
        <v>OG Ayırıcı Arızası</v>
      </c>
      <c>
        <v>Dağıtım-OG</v>
      </c>
      <c>
        <v>Uzun</v>
      </c>
      <c>
        <v>Şebeke işletmecisi</v>
      </c>
      <c>
        <v>Bildirimsiz</v>
      </c>
      <c>
        <is>
          <t>05.07.2023 19:44:35</t>
        </is>
      </c>
      <c>
        <is>
          <t>05.07.2023 22:59:06</t>
        </is>
      </c>
      <c>
        <v>3.241944444</v>
      </c>
      <c>
        <v>5</v>
      </c>
      <c>
        <v>58</v>
      </c>
      <c>
        <v>5</v>
      </c>
      <c>
        <v>2</v>
      </c>
      <c>
        <v>5</v>
      </c>
      <c>
        <v>6</v>
      </c>
      <c>
        <v>0</v>
      </c>
      <c>
        <v>0</v>
      </c>
      <c>
        <v>13.31452437858597</v>
      </c>
      <c>
        <v>33.77810119754511</v>
      </c>
      <c>
        <v>859.8655554043328</v>
      </c>
      <c>
        <v>6.471627874408647</v>
      </c>
      <c>
        <v>50.1106186027588</v>
      </c>
      <c>
        <v>9.835083183769697</v>
      </c>
      <c>
        <v>0</v>
      </c>
      <c>
        <v>0</v>
      </c>
      <c>
        <v>973.3755106414011</v>
      </c>
    </row>
    <row>
      <c>
        <v>2598325</v>
      </c>
      <c>
        <v>1</v>
      </c>
      <c>
        <is>
          <t>İZMİR</t>
        </is>
      </c>
      <c>
        <v>TORBALI</v>
      </c>
      <c>
        <is>
          <t>KÖK</t>
        </is>
      </c>
      <c>
        <v>ÇAYBAŞI DM-1/19 35-26-M00182_ M12_2038797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05.07.2023 06:05:05</t>
        </is>
      </c>
      <c>
        <is>
          <t>05.07.2023 10:59:20</t>
        </is>
      </c>
      <c>
        <v>4.904166666</v>
      </c>
      <c>
        <v>0</v>
      </c>
      <c>
        <v>9</v>
      </c>
      <c>
        <v>36</v>
      </c>
      <c>
        <v>86</v>
      </c>
      <c>
        <v>14</v>
      </c>
      <c>
        <v>24</v>
      </c>
      <c>
        <v>5</v>
      </c>
      <c>
        <v>0</v>
      </c>
      <c>
        <v>0</v>
      </c>
      <c>
        <v>6.975518306418289</v>
      </c>
      <c>
        <v>848.6184402213117</v>
      </c>
      <c>
        <v>1633.0232781173825</v>
      </c>
      <c>
        <v>1200.0696538180823</v>
      </c>
      <c>
        <v>386.7444097870403</v>
      </c>
      <c>
        <v>3539.829794525134</v>
      </c>
      <c>
        <v>0</v>
      </c>
      <c>
        <v>7615.261094775369</v>
      </c>
    </row>
    <row>
      <c>
        <v>2598866</v>
      </c>
      <c>
        <v>1</v>
      </c>
      <c>
        <is>
          <t>İZMİR</t>
        </is>
      </c>
      <c>
        <v>SEFERİHİSAR</v>
      </c>
      <c>
        <is>
          <t>Saha Dağıtım Kutusu (SDK)</t>
        </is>
      </c>
      <c>
        <v>DM-1/TR-15 SEFERİHİSAR 35-14-M00327_A B2_5858593</v>
      </c>
      <c>
        <v>AG Yeraltı Kablo Arızası</v>
      </c>
      <c>
        <v>Dağıtım-AG</v>
      </c>
      <c>
        <v>Uzun</v>
      </c>
      <c>
        <v>Şebeke işletmecisi</v>
      </c>
      <c>
        <v>Bildirimsiz</v>
      </c>
      <c>
        <is>
          <t>05.07.2023 16:56:45</t>
        </is>
      </c>
      <c>
        <is>
          <t>05.07.2023 19:43:26</t>
        </is>
      </c>
      <c>
        <v>2.778055555</v>
      </c>
      <c>
        <v>0</v>
      </c>
      <c>
        <v>22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11.35611704413371</v>
      </c>
      <c>
        <v>0</v>
      </c>
      <c>
        <v>0</v>
      </c>
      <c>
        <v>0</v>
      </c>
      <c>
        <v>6.96025217609349</v>
      </c>
      <c>
        <v>0</v>
      </c>
      <c>
        <v>0</v>
      </c>
      <c>
        <v>18.316369220227198</v>
      </c>
    </row>
    <row>
      <c>
        <v>2598989</v>
      </c>
      <c>
        <v>1</v>
      </c>
      <c>
        <is>
          <t>MANİSA</t>
        </is>
      </c>
      <c>
        <v>SARUHANLI</v>
      </c>
      <c>
        <is>
          <t>Dağıtım Transformatörü</t>
        </is>
      </c>
      <c>
        <v>SARUHANLI TR-24 45-80-M00024_45-80-M00024_2348688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05.07.2023 19:03:03</t>
        </is>
      </c>
      <c>
        <is>
          <t>05.07.2023 21:57:48</t>
        </is>
      </c>
      <c>
        <v>2.9125</v>
      </c>
      <c>
        <v>0</v>
      </c>
      <c>
        <v>687</v>
      </c>
      <c>
        <v>0</v>
      </c>
      <c>
        <v>0</v>
      </c>
      <c>
        <v>0</v>
      </c>
      <c>
        <v>33</v>
      </c>
      <c>
        <v>0</v>
      </c>
      <c>
        <v>0</v>
      </c>
      <c>
        <v>0</v>
      </c>
      <c>
        <v>407.5307570546246</v>
      </c>
      <c>
        <v>0</v>
      </c>
      <c>
        <v>0</v>
      </c>
      <c>
        <v>0</v>
      </c>
      <c>
        <v>101.0809409984836</v>
      </c>
      <c>
        <v>0</v>
      </c>
      <c>
        <v>0</v>
      </c>
      <c>
        <v>508.61169805310817</v>
      </c>
    </row>
    <row>
      <c>
        <v>2598388</v>
      </c>
      <c>
        <v>1</v>
      </c>
      <c>
        <is>
          <t>İZMİR</t>
        </is>
      </c>
      <c>
        <v>ÇEŞME</v>
      </c>
      <c>
        <is>
          <t>OG Fideri</t>
        </is>
      </c>
      <c>
        <v>L-243 35-18-L00243_ L04_2096406</v>
      </c>
      <c>
        <v>OG Fider Açması</v>
      </c>
      <c>
        <v>Dağıtım-OG</v>
      </c>
      <c>
        <v>Kısa</v>
      </c>
      <c>
        <v>Şebeke işletmecisi</v>
      </c>
      <c>
        <v>Bildirimsiz</v>
      </c>
      <c>
        <is>
          <t>05.07.2023 08:42:40</t>
        </is>
      </c>
      <c>
        <is>
          <t>05.07.2023 08:45:38</t>
        </is>
      </c>
      <c>
        <v>0.049444444</v>
      </c>
      <c>
        <v>0</v>
      </c>
      <c>
        <v>1079</v>
      </c>
      <c>
        <v>0</v>
      </c>
      <c>
        <v>0</v>
      </c>
      <c>
        <v>2</v>
      </c>
      <c>
        <v>320</v>
      </c>
      <c>
        <v>0</v>
      </c>
      <c>
        <v>0</v>
      </c>
      <c>
        <v>0</v>
      </c>
      <c>
        <v>21.19162372372819</v>
      </c>
      <c>
        <v>0</v>
      </c>
      <c>
        <v>0</v>
      </c>
      <c>
        <v>0.8066319822658241</v>
      </c>
      <c>
        <v>41.52002547148601</v>
      </c>
      <c>
        <v>0</v>
      </c>
      <c>
        <v>0</v>
      </c>
      <c>
        <v>63.51828117748002</v>
      </c>
    </row>
    <row>
      <c>
        <v>2599135</v>
      </c>
      <c>
        <v>1</v>
      </c>
      <c>
        <is>
          <t>MANİSA</t>
        </is>
      </c>
      <c>
        <v>SELENDİ</v>
      </c>
      <c>
        <is>
          <t>OG Fideri</t>
        </is>
      </c>
      <c>
        <v>ÇAMPINAR TR-1 45-81-M00182_DIREK TIPI TRAFO HUCRESI H01_2040162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05.07.2023 21:39:01</t>
        </is>
      </c>
      <c>
        <is>
          <t>06.07.2023 02:40:12</t>
        </is>
      </c>
      <c>
        <v>5.019722222</v>
      </c>
      <c>
        <v>0</v>
      </c>
      <c>
        <v>41</v>
      </c>
      <c>
        <v>0</v>
      </c>
      <c>
        <v>2</v>
      </c>
      <c>
        <v>0</v>
      </c>
      <c>
        <v>7</v>
      </c>
      <c>
        <v>0</v>
      </c>
      <c>
        <v>0</v>
      </c>
      <c>
        <v>0</v>
      </c>
      <c>
        <v>23.775224289258905</v>
      </c>
      <c>
        <v>0</v>
      </c>
      <c>
        <v>14.319337643235578</v>
      </c>
      <c>
        <v>0</v>
      </c>
      <c>
        <v>10.23518624452348</v>
      </c>
      <c>
        <v>0</v>
      </c>
      <c>
        <v>0</v>
      </c>
      <c>
        <v>48.32974817701796</v>
      </c>
    </row>
    <row>
      <c>
        <v>2598743</v>
      </c>
      <c>
        <v>1</v>
      </c>
      <c>
        <is>
          <t>MANİSA</t>
        </is>
      </c>
      <c>
        <v>SALİHLİ</v>
      </c>
      <c>
        <is>
          <t>OG Fideri</t>
        </is>
      </c>
      <c>
        <v>ÇAPAKLI KÖK 45-78-M01161_HatBaşıAyırıcı_53139970 M05_53139970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05.07.2023 14:52:45</t>
        </is>
      </c>
      <c>
        <is>
          <t>05.07.2023 18:31:01</t>
        </is>
      </c>
      <c>
        <v>3.637777777</v>
      </c>
      <c>
        <v>0</v>
      </c>
      <c>
        <v>97</v>
      </c>
      <c>
        <v>0</v>
      </c>
      <c>
        <v>6</v>
      </c>
      <c>
        <v>0</v>
      </c>
      <c>
        <v>8</v>
      </c>
      <c>
        <v>0</v>
      </c>
      <c>
        <v>0</v>
      </c>
      <c>
        <v>0</v>
      </c>
      <c>
        <v>64.21935202392181</v>
      </c>
      <c>
        <v>0</v>
      </c>
      <c>
        <v>64.50398797184525</v>
      </c>
      <c>
        <v>0</v>
      </c>
      <c>
        <v>18.653472819249266</v>
      </c>
      <c>
        <v>0</v>
      </c>
      <c>
        <v>0</v>
      </c>
      <c>
        <v>147.3768128150163</v>
      </c>
    </row>
    <row>
      <c>
        <v>2598448</v>
      </c>
      <c>
        <v>1</v>
      </c>
      <c>
        <is>
          <t>MANİSA</t>
        </is>
      </c>
      <c>
        <v>KULA</v>
      </c>
      <c>
        <is>
          <t>KÖK</t>
        </is>
      </c>
      <c>
        <v>SARAÇLAR KÖK 45-77-L00104_HAMİDİYE L05_72240088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05.07.2023 09:41:17</t>
        </is>
      </c>
      <c>
        <is>
          <t>05.07.2023 10:13:26</t>
        </is>
      </c>
      <c>
        <v>0.535833333</v>
      </c>
      <c>
        <v>3</v>
      </c>
      <c>
        <v>335</v>
      </c>
      <c>
        <v>14</v>
      </c>
      <c>
        <v>25</v>
      </c>
      <c>
        <v>6</v>
      </c>
      <c>
        <v>27</v>
      </c>
      <c>
        <v>1</v>
      </c>
      <c>
        <v>0</v>
      </c>
      <c>
        <v>0.3591391845133334</v>
      </c>
      <c>
        <v>19.68642450568686</v>
      </c>
      <c>
        <v>48.789125374448</v>
      </c>
      <c>
        <v>9.458364983273817</v>
      </c>
      <c>
        <v>10.034419947133896</v>
      </c>
      <c>
        <v>7.248354966990526</v>
      </c>
      <c>
        <v>69.7982985943153</v>
      </c>
      <c>
        <v>0</v>
      </c>
      <c>
        <v>165.3741275563617</v>
      </c>
    </row>
    <row>
      <c>
        <v>2598929</v>
      </c>
      <c>
        <v>1</v>
      </c>
      <c>
        <is>
          <t>İZMİR</t>
        </is>
      </c>
      <c>
        <v>KİRAZ</v>
      </c>
      <c>
        <is>
          <t>AG Fideri</t>
        </is>
      </c>
      <c>
        <v>KARAMAN İÇME SUYU YANI TR-3 35-31-L00050_47863837_56394332_56394332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05.07.2023 17:50:50</t>
        </is>
      </c>
      <c>
        <is>
          <t>05.07.2023 20:17:24</t>
        </is>
      </c>
      <c>
        <v>2.442777777</v>
      </c>
      <c>
        <v>0</v>
      </c>
      <c>
        <v>0</v>
      </c>
      <c>
        <v>0</v>
      </c>
      <c>
        <v>6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12.0038535073606</v>
      </c>
      <c>
        <v>0</v>
      </c>
      <c>
        <v>0</v>
      </c>
      <c>
        <v>0</v>
      </c>
      <c>
        <v>0</v>
      </c>
      <c>
        <v>12.0038535073606</v>
      </c>
    </row>
    <row>
      <c>
        <v>2598952</v>
      </c>
      <c>
        <v>1</v>
      </c>
      <c>
        <is>
          <t>MANİSA</t>
        </is>
      </c>
      <c>
        <v>DEMİRCİ</v>
      </c>
      <c>
        <is>
          <t>Kullanıcı Bağlantı Hattı</t>
        </is>
      </c>
      <c>
        <v>HACIBABA TR-7 45-74-M00379_945593681_945593681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05.07.2023 18:17:30</t>
        </is>
      </c>
      <c>
        <is>
          <t>05.07.2023 22:53:32</t>
        </is>
      </c>
      <c>
        <v>4.600555555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2.4381548456768365</v>
      </c>
      <c>
        <v>0</v>
      </c>
      <c>
        <v>0</v>
      </c>
      <c>
        <v>0</v>
      </c>
      <c>
        <v>0</v>
      </c>
      <c>
        <v>2.4381548456768365</v>
      </c>
    </row>
    <row>
      <c>
        <v>2599072</v>
      </c>
      <c>
        <v>1</v>
      </c>
      <c>
        <is>
          <t>İZMİR</t>
        </is>
      </c>
      <c>
        <v>MENDERES</v>
      </c>
      <c>
        <is>
          <t>KÖK</t>
        </is>
      </c>
      <c>
        <v>AĞAÇ İŞLERİ KÖK-2 (M-703) 35-22-M00125_KISIKKÖY(KARTAL) M02_72110798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05.07.2023 20:44:49</t>
        </is>
      </c>
      <c>
        <is>
          <t>05.07.2023 21:53:11</t>
        </is>
      </c>
      <c>
        <v>1.139444444</v>
      </c>
      <c>
        <v>0</v>
      </c>
      <c>
        <v>279</v>
      </c>
      <c>
        <v>0</v>
      </c>
      <c>
        <v>23</v>
      </c>
      <c>
        <v>9</v>
      </c>
      <c>
        <v>64</v>
      </c>
      <c>
        <v>2</v>
      </c>
      <c>
        <v>2</v>
      </c>
      <c>
        <v>0</v>
      </c>
      <c>
        <v>92.14074276433317</v>
      </c>
      <c>
        <v>0</v>
      </c>
      <c>
        <v>41.857680147370736</v>
      </c>
      <c>
        <v>112.68656334884543</v>
      </c>
      <c>
        <v>95.59471135407296</v>
      </c>
      <c>
        <v>137.1904834442528</v>
      </c>
      <c>
        <v>13.343905704732055</v>
      </c>
      <c>
        <v>492.81408676360707</v>
      </c>
    </row>
    <row>
      <c>
        <v>2598740</v>
      </c>
      <c>
        <v>1</v>
      </c>
      <c>
        <is>
          <t>İZMİR</t>
        </is>
      </c>
      <c>
        <v>KARABAĞLAR</v>
      </c>
      <c>
        <is>
          <t>Dağıtım Transformatörü</t>
        </is>
      </c>
      <c>
        <v>K-106 35-01-K00106_35-01-K00106_2375116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05.07.2023 14:47:37</t>
        </is>
      </c>
      <c>
        <is>
          <t>05.07.2023 16:15:47</t>
        </is>
      </c>
      <c>
        <v>1.469444444</v>
      </c>
      <c>
        <v>0</v>
      </c>
      <c>
        <v>228</v>
      </c>
      <c>
        <v>0</v>
      </c>
      <c>
        <v>0</v>
      </c>
      <c>
        <v>0</v>
      </c>
      <c>
        <v>194</v>
      </c>
      <c>
        <v>0</v>
      </c>
      <c>
        <v>4</v>
      </c>
      <c>
        <v>0</v>
      </c>
      <c>
        <v>78.26740720671609</v>
      </c>
      <c>
        <v>0</v>
      </c>
      <c>
        <v>0</v>
      </c>
      <c>
        <v>0</v>
      </c>
      <c>
        <v>481.7295969332804</v>
      </c>
      <c>
        <v>0</v>
      </c>
      <c>
        <v>492.00926567280084</v>
      </c>
      <c>
        <v>1052.0062698127974</v>
      </c>
    </row>
    <row>
      <c>
        <v>2598617</v>
      </c>
      <c>
        <v>1</v>
      </c>
      <c>
        <is>
          <t>İZMİR</t>
        </is>
      </c>
      <c>
        <v>ALİAĞA</v>
      </c>
      <c>
        <is>
          <t>AG Fideri</t>
        </is>
      </c>
      <c>
        <v>YENİ ŞAKRAN TR-1 35-17-M00201_C_56355746_56355746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05.07.2023 12:27:43</t>
        </is>
      </c>
      <c>
        <is>
          <t>05.07.2023 13:58:37</t>
        </is>
      </c>
      <c>
        <v>1.515</v>
      </c>
      <c>
        <v>0</v>
      </c>
      <c>
        <v>127</v>
      </c>
      <c>
        <v>0</v>
      </c>
      <c>
        <v>0</v>
      </c>
      <c>
        <v>0</v>
      </c>
      <c>
        <v>20</v>
      </c>
      <c>
        <v>0</v>
      </c>
      <c>
        <v>0</v>
      </c>
      <c>
        <v>0</v>
      </c>
      <c>
        <v>39.35390898465694</v>
      </c>
      <c>
        <v>0</v>
      </c>
      <c>
        <v>0</v>
      </c>
      <c>
        <v>0</v>
      </c>
      <c>
        <v>68.55488827833194</v>
      </c>
      <c>
        <v>0</v>
      </c>
      <c>
        <v>0</v>
      </c>
      <c>
        <v>107.90879726298888</v>
      </c>
    </row>
    <row>
      <c>
        <v>2598972</v>
      </c>
      <c>
        <v>1</v>
      </c>
      <c>
        <is>
          <t>İZMİR</t>
        </is>
      </c>
      <c>
        <v>KİRAZ</v>
      </c>
      <c>
        <is>
          <t>Dağıtım Transformatörü</t>
        </is>
      </c>
      <c>
        <v>KALEKÖY TR-4 35-31-L00236_35-31-L00236_2365450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05.07.2023 18:39:47</t>
        </is>
      </c>
      <c>
        <is>
          <t>05.07.2023 19:21:57</t>
        </is>
      </c>
      <c>
        <v>0.702777777</v>
      </c>
      <c>
        <v>0</v>
      </c>
      <c>
        <v>25</v>
      </c>
      <c>
        <v>0</v>
      </c>
      <c>
        <v>22</v>
      </c>
      <c>
        <v>0</v>
      </c>
      <c>
        <v>13</v>
      </c>
      <c>
        <v>0</v>
      </c>
      <c>
        <v>0</v>
      </c>
      <c>
        <v>0</v>
      </c>
      <c>
        <v>5.058397161976239</v>
      </c>
      <c>
        <v>0</v>
      </c>
      <c>
        <v>88.30917041045512</v>
      </c>
      <c>
        <v>0</v>
      </c>
      <c>
        <v>25.72821640975135</v>
      </c>
      <c>
        <v>0</v>
      </c>
      <c>
        <v>0</v>
      </c>
      <c>
        <v>119.09578398218272</v>
      </c>
    </row>
    <row>
      <c>
        <v>2598803</v>
      </c>
      <c>
        <v>1</v>
      </c>
      <c>
        <is>
          <t>İZMİR</t>
        </is>
      </c>
      <c>
        <v>KEMALPAŞA</v>
      </c>
      <c>
        <is>
          <t>Dağıtım Transformatörü</t>
        </is>
      </c>
      <c>
        <v>ÇAMBEL KÖYÜ İÇME SUYU 2 TR 35-27-M00466_35-27-M00466_2368875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05.07.2023 16:04:25</t>
        </is>
      </c>
      <c>
        <is>
          <t>05.07.2023 17:13:24</t>
        </is>
      </c>
      <c>
        <v>1.149722222</v>
      </c>
      <c>
        <v>0</v>
      </c>
      <c>
        <v>4</v>
      </c>
      <c>
        <v>0</v>
      </c>
      <c>
        <v>12</v>
      </c>
      <c>
        <v>0</v>
      </c>
      <c>
        <v>19</v>
      </c>
      <c>
        <v>0</v>
      </c>
      <c>
        <v>0</v>
      </c>
      <c>
        <v>0</v>
      </c>
      <c>
        <v>8.215288158403482</v>
      </c>
      <c>
        <v>0</v>
      </c>
      <c>
        <v>18.072574310131525</v>
      </c>
      <c>
        <v>0</v>
      </c>
      <c>
        <v>34.745000650475</v>
      </c>
      <c>
        <v>0</v>
      </c>
      <c>
        <v>0</v>
      </c>
      <c>
        <v>61.03286311901</v>
      </c>
    </row>
    <row>
      <c>
        <v>2598909</v>
      </c>
      <c>
        <v>1</v>
      </c>
      <c>
        <is>
          <t>MANİSA</t>
        </is>
      </c>
      <c>
        <v>SELENDİ</v>
      </c>
      <c>
        <is>
          <t>Dağıtım Transformatörü</t>
        </is>
      </c>
      <c>
        <v>BEDDELLER TR-1 45-81-M00126_45-81-M00126_2376135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05.07.2023 17:21:47</t>
        </is>
      </c>
      <c>
        <is>
          <t>05.07.2023 20:55:14</t>
        </is>
      </c>
      <c>
        <v>3.5575</v>
      </c>
      <c>
        <v>0</v>
      </c>
      <c>
        <v>45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19.44084328921365</v>
      </c>
      <c>
        <v>0</v>
      </c>
      <c>
        <v>0</v>
      </c>
      <c>
        <v>0</v>
      </c>
      <c>
        <v>0</v>
      </c>
      <c>
        <v>0</v>
      </c>
      <c>
        <v>0</v>
      </c>
      <c>
        <v>19.44084328921365</v>
      </c>
    </row>
    <row>
      <c>
        <v>2598517</v>
      </c>
      <c>
        <v>1</v>
      </c>
      <c>
        <is>
          <t>MANİSA</t>
        </is>
      </c>
      <c>
        <v>SARIGÖL</v>
      </c>
      <c>
        <is>
          <t>KÖK</t>
        </is>
      </c>
      <c>
        <v>TIRAZLI KÖK 45-79-M00079_BAHARLAR M06_72036244</v>
      </c>
      <c>
        <v>OG Fider Açması</v>
      </c>
      <c>
        <v>Dağıtım-OG</v>
      </c>
      <c>
        <v>Kısa</v>
      </c>
      <c>
        <v>Şebeke işletmecisi</v>
      </c>
      <c>
        <v>Bildirimsiz</v>
      </c>
      <c>
        <is>
          <t>05.07.2023 10:43:07</t>
        </is>
      </c>
      <c>
        <is>
          <t>05.07.2023 10:43:13</t>
        </is>
      </c>
      <c>
        <v>0.001666666</v>
      </c>
      <c>
        <v>4</v>
      </c>
      <c>
        <v>1671</v>
      </c>
      <c>
        <v>126</v>
      </c>
      <c>
        <v>404</v>
      </c>
      <c>
        <v>7</v>
      </c>
      <c>
        <v>79</v>
      </c>
      <c>
        <v>0</v>
      </c>
      <c>
        <v>0</v>
      </c>
      <c>
        <v>0.00157535328</v>
      </c>
      <c>
        <v>0.36802246459204707</v>
      </c>
      <c>
        <v>2.119822985387249</v>
      </c>
      <c>
        <v>3.7354643653949613</v>
      </c>
      <c>
        <v>0.07296423126265467</v>
      </c>
      <c>
        <v>0.10140989475469453</v>
      </c>
      <c>
        <v>0</v>
      </c>
      <c>
        <v>0</v>
      </c>
      <c>
        <v>6.399259294671607</v>
      </c>
    </row>
    <row>
      <c>
        <v>2598766</v>
      </c>
      <c>
        <v>1</v>
      </c>
      <c>
        <is>
          <t>İZMİR</t>
        </is>
      </c>
      <c>
        <v>URLA</v>
      </c>
      <c>
        <is>
          <t>Kullanıcı Bağlantı Hattı</t>
        </is>
      </c>
      <c>
        <v>TR-67 35-19-L00067_956664598_956664598</v>
      </c>
      <c>
        <v>AG Box / Sdk Abone Çıkış Sigorta Atığı</v>
      </c>
      <c>
        <v>Dağıtım-AG</v>
      </c>
      <c>
        <v>Uzun</v>
      </c>
      <c>
        <v>Şebeke işletmecisi</v>
      </c>
      <c>
        <v>Bildirimsiz</v>
      </c>
      <c>
        <is>
          <t>05.07.2023 15:24:40</t>
        </is>
      </c>
      <c>
        <is>
          <t>05.07.2023 18:21:33</t>
        </is>
      </c>
      <c>
        <v>2.948055555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0.9220170377512966</v>
      </c>
      <c>
        <v>0</v>
      </c>
      <c>
        <v>0</v>
      </c>
      <c>
        <v>0</v>
      </c>
      <c>
        <v>0</v>
      </c>
      <c>
        <v>0</v>
      </c>
      <c>
        <v>0</v>
      </c>
      <c>
        <v>0.9220170377512966</v>
      </c>
    </row>
    <row>
      <c>
        <v>2599158</v>
      </c>
      <c>
        <v>1</v>
      </c>
      <c>
        <is>
          <t>İZMİR</t>
        </is>
      </c>
      <c>
        <v>ÖDEMİŞ</v>
      </c>
      <c>
        <is>
          <t>OG Fideri</t>
        </is>
      </c>
      <c>
        <v>YOLÜSTÜ İM 35-15-A00002_HatBaşıAyırıcı_81517569 M04_81517569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05.07.2023 21:48:30</t>
        </is>
      </c>
      <c>
        <is>
          <t>06.07.2023 07:17:44</t>
        </is>
      </c>
      <c>
        <v>9.487222222</v>
      </c>
      <c>
        <v>0</v>
      </c>
      <c>
        <v>170</v>
      </c>
      <c>
        <v>0</v>
      </c>
      <c>
        <v>88</v>
      </c>
      <c>
        <v>0</v>
      </c>
      <c>
        <v>41</v>
      </c>
      <c>
        <v>0</v>
      </c>
      <c>
        <v>0</v>
      </c>
      <c>
        <v>0</v>
      </c>
      <c>
        <v>513.9329249579156</v>
      </c>
      <c>
        <v>0</v>
      </c>
      <c>
        <v>1280.5008200090108</v>
      </c>
      <c>
        <v>0</v>
      </c>
      <c>
        <v>270.3161591370519</v>
      </c>
      <c>
        <v>0</v>
      </c>
      <c>
        <v>0</v>
      </c>
      <c>
        <v>2064.749904103978</v>
      </c>
    </row>
    <row>
      <c>
        <v>2598368</v>
      </c>
      <c>
        <v>1</v>
      </c>
      <c>
        <is>
          <t>MANİSA</t>
        </is>
      </c>
      <c>
        <v>SALİHLİ</v>
      </c>
      <c>
        <is>
          <t>AG Fideri</t>
        </is>
      </c>
      <c>
        <v>TR-182 45-78-L00182__65513062_65513062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05.07.2023 08:13:56</t>
        </is>
      </c>
      <c>
        <is>
          <t>05.07.2023 09:38:38</t>
        </is>
      </c>
      <c>
        <v>1.411666666</v>
      </c>
      <c>
        <v>0</v>
      </c>
      <c>
        <v>97</v>
      </c>
      <c>
        <v>0</v>
      </c>
      <c>
        <v>0</v>
      </c>
      <c>
        <v>0</v>
      </c>
      <c>
        <v>7</v>
      </c>
      <c>
        <v>0</v>
      </c>
      <c>
        <v>0</v>
      </c>
      <c>
        <v>0</v>
      </c>
      <c>
        <v>68.92035409227556</v>
      </c>
      <c>
        <v>0</v>
      </c>
      <c>
        <v>0</v>
      </c>
      <c>
        <v>0</v>
      </c>
      <c>
        <v>11.735225841624613</v>
      </c>
      <c>
        <v>0</v>
      </c>
      <c>
        <v>0</v>
      </c>
      <c>
        <v>80.65557993390017</v>
      </c>
    </row>
    <row>
      <c>
        <v>2598760</v>
      </c>
      <c>
        <v>1</v>
      </c>
      <c>
        <is>
          <t>İZMİR</t>
        </is>
      </c>
      <c>
        <v>BAYINDIR</v>
      </c>
      <c>
        <is>
          <t>KÖK</t>
        </is>
      </c>
      <c>
        <v>PINARLI KÖK 35-20-M00085_TR-2 - TR-3 M03_72358871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05.07.2023 15:14:55</t>
        </is>
      </c>
      <c>
        <is>
          <t>05.07.2023 16:51:53</t>
        </is>
      </c>
      <c>
        <v>1.616111111</v>
      </c>
      <c>
        <v>0</v>
      </c>
      <c>
        <v>79</v>
      </c>
      <c>
        <v>0</v>
      </c>
      <c>
        <v>26</v>
      </c>
      <c>
        <v>0</v>
      </c>
      <c>
        <v>14</v>
      </c>
      <c>
        <v>0</v>
      </c>
      <c>
        <v>0</v>
      </c>
      <c>
        <v>0</v>
      </c>
      <c>
        <v>41.65734574751831</v>
      </c>
      <c>
        <v>0</v>
      </c>
      <c>
        <v>57.641690842675075</v>
      </c>
      <c>
        <v>0</v>
      </c>
      <c>
        <v>41.839706098783594</v>
      </c>
      <c>
        <v>0</v>
      </c>
      <c>
        <v>0</v>
      </c>
      <c>
        <v>141.138742688977</v>
      </c>
    </row>
    <row>
      <c>
        <v>2599247</v>
      </c>
      <c>
        <v>1</v>
      </c>
      <c>
        <is>
          <t>MANİSA</t>
        </is>
      </c>
      <c>
        <v>ALAŞEHİR</v>
      </c>
      <c>
        <is>
          <t>OG Fideri</t>
        </is>
      </c>
      <c>
        <v>GÖBEKLİ TR-1 45-73-M01076_DIREK TIPI TRAFO HUCRESI H01_2126636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06.07.2023 00:25:50</t>
        </is>
      </c>
      <c>
        <is>
          <t>06.07.2023 04:49:40</t>
        </is>
      </c>
      <c>
        <v>4.397222222</v>
      </c>
      <c>
        <v>0</v>
      </c>
      <c>
        <v>57</v>
      </c>
      <c>
        <v>0</v>
      </c>
      <c>
        <v>1</v>
      </c>
      <c>
        <v>0</v>
      </c>
      <c>
        <v>1</v>
      </c>
      <c>
        <v>0</v>
      </c>
      <c>
        <v>0</v>
      </c>
      <c>
        <v>0</v>
      </c>
      <c>
        <v>35.48429256760981</v>
      </c>
      <c>
        <v>0</v>
      </c>
      <c>
        <v>9.445253714433333</v>
      </c>
      <c>
        <v>0</v>
      </c>
      <c>
        <v>0.9148577023831361</v>
      </c>
      <c>
        <v>0</v>
      </c>
      <c>
        <v>0</v>
      </c>
      <c>
        <v>45.844403984426286</v>
      </c>
    </row>
    <row>
      <c>
        <v>2599270</v>
      </c>
      <c>
        <v>1</v>
      </c>
      <c>
        <is>
          <t>İZMİR</t>
        </is>
      </c>
      <c>
        <v>FOÇA</v>
      </c>
      <c>
        <is>
          <t>AG Fideri</t>
        </is>
      </c>
      <c>
        <v>YENİFOÇA TR-1 DM 35-23-M00001_A_56399269_56399269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06.07.2023 02:41:47</t>
        </is>
      </c>
      <c>
        <is>
          <t>06.07.2023 03:43:42</t>
        </is>
      </c>
      <c>
        <v>1.031944444</v>
      </c>
      <c>
        <v>0</v>
      </c>
      <c>
        <v>7</v>
      </c>
      <c>
        <v>0</v>
      </c>
      <c>
        <v>1</v>
      </c>
      <c>
        <v>0</v>
      </c>
      <c>
        <v>2</v>
      </c>
      <c>
        <v>0</v>
      </c>
      <c>
        <v>0</v>
      </c>
      <c>
        <v>0</v>
      </c>
      <c>
        <v>2.108832932894361</v>
      </c>
      <c>
        <v>0</v>
      </c>
      <c>
        <v>0.0104252006160925</v>
      </c>
      <c>
        <v>0</v>
      </c>
      <c>
        <v>0.07144636198364962</v>
      </c>
      <c>
        <v>0</v>
      </c>
      <c>
        <v>0</v>
      </c>
      <c>
        <v>2.190704495494103</v>
      </c>
    </row>
    <row>
      <c>
        <v>2599416</v>
      </c>
      <c>
        <v>1</v>
      </c>
      <c>
        <is>
          <t>MANİSA</t>
        </is>
      </c>
      <c>
        <v>YUNUSEMRE</v>
      </c>
      <c>
        <is>
          <t>DM</t>
        </is>
      </c>
      <c>
        <v>MURADİYE DM 45-71-M00006_ÜÇPINAR DM M02_2076872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06.07.2023 08:36:46</t>
        </is>
      </c>
      <c>
        <is>
          <t>06.07.2023 08:40:37</t>
        </is>
      </c>
      <c>
        <v>0.064166666</v>
      </c>
      <c>
        <v>69</v>
      </c>
      <c>
        <v>5147</v>
      </c>
      <c>
        <v>545</v>
      </c>
      <c>
        <v>398</v>
      </c>
      <c>
        <v>63</v>
      </c>
      <c>
        <v>550</v>
      </c>
      <c>
        <v>4</v>
      </c>
      <c>
        <v>0</v>
      </c>
      <c>
        <v>3.923555653537849</v>
      </c>
      <c>
        <v>47.352228283683395</v>
      </c>
      <c>
        <v>86.71860499051196</v>
      </c>
      <c>
        <v>29.68119540998575</v>
      </c>
      <c>
        <v>40.299348122287626</v>
      </c>
      <c>
        <v>18.233310915369678</v>
      </c>
      <c>
        <v>29.659220422955094</v>
      </c>
      <c>
        <v>0</v>
      </c>
      <c>
        <v>255.86746379833136</v>
      </c>
    </row>
    <row>
      <c>
        <v>2599433</v>
      </c>
      <c>
        <v>1</v>
      </c>
      <c>
        <is>
          <t>MANİSA</t>
        </is>
      </c>
      <c>
        <v>ŞEHZADELER</v>
      </c>
      <c>
        <is>
          <t>TM Fideri</t>
        </is>
      </c>
      <c>
        <v>MANİSA TM-1 45-71-A00001_MURADİYE-2 M24_2309127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06.07.2023 08:47:58</t>
        </is>
      </c>
      <c>
        <is>
          <t>06.07.2023 09:48:30</t>
        </is>
      </c>
      <c>
        <v>1.008888888</v>
      </c>
      <c>
        <v>0</v>
      </c>
      <c>
        <v>1467</v>
      </c>
      <c>
        <v>0</v>
      </c>
      <c>
        <v>1</v>
      </c>
      <c>
        <v>42</v>
      </c>
      <c>
        <v>78</v>
      </c>
      <c>
        <v>40</v>
      </c>
      <c>
        <v>46</v>
      </c>
      <c>
        <v>0</v>
      </c>
      <c>
        <v>437.55085095269663</v>
      </c>
      <c>
        <v>0</v>
      </c>
      <c>
        <v>0</v>
      </c>
      <c>
        <v>375.432094152153</v>
      </c>
      <c>
        <v>436.1562275330274</v>
      </c>
      <c>
        <v>4926.349098179046</v>
      </c>
      <c>
        <v>2173.866090641661</v>
      </c>
      <c>
        <v>8349.354361458583</v>
      </c>
    </row>
    <row>
      <c>
        <v>2599980</v>
      </c>
      <c>
        <v>1</v>
      </c>
      <c>
        <is>
          <t>MANİSA</t>
        </is>
      </c>
      <c>
        <v>DEMİRCİ</v>
      </c>
      <c>
        <is>
          <t>Dağıtım Transformatörü</t>
        </is>
      </c>
      <c>
        <v>DURHASAN TR-2 45-74-M00265_45-74-M00265_2367335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06.07.2023 15:36:03</t>
        </is>
      </c>
      <c>
        <is>
          <t>06.07.2023 18:10:08</t>
        </is>
      </c>
      <c>
        <v>2.568055555</v>
      </c>
      <c>
        <v>0</v>
      </c>
      <c>
        <v>51</v>
      </c>
      <c>
        <v>0</v>
      </c>
      <c>
        <v>7</v>
      </c>
      <c>
        <v>0</v>
      </c>
      <c>
        <v>6</v>
      </c>
      <c>
        <v>0</v>
      </c>
      <c>
        <v>0</v>
      </c>
      <c>
        <v>0</v>
      </c>
      <c>
        <v>15.095212802141425</v>
      </c>
      <c>
        <v>0</v>
      </c>
      <c>
        <v>0.3354128071441571</v>
      </c>
      <c>
        <v>0</v>
      </c>
      <c>
        <v>2.0245571840372363</v>
      </c>
      <c>
        <v>0</v>
      </c>
      <c>
        <v>0</v>
      </c>
      <c>
        <v>17.45518279332282</v>
      </c>
    </row>
    <row>
      <c>
        <v>2663369</v>
      </c>
      <c>
        <v>1</v>
      </c>
      <c>
        <is>
          <t>İZMİR</t>
        </is>
      </c>
      <c>
        <v>BAYINDIR</v>
      </c>
      <c>
        <is>
          <t>OG Fideri</t>
        </is>
      </c>
      <c>
        <v>TR-1-6/1 YAĞCI KAVAĞI 35-20-L00033_GENCER FİDERİ L02_66512523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06.07.2023 19:54:17</t>
        </is>
      </c>
      <c>
        <is>
          <t>06.07.2023 20:28:00</t>
        </is>
      </c>
      <c>
        <v>0.561944444</v>
      </c>
      <c>
        <v>0</v>
      </c>
      <c>
        <v>70</v>
      </c>
      <c>
        <v>0</v>
      </c>
      <c>
        <v>194</v>
      </c>
      <c>
        <v>3</v>
      </c>
      <c>
        <v>104</v>
      </c>
      <c>
        <v>0</v>
      </c>
      <c>
        <v>0</v>
      </c>
      <c>
        <v>0</v>
      </c>
      <c>
        <v>17.38105246845475</v>
      </c>
      <c>
        <v>0</v>
      </c>
      <c>
        <v>186.1294310859081</v>
      </c>
      <c>
        <v>88.17955058287254</v>
      </c>
      <c>
        <v>78.15269147351387</v>
      </c>
      <c>
        <v>0</v>
      </c>
      <c>
        <v>0</v>
      </c>
      <c>
        <v>369.84272561074926</v>
      </c>
    </row>
    <row>
      <c>
        <v>2600249</v>
      </c>
      <c>
        <v>1</v>
      </c>
      <c>
        <is>
          <t>İZMİR</t>
        </is>
      </c>
      <c>
        <v>TORBALI</v>
      </c>
      <c>
        <is>
          <t>TM Fideri</t>
        </is>
      </c>
      <c>
        <v>ARSLANLAR TM 35-26-A00004_BAYINDIR M01_2327575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06.07.2023 19:46:17</t>
        </is>
      </c>
      <c>
        <is>
          <t>07.07.2023 01:07:50</t>
        </is>
      </c>
      <c>
        <v>5.359166666</v>
      </c>
      <c>
        <v>0</v>
      </c>
      <c>
        <v>95</v>
      </c>
      <c>
        <v>0</v>
      </c>
      <c>
        <v>138</v>
      </c>
      <c>
        <v>1</v>
      </c>
      <c>
        <v>56</v>
      </c>
      <c>
        <v>0</v>
      </c>
      <c>
        <v>0</v>
      </c>
      <c>
        <v>0</v>
      </c>
      <c>
        <v>153.41749465891013</v>
      </c>
      <c>
        <v>0</v>
      </c>
      <c>
        <v>914.3116508316622</v>
      </c>
      <c>
        <v>65.75029152658809</v>
      </c>
      <c>
        <v>272.8601452821292</v>
      </c>
      <c>
        <v>0</v>
      </c>
      <c>
        <v>0</v>
      </c>
      <c>
        <v>1406.3395822992898</v>
      </c>
    </row>
    <row>
      <c>
        <v>2600166</v>
      </c>
      <c>
        <v>1</v>
      </c>
      <c>
        <is>
          <t>MANİSA</t>
        </is>
      </c>
      <c>
        <v>ALAŞEHİR</v>
      </c>
      <c>
        <is>
          <t>AG Fideri</t>
        </is>
      </c>
      <c>
        <v>YEŞİLYURT TR-18 45-73-M00489_B_56402709_56402709</v>
      </c>
      <c>
        <v>AG Tel Kopuğu</v>
      </c>
      <c>
        <v>Dağıtım-AG</v>
      </c>
      <c>
        <v>Uzun</v>
      </c>
      <c>
        <v>Şebeke işletmecisi</v>
      </c>
      <c>
        <v>Bildirimsiz</v>
      </c>
      <c>
        <is>
          <t>06.07.2023 18:29:04</t>
        </is>
      </c>
      <c>
        <is>
          <t>06.07.2023 22:57:53</t>
        </is>
      </c>
      <c>
        <v>4.480277777</v>
      </c>
      <c>
        <v>0</v>
      </c>
      <c>
        <v>127</v>
      </c>
      <c>
        <v>0</v>
      </c>
      <c>
        <v>0</v>
      </c>
      <c>
        <v>0</v>
      </c>
      <c>
        <v>8</v>
      </c>
      <c>
        <v>0</v>
      </c>
      <c>
        <v>0</v>
      </c>
      <c>
        <v>0</v>
      </c>
      <c>
        <v>144.45086216516376</v>
      </c>
      <c>
        <v>0</v>
      </c>
      <c>
        <v>0</v>
      </c>
      <c>
        <v>0</v>
      </c>
      <c>
        <v>10.282693520462193</v>
      </c>
      <c>
        <v>0</v>
      </c>
      <c>
        <v>0</v>
      </c>
      <c>
        <v>154.73355568562596</v>
      </c>
    </row>
    <row>
      <c>
        <v>2599516</v>
      </c>
      <c>
        <v>1</v>
      </c>
      <c>
        <is>
          <t>İZMİR</t>
        </is>
      </c>
      <c>
        <v>KİRAZ</v>
      </c>
      <c>
        <is>
          <t>AG Fideri</t>
        </is>
      </c>
      <c>
        <v>KARAMAN TR-1 35-31-L00435_C_56386354_56386354</v>
      </c>
      <c>
        <v>AG Sehim Bozukluğu</v>
      </c>
      <c>
        <v>Dağıtım-AG</v>
      </c>
      <c>
        <v>Uzun</v>
      </c>
      <c>
        <v>Şebeke işletmecisi</v>
      </c>
      <c>
        <v>Bildirimsiz</v>
      </c>
      <c>
        <is>
          <t>06.07.2023 09:43:45</t>
        </is>
      </c>
      <c>
        <is>
          <t>06.07.2023 19:07:33</t>
        </is>
      </c>
      <c>
        <v>9.396666666</v>
      </c>
      <c>
        <v>0</v>
      </c>
      <c>
        <v>11</v>
      </c>
      <c>
        <v>0</v>
      </c>
      <c>
        <v>2</v>
      </c>
      <c>
        <v>0</v>
      </c>
      <c>
        <v>1</v>
      </c>
      <c>
        <v>0</v>
      </c>
      <c>
        <v>0</v>
      </c>
      <c>
        <v>0</v>
      </c>
      <c>
        <v>15.858259534509989</v>
      </c>
      <c>
        <v>0</v>
      </c>
      <c>
        <v>11.68945383208442</v>
      </c>
      <c>
        <v>0</v>
      </c>
      <c>
        <v>5.960571049345808</v>
      </c>
      <c>
        <v>0</v>
      </c>
      <c>
        <v>0</v>
      </c>
      <c>
        <v>33.50828441594022</v>
      </c>
    </row>
    <row>
      <c>
        <v>2599725</v>
      </c>
      <c>
        <v>1</v>
      </c>
      <c>
        <is>
          <t>MANİSA</t>
        </is>
      </c>
      <c>
        <v>YUNUSEMRE</v>
      </c>
      <c>
        <is>
          <t>KÖK</t>
        </is>
      </c>
      <c>
        <v>MURADİYE DM-4/20 45-71-M00854_DOĞANPAK M01_72088439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06.07.2023 12:04:46</t>
        </is>
      </c>
      <c>
        <is>
          <t>06.07.2023 14:25:45</t>
        </is>
      </c>
      <c>
        <v>2.349722222</v>
      </c>
      <c>
        <v>0</v>
      </c>
      <c>
        <v>0</v>
      </c>
      <c>
        <v>0</v>
      </c>
      <c>
        <v>0</v>
      </c>
      <c>
        <v>3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38.54761547353244</v>
      </c>
      <c>
        <v>0</v>
      </c>
      <c>
        <v>128.36238059290932</v>
      </c>
      <c>
        <v>0</v>
      </c>
      <c>
        <v>166.90999606644175</v>
      </c>
    </row>
    <row>
      <c>
        <v>2600412</v>
      </c>
      <c>
        <v>1</v>
      </c>
      <c>
        <is>
          <t>İZMİR</t>
        </is>
      </c>
      <c>
        <v>ÖDEMİŞ</v>
      </c>
      <c>
        <is>
          <t>AG Fideri</t>
        </is>
      </c>
      <c>
        <v>MESCİTLİ TR-4 35-15-L01016_C_56361168_56361168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06.07.2023 21:41:48</t>
        </is>
      </c>
      <c>
        <is>
          <t>07.07.2023 00:48:03</t>
        </is>
      </c>
      <c>
        <v>3.104166666</v>
      </c>
      <c>
        <v>0</v>
      </c>
      <c>
        <v>2</v>
      </c>
      <c>
        <v>0</v>
      </c>
      <c>
        <v>7</v>
      </c>
      <c>
        <v>0</v>
      </c>
      <c>
        <v>4</v>
      </c>
      <c>
        <v>0</v>
      </c>
      <c>
        <v>0</v>
      </c>
      <c>
        <v>0</v>
      </c>
      <c>
        <v>2.4333221345721276</v>
      </c>
      <c>
        <v>0</v>
      </c>
      <c>
        <v>11.349465310798486</v>
      </c>
      <c>
        <v>0</v>
      </c>
      <c>
        <v>5.012987329771907</v>
      </c>
      <c>
        <v>0</v>
      </c>
      <c>
        <v>0</v>
      </c>
      <c>
        <v>18.795774775142522</v>
      </c>
    </row>
    <row>
      <c>
        <v>2599665</v>
      </c>
      <c>
        <v>1</v>
      </c>
      <c>
        <is>
          <t>İZMİR</t>
        </is>
      </c>
      <c>
        <v>BERGAMA</v>
      </c>
      <c>
        <is>
          <t>Dağıtım Transformatörü</t>
        </is>
      </c>
      <c>
        <v>TR-4 35-16-L00004_35-16-L00004_2349552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06.07.2023 11:25:27</t>
        </is>
      </c>
      <c>
        <is>
          <t>06.07.2023 12:59:20</t>
        </is>
      </c>
      <c>
        <v>1.564722222</v>
      </c>
      <c>
        <v>0</v>
      </c>
      <c>
        <v>250</v>
      </c>
      <c>
        <v>0</v>
      </c>
      <c>
        <v>0</v>
      </c>
      <c>
        <v>0</v>
      </c>
      <c>
        <v>23</v>
      </c>
      <c>
        <v>0</v>
      </c>
      <c>
        <v>0</v>
      </c>
      <c>
        <v>0</v>
      </c>
      <c>
        <v>81.55865373483431</v>
      </c>
      <c>
        <v>0</v>
      </c>
      <c>
        <v>0</v>
      </c>
      <c>
        <v>0</v>
      </c>
      <c>
        <v>80.10918708420917</v>
      </c>
      <c>
        <v>0</v>
      </c>
      <c>
        <v>0</v>
      </c>
      <c>
        <v>161.66784081904348</v>
      </c>
    </row>
    <row>
      <c>
        <v>2600312</v>
      </c>
      <c>
        <v>1</v>
      </c>
      <c>
        <is>
          <t>MANİSA</t>
        </is>
      </c>
      <c>
        <v>SALİHLİ</v>
      </c>
      <c>
        <is>
          <t>Kullanıcı Bağlantı Hattı</t>
        </is>
      </c>
      <c>
        <v>TR-147 45-78-L00147_95002433179_95002433179</v>
      </c>
      <c>
        <v>Üçüncü Şahısların Vermiş Olduğu Hasarlar</v>
      </c>
      <c>
        <v>Dağıtım-AG</v>
      </c>
      <c>
        <v>Uzun</v>
      </c>
      <c>
        <v>Dışsal</v>
      </c>
      <c>
        <v>Bildirimsiz</v>
      </c>
      <c>
        <is>
          <t>06.07.2023 20:17:07</t>
        </is>
      </c>
      <c>
        <is>
          <t>06.07.2023 21:14:03</t>
        </is>
      </c>
      <c>
        <v>0.948888888</v>
      </c>
      <c>
        <v>0</v>
      </c>
      <c>
        <v>0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1.5610064002594446</v>
      </c>
      <c>
        <v>0</v>
      </c>
      <c>
        <v>0</v>
      </c>
      <c>
        <v>1.5610064002594446</v>
      </c>
    </row>
    <row>
      <c>
        <v>2600458</v>
      </c>
      <c>
        <v>1</v>
      </c>
      <c>
        <is>
          <t>İZMİR</t>
        </is>
      </c>
      <c>
        <v>KINIK</v>
      </c>
      <c>
        <is>
          <t>Dağıtım Transformatörü</t>
        </is>
      </c>
      <c>
        <v>BALABAN TAŞLI TR-2 35-24-M00256_35-24-M00256_49935138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06.07.2023 22:40:01</t>
        </is>
      </c>
      <c>
        <is>
          <t>06.07.2023 23:00:41</t>
        </is>
      </c>
      <c>
        <v>0.344444444</v>
      </c>
      <c>
        <v>0</v>
      </c>
      <c>
        <v>19</v>
      </c>
      <c>
        <v>0</v>
      </c>
      <c>
        <v>2</v>
      </c>
      <c>
        <v>0</v>
      </c>
      <c>
        <v>8</v>
      </c>
      <c>
        <v>0</v>
      </c>
      <c>
        <v>0</v>
      </c>
      <c>
        <v>0</v>
      </c>
      <c>
        <v>14.124926879958647</v>
      </c>
      <c>
        <v>0</v>
      </c>
      <c>
        <v>2.5720911396402886</v>
      </c>
      <c>
        <v>0</v>
      </c>
      <c>
        <v>4.939970744295159</v>
      </c>
      <c>
        <v>0</v>
      </c>
      <c>
        <v>0</v>
      </c>
      <c>
        <v>21.636988763894095</v>
      </c>
    </row>
    <row>
      <c>
        <v>2600063</v>
      </c>
      <c>
        <v>1</v>
      </c>
      <c>
        <is>
          <t>MANİSA</t>
        </is>
      </c>
      <c>
        <v>ŞEHZADELER</v>
      </c>
      <c>
        <is>
          <t>KÖK</t>
        </is>
      </c>
      <c>
        <v>BEYDERE KÖK 45-71-M00128_ÜÇPINAR M03_50217152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06.07.2023 17:17:54</t>
        </is>
      </c>
      <c>
        <is>
          <t>06.07.2023 17:27:19</t>
        </is>
      </c>
      <c>
        <v>0.156944444</v>
      </c>
      <c>
        <v>9</v>
      </c>
      <c>
        <v>3</v>
      </c>
      <c>
        <v>285</v>
      </c>
      <c>
        <v>43</v>
      </c>
      <c>
        <v>17</v>
      </c>
      <c>
        <v>2</v>
      </c>
      <c>
        <v>0</v>
      </c>
      <c>
        <v>0</v>
      </c>
      <c>
        <v>0.7685781297755351</v>
      </c>
      <c>
        <v>0.3561051711961819</v>
      </c>
      <c>
        <v>269.2319191817509</v>
      </c>
      <c>
        <v>81.87111567599658</v>
      </c>
      <c>
        <v>14.133948306479677</v>
      </c>
      <c>
        <v>0.36557010020224173</v>
      </c>
      <c>
        <v>0</v>
      </c>
      <c>
        <v>0</v>
      </c>
      <c>
        <v>366.72723656540114</v>
      </c>
    </row>
    <row>
      <c>
        <v>2600043</v>
      </c>
      <c>
        <v>1</v>
      </c>
      <c>
        <is>
          <t>MANİSA</t>
        </is>
      </c>
      <c>
        <v>GÖRDES</v>
      </c>
      <c>
        <is>
          <t>AG Fideri</t>
        </is>
      </c>
      <c>
        <v>DAMARDI AKPINAR TR-2 45-75-M00326_A_56398208_56398208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06.07.2023 16:54:21</t>
        </is>
      </c>
      <c>
        <is>
          <t>06.07.2023 17:58:32</t>
        </is>
      </c>
      <c>
        <v>1.069722222</v>
      </c>
      <c>
        <v>0</v>
      </c>
      <c>
        <v>21</v>
      </c>
      <c>
        <v>0</v>
      </c>
      <c>
        <v>7</v>
      </c>
      <c>
        <v>0</v>
      </c>
      <c>
        <v>1</v>
      </c>
      <c>
        <v>0</v>
      </c>
      <c>
        <v>0</v>
      </c>
      <c>
        <v>0</v>
      </c>
      <c>
        <v>2.411434900133474</v>
      </c>
      <c>
        <v>0</v>
      </c>
      <c>
        <v>3.6790581321403044</v>
      </c>
      <c>
        <v>0</v>
      </c>
      <c>
        <v>2.2332360586355553</v>
      </c>
      <c>
        <v>0</v>
      </c>
      <c>
        <v>0</v>
      </c>
      <c>
        <v>8.323729090909334</v>
      </c>
    </row>
    <row>
      <c>
        <v>2599874</v>
      </c>
      <c>
        <v>1</v>
      </c>
      <c>
        <is>
          <t>MANİSA</t>
        </is>
      </c>
      <c>
        <v>KÖPRÜBAŞI</v>
      </c>
      <c>
        <is>
          <t>KÖK</t>
        </is>
      </c>
      <c>
        <v>UĞURLU KÖK 45-86-M00045_ALANYOLU KIRANŞEYH M04_72226053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06.07.2023 14:09:57</t>
        </is>
      </c>
      <c>
        <is>
          <t>06.07.2023 14:21:00</t>
        </is>
      </c>
      <c>
        <v>0.184166666</v>
      </c>
      <c>
        <v>3</v>
      </c>
      <c>
        <v>651</v>
      </c>
      <c>
        <v>23</v>
      </c>
      <c>
        <v>201</v>
      </c>
      <c>
        <v>5</v>
      </c>
      <c>
        <v>47</v>
      </c>
      <c>
        <v>0</v>
      </c>
      <c>
        <v>0</v>
      </c>
      <c>
        <v>0.13501924611500002</v>
      </c>
      <c>
        <v>13.43138395155966</v>
      </c>
      <c>
        <v>66.15077006386028</v>
      </c>
      <c>
        <v>21.175956554595107</v>
      </c>
      <c>
        <v>9.687623729543157</v>
      </c>
      <c>
        <v>4.73031170682083</v>
      </c>
      <c>
        <v>0</v>
      </c>
      <c>
        <v>0</v>
      </c>
      <c>
        <v>115.31106525249403</v>
      </c>
    </row>
    <row>
      <c>
        <v>2599565</v>
      </c>
      <c>
        <v>1</v>
      </c>
      <c>
        <is>
          <t>MANİSA</t>
        </is>
      </c>
      <c>
        <v>ŞEHZADELER</v>
      </c>
      <c>
        <is>
          <t>OG Fideri</t>
        </is>
      </c>
      <c>
        <v>SANCAKLI BOZKÖY KÖK 45-71-M00087_KÖY İÇİ RİNG-1 M03_61320833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06.07.2023 08:56:38</t>
        </is>
      </c>
      <c>
        <is>
          <t>06.07.2023 11:37:59</t>
        </is>
      </c>
      <c>
        <v>2.689166666</v>
      </c>
      <c>
        <v>1</v>
      </c>
      <c>
        <v>418</v>
      </c>
      <c>
        <v>1</v>
      </c>
      <c>
        <v>40</v>
      </c>
      <c>
        <v>0</v>
      </c>
      <c>
        <v>71</v>
      </c>
      <c>
        <v>0</v>
      </c>
      <c>
        <v>0</v>
      </c>
      <c>
        <v>0.6061907409305556</v>
      </c>
      <c>
        <v>198.41376067178595</v>
      </c>
      <c>
        <v>12.976924307021342</v>
      </c>
      <c>
        <v>76.78004407018594</v>
      </c>
      <c>
        <v>0</v>
      </c>
      <c>
        <v>165.22693481587893</v>
      </c>
      <c>
        <v>0</v>
      </c>
      <c>
        <v>0</v>
      </c>
      <c>
        <v>454.00385460580276</v>
      </c>
    </row>
    <row>
      <c>
        <v>2600229</v>
      </c>
      <c>
        <v>1</v>
      </c>
      <c>
        <is>
          <t>İZMİR</t>
        </is>
      </c>
      <c>
        <v>ÖDEMİŞ</v>
      </c>
      <c>
        <is>
          <t>DM</t>
        </is>
      </c>
      <c>
        <v>ÖDEMİŞ İM 35-15-A00001_GÜNLÜCE L13_2062377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06.07.2023 19:28:44</t>
        </is>
      </c>
      <c>
        <is>
          <t>06.07.2023 19:37:16</t>
        </is>
      </c>
      <c>
        <v>0.142222222</v>
      </c>
      <c>
        <v>0</v>
      </c>
      <c>
        <v>425</v>
      </c>
      <c>
        <v>49</v>
      </c>
      <c>
        <v>39</v>
      </c>
      <c>
        <v>6</v>
      </c>
      <c>
        <v>62</v>
      </c>
      <c>
        <v>1</v>
      </c>
      <c>
        <v>0</v>
      </c>
      <c>
        <v>0</v>
      </c>
      <c>
        <v>11.078579843560023</v>
      </c>
      <c>
        <v>82.43142519322251</v>
      </c>
      <c>
        <v>25.156180203457307</v>
      </c>
      <c>
        <v>4.670850115242668</v>
      </c>
      <c>
        <v>7.206927552073217</v>
      </c>
      <c>
        <v>17.46580108869508</v>
      </c>
      <c>
        <v>0</v>
      </c>
      <c>
        <v>148.00976399625083</v>
      </c>
    </row>
    <row>
      <c>
        <v>2599333</v>
      </c>
      <c>
        <v>1</v>
      </c>
      <c>
        <is>
          <t>MANİSA</t>
        </is>
      </c>
      <c>
        <v>YUNUSEMRE</v>
      </c>
      <c>
        <is>
          <t>KÖK</t>
        </is>
      </c>
      <c>
        <v>MURADİYE DM-5/8 KÖK 45-71-M00828_DM-4/20 M03_72087215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06.07.2023 07:03:57</t>
        </is>
      </c>
      <c>
        <is>
          <t>06.07.2023 09:05:02</t>
        </is>
      </c>
      <c>
        <v>2.018055555</v>
      </c>
      <c>
        <v>0</v>
      </c>
      <c>
        <v>0</v>
      </c>
      <c>
        <v>0</v>
      </c>
      <c>
        <v>0</v>
      </c>
      <c>
        <v>3</v>
      </c>
      <c>
        <v>0</v>
      </c>
      <c>
        <v>4</v>
      </c>
      <c>
        <v>0</v>
      </c>
      <c>
        <v>0</v>
      </c>
      <c>
        <v>0</v>
      </c>
      <c>
        <v>0</v>
      </c>
      <c>
        <v>0</v>
      </c>
      <c>
        <v>14.584501424572101</v>
      </c>
      <c>
        <v>0</v>
      </c>
      <c>
        <v>533.3050164419163</v>
      </c>
      <c>
        <v>0</v>
      </c>
      <c>
        <v>547.8895178664884</v>
      </c>
    </row>
    <row>
      <c>
        <v>2599808</v>
      </c>
      <c>
        <v>1</v>
      </c>
      <c>
        <is>
          <t>MANİSA</t>
        </is>
      </c>
      <c>
        <v>ŞEHZADELER</v>
      </c>
      <c>
        <is>
          <t>KÖK</t>
        </is>
      </c>
      <c>
        <v>BEYDERE KÖK 45-71-M00128_ÜÇPINAR M03_50217152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06.07.2023 13:21:59</t>
        </is>
      </c>
      <c>
        <is>
          <t>06.07.2023 15:32:10</t>
        </is>
      </c>
      <c>
        <v>2.169722222</v>
      </c>
      <c>
        <v>9</v>
      </c>
      <c>
        <v>3</v>
      </c>
      <c>
        <v>285</v>
      </c>
      <c>
        <v>43</v>
      </c>
      <c>
        <v>17</v>
      </c>
      <c>
        <v>2</v>
      </c>
      <c>
        <v>0</v>
      </c>
      <c>
        <v>0</v>
      </c>
      <c>
        <v>10.47831871142416</v>
      </c>
      <c>
        <v>4.832721990964345</v>
      </c>
      <c>
        <v>3843.8647105920822</v>
      </c>
      <c>
        <v>1109.9124576725078</v>
      </c>
      <c>
        <v>217.22497795213448</v>
      </c>
      <c>
        <v>5.497828039971587</v>
      </c>
      <c>
        <v>0</v>
      </c>
      <c>
        <v>0</v>
      </c>
      <c>
        <v>5191.811014959085</v>
      </c>
    </row>
    <row>
      <c>
        <v>2599253</v>
      </c>
      <c>
        <v>1</v>
      </c>
      <c>
        <is>
          <t>MANİSA</t>
        </is>
      </c>
      <c>
        <v>TURGUTLU</v>
      </c>
      <c>
        <is>
          <t>AG Fideri</t>
        </is>
      </c>
      <c>
        <v>TOKİ TR-1 45-83-M00826__95937604_95937604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06.07.2023 00:55:17</t>
        </is>
      </c>
      <c>
        <is>
          <t>06.07.2023 03:09:07</t>
        </is>
      </c>
      <c>
        <v>2.230555555</v>
      </c>
      <c>
        <v>0</v>
      </c>
      <c>
        <v>0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26.23123038893141</v>
      </c>
      <c>
        <v>0</v>
      </c>
      <c>
        <v>0</v>
      </c>
      <c>
        <v>26.23123038893141</v>
      </c>
    </row>
    <row>
      <c>
        <v>2600521</v>
      </c>
      <c>
        <v>1</v>
      </c>
      <c>
        <is>
          <t>İZMİR</t>
        </is>
      </c>
      <c>
        <v>ÖDEMİŞ</v>
      </c>
      <c>
        <is>
          <t>AG Fideri</t>
        </is>
      </c>
      <c>
        <v>TR-46 35-15-L00046_A_91243761_91243761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06.07.2023 23:32:16</t>
        </is>
      </c>
      <c>
        <is>
          <t>07.07.2023 01:24:26</t>
        </is>
      </c>
      <c>
        <v>1.869444444</v>
      </c>
      <c>
        <v>0</v>
      </c>
      <c>
        <v>1</v>
      </c>
      <c>
        <v>0</v>
      </c>
      <c>
        <v>8</v>
      </c>
      <c>
        <v>0</v>
      </c>
      <c>
        <v>6</v>
      </c>
      <c>
        <v>0</v>
      </c>
      <c>
        <v>0</v>
      </c>
      <c>
        <v>0</v>
      </c>
      <c>
        <v>0</v>
      </c>
      <c>
        <v>0</v>
      </c>
      <c>
        <v>61.426147826996456</v>
      </c>
      <c>
        <v>0</v>
      </c>
      <c>
        <v>2.927109642983526</v>
      </c>
      <c>
        <v>0</v>
      </c>
      <c>
        <v>0</v>
      </c>
      <c>
        <v>64.35325746997998</v>
      </c>
    </row>
    <row>
      <c>
        <v>2599539</v>
      </c>
      <c>
        <v>1</v>
      </c>
      <c>
        <is>
          <t>İZMİR</t>
        </is>
      </c>
      <c>
        <v>DİKİLİ</v>
      </c>
      <c>
        <is>
          <t>KÖK</t>
        </is>
      </c>
      <c>
        <v>BADEMLİ KÖK-8 (BADEMLİ TR-9) 35-30-L00097_BADEMLİ L01_72058467</v>
      </c>
      <c>
        <v>Plansız Kesinti / Müdahale</v>
      </c>
      <c>
        <v>Dağıtım-OG</v>
      </c>
      <c>
        <v>Uzun</v>
      </c>
      <c>
        <v>Şebeke işletmecisi</v>
      </c>
      <c>
        <v>Bildirimsiz</v>
      </c>
      <c>
        <is>
          <t>06.07.2023 10:00:23</t>
        </is>
      </c>
      <c>
        <is>
          <t>06.07.2023 10:42:44</t>
        </is>
      </c>
      <c>
        <v>0.705833333</v>
      </c>
      <c>
        <v>0</v>
      </c>
      <c>
        <v>824</v>
      </c>
      <c>
        <v>1</v>
      </c>
      <c>
        <v>37</v>
      </c>
      <c>
        <v>9</v>
      </c>
      <c>
        <v>129</v>
      </c>
      <c>
        <v>0</v>
      </c>
      <c>
        <v>2</v>
      </c>
      <c>
        <v>0</v>
      </c>
      <c>
        <v>97.80461514862873</v>
      </c>
      <c>
        <v>3.1907054196869646</v>
      </c>
      <c>
        <v>12.657123976642556</v>
      </c>
      <c>
        <v>56.45313925787409</v>
      </c>
      <c>
        <v>81.70778493784586</v>
      </c>
      <c>
        <v>0</v>
      </c>
      <c>
        <v>10.173417085004417</v>
      </c>
      <c>
        <v>261.9867858256826</v>
      </c>
    </row>
    <row>
      <c>
        <v>2600143</v>
      </c>
      <c>
        <v>1</v>
      </c>
      <c>
        <is>
          <t>İZMİR</t>
        </is>
      </c>
      <c>
        <v>KİRAZ</v>
      </c>
      <c>
        <is>
          <t>Dağıtım Transformatörü</t>
        </is>
      </c>
      <c>
        <v>ÇÖMLEKÇİ TR-7 ARABACILAR 35-31-L00094_35-31-L00094_61233538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06.07.2023 18:22:57</t>
        </is>
      </c>
      <c>
        <is>
          <t>07.07.2023 00:25:17</t>
        </is>
      </c>
      <c>
        <v>6.038888888</v>
      </c>
      <c>
        <v>0</v>
      </c>
      <c>
        <v>44</v>
      </c>
      <c>
        <v>0</v>
      </c>
      <c>
        <v>28</v>
      </c>
      <c>
        <v>0</v>
      </c>
      <c>
        <v>14</v>
      </c>
      <c>
        <v>0</v>
      </c>
      <c>
        <v>0</v>
      </c>
      <c>
        <v>0</v>
      </c>
      <c>
        <v>52.47089814873125</v>
      </c>
      <c>
        <v>0</v>
      </c>
      <c>
        <v>760.6357392048716</v>
      </c>
      <c>
        <v>0</v>
      </c>
      <c>
        <v>91.52917426295063</v>
      </c>
      <c>
        <v>0</v>
      </c>
      <c>
        <v>0</v>
      </c>
      <c>
        <v>904.6358116165535</v>
      </c>
    </row>
    <row>
      <c>
        <v>2600329</v>
      </c>
      <c>
        <v>1</v>
      </c>
      <c>
        <is>
          <t>MANİSA</t>
        </is>
      </c>
      <c>
        <v>ALAŞEHİR</v>
      </c>
      <c>
        <is>
          <t>OG Fideri</t>
        </is>
      </c>
      <c>
        <v>ÇAKIRCA ALİ TR-4 45-73-M00367_DIREK TIPI TRAFO HUCRESI H01_2095450</v>
      </c>
      <c>
        <v>OG Atlama Arızası</v>
      </c>
      <c>
        <v>Dağıtım-OG</v>
      </c>
      <c>
        <v>Uzun</v>
      </c>
      <c>
        <v>Şebeke işletmecisi</v>
      </c>
      <c>
        <v>Bildirimsiz</v>
      </c>
      <c>
        <is>
          <t>06.07.2023 20:11:21</t>
        </is>
      </c>
      <c>
        <is>
          <t>07.07.2023 01:05:19</t>
        </is>
      </c>
      <c>
        <v>4.899444444</v>
      </c>
      <c>
        <v>0</v>
      </c>
      <c>
        <v>58</v>
      </c>
      <c>
        <v>0</v>
      </c>
      <c>
        <v>29</v>
      </c>
      <c>
        <v>0</v>
      </c>
      <c>
        <v>2</v>
      </c>
      <c>
        <v>0</v>
      </c>
      <c>
        <v>0</v>
      </c>
      <c>
        <v>0</v>
      </c>
      <c>
        <v>72.4757180017527</v>
      </c>
      <c>
        <v>0</v>
      </c>
      <c>
        <v>149.66664073361036</v>
      </c>
      <c>
        <v>0</v>
      </c>
      <c>
        <v>1.4305578247236985</v>
      </c>
      <c>
        <v>0</v>
      </c>
      <c>
        <v>0</v>
      </c>
      <c>
        <v>223.57291656008678</v>
      </c>
    </row>
    <row>
      <c>
        <v>2600435</v>
      </c>
      <c>
        <v>1</v>
      </c>
      <c>
        <is>
          <t>İZMİR</t>
        </is>
      </c>
      <c>
        <v>KİRAZ</v>
      </c>
      <c>
        <is>
          <t>AG Fideri</t>
        </is>
      </c>
      <c>
        <v>YENİŞEHİR TR-2 35-31-L00378_C_91432867_91432867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06.07.2023 22:11:02</t>
        </is>
      </c>
      <c>
        <is>
          <t>07.07.2023 05:01:32</t>
        </is>
      </c>
      <c>
        <v>6.841666666</v>
      </c>
      <c>
        <v>0</v>
      </c>
      <c>
        <v>24</v>
      </c>
      <c>
        <v>0</v>
      </c>
      <c>
        <v>14</v>
      </c>
      <c>
        <v>0</v>
      </c>
      <c>
        <v>2</v>
      </c>
      <c>
        <v>0</v>
      </c>
      <c>
        <v>0</v>
      </c>
      <c>
        <v>0</v>
      </c>
      <c>
        <v>32.657226981646424</v>
      </c>
      <c>
        <v>0</v>
      </c>
      <c>
        <v>314.03552495709135</v>
      </c>
      <c>
        <v>0</v>
      </c>
      <c>
        <v>78.21184707838695</v>
      </c>
      <c>
        <v>0</v>
      </c>
      <c>
        <v>0</v>
      </c>
      <c>
        <v>424.9045990171247</v>
      </c>
    </row>
    <row>
      <c>
        <v>2600478</v>
      </c>
      <c>
        <v>1</v>
      </c>
      <c>
        <is>
          <t>İZMİR</t>
        </is>
      </c>
      <c>
        <v>TORBALI</v>
      </c>
      <c>
        <is>
          <t>AG Fideri</t>
        </is>
      </c>
      <c>
        <v>TR-9 35-26-M00009__60984615_60984615</v>
      </c>
      <c>
        <v>AG Tel Kopuğu</v>
      </c>
      <c>
        <v>Dağıtım-AG</v>
      </c>
      <c>
        <v>Uzun</v>
      </c>
      <c>
        <v>Şebeke işletmecisi</v>
      </c>
      <c>
        <v>Bildirimsiz</v>
      </c>
      <c>
        <is>
          <t>06.07.2023 20:02:31</t>
        </is>
      </c>
      <c>
        <is>
          <t>07.07.2023 00:01:00</t>
        </is>
      </c>
      <c>
        <v>3.974722222</v>
      </c>
      <c>
        <v>0</v>
      </c>
      <c>
        <v>223</v>
      </c>
      <c>
        <v>0</v>
      </c>
      <c>
        <v>2</v>
      </c>
      <c>
        <v>0</v>
      </c>
      <c>
        <v>17</v>
      </c>
      <c>
        <v>0</v>
      </c>
      <c>
        <v>0</v>
      </c>
      <c>
        <v>0</v>
      </c>
      <c>
        <v>225.2583385002439</v>
      </c>
      <c>
        <v>0</v>
      </c>
      <c>
        <v>41.47175410399302</v>
      </c>
      <c>
        <v>0</v>
      </c>
      <c>
        <v>40.193904859221654</v>
      </c>
      <c>
        <v>0</v>
      </c>
      <c>
        <v>0</v>
      </c>
      <c>
        <v>306.9239974634586</v>
      </c>
    </row>
    <row>
      <c>
        <v>2600037</v>
      </c>
      <c>
        <v>1</v>
      </c>
      <c>
        <is>
          <t>İZMİR</t>
        </is>
      </c>
      <c>
        <v>KEMALPAŞA</v>
      </c>
      <c>
        <is>
          <t>AG Fideri</t>
        </is>
      </c>
      <c>
        <v>ULUCAK DM-2/10 35-27-M00337__76654985_76654985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06.07.2023 16:55:10</t>
        </is>
      </c>
      <c>
        <is>
          <t>06.07.2023 18:15:21</t>
        </is>
      </c>
      <c>
        <v>1.336388888</v>
      </c>
      <c>
        <v>0</v>
      </c>
      <c>
        <v>145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39.74508913237565</v>
      </c>
      <c>
        <v>0</v>
      </c>
      <c>
        <v>0</v>
      </c>
      <c>
        <v>0</v>
      </c>
      <c>
        <v>5.983617047539423</v>
      </c>
      <c>
        <v>0</v>
      </c>
      <c>
        <v>0</v>
      </c>
      <c>
        <v>45.72870617991507</v>
      </c>
    </row>
    <row>
      <c>
        <v>2599645</v>
      </c>
      <c>
        <v>1</v>
      </c>
      <c>
        <is>
          <t>MANİSA</t>
        </is>
      </c>
      <c>
        <v>ALAŞEHİR</v>
      </c>
      <c>
        <is>
          <t>DM</t>
        </is>
      </c>
      <c>
        <v>KEMALİYE DM (TR-1) 45-73-M00150_TOYGAR M03_66716003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06.07.2023 11:13:17</t>
        </is>
      </c>
      <c>
        <is>
          <t>06.07.2023 12:04:00</t>
        </is>
      </c>
      <c>
        <v>0.845277777</v>
      </c>
      <c>
        <v>3</v>
      </c>
      <c>
        <v>691</v>
      </c>
      <c>
        <v>51</v>
      </c>
      <c>
        <v>266</v>
      </c>
      <c>
        <v>7</v>
      </c>
      <c>
        <v>42</v>
      </c>
      <c>
        <v>0</v>
      </c>
      <c>
        <v>0</v>
      </c>
      <c>
        <v>0.6039904296516667</v>
      </c>
      <c>
        <v>131.09351878944992</v>
      </c>
      <c>
        <v>389.878380259306</v>
      </c>
      <c>
        <v>1158.3200834158474</v>
      </c>
      <c>
        <v>184.26878902966962</v>
      </c>
      <c>
        <v>30.0025615562443</v>
      </c>
      <c>
        <v>0</v>
      </c>
      <c>
        <v>0</v>
      </c>
      <c>
        <v>1894.167323480169</v>
      </c>
    </row>
    <row>
      <c>
        <v>2599413</v>
      </c>
      <c>
        <v>1</v>
      </c>
      <c>
        <is>
          <t>İZMİR</t>
        </is>
      </c>
      <c>
        <v>BAYRAKLI</v>
      </c>
      <c>
        <is>
          <t>DM</t>
        </is>
      </c>
      <c>
        <v>OSMANGAZİ İM 35-02-A00004_FATİH K20_2052159</v>
      </c>
      <c>
        <v>Plansız Kesinti / Müdahale</v>
      </c>
      <c>
        <v>Dağıtım-OG</v>
      </c>
      <c>
        <v>Uzun</v>
      </c>
      <c>
        <v>Şebeke işletmecisi</v>
      </c>
      <c>
        <v>Bildirimsiz</v>
      </c>
      <c>
        <is>
          <t>06.07.2023 08:33:25</t>
        </is>
      </c>
      <c>
        <is>
          <t>06.07.2023 09:27:23</t>
        </is>
      </c>
      <c>
        <v>0.899444444</v>
      </c>
      <c>
        <v>0</v>
      </c>
      <c>
        <v>987</v>
      </c>
      <c>
        <v>0</v>
      </c>
      <c>
        <v>0</v>
      </c>
      <c>
        <v>0</v>
      </c>
      <c>
        <v>70</v>
      </c>
      <c>
        <v>0</v>
      </c>
      <c>
        <v>0</v>
      </c>
      <c>
        <v>0</v>
      </c>
      <c>
        <v>406.7538736904274</v>
      </c>
      <c>
        <v>0</v>
      </c>
      <c>
        <v>0</v>
      </c>
      <c>
        <v>0</v>
      </c>
      <c>
        <v>84.89689429287868</v>
      </c>
      <c>
        <v>0</v>
      </c>
      <c>
        <v>0</v>
      </c>
      <c>
        <v>491.6507679833061</v>
      </c>
    </row>
    <row>
      <c>
        <v>2600292</v>
      </c>
      <c>
        <v>1</v>
      </c>
      <c>
        <is>
          <t>MANİSA</t>
        </is>
      </c>
      <c>
        <v>GÖRDES</v>
      </c>
      <c>
        <is>
          <t>AG Fideri</t>
        </is>
      </c>
      <c>
        <v>BEĞEL DEĞİRMENBOĞAZI TR-1 45-75-M00283_A_91297165_91297165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06.07.2023 19:49:58</t>
        </is>
      </c>
      <c>
        <is>
          <t>07.07.2023 01:14:54</t>
        </is>
      </c>
      <c>
        <v>5.415555555</v>
      </c>
      <c>
        <v>0</v>
      </c>
      <c>
        <v>2</v>
      </c>
      <c>
        <v>0</v>
      </c>
      <c>
        <v>1</v>
      </c>
      <c>
        <v>0</v>
      </c>
      <c>
        <v>1</v>
      </c>
      <c>
        <v>0</v>
      </c>
      <c>
        <v>0</v>
      </c>
      <c>
        <v>0</v>
      </c>
      <c>
        <v>0.26649464374277043</v>
      </c>
      <c>
        <v>0</v>
      </c>
      <c>
        <v>1.164205444012604</v>
      </c>
      <c>
        <v>0</v>
      </c>
      <c>
        <v>7.4616163072266675</v>
      </c>
      <c>
        <v>0</v>
      </c>
      <c>
        <v>0</v>
      </c>
      <c>
        <v>8.892316394982043</v>
      </c>
    </row>
    <row>
      <c>
        <v>2599482</v>
      </c>
      <c>
        <v>1</v>
      </c>
      <c>
        <is>
          <t>MANİSA</t>
        </is>
      </c>
      <c>
        <v>SOMA</v>
      </c>
      <c>
        <is>
          <t>KÖK</t>
        </is>
      </c>
      <c>
        <v>HECİZ KÖK 45-82-M00485_SAVAŞTEPE 34.5 ÇIKIŞ M03_66191121</v>
      </c>
      <c>
        <v>Şebeke Bakım Çalışması</v>
      </c>
      <c>
        <v>Dağıtım-OG</v>
      </c>
      <c>
        <v>Uzun</v>
      </c>
      <c>
        <v>Şebeke işletmecisi</v>
      </c>
      <c>
        <v>Bildirimli</v>
      </c>
      <c>
        <is>
          <t>06.07.2023 09:21:16</t>
        </is>
      </c>
      <c>
        <is>
          <t>06.07.2023 13:30:54</t>
        </is>
      </c>
      <c>
        <v>4.160555555</v>
      </c>
      <c>
        <v>2</v>
      </c>
      <c>
        <v>380</v>
      </c>
      <c>
        <v>46</v>
      </c>
      <c>
        <v>23</v>
      </c>
      <c>
        <v>2</v>
      </c>
      <c>
        <v>48</v>
      </c>
      <c>
        <v>0</v>
      </c>
      <c>
        <v>0</v>
      </c>
      <c>
        <v>2.2037245406436634</v>
      </c>
      <c>
        <v>227.192010193861</v>
      </c>
      <c>
        <v>439.0602268011653</v>
      </c>
      <c>
        <v>92.03375061866</v>
      </c>
      <c>
        <v>9.300455594571652</v>
      </c>
      <c>
        <v>168.86245900662584</v>
      </c>
      <c>
        <v>0</v>
      </c>
      <c>
        <v>0</v>
      </c>
      <c>
        <v>938.6526267555274</v>
      </c>
    </row>
    <row>
      <c>
        <v>2599290</v>
      </c>
      <c>
        <v>1</v>
      </c>
      <c>
        <is>
          <t>MANİSA</t>
        </is>
      </c>
      <c>
        <v>AHMETLİ</v>
      </c>
      <c>
        <is>
          <t>KÖK</t>
        </is>
      </c>
      <c>
        <v>CAMBAZLI KÖK 45-84-M00005_MADEN KÖK M03_50241502</v>
      </c>
      <c>
        <v>OG Ayırıcı Arızası</v>
      </c>
      <c>
        <v>Dağıtım-OG</v>
      </c>
      <c>
        <v>Uzun</v>
      </c>
      <c>
        <v>Şebeke işletmecisi</v>
      </c>
      <c>
        <v>Bildirimsiz</v>
      </c>
      <c>
        <is>
          <t>06.07.2023 05:13:51</t>
        </is>
      </c>
      <c>
        <is>
          <t>06.07.2023 07:07:27</t>
        </is>
      </c>
      <c>
        <v>1.893333333</v>
      </c>
      <c>
        <v>5</v>
      </c>
      <c>
        <v>462</v>
      </c>
      <c>
        <v>136</v>
      </c>
      <c>
        <v>159</v>
      </c>
      <c>
        <v>11</v>
      </c>
      <c>
        <v>39</v>
      </c>
      <c>
        <v>3</v>
      </c>
      <c>
        <v>0</v>
      </c>
      <c>
        <v>54.265444883321244</v>
      </c>
      <c>
        <v>169.5632192961187</v>
      </c>
      <c>
        <v>1616.0257461585202</v>
      </c>
      <c>
        <v>1294.1843192930257</v>
      </c>
      <c>
        <v>34.60724116681016</v>
      </c>
      <c>
        <v>53.32845171971017</v>
      </c>
      <c>
        <v>162.65673485569747</v>
      </c>
      <c>
        <v>0</v>
      </c>
      <c>
        <v>3384.6311573732037</v>
      </c>
    </row>
    <row>
      <c>
        <v>2599459</v>
      </c>
      <c>
        <v>1</v>
      </c>
      <c>
        <is>
          <t>İZMİR</t>
        </is>
      </c>
      <c>
        <v>ÇEŞME</v>
      </c>
      <c>
        <is>
          <t>OG Fideri</t>
        </is>
      </c>
      <c>
        <v>L-425 BELLONA KABİN 35-18-L00425_L-424 AKTAŞ MARKET L03_72105481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06.07.2023 09:05:38</t>
        </is>
      </c>
      <c>
        <is>
          <t>06.07.2023 10:10:51</t>
        </is>
      </c>
      <c>
        <v>1.086944444</v>
      </c>
      <c>
        <v>0</v>
      </c>
      <c>
        <v>1198</v>
      </c>
      <c>
        <v>0</v>
      </c>
      <c>
        <v>3</v>
      </c>
      <c>
        <v>0</v>
      </c>
      <c>
        <v>628</v>
      </c>
      <c>
        <v>0</v>
      </c>
      <c>
        <v>0</v>
      </c>
      <c>
        <v>0</v>
      </c>
      <c>
        <v>880.1855523934807</v>
      </c>
      <c>
        <v>0</v>
      </c>
      <c>
        <v>0.7911386773078776</v>
      </c>
      <c>
        <v>0</v>
      </c>
      <c>
        <v>2425.0738537784923</v>
      </c>
      <c>
        <v>0</v>
      </c>
      <c>
        <v>0</v>
      </c>
      <c>
        <v>3306.050544849281</v>
      </c>
    </row>
    <row>
      <c>
        <v>2599436</v>
      </c>
      <c>
        <v>1</v>
      </c>
      <c>
        <is>
          <t>İZMİR</t>
        </is>
      </c>
      <c>
        <v>MENDERES</v>
      </c>
      <c>
        <is>
          <t>AG Fideri</t>
        </is>
      </c>
      <c>
        <v>SANCAKLI TR-5 35-22-M00159_A_56353730_56353730</v>
      </c>
      <c>
        <v>AG Tel Kopuğu</v>
      </c>
      <c>
        <v>Dağıtım-AG</v>
      </c>
      <c>
        <v>Uzun</v>
      </c>
      <c>
        <v>Şebeke işletmecisi</v>
      </c>
      <c>
        <v>Bildirimsiz</v>
      </c>
      <c>
        <is>
          <t>06.07.2023 08:45:25</t>
        </is>
      </c>
      <c>
        <is>
          <t>06.07.2023 11:00:42</t>
        </is>
      </c>
      <c>
        <v>2.254722222</v>
      </c>
      <c>
        <v>0</v>
      </c>
      <c>
        <v>16</v>
      </c>
      <c>
        <v>0</v>
      </c>
      <c>
        <v>5</v>
      </c>
      <c>
        <v>0</v>
      </c>
      <c>
        <v>4</v>
      </c>
      <c>
        <v>0</v>
      </c>
      <c>
        <v>0</v>
      </c>
      <c>
        <v>0</v>
      </c>
      <c>
        <v>9.540652656517212</v>
      </c>
      <c>
        <v>0</v>
      </c>
      <c>
        <v>4.870707196989604</v>
      </c>
      <c>
        <v>0</v>
      </c>
      <c>
        <v>0.43177453361030615</v>
      </c>
      <c>
        <v>0</v>
      </c>
      <c>
        <v>0</v>
      </c>
      <c>
        <v>14.843134387117123</v>
      </c>
    </row>
    <row>
      <c>
        <v>2599559</v>
      </c>
      <c>
        <v>1</v>
      </c>
      <c>
        <is>
          <t>İZMİR</t>
        </is>
      </c>
      <c>
        <v>KONAK</v>
      </c>
      <c>
        <is>
          <t>Dağıtım Transformatörü</t>
        </is>
      </c>
      <c>
        <v>K-3586 35-01-K03586_35-01-K03586_2369124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06.07.2023 10:10:00</t>
        </is>
      </c>
      <c>
        <is>
          <t>06.07.2023 11:27:25</t>
        </is>
      </c>
      <c>
        <v>1.290277777</v>
      </c>
      <c>
        <v>0</v>
      </c>
      <c>
        <v>270</v>
      </c>
      <c>
        <v>0</v>
      </c>
      <c>
        <v>0</v>
      </c>
      <c>
        <v>0</v>
      </c>
      <c>
        <v>6</v>
      </c>
      <c>
        <v>0</v>
      </c>
      <c>
        <v>0</v>
      </c>
      <c>
        <v>0</v>
      </c>
      <c>
        <v>101.33342545387124</v>
      </c>
      <c>
        <v>0</v>
      </c>
      <c>
        <v>0</v>
      </c>
      <c>
        <v>0</v>
      </c>
      <c>
        <v>9.076861049324599</v>
      </c>
      <c>
        <v>0</v>
      </c>
      <c>
        <v>0</v>
      </c>
      <c>
        <v>110.41028650319583</v>
      </c>
    </row>
    <row>
      <c>
        <v>2599336</v>
      </c>
      <c>
        <v>1</v>
      </c>
      <c>
        <is>
          <t>İZMİR</t>
        </is>
      </c>
      <c>
        <v>NARLIDERE</v>
      </c>
      <c>
        <is>
          <t>Dağıtım Transformatörü</t>
        </is>
      </c>
      <c>
        <v>K-3246 35-07-K03246_35-07-K03246_2362478</v>
      </c>
      <c>
        <v>AG Pano Arızası</v>
      </c>
      <c>
        <v>Dağıtım-AG</v>
      </c>
      <c>
        <v>Uzun</v>
      </c>
      <c>
        <v>Şebeke işletmecisi</v>
      </c>
      <c>
        <v>Bildirimsiz</v>
      </c>
      <c>
        <is>
          <t>06.07.2023 07:04:51</t>
        </is>
      </c>
      <c>
        <is>
          <t>06.07.2023 08:45:25</t>
        </is>
      </c>
      <c>
        <v>1.676111111</v>
      </c>
      <c>
        <v>0</v>
      </c>
      <c>
        <v>87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37.99566520126474</v>
      </c>
      <c>
        <v>0</v>
      </c>
      <c>
        <v>0</v>
      </c>
      <c>
        <v>0</v>
      </c>
      <c>
        <v>12.32538707576492</v>
      </c>
      <c>
        <v>0</v>
      </c>
      <c>
        <v>0</v>
      </c>
      <c>
        <v>50.321052277029665</v>
      </c>
    </row>
    <row>
      <c>
        <v>2599668</v>
      </c>
      <c>
        <v>1</v>
      </c>
      <c>
        <is>
          <t>İZMİR</t>
        </is>
      </c>
      <c>
        <v>TORBALI</v>
      </c>
      <c>
        <is>
          <t>KÖK</t>
        </is>
      </c>
      <c>
        <v>DEMİRCİ KÖK 35-26-M00779_KARACAAĞAÇ ENH M06_42707188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06.07.2023 09:55:00</t>
        </is>
      </c>
      <c>
        <is>
          <t>06.07.2023 12:36:56</t>
        </is>
      </c>
      <c>
        <v>2.698888888</v>
      </c>
      <c>
        <v>10</v>
      </c>
      <c>
        <v>433</v>
      </c>
      <c>
        <v>2</v>
      </c>
      <c>
        <v>128</v>
      </c>
      <c>
        <v>5</v>
      </c>
      <c>
        <v>67</v>
      </c>
      <c>
        <v>0</v>
      </c>
      <c>
        <v>0</v>
      </c>
      <c>
        <v>22.53610484664675</v>
      </c>
      <c>
        <v>313.8185676424942</v>
      </c>
      <c>
        <v>82.2187537354123</v>
      </c>
      <c>
        <v>712.6531556924997</v>
      </c>
      <c>
        <v>32.38064066378323</v>
      </c>
      <c>
        <v>271.0116690801742</v>
      </c>
      <c>
        <v>0</v>
      </c>
      <c>
        <v>0</v>
      </c>
      <c>
        <v>1434.6188916610104</v>
      </c>
    </row>
    <row>
      <c>
        <v>2600415</v>
      </c>
      <c>
        <v>1</v>
      </c>
      <c>
        <is>
          <t>İZMİR</t>
        </is>
      </c>
      <c>
        <v>TİRE</v>
      </c>
      <c>
        <is>
          <t>AG Fideri</t>
        </is>
      </c>
      <c>
        <v>TİRE TR-13 35-29-L00013_A_91250770_91250770</v>
      </c>
      <c>
        <v>AG Tel Kopuğu</v>
      </c>
      <c>
        <v>Dağıtım-AG</v>
      </c>
      <c>
        <v>Uzun</v>
      </c>
      <c>
        <v>Şebeke işletmecisi</v>
      </c>
      <c>
        <v>Bildirimsiz</v>
      </c>
      <c>
        <is>
          <t>06.07.2023 21:23:32</t>
        </is>
      </c>
      <c>
        <is>
          <t>07.07.2023 05:24:59</t>
        </is>
      </c>
      <c>
        <v>8.024166666</v>
      </c>
      <c>
        <v>0</v>
      </c>
      <c>
        <v>99</v>
      </c>
      <c>
        <v>0</v>
      </c>
      <c>
        <v>0</v>
      </c>
      <c>
        <v>0</v>
      </c>
      <c>
        <v>11</v>
      </c>
      <c>
        <v>0</v>
      </c>
      <c>
        <v>0</v>
      </c>
      <c>
        <v>0</v>
      </c>
      <c>
        <v>135.47450730113485</v>
      </c>
      <c>
        <v>0</v>
      </c>
      <c>
        <v>0</v>
      </c>
      <c>
        <v>0</v>
      </c>
      <c>
        <v>49.271803325657594</v>
      </c>
      <c>
        <v>0</v>
      </c>
      <c>
        <v>0</v>
      </c>
      <c>
        <v>184.74631062679245</v>
      </c>
    </row>
    <row>
      <c>
        <v>2600060</v>
      </c>
      <c>
        <v>1</v>
      </c>
      <c>
        <is>
          <t>İZMİR</t>
        </is>
      </c>
      <c>
        <v>TORBALI</v>
      </c>
      <c>
        <is>
          <t>OG Fideri</t>
        </is>
      </c>
      <c>
        <v>TR-164 35-26-M01147_TR-163 M01_65919867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06.07.2023 17:07:39</t>
        </is>
      </c>
      <c>
        <is>
          <t>06.07.2023 18:20:05</t>
        </is>
      </c>
      <c>
        <v>1.207222222</v>
      </c>
      <c>
        <v>0</v>
      </c>
      <c>
        <v>2424</v>
      </c>
      <c>
        <v>0</v>
      </c>
      <c>
        <v>5</v>
      </c>
      <c>
        <v>2</v>
      </c>
      <c>
        <v>133</v>
      </c>
      <c>
        <v>0</v>
      </c>
      <c>
        <v>0</v>
      </c>
      <c>
        <v>0</v>
      </c>
      <c>
        <v>817.5642210311015</v>
      </c>
      <c>
        <v>0</v>
      </c>
      <c>
        <v>21.544086881239625</v>
      </c>
      <c>
        <v>96.22895999374333</v>
      </c>
      <c>
        <v>301.5512472780673</v>
      </c>
      <c>
        <v>0</v>
      </c>
      <c>
        <v>0</v>
      </c>
      <c>
        <v>1236.8885151841519</v>
      </c>
    </row>
    <row>
      <c>
        <v>2599273</v>
      </c>
      <c>
        <v>1</v>
      </c>
      <c>
        <is>
          <t>MANİSA</t>
        </is>
      </c>
      <c>
        <v>SARIGÖL</v>
      </c>
      <c>
        <is>
          <t>AG Fideri</t>
        </is>
      </c>
      <c>
        <v>SARIGÖL TR-43 45-79-M00043_B_56395893_56395893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06.07.2023 02:28:42</t>
        </is>
      </c>
      <c>
        <is>
          <t>06.07.2023 04:10:25</t>
        </is>
      </c>
      <c>
        <v>1.695277777</v>
      </c>
      <c>
        <v>0</v>
      </c>
      <c>
        <v>38</v>
      </c>
      <c>
        <v>0</v>
      </c>
      <c>
        <v>2</v>
      </c>
      <c>
        <v>0</v>
      </c>
      <c>
        <v>2</v>
      </c>
      <c>
        <v>0</v>
      </c>
      <c>
        <v>0</v>
      </c>
      <c>
        <v>0</v>
      </c>
      <c>
        <v>9.277047592424994</v>
      </c>
      <c>
        <v>0</v>
      </c>
      <c>
        <v>0.8009153071644496</v>
      </c>
      <c>
        <v>0</v>
      </c>
      <c>
        <v>1.4415769415024329</v>
      </c>
      <c>
        <v>0</v>
      </c>
      <c>
        <v>0</v>
      </c>
      <c>
        <v>11.519539841091877</v>
      </c>
    </row>
    <row>
      <c>
        <v>2599522</v>
      </c>
      <c>
        <v>1</v>
      </c>
      <c>
        <is>
          <t>İZMİR</t>
        </is>
      </c>
      <c>
        <v>TİRE</v>
      </c>
      <c>
        <is>
          <t>AG Fideri</t>
        </is>
      </c>
      <c>
        <v>MAHMUTLAR TR-2 35-29-L00119_A_56361310_56361310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06.07.2023 09:52:21</t>
        </is>
      </c>
      <c>
        <is>
          <t>06.07.2023 13:10:16</t>
        </is>
      </c>
      <c>
        <v>3.298611111</v>
      </c>
      <c>
        <v>0</v>
      </c>
      <c>
        <v>14</v>
      </c>
      <c>
        <v>0</v>
      </c>
      <c>
        <v>4</v>
      </c>
      <c>
        <v>0</v>
      </c>
      <c>
        <v>5</v>
      </c>
      <c>
        <v>0</v>
      </c>
      <c>
        <v>0</v>
      </c>
      <c>
        <v>0</v>
      </c>
      <c>
        <v>14.065166341925842</v>
      </c>
      <c>
        <v>0</v>
      </c>
      <c>
        <v>37.08615276237111</v>
      </c>
      <c>
        <v>0</v>
      </c>
      <c>
        <v>3.8705391484598826</v>
      </c>
      <c>
        <v>0</v>
      </c>
      <c>
        <v>0</v>
      </c>
      <c>
        <v>55.02185825275683</v>
      </c>
    </row>
    <row>
      <c>
        <v>2600309</v>
      </c>
      <c>
        <v>1</v>
      </c>
      <c>
        <is>
          <t>İZMİR</t>
        </is>
      </c>
      <c>
        <v>TORBALI</v>
      </c>
      <c>
        <is>
          <t>OG Fideri</t>
        </is>
      </c>
      <c>
        <v>TR-5 35-26-M00005_TR-6/TR-7 M03_72401079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06.07.2023 20:09:07</t>
        </is>
      </c>
      <c>
        <is>
          <t>06.07.2023 20:27:37</t>
        </is>
      </c>
      <c>
        <v>0.308333333</v>
      </c>
      <c>
        <v>0</v>
      </c>
      <c>
        <v>764</v>
      </c>
      <c>
        <v>0</v>
      </c>
      <c>
        <v>0</v>
      </c>
      <c>
        <v>0</v>
      </c>
      <c>
        <v>289</v>
      </c>
      <c>
        <v>0</v>
      </c>
      <c>
        <v>0</v>
      </c>
      <c>
        <v>0</v>
      </c>
      <c>
        <v>55.34213043632426</v>
      </c>
      <c>
        <v>0</v>
      </c>
      <c>
        <v>0</v>
      </c>
      <c>
        <v>0</v>
      </c>
      <c>
        <v>74.46525584370772</v>
      </c>
      <c>
        <v>0</v>
      </c>
      <c>
        <v>0</v>
      </c>
      <c>
        <v>129.80738628003198</v>
      </c>
    </row>
    <row>
      <c>
        <v>2599330</v>
      </c>
      <c>
        <v>1</v>
      </c>
      <c>
        <is>
          <t>MANİSA</t>
        </is>
      </c>
      <c>
        <v>SARIGÖL</v>
      </c>
      <c>
        <is>
          <t>KÖK</t>
        </is>
      </c>
      <c>
        <v>TIRAZLI KÖK 45-79-M00079_BAHARLAR M06_72036244</v>
      </c>
      <c>
        <v>OG Fider Açması</v>
      </c>
      <c>
        <v>Dağıtım-OG</v>
      </c>
      <c>
        <v>Kısa</v>
      </c>
      <c>
        <v>Şebeke işletmecisi</v>
      </c>
      <c>
        <v>Bildirimsiz</v>
      </c>
      <c>
        <is>
          <t>06.07.2023 07:06:10</t>
        </is>
      </c>
      <c>
        <is>
          <t>06.07.2023 07:06:27</t>
        </is>
      </c>
      <c>
        <v>0.004722222</v>
      </c>
      <c>
        <v>4</v>
      </c>
      <c>
        <v>1671</v>
      </c>
      <c>
        <v>126</v>
      </c>
      <c>
        <v>404</v>
      </c>
      <c>
        <v>7</v>
      </c>
      <c>
        <v>79</v>
      </c>
      <c>
        <v>0</v>
      </c>
      <c>
        <v>0</v>
      </c>
      <c>
        <v>0.002907597531111111</v>
      </c>
      <c>
        <v>0.8336505451732086</v>
      </c>
      <c>
        <v>5.0258254814519</v>
      </c>
      <c>
        <v>10.013623785104093</v>
      </c>
      <c>
        <v>0.13039605852900302</v>
      </c>
      <c>
        <v>0.1618634594565582</v>
      </c>
      <c>
        <v>0</v>
      </c>
      <c>
        <v>0</v>
      </c>
      <c>
        <v>16.168266927245874</v>
      </c>
    </row>
    <row>
      <c>
        <v>2600183</v>
      </c>
      <c>
        <v>1</v>
      </c>
      <c>
        <is>
          <t>MANİSA</t>
        </is>
      </c>
      <c>
        <v>KULA</v>
      </c>
      <c>
        <is>
          <t>OG Fideri</t>
        </is>
      </c>
      <c>
        <v>TR-60 45-77-L00060_TR-65 L01_72215094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06.07.2023 18:57:02</t>
        </is>
      </c>
      <c>
        <is>
          <t>06.07.2023 20:06:48</t>
        </is>
      </c>
      <c>
        <v>1.162777777</v>
      </c>
      <c>
        <v>2</v>
      </c>
      <c>
        <v>258</v>
      </c>
      <c>
        <v>0</v>
      </c>
      <c>
        <v>77</v>
      </c>
      <c>
        <v>2</v>
      </c>
      <c>
        <v>94</v>
      </c>
      <c>
        <v>2</v>
      </c>
      <c>
        <v>4</v>
      </c>
      <c>
        <v>0.6499573172422222</v>
      </c>
      <c>
        <v>55.39084203793092</v>
      </c>
      <c>
        <v>0</v>
      </c>
      <c>
        <v>101.33826456137275</v>
      </c>
      <c>
        <v>3.039778903627195</v>
      </c>
      <c>
        <v>77.09267542898736</v>
      </c>
      <c>
        <v>65.22184781190589</v>
      </c>
      <c>
        <v>27.1271889393365</v>
      </c>
      <c>
        <v>329.8605550004029</v>
      </c>
    </row>
    <row>
      <c>
        <v>2599519</v>
      </c>
      <c>
        <v>1</v>
      </c>
      <c>
        <is>
          <t>İZMİR</t>
        </is>
      </c>
      <c>
        <v>URLA</v>
      </c>
      <c>
        <is>
          <t>DM</t>
        </is>
      </c>
      <c>
        <v>URLA İM 35-19-A00001_TR-16 L11_2308139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06.07.2023 09:49:04</t>
        </is>
      </c>
      <c>
        <is>
          <t>06.07.2023 10:25:42</t>
        </is>
      </c>
      <c>
        <v>0.610555555</v>
      </c>
      <c>
        <v>0</v>
      </c>
      <c>
        <v>962</v>
      </c>
      <c>
        <v>0</v>
      </c>
      <c>
        <v>0</v>
      </c>
      <c>
        <v>1</v>
      </c>
      <c>
        <v>73</v>
      </c>
      <c>
        <v>0</v>
      </c>
      <c>
        <v>0</v>
      </c>
      <c>
        <v>0</v>
      </c>
      <c>
        <v>161.23589831610326</v>
      </c>
      <c>
        <v>0</v>
      </c>
      <c>
        <v>0</v>
      </c>
      <c>
        <v>6.863130447271912</v>
      </c>
      <c>
        <v>60.978194031776766</v>
      </c>
      <c>
        <v>0</v>
      </c>
      <c>
        <v>0</v>
      </c>
      <c>
        <v>229.07722279515195</v>
      </c>
    </row>
    <row>
      <c>
        <v>2600020</v>
      </c>
      <c>
        <v>1</v>
      </c>
      <c>
        <is>
          <t>İZMİR</t>
        </is>
      </c>
      <c>
        <v>ÇEŞME</v>
      </c>
      <c>
        <is>
          <t>Saha Dağıtım Kutusu (SDK)</t>
        </is>
      </c>
      <c>
        <v>L-376 PAZARYERİ 35-18-L00376_B b1_5946094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06.07.2023 16:16:13</t>
        </is>
      </c>
      <c>
        <is>
          <t>06.07.2023 18:46:48</t>
        </is>
      </c>
      <c>
        <v>2.509722222</v>
      </c>
      <c>
        <v>0</v>
      </c>
      <c>
        <v>2</v>
      </c>
      <c>
        <v>0</v>
      </c>
      <c>
        <v>0</v>
      </c>
      <c>
        <v>0</v>
      </c>
      <c>
        <v>13</v>
      </c>
      <c>
        <v>0</v>
      </c>
      <c>
        <v>0</v>
      </c>
      <c>
        <v>0</v>
      </c>
      <c>
        <v>12.147093930208253</v>
      </c>
      <c>
        <v>0</v>
      </c>
      <c>
        <v>0</v>
      </c>
      <c>
        <v>0</v>
      </c>
      <c>
        <v>234.5536052306424</v>
      </c>
      <c>
        <v>0</v>
      </c>
      <c>
        <v>0</v>
      </c>
      <c>
        <v>246.70069916085066</v>
      </c>
    </row>
    <row>
      <c>
        <v>2600252</v>
      </c>
      <c>
        <v>1</v>
      </c>
      <c>
        <is>
          <t>İZMİR</t>
        </is>
      </c>
      <c>
        <v>ÖDEMİŞ</v>
      </c>
      <c>
        <is>
          <t>AG Fideri</t>
        </is>
      </c>
      <c>
        <v>KURUCUOVA TR-7 35-15-L00248_A_56362000_56362000</v>
      </c>
      <c>
        <v>AG Tel Kopuğu</v>
      </c>
      <c>
        <v>Dağıtım-AG</v>
      </c>
      <c>
        <v>Uzun</v>
      </c>
      <c>
        <v>Şebeke işletmecisi</v>
      </c>
      <c>
        <v>Bildirimsiz</v>
      </c>
      <c>
        <is>
          <t>06.07.2023 19:43:55</t>
        </is>
      </c>
      <c>
        <is>
          <t>06.07.2023 22:57:15</t>
        </is>
      </c>
      <c>
        <v>3.222222222</v>
      </c>
      <c>
        <v>0</v>
      </c>
      <c>
        <v>5</v>
      </c>
      <c>
        <v>0</v>
      </c>
      <c>
        <v>8</v>
      </c>
      <c>
        <v>0</v>
      </c>
      <c>
        <v>0</v>
      </c>
      <c>
        <v>0</v>
      </c>
      <c>
        <v>0</v>
      </c>
      <c>
        <v>0</v>
      </c>
      <c>
        <v>7.62379852270863</v>
      </c>
      <c>
        <v>0</v>
      </c>
      <c>
        <v>21.82580542828117</v>
      </c>
      <c>
        <v>0</v>
      </c>
      <c>
        <v>0</v>
      </c>
      <c>
        <v>0</v>
      </c>
      <c>
        <v>0</v>
      </c>
      <c>
        <v>29.4496039509898</v>
      </c>
    </row>
    <row>
      <c>
        <v>2599877</v>
      </c>
      <c>
        <v>1</v>
      </c>
      <c>
        <is>
          <t>MANİSA</t>
        </is>
      </c>
      <c>
        <v>AKHİSAR</v>
      </c>
      <c>
        <is>
          <t>Saha Dağıtım Kutusu (SDK)</t>
        </is>
      </c>
      <c>
        <v>TR-1/73 45-72-M00073_49742116 b1_49745928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06.07.2023 14:10:10</t>
        </is>
      </c>
      <c>
        <is>
          <t>06.07.2023 15:57:43</t>
        </is>
      </c>
      <c>
        <v>1.7925</v>
      </c>
      <c>
        <v>0</v>
      </c>
      <c>
        <v>89</v>
      </c>
      <c>
        <v>0</v>
      </c>
      <c>
        <v>0</v>
      </c>
      <c>
        <v>0</v>
      </c>
      <c>
        <v>29</v>
      </c>
      <c>
        <v>0</v>
      </c>
      <c>
        <v>0</v>
      </c>
      <c>
        <v>0</v>
      </c>
      <c>
        <v>29.794638293061176</v>
      </c>
      <c>
        <v>0</v>
      </c>
      <c>
        <v>0</v>
      </c>
      <c>
        <v>0</v>
      </c>
      <c>
        <v>72.23268414995134</v>
      </c>
      <c>
        <v>0</v>
      </c>
      <c>
        <v>0</v>
      </c>
      <c>
        <v>102.02732244301251</v>
      </c>
    </row>
    <row>
      <c>
        <v>2599705</v>
      </c>
      <c>
        <v>1</v>
      </c>
      <c>
        <is>
          <t>MANİSA</t>
        </is>
      </c>
      <c>
        <v>KULA</v>
      </c>
      <c>
        <is>
          <t>OG Fideri</t>
        </is>
      </c>
      <c>
        <v>BAŞIBÜYÜK KÖK 45-77-L00158_HatBaşıAyırıcı_84887763 L03_84887763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06.07.2023 11:56:10</t>
        </is>
      </c>
      <c>
        <is>
          <t>06.07.2023 15:43:40</t>
        </is>
      </c>
      <c>
        <v>3.791666666</v>
      </c>
      <c>
        <v>0</v>
      </c>
      <c>
        <v>13</v>
      </c>
      <c>
        <v>0</v>
      </c>
      <c>
        <v>4</v>
      </c>
      <c>
        <v>0</v>
      </c>
      <c>
        <v>1</v>
      </c>
      <c>
        <v>0</v>
      </c>
      <c>
        <v>0</v>
      </c>
      <c>
        <v>0</v>
      </c>
      <c>
        <v>48.53377291200343</v>
      </c>
      <c>
        <v>0</v>
      </c>
      <c>
        <v>30.35569722979031</v>
      </c>
      <c>
        <v>0</v>
      </c>
      <c>
        <v>0.02100252281972</v>
      </c>
      <c>
        <v>0</v>
      </c>
      <c>
        <v>0</v>
      </c>
      <c>
        <v>78.91047266461345</v>
      </c>
    </row>
    <row>
      <c>
        <v>2600332</v>
      </c>
      <c>
        <v>1</v>
      </c>
      <c>
        <is>
          <t>İZMİR</t>
        </is>
      </c>
      <c>
        <v>BAYINDIR</v>
      </c>
      <c>
        <is>
          <t>Dağıtım Transformatörü</t>
        </is>
      </c>
      <c>
        <v>TR-1-5/7 35-20-L00065_35-20-L00065_72368180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06.07.2023 19:59:35</t>
        </is>
      </c>
      <c>
        <is>
          <t>07.07.2023 02:20:08</t>
        </is>
      </c>
      <c>
        <v>6.3425</v>
      </c>
      <c>
        <v>0</v>
      </c>
      <c>
        <v>12</v>
      </c>
      <c>
        <v>0</v>
      </c>
      <c>
        <v>36</v>
      </c>
      <c>
        <v>0</v>
      </c>
      <c>
        <v>7</v>
      </c>
      <c>
        <v>0</v>
      </c>
      <c>
        <v>0</v>
      </c>
      <c>
        <v>0</v>
      </c>
      <c>
        <v>32.97852429863046</v>
      </c>
      <c>
        <v>0</v>
      </c>
      <c>
        <v>321.1835296258909</v>
      </c>
      <c>
        <v>0</v>
      </c>
      <c>
        <v>41.94683081990165</v>
      </c>
      <c>
        <v>0</v>
      </c>
      <c>
        <v>0</v>
      </c>
      <c>
        <v>396.10888474442305</v>
      </c>
    </row>
    <row>
      <c>
        <v>2599834</v>
      </c>
      <c>
        <v>1</v>
      </c>
      <c>
        <is>
          <t>İZMİR</t>
        </is>
      </c>
      <c>
        <v>KONAK</v>
      </c>
      <c>
        <is>
          <t>AG Fideri</t>
        </is>
      </c>
      <c>
        <v>M-2913 35-01-M02913_B_56374606_56374606</v>
      </c>
      <c>
        <v>Üçüncü Şahısların Vermiş Olduğu Hasarlar</v>
      </c>
      <c>
        <v>Dağıtım-AG</v>
      </c>
      <c>
        <v>Uzun</v>
      </c>
      <c>
        <v>Dışsal</v>
      </c>
      <c>
        <v>Bildirimsiz</v>
      </c>
      <c>
        <is>
          <t>06.07.2023 13:44:00</t>
        </is>
      </c>
      <c>
        <is>
          <t>06.07.2023 17:20:53</t>
        </is>
      </c>
      <c>
        <v>3.614722222</v>
      </c>
      <c>
        <v>0</v>
      </c>
      <c>
        <v>7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4.623724888486714</v>
      </c>
      <c>
        <v>0</v>
      </c>
      <c>
        <v>0</v>
      </c>
      <c>
        <v>0</v>
      </c>
      <c>
        <v>3.2458443552633245</v>
      </c>
      <c>
        <v>0</v>
      </c>
      <c>
        <v>0</v>
      </c>
      <c>
        <v>7.869569243750038</v>
      </c>
    </row>
    <row>
      <c>
        <v>2599393</v>
      </c>
      <c>
        <v>1</v>
      </c>
      <c>
        <is>
          <t>MANİSA</t>
        </is>
      </c>
      <c>
        <v>KIRKAĞAÇ</v>
      </c>
      <c>
        <is>
          <t>OG Fideri</t>
        </is>
      </c>
      <c>
        <v>BAKIR TARIMSAL SULAMA TR-8 45-76-M00105_DIREK TIPI TRAFO HUCRESI H01_2088912</v>
      </c>
      <c>
        <v>OG Atlama Arızası</v>
      </c>
      <c>
        <v>Dağıtım-OG</v>
      </c>
      <c>
        <v>Uzun</v>
      </c>
      <c>
        <v>Şebeke işletmecisi</v>
      </c>
      <c>
        <v>Bildirimsiz</v>
      </c>
      <c>
        <is>
          <t>06.07.2023 08:09:33</t>
        </is>
      </c>
      <c>
        <is>
          <t>06.07.2023 11:52:01</t>
        </is>
      </c>
      <c>
        <v>3.707777777</v>
      </c>
      <c>
        <v>0</v>
      </c>
      <c>
        <v>29</v>
      </c>
      <c>
        <v>0</v>
      </c>
      <c>
        <v>8</v>
      </c>
      <c>
        <v>0</v>
      </c>
      <c>
        <v>0</v>
      </c>
      <c>
        <v>0</v>
      </c>
      <c>
        <v>0</v>
      </c>
      <c>
        <v>0</v>
      </c>
      <c>
        <v>30.297664701165466</v>
      </c>
      <c>
        <v>0</v>
      </c>
      <c>
        <v>69.85121361845013</v>
      </c>
      <c>
        <v>0</v>
      </c>
      <c>
        <v>0</v>
      </c>
      <c>
        <v>0</v>
      </c>
      <c>
        <v>0</v>
      </c>
      <c>
        <v>100.14887831961559</v>
      </c>
    </row>
    <row>
      <c>
        <v>2600475</v>
      </c>
      <c>
        <v>1</v>
      </c>
      <c>
        <is>
          <t>İZMİR</t>
        </is>
      </c>
      <c>
        <v>BERGAMA</v>
      </c>
      <c>
        <is>
          <t>AG Fideri</t>
        </is>
      </c>
      <c>
        <v>YENİKENT SULAMA TR-11 35-16-M00220_A_91436986_91436986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06.07.2023 23:02:33</t>
        </is>
      </c>
      <c>
        <is>
          <t>07.07.2023 01:58:39</t>
        </is>
      </c>
      <c>
        <v>2.935</v>
      </c>
      <c>
        <v>0</v>
      </c>
      <c>
        <v>0</v>
      </c>
      <c>
        <v>0</v>
      </c>
      <c>
        <v>6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53.737723987242944</v>
      </c>
      <c>
        <v>0</v>
      </c>
      <c>
        <v>0</v>
      </c>
      <c>
        <v>0</v>
      </c>
      <c>
        <v>0</v>
      </c>
      <c>
        <v>53.737723987242944</v>
      </c>
    </row>
    <row>
      <c>
        <v>2600438</v>
      </c>
      <c>
        <v>1</v>
      </c>
      <c>
        <is>
          <t>İZMİR</t>
        </is>
      </c>
      <c>
        <v>TORBALI</v>
      </c>
      <c>
        <is>
          <t>OG Fideri</t>
        </is>
      </c>
      <c>
        <v>AHMETLİ TR-1 35-26-L00125_DIREK TIPI TRAFO HUCRESI H01_2041217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06.07.2023 22:02:22</t>
        </is>
      </c>
      <c>
        <is>
          <t>07.07.2023 01:21:04</t>
        </is>
      </c>
      <c>
        <v>3.311666666</v>
      </c>
      <c>
        <v>0</v>
      </c>
      <c>
        <v>36</v>
      </c>
      <c>
        <v>0</v>
      </c>
      <c>
        <v>7</v>
      </c>
      <c>
        <v>0</v>
      </c>
      <c>
        <v>2</v>
      </c>
      <c>
        <v>0</v>
      </c>
      <c>
        <v>0</v>
      </c>
      <c>
        <v>0</v>
      </c>
      <c>
        <v>39.706250389930624</v>
      </c>
      <c>
        <v>0</v>
      </c>
      <c>
        <v>114.14221951186623</v>
      </c>
      <c>
        <v>0</v>
      </c>
      <c>
        <v>8.340530811647314</v>
      </c>
      <c>
        <v>0</v>
      </c>
      <c>
        <v>0</v>
      </c>
      <c>
        <v>162.18900071344416</v>
      </c>
    </row>
    <row>
      <c>
        <v>2599642</v>
      </c>
      <c>
        <v>1</v>
      </c>
      <c>
        <is>
          <t>MANİSA</t>
        </is>
      </c>
      <c>
        <v>SALİHLİ</v>
      </c>
      <c>
        <is>
          <t>OG Fideri</t>
        </is>
      </c>
      <c>
        <v>KARAPINAR İM 45-78-A00002_HatBaşıAyırıcı_53139294 M05_53139294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06.07.2023 10:58:38</t>
        </is>
      </c>
      <c>
        <is>
          <t>06.07.2023 16:53:03</t>
        </is>
      </c>
      <c>
        <v>5.906944444</v>
      </c>
      <c>
        <v>0</v>
      </c>
      <c>
        <v>0</v>
      </c>
      <c>
        <v>10</v>
      </c>
      <c>
        <v>0</v>
      </c>
      <c>
        <v>11</v>
      </c>
      <c>
        <v>0</v>
      </c>
      <c>
        <v>0</v>
      </c>
      <c>
        <v>0</v>
      </c>
      <c>
        <v>0</v>
      </c>
      <c>
        <v>0</v>
      </c>
      <c>
        <v>301.6570767064029</v>
      </c>
      <c>
        <v>0</v>
      </c>
      <c>
        <v>112.5676058290434</v>
      </c>
      <c>
        <v>0</v>
      </c>
      <c>
        <v>0</v>
      </c>
      <c>
        <v>0</v>
      </c>
      <c>
        <v>414.2246825354463</v>
      </c>
    </row>
    <row>
      <c>
        <v>2600432</v>
      </c>
      <c>
        <v>1</v>
      </c>
      <c>
        <is>
          <t>İZMİR</t>
        </is>
      </c>
      <c>
        <v>BAYINDIR</v>
      </c>
      <c>
        <is>
          <t>KÖK</t>
        </is>
      </c>
      <c>
        <v>YUSUFLU KÖK 35-20-L00077_YUSUFLU ÇAYIR L02_66527972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06.07.2023 19:38:00</t>
        </is>
      </c>
      <c>
        <is>
          <t>06.07.2023 22:21:57</t>
        </is>
      </c>
      <c>
        <v>2.7325</v>
      </c>
      <c>
        <v>0</v>
      </c>
      <c>
        <v>778</v>
      </c>
      <c>
        <v>6</v>
      </c>
      <c>
        <v>345</v>
      </c>
      <c>
        <v>2</v>
      </c>
      <c>
        <v>219</v>
      </c>
      <c>
        <v>1</v>
      </c>
      <c>
        <v>0</v>
      </c>
      <c>
        <v>0</v>
      </c>
      <c>
        <v>608.9372963326991</v>
      </c>
      <c>
        <v>51.094980765564785</v>
      </c>
      <c>
        <v>1132.7941648336127</v>
      </c>
      <c>
        <v>81.50762792036778</v>
      </c>
      <c>
        <v>526.4199736784742</v>
      </c>
      <c>
        <v>181.65631702951998</v>
      </c>
      <c>
        <v>0</v>
      </c>
      <c>
        <v>2582.410360560238</v>
      </c>
    </row>
    <row>
      <c>
        <v>2599350</v>
      </c>
      <c>
        <v>1</v>
      </c>
      <c>
        <is>
          <t>İZMİR</t>
        </is>
      </c>
      <c>
        <v>ÖDEMİŞ</v>
      </c>
      <c>
        <is>
          <t>AG Fideri</t>
        </is>
      </c>
      <c>
        <v>ALAŞARLI M.ÇETİN GRUBU TR-3 35-15-L00221_A_56367945_56367945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06.07.2023 07:23:59</t>
        </is>
      </c>
      <c>
        <is>
          <t>06.07.2023 09:14:29</t>
        </is>
      </c>
      <c>
        <v>1.841666666</v>
      </c>
      <c>
        <v>0</v>
      </c>
      <c>
        <v>0</v>
      </c>
      <c>
        <v>0</v>
      </c>
      <c>
        <v>1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3.4911710768215976</v>
      </c>
      <c>
        <v>0</v>
      </c>
      <c>
        <v>1.9999071186680601</v>
      </c>
      <c>
        <v>0</v>
      </c>
      <c>
        <v>0</v>
      </c>
      <c>
        <v>5.491078195489658</v>
      </c>
    </row>
    <row>
      <c>
        <v>2600481</v>
      </c>
      <c>
        <v>1</v>
      </c>
      <c>
        <is>
          <t>MANİSA</t>
        </is>
      </c>
      <c>
        <v>ALAŞEHİR</v>
      </c>
      <c>
        <is>
          <t>AG Fideri</t>
        </is>
      </c>
      <c>
        <v>BADINCA TR-6 45-73-M00417_B_56396481_56396481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06.07.2023 23:25:08</t>
        </is>
      </c>
      <c>
        <is>
          <t>07.07.2023 02:03:09</t>
        </is>
      </c>
      <c>
        <v>2.633611111</v>
      </c>
      <c>
        <v>0</v>
      </c>
      <c>
        <v>2</v>
      </c>
      <c>
        <v>0</v>
      </c>
      <c>
        <v>4</v>
      </c>
      <c>
        <v>0</v>
      </c>
      <c>
        <v>0</v>
      </c>
      <c>
        <v>0</v>
      </c>
      <c>
        <v>0</v>
      </c>
      <c>
        <v>0</v>
      </c>
      <c>
        <v>0.7641040507338824</v>
      </c>
      <c>
        <v>0</v>
      </c>
      <c>
        <v>2.4774314167425735</v>
      </c>
      <c>
        <v>0</v>
      </c>
      <c>
        <v>0</v>
      </c>
      <c>
        <v>0</v>
      </c>
      <c>
        <v>0</v>
      </c>
      <c>
        <v>3.241535467476456</v>
      </c>
    </row>
    <row>
      <c>
        <v>2599840</v>
      </c>
      <c>
        <v>1</v>
      </c>
      <c>
        <is>
          <t>İZMİR</t>
        </is>
      </c>
      <c>
        <v>BERGAMA</v>
      </c>
      <c>
        <is>
          <t>AG Fideri</t>
        </is>
      </c>
      <c>
        <v>TR-102 35-16-L00102_A_83599899_83599899</v>
      </c>
      <c>
        <v>AG Hatta Yabancı Cisim</v>
      </c>
      <c>
        <v>Dağıtım-AG</v>
      </c>
      <c>
        <v>Uzun</v>
      </c>
      <c>
        <v>Dışsal</v>
      </c>
      <c>
        <v>Bildirimsiz</v>
      </c>
      <c>
        <is>
          <t>06.07.2023 13:43:15</t>
        </is>
      </c>
      <c>
        <is>
          <t>06.07.2023 16:18:21</t>
        </is>
      </c>
      <c>
        <v>2.585</v>
      </c>
      <c>
        <v>0</v>
      </c>
      <c>
        <v>14</v>
      </c>
      <c>
        <v>0</v>
      </c>
      <c>
        <v>1</v>
      </c>
      <c>
        <v>0</v>
      </c>
      <c>
        <v>10</v>
      </c>
      <c>
        <v>0</v>
      </c>
      <c>
        <v>1</v>
      </c>
      <c>
        <v>0</v>
      </c>
      <c>
        <v>3.756991256069622</v>
      </c>
      <c>
        <v>0</v>
      </c>
      <c>
        <v>2.280359883889996</v>
      </c>
      <c>
        <v>0</v>
      </c>
      <c>
        <v>34.51755464639803</v>
      </c>
      <c>
        <v>0</v>
      </c>
      <c>
        <v>399.30059002923</v>
      </c>
      <c>
        <v>439.8554958155877</v>
      </c>
    </row>
    <row>
      <c>
        <v>2600172</v>
      </c>
      <c>
        <v>1</v>
      </c>
      <c>
        <is>
          <t>İZMİR</t>
        </is>
      </c>
      <c>
        <v>TORBALI</v>
      </c>
      <c>
        <is>
          <t>AG Fideri</t>
        </is>
      </c>
      <c>
        <v>TR-18 35-26-M00018__60982521_60982521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06.07.2023 18:33:01</t>
        </is>
      </c>
      <c>
        <is>
          <t>06.07.2023 19:47:32</t>
        </is>
      </c>
      <c>
        <v>1.241944444</v>
      </c>
      <c>
        <v>0</v>
      </c>
      <c>
        <v>46</v>
      </c>
      <c>
        <v>0</v>
      </c>
      <c>
        <v>0</v>
      </c>
      <c>
        <v>0</v>
      </c>
      <c>
        <v>6</v>
      </c>
      <c>
        <v>0</v>
      </c>
      <c>
        <v>0</v>
      </c>
      <c>
        <v>0</v>
      </c>
      <c>
        <v>14.56715306932233</v>
      </c>
      <c>
        <v>0</v>
      </c>
      <c>
        <v>0</v>
      </c>
      <c>
        <v>0</v>
      </c>
      <c>
        <v>39.03591834478223</v>
      </c>
      <c>
        <v>0</v>
      </c>
      <c>
        <v>0</v>
      </c>
      <c>
        <v>53.60307141410456</v>
      </c>
    </row>
    <row>
      <c>
        <v>2599508</v>
      </c>
      <c>
        <v>1</v>
      </c>
      <c>
        <is>
          <t>İZMİR</t>
        </is>
      </c>
      <c>
        <v>BORNOVA</v>
      </c>
      <c>
        <is>
          <t>Kullanıcı Bağlantı Hattı</t>
        </is>
      </c>
      <c>
        <v>M-1622 35-02-M01622_962670663_962670663</v>
      </c>
      <c>
        <v>AG Branşman Yeraltı Kablo Arızası</v>
      </c>
      <c>
        <v>Dağıtım-AG</v>
      </c>
      <c>
        <v>Uzun</v>
      </c>
      <c>
        <v>Şebeke işletmecisi</v>
      </c>
      <c>
        <v>Bildirimsiz</v>
      </c>
      <c>
        <is>
          <t>06.07.2023 09:38:39</t>
        </is>
      </c>
      <c>
        <is>
          <t>06.07.2023 12:48:33</t>
        </is>
      </c>
      <c>
        <v>3.165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79.08574022939206</v>
      </c>
      <c>
        <v>79.08574022939206</v>
      </c>
    </row>
    <row>
      <c>
        <v>2599531</v>
      </c>
      <c>
        <v>1</v>
      </c>
      <c>
        <is>
          <t>İZMİR</t>
        </is>
      </c>
      <c>
        <v>BERGAMA</v>
      </c>
      <c>
        <is>
          <t>DM</t>
        </is>
      </c>
      <c>
        <v>GÖÇBEYLİ DM 35-16-M00139_ALİBEYLİ M05_72044680</v>
      </c>
      <c>
        <v>Şebeke Yenileme ve Kapasite Artışı Çalışması</v>
      </c>
      <c>
        <v>Dağıtım-OG</v>
      </c>
      <c>
        <v>Uzun</v>
      </c>
      <c>
        <v>Şebeke işletmecisi</v>
      </c>
      <c>
        <v>Bildirimli</v>
      </c>
      <c>
        <is>
          <t>06.07.2023 09:58:02</t>
        </is>
      </c>
      <c>
        <is>
          <t>06.07.2023 17:03:55</t>
        </is>
      </c>
      <c>
        <v>7.098055555</v>
      </c>
      <c>
        <v>0</v>
      </c>
      <c>
        <v>238</v>
      </c>
      <c>
        <v>6</v>
      </c>
      <c>
        <v>105</v>
      </c>
      <c>
        <v>1</v>
      </c>
      <c>
        <v>30</v>
      </c>
      <c>
        <v>1</v>
      </c>
      <c>
        <v>0</v>
      </c>
      <c>
        <v>0</v>
      </c>
      <c>
        <v>266.01124007592114</v>
      </c>
      <c>
        <v>65.48054442202913</v>
      </c>
      <c>
        <v>817.2667608902839</v>
      </c>
      <c>
        <v>84.84472848233456</v>
      </c>
      <c>
        <v>221.1195813788925</v>
      </c>
      <c>
        <v>29.21304741351498</v>
      </c>
      <c>
        <v>0</v>
      </c>
      <c>
        <v>1483.935902662976</v>
      </c>
    </row>
    <row>
      <c>
        <v>2600218</v>
      </c>
      <c>
        <v>1</v>
      </c>
      <c>
        <is>
          <t>İZMİR</t>
        </is>
      </c>
      <c>
        <v>TİRE</v>
      </c>
      <c>
        <is>
          <t>DM</t>
        </is>
      </c>
      <c>
        <v>TİRE İM-DM-1 35-29-A00001_TİRE-3 GİRİŞ M20_2059038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06.07.2023 19:22:02</t>
        </is>
      </c>
      <c>
        <is>
          <t>06.07.2023 19:34:08</t>
        </is>
      </c>
      <c>
        <v>0.201666666</v>
      </c>
      <c>
        <v>12</v>
      </c>
      <c>
        <v>8459</v>
      </c>
      <c>
        <v>415</v>
      </c>
      <c>
        <v>1254</v>
      </c>
      <c>
        <v>118</v>
      </c>
      <c>
        <v>1420</v>
      </c>
      <c>
        <v>6</v>
      </c>
      <c>
        <v>0</v>
      </c>
      <c>
        <v>1.3054617157083424</v>
      </c>
      <c>
        <v>342.50711759317454</v>
      </c>
      <c>
        <v>930.7845699848124</v>
      </c>
      <c>
        <v>913.8511746361861</v>
      </c>
      <c>
        <v>195.69948752257426</v>
      </c>
      <c>
        <v>313.8254288483122</v>
      </c>
      <c>
        <v>60.18997673988954</v>
      </c>
      <c>
        <v>0</v>
      </c>
      <c>
        <v>2758.1632170406574</v>
      </c>
    </row>
    <row>
      <c>
        <v>2600003</v>
      </c>
      <c>
        <v>1</v>
      </c>
      <c>
        <is>
          <t>İZMİR</t>
        </is>
      </c>
      <c>
        <v>TORBALI</v>
      </c>
      <c>
        <is>
          <t>Dağıtım Transformatörü</t>
        </is>
      </c>
      <c>
        <v>DM-3/22 35-26-M00796_35-26-M00796_2355054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06.07.2023 16:12:57</t>
        </is>
      </c>
      <c>
        <is>
          <t>06.07.2023 17:54:02</t>
        </is>
      </c>
      <c>
        <v>1.684722222</v>
      </c>
      <c>
        <v>0</v>
      </c>
      <c>
        <v>277</v>
      </c>
      <c>
        <v>0</v>
      </c>
      <c>
        <v>5</v>
      </c>
      <c>
        <v>0</v>
      </c>
      <c>
        <v>65</v>
      </c>
      <c>
        <v>0</v>
      </c>
      <c>
        <v>0</v>
      </c>
      <c>
        <v>0</v>
      </c>
      <c>
        <v>109.9890365902338</v>
      </c>
      <c>
        <v>0</v>
      </c>
      <c>
        <v>9.781674769237316</v>
      </c>
      <c>
        <v>0</v>
      </c>
      <c>
        <v>174.41646931766786</v>
      </c>
      <c>
        <v>0</v>
      </c>
      <c>
        <v>0</v>
      </c>
      <c>
        <v>294.18718067713894</v>
      </c>
    </row>
    <row>
      <c>
        <v>2600318</v>
      </c>
      <c>
        <v>1</v>
      </c>
      <c>
        <is>
          <t>İZMİR</t>
        </is>
      </c>
      <c>
        <v>ÖDEMİŞ</v>
      </c>
      <c>
        <is>
          <t>Dağıtım Transformatörü</t>
        </is>
      </c>
      <c>
        <v>TR-38 35-15-M00038_35-15-M00038_2365880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06.07.2023 19:39:18</t>
        </is>
      </c>
      <c>
        <is>
          <t>07.07.2023 01:32:20</t>
        </is>
      </c>
      <c>
        <v>5.883888888</v>
      </c>
      <c>
        <v>0</v>
      </c>
      <c>
        <v>185</v>
      </c>
      <c>
        <v>0</v>
      </c>
      <c>
        <v>0</v>
      </c>
      <c>
        <v>0</v>
      </c>
      <c>
        <v>14</v>
      </c>
      <c>
        <v>0</v>
      </c>
      <c>
        <v>0</v>
      </c>
      <c>
        <v>0</v>
      </c>
      <c>
        <v>225.05463629349794</v>
      </c>
      <c>
        <v>0</v>
      </c>
      <c>
        <v>0</v>
      </c>
      <c>
        <v>0</v>
      </c>
      <c>
        <v>78.45899705692453</v>
      </c>
      <c>
        <v>0</v>
      </c>
      <c>
        <v>0</v>
      </c>
      <c>
        <v>303.5136333504225</v>
      </c>
    </row>
    <row>
      <c>
        <v>2599654</v>
      </c>
      <c>
        <v>1</v>
      </c>
      <c>
        <is>
          <t>İZMİR</t>
        </is>
      </c>
      <c>
        <v>ÖDEMİŞ</v>
      </c>
      <c>
        <is>
          <t>Dağıtım Transformatörü</t>
        </is>
      </c>
      <c>
        <v>BADEMLİ TR-39 35-15-L01056_35-15-L01056_42775028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06.07.2023 11:18:27</t>
        </is>
      </c>
      <c>
        <is>
          <t>06.07.2023 13:36:19</t>
        </is>
      </c>
      <c>
        <v>2.297777777</v>
      </c>
      <c>
        <v>0</v>
      </c>
      <c>
        <v>8</v>
      </c>
      <c>
        <v>0</v>
      </c>
      <c>
        <v>6</v>
      </c>
      <c>
        <v>0</v>
      </c>
      <c>
        <v>3</v>
      </c>
      <c>
        <v>0</v>
      </c>
      <c>
        <v>0</v>
      </c>
      <c>
        <v>0</v>
      </c>
      <c>
        <v>11.96000426842448</v>
      </c>
      <c>
        <v>0</v>
      </c>
      <c>
        <v>62.0390014549157</v>
      </c>
      <c>
        <v>0</v>
      </c>
      <c>
        <v>25.767541084829006</v>
      </c>
      <c>
        <v>0</v>
      </c>
      <c>
        <v>0</v>
      </c>
      <c>
        <v>99.76654680816918</v>
      </c>
    </row>
    <row>
      <c>
        <v>2600295</v>
      </c>
      <c>
        <v>1</v>
      </c>
      <c>
        <is>
          <t>MANİSA</t>
        </is>
      </c>
      <c>
        <v>SALİHLİ</v>
      </c>
      <c>
        <is>
          <t>Dağıtım Transformatörü</t>
        </is>
      </c>
      <c>
        <v>TR-147 45-78-L00147_45-78-L00147_2349039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06.07.2023 20:03:40</t>
        </is>
      </c>
      <c>
        <is>
          <t>06.07.2023 20:20:49</t>
        </is>
      </c>
      <c>
        <v>0.285833333</v>
      </c>
      <c>
        <v>0</v>
      </c>
      <c>
        <v>476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28.609937036595984</v>
      </c>
      <c>
        <v>0</v>
      </c>
      <c>
        <v>0</v>
      </c>
      <c>
        <v>0</v>
      </c>
      <c>
        <v>0.5190694916065377</v>
      </c>
      <c>
        <v>0</v>
      </c>
      <c>
        <v>0</v>
      </c>
      <c>
        <v>29.12900652820252</v>
      </c>
    </row>
    <row>
      <c>
        <v>2599608</v>
      </c>
      <c>
        <v>1</v>
      </c>
      <c>
        <is>
          <t>MANİSA</t>
        </is>
      </c>
      <c>
        <v>GÖLMARMARA</v>
      </c>
      <c>
        <is>
          <t>DM</t>
        </is>
      </c>
      <c>
        <v>GÖLMARMARA İM 45-85-A00001_TİYENLİ M10_2305895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06.07.2023 10:43:57</t>
        </is>
      </c>
      <c>
        <is>
          <t>06.07.2023 10:57:44</t>
        </is>
      </c>
      <c>
        <v>0.229722222</v>
      </c>
      <c>
        <v>2</v>
      </c>
      <c>
        <v>752</v>
      </c>
      <c>
        <v>128</v>
      </c>
      <c>
        <v>209</v>
      </c>
      <c>
        <v>8</v>
      </c>
      <c>
        <v>74</v>
      </c>
      <c>
        <v>0</v>
      </c>
      <c>
        <v>0</v>
      </c>
      <c>
        <v>0.10736390493666667</v>
      </c>
      <c>
        <v>35.00567918570554</v>
      </c>
      <c>
        <v>357.87839187232333</v>
      </c>
      <c>
        <v>339.4139668177325</v>
      </c>
      <c>
        <v>12.75463537460195</v>
      </c>
      <c>
        <v>14.618808428069292</v>
      </c>
      <c>
        <v>0</v>
      </c>
      <c>
        <v>0</v>
      </c>
      <c>
        <v>759.7788455833693</v>
      </c>
    </row>
    <row>
      <c>
        <v>2599362</v>
      </c>
      <c>
        <v>1</v>
      </c>
      <c>
        <is>
          <t>MANİSA</t>
        </is>
      </c>
      <c>
        <v>GÖLMARMARA</v>
      </c>
      <c>
        <is>
          <t>DM</t>
        </is>
      </c>
      <c>
        <v>GÖLMARMARA İM 45-85-A00001_HACIVELİLER L18_2305909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06.07.2023 07:41:17</t>
        </is>
      </c>
      <c>
        <is>
          <t>06.07.2023 08:23:27</t>
        </is>
      </c>
      <c>
        <v>0.702777777</v>
      </c>
      <c>
        <v>5</v>
      </c>
      <c>
        <v>92</v>
      </c>
      <c>
        <v>158</v>
      </c>
      <c>
        <v>204</v>
      </c>
      <c>
        <v>17</v>
      </c>
      <c>
        <v>16</v>
      </c>
      <c>
        <v>1</v>
      </c>
      <c>
        <v>0</v>
      </c>
      <c>
        <v>5.440916654210084</v>
      </c>
      <c>
        <v>8.53946471981295</v>
      </c>
      <c>
        <v>431.56124858213406</v>
      </c>
      <c>
        <v>386.4737330259274</v>
      </c>
      <c>
        <v>57.50074065516127</v>
      </c>
      <c>
        <v>12.179910779961176</v>
      </c>
      <c>
        <v>48.83073299062872</v>
      </c>
      <c>
        <v>0</v>
      </c>
      <c>
        <v>950.5267474078356</v>
      </c>
    </row>
    <row>
      <c>
        <v>2599485</v>
      </c>
      <c>
        <v>1</v>
      </c>
      <c>
        <is>
          <t>İZMİR</t>
        </is>
      </c>
      <c>
        <v>ÖDEMİŞ</v>
      </c>
      <c>
        <is>
          <t>Kullanıcı Bağlantı Hattı</t>
        </is>
      </c>
      <c>
        <v>OVAKENT TR-11 35-15-L00633_950386901_950386901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06.07.2023 09:19:35</t>
        </is>
      </c>
      <c>
        <is>
          <t>06.07.2023 13:01:02</t>
        </is>
      </c>
      <c>
        <v>3.690833333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0.26898185169623506</v>
      </c>
      <c>
        <v>0</v>
      </c>
      <c>
        <v>0</v>
      </c>
      <c>
        <v>0</v>
      </c>
      <c>
        <v>0</v>
      </c>
      <c>
        <v>0</v>
      </c>
      <c>
        <v>0</v>
      </c>
      <c>
        <v>0.26898185169623506</v>
      </c>
    </row>
    <row>
      <c>
        <v>2600026</v>
      </c>
      <c>
        <v>1</v>
      </c>
      <c>
        <is>
          <t>MANİSA</t>
        </is>
      </c>
      <c>
        <v>KIRKAĞAÇ</v>
      </c>
      <c>
        <is>
          <t>Kullanıcı Bağlantı Hattı</t>
        </is>
      </c>
      <c>
        <v>KARAKURT TR-2 45-76-M00090_955239070_955239070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06.07.2023 16:37:11</t>
        </is>
      </c>
      <c>
        <is>
          <t>06.07.2023 18:08:19</t>
        </is>
      </c>
      <c>
        <v>1.518888888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0.29812298271307935</v>
      </c>
      <c>
        <v>0</v>
      </c>
      <c>
        <v>0</v>
      </c>
      <c>
        <v>0</v>
      </c>
      <c>
        <v>0</v>
      </c>
      <c>
        <v>0</v>
      </c>
      <c>
        <v>0</v>
      </c>
      <c>
        <v>0.29812298271307935</v>
      </c>
    </row>
    <row>
      <c>
        <v>2599857</v>
      </c>
      <c>
        <v>1</v>
      </c>
      <c>
        <is>
          <t>İZMİR</t>
        </is>
      </c>
      <c>
        <v>TORBALI</v>
      </c>
      <c>
        <is>
          <t>DM</t>
        </is>
      </c>
      <c>
        <v>TORBALI DM-5/TR-1 (TR-101) 35-26-M00101_TR-106 M06_66227399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06.07.2023 13:02:27</t>
        </is>
      </c>
      <c>
        <is>
          <t>06.07.2023 14:05:10</t>
        </is>
      </c>
      <c>
        <v>1.045277777</v>
      </c>
      <c>
        <v>0</v>
      </c>
      <c>
        <v>22670</v>
      </c>
      <c>
        <v>1</v>
      </c>
      <c>
        <v>65</v>
      </c>
      <c>
        <v>7</v>
      </c>
      <c>
        <v>1914</v>
      </c>
      <c>
        <v>0</v>
      </c>
      <c>
        <v>1</v>
      </c>
      <c>
        <v>0</v>
      </c>
      <c>
        <v>6436.495779893644</v>
      </c>
      <c>
        <v>90.79386019178077</v>
      </c>
      <c>
        <v>265.20835395595617</v>
      </c>
      <c>
        <v>516.1196904253122</v>
      </c>
      <c>
        <v>4204.460717951638</v>
      </c>
      <c>
        <v>0</v>
      </c>
      <c>
        <v>155.30581825429</v>
      </c>
      <c>
        <v>11668.38422067262</v>
      </c>
    </row>
    <row>
      <c>
        <v>2600404</v>
      </c>
      <c>
        <v>1</v>
      </c>
      <c>
        <is>
          <t>İZMİR</t>
        </is>
      </c>
      <c>
        <v>URLA</v>
      </c>
      <c>
        <is>
          <t>Kullanıcı Bağlantı Hattı</t>
        </is>
      </c>
      <c>
        <v>TR-77 ÇEŞMEALTI KÖK 35-19-M00077_956688956_956688956</v>
      </c>
      <c>
        <v>AG Box / Sdk Abone Çıkış Sigorta Atığı</v>
      </c>
      <c>
        <v>Dağıtım-AG</v>
      </c>
      <c>
        <v>Uzun</v>
      </c>
      <c>
        <v>Şebeke işletmecisi</v>
      </c>
      <c>
        <v>Bildirimsiz</v>
      </c>
      <c>
        <is>
          <t>06.07.2023 21:28:34</t>
        </is>
      </c>
      <c>
        <is>
          <t>06.07.2023 23:35:28</t>
        </is>
      </c>
      <c>
        <v>2.115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2.830878087562208</v>
      </c>
      <c>
        <v>0</v>
      </c>
      <c>
        <v>0</v>
      </c>
      <c>
        <v>0</v>
      </c>
      <c>
        <v>0</v>
      </c>
      <c>
        <v>0</v>
      </c>
      <c>
        <v>0</v>
      </c>
      <c>
        <v>2.830878087562208</v>
      </c>
    </row>
    <row>
      <c>
        <v>2600464</v>
      </c>
      <c>
        <v>1</v>
      </c>
      <c>
        <is>
          <t>İZMİR</t>
        </is>
      </c>
      <c>
        <v>BAYINDIR</v>
      </c>
      <c>
        <is>
          <t>AG Fideri</t>
        </is>
      </c>
      <c>
        <v>YAKACIK TR-4 35-20-L00242_A_91343466_91343466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06.07.2023 21:17:54</t>
        </is>
      </c>
      <c>
        <is>
          <t>07.07.2023 01:06:00</t>
        </is>
      </c>
      <c>
        <v>3.801666666</v>
      </c>
      <c>
        <v>0</v>
      </c>
      <c>
        <v>3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2.1987756153446285</v>
      </c>
      <c>
        <v>0</v>
      </c>
      <c>
        <v>0</v>
      </c>
      <c>
        <v>0</v>
      </c>
      <c>
        <v>20.770893932448825</v>
      </c>
      <c>
        <v>0</v>
      </c>
      <c>
        <v>0</v>
      </c>
      <c>
        <v>22.969669547793455</v>
      </c>
    </row>
    <row>
      <c>
        <v>2599468</v>
      </c>
      <c>
        <v>1</v>
      </c>
      <c>
        <is>
          <t>İZMİR</t>
        </is>
      </c>
      <c>
        <v>MENEMEN</v>
      </c>
      <c>
        <is>
          <t>DM</t>
        </is>
      </c>
      <c>
        <v>İZDERSAN DM 35-28-M00394_VİLLAKENT-1 M02_47755738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06.07.2023 09:08:22</t>
        </is>
      </c>
      <c>
        <is>
          <t>06.07.2023 09:16:48</t>
        </is>
      </c>
      <c>
        <v>0.140555555</v>
      </c>
      <c>
        <v>4</v>
      </c>
      <c>
        <v>6052</v>
      </c>
      <c>
        <v>3</v>
      </c>
      <c>
        <v>14</v>
      </c>
      <c>
        <v>26</v>
      </c>
      <c>
        <v>537</v>
      </c>
      <c>
        <v>5</v>
      </c>
      <c>
        <v>0</v>
      </c>
      <c>
        <v>0.611659513139444</v>
      </c>
      <c>
        <v>197.38174197990105</v>
      </c>
      <c>
        <v>3.881294218205778</v>
      </c>
      <c>
        <v>2.8726298591979242</v>
      </c>
      <c>
        <v>27.23128403216363</v>
      </c>
      <c>
        <v>111.68125516969793</v>
      </c>
      <c>
        <v>71.79580754029261</v>
      </c>
      <c>
        <v>0</v>
      </c>
      <c>
        <v>415.4556723125984</v>
      </c>
    </row>
    <row>
      <c>
        <v>2600258</v>
      </c>
      <c>
        <v>1</v>
      </c>
      <c>
        <is>
          <t>MANİSA</t>
        </is>
      </c>
      <c>
        <v>ALAŞEHİR</v>
      </c>
      <c>
        <is>
          <t>Dağıtım Transformatörü</t>
        </is>
      </c>
      <c>
        <v>YEŞİLYURT TR-8 45-73-M00483_45-73-M00483_66864745</v>
      </c>
      <c>
        <v>AG Hatta Yabancı Cisim</v>
      </c>
      <c>
        <v>Dağıtım-AG</v>
      </c>
      <c>
        <v>Uzun</v>
      </c>
      <c>
        <v>Şebeke işletmecisi</v>
      </c>
      <c>
        <v>Bildirimsiz</v>
      </c>
      <c>
        <is>
          <t>06.07.2023 19:45:47</t>
        </is>
      </c>
      <c>
        <is>
          <t>06.07.2023 23:54:04</t>
        </is>
      </c>
      <c>
        <v>4.138055555</v>
      </c>
      <c>
        <v>0</v>
      </c>
      <c>
        <v>257</v>
      </c>
      <c>
        <v>0</v>
      </c>
      <c>
        <v>1</v>
      </c>
      <c>
        <v>0</v>
      </c>
      <c>
        <v>56</v>
      </c>
      <c>
        <v>0</v>
      </c>
      <c>
        <v>0</v>
      </c>
      <c>
        <v>0</v>
      </c>
      <c>
        <v>228.3826673492001</v>
      </c>
      <c>
        <v>0</v>
      </c>
      <c>
        <v>5.985340321884525</v>
      </c>
      <c>
        <v>0</v>
      </c>
      <c>
        <v>113.93706746896369</v>
      </c>
      <c>
        <v>0</v>
      </c>
      <c>
        <v>0</v>
      </c>
      <c>
        <v>348.3050751400483</v>
      </c>
    </row>
    <row>
      <c>
        <v>2599322</v>
      </c>
      <c>
        <v>1</v>
      </c>
      <c>
        <is>
          <t>İZMİR</t>
        </is>
      </c>
      <c>
        <v>KONAK</v>
      </c>
      <c>
        <is>
          <t>AG Fideri</t>
        </is>
      </c>
      <c>
        <v>K-11 35-01-K00011_B_56381409_56381409</v>
      </c>
      <c>
        <v>Hırsızlık</v>
      </c>
      <c>
        <v>Dağıtım-AG</v>
      </c>
      <c>
        <v>Uzun</v>
      </c>
      <c>
        <v>Dışsal</v>
      </c>
      <c>
        <v>Bildirimsiz</v>
      </c>
      <c>
        <is>
          <t>06.07.2023 06:42:27</t>
        </is>
      </c>
      <c>
        <is>
          <t>06.07.2023 08:31:20</t>
        </is>
      </c>
      <c>
        <v>1.814722222</v>
      </c>
      <c>
        <v>0</v>
      </c>
      <c>
        <v>193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52.37391470755491</v>
      </c>
      <c>
        <v>0</v>
      </c>
      <c>
        <v>0</v>
      </c>
      <c>
        <v>0</v>
      </c>
      <c>
        <v>4.2671906770702694</v>
      </c>
      <c>
        <v>0</v>
      </c>
      <c>
        <v>0</v>
      </c>
      <c>
        <v>56.64110538462518</v>
      </c>
    </row>
    <row>
      <c>
        <v>2599963</v>
      </c>
      <c>
        <v>1</v>
      </c>
      <c>
        <is>
          <t>MANİSA</t>
        </is>
      </c>
      <c>
        <v>SALİHLİ</v>
      </c>
      <c>
        <is>
          <t>AG Fideri</t>
        </is>
      </c>
      <c>
        <v>SART TR-17 45-78-M00186_49316652_56407962_56407962</v>
      </c>
      <c>
        <v>AG Tel Kopuğu</v>
      </c>
      <c>
        <v>Dağıtım-AG</v>
      </c>
      <c>
        <v>Uzun</v>
      </c>
      <c>
        <v>Şebeke işletmecisi</v>
      </c>
      <c>
        <v>Bildirimsiz</v>
      </c>
      <c>
        <is>
          <t>06.07.2023 15:24:37</t>
        </is>
      </c>
      <c>
        <is>
          <t>06.07.2023 16:03:13</t>
        </is>
      </c>
      <c>
        <v>0.643333333</v>
      </c>
      <c>
        <v>0</v>
      </c>
      <c>
        <v>36</v>
      </c>
      <c>
        <v>0</v>
      </c>
      <c>
        <v>1</v>
      </c>
      <c>
        <v>0</v>
      </c>
      <c>
        <v>4</v>
      </c>
      <c>
        <v>0</v>
      </c>
      <c>
        <v>0</v>
      </c>
      <c>
        <v>0</v>
      </c>
      <c>
        <v>5.035054204649978</v>
      </c>
      <c>
        <v>0</v>
      </c>
      <c>
        <v>2.5674509130919687</v>
      </c>
      <c>
        <v>0</v>
      </c>
      <c>
        <v>4.010410498569894</v>
      </c>
      <c>
        <v>0</v>
      </c>
      <c>
        <v>0</v>
      </c>
      <c>
        <v>11.612915616311842</v>
      </c>
    </row>
    <row>
      <c>
        <v>2599717</v>
      </c>
      <c>
        <v>1</v>
      </c>
      <c>
        <is>
          <t>MANİSA</t>
        </is>
      </c>
      <c>
        <v>KÖPRÜBAŞI</v>
      </c>
      <c>
        <is>
          <t>KÖK</t>
        </is>
      </c>
      <c>
        <v>UĞURLU KÖK 45-86-M00045_ALANYOLU KIRANŞEYH M04_72226053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06.07.2023 12:11:07</t>
        </is>
      </c>
      <c>
        <is>
          <t>06.07.2023 12:56:51</t>
        </is>
      </c>
      <c>
        <v>0.762222222</v>
      </c>
      <c>
        <v>3</v>
      </c>
      <c>
        <v>651</v>
      </c>
      <c>
        <v>23</v>
      </c>
      <c>
        <v>201</v>
      </c>
      <c>
        <v>8</v>
      </c>
      <c>
        <v>47</v>
      </c>
      <c>
        <v>0</v>
      </c>
      <c>
        <v>0</v>
      </c>
      <c>
        <v>0.5424874234266667</v>
      </c>
      <c>
        <v>53.7812547373909</v>
      </c>
      <c>
        <v>265.41740229525095</v>
      </c>
      <c>
        <v>89.83912309822198</v>
      </c>
      <c>
        <v>41.60923420134623</v>
      </c>
      <c>
        <v>18.41921048687066</v>
      </c>
      <c>
        <v>0</v>
      </c>
      <c>
        <v>0</v>
      </c>
      <c>
        <v>469.6087122425074</v>
      </c>
    </row>
    <row>
      <c>
        <v>2600358</v>
      </c>
      <c>
        <v>1</v>
      </c>
      <c>
        <is>
          <t>İZMİR</t>
        </is>
      </c>
      <c>
        <v>FOÇA</v>
      </c>
      <c>
        <is>
          <t>Dağıtım Transformatörü</t>
        </is>
      </c>
      <c>
        <v>FOÇA CEZA EVİ TR-4 35-23-M00370_35-23-M00370_72030184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06.07.2023 20:49:38</t>
        </is>
      </c>
      <c>
        <is>
          <t>06.07.2023 22:04:31</t>
        </is>
      </c>
      <c>
        <v>1.248055555</v>
      </c>
      <c>
        <v>0</v>
      </c>
      <c>
        <v>124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38.97239656466431</v>
      </c>
      <c>
        <v>0</v>
      </c>
      <c>
        <v>0</v>
      </c>
      <c>
        <v>0</v>
      </c>
      <c>
        <v>3.878745751805556</v>
      </c>
      <c>
        <v>0</v>
      </c>
      <c>
        <v>0</v>
      </c>
      <c>
        <v>42.85114231646986</v>
      </c>
    </row>
    <row>
      <c>
        <v>2599276</v>
      </c>
      <c>
        <v>1</v>
      </c>
      <c>
        <is>
          <t>İZMİR</t>
        </is>
      </c>
      <c>
        <v>KARŞIYAKA</v>
      </c>
      <c>
        <is>
          <t>Saha Dağıtım Kutusu (SDK)</t>
        </is>
      </c>
      <c>
        <v>K-1065 35-04-K01065_E E2B_5837528</v>
      </c>
      <c>
        <v>AG Yük Ayırıcı Arızası</v>
      </c>
      <c>
        <v>Dağıtım-AG</v>
      </c>
      <c>
        <v>Uzun</v>
      </c>
      <c>
        <v>Şebeke işletmecisi</v>
      </c>
      <c>
        <v>Bildirimsiz</v>
      </c>
      <c>
        <is>
          <t>06.07.2023 03:15:27</t>
        </is>
      </c>
      <c>
        <is>
          <t>06.07.2023 05:47:10</t>
        </is>
      </c>
      <c>
        <v>2.528611111</v>
      </c>
      <c>
        <v>0</v>
      </c>
      <c>
        <v>114</v>
      </c>
      <c>
        <v>0</v>
      </c>
      <c>
        <v>0</v>
      </c>
      <c>
        <v>0</v>
      </c>
      <c>
        <v>17</v>
      </c>
      <c>
        <v>0</v>
      </c>
      <c>
        <v>0</v>
      </c>
      <c>
        <v>0</v>
      </c>
      <c>
        <v>56.7291126514811</v>
      </c>
      <c>
        <v>0</v>
      </c>
      <c>
        <v>0</v>
      </c>
      <c>
        <v>0</v>
      </c>
      <c>
        <v>21.13096774908618</v>
      </c>
      <c>
        <v>0</v>
      </c>
      <c>
        <v>0</v>
      </c>
      <c>
        <v>77.86008040056728</v>
      </c>
    </row>
    <row>
      <c>
        <v>2599817</v>
      </c>
      <c>
        <v>1</v>
      </c>
      <c>
        <is>
          <t>MANİSA</t>
        </is>
      </c>
      <c>
        <v>SOMA</v>
      </c>
      <c>
        <is>
          <t>Saha Dağıtım Kutusu (SDK)</t>
        </is>
      </c>
      <c>
        <v>SOMA TR-17/2 45-82-M00110_E E1b_5982060</v>
      </c>
      <c>
        <v>AG Box / Sdk Giriş Sigorta Atığı</v>
      </c>
      <c>
        <v>Dağıtım-AG</v>
      </c>
      <c>
        <v>Uzun</v>
      </c>
      <c>
        <v>Şebeke işletmecisi</v>
      </c>
      <c>
        <v>Bildirimsiz</v>
      </c>
      <c>
        <is>
          <t>06.07.2023 13:31:40</t>
        </is>
      </c>
      <c>
        <is>
          <t>06.07.2023 14:40:49</t>
        </is>
      </c>
      <c>
        <v>1.1525</v>
      </c>
      <c>
        <v>0</v>
      </c>
      <c>
        <v>50</v>
      </c>
      <c>
        <v>0</v>
      </c>
      <c>
        <v>0</v>
      </c>
      <c>
        <v>0</v>
      </c>
      <c>
        <v>15</v>
      </c>
      <c>
        <v>0</v>
      </c>
      <c>
        <v>0</v>
      </c>
      <c>
        <v>0</v>
      </c>
      <c>
        <v>13.788764980543966</v>
      </c>
      <c>
        <v>0</v>
      </c>
      <c>
        <v>0</v>
      </c>
      <c>
        <v>0</v>
      </c>
      <c>
        <v>47.578818896014035</v>
      </c>
      <c>
        <v>0</v>
      </c>
      <c>
        <v>0</v>
      </c>
      <c>
        <v>61.367583876558</v>
      </c>
    </row>
    <row>
      <c>
        <v>2599571</v>
      </c>
      <c>
        <v>1</v>
      </c>
      <c>
        <is>
          <t>İZMİR</t>
        </is>
      </c>
      <c>
        <v>KONAK</v>
      </c>
      <c>
        <is>
          <t>Kullanıcı Bağlantı Hattı</t>
        </is>
      </c>
      <c>
        <v>M-1540 35-01-M01540_912317388_912317388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06.07.2023 10:19:14</t>
        </is>
      </c>
      <c>
        <is>
          <t>06.07.2023 11:49:23</t>
        </is>
      </c>
      <c>
        <v>1.5025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</row>
    <row>
      <c>
        <v>2599757</v>
      </c>
      <c>
        <v>1</v>
      </c>
      <c>
        <is>
          <t>MANİSA</t>
        </is>
      </c>
      <c>
        <v>KIRKAĞAÇ</v>
      </c>
      <c>
        <is>
          <t>DM</t>
        </is>
      </c>
      <c>
        <v>GELENBE İM 45-76-A00001_GEBELER L12_2092293</v>
      </c>
      <c>
        <v>Plansız Kesinti / Müdahale</v>
      </c>
      <c>
        <v>Dağıtım-OG</v>
      </c>
      <c>
        <v>Uzun</v>
      </c>
      <c>
        <v>Şebeke işletmecisi</v>
      </c>
      <c>
        <v>Bildirimsiz</v>
      </c>
      <c>
        <is>
          <t>06.07.2023 12:40:58</t>
        </is>
      </c>
      <c>
        <is>
          <t>06.07.2023 12:47:28</t>
        </is>
      </c>
      <c>
        <v>0.108333333</v>
      </c>
      <c>
        <v>3</v>
      </c>
      <c>
        <v>691</v>
      </c>
      <c>
        <v>54</v>
      </c>
      <c>
        <v>80</v>
      </c>
      <c>
        <v>4</v>
      </c>
      <c>
        <v>54</v>
      </c>
      <c>
        <v>2</v>
      </c>
      <c>
        <v>0</v>
      </c>
      <c>
        <v>0.07710280435000001</v>
      </c>
      <c>
        <v>10.790014130474384</v>
      </c>
      <c>
        <v>64.45259886103644</v>
      </c>
      <c>
        <v>20.798633167404123</v>
      </c>
      <c>
        <v>1.8392346014201253</v>
      </c>
      <c>
        <v>1.4076673009467364</v>
      </c>
      <c>
        <v>0.5853215671712935</v>
      </c>
      <c>
        <v>0</v>
      </c>
      <c>
        <v>99.9505724328031</v>
      </c>
    </row>
    <row>
      <c>
        <v>2599923</v>
      </c>
      <c>
        <v>1</v>
      </c>
      <c>
        <is>
          <t>İZMİR</t>
        </is>
      </c>
      <c>
        <v>TORBALI</v>
      </c>
      <c>
        <is>
          <t>DM</t>
        </is>
      </c>
      <c>
        <v>TORBALI DM-5/TR-1 (TR-101) 35-26-M00101_TR-37 M012_66227388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06.07.2023 14:36:19</t>
        </is>
      </c>
      <c>
        <is>
          <t>06.07.2023 15:26:29</t>
        </is>
      </c>
      <c>
        <v>0.836111111</v>
      </c>
      <c>
        <v>0</v>
      </c>
      <c>
        <v>12795</v>
      </c>
      <c>
        <v>0</v>
      </c>
      <c>
        <v>47</v>
      </c>
      <c>
        <v>5</v>
      </c>
      <c>
        <v>953</v>
      </c>
      <c>
        <v>0</v>
      </c>
      <c>
        <v>1</v>
      </c>
      <c>
        <v>0</v>
      </c>
      <c>
        <v>3001.6707565771812</v>
      </c>
      <c>
        <v>0</v>
      </c>
      <c>
        <v>176.79478781504238</v>
      </c>
      <c>
        <v>111.68529845023349</v>
      </c>
      <c>
        <v>1901.2972380448884</v>
      </c>
      <c>
        <v>0</v>
      </c>
      <c>
        <v>130.23760292638082</v>
      </c>
      <c>
        <v>5321.685683813726</v>
      </c>
    </row>
    <row>
      <c>
        <v>2599425</v>
      </c>
      <c>
        <v>1</v>
      </c>
      <c>
        <is>
          <t>MANİSA</t>
        </is>
      </c>
      <c>
        <v>ŞEHZADELER</v>
      </c>
      <c>
        <is>
          <t>DM</t>
        </is>
      </c>
      <c>
        <v>DM-9 45-71-M00386_GENEL KONUTLAR M07_66182332</v>
      </c>
      <c>
        <v>OG Atlama(Jumper) Arızası</v>
      </c>
      <c>
        <v>Dağıtım-OG</v>
      </c>
      <c>
        <v>Uzun</v>
      </c>
      <c>
        <v>Şebeke işletmecisi</v>
      </c>
      <c>
        <v>Bildirimsiz</v>
      </c>
      <c>
        <is>
          <t>06.07.2023 08:41:58</t>
        </is>
      </c>
      <c>
        <is>
          <t>06.07.2023 12:55:15</t>
        </is>
      </c>
      <c>
        <v>4.221388888</v>
      </c>
      <c>
        <v>0</v>
      </c>
      <c>
        <v>18</v>
      </c>
      <c>
        <v>0</v>
      </c>
      <c>
        <v>4</v>
      </c>
      <c>
        <v>5</v>
      </c>
      <c>
        <v>11</v>
      </c>
      <c>
        <v>0</v>
      </c>
      <c>
        <v>0</v>
      </c>
      <c>
        <v>0</v>
      </c>
      <c>
        <v>25.307530073889687</v>
      </c>
      <c>
        <v>0</v>
      </c>
      <c>
        <v>27.501304555589314</v>
      </c>
      <c>
        <v>318.70859955809954</v>
      </c>
      <c>
        <v>97.35891588812632</v>
      </c>
      <c>
        <v>0</v>
      </c>
      <c>
        <v>0</v>
      </c>
      <c>
        <v>468.87635007570486</v>
      </c>
    </row>
    <row>
      <c>
        <v>2600255</v>
      </c>
      <c>
        <v>1</v>
      </c>
      <c>
        <is>
          <t>MANİSA</t>
        </is>
      </c>
      <c>
        <v>SARUHANLI</v>
      </c>
      <c>
        <is>
          <t>DM</t>
        </is>
      </c>
      <c>
        <v>OTOYOL DM 45-80-M02917_OTOBAN GİŞE M04_60784085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06.07.2023 19:47:55</t>
        </is>
      </c>
      <c>
        <is>
          <t>06.07.2023 20:18:13</t>
        </is>
      </c>
      <c>
        <v>0.505</v>
      </c>
      <c>
        <v>0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12.824316803277167</v>
      </c>
      <c>
        <v>0</v>
      </c>
      <c>
        <v>0</v>
      </c>
      <c>
        <v>0</v>
      </c>
      <c>
        <v>12.824316803277167</v>
      </c>
    </row>
    <row>
      <c>
        <v>2600398</v>
      </c>
      <c>
        <v>1</v>
      </c>
      <c>
        <is>
          <t>İZMİR</t>
        </is>
      </c>
      <c>
        <v>BAYINDIR</v>
      </c>
      <c>
        <is>
          <t>AG Fideri</t>
        </is>
      </c>
      <c>
        <v>ARAPBAŞI TR-1 35-20-L00082_A_56360874_56360874</v>
      </c>
      <c>
        <v>AG Tel Kopuğu</v>
      </c>
      <c>
        <v>Dağıtım-AG</v>
      </c>
      <c>
        <v>Uzun</v>
      </c>
      <c>
        <v>Şebeke işletmecisi</v>
      </c>
      <c>
        <v>Bildirimsiz</v>
      </c>
      <c>
        <is>
          <t>06.07.2023 21:10:29</t>
        </is>
      </c>
      <c>
        <is>
          <t>06.07.2023 23:59:12</t>
        </is>
      </c>
      <c>
        <v>2.811944444</v>
      </c>
      <c>
        <v>0</v>
      </c>
      <c>
        <v>6</v>
      </c>
      <c>
        <v>0</v>
      </c>
      <c>
        <v>13</v>
      </c>
      <c>
        <v>0</v>
      </c>
      <c>
        <v>4</v>
      </c>
      <c>
        <v>0</v>
      </c>
      <c>
        <v>0</v>
      </c>
      <c>
        <v>0</v>
      </c>
      <c>
        <v>2.4022453450264813</v>
      </c>
      <c>
        <v>0</v>
      </c>
      <c>
        <v>31.402843827912477</v>
      </c>
      <c>
        <v>0</v>
      </c>
      <c>
        <v>22.712803672318763</v>
      </c>
      <c>
        <v>0</v>
      </c>
      <c>
        <v>0</v>
      </c>
      <c>
        <v>56.51789284525772</v>
      </c>
    </row>
    <row>
      <c>
        <v>2600278</v>
      </c>
      <c>
        <v>1</v>
      </c>
      <c>
        <is>
          <t>İZMİR</t>
        </is>
      </c>
      <c>
        <v>ÖDEMİŞ</v>
      </c>
      <c>
        <is>
          <t>AG Fideri</t>
        </is>
      </c>
      <c>
        <v>GÜNLÜCE KÖYÜ TR-1 35-15-L00837_B_91245866_91245866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06.07.2023 19:50:43</t>
        </is>
      </c>
      <c>
        <is>
          <t>07.07.2023 00:43:03</t>
        </is>
      </c>
      <c>
        <v>4.872222222</v>
      </c>
      <c>
        <v>0</v>
      </c>
      <c>
        <v>96</v>
      </c>
      <c>
        <v>0</v>
      </c>
      <c>
        <v>3</v>
      </c>
      <c>
        <v>0</v>
      </c>
      <c>
        <v>24</v>
      </c>
      <c>
        <v>0</v>
      </c>
      <c>
        <v>0</v>
      </c>
      <c>
        <v>0</v>
      </c>
      <c>
        <v>89.87090761267021</v>
      </c>
      <c>
        <v>0</v>
      </c>
      <c>
        <v>99.8241847592934</v>
      </c>
      <c>
        <v>0</v>
      </c>
      <c>
        <v>69.33483957432469</v>
      </c>
      <c>
        <v>0</v>
      </c>
      <c>
        <v>0</v>
      </c>
      <c>
        <v>259.0299319462883</v>
      </c>
    </row>
    <row>
      <c>
        <v>2600441</v>
      </c>
      <c>
        <v>1</v>
      </c>
      <c>
        <is>
          <t>İZMİR</t>
        </is>
      </c>
      <c>
        <v>BUCA</v>
      </c>
      <c>
        <is>
          <t>Kullanıcı Bağlantı Hattı</t>
        </is>
      </c>
      <c>
        <v>M-990 35-03-M00990_910551776_910551776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06.07.2023 22:18:32</t>
        </is>
      </c>
      <c>
        <is>
          <t>07.07.2023 03:14:20</t>
        </is>
      </c>
      <c>
        <v>4.93</v>
      </c>
      <c>
        <v>0</v>
      </c>
      <c>
        <v>10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9.812237350660745</v>
      </c>
      <c>
        <v>0</v>
      </c>
      <c>
        <v>0</v>
      </c>
      <c>
        <v>0</v>
      </c>
      <c>
        <v>14.533385929326752</v>
      </c>
      <c>
        <v>0</v>
      </c>
      <c>
        <v>0</v>
      </c>
      <c>
        <v>24.345623279987496</v>
      </c>
    </row>
    <row>
      <c>
        <v>2600298</v>
      </c>
      <c>
        <v>1</v>
      </c>
      <c>
        <is>
          <t>İZMİR</t>
        </is>
      </c>
      <c>
        <v>ÖDEMİŞ</v>
      </c>
      <c>
        <is>
          <t>Dağıtım Transformatörü</t>
        </is>
      </c>
      <c>
        <v>GÖLCÜK TR-13 35-15-L00325_35-15-L00325_88393544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06.07.2023 20:02:58</t>
        </is>
      </c>
      <c>
        <is>
          <t>06.07.2023 20:59:33</t>
        </is>
      </c>
      <c>
        <v>0.943055555</v>
      </c>
      <c>
        <v>0</v>
      </c>
      <c>
        <v>65</v>
      </c>
      <c>
        <v>0</v>
      </c>
      <c>
        <v>40</v>
      </c>
      <c>
        <v>0</v>
      </c>
      <c>
        <v>30</v>
      </c>
      <c>
        <v>0</v>
      </c>
      <c>
        <v>0</v>
      </c>
      <c>
        <v>0</v>
      </c>
      <c>
        <v>10.3787454092102</v>
      </c>
      <c>
        <v>0</v>
      </c>
      <c>
        <v>23.281728253340347</v>
      </c>
      <c>
        <v>0</v>
      </c>
      <c>
        <v>17.96243794780814</v>
      </c>
      <c>
        <v>0</v>
      </c>
      <c>
        <v>0</v>
      </c>
      <c>
        <v>51.622911610358685</v>
      </c>
    </row>
    <row>
      <c>
        <v>2600378</v>
      </c>
      <c>
        <v>1</v>
      </c>
      <c>
        <is>
          <t>İZMİR</t>
        </is>
      </c>
      <c>
        <v>MENDERES</v>
      </c>
      <c>
        <is>
          <t>AG Fideri</t>
        </is>
      </c>
      <c>
        <v>K-4283 GÖRECE 35-22-K04283_A_56371111_56371111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06.07.2023 20:41:07</t>
        </is>
      </c>
      <c>
        <is>
          <t>06.07.2023 22:11:49</t>
        </is>
      </c>
      <c>
        <v>1.511666666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</row>
    <row>
      <c>
        <v>2600192</v>
      </c>
      <c>
        <v>1</v>
      </c>
      <c>
        <is>
          <t>İZMİR</t>
        </is>
      </c>
      <c>
        <v>BAYINDIR</v>
      </c>
      <c>
        <is>
          <t>Dağıtım Transformatörü</t>
        </is>
      </c>
      <c>
        <v>SÖĞÜTÖREN TR-1 35-20-L00347_35-20-L00347_2360688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06.07.2023 18:57:17</t>
        </is>
      </c>
      <c>
        <is>
          <t>06.07.2023 19:55:30</t>
        </is>
      </c>
      <c>
        <v>0.970277777</v>
      </c>
      <c>
        <v>0</v>
      </c>
      <c>
        <v>73</v>
      </c>
      <c>
        <v>0</v>
      </c>
      <c>
        <v>23</v>
      </c>
      <c>
        <v>0</v>
      </c>
      <c>
        <v>16</v>
      </c>
      <c>
        <v>0</v>
      </c>
      <c>
        <v>0</v>
      </c>
      <c>
        <v>0</v>
      </c>
      <c>
        <v>17.885537261217276</v>
      </c>
      <c>
        <v>0</v>
      </c>
      <c>
        <v>17.75842563454438</v>
      </c>
      <c>
        <v>0</v>
      </c>
      <c>
        <v>10.89554135736688</v>
      </c>
      <c>
        <v>0</v>
      </c>
      <c>
        <v>0</v>
      </c>
      <c>
        <v>46.53950425312854</v>
      </c>
    </row>
    <row>
      <c>
        <v>2600092</v>
      </c>
      <c>
        <v>1</v>
      </c>
      <c>
        <is>
          <t>İZMİR</t>
        </is>
      </c>
      <c>
        <v>ÖDEMİŞ</v>
      </c>
      <c>
        <is>
          <t>OG Fideri</t>
        </is>
      </c>
      <c>
        <v>GERELİ TR-2 35-15-L00670_DIREK TIPI TRAFO HUCRESI H01_2047917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06.07.2023 17:44:13</t>
        </is>
      </c>
      <c>
        <is>
          <t>07.07.2023 03:16:00</t>
        </is>
      </c>
      <c>
        <v>9.529722222</v>
      </c>
      <c>
        <v>0</v>
      </c>
      <c>
        <v>41</v>
      </c>
      <c>
        <v>0</v>
      </c>
      <c>
        <v>6</v>
      </c>
      <c>
        <v>0</v>
      </c>
      <c>
        <v>5</v>
      </c>
      <c>
        <v>0</v>
      </c>
      <c>
        <v>0</v>
      </c>
      <c>
        <v>0</v>
      </c>
      <c>
        <v>109.01638288568803</v>
      </c>
      <c>
        <v>0</v>
      </c>
      <c>
        <v>46.70115966425887</v>
      </c>
      <c>
        <v>0</v>
      </c>
      <c>
        <v>66.33146153811086</v>
      </c>
      <c>
        <v>0</v>
      </c>
      <c>
        <v>0</v>
      </c>
      <c>
        <v>222.04900408805776</v>
      </c>
    </row>
    <row>
      <c>
        <v>2600086</v>
      </c>
      <c>
        <v>1</v>
      </c>
      <c>
        <is>
          <t>İZMİR</t>
        </is>
      </c>
      <c>
        <v>TİRE</v>
      </c>
      <c>
        <is>
          <t>OG Fideri</t>
        </is>
      </c>
      <c>
        <v>TİRE İM-DM-1 35-29-A00001_HatBaşıAyırıcı_53138507 M26_53138507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06.07.2023 17:43:37</t>
        </is>
      </c>
      <c>
        <is>
          <t>06.07.2023 18:56:42</t>
        </is>
      </c>
      <c>
        <v>1.218055555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7.3825528814653705</v>
      </c>
      <c>
        <v>0</v>
      </c>
      <c>
        <v>0</v>
      </c>
      <c>
        <v>0</v>
      </c>
      <c>
        <v>0</v>
      </c>
      <c>
        <v>0</v>
      </c>
      <c>
        <v>7.3825528814653705</v>
      </c>
    </row>
    <row>
      <c>
        <v>2600235</v>
      </c>
      <c>
        <v>1</v>
      </c>
      <c>
        <is>
          <t>İZMİR</t>
        </is>
      </c>
      <c>
        <v>ÖDEMİŞ</v>
      </c>
      <c>
        <is>
          <t>DM</t>
        </is>
      </c>
      <c>
        <v>ÖDEMİŞ İM 35-15-A00001_YENİ KENT L16_2062383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06.07.2023 19:31:29</t>
        </is>
      </c>
      <c>
        <is>
          <t>06.07.2023 19:36:39</t>
        </is>
      </c>
      <c>
        <v>0.086111111</v>
      </c>
      <c>
        <v>0</v>
      </c>
      <c>
        <v>1847</v>
      </c>
      <c>
        <v>27</v>
      </c>
      <c>
        <v>66</v>
      </c>
      <c>
        <v>10</v>
      </c>
      <c>
        <v>216</v>
      </c>
      <c>
        <v>2</v>
      </c>
      <c>
        <v>1</v>
      </c>
      <c>
        <v>0</v>
      </c>
      <c>
        <v>31.740993566250967</v>
      </c>
      <c>
        <v>12.83027151804894</v>
      </c>
      <c>
        <v>9.152274340823114</v>
      </c>
      <c>
        <v>5.2923640945963335</v>
      </c>
      <c>
        <v>14.033482437858396</v>
      </c>
      <c>
        <v>18.225469294620243</v>
      </c>
      <c>
        <v>1.9478616153902502</v>
      </c>
      <c>
        <v>93.22271686758825</v>
      </c>
    </row>
    <row>
      <c>
        <v>2599694</v>
      </c>
      <c>
        <v>1</v>
      </c>
      <c>
        <is>
          <t>İZMİR</t>
        </is>
      </c>
      <c>
        <v>TİRE</v>
      </c>
      <c>
        <is>
          <t>OG Fideri</t>
        </is>
      </c>
      <c>
        <v>DM-2/9 35-29-M00104_DM-2/11 M03_92560249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06.07.2023 11:33:31</t>
        </is>
      </c>
      <c>
        <is>
          <t>06.07.2023 12:18:44</t>
        </is>
      </c>
      <c>
        <v>0.753611111</v>
      </c>
      <c>
        <v>0</v>
      </c>
      <c>
        <v>402</v>
      </c>
      <c>
        <v>0</v>
      </c>
      <c>
        <v>2</v>
      </c>
      <c>
        <v>0</v>
      </c>
      <c>
        <v>15</v>
      </c>
      <c>
        <v>0</v>
      </c>
      <c>
        <v>0</v>
      </c>
      <c>
        <v>0</v>
      </c>
      <c>
        <v>47.82112268506884</v>
      </c>
      <c>
        <v>0</v>
      </c>
      <c>
        <v>2.279653005731073</v>
      </c>
      <c>
        <v>0</v>
      </c>
      <c>
        <v>11.817297168503273</v>
      </c>
      <c>
        <v>0</v>
      </c>
      <c>
        <v>0</v>
      </c>
      <c>
        <v>61.91807285930319</v>
      </c>
    </row>
    <row>
      <c>
        <v>2600338</v>
      </c>
      <c>
        <v>1</v>
      </c>
      <c>
        <is>
          <t>MANİSA</t>
        </is>
      </c>
      <c>
        <v>AKHİSAR</v>
      </c>
      <c>
        <is>
          <t>DM</t>
        </is>
      </c>
      <c>
        <v>KAPAKLI DM 45-72-M00309_RAHMİYE-1 TARIMSAL SULAMA M06_2311316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06.07.2023 20:19:00</t>
        </is>
      </c>
      <c>
        <is>
          <t>06.07.2023 20:51:20</t>
        </is>
      </c>
      <c>
        <v>0.538888888</v>
      </c>
      <c>
        <v>1</v>
      </c>
      <c>
        <v>3</v>
      </c>
      <c>
        <v>13</v>
      </c>
      <c>
        <v>71</v>
      </c>
      <c>
        <v>4</v>
      </c>
      <c>
        <v>6</v>
      </c>
      <c>
        <v>1</v>
      </c>
      <c>
        <v>0</v>
      </c>
      <c>
        <v>0.15036137055555554</v>
      </c>
      <c>
        <v>0.38190589522041</v>
      </c>
      <c>
        <v>477.9010977242906</v>
      </c>
      <c>
        <v>403.21889043789577</v>
      </c>
      <c>
        <v>8.520969343775107</v>
      </c>
      <c>
        <v>33.015047908947075</v>
      </c>
      <c>
        <v>0.8871092653888011</v>
      </c>
      <c>
        <v>0</v>
      </c>
      <c>
        <v>924.0753819460731</v>
      </c>
    </row>
    <row>
      <c>
        <v>2599342</v>
      </c>
      <c>
        <v>1</v>
      </c>
      <c>
        <is>
          <t>İZMİR</t>
        </is>
      </c>
      <c>
        <v>ÇEŞME</v>
      </c>
      <c>
        <is>
          <t>DM</t>
        </is>
      </c>
      <c>
        <v>ALAÇATI İM 35-18-A00002_L-424 L18_2052436</v>
      </c>
      <c>
        <v>Manevra</v>
      </c>
      <c>
        <v>Dağıtım-OG</v>
      </c>
      <c>
        <v>Uzun</v>
      </c>
      <c>
        <v>Şebeke işletmecisi</v>
      </c>
      <c>
        <v>Bildirimli</v>
      </c>
      <c>
        <is>
          <t>06.07.2023 07:16:24</t>
        </is>
      </c>
      <c>
        <is>
          <t>06.07.2023 07:27:34</t>
        </is>
      </c>
      <c>
        <v>0.186111111</v>
      </c>
      <c>
        <v>0</v>
      </c>
      <c>
        <v>1408</v>
      </c>
      <c>
        <v>0</v>
      </c>
      <c>
        <v>3</v>
      </c>
      <c>
        <v>0</v>
      </c>
      <c>
        <v>645</v>
      </c>
      <c>
        <v>0</v>
      </c>
      <c>
        <v>0</v>
      </c>
      <c>
        <v>0</v>
      </c>
      <c>
        <v>134.64015679811675</v>
      </c>
      <c>
        <v>0</v>
      </c>
      <c>
        <v>0.125139275287475</v>
      </c>
      <c>
        <v>0</v>
      </c>
      <c>
        <v>254.3717001351083</v>
      </c>
      <c>
        <v>0</v>
      </c>
      <c>
        <v>0</v>
      </c>
      <c>
        <v>389.1369962085125</v>
      </c>
    </row>
    <row>
      <c>
        <v>2600006</v>
      </c>
      <c>
        <v>1</v>
      </c>
      <c>
        <is>
          <t>İZMİR</t>
        </is>
      </c>
      <c>
        <v>ÖDEMİŞ</v>
      </c>
      <c>
        <is>
          <t>AG Fideri</t>
        </is>
      </c>
      <c>
        <v>TR-91 35-15-M00091_C_91365820_91365820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06.07.2023 16:16:01</t>
        </is>
      </c>
      <c>
        <is>
          <t>06.07.2023 17:37:08</t>
        </is>
      </c>
      <c>
        <v>1.351944444</v>
      </c>
      <c>
        <v>0</v>
      </c>
      <c>
        <v>115</v>
      </c>
      <c>
        <v>0</v>
      </c>
      <c>
        <v>0</v>
      </c>
      <c>
        <v>0</v>
      </c>
      <c>
        <v>32</v>
      </c>
      <c>
        <v>0</v>
      </c>
      <c>
        <v>0</v>
      </c>
      <c>
        <v>0</v>
      </c>
      <c>
        <v>35.79717700627086</v>
      </c>
      <c>
        <v>0</v>
      </c>
      <c>
        <v>0</v>
      </c>
      <c>
        <v>0</v>
      </c>
      <c>
        <v>67.44363243243718</v>
      </c>
      <c>
        <v>0</v>
      </c>
      <c>
        <v>0</v>
      </c>
      <c>
        <v>103.24080943870804</v>
      </c>
    </row>
    <row>
      <c>
        <v>2600029</v>
      </c>
      <c>
        <v>1</v>
      </c>
      <c>
        <is>
          <t>İZMİR</t>
        </is>
      </c>
      <c>
        <v>ÖDEMİŞ</v>
      </c>
      <c>
        <is>
          <t>Dağıtım Transformatörü</t>
        </is>
      </c>
      <c>
        <v>TR-91 35-15-M00091_35-15-M00091_2364917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06.07.2023 16:42:54</t>
        </is>
      </c>
      <c>
        <is>
          <t>06.07.2023 18:06:36</t>
        </is>
      </c>
      <c>
        <v>1.395</v>
      </c>
      <c>
        <v>0</v>
      </c>
      <c>
        <v>389</v>
      </c>
      <c>
        <v>0</v>
      </c>
      <c>
        <v>0</v>
      </c>
      <c>
        <v>0</v>
      </c>
      <c>
        <v>70</v>
      </c>
      <c>
        <v>0</v>
      </c>
      <c>
        <v>0</v>
      </c>
      <c>
        <v>0</v>
      </c>
      <c>
        <v>116.18258848149746</v>
      </c>
      <c>
        <v>0</v>
      </c>
      <c>
        <v>0</v>
      </c>
      <c>
        <v>0</v>
      </c>
      <c>
        <v>131.7217274363887</v>
      </c>
      <c>
        <v>0</v>
      </c>
      <c>
        <v>0</v>
      </c>
      <c>
        <v>247.90431591788615</v>
      </c>
    </row>
    <row>
      <c>
        <v>2599697</v>
      </c>
      <c>
        <v>1</v>
      </c>
      <c>
        <is>
          <t>İZMİR</t>
        </is>
      </c>
      <c>
        <v>BUCA</v>
      </c>
      <c>
        <is>
          <t>AG Fideri</t>
        </is>
      </c>
      <c>
        <v>M-3431(YATIRIM REZERVE) 35-03-M03431_ST_56366995_56366995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06.07.2023 11:51:08</t>
        </is>
      </c>
      <c>
        <is>
          <t>06.07.2023 13:50:27</t>
        </is>
      </c>
      <c>
        <v>1.988611111</v>
      </c>
      <c>
        <v>0</v>
      </c>
      <c>
        <v>0</v>
      </c>
      <c>
        <v>0</v>
      </c>
      <c>
        <v>0</v>
      </c>
      <c>
        <v>0</v>
      </c>
      <c>
        <v>8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24.200802789080917</v>
      </c>
      <c>
        <v>0</v>
      </c>
      <c>
        <v>0</v>
      </c>
      <c>
        <v>24.200802789080917</v>
      </c>
    </row>
    <row>
      <c>
        <v>2599628</v>
      </c>
      <c>
        <v>1</v>
      </c>
      <c>
        <is>
          <t>MANİSA</t>
        </is>
      </c>
      <c>
        <v>AKHİSAR</v>
      </c>
      <c>
        <is>
          <t>OG Fideri</t>
        </is>
      </c>
      <c>
        <v>TR-2/22 45-72-L00022_DIREK TIPI TRAFO HUCRESI H01_2107010</v>
      </c>
      <c>
        <v>Şebeke Yenileme ve Kapasite Artışı Çalışması</v>
      </c>
      <c>
        <v>Dağıtım-OG</v>
      </c>
      <c>
        <v>Uzun</v>
      </c>
      <c>
        <v>Şebeke işletmecisi</v>
      </c>
      <c>
        <v>Bildirimli</v>
      </c>
      <c>
        <is>
          <t>06.07.2023 11:00:29</t>
        </is>
      </c>
      <c>
        <is>
          <t>06.07.2023 11:53:26</t>
        </is>
      </c>
      <c>
        <v>0.8825</v>
      </c>
      <c>
        <v>0</v>
      </c>
      <c>
        <v>306</v>
      </c>
      <c>
        <v>0</v>
      </c>
      <c>
        <v>3</v>
      </c>
      <c>
        <v>0</v>
      </c>
      <c>
        <v>16</v>
      </c>
      <c>
        <v>0</v>
      </c>
      <c>
        <v>0</v>
      </c>
      <c>
        <v>0</v>
      </c>
      <c>
        <v>52.20409787946425</v>
      </c>
      <c>
        <v>0</v>
      </c>
      <c>
        <v>0.05469052993913025</v>
      </c>
      <c>
        <v>0</v>
      </c>
      <c>
        <v>14.368386821455681</v>
      </c>
      <c>
        <v>0</v>
      </c>
      <c>
        <v>0</v>
      </c>
      <c>
        <v>66.62717523085907</v>
      </c>
    </row>
    <row>
      <c>
        <v>2599319</v>
      </c>
      <c>
        <v>1</v>
      </c>
      <c>
        <is>
          <t>MANİSA</t>
        </is>
      </c>
      <c>
        <v>AKHİSAR</v>
      </c>
      <c>
        <is>
          <t>DM</t>
        </is>
      </c>
      <c>
        <v>BALLICA İM 45-72-A00005_HAMİDİYE L07_2095865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06.07.2023 06:34:13</t>
        </is>
      </c>
      <c>
        <is>
          <t>06.07.2023 07:41:00</t>
        </is>
      </c>
      <c>
        <v>1.113055555</v>
      </c>
      <c>
        <v>1</v>
      </c>
      <c>
        <v>225</v>
      </c>
      <c>
        <v>146</v>
      </c>
      <c>
        <v>245</v>
      </c>
      <c>
        <v>25</v>
      </c>
      <c>
        <v>27</v>
      </c>
      <c>
        <v>8</v>
      </c>
      <c>
        <v>0</v>
      </c>
      <c>
        <v>0.16807899571222223</v>
      </c>
      <c>
        <v>27.86269750977405</v>
      </c>
      <c>
        <v>277.6897772632891</v>
      </c>
      <c>
        <v>180.0915544449694</v>
      </c>
      <c>
        <v>66.51980124079626</v>
      </c>
      <c>
        <v>11.867994682642133</v>
      </c>
      <c>
        <v>328.3297872390608</v>
      </c>
      <c>
        <v>0</v>
      </c>
      <c>
        <v>892.529691376244</v>
      </c>
    </row>
    <row>
      <c>
        <v>2600315</v>
      </c>
      <c>
        <v>1</v>
      </c>
      <c>
        <is>
          <t>İZMİR</t>
        </is>
      </c>
      <c>
        <v>BAYINDIR</v>
      </c>
      <c>
        <is>
          <t>Dağıtım Transformatörü</t>
        </is>
      </c>
      <c>
        <v>ZEYTİNOVA TR-4 35-20-L00310_35-20-L00310_72379584</v>
      </c>
      <c>
        <v>AG Tel Kopuğu</v>
      </c>
      <c>
        <v>Dağıtım-AG</v>
      </c>
      <c>
        <v>Uzun</v>
      </c>
      <c>
        <v>Şebeke işletmecisi</v>
      </c>
      <c>
        <v>Bildirimsiz</v>
      </c>
      <c>
        <is>
          <t>06.07.2023 19:49:12</t>
        </is>
      </c>
      <c>
        <is>
          <t>07.07.2023 02:58:11</t>
        </is>
      </c>
      <c>
        <v>7.149722222</v>
      </c>
      <c>
        <v>0</v>
      </c>
      <c>
        <v>114</v>
      </c>
      <c>
        <v>0</v>
      </c>
      <c>
        <v>6</v>
      </c>
      <c>
        <v>0</v>
      </c>
      <c>
        <v>24</v>
      </c>
      <c>
        <v>0</v>
      </c>
      <c>
        <v>0</v>
      </c>
      <c>
        <v>0</v>
      </c>
      <c>
        <v>114.0959138268077</v>
      </c>
      <c>
        <v>0</v>
      </c>
      <c>
        <v>77.75283575996046</v>
      </c>
      <c>
        <v>0</v>
      </c>
      <c>
        <v>67.1164363182692</v>
      </c>
      <c>
        <v>0</v>
      </c>
      <c>
        <v>0</v>
      </c>
      <c>
        <v>258.9651859050374</v>
      </c>
    </row>
    <row>
      <c>
        <v>2600169</v>
      </c>
      <c>
        <v>1</v>
      </c>
      <c>
        <is>
          <t>İZMİR</t>
        </is>
      </c>
      <c>
        <v>KARŞIYAKA</v>
      </c>
      <c>
        <is>
          <t>OG Fideri</t>
        </is>
      </c>
      <c>
        <v>M-2777 35-04-M02777_DAĞITIM TRAFOSU-1 M04_80967575</v>
      </c>
      <c>
        <v>OG Kesici Arızası</v>
      </c>
      <c>
        <v>Dağıtım-OG</v>
      </c>
      <c>
        <v>Uzun</v>
      </c>
      <c>
        <v>Şebeke işletmecisi</v>
      </c>
      <c>
        <v>Bildirimsiz</v>
      </c>
      <c>
        <is>
          <t>06.07.2023 18:40:29</t>
        </is>
      </c>
      <c>
        <is>
          <t>06.07.2023 20:46:01</t>
        </is>
      </c>
      <c>
        <v>2.092222222</v>
      </c>
      <c>
        <v>0</v>
      </c>
      <c>
        <v>566</v>
      </c>
      <c>
        <v>0</v>
      </c>
      <c>
        <v>0</v>
      </c>
      <c>
        <v>0</v>
      </c>
      <c>
        <v>155</v>
      </c>
      <c>
        <v>0</v>
      </c>
      <c>
        <v>0</v>
      </c>
      <c>
        <v>0</v>
      </c>
      <c>
        <v>350.1382330401348</v>
      </c>
      <c>
        <v>0</v>
      </c>
      <c>
        <v>0</v>
      </c>
      <c>
        <v>0</v>
      </c>
      <c>
        <v>627.6353369901858</v>
      </c>
      <c>
        <v>0</v>
      </c>
      <c>
        <v>0</v>
      </c>
      <c>
        <v>977.7735700303206</v>
      </c>
    </row>
    <row>
      <c>
        <v>2599505</v>
      </c>
      <c>
        <v>1</v>
      </c>
      <c>
        <is>
          <t>MANİSA</t>
        </is>
      </c>
      <c>
        <v>SARUHANLI</v>
      </c>
      <c>
        <is>
          <t>OG Fideri</t>
        </is>
      </c>
      <c>
        <v>SARUHANLI TR-22 45-80-M00022_SARUHANLI TR-28 M02_72201452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06.07.2023 09:33:30</t>
        </is>
      </c>
      <c>
        <is>
          <t>06.07.2023 11:12:39</t>
        </is>
      </c>
      <c>
        <v>1.6525</v>
      </c>
      <c>
        <v>0</v>
      </c>
      <c>
        <v>370</v>
      </c>
      <c>
        <v>0</v>
      </c>
      <c>
        <v>5</v>
      </c>
      <c>
        <v>0</v>
      </c>
      <c>
        <v>19</v>
      </c>
      <c>
        <v>0</v>
      </c>
      <c>
        <v>0</v>
      </c>
      <c>
        <v>0</v>
      </c>
      <c>
        <v>124.9885567211498</v>
      </c>
      <c>
        <v>0</v>
      </c>
      <c>
        <v>3.1587459468410577</v>
      </c>
      <c>
        <v>0</v>
      </c>
      <c>
        <v>28.64777676162303</v>
      </c>
      <c>
        <v>0</v>
      </c>
      <c>
        <v>0</v>
      </c>
      <c>
        <v>156.79507942961388</v>
      </c>
    </row>
    <row>
      <c>
        <v>2599906</v>
      </c>
      <c>
        <v>1</v>
      </c>
      <c>
        <is>
          <t>MANİSA</t>
        </is>
      </c>
      <c>
        <v>ŞEHZADELER</v>
      </c>
      <c>
        <is>
          <t>KÖK</t>
        </is>
      </c>
      <c>
        <v>ÇINARLIKUYU KÖK 45-71-M00188_ÇINARLIKUYU TR-1 M02_72248739</v>
      </c>
      <c>
        <v>OG Fider Açması</v>
      </c>
      <c>
        <v>Dağıtım-OG</v>
      </c>
      <c>
        <v>Kısa</v>
      </c>
      <c>
        <v>Şebeke işletmecisi</v>
      </c>
      <c>
        <v>Bildirimsiz</v>
      </c>
      <c>
        <is>
          <t>06.07.2023 14:32:39</t>
        </is>
      </c>
      <c>
        <is>
          <t>06.07.2023 14:33:20</t>
        </is>
      </c>
      <c>
        <v>0.011388888</v>
      </c>
      <c>
        <v>9</v>
      </c>
      <c>
        <v>1477</v>
      </c>
      <c>
        <v>31</v>
      </c>
      <c>
        <v>84</v>
      </c>
      <c>
        <v>6</v>
      </c>
      <c>
        <v>127</v>
      </c>
      <c>
        <v>1</v>
      </c>
      <c>
        <v>0</v>
      </c>
      <c>
        <v>0.028817935727234283</v>
      </c>
      <c>
        <v>2.5622381698228045</v>
      </c>
      <c>
        <v>1.549906714124008</v>
      </c>
      <c>
        <v>1.0014335471355427</v>
      </c>
      <c>
        <v>0.5662964186607639</v>
      </c>
      <c>
        <v>1.0846386419021028</v>
      </c>
      <c>
        <v>0.03181152022155214</v>
      </c>
      <c>
        <v>0</v>
      </c>
      <c>
        <v>6.825142947594009</v>
      </c>
    </row>
    <row>
      <c>
        <v>2600461</v>
      </c>
      <c>
        <v>1</v>
      </c>
      <c>
        <is>
          <t>İZMİR</t>
        </is>
      </c>
      <c>
        <v>BORNOVA</v>
      </c>
      <c>
        <is>
          <t>Kullanıcı Bağlantı Hattı</t>
        </is>
      </c>
      <c>
        <v>M-1431 35-02-M01431_915020245_915020245</v>
      </c>
      <c>
        <v>AG Box / Sdk Abone Çıkış Sigorta Atığı</v>
      </c>
      <c>
        <v>Dağıtım-AG</v>
      </c>
      <c>
        <v>Uzun</v>
      </c>
      <c>
        <v>Şebeke işletmecisi</v>
      </c>
      <c>
        <v>Bildirimsiz</v>
      </c>
      <c>
        <is>
          <t>06.07.2023 22:32:51</t>
        </is>
      </c>
      <c>
        <is>
          <t>07.07.2023 01:37:37</t>
        </is>
      </c>
      <c>
        <v>3.079444444</v>
      </c>
      <c>
        <v>0</v>
      </c>
      <c>
        <v>0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</row>
    <row>
      <c>
        <v>2599465</v>
      </c>
      <c>
        <v>1</v>
      </c>
      <c>
        <is>
          <t>MANİSA</t>
        </is>
      </c>
      <c>
        <v>KIRKAĞAÇ</v>
      </c>
      <c>
        <is>
          <t>Dağıtım Transformatörü</t>
        </is>
      </c>
      <c>
        <v>KIRKAĞAÇ TR-13 45-76-M00013_45-76-M00013_2375168</v>
      </c>
      <c>
        <v>Şebeke Yenileme ve Kapasite Artışı Çalışması</v>
      </c>
      <c>
        <v>Dağıtım-AG</v>
      </c>
      <c>
        <v>Uzun</v>
      </c>
      <c>
        <v>Şebeke işletmecisi</v>
      </c>
      <c>
        <v>Bildirimli</v>
      </c>
      <c>
        <is>
          <t>06.07.2023 09:07:21</t>
        </is>
      </c>
      <c>
        <is>
          <t>06.07.2023 10:14:20</t>
        </is>
      </c>
      <c>
        <v>1.116388888</v>
      </c>
      <c>
        <v>0</v>
      </c>
      <c>
        <v>23</v>
      </c>
      <c>
        <v>0</v>
      </c>
      <c>
        <v>25</v>
      </c>
      <c>
        <v>0</v>
      </c>
      <c>
        <v>7</v>
      </c>
      <c>
        <v>0</v>
      </c>
      <c>
        <v>0</v>
      </c>
      <c>
        <v>0</v>
      </c>
      <c>
        <v>8.101729027555255</v>
      </c>
      <c>
        <v>0</v>
      </c>
      <c>
        <v>57.53352360657187</v>
      </c>
      <c>
        <v>0</v>
      </c>
      <c>
        <v>7.704222955103379</v>
      </c>
      <c>
        <v>0</v>
      </c>
      <c>
        <v>0</v>
      </c>
      <c>
        <v>73.3394755892305</v>
      </c>
    </row>
    <row>
      <c>
        <v>2599714</v>
      </c>
      <c>
        <v>1</v>
      </c>
      <c>
        <is>
          <t>İZMİR</t>
        </is>
      </c>
      <c>
        <v>ÖDEMİŞ</v>
      </c>
      <c>
        <is>
          <t>Dağıtım Transformatörü</t>
        </is>
      </c>
      <c>
        <v>TR-6 35-15-M00006_35-15-M00006_66901393</v>
      </c>
      <c>
        <v>Şebeke Yenileme ve Kapasite Artışı Çalışması</v>
      </c>
      <c>
        <v>Dağıtım-AG</v>
      </c>
      <c>
        <v>Uzun</v>
      </c>
      <c>
        <v>Şebeke işletmecisi</v>
      </c>
      <c>
        <v>Bildirimli</v>
      </c>
      <c>
        <is>
          <t>06.07.2023 12:05:54</t>
        </is>
      </c>
      <c>
        <is>
          <t>06.07.2023 17:43:46</t>
        </is>
      </c>
      <c>
        <v>5.631111111</v>
      </c>
      <c>
        <v>0</v>
      </c>
      <c>
        <v>774</v>
      </c>
      <c>
        <v>0</v>
      </c>
      <c>
        <v>0</v>
      </c>
      <c>
        <v>0</v>
      </c>
      <c>
        <v>44</v>
      </c>
      <c>
        <v>0</v>
      </c>
      <c>
        <v>0</v>
      </c>
      <c>
        <v>0</v>
      </c>
      <c>
        <v>865.5994626137061</v>
      </c>
      <c>
        <v>0</v>
      </c>
      <c>
        <v>0</v>
      </c>
      <c>
        <v>0</v>
      </c>
      <c>
        <v>720.6854182441152</v>
      </c>
      <c>
        <v>0</v>
      </c>
      <c>
        <v>0</v>
      </c>
      <c>
        <v>1586.2848808578215</v>
      </c>
    </row>
    <row>
      <c>
        <v>2599382</v>
      </c>
      <c>
        <v>1</v>
      </c>
      <c>
        <is>
          <t>İZMİR</t>
        </is>
      </c>
      <c>
        <v>KİRAZ</v>
      </c>
      <c>
        <is>
          <t>AG Fideri</t>
        </is>
      </c>
      <c>
        <v>OLGUNLAR TR-6 35-31-L00221_A_91173529_91173529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06.07.2023 07:57:44</t>
        </is>
      </c>
      <c>
        <is>
          <t>06.07.2023 16:01:17</t>
        </is>
      </c>
      <c>
        <v>8.059166666</v>
      </c>
      <c>
        <v>0</v>
      </c>
      <c>
        <v>9</v>
      </c>
      <c>
        <v>0</v>
      </c>
      <c>
        <v>3</v>
      </c>
      <c>
        <v>0</v>
      </c>
      <c>
        <v>1</v>
      </c>
      <c>
        <v>0</v>
      </c>
      <c>
        <v>0</v>
      </c>
      <c>
        <v>0</v>
      </c>
      <c>
        <v>8.00535643892409</v>
      </c>
      <c>
        <v>0</v>
      </c>
      <c>
        <v>20.985428193190966</v>
      </c>
      <c>
        <v>0</v>
      </c>
      <c>
        <v>0.8456909364877404</v>
      </c>
      <c>
        <v>0</v>
      </c>
      <c>
        <v>0</v>
      </c>
      <c>
        <v>29.8364755686028</v>
      </c>
    </row>
    <row>
      <c>
        <v>2600215</v>
      </c>
      <c>
        <v>1</v>
      </c>
      <c>
        <is>
          <t>İZMİR</t>
        </is>
      </c>
      <c>
        <v>TİRE</v>
      </c>
      <c>
        <is>
          <t>KÖK</t>
        </is>
      </c>
      <c>
        <v>KIZILCAAVLU KÖK 35-29-L00056_GÖKÇEN İM L08_72209627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06.07.2023 19:21:27</t>
        </is>
      </c>
      <c>
        <is>
          <t>06.07.2023 19:49:29</t>
        </is>
      </c>
      <c>
        <v>0.467222222</v>
      </c>
      <c>
        <v>2</v>
      </c>
      <c>
        <v>834</v>
      </c>
      <c>
        <v>131</v>
      </c>
      <c>
        <v>296</v>
      </c>
      <c>
        <v>17</v>
      </c>
      <c>
        <v>169</v>
      </c>
      <c>
        <v>0</v>
      </c>
      <c>
        <v>0</v>
      </c>
      <c>
        <v>0.435448439854258</v>
      </c>
      <c>
        <v>108.51592390364898</v>
      </c>
      <c>
        <v>468.23554001583756</v>
      </c>
      <c>
        <v>474.6752482748794</v>
      </c>
      <c>
        <v>75.06412459805134</v>
      </c>
      <c>
        <v>67.50606164858524</v>
      </c>
      <c>
        <v>0</v>
      </c>
      <c>
        <v>0</v>
      </c>
      <c>
        <v>1194.4323468808568</v>
      </c>
    </row>
    <row>
      <c>
        <v>2600069</v>
      </c>
      <c>
        <v>1</v>
      </c>
      <c>
        <is>
          <t>MANİSA</t>
        </is>
      </c>
      <c>
        <v>TURGUTLU</v>
      </c>
      <c>
        <is>
          <t>AG Fideri</t>
        </is>
      </c>
      <c>
        <v>TR-2/81-1 45-83-L00503_B_95350547_95350547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06.07.2023 17:20:18</t>
        </is>
      </c>
      <c>
        <is>
          <t>06.07.2023 19:04:15</t>
        </is>
      </c>
      <c>
        <v>1.7325</v>
      </c>
      <c>
        <v>0</v>
      </c>
      <c>
        <v>155</v>
      </c>
      <c>
        <v>0</v>
      </c>
      <c>
        <v>0</v>
      </c>
      <c>
        <v>0</v>
      </c>
      <c>
        <v>35</v>
      </c>
      <c>
        <v>0</v>
      </c>
      <c>
        <v>0</v>
      </c>
      <c>
        <v>0</v>
      </c>
      <c>
        <v>60.31314495417125</v>
      </c>
      <c>
        <v>0</v>
      </c>
      <c>
        <v>0</v>
      </c>
      <c>
        <v>0</v>
      </c>
      <c>
        <v>60.20354347618223</v>
      </c>
      <c>
        <v>0</v>
      </c>
      <c>
        <v>0</v>
      </c>
      <c>
        <v>120.51668843035348</v>
      </c>
    </row>
    <row>
      <c>
        <v>2599860</v>
      </c>
      <c>
        <v>1</v>
      </c>
      <c>
        <is>
          <t>İZMİR</t>
        </is>
      </c>
      <c>
        <v>BAYINDIR</v>
      </c>
      <c>
        <is>
          <t>AG Fideri</t>
        </is>
      </c>
      <c>
        <v>ÇENİKLER TR-1 35-20-L00260__92886424_92886424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06.07.2023 13:42:42</t>
        </is>
      </c>
      <c>
        <is>
          <t>06.07.2023 17:29:06</t>
        </is>
      </c>
      <c>
        <v>3.773333333</v>
      </c>
      <c>
        <v>0</v>
      </c>
      <c>
        <v>60</v>
      </c>
      <c>
        <v>0</v>
      </c>
      <c>
        <v>0</v>
      </c>
      <c>
        <v>0</v>
      </c>
      <c>
        <v>12</v>
      </c>
      <c>
        <v>0</v>
      </c>
      <c>
        <v>0</v>
      </c>
      <c>
        <v>0</v>
      </c>
      <c>
        <v>25.08474919683466</v>
      </c>
      <c>
        <v>0</v>
      </c>
      <c>
        <v>0</v>
      </c>
      <c>
        <v>0</v>
      </c>
      <c>
        <v>46.46078673754995</v>
      </c>
      <c>
        <v>0</v>
      </c>
      <c>
        <v>0</v>
      </c>
      <c>
        <v>71.54553593438462</v>
      </c>
    </row>
    <row>
      <c>
        <v>2599279</v>
      </c>
      <c>
        <v>1</v>
      </c>
      <c>
        <is>
          <t>MANİSA</t>
        </is>
      </c>
      <c>
        <v>AHMETLİ</v>
      </c>
      <c>
        <is>
          <t>DM</t>
        </is>
      </c>
      <c>
        <v>AHMETLİ İM 45-84-A00001_AHMETLİ DSİ M10_2067923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06.07.2023 03:37:26</t>
        </is>
      </c>
      <c>
        <is>
          <t>06.07.2023 07:33:23</t>
        </is>
      </c>
      <c>
        <v>3.9325</v>
      </c>
      <c>
        <v>2</v>
      </c>
      <c>
        <v>0</v>
      </c>
      <c>
        <v>39</v>
      </c>
      <c>
        <v>0</v>
      </c>
      <c>
        <v>3</v>
      </c>
      <c>
        <v>0</v>
      </c>
      <c>
        <v>0</v>
      </c>
      <c>
        <v>0</v>
      </c>
      <c>
        <v>16.01948179797987</v>
      </c>
      <c>
        <v>0</v>
      </c>
      <c>
        <v>851.8401583735176</v>
      </c>
      <c>
        <v>0</v>
      </c>
      <c>
        <v>16.295253528011028</v>
      </c>
      <c>
        <v>0</v>
      </c>
      <c>
        <v>0</v>
      </c>
      <c>
        <v>0</v>
      </c>
      <c>
        <v>884.1548936995085</v>
      </c>
    </row>
    <row>
      <c>
        <v>2599966</v>
      </c>
      <c>
        <v>1</v>
      </c>
      <c>
        <is>
          <t>MANİSA</t>
        </is>
      </c>
      <c>
        <v>YUNUSEMRE</v>
      </c>
      <c>
        <is>
          <t>Kullanıcı Bağlantı Hattı</t>
        </is>
      </c>
      <c>
        <v>DM-14/13-A 45-71-M01922_953209667_953209667</v>
      </c>
      <c>
        <v>Üçüncü Şahısların Vermiş Olduğu Hasarlar</v>
      </c>
      <c>
        <v>Dağıtım-AG</v>
      </c>
      <c>
        <v>Uzun</v>
      </c>
      <c>
        <v>Dışsal</v>
      </c>
      <c>
        <v>Bildirimsiz</v>
      </c>
      <c>
        <is>
          <t>06.07.2023 15:27:20</t>
        </is>
      </c>
      <c>
        <is>
          <t>06.07.2023 17:47:58</t>
        </is>
      </c>
      <c>
        <v>2.343888888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1.5520438032467296</v>
      </c>
      <c>
        <v>0</v>
      </c>
      <c>
        <v>0</v>
      </c>
      <c>
        <v>0</v>
      </c>
      <c>
        <v>0</v>
      </c>
      <c>
        <v>0</v>
      </c>
      <c>
        <v>0</v>
      </c>
      <c>
        <v>1.5520438032467296</v>
      </c>
    </row>
    <row>
      <c>
        <v>2600112</v>
      </c>
      <c>
        <v>1</v>
      </c>
      <c>
        <is>
          <t>MANİSA</t>
        </is>
      </c>
      <c>
        <v>KULA</v>
      </c>
      <c>
        <is>
          <t>DM</t>
        </is>
      </c>
      <c>
        <v>KULA İM 45-77-A00001_KULA-3(ŞEHİR-3) L04_2052209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06.07.2023 18:06:27</t>
        </is>
      </c>
      <c>
        <is>
          <t>06.07.2023 18:47:04</t>
        </is>
      </c>
      <c>
        <v>0.676944444</v>
      </c>
      <c>
        <v>2</v>
      </c>
      <c>
        <v>1421</v>
      </c>
      <c>
        <v>0</v>
      </c>
      <c>
        <v>96</v>
      </c>
      <c>
        <v>3</v>
      </c>
      <c>
        <v>181</v>
      </c>
      <c>
        <v>2</v>
      </c>
      <c>
        <v>9</v>
      </c>
      <c>
        <v>0.3585943443855556</v>
      </c>
      <c>
        <v>165.73316406317917</v>
      </c>
      <c>
        <v>0</v>
      </c>
      <c>
        <v>71.22176171948693</v>
      </c>
      <c>
        <v>3.038534386816245</v>
      </c>
      <c>
        <v>93.54585761495385</v>
      </c>
      <c>
        <v>43.97743527709579</v>
      </c>
      <c>
        <v>134.00128743996783</v>
      </c>
      <c>
        <v>511.87663484588535</v>
      </c>
    </row>
    <row>
      <c>
        <v>2599734</v>
      </c>
      <c>
        <v>1</v>
      </c>
      <c>
        <is>
          <t>İZMİR</t>
        </is>
      </c>
      <c>
        <v>TİRE</v>
      </c>
      <c>
        <is>
          <t>OG Fideri</t>
        </is>
      </c>
      <c>
        <v>DM-3/12 35-29-M00012_DAĞITIM TRAFOSU M03_72187087</v>
      </c>
      <c>
        <v>OG Ayırıcı Arızası</v>
      </c>
      <c>
        <v>Dağıtım-OG</v>
      </c>
      <c>
        <v>Uzun</v>
      </c>
      <c>
        <v>Şebeke işletmecisi</v>
      </c>
      <c>
        <v>Bildirimsiz</v>
      </c>
      <c>
        <is>
          <t>06.07.2023 12:01:07</t>
        </is>
      </c>
      <c>
        <is>
          <t>06.07.2023 13:02:14</t>
        </is>
      </c>
      <c>
        <v>1.018611111</v>
      </c>
      <c>
        <v>0</v>
      </c>
      <c>
        <v>600</v>
      </c>
      <c>
        <v>0</v>
      </c>
      <c>
        <v>0</v>
      </c>
      <c>
        <v>0</v>
      </c>
      <c>
        <v>17</v>
      </c>
      <c>
        <v>0</v>
      </c>
      <c>
        <v>0</v>
      </c>
      <c>
        <v>0</v>
      </c>
      <c>
        <v>131.5382361472228</v>
      </c>
      <c>
        <v>0</v>
      </c>
      <c>
        <v>0</v>
      </c>
      <c>
        <v>0</v>
      </c>
      <c>
        <v>17.449763442110804</v>
      </c>
      <c>
        <v>0</v>
      </c>
      <c>
        <v>0</v>
      </c>
      <c>
        <v>148.98799958933358</v>
      </c>
    </row>
    <row>
      <c>
        <v>2599379</v>
      </c>
      <c>
        <v>1</v>
      </c>
      <c>
        <is>
          <t>İZMİR</t>
        </is>
      </c>
      <c>
        <v>TORBALI</v>
      </c>
      <c>
        <is>
          <t>Dağıtım Transformatörü</t>
        </is>
      </c>
      <c>
        <v>FEVZİ TURUNÇ SLM 35-26-M00358_35-26-M00358_2347040</v>
      </c>
      <c>
        <v>AG Yeraltı Kablo Arızası</v>
      </c>
      <c>
        <v>Dağıtım-AG</v>
      </c>
      <c>
        <v>Uzun</v>
      </c>
      <c>
        <v>Şebeke işletmecisi</v>
      </c>
      <c>
        <v>Bildirimsiz</v>
      </c>
      <c>
        <is>
          <t>06.07.2023 07:56:47</t>
        </is>
      </c>
      <c>
        <is>
          <t>06.07.2023 11:42:32</t>
        </is>
      </c>
      <c>
        <v>3.7625</v>
      </c>
      <c>
        <v>0</v>
      </c>
      <c>
        <v>0</v>
      </c>
      <c>
        <v>0</v>
      </c>
      <c>
        <v>8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484.533122722398</v>
      </c>
      <c>
        <v>0</v>
      </c>
      <c>
        <v>0</v>
      </c>
      <c>
        <v>0</v>
      </c>
      <c>
        <v>0</v>
      </c>
      <c>
        <v>484.533122722398</v>
      </c>
    </row>
    <row>
      <c>
        <v>2600301</v>
      </c>
      <c>
        <v>1</v>
      </c>
      <c>
        <is>
          <t>İZMİR</t>
        </is>
      </c>
      <c>
        <v>TİRE</v>
      </c>
      <c>
        <is>
          <t>AG Fideri</t>
        </is>
      </c>
      <c>
        <v>DM 1-2/5 35-29-L00062_48309387_56396708_56396708</v>
      </c>
      <c>
        <v>AG Tel Kopuğu</v>
      </c>
      <c>
        <v>Dağıtım-AG</v>
      </c>
      <c>
        <v>Uzun</v>
      </c>
      <c>
        <v>Şebeke işletmecisi</v>
      </c>
      <c>
        <v>Bildirimsiz</v>
      </c>
      <c>
        <is>
          <t>06.07.2023 19:47:17</t>
        </is>
      </c>
      <c>
        <is>
          <t>07.07.2023 04:39:29</t>
        </is>
      </c>
      <c>
        <v>8.87</v>
      </c>
      <c>
        <v>0</v>
      </c>
      <c>
        <v>13</v>
      </c>
      <c>
        <v>0</v>
      </c>
      <c>
        <v>1</v>
      </c>
      <c>
        <v>0</v>
      </c>
      <c>
        <v>3</v>
      </c>
      <c>
        <v>0</v>
      </c>
      <c>
        <v>0</v>
      </c>
      <c>
        <v>0</v>
      </c>
      <c>
        <v>22.072791224813674</v>
      </c>
      <c>
        <v>0</v>
      </c>
      <c>
        <v>22.425685406150002</v>
      </c>
      <c>
        <v>0</v>
      </c>
      <c>
        <v>1.9847207039407977</v>
      </c>
      <c>
        <v>0</v>
      </c>
      <c>
        <v>0</v>
      </c>
      <c>
        <v>46.483197334904474</v>
      </c>
    </row>
    <row>
      <c>
        <v>2600424</v>
      </c>
      <c>
        <v>1</v>
      </c>
      <c>
        <is>
          <t>İZMİR</t>
        </is>
      </c>
      <c>
        <v>ÖDEMİŞ</v>
      </c>
      <c>
        <is>
          <t>AG Fideri</t>
        </is>
      </c>
      <c>
        <v>TR-45 35-15-M00045_48877876_56368010_56368010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06.07.2023 21:56:16</t>
        </is>
      </c>
      <c>
        <is>
          <t>07.07.2023 00:04:01</t>
        </is>
      </c>
      <c>
        <v>2.129166666</v>
      </c>
      <c>
        <v>0</v>
      </c>
      <c>
        <v>69</v>
      </c>
      <c>
        <v>0</v>
      </c>
      <c>
        <v>1</v>
      </c>
      <c>
        <v>0</v>
      </c>
      <c>
        <v>12</v>
      </c>
      <c>
        <v>0</v>
      </c>
      <c>
        <v>1</v>
      </c>
      <c>
        <v>0</v>
      </c>
      <c>
        <v>29.598102010817097</v>
      </c>
      <c>
        <v>0</v>
      </c>
      <c>
        <v>11.463405213477223</v>
      </c>
      <c>
        <v>0</v>
      </c>
      <c>
        <v>6.636843619874333</v>
      </c>
      <c>
        <v>0</v>
      </c>
      <c>
        <v>23.578800454602366</v>
      </c>
      <c>
        <v>71.27715129877102</v>
      </c>
    </row>
    <row>
      <c>
        <v>2600275</v>
      </c>
      <c>
        <v>1</v>
      </c>
      <c>
        <is>
          <t>İZMİR</t>
        </is>
      </c>
      <c>
        <v>URLA</v>
      </c>
      <c>
        <is>
          <t>DM</t>
        </is>
      </c>
      <c>
        <v>GÜLBAHÇE İM 35-19-A00006_TRAFO L01_72213800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06.07.2023 19:59:49</t>
        </is>
      </c>
      <c>
        <is>
          <t>06.07.2023 20:18:00</t>
        </is>
      </c>
      <c>
        <v>0.303055555</v>
      </c>
      <c>
        <v>2</v>
      </c>
      <c>
        <v>4666</v>
      </c>
      <c>
        <v>0</v>
      </c>
      <c>
        <v>153</v>
      </c>
      <c>
        <v>8</v>
      </c>
      <c>
        <v>486</v>
      </c>
      <c>
        <v>2</v>
      </c>
      <c>
        <v>0</v>
      </c>
      <c>
        <v>13.3867734945677</v>
      </c>
      <c>
        <v>371.7803758459462</v>
      </c>
      <c>
        <v>0</v>
      </c>
      <c>
        <v>16.062902369136165</v>
      </c>
      <c>
        <v>96.47798347874021</v>
      </c>
      <c>
        <v>176.69744103525332</v>
      </c>
      <c>
        <v>16.050590072570095</v>
      </c>
      <c>
        <v>0</v>
      </c>
      <c>
        <v>690.4560662962137</v>
      </c>
    </row>
    <row>
      <c>
        <v>2600444</v>
      </c>
      <c>
        <v>1</v>
      </c>
      <c>
        <is>
          <t>İZMİR</t>
        </is>
      </c>
      <c>
        <v>ÖDEMİŞ</v>
      </c>
      <c>
        <is>
          <t>AG Fideri</t>
        </is>
      </c>
      <c>
        <v>ÇAYLI TR-6 35-15-L00193_A_91222536_91222536</v>
      </c>
      <c>
        <v>AG Tel Kopuğu</v>
      </c>
      <c>
        <v>Dağıtım-AG</v>
      </c>
      <c>
        <v>Uzun</v>
      </c>
      <c>
        <v>Şebeke işletmecisi</v>
      </c>
      <c>
        <v>Bildirimsiz</v>
      </c>
      <c>
        <is>
          <t>06.07.2023 19:51:22</t>
        </is>
      </c>
      <c>
        <is>
          <t>07.07.2023 04:57:54</t>
        </is>
      </c>
      <c>
        <v>9.108888888</v>
      </c>
      <c>
        <v>0</v>
      </c>
      <c>
        <v>6</v>
      </c>
      <c>
        <v>0</v>
      </c>
      <c>
        <v>2</v>
      </c>
      <c>
        <v>0</v>
      </c>
      <c>
        <v>5</v>
      </c>
      <c>
        <v>0</v>
      </c>
      <c>
        <v>0</v>
      </c>
      <c>
        <v>0</v>
      </c>
      <c>
        <v>12.449772010833167</v>
      </c>
      <c>
        <v>0</v>
      </c>
      <c>
        <v>46.067166543030794</v>
      </c>
      <c>
        <v>0</v>
      </c>
      <c>
        <v>58.46744478766641</v>
      </c>
      <c>
        <v>0</v>
      </c>
      <c>
        <v>0</v>
      </c>
      <c>
        <v>116.98438334153036</v>
      </c>
    </row>
    <row>
      <c>
        <v>2599691</v>
      </c>
      <c>
        <v>1</v>
      </c>
      <c>
        <is>
          <t>MANİSA</t>
        </is>
      </c>
      <c>
        <v>SARIGÖL</v>
      </c>
      <c>
        <is>
          <t>AG Fideri</t>
        </is>
      </c>
      <c>
        <v>SARIGÖL TR-6 45-79-M00006_C_56397281_56397281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06.07.2023 11:44:11</t>
        </is>
      </c>
      <c>
        <is>
          <t>06.07.2023 18:41:02</t>
        </is>
      </c>
      <c>
        <v>6.9475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28.190878620690487</v>
      </c>
      <c>
        <v>0</v>
      </c>
      <c>
        <v>0</v>
      </c>
      <c>
        <v>0</v>
      </c>
      <c>
        <v>0</v>
      </c>
      <c>
        <v>28.190878620690487</v>
      </c>
    </row>
    <row>
      <c>
        <v>2600132</v>
      </c>
      <c>
        <v>1</v>
      </c>
      <c>
        <is>
          <t>İZMİR</t>
        </is>
      </c>
      <c>
        <v>KINIK</v>
      </c>
      <c>
        <is>
          <t>Dağıtım Transformatörü</t>
        </is>
      </c>
      <c>
        <v>ELMADERE TR-1 35-24-M00085_35-24-M00085_2373238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06.07.2023 18:14:17</t>
        </is>
      </c>
      <c>
        <is>
          <t>06.07.2023 20:58:19</t>
        </is>
      </c>
      <c>
        <v>2.733888888</v>
      </c>
      <c>
        <v>0</v>
      </c>
      <c>
        <v>101</v>
      </c>
      <c>
        <v>0</v>
      </c>
      <c>
        <v>0</v>
      </c>
      <c>
        <v>0</v>
      </c>
      <c>
        <v>6</v>
      </c>
      <c>
        <v>0</v>
      </c>
      <c>
        <v>0</v>
      </c>
      <c>
        <v>0</v>
      </c>
      <c>
        <v>38.94085085363892</v>
      </c>
      <c>
        <v>0</v>
      </c>
      <c>
        <v>0</v>
      </c>
      <c>
        <v>0</v>
      </c>
      <c>
        <v>15.46696335211692</v>
      </c>
      <c>
        <v>0</v>
      </c>
      <c>
        <v>0</v>
      </c>
      <c>
        <v>54.40781420575584</v>
      </c>
    </row>
    <row>
      <c>
        <v>2599442</v>
      </c>
      <c>
        <v>1</v>
      </c>
      <c>
        <is>
          <t>İZMİR</t>
        </is>
      </c>
      <c>
        <v>URLA</v>
      </c>
      <c>
        <is>
          <t>OG Fideri</t>
        </is>
      </c>
      <c>
        <v>TR-42 35-19-M00042_DAĞITIM TRAFOSU M02_72145073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06.07.2023 09:47:02</t>
        </is>
      </c>
      <c>
        <is>
          <t>06.07.2023 10:22:00</t>
        </is>
      </c>
      <c>
        <v>0.582777777</v>
      </c>
      <c>
        <v>0</v>
      </c>
      <c>
        <v>97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21.199232784222108</v>
      </c>
      <c>
        <v>0</v>
      </c>
      <c>
        <v>0</v>
      </c>
      <c>
        <v>0</v>
      </c>
      <c>
        <v>3.1588868391482707</v>
      </c>
      <c>
        <v>0</v>
      </c>
      <c>
        <v>0</v>
      </c>
      <c>
        <v>24.358119623370378</v>
      </c>
    </row>
    <row>
      <c>
        <v>2600487</v>
      </c>
      <c>
        <v>1</v>
      </c>
      <c>
        <is>
          <t>MANİSA</t>
        </is>
      </c>
      <c>
        <v>ALAŞEHİR</v>
      </c>
      <c>
        <is>
          <t>KÖK</t>
        </is>
      </c>
      <c>
        <v>BADINCA KÖK 45-73-M00341_BADINCA-1 (TAŞLIGERE TARAFI) M04_75912947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06.07.2023 23:35:31</t>
        </is>
      </c>
      <c>
        <is>
          <t>07.07.2023 01:09:10</t>
        </is>
      </c>
      <c>
        <v>1.560833333</v>
      </c>
      <c>
        <v>0</v>
      </c>
      <c>
        <v>93</v>
      </c>
      <c>
        <v>3</v>
      </c>
      <c>
        <v>63</v>
      </c>
      <c>
        <v>3</v>
      </c>
      <c>
        <v>7</v>
      </c>
      <c>
        <v>1</v>
      </c>
      <c>
        <v>0</v>
      </c>
      <c>
        <v>0</v>
      </c>
      <c>
        <v>55.63982268565629</v>
      </c>
      <c>
        <v>16.795550547088098</v>
      </c>
      <c>
        <v>136.6928224260581</v>
      </c>
      <c>
        <v>116.47445168663695</v>
      </c>
      <c>
        <v>16.325317099290896</v>
      </c>
      <c>
        <v>275.47077012646844</v>
      </c>
      <c>
        <v>0</v>
      </c>
      <c>
        <v>617.3987345711987</v>
      </c>
    </row>
    <row>
      <c>
        <v>2599405</v>
      </c>
      <c>
        <v>1</v>
      </c>
      <c>
        <is>
          <t>MANİSA</t>
        </is>
      </c>
      <c>
        <v>SELENDİ</v>
      </c>
      <c>
        <is>
          <t>OG Fideri</t>
        </is>
      </c>
      <c>
        <v>SELENDİ TR-12 45-81-M00012_TR-11 M02_2321242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06.07.2023 08:32:30</t>
        </is>
      </c>
      <c>
        <is>
          <t>06.07.2023 08:40:42</t>
        </is>
      </c>
      <c>
        <v>0.136666666</v>
      </c>
      <c>
        <v>1</v>
      </c>
      <c>
        <v>463</v>
      </c>
      <c>
        <v>0</v>
      </c>
      <c>
        <v>120</v>
      </c>
      <c>
        <v>0</v>
      </c>
      <c>
        <v>71</v>
      </c>
      <c>
        <v>0</v>
      </c>
      <c>
        <v>0</v>
      </c>
      <c>
        <v>0.024810410906666667</v>
      </c>
      <c>
        <v>9.539824405127622</v>
      </c>
      <c>
        <v>0</v>
      </c>
      <c>
        <v>8.748572282046759</v>
      </c>
      <c>
        <v>0</v>
      </c>
      <c>
        <v>4.2605927775478145</v>
      </c>
      <c>
        <v>0</v>
      </c>
      <c>
        <v>0</v>
      </c>
      <c>
        <v>22.57379987562886</v>
      </c>
    </row>
    <row>
      <c>
        <v>2599256</v>
      </c>
      <c>
        <v>1</v>
      </c>
      <c>
        <is>
          <t>MANİSA</t>
        </is>
      </c>
      <c>
        <v>TURGUTLU</v>
      </c>
      <c>
        <is>
          <t>AG Fideri</t>
        </is>
      </c>
      <c>
        <v>ERGENEKON TR-1/1 MURADİYE SOKAK 45-83-M00626__72374842_72374842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06.07.2023 01:12:30</t>
        </is>
      </c>
      <c>
        <is>
          <t>06.07.2023 03:31:18</t>
        </is>
      </c>
      <c>
        <v>2.313333333</v>
      </c>
      <c>
        <v>0</v>
      </c>
      <c>
        <v>88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34.532696741613265</v>
      </c>
      <c>
        <v>0</v>
      </c>
      <c>
        <v>0</v>
      </c>
      <c>
        <v>0</v>
      </c>
      <c>
        <v>0</v>
      </c>
      <c>
        <v>0</v>
      </c>
      <c>
        <v>0</v>
      </c>
      <c>
        <v>34.532696741613265</v>
      </c>
    </row>
    <row>
      <c>
        <v>2599548</v>
      </c>
      <c>
        <v>1</v>
      </c>
      <c>
        <is>
          <t>MANİSA</t>
        </is>
      </c>
      <c>
        <v>AKHİSAR</v>
      </c>
      <c>
        <is>
          <t>DM</t>
        </is>
      </c>
      <c>
        <v>DAĞDERE DM 45-72-M00097_ÇITAK M05_2106082</v>
      </c>
      <c>
        <v>Şebeke Yenileme ve Kapasite Artışı Çalışması</v>
      </c>
      <c>
        <v>Dağıtım-OG</v>
      </c>
      <c>
        <v>Uzun</v>
      </c>
      <c>
        <v>Şebeke işletmecisi</v>
      </c>
      <c>
        <v>Bildirimli</v>
      </c>
      <c>
        <is>
          <t>06.07.2023 10:08:06</t>
        </is>
      </c>
      <c>
        <is>
          <t>06.07.2023 17:40:13</t>
        </is>
      </c>
      <c>
        <v>7.535277777</v>
      </c>
      <c>
        <v>3</v>
      </c>
      <c>
        <v>1283</v>
      </c>
      <c>
        <v>5</v>
      </c>
      <c>
        <v>37</v>
      </c>
      <c>
        <v>7</v>
      </c>
      <c>
        <v>69</v>
      </c>
      <c>
        <v>0</v>
      </c>
      <c>
        <v>0</v>
      </c>
      <c>
        <v>5.47172019012</v>
      </c>
      <c>
        <v>861.2134156811263</v>
      </c>
      <c>
        <v>267.34379167604465</v>
      </c>
      <c>
        <v>97.5657583555056</v>
      </c>
      <c>
        <v>149.8567728633577</v>
      </c>
      <c>
        <v>210.11592526313183</v>
      </c>
      <c>
        <v>0</v>
      </c>
      <c>
        <v>0</v>
      </c>
      <c>
        <v>1591.5673840292861</v>
      </c>
    </row>
    <row>
      <c>
        <v>2599299</v>
      </c>
      <c>
        <v>1</v>
      </c>
      <c>
        <is>
          <t>MANİSA</t>
        </is>
      </c>
      <c>
        <v>SARIGÖL</v>
      </c>
      <c>
        <is>
          <t>OG Fideri</t>
        </is>
      </c>
      <c>
        <v>SARIGÖL TR-37 45-79-M00037_TR-40 M05_2315979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06.07.2023 05:40:57</t>
        </is>
      </c>
      <c>
        <is>
          <t>06.07.2023 06:20:44</t>
        </is>
      </c>
      <c>
        <v>0.663055555</v>
      </c>
      <c>
        <v>0</v>
      </c>
      <c>
        <v>0</v>
      </c>
      <c>
        <v>0</v>
      </c>
      <c>
        <v>0</v>
      </c>
      <c>
        <v>4</v>
      </c>
      <c>
        <v>116</v>
      </c>
      <c>
        <v>0</v>
      </c>
      <c>
        <v>0</v>
      </c>
      <c>
        <v>0</v>
      </c>
      <c>
        <v>0</v>
      </c>
      <c>
        <v>0</v>
      </c>
      <c>
        <v>0</v>
      </c>
      <c>
        <v>45.07151173593603</v>
      </c>
      <c>
        <v>13.862638350656445</v>
      </c>
      <c>
        <v>0</v>
      </c>
      <c>
        <v>0</v>
      </c>
      <c>
        <v>58.934150086592474</v>
      </c>
    </row>
    <row>
      <c>
        <v>2599940</v>
      </c>
      <c>
        <v>1</v>
      </c>
      <c>
        <is>
          <t>MANİSA</t>
        </is>
      </c>
      <c>
        <v>TURGUTLU</v>
      </c>
      <c>
        <is>
          <t>OG Fideri</t>
        </is>
      </c>
      <c>
        <v>TR-2/78 45-83-L00078_TR-2/75 L04_61345004</v>
      </c>
      <c>
        <v>Plansız Kesinti / Müdahale</v>
      </c>
      <c>
        <v>Dağıtım-OG</v>
      </c>
      <c>
        <v>Uzun</v>
      </c>
      <c>
        <v>Şebeke işletmecisi</v>
      </c>
      <c>
        <v>Bildirimsiz</v>
      </c>
      <c>
        <is>
          <t>06.07.2023 14:14:53</t>
        </is>
      </c>
      <c>
        <is>
          <t>06.07.2023 15:21:27</t>
        </is>
      </c>
      <c>
        <v>1.109444444</v>
      </c>
      <c>
        <v>0</v>
      </c>
      <c>
        <v>8429</v>
      </c>
      <c>
        <v>0</v>
      </c>
      <c>
        <v>0</v>
      </c>
      <c>
        <v>1</v>
      </c>
      <c>
        <v>1293</v>
      </c>
      <c>
        <v>0</v>
      </c>
      <c>
        <v>1</v>
      </c>
      <c>
        <v>0</v>
      </c>
      <c>
        <v>1865.5349074178584</v>
      </c>
      <c>
        <v>0</v>
      </c>
      <c>
        <v>0</v>
      </c>
      <c>
        <v>2.3549462794199996</v>
      </c>
      <c>
        <v>1092.3025215292816</v>
      </c>
      <c>
        <v>0</v>
      </c>
      <c>
        <v>6.498638327790591</v>
      </c>
      <c>
        <v>2966.691013554351</v>
      </c>
    </row>
    <row>
      <c>
        <v>2599399</v>
      </c>
      <c>
        <v>1</v>
      </c>
      <c>
        <is>
          <t>MANİSA</t>
        </is>
      </c>
      <c>
        <v>ŞEHZADELER</v>
      </c>
      <c>
        <is>
          <t>Kullanıcı Bağlantı Hattı</t>
        </is>
      </c>
      <c>
        <v>DM-1/26 45-71-M00008_953173636_953173636</v>
      </c>
      <c>
        <v>AG Box / Sdk Abone Çıkış Sigorta Atığı</v>
      </c>
      <c>
        <v>Dağıtım-AG</v>
      </c>
      <c>
        <v>Uzun</v>
      </c>
      <c>
        <v>Şebeke işletmecisi</v>
      </c>
      <c>
        <v>Bildirimsiz</v>
      </c>
      <c>
        <is>
          <t>06.07.2023 08:14:25</t>
        </is>
      </c>
      <c>
        <is>
          <t>06.07.2023 13:32:07</t>
        </is>
      </c>
      <c>
        <v>5.295</v>
      </c>
      <c>
        <v>0</v>
      </c>
      <c>
        <v>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7.455731008682639</v>
      </c>
      <c>
        <v>0</v>
      </c>
      <c>
        <v>0</v>
      </c>
      <c>
        <v>0</v>
      </c>
      <c>
        <v>2.847031253430008</v>
      </c>
      <c>
        <v>0</v>
      </c>
      <c>
        <v>0</v>
      </c>
      <c>
        <v>10.302762262112648</v>
      </c>
    </row>
    <row>
      <c>
        <v>2599448</v>
      </c>
      <c>
        <v>1</v>
      </c>
      <c>
        <is>
          <t>İZMİR</t>
        </is>
      </c>
      <c>
        <v>GÜZELBAHÇE</v>
      </c>
      <c>
        <is>
          <t>DM</t>
        </is>
      </c>
      <c>
        <v>GÜZELBAHÇE İM 35-10-A00001_İSTİKLAL M07_77678571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06.07.2023 08:59:50</t>
        </is>
      </c>
      <c>
        <is>
          <t>06.07.2023 09:04:55</t>
        </is>
      </c>
      <c>
        <v>0.084722222</v>
      </c>
      <c>
        <v>0</v>
      </c>
      <c>
        <v>293</v>
      </c>
      <c>
        <v>1</v>
      </c>
      <c>
        <v>57</v>
      </c>
      <c>
        <v>3</v>
      </c>
      <c>
        <v>175</v>
      </c>
      <c>
        <v>0</v>
      </c>
      <c>
        <v>0</v>
      </c>
      <c>
        <v>0</v>
      </c>
      <c>
        <v>9.110457862677999</v>
      </c>
      <c>
        <v>0.29772107068083337</v>
      </c>
      <c>
        <v>2.682691200802805</v>
      </c>
      <c>
        <v>0.4130115216078776</v>
      </c>
      <c>
        <v>13.217277360160013</v>
      </c>
      <c>
        <v>0</v>
      </c>
      <c>
        <v>0</v>
      </c>
      <c>
        <v>25.72115901592953</v>
      </c>
    </row>
    <row>
      <c>
        <v>2600433</v>
      </c>
      <c>
        <v>1</v>
      </c>
      <c>
        <is>
          <t>İZMİR</t>
        </is>
      </c>
      <c>
        <v>ALİAĞA</v>
      </c>
      <c>
        <is>
          <t>OG Fideri</t>
        </is>
      </c>
      <c>
        <v>ÇALTIDERE KÖK 35-17-M00231_HatBaşıAyırıcı_65313818 M03_65313818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06.07.2023 22:05:12</t>
        </is>
      </c>
      <c>
        <is>
          <t>06.07.2023 23:19:51</t>
        </is>
      </c>
      <c>
        <v>1.244166666</v>
      </c>
      <c>
        <v>0</v>
      </c>
      <c>
        <v>192</v>
      </c>
      <c>
        <v>0</v>
      </c>
      <c>
        <v>2</v>
      </c>
      <c>
        <v>10</v>
      </c>
      <c>
        <v>19</v>
      </c>
      <c>
        <v>0</v>
      </c>
      <c>
        <v>0</v>
      </c>
      <c>
        <v>0</v>
      </c>
      <c>
        <v>30.819962130194646</v>
      </c>
      <c>
        <v>0</v>
      </c>
      <c>
        <v>0.30127545473480133</v>
      </c>
      <c>
        <v>21.53467817828033</v>
      </c>
      <c>
        <v>13.27201459428662</v>
      </c>
      <c>
        <v>0</v>
      </c>
      <c>
        <v>0</v>
      </c>
      <c>
        <v>65.9279303574964</v>
      </c>
    </row>
    <row>
      <c>
        <v>2600101</v>
      </c>
      <c>
        <v>1</v>
      </c>
      <c>
        <is>
          <t>İZMİR</t>
        </is>
      </c>
      <c>
        <v>TİRE</v>
      </c>
      <c>
        <is>
          <t>Dağıtım Transformatörü</t>
        </is>
      </c>
      <c>
        <v>DEREBAŞI TR-15 35-29-L00254_35-29-L00254_2365463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06.07.2023 17:53:19</t>
        </is>
      </c>
      <c>
        <is>
          <t>06.07.2023 18:05:53</t>
        </is>
      </c>
      <c>
        <v>0.209444444</v>
      </c>
      <c>
        <v>0</v>
      </c>
      <c>
        <v>8</v>
      </c>
      <c>
        <v>0</v>
      </c>
      <c>
        <v>11</v>
      </c>
      <c>
        <v>0</v>
      </c>
      <c>
        <v>4</v>
      </c>
      <c>
        <v>0</v>
      </c>
      <c>
        <v>0</v>
      </c>
      <c>
        <v>0</v>
      </c>
      <c>
        <v>0.4274694269263995</v>
      </c>
      <c>
        <v>0</v>
      </c>
      <c>
        <v>12.773571865974</v>
      </c>
      <c>
        <v>0</v>
      </c>
      <c>
        <v>0.2609289299704177</v>
      </c>
      <c>
        <v>0</v>
      </c>
      <c>
        <v>0</v>
      </c>
      <c>
        <v>13.461970222870818</v>
      </c>
    </row>
    <row>
      <c>
        <v>2600078</v>
      </c>
      <c>
        <v>1</v>
      </c>
      <c>
        <is>
          <t>İZMİR</t>
        </is>
      </c>
      <c>
        <v>MENEMEN</v>
      </c>
      <c>
        <is>
          <t>TM Fideri</t>
        </is>
      </c>
      <c>
        <v>ULUCAK TM 35-28-A00002_MENEMEN-2 M11_2313463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06.07.2023 17:38:13</t>
        </is>
      </c>
      <c>
        <is>
          <t>06.07.2023 17:42:09</t>
        </is>
      </c>
      <c>
        <v>0.065555555</v>
      </c>
      <c>
        <v>39</v>
      </c>
      <c>
        <v>24110</v>
      </c>
      <c>
        <v>38</v>
      </c>
      <c>
        <v>1106</v>
      </c>
      <c>
        <v>129</v>
      </c>
      <c>
        <v>2129</v>
      </c>
      <c>
        <v>18</v>
      </c>
      <c>
        <v>6</v>
      </c>
      <c>
        <v>2.077592062313369</v>
      </c>
      <c>
        <v>382.2158478521824</v>
      </c>
      <c>
        <v>32.01271724733013</v>
      </c>
      <c>
        <v>31.211351842401207</v>
      </c>
      <c>
        <v>249.52152343315032</v>
      </c>
      <c>
        <v>187.25965933126284</v>
      </c>
      <c>
        <v>78.43941708118115</v>
      </c>
      <c>
        <v>2.2350532254015736</v>
      </c>
      <c>
        <v>964.973162075223</v>
      </c>
    </row>
    <row>
      <c>
        <v>2600410</v>
      </c>
      <c>
        <v>1</v>
      </c>
      <c>
        <is>
          <t>İZMİR</t>
        </is>
      </c>
      <c>
        <v>KEMALPAŞA</v>
      </c>
      <c>
        <is>
          <t>AG Fideri</t>
        </is>
      </c>
      <c>
        <v>ARMUTLU TR-23 35-27-L00023_A_91139719_91139719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06.07.2023 21:07:38</t>
        </is>
      </c>
      <c>
        <is>
          <t>06.07.2023 23:06:24</t>
        </is>
      </c>
      <c>
        <v>1.979444444</v>
      </c>
      <c>
        <v>0</v>
      </c>
      <c>
        <v>37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16.51830235692619</v>
      </c>
      <c>
        <v>0</v>
      </c>
      <c>
        <v>0</v>
      </c>
      <c>
        <v>0</v>
      </c>
      <c>
        <v>9.69681489995652</v>
      </c>
      <c>
        <v>0</v>
      </c>
      <c>
        <v>0</v>
      </c>
      <c>
        <v>26.215117256882706</v>
      </c>
    </row>
    <row>
      <c>
        <v>2600387</v>
      </c>
      <c>
        <v>1</v>
      </c>
      <c>
        <is>
          <t>İZMİR</t>
        </is>
      </c>
      <c>
        <v>SELÇUK</v>
      </c>
      <c>
        <is>
          <t>DM</t>
        </is>
      </c>
      <c>
        <v>SELÇUK İM/DM 35-13-A00004_BELEVİ (ARSLANLAR-2) M13_65986278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06.07.2023 20:25:40</t>
        </is>
      </c>
      <c>
        <is>
          <t>07.07.2023 02:39:01</t>
        </is>
      </c>
      <c>
        <v>6.2225</v>
      </c>
      <c>
        <v>5</v>
      </c>
      <c>
        <v>1564</v>
      </c>
      <c>
        <v>158</v>
      </c>
      <c>
        <v>207</v>
      </c>
      <c>
        <v>57</v>
      </c>
      <c>
        <v>248</v>
      </c>
      <c>
        <v>2</v>
      </c>
      <c>
        <v>0</v>
      </c>
      <c>
        <v>47.31604224878089</v>
      </c>
      <c>
        <v>2154.527020912294</v>
      </c>
      <c>
        <v>10531.236105644826</v>
      </c>
      <c>
        <v>3910.200830410229</v>
      </c>
      <c>
        <v>3188.6133952377813</v>
      </c>
      <c>
        <v>1330.579915350811</v>
      </c>
      <c>
        <v>568.4153594865641</v>
      </c>
      <c>
        <v>0</v>
      </c>
      <c>
        <v>21730.88866929129</v>
      </c>
    </row>
    <row>
      <c>
        <v>2600055</v>
      </c>
      <c>
        <v>1</v>
      </c>
      <c>
        <is>
          <t>MANİSA</t>
        </is>
      </c>
      <c>
        <v>SOMA</v>
      </c>
      <c>
        <is>
          <t>Kullanıcı Bağlantı Hattı</t>
        </is>
      </c>
      <c>
        <v>SOMA TR-17/3 45-82-M00114_945525014_945525014</v>
      </c>
      <c>
        <v>AG Box / Sdk Abone Çıkış Sigorta Atığı</v>
      </c>
      <c>
        <v>Dağıtım-AG</v>
      </c>
      <c>
        <v>Uzun</v>
      </c>
      <c>
        <v>Şebeke işletmecisi</v>
      </c>
      <c>
        <v>Bildirimsiz</v>
      </c>
      <c>
        <is>
          <t>06.07.2023 17:08:15</t>
        </is>
      </c>
      <c>
        <is>
          <t>06.07.2023 17:55:38</t>
        </is>
      </c>
      <c>
        <v>0.789722222</v>
      </c>
      <c>
        <v>0</v>
      </c>
      <c>
        <v>4</v>
      </c>
      <c>
        <v>0</v>
      </c>
      <c>
        <v>0</v>
      </c>
      <c>
        <v>0</v>
      </c>
      <c>
        <v>11</v>
      </c>
      <c>
        <v>0</v>
      </c>
      <c>
        <v>0</v>
      </c>
      <c>
        <v>0</v>
      </c>
      <c>
        <v>1.215980382069923</v>
      </c>
      <c>
        <v>0</v>
      </c>
      <c>
        <v>0</v>
      </c>
      <c>
        <v>0</v>
      </c>
      <c>
        <v>9.219126051363634</v>
      </c>
      <c>
        <v>0</v>
      </c>
      <c>
        <v>0</v>
      </c>
      <c>
        <v>10.435106433433557</v>
      </c>
    </row>
    <row>
      <c>
        <v>2599391</v>
      </c>
      <c>
        <v>1</v>
      </c>
      <c>
        <is>
          <t>İZMİR</t>
        </is>
      </c>
      <c>
        <v>BEYDAĞ</v>
      </c>
      <c>
        <is>
          <t>AG Fideri</t>
        </is>
      </c>
      <c>
        <v>YAĞCILAR TR-2 35-32-L00034_A_56377020_56377020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06.07.2023 08:03:02</t>
        </is>
      </c>
      <c>
        <is>
          <t>06.07.2023 09:23:08</t>
        </is>
      </c>
      <c>
        <v>1.335</v>
      </c>
      <c>
        <v>0</v>
      </c>
      <c>
        <v>22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2.6653850403488475</v>
      </c>
      <c>
        <v>0</v>
      </c>
      <c>
        <v>0</v>
      </c>
      <c>
        <v>0</v>
      </c>
      <c>
        <v>7.4005438817524665</v>
      </c>
      <c>
        <v>0</v>
      </c>
      <c>
        <v>0</v>
      </c>
      <c>
        <v>10.065928922101314</v>
      </c>
    </row>
    <row>
      <c>
        <v>2599554</v>
      </c>
      <c>
        <v>1</v>
      </c>
      <c>
        <is>
          <t>MANİSA</t>
        </is>
      </c>
      <c>
        <v>SALİHLİ</v>
      </c>
      <c>
        <is>
          <t>OG Fideri</t>
        </is>
      </c>
      <c>
        <v>ÇAPAKLI KÖK 45-78-M01161_HatBaşıAyırıcı_53140251 M04_53140251</v>
      </c>
      <c>
        <v>OG Fider Açması</v>
      </c>
      <c>
        <v>Dağıtım-OG</v>
      </c>
      <c>
        <v>Kısa</v>
      </c>
      <c>
        <v>Şebeke işletmecisi</v>
      </c>
      <c>
        <v>Bildirimsiz</v>
      </c>
      <c>
        <is>
          <t>06.07.2023 10:11:27</t>
        </is>
      </c>
      <c>
        <is>
          <t>06.07.2023 10:12:07</t>
        </is>
      </c>
      <c>
        <v>0.011111111</v>
      </c>
      <c>
        <v>0</v>
      </c>
      <c>
        <v>2</v>
      </c>
      <c>
        <v>11</v>
      </c>
      <c>
        <v>67</v>
      </c>
      <c>
        <v>6</v>
      </c>
      <c>
        <v>8</v>
      </c>
      <c>
        <v>0</v>
      </c>
      <c>
        <v>0</v>
      </c>
      <c>
        <v>0</v>
      </c>
      <c>
        <v>0.0037777891682944445</v>
      </c>
      <c>
        <v>4.606091910516942</v>
      </c>
      <c>
        <v>2.512694491342222</v>
      </c>
      <c>
        <v>0.36932471753787116</v>
      </c>
      <c>
        <v>0.12306363439370001</v>
      </c>
      <c>
        <v>0</v>
      </c>
      <c>
        <v>0</v>
      </c>
      <c>
        <v>7.61495254295903</v>
      </c>
    </row>
    <row>
      <c>
        <v>2600032</v>
      </c>
      <c>
        <v>1</v>
      </c>
      <c>
        <is>
          <t>İZMİR</t>
        </is>
      </c>
      <c>
        <v>TORBALI</v>
      </c>
      <c>
        <is>
          <t>Dağıtım Transformatörü</t>
        </is>
      </c>
      <c>
        <v>TR-54 İTFAİYE 35-26-M00054_35-26-M00054_2363439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06.07.2023 16:50:07</t>
        </is>
      </c>
      <c>
        <is>
          <t>06.07.2023 17:04:58</t>
        </is>
      </c>
      <c>
        <v>0.2475</v>
      </c>
      <c>
        <v>0</v>
      </c>
      <c>
        <v>330</v>
      </c>
      <c>
        <v>0</v>
      </c>
      <c>
        <v>1</v>
      </c>
      <c>
        <v>0</v>
      </c>
      <c>
        <v>109</v>
      </c>
      <c>
        <v>0</v>
      </c>
      <c>
        <v>0</v>
      </c>
      <c>
        <v>0</v>
      </c>
      <c>
        <v>20.959264383103136</v>
      </c>
      <c>
        <v>0</v>
      </c>
      <c>
        <v>0.009511467698025999</v>
      </c>
      <c>
        <v>0</v>
      </c>
      <c>
        <v>28.99544829338575</v>
      </c>
      <c>
        <v>0</v>
      </c>
      <c>
        <v>0</v>
      </c>
      <c>
        <v>49.964224144186915</v>
      </c>
    </row>
    <row>
      <c>
        <v>2600241</v>
      </c>
      <c>
        <v>1</v>
      </c>
      <c>
        <is>
          <t>İZMİR</t>
        </is>
      </c>
      <c>
        <v>KONAK</v>
      </c>
      <c>
        <is>
          <t>Kullanıcı Bağlantı Hattı</t>
        </is>
      </c>
      <c>
        <v>M-2014 35-01-M02014_911979911_911979911</v>
      </c>
      <c>
        <v>AG Box / Sdk Abone Çıkış Sigorta Atığı</v>
      </c>
      <c>
        <v>Dağıtım-AG</v>
      </c>
      <c>
        <v>Uzun</v>
      </c>
      <c>
        <v>Şebeke işletmecisi</v>
      </c>
      <c>
        <v>Bildirimsiz</v>
      </c>
      <c>
        <is>
          <t>06.07.2023 19:37:33</t>
        </is>
      </c>
      <c>
        <is>
          <t>06.07.2023 22:36:01</t>
        </is>
      </c>
      <c>
        <v>2.974444444</v>
      </c>
      <c>
        <v>0</v>
      </c>
      <c>
        <v>0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0.046429895275987426</v>
      </c>
      <c>
        <v>0</v>
      </c>
      <c>
        <v>0</v>
      </c>
      <c>
        <v>0.046429895275987426</v>
      </c>
    </row>
    <row>
      <c>
        <v>2599909</v>
      </c>
      <c>
        <v>1</v>
      </c>
      <c>
        <is>
          <t>MANİSA</t>
        </is>
      </c>
      <c>
        <v>TURGUTLU</v>
      </c>
      <c>
        <is>
          <t>Dağıtım Transformatörü</t>
        </is>
      </c>
      <c>
        <v>TR-2/78 45-83-L00078_45-83-L00078_61345070</v>
      </c>
      <c>
        <v>NH Altlık Arızası</v>
      </c>
      <c>
        <v>Dağıtım-AG</v>
      </c>
      <c>
        <v>Uzun</v>
      </c>
      <c>
        <v>Şebeke işletmecisi</v>
      </c>
      <c>
        <v>Bildirimsiz</v>
      </c>
      <c>
        <is>
          <t>06.07.2023 14:21:03</t>
        </is>
      </c>
      <c>
        <is>
          <t>06.07.2023 18:22:06</t>
        </is>
      </c>
      <c>
        <v>4.0175</v>
      </c>
      <c>
        <v>0</v>
      </c>
      <c>
        <v>639</v>
      </c>
      <c>
        <v>0</v>
      </c>
      <c>
        <v>0</v>
      </c>
      <c>
        <v>0</v>
      </c>
      <c>
        <v>283</v>
      </c>
      <c>
        <v>0</v>
      </c>
      <c>
        <v>1</v>
      </c>
      <c>
        <v>0</v>
      </c>
      <c>
        <v>534.8493741523191</v>
      </c>
      <c>
        <v>0</v>
      </c>
      <c>
        <v>0</v>
      </c>
      <c>
        <v>0</v>
      </c>
      <c>
        <v>733.7719353100632</v>
      </c>
      <c>
        <v>0</v>
      </c>
      <c>
        <v>12.004732300793478</v>
      </c>
      <c>
        <v>1280.6260417631756</v>
      </c>
    </row>
    <row>
      <c>
        <v>2599368</v>
      </c>
      <c>
        <v>1</v>
      </c>
      <c>
        <is>
          <t>İZMİR</t>
        </is>
      </c>
      <c>
        <v>ÇEŞME</v>
      </c>
      <c>
        <is>
          <t>DM</t>
        </is>
      </c>
      <c>
        <v>L-300 DM 35-18-L00300_L-425 AKTAŞ L08_2098709</v>
      </c>
      <c>
        <v>Müteahhit Çalışması</v>
      </c>
      <c>
        <v>Dağıtım-OG</v>
      </c>
      <c>
        <v>Uzun</v>
      </c>
      <c>
        <v>Şebeke işletmecisi</v>
      </c>
      <c>
        <v>Bildirimli</v>
      </c>
      <c>
        <is>
          <t>06.07.2023 07:37:09</t>
        </is>
      </c>
      <c>
        <is>
          <t>06.07.2023 11:21:44</t>
        </is>
      </c>
      <c>
        <v>3.743055555</v>
      </c>
      <c>
        <v>0</v>
      </c>
      <c>
        <v>407</v>
      </c>
      <c>
        <v>0</v>
      </c>
      <c>
        <v>1</v>
      </c>
      <c>
        <v>0</v>
      </c>
      <c>
        <v>119</v>
      </c>
      <c>
        <v>0</v>
      </c>
      <c>
        <v>0</v>
      </c>
      <c>
        <v>0</v>
      </c>
      <c>
        <v>931.1751374951224</v>
      </c>
      <c>
        <v>0</v>
      </c>
      <c>
        <v>2.410840278204185</v>
      </c>
      <c>
        <v>0</v>
      </c>
      <c>
        <v>1329.2939783562085</v>
      </c>
      <c>
        <v>0</v>
      </c>
      <c>
        <v>0</v>
      </c>
      <c>
        <v>2262.879956129535</v>
      </c>
    </row>
    <row>
      <c>
        <v>2599268</v>
      </c>
      <c>
        <v>1</v>
      </c>
      <c>
        <is>
          <t>MANİSA</t>
        </is>
      </c>
      <c>
        <v>SELENDİ</v>
      </c>
      <c>
        <is>
          <t>OG Fideri</t>
        </is>
      </c>
      <c>
        <v>ÇAMLICA KÖK 45-81-M00048_HatBaşıAyırıcı_53135407 M02_53135407</v>
      </c>
      <c>
        <v>OG Ayırıcı Arızası</v>
      </c>
      <c>
        <v>Dağıtım-OG</v>
      </c>
      <c>
        <v>Uzun</v>
      </c>
      <c>
        <v>Şebeke işletmecisi</v>
      </c>
      <c>
        <v>Bildirimsiz</v>
      </c>
      <c>
        <is>
          <t>06.07.2023 02:06:17</t>
        </is>
      </c>
      <c>
        <is>
          <t>06.07.2023 03:46:28</t>
        </is>
      </c>
      <c>
        <v>1.669722222</v>
      </c>
      <c>
        <v>0</v>
      </c>
      <c>
        <v>66</v>
      </c>
      <c>
        <v>0</v>
      </c>
      <c>
        <v>28</v>
      </c>
      <c>
        <v>0</v>
      </c>
      <c>
        <v>5</v>
      </c>
      <c>
        <v>0</v>
      </c>
      <c>
        <v>0</v>
      </c>
      <c>
        <v>0</v>
      </c>
      <c>
        <v>11.896874132717349</v>
      </c>
      <c>
        <v>0</v>
      </c>
      <c>
        <v>10.680252300490196</v>
      </c>
      <c>
        <v>0</v>
      </c>
      <c>
        <v>5.400414210224643</v>
      </c>
      <c>
        <v>0</v>
      </c>
      <c>
        <v>0</v>
      </c>
      <c>
        <v>27.97754064343219</v>
      </c>
    </row>
    <row>
      <c>
        <v>2599932</v>
      </c>
      <c>
        <v>1</v>
      </c>
      <c>
        <is>
          <t>İZMİR</t>
        </is>
      </c>
      <c>
        <v>ÇEŞME</v>
      </c>
      <c>
        <is>
          <t>Kullanıcı Bağlantı Hattı</t>
        </is>
      </c>
      <c>
        <v>L-236 35-18-L00236_95001297613_95001297613</v>
      </c>
      <c>
        <v>AG Box / Sdk Abone Çıkış Sigorta Atığı</v>
      </c>
      <c>
        <v>Dağıtım-AG</v>
      </c>
      <c>
        <v>Uzun</v>
      </c>
      <c>
        <v>Şebeke işletmecisi</v>
      </c>
      <c>
        <v>Bildirimsiz</v>
      </c>
      <c>
        <is>
          <t>06.07.2023 14:40:58</t>
        </is>
      </c>
      <c>
        <is>
          <t>06.07.2023 22:48:35</t>
        </is>
      </c>
      <c>
        <v>8.126944444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24.156378385994447</v>
      </c>
      <c>
        <v>0</v>
      </c>
      <c>
        <v>0</v>
      </c>
      <c>
        <v>0</v>
      </c>
      <c>
        <v>0</v>
      </c>
      <c>
        <v>0</v>
      </c>
      <c>
        <v>0</v>
      </c>
      <c>
        <v>24.156378385994447</v>
      </c>
    </row>
    <row>
      <c>
        <v>2599955</v>
      </c>
      <c>
        <v>1</v>
      </c>
      <c>
        <is>
          <t>İZMİR</t>
        </is>
      </c>
      <c>
        <v>ÖDEMİŞ</v>
      </c>
      <c>
        <is>
          <t>Saha Dağıtım Kutusu (SDK)</t>
        </is>
      </c>
      <c>
        <v>TR-52 35-15-M00052_A A01_93490500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06.07.2023 15:07:04</t>
        </is>
      </c>
      <c>
        <is>
          <t>06.07.2023 16:06:25</t>
        </is>
      </c>
      <c>
        <v>0.989166666</v>
      </c>
      <c>
        <v>0</v>
      </c>
      <c>
        <v>0</v>
      </c>
      <c>
        <v>0</v>
      </c>
      <c>
        <v>0</v>
      </c>
      <c>
        <v>0</v>
      </c>
      <c>
        <v>30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21.990711186382025</v>
      </c>
      <c>
        <v>0</v>
      </c>
      <c>
        <v>0</v>
      </c>
      <c>
        <v>21.990711186382025</v>
      </c>
    </row>
    <row>
      <c>
        <v>2599431</v>
      </c>
      <c>
        <v>1</v>
      </c>
      <c>
        <is>
          <t>İZMİR</t>
        </is>
      </c>
      <c>
        <v>ALİAĞA</v>
      </c>
      <c>
        <is>
          <t>DM</t>
        </is>
      </c>
      <c>
        <v>ALİAĞA TR-43 DM 35-17-M00043_M-54 ÇIKIŞI M12_2122091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06.07.2023 08:44:50</t>
        </is>
      </c>
      <c>
        <is>
          <t>06.07.2023 09:04:38</t>
        </is>
      </c>
      <c>
        <v>0.33</v>
      </c>
      <c>
        <v>0</v>
      </c>
      <c>
        <v>182</v>
      </c>
      <c>
        <v>0</v>
      </c>
      <c>
        <v>3</v>
      </c>
      <c>
        <v>1</v>
      </c>
      <c>
        <v>13</v>
      </c>
      <c>
        <v>2</v>
      </c>
      <c>
        <v>0</v>
      </c>
      <c>
        <v>0</v>
      </c>
      <c>
        <v>12.312006279245187</v>
      </c>
      <c>
        <v>0</v>
      </c>
      <c>
        <v>0.524180515539625</v>
      </c>
      <c>
        <v>18.391622352291588</v>
      </c>
      <c>
        <v>4.673745167852059</v>
      </c>
      <c>
        <v>122.48687430372328</v>
      </c>
      <c>
        <v>0</v>
      </c>
      <c>
        <v>158.38842861865174</v>
      </c>
    </row>
    <row>
      <c>
        <v>2599823</v>
      </c>
      <c>
        <v>1</v>
      </c>
      <c>
        <is>
          <t>İZMİR</t>
        </is>
      </c>
      <c>
        <v>TİRE</v>
      </c>
      <c>
        <is>
          <t>Dağıtım Transformatörü</t>
        </is>
      </c>
      <c>
        <v>KAHRAMAN YAVUZLAR SULAMA GRUBU 35-29-M00268_35-29-M00268_2351202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06.07.2023 13:21:39</t>
        </is>
      </c>
      <c>
        <is>
          <t>06.07.2023 16:11:53</t>
        </is>
      </c>
      <c>
        <v>2.837222222</v>
      </c>
      <c>
        <v>0</v>
      </c>
      <c>
        <v>0</v>
      </c>
      <c>
        <v>0</v>
      </c>
      <c>
        <v>15</v>
      </c>
      <c>
        <v>0</v>
      </c>
      <c>
        <v>4</v>
      </c>
      <c>
        <v>0</v>
      </c>
      <c>
        <v>0</v>
      </c>
      <c>
        <v>0</v>
      </c>
      <c>
        <v>0</v>
      </c>
      <c>
        <v>0</v>
      </c>
      <c>
        <v>463.2413525128813</v>
      </c>
      <c>
        <v>0</v>
      </c>
      <c>
        <v>108.5372694130924</v>
      </c>
      <c>
        <v>0</v>
      </c>
      <c>
        <v>0</v>
      </c>
      <c>
        <v>571.7786219259737</v>
      </c>
    </row>
    <row>
      <c>
        <v>2600264</v>
      </c>
      <c>
        <v>1</v>
      </c>
      <c>
        <is>
          <t>İZMİR</t>
        </is>
      </c>
      <c>
        <v>TİRE</v>
      </c>
      <c>
        <is>
          <t>KÖK</t>
        </is>
      </c>
      <c>
        <v>ESKİOBA KÖK 35-29-L00037_MAHMUTLAR L02_2324401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06.07.2023 19:36:09</t>
        </is>
      </c>
      <c>
        <is>
          <t>06.07.2023 23:23:04</t>
        </is>
      </c>
      <c>
        <v>3.781944444</v>
      </c>
      <c>
        <v>0</v>
      </c>
      <c>
        <v>501</v>
      </c>
      <c>
        <v>36</v>
      </c>
      <c>
        <v>105</v>
      </c>
      <c>
        <v>12</v>
      </c>
      <c>
        <v>99</v>
      </c>
      <c>
        <v>1</v>
      </c>
      <c>
        <v>0</v>
      </c>
      <c>
        <v>0</v>
      </c>
      <c>
        <v>613.1187657053898</v>
      </c>
      <c>
        <v>1577.8377481196596</v>
      </c>
      <c>
        <v>1706.3513293068645</v>
      </c>
      <c>
        <v>235.68753726673847</v>
      </c>
      <c>
        <v>402.60468909742514</v>
      </c>
      <c>
        <v>31.806080118455263</v>
      </c>
      <c>
        <v>0</v>
      </c>
      <c>
        <v>4567.406149614533</v>
      </c>
    </row>
    <row>
      <c>
        <v>2600015</v>
      </c>
      <c>
        <v>1</v>
      </c>
      <c>
        <is>
          <t>MANİSA</t>
        </is>
      </c>
      <c>
        <v>ALAŞEHİR</v>
      </c>
      <c>
        <is>
          <t>OG Fideri</t>
        </is>
      </c>
      <c>
        <v>TOYGAR KÖK 45-73-M00166_HatBaşıAyırıcı_53137216 M01_53137216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06.07.2023 16:29:49</t>
        </is>
      </c>
      <c>
        <is>
          <t>07.07.2023 00:01:20</t>
        </is>
      </c>
      <c>
        <v>7.525277777</v>
      </c>
      <c>
        <v>0</v>
      </c>
      <c>
        <v>162</v>
      </c>
      <c>
        <v>0</v>
      </c>
      <c>
        <v>32</v>
      </c>
      <c>
        <v>0</v>
      </c>
      <c>
        <v>16</v>
      </c>
      <c>
        <v>0</v>
      </c>
      <c>
        <v>0</v>
      </c>
      <c>
        <v>0</v>
      </c>
      <c>
        <v>341.6187491058598</v>
      </c>
      <c>
        <v>0</v>
      </c>
      <c>
        <v>691.5857868457109</v>
      </c>
      <c>
        <v>0</v>
      </c>
      <c>
        <v>47.679022243953185</v>
      </c>
      <c>
        <v>0</v>
      </c>
      <c>
        <v>0</v>
      </c>
      <c>
        <v>1080.8835581955238</v>
      </c>
    </row>
    <row>
      <c>
        <v>2599328</v>
      </c>
      <c>
        <v>1</v>
      </c>
      <c>
        <is>
          <t>MANİSA</t>
        </is>
      </c>
      <c>
        <v>SARIGÖL</v>
      </c>
      <c>
        <is>
          <t>AG Fideri</t>
        </is>
      </c>
      <c>
        <v>AHMETAĞA TR-12 45-79-M00317_A_56386422_56386422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06.07.2023 06:54:21</t>
        </is>
      </c>
      <c>
        <is>
          <t>06.07.2023 09:00:04</t>
        </is>
      </c>
      <c>
        <v>2.095277777</v>
      </c>
      <c>
        <v>0</v>
      </c>
      <c>
        <v>15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4.72059584304969</v>
      </c>
      <c>
        <v>0</v>
      </c>
      <c>
        <v>0</v>
      </c>
      <c>
        <v>0</v>
      </c>
      <c>
        <v>0.3158622566170427</v>
      </c>
      <c>
        <v>0</v>
      </c>
      <c>
        <v>0</v>
      </c>
      <c>
        <v>5.036458099666732</v>
      </c>
    </row>
    <row>
      <c>
        <v>2599617</v>
      </c>
      <c>
        <v>1</v>
      </c>
      <c>
        <is>
          <t>İZMİR</t>
        </is>
      </c>
      <c>
        <v>KİRAZ</v>
      </c>
      <c>
        <is>
          <t>AG Fideri</t>
        </is>
      </c>
      <c>
        <v>TAŞLIYATAK TR-6 35-31-L00342_A_91355356_91355356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06.07.2023 10:43:34</t>
        </is>
      </c>
      <c>
        <is>
          <t>06.07.2023 20:39:59</t>
        </is>
      </c>
      <c>
        <v>9.940277777</v>
      </c>
      <c>
        <v>0</v>
      </c>
      <c>
        <v>10</v>
      </c>
      <c>
        <v>0</v>
      </c>
      <c>
        <v>3</v>
      </c>
      <c>
        <v>0</v>
      </c>
      <c>
        <v>1</v>
      </c>
      <c>
        <v>0</v>
      </c>
      <c>
        <v>0</v>
      </c>
      <c>
        <v>0</v>
      </c>
      <c>
        <v>15.619152066768516</v>
      </c>
      <c>
        <v>0</v>
      </c>
      <c>
        <v>18.63398023771466</v>
      </c>
      <c>
        <v>0</v>
      </c>
      <c>
        <v>1.5626724984140028</v>
      </c>
      <c>
        <v>0</v>
      </c>
      <c>
        <v>0</v>
      </c>
      <c>
        <v>35.815804802897176</v>
      </c>
    </row>
    <row>
      <c>
        <v>2600184</v>
      </c>
      <c>
        <v>1</v>
      </c>
      <c>
        <is>
          <t>İZMİR</t>
        </is>
      </c>
      <c>
        <v>ÖDEMİŞ</v>
      </c>
      <c>
        <is>
          <t>DM</t>
        </is>
      </c>
      <c>
        <v>YOLÜSTÜ İM 35-15-A00002_KAVAKKUYU M04_2314563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06.07.2023 18:52:57</t>
        </is>
      </c>
      <c>
        <is>
          <t>06.07.2023 19:22:45</t>
        </is>
      </c>
      <c>
        <v>0.496666666</v>
      </c>
      <c>
        <v>0</v>
      </c>
      <c>
        <v>189</v>
      </c>
      <c>
        <v>0</v>
      </c>
      <c>
        <v>102</v>
      </c>
      <c>
        <v>1</v>
      </c>
      <c>
        <v>47</v>
      </c>
      <c>
        <v>0</v>
      </c>
      <c>
        <v>0</v>
      </c>
      <c>
        <v>0</v>
      </c>
      <c>
        <v>35.36419486402097</v>
      </c>
      <c>
        <v>0</v>
      </c>
      <c>
        <v>135.002890775595</v>
      </c>
      <c>
        <v>1.7776811934078602</v>
      </c>
      <c>
        <v>28.148698062235866</v>
      </c>
      <c>
        <v>0</v>
      </c>
      <c>
        <v>0</v>
      </c>
      <c>
        <v>200.29346489525972</v>
      </c>
    </row>
    <row>
      <c>
        <v>2599331</v>
      </c>
      <c>
        <v>1</v>
      </c>
      <c>
        <is>
          <t>MANİSA</t>
        </is>
      </c>
      <c>
        <v>SARUHANLI</v>
      </c>
      <c>
        <is>
          <t>KÖK</t>
        </is>
      </c>
      <c>
        <v>MÜTEVELLİ KÖK 45-80-M00100_KARAAĞAÇLI M01_72196257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06.07.2023 06:59:07</t>
        </is>
      </c>
      <c>
        <is>
          <t>06.07.2023 07:54:57</t>
        </is>
      </c>
      <c>
        <v>0.930555555</v>
      </c>
      <c>
        <v>2</v>
      </c>
      <c>
        <v>1</v>
      </c>
      <c>
        <v>63</v>
      </c>
      <c>
        <v>29</v>
      </c>
      <c>
        <v>6</v>
      </c>
      <c>
        <v>2</v>
      </c>
      <c>
        <v>1</v>
      </c>
      <c>
        <v>0</v>
      </c>
      <c>
        <v>0.28626081087444444</v>
      </c>
      <c>
        <v>0</v>
      </c>
      <c>
        <v>251.95120266431994</v>
      </c>
      <c>
        <v>140.66930499140634</v>
      </c>
      <c>
        <v>9.862177423236101</v>
      </c>
      <c>
        <v>0.04476212470212346</v>
      </c>
      <c>
        <v>1.3127030526679113</v>
      </c>
      <c>
        <v>0</v>
      </c>
      <c>
        <v>404.1264110672069</v>
      </c>
    </row>
    <row>
      <c>
        <v>2600327</v>
      </c>
      <c>
        <v>1</v>
      </c>
      <c>
        <is>
          <t>İZMİR</t>
        </is>
      </c>
      <c>
        <v>ALİAĞA</v>
      </c>
      <c>
        <is>
          <t>TM Fideri</t>
        </is>
      </c>
      <c>
        <v>ALÇUK TM 35-17-A00001_MENEMEN-1 M30_2307955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06.07.2023 20:26:03</t>
        </is>
      </c>
      <c>
        <is>
          <t>06.07.2023 20:52:30</t>
        </is>
      </c>
      <c>
        <v>0.440833333</v>
      </c>
      <c>
        <v>50</v>
      </c>
      <c>
        <v>2281</v>
      </c>
      <c>
        <v>48</v>
      </c>
      <c>
        <v>188</v>
      </c>
      <c>
        <v>78</v>
      </c>
      <c>
        <v>263</v>
      </c>
      <c>
        <v>14</v>
      </c>
      <c>
        <v>3</v>
      </c>
      <c>
        <v>17.3288021335257</v>
      </c>
      <c>
        <v>230.52671849534673</v>
      </c>
      <c>
        <v>88.74719227221667</v>
      </c>
      <c>
        <v>71.34938199764419</v>
      </c>
      <c>
        <v>385.3604502320453</v>
      </c>
      <c>
        <v>133.64040497962287</v>
      </c>
      <c>
        <v>320.94166553151047</v>
      </c>
      <c>
        <v>31.303430073426206</v>
      </c>
      <c>
        <v>1279.1980457153381</v>
      </c>
    </row>
    <row>
      <c>
        <v>2599282</v>
      </c>
      <c>
        <v>1</v>
      </c>
      <c>
        <is>
          <t>İZMİR</t>
        </is>
      </c>
      <c>
        <v>ÖDEMİŞ</v>
      </c>
      <c>
        <is>
          <t>Dağıtım Transformatörü</t>
        </is>
      </c>
      <c>
        <v>MESCİTLİ TR-1 35-15-L00095_35-15-L00095_2364774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06.07.2023 03:56:17</t>
        </is>
      </c>
      <c>
        <is>
          <t>06.07.2023 04:56:25</t>
        </is>
      </c>
      <c>
        <v>1.002222222</v>
      </c>
      <c>
        <v>0</v>
      </c>
      <c>
        <v>219</v>
      </c>
      <c>
        <v>0</v>
      </c>
      <c>
        <v>62</v>
      </c>
      <c>
        <v>0</v>
      </c>
      <c>
        <v>47</v>
      </c>
      <c>
        <v>0</v>
      </c>
      <c>
        <v>0</v>
      </c>
      <c>
        <v>0</v>
      </c>
      <c>
        <v>28.994078533548272</v>
      </c>
      <c>
        <v>0</v>
      </c>
      <c>
        <v>34.73964378783119</v>
      </c>
      <c>
        <v>0</v>
      </c>
      <c>
        <v>10.713459014721362</v>
      </c>
      <c>
        <v>0</v>
      </c>
      <c>
        <v>0</v>
      </c>
      <c>
        <v>74.44718133610083</v>
      </c>
    </row>
    <row>
      <c>
        <v>2599663</v>
      </c>
      <c>
        <v>1</v>
      </c>
      <c>
        <is>
          <t>MANİSA</t>
        </is>
      </c>
      <c>
        <v>SALİHLİ</v>
      </c>
      <c>
        <is>
          <t>Kullanıcı Bağlantı Hattı</t>
        </is>
      </c>
      <c>
        <v>TR-35/A 45-78-L00715_95001358416_95001358416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06.07.2023 11:22:28</t>
        </is>
      </c>
      <c>
        <is>
          <t>06.07.2023 17:56:06</t>
        </is>
      </c>
      <c>
        <v>6.560555555</v>
      </c>
      <c>
        <v>0</v>
      </c>
      <c>
        <v>6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6.167969687160082</v>
      </c>
      <c>
        <v>0</v>
      </c>
      <c>
        <v>0</v>
      </c>
      <c>
        <v>0</v>
      </c>
      <c>
        <v>0</v>
      </c>
      <c>
        <v>0</v>
      </c>
      <c>
        <v>0</v>
      </c>
      <c>
        <v>6.167969687160082</v>
      </c>
    </row>
    <row>
      <c>
        <v>2599849</v>
      </c>
      <c>
        <v>1</v>
      </c>
      <c>
        <is>
          <t>MANİSA</t>
        </is>
      </c>
      <c>
        <v>KIRKAĞAÇ</v>
      </c>
      <c>
        <is>
          <t>DM</t>
        </is>
      </c>
      <c>
        <v>GELENBE İM 45-76-A00001_GEBELER L12_2092293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06.07.2023 13:48:58</t>
        </is>
      </c>
      <c>
        <is>
          <t>06.07.2023 14:23:58</t>
        </is>
      </c>
      <c>
        <v>0.583333333</v>
      </c>
      <c>
        <v>3</v>
      </c>
      <c>
        <v>691</v>
      </c>
      <c>
        <v>54</v>
      </c>
      <c>
        <v>80</v>
      </c>
      <c>
        <v>4</v>
      </c>
      <c>
        <v>54</v>
      </c>
      <c>
        <v>2</v>
      </c>
      <c>
        <v>0</v>
      </c>
      <c>
        <v>0.42696019431333326</v>
      </c>
      <c>
        <v>59.54506209337294</v>
      </c>
      <c>
        <v>356.6811996614988</v>
      </c>
      <c>
        <v>111.8787215590357</v>
      </c>
      <c>
        <v>10.562737769243725</v>
      </c>
      <c>
        <v>7.9742127335725845</v>
      </c>
      <c>
        <v>3.687595758699258</v>
      </c>
      <c>
        <v>0</v>
      </c>
      <c>
        <v>550.7564897697364</v>
      </c>
    </row>
    <row>
      <c>
        <v>2599949</v>
      </c>
      <c>
        <v>1</v>
      </c>
      <c>
        <is>
          <t>İZMİR</t>
        </is>
      </c>
      <c>
        <v>KARŞIYAKA</v>
      </c>
      <c>
        <is>
          <t>Saha Dağıtım Kutusu (SDK)</t>
        </is>
      </c>
      <c>
        <v>K-4454 35-04-K04454_A K-4454 A 1b_5946598</v>
      </c>
      <c>
        <v>AG Box / Sdk Giriş Sigorta Atığı</v>
      </c>
      <c>
        <v>Dağıtım-AG</v>
      </c>
      <c>
        <v>Uzun</v>
      </c>
      <c>
        <v>Şebeke işletmecisi</v>
      </c>
      <c>
        <v>Bildirimsiz</v>
      </c>
      <c>
        <is>
          <t>06.07.2023 14:54:01</t>
        </is>
      </c>
      <c>
        <is>
          <t>06.07.2023 18:43:51</t>
        </is>
      </c>
      <c>
        <v>3.830555555</v>
      </c>
      <c>
        <v>0</v>
      </c>
      <c>
        <v>20</v>
      </c>
      <c>
        <v>0</v>
      </c>
      <c>
        <v>0</v>
      </c>
      <c>
        <v>0</v>
      </c>
      <c>
        <v>9</v>
      </c>
      <c>
        <v>0</v>
      </c>
      <c>
        <v>0</v>
      </c>
      <c>
        <v>0</v>
      </c>
      <c>
        <v>25.157709891697543</v>
      </c>
      <c>
        <v>0</v>
      </c>
      <c>
        <v>0</v>
      </c>
      <c>
        <v>0</v>
      </c>
      <c>
        <v>219.83762635232443</v>
      </c>
      <c>
        <v>0</v>
      </c>
      <c>
        <v>0</v>
      </c>
      <c>
        <v>244.99533624402198</v>
      </c>
    </row>
    <row>
      <c>
        <v>2600035</v>
      </c>
      <c>
        <v>1</v>
      </c>
      <c>
        <is>
          <t>İZMİR</t>
        </is>
      </c>
      <c>
        <v>BUCA</v>
      </c>
      <c>
        <is>
          <t>Dağıtım Transformatörü</t>
        </is>
      </c>
      <c>
        <v>K-1128 35-03-K01128_35-03-K01128_41923200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06.07.2023 16:54:47</t>
        </is>
      </c>
      <c>
        <is>
          <t>06.07.2023 17:12:51</t>
        </is>
      </c>
      <c>
        <v>0.301111111</v>
      </c>
      <c>
        <v>0</v>
      </c>
      <c>
        <v>701</v>
      </c>
      <c>
        <v>0</v>
      </c>
      <c>
        <v>0</v>
      </c>
      <c>
        <v>0</v>
      </c>
      <c>
        <v>80</v>
      </c>
      <c>
        <v>0</v>
      </c>
      <c>
        <v>1</v>
      </c>
      <c>
        <v>0</v>
      </c>
      <c>
        <v>62.03627181838782</v>
      </c>
      <c>
        <v>0</v>
      </c>
      <c>
        <v>0</v>
      </c>
      <c>
        <v>0</v>
      </c>
      <c>
        <v>40.50054528346355</v>
      </c>
      <c>
        <v>0</v>
      </c>
      <c>
        <v>10.692795365354014</v>
      </c>
      <c>
        <v>113.22961246720538</v>
      </c>
    </row>
    <row>
      <c>
        <v>2599537</v>
      </c>
      <c>
        <v>1</v>
      </c>
      <c>
        <is>
          <t>İZMİR</t>
        </is>
      </c>
      <c>
        <v>MENDERES</v>
      </c>
      <c>
        <is>
          <t>DM</t>
        </is>
      </c>
      <c>
        <v>DEĞİRMENDERE DM 35-22-M00085_ÇİLE KÖK M07_50066610</v>
      </c>
      <c>
        <v>Şebeke Bakım Çalışması</v>
      </c>
      <c>
        <v>Dağıtım-OG</v>
      </c>
      <c>
        <v>Uzun</v>
      </c>
      <c>
        <v>Şebeke işletmecisi</v>
      </c>
      <c>
        <v>Bildirimli</v>
      </c>
      <c>
        <is>
          <t>06.07.2023 10:02:31</t>
        </is>
      </c>
      <c>
        <is>
          <t>06.07.2023 14:50:24</t>
        </is>
      </c>
      <c>
        <v>4.798055555</v>
      </c>
      <c>
        <v>5</v>
      </c>
      <c>
        <v>1634</v>
      </c>
      <c>
        <v>34</v>
      </c>
      <c>
        <v>331</v>
      </c>
      <c>
        <v>19</v>
      </c>
      <c>
        <v>271</v>
      </c>
      <c>
        <v>0</v>
      </c>
      <c>
        <v>0</v>
      </c>
      <c>
        <v>116.05976482278179</v>
      </c>
      <c>
        <v>1921.3181930266858</v>
      </c>
      <c>
        <v>1492.4787796282114</v>
      </c>
      <c>
        <v>2080.458756549221</v>
      </c>
      <c>
        <v>768.0625755767883</v>
      </c>
      <c>
        <v>2109.6686380051547</v>
      </c>
      <c>
        <v>0</v>
      </c>
      <c>
        <v>0</v>
      </c>
      <c>
        <v>8488.046707608843</v>
      </c>
    </row>
    <row>
      <c>
        <v>2600390</v>
      </c>
      <c>
        <v>1</v>
      </c>
      <c>
        <is>
          <t>İZMİR</t>
        </is>
      </c>
      <c>
        <v>MENDERES</v>
      </c>
      <c>
        <is>
          <t>AG Fideri</t>
        </is>
      </c>
      <c>
        <v>TEKELİ TR-4 35-22-M00234_B_56372444_56372444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06.07.2023 21:07:40</t>
        </is>
      </c>
      <c>
        <is>
          <t>06.07.2023 22:09:06</t>
        </is>
      </c>
      <c>
        <v>1.023888888</v>
      </c>
      <c>
        <v>0</v>
      </c>
      <c>
        <v>65</v>
      </c>
      <c>
        <v>0</v>
      </c>
      <c>
        <v>1</v>
      </c>
      <c>
        <v>0</v>
      </c>
      <c>
        <v>7</v>
      </c>
      <c>
        <v>0</v>
      </c>
      <c>
        <v>0</v>
      </c>
      <c>
        <v>0</v>
      </c>
      <c>
        <v>19.048883993197993</v>
      </c>
      <c>
        <v>0</v>
      </c>
      <c>
        <v>0.18852806324782936</v>
      </c>
      <c>
        <v>0</v>
      </c>
      <c>
        <v>27.135902224376824</v>
      </c>
      <c>
        <v>0</v>
      </c>
      <c>
        <v>0</v>
      </c>
      <c>
        <v>46.37331428082265</v>
      </c>
    </row>
    <row>
      <c>
        <v>2599351</v>
      </c>
      <c>
        <v>1</v>
      </c>
      <c>
        <is>
          <t>MANİSA</t>
        </is>
      </c>
      <c>
        <v>SARUHANLI</v>
      </c>
      <c>
        <is>
          <t>DM</t>
        </is>
      </c>
      <c>
        <v>OTOYOL DM 45-80-M02917_APPAK M01_72022599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06.07.2023 07:29:20</t>
        </is>
      </c>
      <c>
        <is>
          <t>06.07.2023 08:54:00</t>
        </is>
      </c>
      <c>
        <v>1.411111111</v>
      </c>
      <c>
        <v>7</v>
      </c>
      <c>
        <v>1217</v>
      </c>
      <c>
        <v>114</v>
      </c>
      <c>
        <v>66</v>
      </c>
      <c>
        <v>23</v>
      </c>
      <c>
        <v>67</v>
      </c>
      <c>
        <v>2</v>
      </c>
      <c>
        <v>0</v>
      </c>
      <c>
        <v>2.2453222517488785</v>
      </c>
      <c>
        <v>242.1993491682757</v>
      </c>
      <c>
        <v>789.7309382227995</v>
      </c>
      <c>
        <v>205.08381791805243</v>
      </c>
      <c>
        <v>110.67340485947045</v>
      </c>
      <c>
        <v>45.79935724446663</v>
      </c>
      <c>
        <v>63.9964769529864</v>
      </c>
      <c>
        <v>0</v>
      </c>
      <c>
        <v>1459.7286666178</v>
      </c>
    </row>
    <row>
      <c>
        <v>2599345</v>
      </c>
      <c>
        <v>1</v>
      </c>
      <c>
        <is>
          <t>İZMİR</t>
        </is>
      </c>
      <c>
        <v>MENDERES</v>
      </c>
      <c>
        <is>
          <t>AG Fideri</t>
        </is>
      </c>
      <c>
        <v>ÇİLEME TR-4 35-22-M00163_A_56354282_56354282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06.07.2023 07:16:02</t>
        </is>
      </c>
      <c>
        <is>
          <t>06.07.2023 08:10:45</t>
        </is>
      </c>
      <c>
        <v>0.911944444</v>
      </c>
      <c>
        <v>0</v>
      </c>
      <c>
        <v>15</v>
      </c>
      <c>
        <v>0</v>
      </c>
      <c>
        <v>0</v>
      </c>
      <c>
        <v>0</v>
      </c>
      <c>
        <v>12</v>
      </c>
      <c>
        <v>0</v>
      </c>
      <c>
        <v>0</v>
      </c>
      <c>
        <v>0</v>
      </c>
      <c>
        <v>2.416482083760131</v>
      </c>
      <c>
        <v>0</v>
      </c>
      <c>
        <v>0</v>
      </c>
      <c>
        <v>0</v>
      </c>
      <c>
        <v>9.366470220307724</v>
      </c>
      <c>
        <v>0</v>
      </c>
      <c>
        <v>0</v>
      </c>
      <c>
        <v>11.782952304067855</v>
      </c>
    </row>
    <row>
      <c>
        <v>2599494</v>
      </c>
      <c>
        <v>1</v>
      </c>
      <c>
        <is>
          <t>MANİSA</t>
        </is>
      </c>
      <c>
        <v>SELENDİ</v>
      </c>
      <c>
        <is>
          <t>OG Fideri</t>
        </is>
      </c>
      <c>
        <v>SELENDİ TR-6 45-81-M00006_HatBaşıAyırıcı_53135402 M04_53135402</v>
      </c>
      <c>
        <v>OG Ayırıcı Arızası</v>
      </c>
      <c>
        <v>Dağıtım-OG</v>
      </c>
      <c>
        <v>Uzun</v>
      </c>
      <c>
        <v>Şebeke işletmecisi</v>
      </c>
      <c>
        <v>Bildirimsiz</v>
      </c>
      <c>
        <is>
          <t>06.07.2023 09:20:45</t>
        </is>
      </c>
      <c>
        <is>
          <t>06.07.2023 13:01:14</t>
        </is>
      </c>
      <c>
        <v>3.674722222</v>
      </c>
      <c>
        <v>0</v>
      </c>
      <c>
        <v>52</v>
      </c>
      <c>
        <v>0</v>
      </c>
      <c>
        <v>4</v>
      </c>
      <c>
        <v>1</v>
      </c>
      <c>
        <v>0</v>
      </c>
      <c>
        <v>0</v>
      </c>
      <c>
        <v>0</v>
      </c>
      <c>
        <v>0</v>
      </c>
      <c>
        <v>30.886505831381886</v>
      </c>
      <c>
        <v>0</v>
      </c>
      <c>
        <v>3.479789939779762</v>
      </c>
      <c>
        <v>45.270304902698136</v>
      </c>
      <c>
        <v>0</v>
      </c>
      <c>
        <v>0</v>
      </c>
      <c>
        <v>0</v>
      </c>
      <c>
        <v>79.63660067385979</v>
      </c>
    </row>
    <row>
      <c>
        <v>2599248</v>
      </c>
      <c>
        <v>1</v>
      </c>
      <c>
        <is>
          <t>İZMİR</t>
        </is>
      </c>
      <c>
        <v>ÖDEMİŞ</v>
      </c>
      <c>
        <is>
          <t>AG Fideri</t>
        </is>
      </c>
      <c>
        <v>SEKİ KÖY TR-4 35-15-L00134_B_56399084_56399084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06.07.2023 00:28:26</t>
        </is>
      </c>
      <c>
        <is>
          <t>06.07.2023 08:34:23</t>
        </is>
      </c>
      <c>
        <v>8.099166666</v>
      </c>
      <c>
        <v>0</v>
      </c>
      <c>
        <v>2</v>
      </c>
      <c>
        <v>0</v>
      </c>
      <c>
        <v>1</v>
      </c>
      <c>
        <v>0</v>
      </c>
      <c>
        <v>1</v>
      </c>
      <c>
        <v>0</v>
      </c>
      <c>
        <v>0</v>
      </c>
      <c>
        <v>0</v>
      </c>
      <c>
        <v>2.455788915601735</v>
      </c>
      <c>
        <v>0</v>
      </c>
      <c>
        <v>10.685666496534495</v>
      </c>
      <c>
        <v>0</v>
      </c>
      <c>
        <v>16.34034972677106</v>
      </c>
      <c>
        <v>0</v>
      </c>
      <c>
        <v>0</v>
      </c>
      <c>
        <v>29.48180513890729</v>
      </c>
    </row>
    <row>
      <c>
        <v>2599580</v>
      </c>
      <c>
        <v>1</v>
      </c>
      <c>
        <is>
          <t>İZMİR</t>
        </is>
      </c>
      <c>
        <v>BORNOVA</v>
      </c>
      <c>
        <is>
          <t>AG Fideri</t>
        </is>
      </c>
      <c>
        <v>M-236 35-02-M00236_E_56382760_56382760</v>
      </c>
      <c>
        <v>AG Kablo Başlığı Arızası</v>
      </c>
      <c>
        <v>Dağıtım-AG</v>
      </c>
      <c>
        <v>Uzun</v>
      </c>
      <c>
        <v>Şebeke işletmecisi</v>
      </c>
      <c>
        <v>Bildirimsiz</v>
      </c>
      <c>
        <is>
          <t>06.07.2023 10:22:29</t>
        </is>
      </c>
      <c>
        <is>
          <t>06.07.2023 14:11:17</t>
        </is>
      </c>
      <c>
        <v>3.813333333</v>
      </c>
      <c>
        <v>0</v>
      </c>
      <c>
        <v>0</v>
      </c>
      <c>
        <v>0</v>
      </c>
      <c>
        <v>0</v>
      </c>
      <c>
        <v>0</v>
      </c>
      <c>
        <v>23</v>
      </c>
      <c>
        <v>0</v>
      </c>
      <c>
        <v>5</v>
      </c>
      <c>
        <v>0</v>
      </c>
      <c>
        <v>0</v>
      </c>
      <c>
        <v>0</v>
      </c>
      <c>
        <v>0</v>
      </c>
      <c>
        <v>0</v>
      </c>
      <c>
        <v>184.50443043065496</v>
      </c>
      <c>
        <v>0</v>
      </c>
      <c>
        <v>271.2300730543872</v>
      </c>
      <c>
        <v>455.7345034850422</v>
      </c>
    </row>
    <row>
      <c>
        <v>2599511</v>
      </c>
      <c>
        <v>1</v>
      </c>
      <c>
        <is>
          <t>MANİSA</t>
        </is>
      </c>
      <c>
        <v>KÖPRÜBAŞI</v>
      </c>
      <c>
        <is>
          <t>OG Fideri</t>
        </is>
      </c>
      <c>
        <v>KÖPRÜBAŞI TR-10 45-86-M00010_KÖPRÜBAŞI TR-36 M06_72221107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06.07.2023 09:35:17</t>
        </is>
      </c>
      <c>
        <is>
          <t>06.07.2023 10:25:44</t>
        </is>
      </c>
      <c>
        <v>0.840833333</v>
      </c>
      <c>
        <v>0</v>
      </c>
      <c>
        <v>59</v>
      </c>
      <c>
        <v>15</v>
      </c>
      <c>
        <v>62</v>
      </c>
      <c>
        <v>3</v>
      </c>
      <c>
        <v>12</v>
      </c>
      <c>
        <v>0</v>
      </c>
      <c>
        <v>0</v>
      </c>
      <c>
        <v>0</v>
      </c>
      <c>
        <v>7.068925141221076</v>
      </c>
      <c>
        <v>53.43635267643015</v>
      </c>
      <c>
        <v>67.57761196814819</v>
      </c>
      <c>
        <v>14.350369467755282</v>
      </c>
      <c>
        <v>10.928916862412548</v>
      </c>
      <c>
        <v>0</v>
      </c>
      <c>
        <v>0</v>
      </c>
      <c>
        <v>153.36217611596723</v>
      </c>
    </row>
    <row>
      <c>
        <v>2600098</v>
      </c>
      <c>
        <v>1</v>
      </c>
      <c>
        <is>
          <t>İZMİR</t>
        </is>
      </c>
      <c>
        <v>KİRAZ</v>
      </c>
      <c>
        <is>
          <t>OG Fideri</t>
        </is>
      </c>
      <c>
        <v>KARABULU KÖK 35-31-L00227_HatBaşıAyırıcı_95853199 L03_95853199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06.07.2023 17:53:07</t>
        </is>
      </c>
      <c>
        <is>
          <t>07.07.2023 02:01:54</t>
        </is>
      </c>
      <c>
        <v>8.146388888</v>
      </c>
      <c>
        <v>0</v>
      </c>
      <c>
        <v>48</v>
      </c>
      <c>
        <v>0</v>
      </c>
      <c>
        <v>1</v>
      </c>
      <c>
        <v>0</v>
      </c>
      <c>
        <v>5</v>
      </c>
      <c>
        <v>0</v>
      </c>
      <c>
        <v>0</v>
      </c>
      <c>
        <v>0</v>
      </c>
      <c>
        <v>69.60246358706577</v>
      </c>
      <c>
        <v>0</v>
      </c>
      <c>
        <v>1.683052949045618</v>
      </c>
      <c>
        <v>0</v>
      </c>
      <c>
        <v>14.970758134095005</v>
      </c>
      <c>
        <v>0</v>
      </c>
      <c>
        <v>0</v>
      </c>
      <c>
        <v>86.2562746702064</v>
      </c>
    </row>
    <row>
      <c>
        <v>2599434</v>
      </c>
      <c>
        <v>1</v>
      </c>
      <c>
        <is>
          <t>MANİSA</t>
        </is>
      </c>
      <c>
        <v>SARIGÖL</v>
      </c>
      <c>
        <is>
          <t>Kullanıcı Bağlantı Hattı</t>
        </is>
      </c>
      <c>
        <v>SARIGÖL TR-67 45-79-M00067_945557539_945557539</v>
      </c>
      <c>
        <v>AG Box / Sdk Abone Çıkış Sigorta Atığı</v>
      </c>
      <c>
        <v>Dağıtım-AG</v>
      </c>
      <c>
        <v>Uzun</v>
      </c>
      <c>
        <v>Şebeke işletmecisi</v>
      </c>
      <c>
        <v>Bildirimsiz</v>
      </c>
      <c>
        <is>
          <t>06.07.2023 08:43:50</t>
        </is>
      </c>
      <c>
        <is>
          <t>06.07.2023 12:10:09</t>
        </is>
      </c>
      <c>
        <v>3.438611111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1.571007280941111</v>
      </c>
      <c>
        <v>0</v>
      </c>
      <c>
        <v>0</v>
      </c>
      <c>
        <v>0</v>
      </c>
      <c>
        <v>0</v>
      </c>
      <c>
        <v>0</v>
      </c>
      <c>
        <v>0</v>
      </c>
      <c>
        <v>1.571007280941111</v>
      </c>
    </row>
    <row>
      <c>
        <v>2599388</v>
      </c>
      <c>
        <v>1</v>
      </c>
      <c>
        <is>
          <t>MANİSA</t>
        </is>
      </c>
      <c>
        <v>SARIGÖL</v>
      </c>
      <c>
        <is>
          <t>Dağıtım Transformatörü</t>
        </is>
      </c>
      <c>
        <v>BEREKETLİ TR-2 YEĞENLER 45-79-M00322_45-79-M00322_2349137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06.07.2023 08:02:04</t>
        </is>
      </c>
      <c>
        <is>
          <t>06.07.2023 14:25:10</t>
        </is>
      </c>
      <c>
        <v>6.385</v>
      </c>
      <c>
        <v>0</v>
      </c>
      <c>
        <v>22</v>
      </c>
      <c>
        <v>0</v>
      </c>
      <c>
        <v>8</v>
      </c>
      <c>
        <v>0</v>
      </c>
      <c>
        <v>1</v>
      </c>
      <c>
        <v>0</v>
      </c>
      <c>
        <v>0</v>
      </c>
      <c>
        <v>0</v>
      </c>
      <c>
        <v>21.337980843099963</v>
      </c>
      <c>
        <v>0</v>
      </c>
      <c>
        <v>208.9598722908464</v>
      </c>
      <c>
        <v>0</v>
      </c>
      <c>
        <v>0</v>
      </c>
      <c>
        <v>0</v>
      </c>
      <c>
        <v>0</v>
      </c>
      <c>
        <v>230.29785313394635</v>
      </c>
    </row>
    <row>
      <c>
        <v>2599534</v>
      </c>
      <c>
        <v>1</v>
      </c>
      <c>
        <is>
          <t>MANİSA</t>
        </is>
      </c>
      <c>
        <v>AKHİSAR</v>
      </c>
      <c>
        <is>
          <t>OG Fideri</t>
        </is>
      </c>
      <c>
        <v>TR-2/5 45-72-L00005_DIREK TIPI TRAFO HUCRESI H01_2103668</v>
      </c>
      <c>
        <v>Şebeke Yenileme ve Kapasite Artışı Çalışması</v>
      </c>
      <c>
        <v>Dağıtım-OG</v>
      </c>
      <c>
        <v>Uzun</v>
      </c>
      <c>
        <v>Şebeke işletmecisi</v>
      </c>
      <c>
        <v>Bildirimli</v>
      </c>
      <c>
        <is>
          <t>06.07.2023 09:59:21</t>
        </is>
      </c>
      <c>
        <is>
          <t>06.07.2023 10:50:07</t>
        </is>
      </c>
      <c>
        <v>0.846111111</v>
      </c>
      <c>
        <v>0</v>
      </c>
      <c>
        <v>314</v>
      </c>
      <c>
        <v>0</v>
      </c>
      <c>
        <v>35</v>
      </c>
      <c>
        <v>0</v>
      </c>
      <c>
        <v>22</v>
      </c>
      <c>
        <v>0</v>
      </c>
      <c>
        <v>0</v>
      </c>
      <c>
        <v>0</v>
      </c>
      <c>
        <v>51.48409686045158</v>
      </c>
      <c>
        <v>0</v>
      </c>
      <c>
        <v>3.546141977272819</v>
      </c>
      <c>
        <v>0</v>
      </c>
      <c>
        <v>14.415370466122468</v>
      </c>
      <c>
        <v>0</v>
      </c>
      <c>
        <v>0</v>
      </c>
      <c>
        <v>69.44560930384687</v>
      </c>
    </row>
    <row>
      <c>
        <v>2600198</v>
      </c>
      <c>
        <v>1</v>
      </c>
      <c>
        <is>
          <t>İZMİR</t>
        </is>
      </c>
      <c>
        <v>KİRAZ</v>
      </c>
      <c>
        <is>
          <t>KÖK</t>
        </is>
      </c>
      <c>
        <v>KELLETEPE KÖK 35-31-L00035_ŞEMSİLER TR-1 L04_72230944</v>
      </c>
      <c>
        <v>Plansız Kesinti / Müdahale</v>
      </c>
      <c>
        <v>Dağıtım-OG</v>
      </c>
      <c>
        <v>Uzun</v>
      </c>
      <c>
        <v>Şebeke işletmecisi</v>
      </c>
      <c>
        <v>Bildirimsiz</v>
      </c>
      <c>
        <is>
          <t>06.07.2023 19:01:37</t>
        </is>
      </c>
      <c>
        <is>
          <t>06.07.2023 20:33:52</t>
        </is>
      </c>
      <c>
        <v>1.5375</v>
      </c>
      <c>
        <v>0</v>
      </c>
      <c>
        <v>628</v>
      </c>
      <c>
        <v>0</v>
      </c>
      <c>
        <v>391</v>
      </c>
      <c>
        <v>4</v>
      </c>
      <c>
        <v>214</v>
      </c>
      <c>
        <v>1</v>
      </c>
      <c>
        <v>0</v>
      </c>
      <c>
        <v>0</v>
      </c>
      <c>
        <v>252.62972585821785</v>
      </c>
      <c>
        <v>0</v>
      </c>
      <c>
        <v>2242.6997577681695</v>
      </c>
      <c>
        <v>128.09343544310394</v>
      </c>
      <c>
        <v>690.6885956658472</v>
      </c>
      <c>
        <v>36.15569895080501</v>
      </c>
      <c>
        <v>0</v>
      </c>
      <c>
        <v>3350.2672136861434</v>
      </c>
    </row>
    <row>
      <c>
        <v>2600075</v>
      </c>
      <c>
        <v>1</v>
      </c>
      <c>
        <is>
          <t>İZMİR</t>
        </is>
      </c>
      <c>
        <v>MENEMEN</v>
      </c>
      <c>
        <is>
          <t>DM</t>
        </is>
      </c>
      <c>
        <v>MENEMEN İM 35-28-A00001_ASARLIK-2 M09_2052840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06.07.2023 17:29:50</t>
        </is>
      </c>
      <c>
        <is>
          <t>06.07.2023 18:04:28</t>
        </is>
      </c>
      <c>
        <v>0.577222222</v>
      </c>
      <c>
        <v>0</v>
      </c>
      <c>
        <v>6149</v>
      </c>
      <c>
        <v>0</v>
      </c>
      <c>
        <v>0</v>
      </c>
      <c>
        <v>1</v>
      </c>
      <c>
        <v>495</v>
      </c>
      <c>
        <v>0</v>
      </c>
      <c>
        <v>0</v>
      </c>
      <c>
        <v>0</v>
      </c>
      <c>
        <v>895.9145766101029</v>
      </c>
      <c>
        <v>0</v>
      </c>
      <c>
        <v>0</v>
      </c>
      <c>
        <v>1.8714950355395759</v>
      </c>
      <c>
        <v>300.82745033967615</v>
      </c>
      <c>
        <v>0</v>
      </c>
      <c>
        <v>0</v>
      </c>
      <c>
        <v>1198.6135219853186</v>
      </c>
    </row>
    <row>
      <c>
        <v>2600012</v>
      </c>
      <c>
        <v>1</v>
      </c>
      <c>
        <is>
          <t>İZMİR</t>
        </is>
      </c>
      <c>
        <v>BUCA</v>
      </c>
      <c>
        <is>
          <t>AG Fideri</t>
        </is>
      </c>
      <c>
        <v>K-1128 35-03-K01128_C_56375873_56375873</v>
      </c>
      <c>
        <v>AG Klemens Arızası</v>
      </c>
      <c>
        <v>Dağıtım-AG</v>
      </c>
      <c>
        <v>Uzun</v>
      </c>
      <c>
        <v>Şebeke işletmecisi</v>
      </c>
      <c>
        <v>Bildirimsiz</v>
      </c>
      <c>
        <is>
          <t>06.07.2023 16:26:20</t>
        </is>
      </c>
      <c>
        <is>
          <t>06.07.2023 16:53:00</t>
        </is>
      </c>
      <c>
        <v>0.444444444</v>
      </c>
      <c>
        <v>0</v>
      </c>
      <c>
        <v>209</v>
      </c>
      <c>
        <v>0</v>
      </c>
      <c>
        <v>0</v>
      </c>
      <c>
        <v>0</v>
      </c>
      <c>
        <v>25</v>
      </c>
      <c>
        <v>0</v>
      </c>
      <c>
        <v>1</v>
      </c>
      <c>
        <v>0</v>
      </c>
      <c>
        <v>28.33872874175977</v>
      </c>
      <c>
        <v>0</v>
      </c>
      <c>
        <v>0</v>
      </c>
      <c>
        <v>0</v>
      </c>
      <c>
        <v>30.0176888217484</v>
      </c>
      <c>
        <v>0</v>
      </c>
      <c>
        <v>16.865526740722043</v>
      </c>
      <c>
        <v>75.22194430423022</v>
      </c>
    </row>
    <row>
      <c>
        <v>2599265</v>
      </c>
      <c>
        <v>1</v>
      </c>
      <c>
        <is>
          <t>İZMİR</t>
        </is>
      </c>
      <c>
        <v>KİRAZ</v>
      </c>
      <c>
        <is>
          <t>Dağıtım Transformatörü</t>
        </is>
      </c>
      <c>
        <v>KALEKÖY TR-5 35-31-L00237_35-31-L00237_2365451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06.07.2023 01:44:57</t>
        </is>
      </c>
      <c>
        <is>
          <t>06.07.2023 04:27:42</t>
        </is>
      </c>
      <c>
        <v>2.7125</v>
      </c>
      <c>
        <v>0</v>
      </c>
      <c>
        <v>28</v>
      </c>
      <c>
        <v>0</v>
      </c>
      <c>
        <v>29</v>
      </c>
      <c>
        <v>0</v>
      </c>
      <c>
        <v>22</v>
      </c>
      <c>
        <v>0</v>
      </c>
      <c>
        <v>0</v>
      </c>
      <c>
        <v>0</v>
      </c>
      <c>
        <v>13.820060689300435</v>
      </c>
      <c>
        <v>0</v>
      </c>
      <c>
        <v>251.5259453132277</v>
      </c>
      <c>
        <v>0</v>
      </c>
      <c>
        <v>56.683300791730495</v>
      </c>
      <c>
        <v>0</v>
      </c>
      <c>
        <v>0</v>
      </c>
      <c>
        <v>322.0293067942587</v>
      </c>
    </row>
    <row>
      <c>
        <v>2600261</v>
      </c>
      <c>
        <v>1</v>
      </c>
      <c>
        <is>
          <t>İZMİR</t>
        </is>
      </c>
      <c>
        <v>TİRE</v>
      </c>
      <c>
        <is>
          <t>DM</t>
        </is>
      </c>
      <c>
        <v>TİRE İM-DM-1 35-29-A00001_YENİÇİFTLİK M18_2059040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06.07.2023 19:48:00</t>
        </is>
      </c>
      <c>
        <is>
          <t>06.07.2023 21:11:24</t>
        </is>
      </c>
      <c>
        <v>1.39</v>
      </c>
      <c>
        <v>1</v>
      </c>
      <c>
        <v>4</v>
      </c>
      <c>
        <v>68</v>
      </c>
      <c>
        <v>333</v>
      </c>
      <c>
        <v>27</v>
      </c>
      <c>
        <v>62</v>
      </c>
      <c>
        <v>0</v>
      </c>
      <c>
        <v>0</v>
      </c>
      <c>
        <v>1.295541860508344</v>
      </c>
      <c>
        <v>5.935038391175565</v>
      </c>
      <c>
        <v>1691.445869225367</v>
      </c>
      <c>
        <v>3490.4146166250034</v>
      </c>
      <c>
        <v>237.71561966711684</v>
      </c>
      <c>
        <v>447.6798236652655</v>
      </c>
      <c>
        <v>0</v>
      </c>
      <c>
        <v>0</v>
      </c>
      <c>
        <v>5874.486509434437</v>
      </c>
    </row>
    <row>
      <c>
        <v>2600413</v>
      </c>
      <c>
        <v>1</v>
      </c>
      <c>
        <is>
          <t>MANİSA</t>
        </is>
      </c>
      <c>
        <v>SALİHLİ</v>
      </c>
      <c>
        <is>
          <t>AG Fideri</t>
        </is>
      </c>
      <c>
        <v>ÇAPAKLI GEBEŞ MAH. 45-78-M00419_49250300_56408003_56408003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06.07.2023 21:02:24</t>
        </is>
      </c>
      <c>
        <is>
          <t>07.07.2023 02:18:33</t>
        </is>
      </c>
      <c>
        <v>5.269166666</v>
      </c>
      <c>
        <v>0</v>
      </c>
      <c>
        <v>3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4.824412469835236</v>
      </c>
      <c>
        <v>0</v>
      </c>
      <c>
        <v>41.06332902215345</v>
      </c>
      <c>
        <v>0</v>
      </c>
      <c>
        <v>0</v>
      </c>
      <c>
        <v>0</v>
      </c>
      <c>
        <v>0</v>
      </c>
      <c>
        <v>45.887741491988685</v>
      </c>
    </row>
    <row>
      <c>
        <v>2599428</v>
      </c>
      <c>
        <v>1</v>
      </c>
      <c>
        <is>
          <t>MANİSA</t>
        </is>
      </c>
      <c>
        <v>ŞEHZADELER</v>
      </c>
      <c>
        <is>
          <t>TM Fideri</t>
        </is>
      </c>
      <c>
        <v>MANİSA TM-1 45-71-A00001_MURADİYE--1 M08_2309461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06.07.2023 08:44:10</t>
        </is>
      </c>
      <c>
        <is>
          <t>06.07.2023 10:03:43</t>
        </is>
      </c>
      <c>
        <v>1.325833333</v>
      </c>
      <c>
        <v>2</v>
      </c>
      <c>
        <v>101</v>
      </c>
      <c>
        <v>0</v>
      </c>
      <c>
        <v>0</v>
      </c>
      <c>
        <v>116</v>
      </c>
      <c>
        <v>5</v>
      </c>
      <c>
        <v>7</v>
      </c>
      <c>
        <v>1</v>
      </c>
      <c>
        <v>0.5477404640077778</v>
      </c>
      <c>
        <v>54.59011512251397</v>
      </c>
      <c>
        <v>0</v>
      </c>
      <c>
        <v>0</v>
      </c>
      <c>
        <v>417.4988354614784</v>
      </c>
      <c>
        <v>19.440225277353846</v>
      </c>
      <c>
        <v>668.1205405534536</v>
      </c>
      <c>
        <v>36.17915123021793</v>
      </c>
      <c>
        <v>1196.3766081090255</v>
      </c>
    </row>
    <row>
      <c>
        <v>2599766</v>
      </c>
      <c>
        <v>1</v>
      </c>
      <c>
        <is>
          <t>İZMİR</t>
        </is>
      </c>
      <c>
        <v>MENDERES</v>
      </c>
      <c>
        <is>
          <t>DM</t>
        </is>
      </c>
      <c>
        <v>DEĞİRMENDERE DM 35-22-M00085_ÇAMÖNÜ - ATAKÖY M09_50066540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06.07.2023 12:48:50</t>
        </is>
      </c>
      <c>
        <is>
          <t>06.07.2023 13:41:46</t>
        </is>
      </c>
      <c>
        <v>0.882222222</v>
      </c>
      <c>
        <v>1</v>
      </c>
      <c>
        <v>1521</v>
      </c>
      <c>
        <v>18</v>
      </c>
      <c>
        <v>462</v>
      </c>
      <c>
        <v>14</v>
      </c>
      <c>
        <v>311</v>
      </c>
      <c>
        <v>0</v>
      </c>
      <c>
        <v>1</v>
      </c>
      <c>
        <v>0.744341921292045</v>
      </c>
      <c>
        <v>386.63517725911413</v>
      </c>
      <c>
        <v>299.5995711776334</v>
      </c>
      <c>
        <v>454.96932300010684</v>
      </c>
      <c>
        <v>208.7385054671117</v>
      </c>
      <c>
        <v>278.72315153736474</v>
      </c>
      <c>
        <v>0</v>
      </c>
      <c>
        <v>2.094048782454979</v>
      </c>
      <c>
        <v>1631.5041191450778</v>
      </c>
    </row>
    <row>
      <c>
        <v>2599517</v>
      </c>
      <c>
        <v>1</v>
      </c>
      <c>
        <is>
          <t>İZMİR</t>
        </is>
      </c>
      <c>
        <v>BUCA</v>
      </c>
      <c>
        <is>
          <t>OG Fideri</t>
        </is>
      </c>
      <c>
        <v>M-2318 35-03-M02318_ H_66053423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06.07.2023 09:44:10</t>
        </is>
      </c>
      <c>
        <is>
          <t>06.07.2023 13:33:43</t>
        </is>
      </c>
      <c>
        <v>3.825833333</v>
      </c>
      <c>
        <v>0</v>
      </c>
      <c>
        <v>79</v>
      </c>
      <c>
        <v>0</v>
      </c>
      <c>
        <v>31</v>
      </c>
      <c>
        <v>0</v>
      </c>
      <c>
        <v>16</v>
      </c>
      <c>
        <v>0</v>
      </c>
      <c>
        <v>0</v>
      </c>
      <c>
        <v>0</v>
      </c>
      <c>
        <v>86.18459641764974</v>
      </c>
      <c>
        <v>0</v>
      </c>
      <c>
        <v>43.18292456499957</v>
      </c>
      <c>
        <v>0</v>
      </c>
      <c>
        <v>87.79680921327027</v>
      </c>
      <c>
        <v>0</v>
      </c>
      <c>
        <v>0</v>
      </c>
      <c>
        <v>217.16433019591955</v>
      </c>
    </row>
    <row>
      <c>
        <v>2600115</v>
      </c>
      <c>
        <v>1</v>
      </c>
      <c>
        <is>
          <t>İZMİR</t>
        </is>
      </c>
      <c>
        <v>ÖDEMİŞ</v>
      </c>
      <c>
        <is>
          <t>AG Fideri</t>
        </is>
      </c>
      <c>
        <v>BADEMLİ HACIMUSA MEV. TR-32 35-15-L01052_C_56361661_56361661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06.07.2023 18:00:10</t>
        </is>
      </c>
      <c>
        <is>
          <t>07.07.2023 00:39:29</t>
        </is>
      </c>
      <c>
        <v>6.655277777</v>
      </c>
      <c>
        <v>0</v>
      </c>
      <c>
        <v>2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5.091209032962028</v>
      </c>
      <c>
        <v>0</v>
      </c>
      <c>
        <v>1.8658088438502665</v>
      </c>
      <c>
        <v>0</v>
      </c>
      <c>
        <v>0</v>
      </c>
      <c>
        <v>0</v>
      </c>
      <c>
        <v>0</v>
      </c>
      <c>
        <v>6.957017876812294</v>
      </c>
    </row>
    <row>
      <c>
        <v>2599720</v>
      </c>
      <c>
        <v>1</v>
      </c>
      <c>
        <is>
          <t>İZMİR</t>
        </is>
      </c>
      <c>
        <v>ÖDEMİŞ</v>
      </c>
      <c>
        <is>
          <t>DM</t>
        </is>
      </c>
      <c>
        <v>ÖDEMİŞ İM 35-15-A00001_YENİ KENT L16_2062383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06.07.2023 12:10:44</t>
        </is>
      </c>
      <c>
        <is>
          <t>06.07.2023 12:13:48</t>
        </is>
      </c>
      <c>
        <v>0.051111111</v>
      </c>
      <c>
        <v>0</v>
      </c>
      <c>
        <v>1847</v>
      </c>
      <c>
        <v>27</v>
      </c>
      <c>
        <v>66</v>
      </c>
      <c>
        <v>10</v>
      </c>
      <c>
        <v>216</v>
      </c>
      <c>
        <v>2</v>
      </c>
      <c>
        <v>1</v>
      </c>
      <c>
        <v>0</v>
      </c>
      <c>
        <v>18.207157589207227</v>
      </c>
      <c>
        <v>7.664234066214215</v>
      </c>
      <c>
        <v>4.877973654659313</v>
      </c>
      <c>
        <v>3.867688122331551</v>
      </c>
      <c>
        <v>9.835619795900925</v>
      </c>
      <c>
        <v>18.92191682330704</v>
      </c>
      <c>
        <v>2.27477597326926</v>
      </c>
      <c>
        <v>65.64936602488953</v>
      </c>
    </row>
    <row>
      <c>
        <v>2599474</v>
      </c>
      <c>
        <v>1</v>
      </c>
      <c>
        <is>
          <t>MANİSA</t>
        </is>
      </c>
      <c>
        <v>SALİHLİ</v>
      </c>
      <c>
        <is>
          <t>AG Fideri</t>
        </is>
      </c>
      <c>
        <v>SART TR-1 KÖK 45-78-M00168__82126561_82126561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06.07.2023 09:17:14</t>
        </is>
      </c>
      <c>
        <is>
          <t>06.07.2023 13:27:05</t>
        </is>
      </c>
      <c>
        <v>4.164166666</v>
      </c>
      <c>
        <v>0</v>
      </c>
      <c>
        <v>6</v>
      </c>
      <c>
        <v>0</v>
      </c>
      <c>
        <v>6</v>
      </c>
      <c>
        <v>0</v>
      </c>
      <c>
        <v>4</v>
      </c>
      <c>
        <v>0</v>
      </c>
      <c>
        <v>0</v>
      </c>
      <c>
        <v>0</v>
      </c>
      <c>
        <v>6.485875619140624</v>
      </c>
      <c>
        <v>0</v>
      </c>
      <c>
        <v>39.929846474790544</v>
      </c>
      <c>
        <v>0</v>
      </c>
      <c>
        <v>20.063060983059337</v>
      </c>
      <c>
        <v>0</v>
      </c>
      <c>
        <v>0</v>
      </c>
      <c>
        <v>66.47878307699051</v>
      </c>
    </row>
    <row>
      <c>
        <v>2599471</v>
      </c>
      <c>
        <v>1</v>
      </c>
      <c>
        <is>
          <t>İZMİR</t>
        </is>
      </c>
      <c>
        <v>MENDERES</v>
      </c>
      <c>
        <is>
          <t>OG Fideri</t>
        </is>
      </c>
      <c>
        <v>ATAKÖY TARIMSAL SULAMA TR-5 35-22-M00178_DIREK TIPI TRAFO HUCRESI H01_2126378</v>
      </c>
      <c>
        <v>OG Hatta Yabancı Cisim </v>
      </c>
      <c>
        <v>Dağıtım-OG</v>
      </c>
      <c>
        <v>Uzun</v>
      </c>
      <c>
        <v>Şebeke işletmecisi</v>
      </c>
      <c>
        <v>Bildirimsiz</v>
      </c>
      <c>
        <is>
          <t>06.07.2023 09:12:11</t>
        </is>
      </c>
      <c>
        <is>
          <t>06.07.2023 13:37:14</t>
        </is>
      </c>
      <c>
        <v>4.4175</v>
      </c>
      <c>
        <v>0</v>
      </c>
      <c>
        <v>5</v>
      </c>
      <c>
        <v>0</v>
      </c>
      <c>
        <v>6</v>
      </c>
      <c>
        <v>0</v>
      </c>
      <c>
        <v>0</v>
      </c>
      <c>
        <v>0</v>
      </c>
      <c>
        <v>0</v>
      </c>
      <c>
        <v>0</v>
      </c>
      <c>
        <v>5.029368272913461</v>
      </c>
      <c>
        <v>0</v>
      </c>
      <c>
        <v>6.909687813726903</v>
      </c>
      <c>
        <v>0</v>
      </c>
      <c>
        <v>0</v>
      </c>
      <c>
        <v>0</v>
      </c>
      <c>
        <v>0</v>
      </c>
      <c>
        <v>11.939056086640363</v>
      </c>
    </row>
    <row>
      <c>
        <v>2599325</v>
      </c>
      <c>
        <v>1</v>
      </c>
      <c>
        <is>
          <t>MANİSA</t>
        </is>
      </c>
      <c>
        <v>SARUHANLI</v>
      </c>
      <c>
        <is>
          <t>DM</t>
        </is>
      </c>
      <c>
        <v>OTOYOL DM 45-80-M02917_APPAK M01_72022596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06.07.2023 06:35:41</t>
        </is>
      </c>
      <c>
        <is>
          <t>06.07.2023 07:16:45</t>
        </is>
      </c>
      <c>
        <v>0.684444444</v>
      </c>
      <c>
        <v>7</v>
      </c>
      <c>
        <v>1217</v>
      </c>
      <c>
        <v>114</v>
      </c>
      <c>
        <v>66</v>
      </c>
      <c>
        <v>23</v>
      </c>
      <c>
        <v>67</v>
      </c>
      <c>
        <v>2</v>
      </c>
      <c>
        <v>0</v>
      </c>
      <c>
        <v>0.948799483545732</v>
      </c>
      <c>
        <v>106.31817365053539</v>
      </c>
      <c>
        <v>343.13827756312526</v>
      </c>
      <c>
        <v>88.7126879160026</v>
      </c>
      <c>
        <v>41.25398315384369</v>
      </c>
      <c>
        <v>16.09579435278807</v>
      </c>
      <c>
        <v>16.863667570484903</v>
      </c>
      <c>
        <v>0</v>
      </c>
      <c>
        <v>613.3313836903257</v>
      </c>
    </row>
    <row>
      <c>
        <v>2599620</v>
      </c>
      <c>
        <v>1</v>
      </c>
      <c>
        <is>
          <t>İZMİR</t>
        </is>
      </c>
      <c>
        <v>ÖDEMİŞ</v>
      </c>
      <c>
        <is>
          <t>AG Fideri</t>
        </is>
      </c>
      <c>
        <v>SÖĞÜTLÜ KUYU TR-28 35-15-M00411_B_91217106_91217106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06.07.2023 10:45:23</t>
        </is>
      </c>
      <c>
        <is>
          <t>06.07.2023 15:44:40</t>
        </is>
      </c>
      <c>
        <v>4.988055555</v>
      </c>
      <c>
        <v>0</v>
      </c>
      <c>
        <v>0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17.74364161048573</v>
      </c>
      <c>
        <v>0</v>
      </c>
      <c>
        <v>0</v>
      </c>
      <c>
        <v>17.74364161048573</v>
      </c>
    </row>
    <row>
      <c>
        <v>2600018</v>
      </c>
      <c>
        <v>1</v>
      </c>
      <c>
        <is>
          <t>İZMİR</t>
        </is>
      </c>
      <c>
        <v>MENEMEN</v>
      </c>
      <c>
        <is>
          <t>TM Fideri</t>
        </is>
      </c>
      <c>
        <v>ULUCAK TM 35-28-A00002_MENEMEN-1 M03_2313766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06.07.2023 16:36:53</t>
        </is>
      </c>
      <c>
        <is>
          <t>06.07.2023 16:42:19</t>
        </is>
      </c>
      <c>
        <v>0.090555555</v>
      </c>
      <c>
        <v>1</v>
      </c>
      <c>
        <v>10023</v>
      </c>
      <c>
        <v>0</v>
      </c>
      <c>
        <v>38</v>
      </c>
      <c>
        <v>29</v>
      </c>
      <c>
        <v>1590</v>
      </c>
      <c>
        <v>22</v>
      </c>
      <c>
        <v>4</v>
      </c>
      <c>
        <v>0.09365848020990022</v>
      </c>
      <c>
        <v>228.37627455289766</v>
      </c>
      <c>
        <v>0</v>
      </c>
      <c>
        <v>2.027913811097676</v>
      </c>
      <c>
        <v>45.946658943823</v>
      </c>
      <c>
        <v>229.83993614643097</v>
      </c>
      <c>
        <v>185.22679605006965</v>
      </c>
      <c>
        <v>4.3162445662973585</v>
      </c>
      <c>
        <v>695.8274825508262</v>
      </c>
    </row>
    <row>
      <c>
        <v>2600516</v>
      </c>
      <c>
        <v>1</v>
      </c>
      <c>
        <is>
          <t>İZMİR</t>
        </is>
      </c>
      <c>
        <v>ÖDEMİŞ</v>
      </c>
      <c>
        <is>
          <t>AG Fideri</t>
        </is>
      </c>
      <c>
        <v>EMİRLİ TR-4 35-15-L00862_C_56369361_56369361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06.07.2023 23:42:37</t>
        </is>
      </c>
      <c>
        <is>
          <t>07.07.2023 01:14:23</t>
        </is>
      </c>
      <c>
        <v>1.529444444</v>
      </c>
      <c>
        <v>0</v>
      </c>
      <c>
        <v>0</v>
      </c>
      <c>
        <v>0</v>
      </c>
      <c>
        <v>7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15.033477479676735</v>
      </c>
      <c>
        <v>0</v>
      </c>
      <c>
        <v>1.1107055547423</v>
      </c>
      <c>
        <v>0</v>
      </c>
      <c>
        <v>0</v>
      </c>
      <c>
        <v>16.144183034419036</v>
      </c>
    </row>
    <row>
      <c>
        <v>2599969</v>
      </c>
      <c>
        <v>1</v>
      </c>
      <c>
        <is>
          <t>İZMİR</t>
        </is>
      </c>
      <c>
        <v>ÇİĞLİ</v>
      </c>
      <c>
        <is>
          <t>Dağıtım Transformatörü</t>
        </is>
      </c>
      <c>
        <v>K-4020 35-09-K04020_35-09-K04020_47528743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06.07.2023 10:24:49</t>
        </is>
      </c>
      <c>
        <is>
          <t>06.07.2023 16:39:08</t>
        </is>
      </c>
      <c>
        <v>6.238611111</v>
      </c>
      <c>
        <v>0</v>
      </c>
      <c>
        <v>328</v>
      </c>
      <c>
        <v>0</v>
      </c>
      <c>
        <v>0</v>
      </c>
      <c>
        <v>0</v>
      </c>
      <c>
        <v>38</v>
      </c>
      <c>
        <v>0</v>
      </c>
      <c>
        <v>0</v>
      </c>
      <c>
        <v>0</v>
      </c>
      <c>
        <v>659.3672851698768</v>
      </c>
      <c>
        <v>0</v>
      </c>
      <c>
        <v>0</v>
      </c>
      <c>
        <v>0</v>
      </c>
      <c>
        <v>248.2569583218922</v>
      </c>
      <c>
        <v>0</v>
      </c>
      <c>
        <v>0</v>
      </c>
      <c>
        <v>907.624243491769</v>
      </c>
    </row>
    <row>
      <c>
        <v>2599995</v>
      </c>
      <c>
        <v>1</v>
      </c>
      <c>
        <is>
          <t>İZMİR</t>
        </is>
      </c>
      <c>
        <v>ÖDEMİŞ</v>
      </c>
      <c>
        <is>
          <t>AG Fideri</t>
        </is>
      </c>
      <c>
        <v>PİRİNÇCİ TR-3 35-15-L01158_B_82104919_82104919</v>
      </c>
      <c>
        <v>AG Hatta Ağaç Kesimi</v>
      </c>
      <c>
        <v>Dağıtım-AG</v>
      </c>
      <c>
        <v>Uzun</v>
      </c>
      <c>
        <v>Şebeke işletmecisi</v>
      </c>
      <c>
        <v>Bildirimsiz</v>
      </c>
      <c>
        <is>
          <t>06.07.2023 15:58:53</t>
        </is>
      </c>
      <c>
        <is>
          <t>06.07.2023 17:39:07</t>
        </is>
      </c>
      <c>
        <v>1.670555555</v>
      </c>
      <c>
        <v>0</v>
      </c>
      <c>
        <v>3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0.20988544507779516</v>
      </c>
      <c>
        <v>0</v>
      </c>
      <c>
        <v>4.889459517843333</v>
      </c>
      <c>
        <v>0</v>
      </c>
      <c>
        <v>0</v>
      </c>
      <c>
        <v>0</v>
      </c>
      <c>
        <v>0</v>
      </c>
      <c>
        <v>5.099344962921128</v>
      </c>
    </row>
    <row>
      <c>
        <v>2599262</v>
      </c>
      <c>
        <v>1</v>
      </c>
      <c>
        <is>
          <t>MANİSA</t>
        </is>
      </c>
      <c>
        <v>ALAŞEHİR</v>
      </c>
      <c>
        <is>
          <t>OG Fideri</t>
        </is>
      </c>
      <c>
        <v>TR-482 (SARIBİNA) KÖK 45-73-M00138_HatBaşıAyırıcı_53136081 M03_53136081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06.07.2023 01:25:07</t>
        </is>
      </c>
      <c>
        <is>
          <t>06.07.2023 02:22:22</t>
        </is>
      </c>
      <c>
        <v>0.954166666</v>
      </c>
      <c>
        <v>2</v>
      </c>
      <c>
        <v>1243</v>
      </c>
      <c>
        <v>23</v>
      </c>
      <c>
        <v>199</v>
      </c>
      <c>
        <v>5</v>
      </c>
      <c>
        <v>52</v>
      </c>
      <c>
        <v>0</v>
      </c>
      <c>
        <v>0</v>
      </c>
      <c>
        <v>0.3393978868333333</v>
      </c>
      <c>
        <v>190.1064259819129</v>
      </c>
      <c>
        <v>128.44488480129036</v>
      </c>
      <c>
        <v>362.11638885697096</v>
      </c>
      <c>
        <v>3.1304162295181746</v>
      </c>
      <c>
        <v>18.529886803265523</v>
      </c>
      <c>
        <v>0</v>
      </c>
      <c>
        <v>0</v>
      </c>
      <c>
        <v>702.6674005597912</v>
      </c>
    </row>
    <row>
      <c>
        <v>2599826</v>
      </c>
      <c>
        <v>1</v>
      </c>
      <c>
        <is>
          <t>MANİSA</t>
        </is>
      </c>
      <c>
        <v>SALİHLİ</v>
      </c>
      <c>
        <is>
          <t>AG Fideri</t>
        </is>
      </c>
      <c>
        <v>SART TR-8 45-78-M00180_C_91069680_91069680</v>
      </c>
      <c>
        <v>AG Tel Kopuğu</v>
      </c>
      <c>
        <v>Dağıtım-AG</v>
      </c>
      <c>
        <v>Uzun</v>
      </c>
      <c>
        <v>Şebeke işletmecisi</v>
      </c>
      <c>
        <v>Bildirimsiz</v>
      </c>
      <c>
        <is>
          <t>06.07.2023 13:37:44</t>
        </is>
      </c>
      <c>
        <is>
          <t>06.07.2023 15:16:32</t>
        </is>
      </c>
      <c>
        <v>1.646666666</v>
      </c>
      <c>
        <v>0</v>
      </c>
      <c>
        <v>21</v>
      </c>
      <c>
        <v>0</v>
      </c>
      <c>
        <v>1</v>
      </c>
      <c>
        <v>0</v>
      </c>
      <c>
        <v>16</v>
      </c>
      <c>
        <v>0</v>
      </c>
      <c>
        <v>0</v>
      </c>
      <c>
        <v>0</v>
      </c>
      <c>
        <v>5.849375068209672</v>
      </c>
      <c>
        <v>0</v>
      </c>
      <c>
        <v>0.9141277095148446</v>
      </c>
      <c>
        <v>0</v>
      </c>
      <c>
        <v>19.302824259427723</v>
      </c>
      <c>
        <v>0</v>
      </c>
      <c>
        <v>0</v>
      </c>
      <c>
        <v>26.06632703715224</v>
      </c>
    </row>
    <row>
      <c>
        <v>2599285</v>
      </c>
      <c>
        <v>1</v>
      </c>
      <c>
        <is>
          <t>MANİSA</t>
        </is>
      </c>
      <c>
        <v>SALİHLİ</v>
      </c>
      <c>
        <is>
          <t>OG Fideri</t>
        </is>
      </c>
      <c>
        <v>KORDON KÖK 45-78-M00730_HatBaşıAyırıcı_89483870 M03_89483870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06.07.2023 04:17:37</t>
        </is>
      </c>
      <c>
        <is>
          <t>06.07.2023 04:54:54</t>
        </is>
      </c>
      <c>
        <v>0.621388888</v>
      </c>
      <c>
        <v>3</v>
      </c>
      <c>
        <v>759</v>
      </c>
      <c>
        <v>1</v>
      </c>
      <c>
        <v>20</v>
      </c>
      <c>
        <v>0</v>
      </c>
      <c>
        <v>26</v>
      </c>
      <c>
        <v>0</v>
      </c>
      <c>
        <v>0</v>
      </c>
      <c>
        <v>0.28701580193</v>
      </c>
      <c>
        <v>48.95968130085039</v>
      </c>
      <c>
        <v>4.463321709183745</v>
      </c>
      <c>
        <v>6.770277803241134</v>
      </c>
      <c>
        <v>0</v>
      </c>
      <c>
        <v>5.069912839058463</v>
      </c>
      <c>
        <v>0</v>
      </c>
      <c>
        <v>0</v>
      </c>
      <c>
        <v>65.55020945426374</v>
      </c>
    </row>
    <row>
      <c>
        <v>2599783</v>
      </c>
      <c>
        <v>1</v>
      </c>
      <c>
        <is>
          <t>MANİSA</t>
        </is>
      </c>
      <c>
        <v>ALAŞEHİR</v>
      </c>
      <c>
        <is>
          <t>AG Fideri</t>
        </is>
      </c>
      <c>
        <v>ULUDERBENT DM 45-73-M00491_A_56388003_56388003</v>
      </c>
      <c>
        <v>AG Direk Değişimi</v>
      </c>
      <c>
        <v>Dağıtım-AG</v>
      </c>
      <c>
        <v>Uzun</v>
      </c>
      <c>
        <v>Şebeke işletmecisi</v>
      </c>
      <c>
        <v>Bildirimsiz</v>
      </c>
      <c>
        <is>
          <t>06.07.2023 13:06:59</t>
        </is>
      </c>
      <c>
        <is>
          <t>06.07.2023 16:29:21</t>
        </is>
      </c>
      <c>
        <v>3.372777777</v>
      </c>
      <c>
        <v>0</v>
      </c>
      <c>
        <v>41</v>
      </c>
      <c>
        <v>0</v>
      </c>
      <c>
        <v>1</v>
      </c>
      <c>
        <v>0</v>
      </c>
      <c>
        <v>4</v>
      </c>
      <c>
        <v>0</v>
      </c>
      <c>
        <v>0</v>
      </c>
      <c>
        <v>0</v>
      </c>
      <c>
        <v>21.784397948806976</v>
      </c>
      <c>
        <v>0</v>
      </c>
      <c>
        <v>4.242318434352672</v>
      </c>
      <c>
        <v>0</v>
      </c>
      <c>
        <v>1.1229944913663017</v>
      </c>
      <c>
        <v>0</v>
      </c>
      <c>
        <v>0</v>
      </c>
      <c>
        <v>27.14971087452595</v>
      </c>
    </row>
    <row>
      <c>
        <v>2600324</v>
      </c>
      <c>
        <v>1</v>
      </c>
      <c>
        <is>
          <t>İZMİR</t>
        </is>
      </c>
      <c>
        <v>ÖDEMİŞ</v>
      </c>
      <c>
        <is>
          <t>DM</t>
        </is>
      </c>
      <c>
        <v>DEMİRCİLİ DM 35-15-L00895_ÜZÜMLÜ L06_85268684</v>
      </c>
      <c>
        <v>OG Fider Açması</v>
      </c>
      <c>
        <v>Dağıtım-OG</v>
      </c>
      <c>
        <v>Kısa</v>
      </c>
      <c>
        <v>Şebeke işletmecisi</v>
      </c>
      <c>
        <v>Bildirimsiz</v>
      </c>
      <c>
        <is>
          <t>06.07.2023 19:20:17</t>
        </is>
      </c>
      <c>
        <is>
          <t>06.07.2023 19:21:00</t>
        </is>
      </c>
      <c>
        <v>0.011944444</v>
      </c>
      <c>
        <v>0</v>
      </c>
      <c>
        <v>653</v>
      </c>
      <c>
        <v>15</v>
      </c>
      <c>
        <v>119</v>
      </c>
      <c>
        <v>4</v>
      </c>
      <c>
        <v>149</v>
      </c>
      <c>
        <v>0</v>
      </c>
      <c>
        <v>0</v>
      </c>
      <c>
        <v>0</v>
      </c>
      <c>
        <v>0.9386146398431643</v>
      </c>
      <c>
        <v>0.9866218843774355</v>
      </c>
      <c>
        <v>3.045129766291257</v>
      </c>
      <c>
        <v>0.4621593108504779</v>
      </c>
      <c>
        <v>1.6284975589477297</v>
      </c>
      <c>
        <v>0</v>
      </c>
      <c>
        <v>0</v>
      </c>
      <c>
        <v>7.061023160310064</v>
      </c>
    </row>
    <row>
      <c>
        <v>2599952</v>
      </c>
      <c>
        <v>1</v>
      </c>
      <c>
        <is>
          <t>MANİSA</t>
        </is>
      </c>
      <c>
        <v>ŞEHZADELER</v>
      </c>
      <c>
        <is>
          <t>Dağıtım Transformatörü</t>
        </is>
      </c>
      <c>
        <v>DM-2/35 (VERİCİLER) 45-71-M00531_45-71-M00531_2369472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06.07.2023 15:04:17</t>
        </is>
      </c>
      <c>
        <is>
          <t>06.07.2023 18:32:49</t>
        </is>
      </c>
      <c>
        <v>3.475555555</v>
      </c>
      <c>
        <v>0</v>
      </c>
      <c>
        <v>139</v>
      </c>
      <c>
        <v>0</v>
      </c>
      <c>
        <v>0</v>
      </c>
      <c>
        <v>0</v>
      </c>
      <c>
        <v>25</v>
      </c>
      <c>
        <v>0</v>
      </c>
      <c>
        <v>0</v>
      </c>
      <c>
        <v>0</v>
      </c>
      <c>
        <v>133.2748448300511</v>
      </c>
      <c>
        <v>0</v>
      </c>
      <c>
        <v>0</v>
      </c>
      <c>
        <v>0</v>
      </c>
      <c>
        <v>115.66532237035541</v>
      </c>
      <c>
        <v>0</v>
      </c>
      <c>
        <v>0</v>
      </c>
      <c>
        <v>248.9401672004065</v>
      </c>
    </row>
    <row>
      <c>
        <v>2599348</v>
      </c>
      <c>
        <v>1</v>
      </c>
      <c>
        <is>
          <t>MANİSA</t>
        </is>
      </c>
      <c>
        <v>TURGUTLU</v>
      </c>
      <c>
        <is>
          <t>Dağıtım Transformatörü</t>
        </is>
      </c>
      <c>
        <v>ÇAMPINAR TR-1 45-83-M00428_45-83-M00428_2376024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06.07.2023 07:15:25</t>
        </is>
      </c>
      <c>
        <is>
          <t>06.07.2023 11:08:42</t>
        </is>
      </c>
      <c>
        <v>3.888055555</v>
      </c>
      <c>
        <v>0</v>
      </c>
      <c>
        <v>61</v>
      </c>
      <c>
        <v>0</v>
      </c>
      <c>
        <v>8</v>
      </c>
      <c>
        <v>0</v>
      </c>
      <c>
        <v>2</v>
      </c>
      <c>
        <v>0</v>
      </c>
      <c>
        <v>0</v>
      </c>
      <c>
        <v>0</v>
      </c>
      <c>
        <v>73.45671294955554</v>
      </c>
      <c>
        <v>0</v>
      </c>
      <c>
        <v>391.6316412276743</v>
      </c>
      <c>
        <v>0</v>
      </c>
      <c>
        <v>34.547385500155855</v>
      </c>
      <c>
        <v>0</v>
      </c>
      <c>
        <v>0</v>
      </c>
      <c>
        <v>499.6357396773857</v>
      </c>
    </row>
    <row>
      <c>
        <v>2600344</v>
      </c>
      <c>
        <v>1</v>
      </c>
      <c>
        <is>
          <t>MANİSA</t>
        </is>
      </c>
      <c>
        <v>YUNUSEMRE</v>
      </c>
      <c>
        <is>
          <t>KÖK</t>
        </is>
      </c>
      <c>
        <v>YAĞCILAR KÖK 45-71-M00179_YAĞCILAR M04_72258057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06.07.2023 19:25:10</t>
        </is>
      </c>
      <c>
        <is>
          <t>06.07.2023 21:36:49</t>
        </is>
      </c>
      <c>
        <v>2.194166666</v>
      </c>
      <c>
        <v>5</v>
      </c>
      <c>
        <v>0</v>
      </c>
      <c>
        <v>97</v>
      </c>
      <c>
        <v>0</v>
      </c>
      <c>
        <v>5</v>
      </c>
      <c>
        <v>0</v>
      </c>
      <c>
        <v>0</v>
      </c>
      <c>
        <v>0</v>
      </c>
      <c>
        <v>4.003972482110747</v>
      </c>
      <c>
        <v>0</v>
      </c>
      <c>
        <v>398.6185133391417</v>
      </c>
      <c>
        <v>0</v>
      </c>
      <c>
        <v>50.90165875551469</v>
      </c>
      <c>
        <v>0</v>
      </c>
      <c>
        <v>0</v>
      </c>
      <c>
        <v>0</v>
      </c>
      <c>
        <v>453.5241445767671</v>
      </c>
    </row>
    <row>
      <c>
        <v>2599242</v>
      </c>
      <c>
        <v>1</v>
      </c>
      <c>
        <is>
          <t>İZMİR</t>
        </is>
      </c>
      <c>
        <v>BUCA</v>
      </c>
      <c>
        <is>
          <t>Kullanıcı Bağlantı Hattı</t>
        </is>
      </c>
      <c>
        <v>M-3411(YATIRIM REZERVE) 35-03-M03411_910702887_910702887</v>
      </c>
      <c>
        <v>AG Box / Sdk Abone Çıkış Sigorta Atığı</v>
      </c>
      <c>
        <v>Dağıtım-AG</v>
      </c>
      <c>
        <v>Uzun</v>
      </c>
      <c>
        <v>Şebeke işletmecisi</v>
      </c>
      <c>
        <v>Bildirimsiz</v>
      </c>
      <c>
        <is>
          <t>06.07.2023 00:14:28</t>
        </is>
      </c>
      <c>
        <is>
          <t>06.07.2023 00:51:35</t>
        </is>
      </c>
      <c>
        <v>0.618611111</v>
      </c>
      <c>
        <v>0</v>
      </c>
      <c>
        <v>36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6.234936499087194</v>
      </c>
      <c>
        <v>0</v>
      </c>
      <c>
        <v>0</v>
      </c>
      <c>
        <v>0</v>
      </c>
      <c>
        <v>0</v>
      </c>
      <c>
        <v>0</v>
      </c>
      <c>
        <v>0</v>
      </c>
      <c>
        <v>6.234936499087194</v>
      </c>
    </row>
    <row>
      <c>
        <v>2599454</v>
      </c>
      <c>
        <v>1</v>
      </c>
      <c>
        <is>
          <t>İZMİR</t>
        </is>
      </c>
      <c>
        <v>TORBALI</v>
      </c>
      <c>
        <is>
          <t>TM Fideri</t>
        </is>
      </c>
      <c>
        <v>ARSLANLAR TM 35-26-A00004_BEŞİKÇİOĞLU M21_2307689</v>
      </c>
      <c>
        <v>OG Fider Açması</v>
      </c>
      <c>
        <v>Dağıtım-OG</v>
      </c>
      <c>
        <v>Kısa</v>
      </c>
      <c>
        <v>Şebeke işletmecisi</v>
      </c>
      <c>
        <v>Bildirimsiz</v>
      </c>
      <c>
        <is>
          <t>06.07.2023 09:03:17</t>
        </is>
      </c>
      <c>
        <is>
          <t>06.07.2023 09:05:07</t>
        </is>
      </c>
      <c>
        <v>0.030555555</v>
      </c>
      <c>
        <v>0</v>
      </c>
      <c>
        <v>7</v>
      </c>
      <c>
        <v>6</v>
      </c>
      <c>
        <v>0</v>
      </c>
      <c>
        <v>13</v>
      </c>
      <c>
        <v>13</v>
      </c>
      <c>
        <v>14</v>
      </c>
      <c>
        <v>0</v>
      </c>
      <c>
        <v>0</v>
      </c>
      <c>
        <v>0.03755140573533556</v>
      </c>
      <c>
        <v>0.7248627304059045</v>
      </c>
      <c>
        <v>0</v>
      </c>
      <c>
        <v>8.930095715183816</v>
      </c>
      <c>
        <v>0.1770885703353983</v>
      </c>
      <c>
        <v>44.76542257340762</v>
      </c>
      <c>
        <v>0</v>
      </c>
      <c>
        <v>54.635020995068075</v>
      </c>
    </row>
    <row>
      <c>
        <v>2599491</v>
      </c>
      <c>
        <v>1</v>
      </c>
      <c>
        <is>
          <t>İZMİR</t>
        </is>
      </c>
      <c>
        <v>URLA</v>
      </c>
      <c>
        <is>
          <t>DM</t>
        </is>
      </c>
      <c>
        <v>TATAR DM 35-19-M00256_ALAÇATI-1 ÇIKIŞ M12_2053774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06.07.2023 09:22:42</t>
        </is>
      </c>
      <c>
        <is>
          <t>06.07.2023 09:59:26</t>
        </is>
      </c>
      <c>
        <v>0.612222222</v>
      </c>
      <c>
        <v>3</v>
      </c>
      <c>
        <v>573</v>
      </c>
      <c>
        <v>4</v>
      </c>
      <c>
        <v>74</v>
      </c>
      <c>
        <v>21</v>
      </c>
      <c>
        <v>107</v>
      </c>
      <c>
        <v>0</v>
      </c>
      <c>
        <v>0</v>
      </c>
      <c>
        <v>3.7548841212353796</v>
      </c>
      <c>
        <v>98.586754604248</v>
      </c>
      <c>
        <v>3.520271348255142</v>
      </c>
      <c>
        <v>26.158152379672202</v>
      </c>
      <c>
        <v>73.59044789355615</v>
      </c>
      <c>
        <v>66.90810300155408</v>
      </c>
      <c>
        <v>0</v>
      </c>
      <c>
        <v>0</v>
      </c>
      <c>
        <v>272.51861334852094</v>
      </c>
    </row>
    <row>
      <c>
        <v>2600430</v>
      </c>
      <c>
        <v>1</v>
      </c>
      <c>
        <is>
          <t>İZMİR</t>
        </is>
      </c>
      <c>
        <v>ÖDEMİŞ</v>
      </c>
      <c>
        <is>
          <t>DM</t>
        </is>
      </c>
      <c>
        <v>BALABANLI DM 35-15-M00280_HANAYLIKUYU M08_72306397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06.07.2023 19:32:44</t>
        </is>
      </c>
      <c>
        <is>
          <t>06.07.2023 23:36:14</t>
        </is>
      </c>
      <c>
        <v>4.058333333</v>
      </c>
      <c>
        <v>0</v>
      </c>
      <c>
        <v>14</v>
      </c>
      <c>
        <v>6</v>
      </c>
      <c>
        <v>67</v>
      </c>
      <c>
        <v>0</v>
      </c>
      <c>
        <v>27</v>
      </c>
      <c>
        <v>0</v>
      </c>
      <c>
        <v>0</v>
      </c>
      <c>
        <v>0</v>
      </c>
      <c>
        <v>25.28614060503423</v>
      </c>
      <c>
        <v>155.03318835952595</v>
      </c>
      <c>
        <v>766.5294170505647</v>
      </c>
      <c>
        <v>0</v>
      </c>
      <c>
        <v>140.17621093952903</v>
      </c>
      <c>
        <v>0</v>
      </c>
      <c>
        <v>0</v>
      </c>
      <c>
        <v>1087.024956954654</v>
      </c>
    </row>
    <row>
      <c>
        <v>2600181</v>
      </c>
      <c>
        <v>1</v>
      </c>
      <c>
        <is>
          <t>İZMİR</t>
        </is>
      </c>
      <c>
        <v>KEMALPAŞA</v>
      </c>
      <c>
        <is>
          <t>Dağıtım Transformatörü</t>
        </is>
      </c>
      <c>
        <v>ARMUTLU TR-18 35-27-M00456_35-27-M00456_93494778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06.07.2023 18:50:32</t>
        </is>
      </c>
      <c>
        <is>
          <t>06.07.2023 21:04:49</t>
        </is>
      </c>
      <c>
        <v>2.238055555</v>
      </c>
      <c>
        <v>0</v>
      </c>
      <c>
        <v>7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4.175716368079596</v>
      </c>
      <c>
        <v>0</v>
      </c>
      <c>
        <v>1.3273446762541345</v>
      </c>
      <c>
        <v>0</v>
      </c>
      <c>
        <v>0</v>
      </c>
      <c>
        <v>0</v>
      </c>
      <c>
        <v>0</v>
      </c>
      <c>
        <v>5.50306104433373</v>
      </c>
    </row>
    <row>
      <c>
        <v>2600281</v>
      </c>
      <c>
        <v>1</v>
      </c>
      <c>
        <is>
          <t>İZMİR</t>
        </is>
      </c>
      <c>
        <v>TORBALI</v>
      </c>
      <c>
        <is>
          <t>TM Fideri</t>
        </is>
      </c>
      <c>
        <v>ARSLANLAR TM 35-26-A00004_BEŞİKÇİOĞLU M21_2307689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06.07.2023 20:01:20</t>
        </is>
      </c>
      <c>
        <is>
          <t>06.07.2023 20:09:05</t>
        </is>
      </c>
      <c>
        <v>0.1293</v>
      </c>
      <c>
        <v>0</v>
      </c>
      <c>
        <v>7</v>
      </c>
      <c>
        <v>6</v>
      </c>
      <c>
        <v>0</v>
      </c>
      <c>
        <v>13</v>
      </c>
      <c>
        <v>13</v>
      </c>
      <c>
        <v>14</v>
      </c>
      <c>
        <v>0</v>
      </c>
      <c>
        <v>0</v>
      </c>
      <c>
        <v>0.17110882716111753</v>
      </c>
      <c>
        <v>3.1737828403175468</v>
      </c>
      <c>
        <v>0</v>
      </c>
      <c>
        <v>32.51936447059225</v>
      </c>
      <c>
        <v>0.6639020678341611</v>
      </c>
      <c>
        <v>85.3001394391224</v>
      </c>
      <c>
        <v>0</v>
      </c>
      <c>
        <v>121.82829764502748</v>
      </c>
    </row>
    <row>
      <c>
        <v>2600287</v>
      </c>
      <c>
        <v>1</v>
      </c>
      <c>
        <is>
          <t>İZMİR</t>
        </is>
      </c>
      <c>
        <v>ÖDEMİŞ</v>
      </c>
      <c>
        <is>
          <t>AG Fideri</t>
        </is>
      </c>
      <c>
        <v>YENİKÖY AKTAŞ MAH. TR-6 35-15-L00368_B_56406619_56406619</v>
      </c>
      <c>
        <v>AG Hatta Ağaç Kesimi</v>
      </c>
      <c>
        <v>Dağıtım-AG</v>
      </c>
      <c>
        <v>Uzun</v>
      </c>
      <c>
        <v>Şebeke işletmecisi</v>
      </c>
      <c>
        <v>Bildirimsiz</v>
      </c>
      <c>
        <is>
          <t>06.07.2023 19:38:51</t>
        </is>
      </c>
      <c>
        <is>
          <t>07.07.2023 00:18:44</t>
        </is>
      </c>
      <c>
        <v>4.664722222</v>
      </c>
      <c>
        <v>0</v>
      </c>
      <c>
        <v>10</v>
      </c>
      <c>
        <v>0</v>
      </c>
      <c>
        <v>5</v>
      </c>
      <c>
        <v>0</v>
      </c>
      <c>
        <v>3</v>
      </c>
      <c>
        <v>0</v>
      </c>
      <c>
        <v>0</v>
      </c>
      <c>
        <v>0</v>
      </c>
      <c>
        <v>18.836307615873988</v>
      </c>
      <c>
        <v>0</v>
      </c>
      <c>
        <v>29.775581988585294</v>
      </c>
      <c>
        <v>0</v>
      </c>
      <c>
        <v>7.788395163823819</v>
      </c>
      <c>
        <v>0</v>
      </c>
      <c>
        <v>0</v>
      </c>
      <c>
        <v>56.4002847682831</v>
      </c>
    </row>
    <row>
      <c>
        <v>2600330</v>
      </c>
      <c>
        <v>1</v>
      </c>
      <c>
        <is>
          <t>MANİSA</t>
        </is>
      </c>
      <c>
        <v>ALAŞEHİR</v>
      </c>
      <c>
        <is>
          <t>Kullanıcı Bağlantı Hattı</t>
        </is>
      </c>
      <c>
        <v>ALAŞEHİR TR-85 45-73-M00085_945686213_945686213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06.07.2023 20:21:19</t>
        </is>
      </c>
      <c>
        <is>
          <t>06.07.2023 21:54:30</t>
        </is>
      </c>
      <c>
        <v>1.553055555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0.33654329246517456</v>
      </c>
      <c>
        <v>0</v>
      </c>
      <c>
        <v>0</v>
      </c>
      <c>
        <v>0</v>
      </c>
      <c>
        <v>0</v>
      </c>
      <c>
        <v>0</v>
      </c>
      <c>
        <v>0</v>
      </c>
      <c>
        <v>0.33654329246517456</v>
      </c>
    </row>
    <row>
      <c>
        <v>2600138</v>
      </c>
      <c>
        <v>1</v>
      </c>
      <c>
        <is>
          <t>İZMİR</t>
        </is>
      </c>
      <c>
        <v>GÜZELBAHÇE</v>
      </c>
      <c>
        <is>
          <t>Kullanıcı Bağlantı Hattı</t>
        </is>
      </c>
      <c>
        <v>K-1924 35-10-K01924_912798693_912798693</v>
      </c>
      <c>
        <v>Üçüncü Şahısların Vermiş Olduğu Hasarlar</v>
      </c>
      <c>
        <v>Dağıtım-AG</v>
      </c>
      <c>
        <v>Uzun</v>
      </c>
      <c>
        <v>Dışsal</v>
      </c>
      <c>
        <v>Bildirimsiz</v>
      </c>
      <c>
        <is>
          <t>06.07.2023 18:23:42</t>
        </is>
      </c>
      <c>
        <is>
          <t>06.07.2023 22:44:52</t>
        </is>
      </c>
      <c>
        <v>4.352777777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1.4519771684447624</v>
      </c>
      <c>
        <v>0</v>
      </c>
      <c>
        <v>0</v>
      </c>
      <c>
        <v>0</v>
      </c>
      <c>
        <v>0</v>
      </c>
      <c>
        <v>0</v>
      </c>
      <c>
        <v>0</v>
      </c>
      <c>
        <v>1.4519771684447624</v>
      </c>
    </row>
    <row>
      <c>
        <v>2599497</v>
      </c>
      <c>
        <v>1</v>
      </c>
      <c>
        <is>
          <t>İZMİR</t>
        </is>
      </c>
      <c>
        <v>TORBALI</v>
      </c>
      <c>
        <is>
          <t>AG Fideri</t>
        </is>
      </c>
      <c>
        <v>HASAN VARLIK 35-26-M00535_A_91427164_91427164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06.07.2023 09:20:21</t>
        </is>
      </c>
      <c>
        <is>
          <t>06.07.2023 15:36:01</t>
        </is>
      </c>
      <c>
        <v>6.261111111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238.2079317877963</v>
      </c>
      <c>
        <v>0</v>
      </c>
      <c>
        <v>0</v>
      </c>
      <c>
        <v>0</v>
      </c>
      <c>
        <v>0</v>
      </c>
      <c>
        <v>238.2079317877963</v>
      </c>
    </row>
    <row>
      <c>
        <v>2599606</v>
      </c>
      <c>
        <v>1</v>
      </c>
      <c>
        <is>
          <t>İZMİR</t>
        </is>
      </c>
      <c>
        <v>KİRAZ</v>
      </c>
      <c>
        <is>
          <t>OG Fideri</t>
        </is>
      </c>
      <c>
        <v>KELLETEPE KÖK 35-31-L00035_HatBaşıAyırıcı_82410046 L04_82410046</v>
      </c>
      <c>
        <v>Plansız Kesinti / Müdahale</v>
      </c>
      <c>
        <v>Dağıtım-OG</v>
      </c>
      <c>
        <v>Uzun</v>
      </c>
      <c>
        <v>Şebeke işletmecisi</v>
      </c>
      <c>
        <v>Bildirimsiz</v>
      </c>
      <c>
        <is>
          <t>06.07.2023 10:39:57</t>
        </is>
      </c>
      <c>
        <is>
          <t>06.07.2023 11:13:38</t>
        </is>
      </c>
      <c>
        <v>0.561388888</v>
      </c>
      <c>
        <v>0</v>
      </c>
      <c>
        <v>248</v>
      </c>
      <c>
        <v>0</v>
      </c>
      <c>
        <v>134</v>
      </c>
      <c>
        <v>2</v>
      </c>
      <c>
        <v>60</v>
      </c>
      <c>
        <v>1</v>
      </c>
      <c>
        <v>0</v>
      </c>
      <c>
        <v>0</v>
      </c>
      <c>
        <v>38.23201452315101</v>
      </c>
      <c>
        <v>0</v>
      </c>
      <c>
        <v>206.7957689082233</v>
      </c>
      <c>
        <v>17.642026184890174</v>
      </c>
      <c>
        <v>78.55164598160859</v>
      </c>
      <c>
        <v>27.92353748919193</v>
      </c>
      <c>
        <v>0</v>
      </c>
      <c>
        <v>369.144993087065</v>
      </c>
    </row>
    <row>
      <c>
        <v>2600293</v>
      </c>
      <c>
        <v>1</v>
      </c>
      <c>
        <is>
          <t>MANİSA</t>
        </is>
      </c>
      <c>
        <v>ŞEHZADELER</v>
      </c>
      <c>
        <is>
          <t>KÖK</t>
        </is>
      </c>
      <c>
        <v>HARMANDALI KÖK 45-71-M00061_NURİ SORMAN M11_72231093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06.07.2023 20:05:38</t>
        </is>
      </c>
      <c>
        <is>
          <t>06.07.2023 22:07:53</t>
        </is>
      </c>
      <c>
        <v>2.0375</v>
      </c>
      <c>
        <v>3</v>
      </c>
      <c>
        <v>4</v>
      </c>
      <c>
        <v>45</v>
      </c>
      <c>
        <v>20</v>
      </c>
      <c>
        <v>2</v>
      </c>
      <c>
        <v>2</v>
      </c>
      <c>
        <v>0</v>
      </c>
      <c>
        <v>0</v>
      </c>
      <c>
        <v>6.532726518983082</v>
      </c>
      <c>
        <v>3.5231346193370014</v>
      </c>
      <c>
        <v>311.09962361797545</v>
      </c>
      <c>
        <v>430.6947194584137</v>
      </c>
      <c>
        <v>8.034866276310204</v>
      </c>
      <c>
        <v>8.206276282414587</v>
      </c>
      <c>
        <v>0</v>
      </c>
      <c>
        <v>0</v>
      </c>
      <c>
        <v>768.0913467734341</v>
      </c>
    </row>
    <row>
      <c>
        <v>2600147</v>
      </c>
      <c>
        <v>1</v>
      </c>
      <c>
        <is>
          <t>İZMİR</t>
        </is>
      </c>
      <c>
        <v>KİRAZ</v>
      </c>
      <c>
        <is>
          <t>KÖK</t>
        </is>
      </c>
      <c>
        <v>HALİLLER KÖK 35-31-L00228_KALEKÖY L02_72238617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06.07.2023 18:19:49</t>
        </is>
      </c>
      <c>
        <is>
          <t>06.07.2023 21:47:23</t>
        </is>
      </c>
      <c>
        <v>3.459444444</v>
      </c>
      <c>
        <v>0</v>
      </c>
      <c>
        <v>691</v>
      </c>
      <c>
        <v>0</v>
      </c>
      <c>
        <v>227</v>
      </c>
      <c>
        <v>3</v>
      </c>
      <c>
        <v>151</v>
      </c>
      <c>
        <v>0</v>
      </c>
      <c>
        <v>0</v>
      </c>
      <c>
        <v>0</v>
      </c>
      <c>
        <v>512.7706653722955</v>
      </c>
      <c>
        <v>0</v>
      </c>
      <c>
        <v>1913.8821754570545</v>
      </c>
      <c>
        <v>23.377754513727023</v>
      </c>
      <c>
        <v>778.5896547852363</v>
      </c>
      <c>
        <v>0</v>
      </c>
      <c>
        <v>0</v>
      </c>
      <c>
        <v>3228.620250128313</v>
      </c>
    </row>
    <row>
      <c>
        <v>2599314</v>
      </c>
      <c>
        <v>1</v>
      </c>
      <c>
        <is>
          <t>MANİSA</t>
        </is>
      </c>
      <c>
        <v>SALİHLİ</v>
      </c>
      <c>
        <is>
          <t>OG Fideri</t>
        </is>
      </c>
      <c>
        <v>KARAPINAR İM 45-78-A00002_HatBaşıAyırıcı_53140487 M02_53140487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06.07.2023 06:29:24</t>
        </is>
      </c>
      <c>
        <is>
          <t>06.07.2023 07:47:10</t>
        </is>
      </c>
      <c>
        <v>1.296111111</v>
      </c>
      <c>
        <v>0</v>
      </c>
      <c>
        <v>139</v>
      </c>
      <c>
        <v>0</v>
      </c>
      <c>
        <v>16</v>
      </c>
      <c>
        <v>0</v>
      </c>
      <c>
        <v>25</v>
      </c>
      <c>
        <v>0</v>
      </c>
      <c>
        <v>0</v>
      </c>
      <c>
        <v>0</v>
      </c>
      <c>
        <v>34.82572078040225</v>
      </c>
      <c>
        <v>0</v>
      </c>
      <c>
        <v>29.93690837393807</v>
      </c>
      <c>
        <v>0</v>
      </c>
      <c>
        <v>8.97800978008173</v>
      </c>
      <c>
        <v>0</v>
      </c>
      <c>
        <v>0</v>
      </c>
      <c>
        <v>73.74063893442205</v>
      </c>
    </row>
    <row>
      <c>
        <v>2599337</v>
      </c>
      <c>
        <v>1</v>
      </c>
      <c>
        <is>
          <t>İZMİR</t>
        </is>
      </c>
      <c>
        <v>TORBALI</v>
      </c>
      <c>
        <is>
          <t>OG Fideri</t>
        </is>
      </c>
      <c>
        <v>DM-7/7 35-26-M00638_BALKAN SÜT M02_65952548</v>
      </c>
      <c>
        <v>Şebeke Yenileme ve Kapasite Artışı Çalışması</v>
      </c>
      <c>
        <v>Dağıtım-OG</v>
      </c>
      <c>
        <v>Uzun</v>
      </c>
      <c>
        <v>Şebeke işletmecisi</v>
      </c>
      <c>
        <v>Bildirimli</v>
      </c>
      <c>
        <is>
          <t>06.07.2023 07:11:35</t>
        </is>
      </c>
      <c>
        <is>
          <t>06.07.2023 07:51:56</t>
        </is>
      </c>
      <c>
        <v>0.6725</v>
      </c>
      <c>
        <v>0</v>
      </c>
      <c>
        <v>0</v>
      </c>
      <c>
        <v>0</v>
      </c>
      <c>
        <v>0</v>
      </c>
      <c>
        <v>12</v>
      </c>
      <c>
        <v>3</v>
      </c>
      <c>
        <v>13</v>
      </c>
      <c>
        <v>2</v>
      </c>
      <c>
        <v>0</v>
      </c>
      <c>
        <v>0</v>
      </c>
      <c>
        <v>0</v>
      </c>
      <c>
        <v>0</v>
      </c>
      <c>
        <v>92.63545561979535</v>
      </c>
      <c>
        <v>0.4562676244748611</v>
      </c>
      <c>
        <v>879.7628022783574</v>
      </c>
      <c>
        <v>4.315987483278012</v>
      </c>
      <c>
        <v>977.1705130059057</v>
      </c>
    </row>
    <row>
      <c>
        <v>2600247</v>
      </c>
      <c>
        <v>1</v>
      </c>
      <c>
        <is>
          <t>İZMİR</t>
        </is>
      </c>
      <c>
        <v>TİRE</v>
      </c>
      <c>
        <is>
          <t>KÖK</t>
        </is>
      </c>
      <c>
        <v>KIZILCAAVLU KÖK 35-29-L00056_GÖKÇEN İM L08_72209692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06.07.2023 19:53:42</t>
        </is>
      </c>
      <c>
        <is>
          <t>06.07.2023 21:46:43</t>
        </is>
      </c>
      <c>
        <v>1.883611111</v>
      </c>
      <c>
        <v>2</v>
      </c>
      <c>
        <v>834</v>
      </c>
      <c>
        <v>131</v>
      </c>
      <c>
        <v>296</v>
      </c>
      <c>
        <v>17</v>
      </c>
      <c>
        <v>169</v>
      </c>
      <c>
        <v>0</v>
      </c>
      <c>
        <v>0</v>
      </c>
      <c>
        <v>1.7793219220117666</v>
      </c>
      <c>
        <v>441.75691856829167</v>
      </c>
      <c>
        <v>1841.3802077312089</v>
      </c>
      <c>
        <v>1851.2320515268393</v>
      </c>
      <c>
        <v>302.2748785907962</v>
      </c>
      <c>
        <v>252.31960536918695</v>
      </c>
      <c>
        <v>0</v>
      </c>
      <c>
        <v>0</v>
      </c>
      <c>
        <v>4690.742983708335</v>
      </c>
    </row>
    <row>
      <c>
        <v>2599583</v>
      </c>
      <c>
        <v>1</v>
      </c>
      <c>
        <is>
          <t>MANİSA</t>
        </is>
      </c>
      <c>
        <v>TURGUTLU</v>
      </c>
      <c>
        <is>
          <t>KÖK</t>
        </is>
      </c>
      <c>
        <v>İSTASYONALTI KÖK 45-83-M00131_CELALETTİN AŞKIN M08_2329824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06.07.2023 10:24:54</t>
        </is>
      </c>
      <c>
        <is>
          <t>06.07.2023 11:23:53</t>
        </is>
      </c>
      <c>
        <v>0.983055555</v>
      </c>
      <c>
        <v>4</v>
      </c>
      <c>
        <v>60</v>
      </c>
      <c>
        <v>129</v>
      </c>
      <c>
        <v>323</v>
      </c>
      <c>
        <v>17</v>
      </c>
      <c>
        <v>80</v>
      </c>
      <c>
        <v>0</v>
      </c>
      <c>
        <v>0</v>
      </c>
      <c>
        <v>6.221128347492889</v>
      </c>
      <c>
        <v>18.677018171072532</v>
      </c>
      <c>
        <v>250.09974325813423</v>
      </c>
      <c>
        <v>264.8505672211471</v>
      </c>
      <c>
        <v>29.711546502278953</v>
      </c>
      <c>
        <v>67.92502658840314</v>
      </c>
      <c>
        <v>0</v>
      </c>
      <c>
        <v>0</v>
      </c>
      <c>
        <v>637.4850300885289</v>
      </c>
    </row>
    <row>
      <c>
        <v>2599460</v>
      </c>
      <c>
        <v>1</v>
      </c>
      <c>
        <is>
          <t>İZMİR</t>
        </is>
      </c>
      <c>
        <v>BORNOVA</v>
      </c>
      <c>
        <is>
          <t>AG Fideri</t>
        </is>
      </c>
      <c>
        <v>M-1212 35-02-M01212_C_56365138_56365138</v>
      </c>
      <c>
        <v>Şebeke Yenileme ve Kapasite Artışı Çalışması</v>
      </c>
      <c>
        <v>Dağıtım-AG</v>
      </c>
      <c>
        <v>Uzun</v>
      </c>
      <c>
        <v>Şebeke işletmecisi</v>
      </c>
      <c>
        <v>Bildirimli</v>
      </c>
      <c>
        <is>
          <t>06.07.2023 09:05:38</t>
        </is>
      </c>
      <c>
        <is>
          <t>06.07.2023 17:40:20</t>
        </is>
      </c>
      <c>
        <v>8.578333333</v>
      </c>
      <c>
        <v>0</v>
      </c>
      <c>
        <v>135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304.21510170815196</v>
      </c>
      <c>
        <v>0</v>
      </c>
      <c>
        <v>0</v>
      </c>
      <c>
        <v>0</v>
      </c>
      <c>
        <v>37.03767326282263</v>
      </c>
      <c>
        <v>0</v>
      </c>
      <c>
        <v>0</v>
      </c>
      <c>
        <v>341.2527749709746</v>
      </c>
    </row>
    <row>
      <c>
        <v>2600107</v>
      </c>
      <c>
        <v>1</v>
      </c>
      <c>
        <is>
          <t>MANİSA</t>
        </is>
      </c>
      <c>
        <v>TURGUTLU</v>
      </c>
      <c>
        <is>
          <t>AG Fideri</t>
        </is>
      </c>
      <c>
        <v>TR-1/82 HAYDAR TRAFO 45-83-M00082_A_91304213_91304213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06.07.2023 18:01:02</t>
        </is>
      </c>
      <c>
        <is>
          <t>06.07.2023 19:57:28</t>
        </is>
      </c>
      <c>
        <v>1.940555555</v>
      </c>
      <c>
        <v>0</v>
      </c>
      <c>
        <v>0</v>
      </c>
      <c>
        <v>0</v>
      </c>
      <c>
        <v>7</v>
      </c>
      <c>
        <v>0</v>
      </c>
      <c>
        <v>10</v>
      </c>
      <c>
        <v>0</v>
      </c>
      <c>
        <v>0</v>
      </c>
      <c>
        <v>0</v>
      </c>
      <c>
        <v>0</v>
      </c>
      <c>
        <v>0</v>
      </c>
      <c>
        <v>10.141597398152298</v>
      </c>
      <c>
        <v>0</v>
      </c>
      <c>
        <v>24.51435029578715</v>
      </c>
      <c>
        <v>0</v>
      </c>
      <c>
        <v>0</v>
      </c>
      <c>
        <v>34.655947693939446</v>
      </c>
    </row>
    <row>
      <c>
        <v>2599775</v>
      </c>
      <c>
        <v>1</v>
      </c>
      <c>
        <is>
          <t>İZMİR</t>
        </is>
      </c>
      <c>
        <v>TORBALI</v>
      </c>
      <c>
        <is>
          <t>TM Fideri</t>
        </is>
      </c>
      <c>
        <v>ARSLANLAR TM 35-26-A00004_SANAYİ-1 M13_2056031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06.07.2023 13:00:47</t>
        </is>
      </c>
      <c>
        <is>
          <t>06.07.2023 13:13:10</t>
        </is>
      </c>
      <c>
        <v>0.206388888</v>
      </c>
      <c>
        <v>0</v>
      </c>
      <c>
        <v>23644</v>
      </c>
      <c>
        <v>1</v>
      </c>
      <c>
        <v>66</v>
      </c>
      <c>
        <v>7</v>
      </c>
      <c>
        <v>2047</v>
      </c>
      <c>
        <v>0</v>
      </c>
      <c>
        <v>1</v>
      </c>
      <c>
        <v>0</v>
      </c>
      <c>
        <v>1324.088335064339</v>
      </c>
      <c>
        <v>17.909827480146326</v>
      </c>
      <c>
        <v>52.43785442609784</v>
      </c>
      <c>
        <v>101.54716758960673</v>
      </c>
      <c>
        <v>890.7625195869323</v>
      </c>
      <c>
        <v>0</v>
      </c>
      <c>
        <v>30.468182626848332</v>
      </c>
      <c>
        <v>2417.2138867739704</v>
      </c>
    </row>
    <row>
      <c>
        <v>2599477</v>
      </c>
      <c>
        <v>1</v>
      </c>
      <c>
        <is>
          <t>MANİSA</t>
        </is>
      </c>
      <c>
        <v>AKHİSAR</v>
      </c>
      <c>
        <is>
          <t>KÖK</t>
        </is>
      </c>
      <c>
        <v>ERDELLİ TR-2 KÖK 45-72-L00476_ARABACI BOZKÖY ÇIKIŞ L04_66551743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06.07.2023 09:18:47</t>
        </is>
      </c>
      <c>
        <is>
          <t>06.07.2023 11:17:28</t>
        </is>
      </c>
      <c>
        <v>1.978055555</v>
      </c>
      <c>
        <v>4</v>
      </c>
      <c>
        <v>1647</v>
      </c>
      <c>
        <v>217</v>
      </c>
      <c>
        <v>86</v>
      </c>
      <c>
        <v>21</v>
      </c>
      <c>
        <v>165</v>
      </c>
      <c>
        <v>2</v>
      </c>
      <c>
        <v>1</v>
      </c>
      <c>
        <v>1.7932958523288893</v>
      </c>
      <c>
        <v>453.41288125715135</v>
      </c>
      <c>
        <v>571.3502664982688</v>
      </c>
      <c>
        <v>193.27522003244206</v>
      </c>
      <c>
        <v>158.42703055900728</v>
      </c>
      <c>
        <v>131.54119065189894</v>
      </c>
      <c>
        <v>121.70811433025384</v>
      </c>
      <c>
        <v>2.4612847348743783</v>
      </c>
      <c>
        <v>1633.9692839162255</v>
      </c>
    </row>
    <row>
      <c>
        <v>2600462</v>
      </c>
      <c>
        <v>1</v>
      </c>
      <c>
        <is>
          <t>İZMİR</t>
        </is>
      </c>
      <c>
        <v>BAYINDIR</v>
      </c>
      <c>
        <is>
          <t>AG Fideri</t>
        </is>
      </c>
      <c>
        <v>ÇAMLIBEL TR-5 35-20-L00352_11207900_56375998_56375998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06.07.2023 21:16:46</t>
        </is>
      </c>
      <c>
        <is>
          <t>07.07.2023 02:29:38</t>
        </is>
      </c>
      <c>
        <v>5.214444444</v>
      </c>
      <c>
        <v>0</v>
      </c>
      <c>
        <v>9</v>
      </c>
      <c>
        <v>0</v>
      </c>
      <c>
        <v>13</v>
      </c>
      <c>
        <v>0</v>
      </c>
      <c>
        <v>5</v>
      </c>
      <c>
        <v>0</v>
      </c>
      <c>
        <v>0</v>
      </c>
      <c>
        <v>0</v>
      </c>
      <c>
        <v>10.28151610207205</v>
      </c>
      <c>
        <v>0</v>
      </c>
      <c>
        <v>60.38105322960301</v>
      </c>
      <c>
        <v>0</v>
      </c>
      <c>
        <v>12.976848277215435</v>
      </c>
      <c>
        <v>0</v>
      </c>
      <c>
        <v>0</v>
      </c>
      <c>
        <v>83.6394176088905</v>
      </c>
    </row>
    <row>
      <c>
        <v>2599623</v>
      </c>
      <c>
        <v>1</v>
      </c>
      <c>
        <is>
          <t>MANİSA</t>
        </is>
      </c>
      <c>
        <v>ALAŞEHİR</v>
      </c>
      <c>
        <is>
          <t>Saha Dağıtım Kutusu (SDK)</t>
        </is>
      </c>
      <c>
        <v>DM08/TR18 45-73-M00001_D d3_45129181</v>
      </c>
      <c>
        <v>AG Box / Sdk Giriş Sigorta Atığı</v>
      </c>
      <c>
        <v>Dağıtım-AG</v>
      </c>
      <c>
        <v>Uzun</v>
      </c>
      <c>
        <v>Şebeke işletmecisi</v>
      </c>
      <c>
        <v>Bildirimsiz</v>
      </c>
      <c>
        <is>
          <t>06.07.2023 10:45:06</t>
        </is>
      </c>
      <c>
        <is>
          <t>06.07.2023 18:22:01</t>
        </is>
      </c>
      <c>
        <v>7.615277777</v>
      </c>
      <c>
        <v>0</v>
      </c>
      <c>
        <v>21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25.778899480650637</v>
      </c>
      <c>
        <v>0</v>
      </c>
      <c>
        <v>0</v>
      </c>
      <c>
        <v>0</v>
      </c>
      <c>
        <v>1.4958213344012892</v>
      </c>
      <c>
        <v>0</v>
      </c>
      <c>
        <v>0</v>
      </c>
      <c>
        <v>27.274720815051925</v>
      </c>
    </row>
    <row>
      <c>
        <v>2600210</v>
      </c>
      <c>
        <v>1</v>
      </c>
      <c>
        <is>
          <t>MANİSA</t>
        </is>
      </c>
      <c>
        <v>TURGUTLU</v>
      </c>
      <c>
        <is>
          <t>AG Fideri</t>
        </is>
      </c>
      <c>
        <v>TR-2/78 45-83-L00078__72410551_72410551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06.07.2023 19:17:55</t>
        </is>
      </c>
      <c>
        <is>
          <t>06.07.2023 20:32:40</t>
        </is>
      </c>
      <c>
        <v>1.245833333</v>
      </c>
      <c>
        <v>0</v>
      </c>
      <c>
        <v>225</v>
      </c>
      <c>
        <v>0</v>
      </c>
      <c>
        <v>0</v>
      </c>
      <c>
        <v>0</v>
      </c>
      <c>
        <v>119</v>
      </c>
      <c>
        <v>0</v>
      </c>
      <c>
        <v>1</v>
      </c>
      <c>
        <v>0</v>
      </c>
      <c>
        <v>54.877975730239825</v>
      </c>
      <c>
        <v>0</v>
      </c>
      <c>
        <v>0</v>
      </c>
      <c>
        <v>0</v>
      </c>
      <c>
        <v>65.65782386788675</v>
      </c>
      <c>
        <v>0</v>
      </c>
      <c>
        <v>1.760041887248717</v>
      </c>
      <c>
        <v>122.29584148537529</v>
      </c>
    </row>
    <row>
      <c>
        <v>2599686</v>
      </c>
      <c>
        <v>1</v>
      </c>
      <c>
        <is>
          <t>İZMİR</t>
        </is>
      </c>
      <c>
        <v>ALİAĞA</v>
      </c>
      <c>
        <is>
          <t>DM</t>
        </is>
      </c>
      <c>
        <v>ALİAĞA TR-43 DM 35-17-M00043_M-54 ÇIKIŞI M12_2315083</v>
      </c>
      <c>
        <v>Plansız Kesinti / Müdahale</v>
      </c>
      <c>
        <v>Dağıtım-OG</v>
      </c>
      <c>
        <v>Uzun</v>
      </c>
      <c>
        <v>Şebeke işletmecisi</v>
      </c>
      <c>
        <v>Bildirimsiz</v>
      </c>
      <c>
        <is>
          <t>06.07.2023 11:43:15</t>
        </is>
      </c>
      <c>
        <is>
          <t>06.07.2023 13:15:48</t>
        </is>
      </c>
      <c>
        <v>1.5425</v>
      </c>
      <c>
        <v>0</v>
      </c>
      <c>
        <v>182</v>
      </c>
      <c>
        <v>0</v>
      </c>
      <c>
        <v>3</v>
      </c>
      <c>
        <v>1</v>
      </c>
      <c>
        <v>13</v>
      </c>
      <c>
        <v>2</v>
      </c>
      <c>
        <v>0</v>
      </c>
      <c>
        <v>0</v>
      </c>
      <c>
        <v>65.55661894972963</v>
      </c>
      <c>
        <v>0</v>
      </c>
      <c>
        <v>2.5022443155901253</v>
      </c>
      <c>
        <v>102.72855319540727</v>
      </c>
      <c>
        <v>28.156466097155775</v>
      </c>
      <c>
        <v>601.8775293094659</v>
      </c>
      <c>
        <v>0</v>
      </c>
      <c>
        <v>800.8214118673486</v>
      </c>
    </row>
    <row>
      <c>
        <v>2599520</v>
      </c>
      <c>
        <v>1</v>
      </c>
      <c>
        <is>
          <t>İZMİR</t>
        </is>
      </c>
      <c>
        <v>BORNOVA</v>
      </c>
      <c>
        <is>
          <t>AG Fideri</t>
        </is>
      </c>
      <c>
        <v>M-1212 35-02-M01212_D_56364854_56364854</v>
      </c>
      <c>
        <v>Şebeke Yenileme ve Kapasite Artışı Çalışması</v>
      </c>
      <c>
        <v>Dağıtım-AG</v>
      </c>
      <c>
        <v>Uzun</v>
      </c>
      <c>
        <v>Şebeke işletmecisi</v>
      </c>
      <c>
        <v>Bildirimli</v>
      </c>
      <c>
        <is>
          <t>06.07.2023 09:50:22</t>
        </is>
      </c>
      <c>
        <is>
          <t>06.07.2023 18:11:05</t>
        </is>
      </c>
      <c>
        <v>8.345277777</v>
      </c>
      <c>
        <v>0</v>
      </c>
      <c>
        <v>304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582.7156970800863</v>
      </c>
      <c>
        <v>0</v>
      </c>
      <c>
        <v>0</v>
      </c>
      <c>
        <v>0</v>
      </c>
      <c>
        <v>14.700258194877375</v>
      </c>
      <c>
        <v>0</v>
      </c>
      <c>
        <v>0</v>
      </c>
      <c>
        <v>597.4159552749637</v>
      </c>
    </row>
    <row>
      <c>
        <v>2600041</v>
      </c>
      <c>
        <v>1</v>
      </c>
      <c>
        <is>
          <t>İZMİR</t>
        </is>
      </c>
      <c>
        <v>KİRAZ</v>
      </c>
      <c>
        <is>
          <t>AG Fideri</t>
        </is>
      </c>
      <c>
        <v>OLGUNLAR TR-6 35-31-L00221_C_91173531_91173531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06.07.2023 16:57:29</t>
        </is>
      </c>
      <c>
        <is>
          <t>06.07.2023 23:39:48</t>
        </is>
      </c>
      <c>
        <v>6.705277777</v>
      </c>
      <c>
        <v>0</v>
      </c>
      <c>
        <v>9</v>
      </c>
      <c>
        <v>0</v>
      </c>
      <c>
        <v>6</v>
      </c>
      <c>
        <v>0</v>
      </c>
      <c>
        <v>1</v>
      </c>
      <c>
        <v>0</v>
      </c>
      <c>
        <v>0</v>
      </c>
      <c>
        <v>0</v>
      </c>
      <c>
        <v>9.655615161159425</v>
      </c>
      <c>
        <v>0</v>
      </c>
      <c>
        <v>33.92668831241288</v>
      </c>
      <c>
        <v>0</v>
      </c>
      <c>
        <v>0</v>
      </c>
      <c>
        <v>0</v>
      </c>
      <c>
        <v>0</v>
      </c>
      <c>
        <v>43.5823034735723</v>
      </c>
    </row>
    <row>
      <c>
        <v>2599380</v>
      </c>
      <c>
        <v>1</v>
      </c>
      <c>
        <is>
          <t>MANİSA</t>
        </is>
      </c>
      <c>
        <v>SARUHANLI</v>
      </c>
      <c>
        <is>
          <t>OG Fideri</t>
        </is>
      </c>
      <c>
        <v>OTOYOL DM 45-80-M02917_HatBaşıAyırıcı_53136322 M01_53136322</v>
      </c>
      <c>
        <v>OG Ayırıcı Arızası</v>
      </c>
      <c>
        <v>Dağıtım-OG</v>
      </c>
      <c>
        <v>Uzun</v>
      </c>
      <c>
        <v>Şebeke işletmecisi</v>
      </c>
      <c>
        <v>Bildirimsiz</v>
      </c>
      <c>
        <is>
          <t>06.07.2023 07:53:48</t>
        </is>
      </c>
      <c>
        <is>
          <t>06.07.2023 09:19:25</t>
        </is>
      </c>
      <c>
        <v>1.426944444</v>
      </c>
      <c>
        <v>1</v>
      </c>
      <c>
        <v>149</v>
      </c>
      <c>
        <v>21</v>
      </c>
      <c>
        <v>13</v>
      </c>
      <c>
        <v>3</v>
      </c>
      <c>
        <v>12</v>
      </c>
      <c>
        <v>0</v>
      </c>
      <c>
        <v>0</v>
      </c>
      <c>
        <v>0.26588593721333337</v>
      </c>
      <c>
        <v>22.90761021805932</v>
      </c>
      <c>
        <v>20.920239276860418</v>
      </c>
      <c>
        <v>4.308935495653774</v>
      </c>
      <c>
        <v>3.942547088672533</v>
      </c>
      <c>
        <v>5.787677152428603</v>
      </c>
      <c>
        <v>0</v>
      </c>
      <c>
        <v>0</v>
      </c>
      <c>
        <v>58.13289516888798</v>
      </c>
    </row>
    <row>
      <c>
        <v>2599357</v>
      </c>
      <c>
        <v>1</v>
      </c>
      <c>
        <is>
          <t>İZMİR</t>
        </is>
      </c>
      <c>
        <v>DİKİLİ</v>
      </c>
      <c>
        <is>
          <t>OG Fideri</t>
        </is>
      </c>
      <c>
        <v>BADEMLİ KÖK-8 (BADEMLİ TR-9) 35-30-L00097_HatBaşıAyırıcı_53132927 L01_53132927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06.07.2023 07:36:46</t>
        </is>
      </c>
      <c>
        <is>
          <t>06.07.2023 11:08:53</t>
        </is>
      </c>
      <c>
        <v>3.535277777</v>
      </c>
      <c>
        <v>0</v>
      </c>
      <c>
        <v>67</v>
      </c>
      <c>
        <v>0</v>
      </c>
      <c>
        <v>41</v>
      </c>
      <c>
        <v>0</v>
      </c>
      <c>
        <v>27</v>
      </c>
      <c>
        <v>0</v>
      </c>
      <c>
        <v>0</v>
      </c>
      <c>
        <v>0</v>
      </c>
      <c>
        <v>63.162947435498765</v>
      </c>
      <c>
        <v>0</v>
      </c>
      <c>
        <v>62.26976281658679</v>
      </c>
      <c>
        <v>0</v>
      </c>
      <c>
        <v>120.51525547802385</v>
      </c>
      <c>
        <v>0</v>
      </c>
      <c>
        <v>0</v>
      </c>
      <c>
        <v>245.9479657301094</v>
      </c>
    </row>
    <row>
      <c>
        <v>2599998</v>
      </c>
      <c>
        <v>1</v>
      </c>
      <c>
        <is>
          <t>İZMİR</t>
        </is>
      </c>
      <c>
        <v>MENDERES</v>
      </c>
      <c>
        <is>
          <t>AG Fideri</t>
        </is>
      </c>
      <c>
        <v>TR-26 35-22-M00026_D_56355338_56355338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06.07.2023 16:01:33</t>
        </is>
      </c>
      <c>
        <is>
          <t>06.07.2023 17:21:38</t>
        </is>
      </c>
      <c>
        <v>1.334722222</v>
      </c>
      <c>
        <v>0</v>
      </c>
      <c>
        <v>79</v>
      </c>
      <c>
        <v>0</v>
      </c>
      <c>
        <v>0</v>
      </c>
      <c>
        <v>0</v>
      </c>
      <c>
        <v>12</v>
      </c>
      <c>
        <v>0</v>
      </c>
      <c>
        <v>0</v>
      </c>
      <c>
        <v>0</v>
      </c>
      <c>
        <v>21.93492592818373</v>
      </c>
      <c>
        <v>0</v>
      </c>
      <c>
        <v>0</v>
      </c>
      <c>
        <v>0</v>
      </c>
      <c>
        <v>36.35074277489697</v>
      </c>
      <c>
        <v>0</v>
      </c>
      <c>
        <v>0</v>
      </c>
      <c>
        <v>58.2856687030807</v>
      </c>
    </row>
    <row>
      <c>
        <v>2600396</v>
      </c>
      <c>
        <v>1</v>
      </c>
      <c>
        <is>
          <t>İZMİR</t>
        </is>
      </c>
      <c>
        <v>DİKİLİ</v>
      </c>
      <c>
        <is>
          <t>KÖK</t>
        </is>
      </c>
      <c>
        <v>ÇANDARLI TATİL KÖYÜ KÖK-11 35-30-M00079_SULAMA M02_72085967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06.07.2023 21:25:51</t>
        </is>
      </c>
      <c>
        <is>
          <t>06.07.2023 21:57:50</t>
        </is>
      </c>
      <c>
        <v>0.533055555</v>
      </c>
      <c>
        <v>0</v>
      </c>
      <c>
        <v>0</v>
      </c>
      <c>
        <v>12</v>
      </c>
      <c>
        <v>46</v>
      </c>
      <c>
        <v>1</v>
      </c>
      <c>
        <v>5</v>
      </c>
      <c>
        <v>0</v>
      </c>
      <c>
        <v>0</v>
      </c>
      <c>
        <v>0</v>
      </c>
      <c>
        <v>0</v>
      </c>
      <c>
        <v>289.6135062930226</v>
      </c>
      <c>
        <v>88.37162428984827</v>
      </c>
      <c>
        <v>4.1415920213438415</v>
      </c>
      <c>
        <v>33.84330519561816</v>
      </c>
      <c>
        <v>0</v>
      </c>
      <c>
        <v>0</v>
      </c>
      <c>
        <v>415.9700277998329</v>
      </c>
    </row>
    <row>
      <c>
        <v>2599706</v>
      </c>
      <c>
        <v>1</v>
      </c>
      <c>
        <is>
          <t>İZMİR</t>
        </is>
      </c>
      <c>
        <v>KEMALPAŞA</v>
      </c>
      <c>
        <is>
          <t>Dağıtım Transformatörü</t>
        </is>
      </c>
      <c>
        <v>MEHMET KARABIYIK TR-1 35-27-M00261_35-27-M00261_72383657</v>
      </c>
      <c>
        <v>Hırsızlık</v>
      </c>
      <c>
        <v>Dağıtım-AG</v>
      </c>
      <c>
        <v>Uzun</v>
      </c>
      <c>
        <v>Dışsal</v>
      </c>
      <c>
        <v>Bildirimsiz</v>
      </c>
      <c>
        <is>
          <t>06.07.2023 11:58:33</t>
        </is>
      </c>
      <c>
        <is>
          <t>06.07.2023 15:39:04</t>
        </is>
      </c>
      <c>
        <v>3.675277777</v>
      </c>
      <c>
        <v>0</v>
      </c>
      <c>
        <v>4</v>
      </c>
      <c>
        <v>0</v>
      </c>
      <c>
        <v>24</v>
      </c>
      <c>
        <v>0</v>
      </c>
      <c>
        <v>8</v>
      </c>
      <c>
        <v>0</v>
      </c>
      <c>
        <v>0</v>
      </c>
      <c>
        <v>0</v>
      </c>
      <c>
        <v>7.271648835977279</v>
      </c>
      <c>
        <v>0</v>
      </c>
      <c>
        <v>42.80147619823802</v>
      </c>
      <c>
        <v>0</v>
      </c>
      <c>
        <v>9.40876036350968</v>
      </c>
      <c>
        <v>0</v>
      </c>
      <c>
        <v>0</v>
      </c>
      <c>
        <v>59.48188539772498</v>
      </c>
    </row>
    <row>
      <c>
        <v>2599755</v>
      </c>
      <c>
        <v>1</v>
      </c>
      <c>
        <is>
          <t>MANİSA</t>
        </is>
      </c>
      <c>
        <v>KIRKAĞAÇ</v>
      </c>
      <c>
        <is>
          <t>KÖK</t>
        </is>
      </c>
      <c>
        <v>NECMETTİN AKTÜRK ÖZEL KÖK 45-76-M00045Ö_HALİL ÇOK M02_2326049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06.07.2023 12:37:18</t>
        </is>
      </c>
      <c>
        <is>
          <t>06.07.2023 14:57:29</t>
        </is>
      </c>
      <c>
        <v>2.336388888</v>
      </c>
      <c>
        <v>0</v>
      </c>
      <c>
        <v>0</v>
      </c>
      <c>
        <v>180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2007.4425558625128</v>
      </c>
      <c>
        <v>0</v>
      </c>
      <c>
        <v>0</v>
      </c>
      <c>
        <v>0</v>
      </c>
      <c>
        <v>0</v>
      </c>
      <c>
        <v>0</v>
      </c>
      <c>
        <v>2007.4425558625128</v>
      </c>
    </row>
    <row>
      <c>
        <v>2600439</v>
      </c>
      <c>
        <v>1</v>
      </c>
      <c>
        <is>
          <t>İZMİR</t>
        </is>
      </c>
      <c>
        <v>ÖDEMİŞ</v>
      </c>
      <c>
        <is>
          <t>AG Fideri</t>
        </is>
      </c>
      <c>
        <v>OVAKENT TR-7 35-15-L00583_B_56357846_56357846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06.07.2023 20:51:15</t>
        </is>
      </c>
      <c>
        <is>
          <t>07.07.2023 02:23:19</t>
        </is>
      </c>
      <c>
        <v>5.534444444</v>
      </c>
      <c>
        <v>0</v>
      </c>
      <c>
        <v>7</v>
      </c>
      <c>
        <v>0</v>
      </c>
      <c>
        <v>2</v>
      </c>
      <c>
        <v>0</v>
      </c>
      <c>
        <v>5</v>
      </c>
      <c>
        <v>0</v>
      </c>
      <c>
        <v>0</v>
      </c>
      <c>
        <v>0</v>
      </c>
      <c>
        <v>7.877550157426723</v>
      </c>
      <c>
        <v>0</v>
      </c>
      <c>
        <v>3.756010897939561</v>
      </c>
      <c>
        <v>0</v>
      </c>
      <c>
        <v>9.472786008707718</v>
      </c>
      <c>
        <v>0</v>
      </c>
      <c>
        <v>0</v>
      </c>
      <c>
        <v>21.106347064074</v>
      </c>
    </row>
    <row>
      <c>
        <v>2600190</v>
      </c>
      <c>
        <v>1</v>
      </c>
      <c>
        <is>
          <t>MANİSA</t>
        </is>
      </c>
      <c>
        <v>SELENDİ</v>
      </c>
      <c>
        <is>
          <t>Kullanıcı Bağlantı Hattı</t>
        </is>
      </c>
      <c>
        <v>SELENDİ TR-15 45-81-M00015_945636417_945636417</v>
      </c>
      <c>
        <v>AG Box / Sdk Abone Çıkış Sigorta Atığı</v>
      </c>
      <c>
        <v>Dağıtım-AG</v>
      </c>
      <c>
        <v>Uzun</v>
      </c>
      <c>
        <v>Şebeke işletmecisi</v>
      </c>
      <c>
        <v>Bildirimsiz</v>
      </c>
      <c>
        <is>
          <t>06.07.2023 17:56:39</t>
        </is>
      </c>
      <c>
        <is>
          <t>06.07.2023 19:39:39</t>
        </is>
      </c>
      <c>
        <v>1.716666666</v>
      </c>
      <c>
        <v>0</v>
      </c>
      <c>
        <v>3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0.7292777231130576</v>
      </c>
      <c>
        <v>0</v>
      </c>
      <c>
        <v>0</v>
      </c>
      <c>
        <v>0</v>
      </c>
      <c>
        <v>0</v>
      </c>
      <c>
        <v>0</v>
      </c>
      <c>
        <v>0</v>
      </c>
      <c>
        <v>0.7292777231130576</v>
      </c>
    </row>
    <row>
      <c>
        <v>2599941</v>
      </c>
      <c>
        <v>1</v>
      </c>
      <c>
        <is>
          <t>İZMİR</t>
        </is>
      </c>
      <c>
        <v>ÇEŞME</v>
      </c>
      <c>
        <is>
          <t>Kullanıcı Bağlantı Hattı</t>
        </is>
      </c>
      <c>
        <v>L-103 35-18-L00103_950428785_950428785</v>
      </c>
      <c>
        <v>Üçüncü Şahısların Vermiş Olduğu Hasarlar</v>
      </c>
      <c>
        <v>Dağıtım-AG</v>
      </c>
      <c>
        <v>Uzun</v>
      </c>
      <c>
        <v>Şebeke işletmecisi</v>
      </c>
      <c>
        <v>Bildirimsiz</v>
      </c>
      <c>
        <is>
          <t>06.07.2023 14:53:26</t>
        </is>
      </c>
      <c>
        <is>
          <t>06.07.2023 15:58:06</t>
        </is>
      </c>
      <c>
        <v>1.077777777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0.48430263369952553</v>
      </c>
      <c>
        <v>0</v>
      </c>
      <c>
        <v>0</v>
      </c>
      <c>
        <v>0</v>
      </c>
      <c>
        <v>0</v>
      </c>
      <c>
        <v>0</v>
      </c>
      <c>
        <v>0</v>
      </c>
      <c>
        <v>0.48430263369952553</v>
      </c>
    </row>
    <row>
      <c>
        <v>2599835</v>
      </c>
      <c>
        <v>1</v>
      </c>
      <c>
        <is>
          <t>MANİSA</t>
        </is>
      </c>
      <c>
        <v>SALİHLİ</v>
      </c>
      <c>
        <is>
          <t>AG Fideri</t>
        </is>
      </c>
      <c>
        <v>TR-28 45-78-L00028__72523215_72523215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06.07.2023 13:44:14</t>
        </is>
      </c>
      <c>
        <is>
          <t>06.07.2023 14:32:54</t>
        </is>
      </c>
      <c>
        <v>0.811111111</v>
      </c>
      <c>
        <v>0</v>
      </c>
      <c>
        <v>9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1.657260076795114</v>
      </c>
      <c>
        <v>0</v>
      </c>
      <c>
        <v>0</v>
      </c>
      <c>
        <v>0</v>
      </c>
      <c>
        <v>5.8011581054900105</v>
      </c>
      <c>
        <v>0</v>
      </c>
      <c>
        <v>0</v>
      </c>
      <c>
        <v>7.458418182285125</v>
      </c>
    </row>
    <row>
      <c>
        <v>2600482</v>
      </c>
      <c>
        <v>1</v>
      </c>
      <c>
        <is>
          <t>MANİSA</t>
        </is>
      </c>
      <c>
        <v>ALAŞEHİR</v>
      </c>
      <c>
        <is>
          <t>AG Fideri</t>
        </is>
      </c>
      <c>
        <v>SOBRAN TR-2 45-73-M00953_A_56391168_56391168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06.07.2023 23:19:10</t>
        </is>
      </c>
      <c>
        <is>
          <t>07.07.2023 02:10:13</t>
        </is>
      </c>
      <c>
        <v>2.850833333</v>
      </c>
      <c>
        <v>0</v>
      </c>
      <c>
        <v>14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10.266968321808823</v>
      </c>
      <c>
        <v>0</v>
      </c>
      <c>
        <v>1.9507432325702845</v>
      </c>
      <c>
        <v>0</v>
      </c>
      <c>
        <v>0</v>
      </c>
      <c>
        <v>0</v>
      </c>
      <c>
        <v>0</v>
      </c>
      <c>
        <v>12.217711554379107</v>
      </c>
    </row>
    <row>
      <c>
        <v>2599400</v>
      </c>
      <c>
        <v>1</v>
      </c>
      <c>
        <is>
          <t>İZMİR</t>
        </is>
      </c>
      <c>
        <v>KONAK</v>
      </c>
      <c>
        <is>
          <t>Kullanıcı Bağlantı Hattı</t>
        </is>
      </c>
      <c>
        <v>K-3586 35-01-K03586_912446542_912446542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06.07.2023 08:23:26</t>
        </is>
      </c>
      <c>
        <is>
          <t>06.07.2023 11:20:21</t>
        </is>
      </c>
      <c>
        <v>2.948611111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1.5177938818842827</v>
      </c>
      <c>
        <v>0</v>
      </c>
      <c>
        <v>0</v>
      </c>
      <c>
        <v>0</v>
      </c>
      <c>
        <v>0</v>
      </c>
      <c>
        <v>0</v>
      </c>
      <c>
        <v>0</v>
      </c>
      <c>
        <v>1.5177938818842827</v>
      </c>
    </row>
    <row>
      <c>
        <v>2599251</v>
      </c>
      <c>
        <v>1</v>
      </c>
      <c>
        <is>
          <t>MANİSA</t>
        </is>
      </c>
      <c>
        <v>SARIGÖL</v>
      </c>
      <c>
        <is>
          <t>DM</t>
        </is>
      </c>
      <c>
        <v>SARIGÖL DM 45-79-M00069_SELİMİYE FİDERİ M18_2076606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06.07.2023 00:57:52</t>
        </is>
      </c>
      <c>
        <is>
          <t>06.07.2023 01:43:55</t>
        </is>
      </c>
      <c>
        <v>0.7675</v>
      </c>
      <c>
        <v>2</v>
      </c>
      <c>
        <v>1023</v>
      </c>
      <c>
        <v>17</v>
      </c>
      <c>
        <v>244</v>
      </c>
      <c>
        <v>1</v>
      </c>
      <c>
        <v>60</v>
      </c>
      <c>
        <v>0</v>
      </c>
      <c>
        <v>0</v>
      </c>
      <c>
        <v>0.28543364845999997</v>
      </c>
      <c>
        <v>140.3082047400406</v>
      </c>
      <c>
        <v>82.38488249438583</v>
      </c>
      <c>
        <v>613.1918280477837</v>
      </c>
      <c>
        <v>1.1511642132111406</v>
      </c>
      <c>
        <v>15.968937989664006</v>
      </c>
      <c>
        <v>0</v>
      </c>
      <c>
        <v>0</v>
      </c>
      <c>
        <v>853.2904511335453</v>
      </c>
    </row>
    <row>
      <c>
        <v>2599603</v>
      </c>
      <c>
        <v>1</v>
      </c>
      <c>
        <is>
          <t>İZMİR</t>
        </is>
      </c>
      <c>
        <v>BERGAMA</v>
      </c>
      <c>
        <is>
          <t>OG Fideri</t>
        </is>
      </c>
      <c>
        <v>GÖÇBEYLİ DM 35-16-M00139_HatBaşıAyırıcı_53140543 M07_53140543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06.07.2023 10:28:42</t>
        </is>
      </c>
      <c>
        <is>
          <t>06.07.2023 11:39:00</t>
        </is>
      </c>
      <c>
        <v>1.171666666</v>
      </c>
      <c>
        <v>0</v>
      </c>
      <c>
        <v>219</v>
      </c>
      <c>
        <v>0</v>
      </c>
      <c>
        <v>0</v>
      </c>
      <c>
        <v>3</v>
      </c>
      <c>
        <v>7</v>
      </c>
      <c>
        <v>0</v>
      </c>
      <c>
        <v>0</v>
      </c>
      <c>
        <v>0</v>
      </c>
      <c>
        <v>21.388858040977937</v>
      </c>
      <c>
        <v>0</v>
      </c>
      <c>
        <v>0</v>
      </c>
      <c>
        <v>4.487628619658961</v>
      </c>
      <c>
        <v>1.5603020524339632</v>
      </c>
      <c>
        <v>0</v>
      </c>
      <c>
        <v>0</v>
      </c>
      <c>
        <v>27.436788713070865</v>
      </c>
    </row>
    <row>
      <c>
        <v>2599317</v>
      </c>
      <c>
        <v>1</v>
      </c>
      <c>
        <is>
          <t>MANİSA</t>
        </is>
      </c>
      <c>
        <v>SALİHLİ</v>
      </c>
      <c>
        <is>
          <t>AG Fideri</t>
        </is>
      </c>
      <c>
        <v>KARAYAHŞİ TR-4 45-78-L00427_D_65508881_65508881</v>
      </c>
      <c>
        <v>AG Nötr İletken Kopması</v>
      </c>
      <c>
        <v>Dağıtım-AG</v>
      </c>
      <c>
        <v>Uzun</v>
      </c>
      <c>
        <v>Şebeke işletmecisi</v>
      </c>
      <c>
        <v>Bildirimsiz</v>
      </c>
      <c>
        <is>
          <t>06.07.2023 06:31:01</t>
        </is>
      </c>
      <c>
        <is>
          <t>06.07.2023 10:36:40</t>
        </is>
      </c>
      <c>
        <v>4.094166666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5.615239073434204</v>
      </c>
      <c>
        <v>0</v>
      </c>
      <c>
        <v>0</v>
      </c>
      <c>
        <v>0</v>
      </c>
      <c>
        <v>0</v>
      </c>
      <c>
        <v>5.615239073434204</v>
      </c>
    </row>
    <row>
      <c>
        <v>2600290</v>
      </c>
      <c>
        <v>1</v>
      </c>
      <c>
        <is>
          <t>İZMİR</t>
        </is>
      </c>
      <c>
        <v>KARABAĞLAR</v>
      </c>
      <c>
        <is>
          <t>AG Fideri</t>
        </is>
      </c>
      <c>
        <v>M-2573 35-01-M02573_C_56381900_56381900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06.07.2023 19:52:42</t>
        </is>
      </c>
      <c>
        <is>
          <t>06.07.2023 21:03:13</t>
        </is>
      </c>
      <c>
        <v>1.175277777</v>
      </c>
      <c>
        <v>0</v>
      </c>
      <c>
        <v>30</v>
      </c>
      <c>
        <v>0</v>
      </c>
      <c>
        <v>0</v>
      </c>
      <c>
        <v>0</v>
      </c>
      <c>
        <v>62</v>
      </c>
      <c>
        <v>0</v>
      </c>
      <c>
        <v>0</v>
      </c>
      <c>
        <v>0</v>
      </c>
      <c>
        <v>8.323057060241176</v>
      </c>
      <c>
        <v>0</v>
      </c>
      <c>
        <v>0</v>
      </c>
      <c>
        <v>0</v>
      </c>
      <c>
        <v>68.8097594542668</v>
      </c>
      <c>
        <v>0</v>
      </c>
      <c>
        <v>0</v>
      </c>
      <c>
        <v>77.13281651450797</v>
      </c>
    </row>
    <row>
      <c>
        <v>2599294</v>
      </c>
      <c>
        <v>1</v>
      </c>
      <c>
        <is>
          <t>İZMİR</t>
        </is>
      </c>
      <c>
        <v>KİRAZ</v>
      </c>
      <c>
        <is>
          <t>AG Fideri</t>
        </is>
      </c>
      <c>
        <v>TAŞLIYATAK TR-6 35-31-L00342_47890039_56393757_56393757</v>
      </c>
      <c>
        <v>AG Sehim Bozukluğu</v>
      </c>
      <c>
        <v>Dağıtım-AG</v>
      </c>
      <c>
        <v>Uzun</v>
      </c>
      <c>
        <v>Şebeke işletmecisi</v>
      </c>
      <c>
        <v>Bildirimsiz</v>
      </c>
      <c>
        <is>
          <t>06.07.2023 05:22:35</t>
        </is>
      </c>
      <c>
        <is>
          <t>06.07.2023 09:49:32</t>
        </is>
      </c>
      <c>
        <v>4.449166666</v>
      </c>
      <c>
        <v>0</v>
      </c>
      <c>
        <v>15</v>
      </c>
      <c>
        <v>0</v>
      </c>
      <c>
        <v>5</v>
      </c>
      <c>
        <v>0</v>
      </c>
      <c>
        <v>0</v>
      </c>
      <c>
        <v>0</v>
      </c>
      <c>
        <v>0</v>
      </c>
      <c>
        <v>0</v>
      </c>
      <c>
        <v>11.730729593480426</v>
      </c>
      <c>
        <v>0</v>
      </c>
      <c>
        <v>23.520827638372836</v>
      </c>
      <c>
        <v>0</v>
      </c>
      <c>
        <v>0</v>
      </c>
      <c>
        <v>0</v>
      </c>
      <c>
        <v>0</v>
      </c>
      <c>
        <v>35.25155723185326</v>
      </c>
    </row>
    <row>
      <c>
        <v>2600104</v>
      </c>
      <c>
        <v>1</v>
      </c>
      <c>
        <is>
          <t>MANİSA</t>
        </is>
      </c>
      <c>
        <v>SARIGÖL</v>
      </c>
      <c>
        <is>
          <t>DM</t>
        </is>
      </c>
      <c>
        <v>SARIGÖL DM 45-79-M00069_ESKİ KÖYLER FİDERİ M05_2076620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06.07.2023 17:58:40</t>
        </is>
      </c>
      <c>
        <is>
          <t>06.07.2023 21:25:18</t>
        </is>
      </c>
      <c>
        <v>3.443888888</v>
      </c>
      <c>
        <v>4</v>
      </c>
      <c>
        <v>2400</v>
      </c>
      <c>
        <v>145</v>
      </c>
      <c>
        <v>332</v>
      </c>
      <c>
        <v>5</v>
      </c>
      <c>
        <v>181</v>
      </c>
      <c>
        <v>0</v>
      </c>
      <c>
        <v>0</v>
      </c>
      <c>
        <v>3.809516731573333</v>
      </c>
      <c>
        <v>1359.2472273970513</v>
      </c>
      <c>
        <v>6740.157931574592</v>
      </c>
      <c>
        <v>8194.430863146305</v>
      </c>
      <c>
        <v>57.55113261637929</v>
      </c>
      <c>
        <v>377.18259716223236</v>
      </c>
      <c>
        <v>0</v>
      </c>
      <c>
        <v>0</v>
      </c>
      <c>
        <v>16732.379268628134</v>
      </c>
    </row>
    <row>
      <c>
        <v>2599463</v>
      </c>
      <c>
        <v>1</v>
      </c>
      <c>
        <is>
          <t>MANİSA</t>
        </is>
      </c>
      <c>
        <v>SARUHANLI</v>
      </c>
      <c>
        <is>
          <t>OG Fideri</t>
        </is>
      </c>
      <c>
        <v>HACIRAHMANLI TR-24 45-80-M00086_HACIRAHMANLI TR-8 M01_72198610</v>
      </c>
      <c>
        <v>OG Fider Açması</v>
      </c>
      <c>
        <v>Dağıtım-OG</v>
      </c>
      <c>
        <v>Kısa</v>
      </c>
      <c>
        <v>Şebeke işletmecisi</v>
      </c>
      <c>
        <v>Bildirimsiz</v>
      </c>
      <c>
        <is>
          <t>06.07.2023 09:06:37</t>
        </is>
      </c>
      <c>
        <is>
          <t>06.07.2023 09:06:47</t>
        </is>
      </c>
      <c>
        <v>0.002777777</v>
      </c>
      <c>
        <v>1</v>
      </c>
      <c>
        <v>288</v>
      </c>
      <c>
        <v>0</v>
      </c>
      <c>
        <v>7</v>
      </c>
      <c>
        <v>2</v>
      </c>
      <c>
        <v>63</v>
      </c>
      <c>
        <v>2</v>
      </c>
      <c>
        <v>1</v>
      </c>
      <c>
        <v>0.0005874684666666666</v>
      </c>
      <c>
        <v>0.15514764199946443</v>
      </c>
      <c>
        <v>0</v>
      </c>
      <c>
        <v>0.09211692621211111</v>
      </c>
      <c>
        <v>0.007609801949400833</v>
      </c>
      <c>
        <v>0.09432190384063334</v>
      </c>
      <c>
        <v>0.7766205054277022</v>
      </c>
      <c>
        <v>0.010055124774570835</v>
      </c>
      <c>
        <v>1.1364593726705494</v>
      </c>
    </row>
    <row>
      <c>
        <v>2600296</v>
      </c>
      <c>
        <v>1</v>
      </c>
      <c>
        <is>
          <t>İZMİR</t>
        </is>
      </c>
      <c>
        <v>TİRE</v>
      </c>
      <c>
        <is>
          <t>KÖK</t>
        </is>
      </c>
      <c>
        <v>YENİÇİFTLİK KÖK 35-20-L00373_YENİÇİFTLİK KÖY L04_92839181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06.07.2023 20:04:27</t>
        </is>
      </c>
      <c>
        <is>
          <t>06.07.2023 20:39:33</t>
        </is>
      </c>
      <c>
        <v>0.585</v>
      </c>
      <c>
        <v>0</v>
      </c>
      <c>
        <v>76</v>
      </c>
      <c>
        <v>15</v>
      </c>
      <c>
        <v>28</v>
      </c>
      <c>
        <v>2</v>
      </c>
      <c>
        <v>15</v>
      </c>
      <c>
        <v>1</v>
      </c>
      <c>
        <v>0</v>
      </c>
      <c>
        <v>0</v>
      </c>
      <c>
        <v>17.698290281880862</v>
      </c>
      <c>
        <v>113.12139325095646</v>
      </c>
      <c>
        <v>78.83851178199322</v>
      </c>
      <c>
        <v>5.58639450331753</v>
      </c>
      <c>
        <v>8.419374574552657</v>
      </c>
      <c>
        <v>28.093241837893753</v>
      </c>
      <c>
        <v>0</v>
      </c>
      <c>
        <v>251.75720623059448</v>
      </c>
    </row>
    <row>
      <c>
        <v>2599858</v>
      </c>
      <c>
        <v>1</v>
      </c>
      <c>
        <is>
          <t>MANİSA</t>
        </is>
      </c>
      <c>
        <v>SARIGÖL</v>
      </c>
      <c>
        <is>
          <t>AG Fideri</t>
        </is>
      </c>
      <c>
        <v>DADAĞLI TR-2 IŞIKLAR 45-79-M00390_B_56385373_56385373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06.07.2023 13:59:15</t>
        </is>
      </c>
      <c>
        <is>
          <t>07.07.2023 00:09:36</t>
        </is>
      </c>
      <c>
        <v>10.1725</v>
      </c>
      <c>
        <v>0</v>
      </c>
      <c>
        <v>16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23.69242542454796</v>
      </c>
      <c>
        <v>0</v>
      </c>
      <c>
        <v>51.463550605114165</v>
      </c>
      <c>
        <v>0</v>
      </c>
      <c>
        <v>0</v>
      </c>
      <c>
        <v>0</v>
      </c>
      <c>
        <v>0</v>
      </c>
      <c>
        <v>75.15597602966213</v>
      </c>
    </row>
    <row>
      <c>
        <v>2599918</v>
      </c>
      <c>
        <v>1</v>
      </c>
      <c>
        <is>
          <t>İZMİR</t>
        </is>
      </c>
      <c>
        <v>BAYINDIR</v>
      </c>
      <c>
        <is>
          <t>DM</t>
        </is>
      </c>
      <c>
        <v>ÇIRPI İM 35-20-A00002_HASKÖY L13_2056287</v>
      </c>
      <c>
        <v>Manevra</v>
      </c>
      <c>
        <v>Dağıtım-OG</v>
      </c>
      <c>
        <v>Uzun</v>
      </c>
      <c>
        <v>Şebeke işletmecisi</v>
      </c>
      <c>
        <v>Bildirimli</v>
      </c>
      <c>
        <is>
          <t>06.07.2023 14:36:00</t>
        </is>
      </c>
      <c>
        <is>
          <t>06.07.2023 14:51:25</t>
        </is>
      </c>
      <c>
        <v>0.256944444</v>
      </c>
      <c>
        <v>0</v>
      </c>
      <c>
        <v>218</v>
      </c>
      <c>
        <v>37</v>
      </c>
      <c>
        <v>39</v>
      </c>
      <c>
        <v>4</v>
      </c>
      <c>
        <v>50</v>
      </c>
      <c>
        <v>1</v>
      </c>
      <c>
        <v>0</v>
      </c>
      <c>
        <v>0</v>
      </c>
      <c>
        <v>20.72172688321271</v>
      </c>
      <c>
        <v>88.47835958891288</v>
      </c>
      <c>
        <v>45.48464682158054</v>
      </c>
      <c>
        <v>2.443320175441256</v>
      </c>
      <c>
        <v>38.02146759551856</v>
      </c>
      <c>
        <v>0.8506858774621547</v>
      </c>
      <c>
        <v>0</v>
      </c>
      <c>
        <v>196.00020694212807</v>
      </c>
    </row>
    <row>
      <c>
        <v>2600250</v>
      </c>
      <c>
        <v>1</v>
      </c>
      <c>
        <is>
          <t>MANİSA</t>
        </is>
      </c>
      <c>
        <v>GÖRDES</v>
      </c>
      <c>
        <is>
          <t>OG Fideri</t>
        </is>
      </c>
      <c>
        <v>YAKAKÖY KÖK 45-75-M00067_HatBaşıAyırıcı_53135037 M05_53135037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06.07.2023 18:12:16</t>
        </is>
      </c>
      <c>
        <is>
          <t>06.07.2023 22:48:02</t>
        </is>
      </c>
      <c>
        <v>4.596111111</v>
      </c>
      <c>
        <v>0</v>
      </c>
      <c>
        <v>35</v>
      </c>
      <c>
        <v>0</v>
      </c>
      <c>
        <v>16</v>
      </c>
      <c>
        <v>0</v>
      </c>
      <c>
        <v>3</v>
      </c>
      <c>
        <v>0</v>
      </c>
      <c>
        <v>0</v>
      </c>
      <c>
        <v>0</v>
      </c>
      <c>
        <v>15.384765687385414</v>
      </c>
      <c>
        <v>0</v>
      </c>
      <c>
        <v>52.759579873188876</v>
      </c>
      <c>
        <v>0</v>
      </c>
      <c>
        <v>4.235900935215395</v>
      </c>
      <c>
        <v>0</v>
      </c>
      <c>
        <v>0</v>
      </c>
      <c>
        <v>72.38024649578969</v>
      </c>
    </row>
    <row>
      <c>
        <v>2599480</v>
      </c>
      <c>
        <v>1</v>
      </c>
      <c>
        <is>
          <t>MANİSA</t>
        </is>
      </c>
      <c>
        <v>GÖRDES</v>
      </c>
      <c>
        <is>
          <t>KÖK</t>
        </is>
      </c>
      <c>
        <v>GÜNEŞLİ KÖK 45-75-M00056_SALUR M03_67577842</v>
      </c>
      <c>
        <v>OG Fider Açması</v>
      </c>
      <c>
        <v>Dağıtım-OG</v>
      </c>
      <c>
        <v>Kısa</v>
      </c>
      <c>
        <v>Şebeke işletmecisi</v>
      </c>
      <c>
        <v>Bildirimsiz</v>
      </c>
      <c>
        <is>
          <t>06.07.2023 09:20:37</t>
        </is>
      </c>
      <c>
        <is>
          <t>06.07.2023 09:21:07</t>
        </is>
      </c>
      <c>
        <v>0.008333333</v>
      </c>
      <c>
        <v>3</v>
      </c>
      <c>
        <v>480</v>
      </c>
      <c>
        <v>1</v>
      </c>
      <c>
        <v>49</v>
      </c>
      <c>
        <v>5</v>
      </c>
      <c>
        <v>44</v>
      </c>
      <c>
        <v>0</v>
      </c>
      <c>
        <v>0</v>
      </c>
      <c>
        <v>0.0052872162</v>
      </c>
      <c>
        <v>0.44701545125016046</v>
      </c>
      <c>
        <v>0.023088295101553333</v>
      </c>
      <c>
        <v>0.1225971346915</v>
      </c>
      <c>
        <v>0.09237197448008583</v>
      </c>
      <c>
        <v>0.19529186525387002</v>
      </c>
      <c>
        <v>0</v>
      </c>
      <c>
        <v>0</v>
      </c>
      <c>
        <v>0.8856519369771696</v>
      </c>
    </row>
    <row>
      <c>
        <v>2599417</v>
      </c>
      <c>
        <v>1</v>
      </c>
      <c>
        <is>
          <t>İZMİR</t>
        </is>
      </c>
      <c>
        <v>ÖDEMİŞ</v>
      </c>
      <c>
        <is>
          <t>AG Fideri</t>
        </is>
      </c>
      <c>
        <v>GERELİ KÖYÜ İBRAHİM SAYGILI SULAMA GRB TR-14 35-15-M00130_A_91221835_91221835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06.07.2023 08:31:01</t>
        </is>
      </c>
      <c>
        <is>
          <t>06.07.2023 11:21:18</t>
        </is>
      </c>
      <c>
        <v>2.838055555</v>
      </c>
      <c>
        <v>0</v>
      </c>
      <c>
        <v>0</v>
      </c>
      <c>
        <v>0</v>
      </c>
      <c>
        <v>19</v>
      </c>
      <c>
        <v>0</v>
      </c>
      <c>
        <v>3</v>
      </c>
      <c>
        <v>0</v>
      </c>
      <c>
        <v>0</v>
      </c>
      <c>
        <v>0</v>
      </c>
      <c>
        <v>0</v>
      </c>
      <c>
        <v>0</v>
      </c>
      <c>
        <v>448.60613788030025</v>
      </c>
      <c>
        <v>0</v>
      </c>
      <c>
        <v>68.140079009712</v>
      </c>
      <c>
        <v>0</v>
      </c>
      <c>
        <v>0</v>
      </c>
      <c>
        <v>516.7462168900122</v>
      </c>
    </row>
    <row>
      <c>
        <v>2600499</v>
      </c>
      <c>
        <v>1</v>
      </c>
      <c>
        <is>
          <t>İZMİR</t>
        </is>
      </c>
      <c>
        <v>TİRE</v>
      </c>
      <c>
        <is>
          <t>AG Fideri</t>
        </is>
      </c>
      <c>
        <v>ESKİOBA TR-2 35-29-L00146_C_56360340_56360340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06.07.2023 23:29:23</t>
        </is>
      </c>
      <c>
        <is>
          <t>07.07.2023 05:06:29</t>
        </is>
      </c>
      <c>
        <v>5.618333333</v>
      </c>
      <c>
        <v>0</v>
      </c>
      <c>
        <v>21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25.62271851575483</v>
      </c>
      <c>
        <v>0</v>
      </c>
      <c>
        <v>0</v>
      </c>
      <c>
        <v>0</v>
      </c>
      <c>
        <v>0</v>
      </c>
      <c>
        <v>0</v>
      </c>
      <c>
        <v>0</v>
      </c>
      <c>
        <v>25.62271851575483</v>
      </c>
    </row>
    <row>
      <c>
        <v>2600459</v>
      </c>
      <c>
        <v>1</v>
      </c>
      <c>
        <is>
          <t>İZMİR</t>
        </is>
      </c>
      <c>
        <v>KONAK</v>
      </c>
      <c>
        <is>
          <t>Saha Dağıtım Kutusu (SDK)</t>
        </is>
      </c>
      <c>
        <v>K-262 35-01-K00262_B B1_5857913</v>
      </c>
      <c>
        <v>AG Box / Sdk Giriş Sigorta Atığı</v>
      </c>
      <c>
        <v>Dağıtım-AG</v>
      </c>
      <c>
        <v>Uzun</v>
      </c>
      <c>
        <v>Şebeke işletmecisi</v>
      </c>
      <c>
        <v>Bildirimsiz</v>
      </c>
      <c>
        <is>
          <t>06.07.2023 22:39:55</t>
        </is>
      </c>
      <c>
        <is>
          <t>07.07.2023 00:15:21</t>
        </is>
      </c>
      <c>
        <v>1.590555555</v>
      </c>
      <c>
        <v>0</v>
      </c>
      <c>
        <v>0</v>
      </c>
      <c>
        <v>0</v>
      </c>
      <c>
        <v>0</v>
      </c>
      <c>
        <v>0</v>
      </c>
      <c>
        <v>6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19.990852303538727</v>
      </c>
      <c>
        <v>0</v>
      </c>
      <c>
        <v>0</v>
      </c>
      <c>
        <v>19.990852303538727</v>
      </c>
    </row>
    <row>
      <c>
        <v>2600064</v>
      </c>
      <c>
        <v>1</v>
      </c>
      <c>
        <is>
          <t>İZMİR</t>
        </is>
      </c>
      <c>
        <v>KARABURUN</v>
      </c>
      <c>
        <is>
          <t>AG Fideri</t>
        </is>
      </c>
      <c>
        <v>BADEMBÜKÜ TR-1 35-21-L00075_A_76840972_76840972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06.07.2023 17:15:13</t>
        </is>
      </c>
      <c>
        <is>
          <t>06.07.2023 19:07:54</t>
        </is>
      </c>
      <c>
        <v>1.878055555</v>
      </c>
      <c>
        <v>0</v>
      </c>
      <c>
        <v>14</v>
      </c>
      <c>
        <v>0</v>
      </c>
      <c>
        <v>13</v>
      </c>
      <c>
        <v>0</v>
      </c>
      <c>
        <v>6</v>
      </c>
      <c>
        <v>0</v>
      </c>
      <c>
        <v>0</v>
      </c>
      <c>
        <v>0</v>
      </c>
      <c>
        <v>5.422270368184326</v>
      </c>
      <c>
        <v>0</v>
      </c>
      <c>
        <v>9.985872424250845</v>
      </c>
      <c>
        <v>0</v>
      </c>
      <c>
        <v>1.9083556174225644</v>
      </c>
      <c>
        <v>0</v>
      </c>
      <c>
        <v>0</v>
      </c>
      <c>
        <v>17.316498409857736</v>
      </c>
    </row>
    <row>
      <c>
        <v>2599709</v>
      </c>
      <c>
        <v>1</v>
      </c>
      <c>
        <is>
          <t>MANİSA</t>
        </is>
      </c>
      <c>
        <v>SARUHANLI</v>
      </c>
      <c>
        <is>
          <t>Dağıtım Transformatörü</t>
        </is>
      </c>
      <c>
        <v>ŞATIRLAR TR-1 45-80-L00208_45-80-L00208_2360664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06.07.2023 11:53:27</t>
        </is>
      </c>
      <c>
        <is>
          <t>06.07.2023 13:57:35</t>
        </is>
      </c>
      <c>
        <v>2.068888888</v>
      </c>
      <c>
        <v>0</v>
      </c>
      <c>
        <v>112</v>
      </c>
      <c>
        <v>0</v>
      </c>
      <c>
        <v>4</v>
      </c>
      <c>
        <v>0</v>
      </c>
      <c>
        <v>16</v>
      </c>
      <c>
        <v>0</v>
      </c>
      <c>
        <v>0</v>
      </c>
      <c>
        <v>0</v>
      </c>
      <c>
        <v>25.557145300009626</v>
      </c>
      <c>
        <v>0</v>
      </c>
      <c>
        <v>8.814865544211564</v>
      </c>
      <c>
        <v>0</v>
      </c>
      <c>
        <v>11.597474549350668</v>
      </c>
      <c>
        <v>0</v>
      </c>
      <c>
        <v>0</v>
      </c>
      <c>
        <v>45.96948539357186</v>
      </c>
    </row>
    <row>
      <c>
        <v>2600207</v>
      </c>
      <c>
        <v>1</v>
      </c>
      <c>
        <is>
          <t>İZMİR</t>
        </is>
      </c>
      <c>
        <v>BEYDAĞ</v>
      </c>
      <c>
        <is>
          <t>DM</t>
        </is>
      </c>
      <c>
        <v>BEYDAĞ İM 35-32-A00001_MUTAFLAR L14_2049959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06.07.2023 19:16:01</t>
        </is>
      </c>
      <c>
        <is>
          <t>06.07.2023 19:58:38</t>
        </is>
      </c>
      <c>
        <v>0.710277777</v>
      </c>
      <c>
        <v>0</v>
      </c>
      <c>
        <v>541</v>
      </c>
      <c>
        <v>0</v>
      </c>
      <c>
        <v>34</v>
      </c>
      <c>
        <v>1</v>
      </c>
      <c>
        <v>69</v>
      </c>
      <c>
        <v>0</v>
      </c>
      <c>
        <v>0</v>
      </c>
      <c>
        <v>0</v>
      </c>
      <c>
        <v>53.58002178592047</v>
      </c>
      <c>
        <v>0</v>
      </c>
      <c>
        <v>34.47869136283758</v>
      </c>
      <c>
        <v>0.47540196708326676</v>
      </c>
      <c>
        <v>33.28056008021551</v>
      </c>
      <c>
        <v>0</v>
      </c>
      <c>
        <v>0</v>
      </c>
      <c>
        <v>121.81467519605683</v>
      </c>
    </row>
    <row>
      <c>
        <v>2600067</v>
      </c>
      <c>
        <v>1</v>
      </c>
      <c>
        <is>
          <t>İZMİR</t>
        </is>
      </c>
      <c>
        <v>BERGAMA</v>
      </c>
      <c>
        <is>
          <t>KÖK</t>
        </is>
      </c>
      <c>
        <v>KARAHIDIRLI KÖK 35-16-M00718_KARAHIDIRLI M3_2118798</v>
      </c>
      <c>
        <v>Plansız Kesinti / Müdahale</v>
      </c>
      <c>
        <v>Dağıtım-OG</v>
      </c>
      <c>
        <v>Uzun</v>
      </c>
      <c>
        <v>Şebeke işletmecisi</v>
      </c>
      <c>
        <v>Bildirimsiz</v>
      </c>
      <c>
        <is>
          <t>06.07.2023 17:24:27</t>
        </is>
      </c>
      <c>
        <is>
          <t>06.07.2023 18:20:15</t>
        </is>
      </c>
      <c>
        <v>0.93</v>
      </c>
      <c>
        <v>1</v>
      </c>
      <c>
        <v>119</v>
      </c>
      <c>
        <v>5</v>
      </c>
      <c>
        <v>40</v>
      </c>
      <c>
        <v>3</v>
      </c>
      <c>
        <v>18</v>
      </c>
      <c>
        <v>3</v>
      </c>
      <c>
        <v>0</v>
      </c>
      <c>
        <v>0.7781971299973898</v>
      </c>
      <c>
        <v>13.138167737912186</v>
      </c>
      <c>
        <v>14.44003115375454</v>
      </c>
      <c>
        <v>50.62417406752018</v>
      </c>
      <c>
        <v>8.568730125864702</v>
      </c>
      <c>
        <v>10.392694969413787</v>
      </c>
      <c>
        <v>350.4350054182779</v>
      </c>
      <c>
        <v>0</v>
      </c>
      <c>
        <v>448.3770006027407</v>
      </c>
    </row>
    <row>
      <c>
        <v>2600230</v>
      </c>
      <c>
        <v>1</v>
      </c>
      <c>
        <is>
          <t>İZMİR</t>
        </is>
      </c>
      <c>
        <v>ÖDEMİŞ</v>
      </c>
      <c>
        <is>
          <t>DM</t>
        </is>
      </c>
      <c>
        <v>İBRAHİMKUYU DM 35-15-M00286_ARITMA M10_67554489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06.07.2023 19:24:00</t>
        </is>
      </c>
      <c>
        <is>
          <t>06.07.2023 19:51:08</t>
        </is>
      </c>
      <c>
        <v>0.452222222</v>
      </c>
      <c>
        <v>0</v>
      </c>
      <c>
        <v>51</v>
      </c>
      <c>
        <v>51</v>
      </c>
      <c>
        <v>152</v>
      </c>
      <c>
        <v>4</v>
      </c>
      <c>
        <v>58</v>
      </c>
      <c>
        <v>1</v>
      </c>
      <c>
        <v>0</v>
      </c>
      <c>
        <v>0</v>
      </c>
      <c>
        <v>19.31220663156762</v>
      </c>
      <c>
        <v>511.6571314137773</v>
      </c>
      <c>
        <v>388.5300668363674</v>
      </c>
      <c>
        <v>11.360998843105026</v>
      </c>
      <c>
        <v>89.87789661938481</v>
      </c>
      <c>
        <v>139.83181488218014</v>
      </c>
      <c>
        <v>0</v>
      </c>
      <c>
        <v>1160.5701152263823</v>
      </c>
    </row>
    <row>
      <c>
        <v>2599566</v>
      </c>
      <c>
        <v>1</v>
      </c>
      <c>
        <is>
          <t>İZMİR</t>
        </is>
      </c>
      <c>
        <v>NARLIDERE</v>
      </c>
      <c>
        <is>
          <t>OG Fideri</t>
        </is>
      </c>
      <c>
        <v>K-225 35-07-K00225_TRAFO K03_48245437</v>
      </c>
      <c>
        <v>Şebeke Bakım Çalışması</v>
      </c>
      <c>
        <v>Dağıtım-OG</v>
      </c>
      <c>
        <v>Uzun</v>
      </c>
      <c>
        <v>Şebeke işletmecisi</v>
      </c>
      <c>
        <v>Bildirimli</v>
      </c>
      <c>
        <is>
          <t>06.07.2023 10:18:02</t>
        </is>
      </c>
      <c>
        <is>
          <t>06.07.2023 20:01:03</t>
        </is>
      </c>
      <c>
        <v>9.716944444</v>
      </c>
      <c>
        <v>0</v>
      </c>
      <c>
        <v>94</v>
      </c>
      <c>
        <v>0</v>
      </c>
      <c>
        <v>0</v>
      </c>
      <c>
        <v>0</v>
      </c>
      <c>
        <v>24</v>
      </c>
      <c>
        <v>0</v>
      </c>
      <c>
        <v>0</v>
      </c>
      <c>
        <v>0</v>
      </c>
      <c>
        <v>368.1468061483242</v>
      </c>
      <c>
        <v>0</v>
      </c>
      <c>
        <v>0</v>
      </c>
      <c>
        <v>0</v>
      </c>
      <c>
        <v>1238.0150446979883</v>
      </c>
      <c>
        <v>0</v>
      </c>
      <c>
        <v>0</v>
      </c>
      <c>
        <v>1606.1618508463125</v>
      </c>
    </row>
    <row>
      <c>
        <v>2600399</v>
      </c>
      <c>
        <v>1</v>
      </c>
      <c>
        <is>
          <t>MANİSA</t>
        </is>
      </c>
      <c>
        <v>SELENDİ</v>
      </c>
      <c>
        <is>
          <t>AG Fideri</t>
        </is>
      </c>
      <c>
        <v>KÜRKÇÜ TR-1 45-81-M00089_A_91161793_91161793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06.07.2023 21:02:19</t>
        </is>
      </c>
      <c>
        <is>
          <t>06.07.2023 23:44:39</t>
        </is>
      </c>
      <c>
        <v>2.705555555</v>
      </c>
      <c>
        <v>0</v>
      </c>
      <c>
        <v>67</v>
      </c>
      <c>
        <v>0</v>
      </c>
      <c>
        <v>2</v>
      </c>
      <c>
        <v>0</v>
      </c>
      <c>
        <v>7</v>
      </c>
      <c>
        <v>0</v>
      </c>
      <c>
        <v>0</v>
      </c>
      <c>
        <v>0</v>
      </c>
      <c>
        <v>26.17640582639077</v>
      </c>
      <c>
        <v>0</v>
      </c>
      <c>
        <v>0</v>
      </c>
      <c>
        <v>0</v>
      </c>
      <c>
        <v>5.172371761686726</v>
      </c>
      <c>
        <v>0</v>
      </c>
      <c>
        <v>0</v>
      </c>
      <c>
        <v>31.348777588077496</v>
      </c>
    </row>
    <row>
      <c>
        <v>2600044</v>
      </c>
      <c>
        <v>1</v>
      </c>
      <c>
        <is>
          <t>İZMİR</t>
        </is>
      </c>
      <c>
        <v>MENDERES</v>
      </c>
      <c>
        <is>
          <t>Kullanıcı Bağlantı Hattı</t>
        </is>
      </c>
      <c>
        <v>DEĞİRMENDERE TR-5 35-22-M00201_955269489_955269489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06.07.2023 17:00:58</t>
        </is>
      </c>
      <c>
        <is>
          <t>06.07.2023 17:32:40</t>
        </is>
      </c>
      <c>
        <v>0.528333333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0.2820214138780873</v>
      </c>
      <c>
        <v>0</v>
      </c>
      <c>
        <v>0</v>
      </c>
      <c>
        <v>0</v>
      </c>
      <c>
        <v>0</v>
      </c>
      <c>
        <v>0</v>
      </c>
      <c>
        <v>0</v>
      </c>
      <c>
        <v>0.2820214138780873</v>
      </c>
    </row>
    <row>
      <c>
        <v>2600442</v>
      </c>
      <c>
        <v>1</v>
      </c>
      <c>
        <is>
          <t>MANİSA</t>
        </is>
      </c>
      <c>
        <v>SALİHLİ</v>
      </c>
      <c>
        <is>
          <t>OG Fideri</t>
        </is>
      </c>
      <c>
        <v>AKÖREN TR-19 KÖK 45-78-M00974_HatBaşıAyırıcı_53139584 M04_53139584</v>
      </c>
      <c>
        <v>OG Ayırıcı Arızası</v>
      </c>
      <c>
        <v>Dağıtım-OG</v>
      </c>
      <c>
        <v>Uzun</v>
      </c>
      <c>
        <v>Şebeke işletmecisi</v>
      </c>
      <c>
        <v>Bildirimsiz</v>
      </c>
      <c>
        <is>
          <t>06.07.2023 21:04:24</t>
        </is>
      </c>
      <c>
        <is>
          <t>07.07.2023 01:59:54</t>
        </is>
      </c>
      <c>
        <v>4.925</v>
      </c>
      <c>
        <v>0</v>
      </c>
      <c>
        <v>0</v>
      </c>
      <c>
        <v>10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454.97440438679735</v>
      </c>
      <c>
        <v>0</v>
      </c>
      <c>
        <v>0</v>
      </c>
      <c>
        <v>0</v>
      </c>
      <c>
        <v>0</v>
      </c>
      <c>
        <v>0</v>
      </c>
      <c>
        <v>454.97440438679735</v>
      </c>
    </row>
    <row>
      <c>
        <v>2599334</v>
      </c>
      <c>
        <v>1</v>
      </c>
      <c>
        <is>
          <t>İZMİR</t>
        </is>
      </c>
      <c>
        <v>MENEMEN</v>
      </c>
      <c>
        <is>
          <t>Dağıtım Transformatörü</t>
        </is>
      </c>
      <c>
        <v>SEYREK TR-2 35-28-M00909_35-28-M00909_78088432</v>
      </c>
      <c>
        <v>AG Pano Arızası</v>
      </c>
      <c>
        <v>Dağıtım-AG</v>
      </c>
      <c>
        <v>Uzun</v>
      </c>
      <c>
        <v>Şebeke işletmecisi</v>
      </c>
      <c>
        <v>Bildirimsiz</v>
      </c>
      <c>
        <is>
          <t>06.07.2023 07:04:17</t>
        </is>
      </c>
      <c>
        <is>
          <t>06.07.2023 12:08:25</t>
        </is>
      </c>
      <c>
        <v>5.068888888</v>
      </c>
      <c>
        <v>0</v>
      </c>
      <c>
        <v>596</v>
      </c>
      <c>
        <v>0</v>
      </c>
      <c>
        <v>2</v>
      </c>
      <c>
        <v>0</v>
      </c>
      <c>
        <v>38</v>
      </c>
      <c>
        <v>0</v>
      </c>
      <c>
        <v>0</v>
      </c>
      <c>
        <v>0</v>
      </c>
      <c>
        <v>559.5630883979132</v>
      </c>
      <c>
        <v>0</v>
      </c>
      <c>
        <v>3.453149028161951</v>
      </c>
      <c>
        <v>0</v>
      </c>
      <c>
        <v>557.6470843443891</v>
      </c>
      <c>
        <v>0</v>
      </c>
      <c>
        <v>0</v>
      </c>
      <c>
        <v>1120.6633217704643</v>
      </c>
    </row>
    <row>
      <c>
        <v>2600393</v>
      </c>
      <c>
        <v>1</v>
      </c>
      <c>
        <is>
          <t>İZMİR</t>
        </is>
      </c>
      <c>
        <v>ÖDEMİŞ</v>
      </c>
      <c>
        <is>
          <t>AG Fideri</t>
        </is>
      </c>
      <c>
        <v>TR-25 35-15-L00025_A_91238577_91238577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06.07.2023 20:08:12</t>
        </is>
      </c>
      <c>
        <is>
          <t>07.07.2023 04:46:24</t>
        </is>
      </c>
      <c>
        <v>8.636666666</v>
      </c>
      <c>
        <v>0</v>
      </c>
      <c>
        <v>84</v>
      </c>
      <c>
        <v>0</v>
      </c>
      <c>
        <v>0</v>
      </c>
      <c>
        <v>0</v>
      </c>
      <c>
        <v>45</v>
      </c>
      <c>
        <v>0</v>
      </c>
      <c>
        <v>0</v>
      </c>
      <c>
        <v>0</v>
      </c>
      <c>
        <v>145.82813340819214</v>
      </c>
      <c>
        <v>0</v>
      </c>
      <c>
        <v>0</v>
      </c>
      <c>
        <v>0</v>
      </c>
      <c>
        <v>247.33661744606854</v>
      </c>
      <c>
        <v>0</v>
      </c>
      <c>
        <v>0</v>
      </c>
      <c>
        <v>393.16475085426066</v>
      </c>
    </row>
    <row>
      <c>
        <v>2599311</v>
      </c>
      <c>
        <v>1</v>
      </c>
      <c>
        <is>
          <t>MANİSA</t>
        </is>
      </c>
      <c>
        <v>KULA</v>
      </c>
      <c>
        <is>
          <t>Kullanıcı Bağlantı Hattı</t>
        </is>
      </c>
      <c>
        <v>DEREKÖY MANAKLAR TR 45-77-L00305_945501572_945501572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06.07.2023 05:56:59</t>
        </is>
      </c>
      <c>
        <is>
          <t>06.07.2023 08:11:30</t>
        </is>
      </c>
      <c>
        <v>2.241944444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0.156328444270845</v>
      </c>
      <c>
        <v>0</v>
      </c>
      <c>
        <v>0</v>
      </c>
      <c>
        <v>0</v>
      </c>
      <c>
        <v>0</v>
      </c>
      <c>
        <v>0</v>
      </c>
      <c>
        <v>0</v>
      </c>
      <c>
        <v>0.156328444270845</v>
      </c>
    </row>
    <row>
      <c>
        <v>2599752</v>
      </c>
      <c>
        <v>1</v>
      </c>
      <c>
        <is>
          <t>İZMİR</t>
        </is>
      </c>
      <c>
        <v>KİRAZ</v>
      </c>
      <c>
        <is>
          <t>AG Fideri</t>
        </is>
      </c>
      <c>
        <v>DOĞANCI TR-13 35-31-L00368_A_91440648_91440648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06.07.2023 12:21:34</t>
        </is>
      </c>
      <c>
        <is>
          <t>06.07.2023 22:15:40</t>
        </is>
      </c>
      <c>
        <v>9.901666666</v>
      </c>
      <c>
        <v>0</v>
      </c>
      <c>
        <v>1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1.948671635464784</v>
      </c>
      <c>
        <v>0</v>
      </c>
      <c>
        <v>8.743943503391158</v>
      </c>
      <c>
        <v>0</v>
      </c>
      <c>
        <v>0</v>
      </c>
      <c>
        <v>0</v>
      </c>
      <c>
        <v>0</v>
      </c>
      <c>
        <v>10.692615138855942</v>
      </c>
    </row>
    <row>
      <c>
        <v>2599503</v>
      </c>
      <c>
        <v>1</v>
      </c>
      <c>
        <is>
          <t>İZMİR</t>
        </is>
      </c>
      <c>
        <v>URLA</v>
      </c>
      <c>
        <is>
          <t>DM</t>
        </is>
      </c>
      <c>
        <v>YASEMİN DM 35-19-M00002_URLA TM-1 M06_2055956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06.07.2023 09:27:33</t>
        </is>
      </c>
      <c>
        <is>
          <t>06.07.2023 09:47:01</t>
        </is>
      </c>
      <c>
        <v>0.324444444</v>
      </c>
      <c>
        <v>5</v>
      </c>
      <c>
        <v>1773</v>
      </c>
      <c>
        <v>5</v>
      </c>
      <c>
        <v>324</v>
      </c>
      <c>
        <v>18</v>
      </c>
      <c>
        <v>221</v>
      </c>
      <c>
        <v>1</v>
      </c>
      <c>
        <v>0</v>
      </c>
      <c>
        <v>12.81502118783092</v>
      </c>
      <c>
        <v>165.0959056209769</v>
      </c>
      <c>
        <v>1.477896313065565</v>
      </c>
      <c>
        <v>60.170189495181496</v>
      </c>
      <c>
        <v>32.55969586198777</v>
      </c>
      <c>
        <v>113.35736714188232</v>
      </c>
      <c>
        <v>116.69864819434333</v>
      </c>
      <c>
        <v>0</v>
      </c>
      <c>
        <v>502.1747238152683</v>
      </c>
    </row>
    <row>
      <c>
        <v>2600187</v>
      </c>
      <c>
        <v>1</v>
      </c>
      <c>
        <is>
          <t>MANİSA</t>
        </is>
      </c>
      <c>
        <v>SARIGÖL</v>
      </c>
      <c>
        <is>
          <t>Dağıtım Transformatörü</t>
        </is>
      </c>
      <c>
        <v>SARIGÖL TR-27 45-79-M00027_45-79-M00027_2359669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06.07.2023 18:56:47</t>
        </is>
      </c>
      <c>
        <is>
          <t>07.07.2023 00:18:02</t>
        </is>
      </c>
      <c>
        <v>5.354166666</v>
      </c>
      <c>
        <v>0</v>
      </c>
      <c>
        <v>8</v>
      </c>
      <c>
        <v>0</v>
      </c>
      <c>
        <v>13</v>
      </c>
      <c>
        <v>0</v>
      </c>
      <c>
        <v>1</v>
      </c>
      <c>
        <v>0</v>
      </c>
      <c>
        <v>0</v>
      </c>
      <c>
        <v>0</v>
      </c>
      <c>
        <v>9.372461421626157</v>
      </c>
      <c>
        <v>0</v>
      </c>
      <c>
        <v>354.5942740024111</v>
      </c>
      <c>
        <v>0</v>
      </c>
      <c>
        <v>0.3345857610586067</v>
      </c>
      <c>
        <v>0</v>
      </c>
      <c>
        <v>0</v>
      </c>
      <c>
        <v>364.3013211850959</v>
      </c>
    </row>
    <row>
      <c>
        <v>2599938</v>
      </c>
      <c>
        <v>1</v>
      </c>
      <c>
        <is>
          <t>İZMİR</t>
        </is>
      </c>
      <c>
        <v>ÇEŞME</v>
      </c>
      <c>
        <is>
          <t>Kullanıcı Bağlantı Hattı</t>
        </is>
      </c>
      <c>
        <v>L-434 MENDERES BP 35-18-L00434_950456936_950456936</v>
      </c>
      <c>
        <v>AG Branşman Yeraltı Kablo Arızası</v>
      </c>
      <c>
        <v>Dağıtım-AG</v>
      </c>
      <c>
        <v>Uzun</v>
      </c>
      <c>
        <v>Şebeke işletmecisi</v>
      </c>
      <c>
        <v>Bildirimsiz</v>
      </c>
      <c>
        <is>
          <t>06.07.2023 14:52:28</t>
        </is>
      </c>
      <c>
        <is>
          <t>06.07.2023 18:40:46</t>
        </is>
      </c>
      <c>
        <v>3.805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0.920126975699521</v>
      </c>
      <c>
        <v>0</v>
      </c>
      <c>
        <v>0</v>
      </c>
      <c>
        <v>0</v>
      </c>
      <c>
        <v>0</v>
      </c>
      <c>
        <v>0</v>
      </c>
      <c>
        <v>0</v>
      </c>
      <c>
        <v>0.920126975699521</v>
      </c>
    </row>
    <row>
      <c>
        <v>2599838</v>
      </c>
      <c>
        <v>1</v>
      </c>
      <c>
        <is>
          <t>MANİSA</t>
        </is>
      </c>
      <c>
        <v>ALAŞEHİR</v>
      </c>
      <c>
        <is>
          <t>Kullanıcı Bağlantı Hattı</t>
        </is>
      </c>
      <c>
        <v>ALAŞEHİR TR-77 BAKLACI KÖYÜ 45-73-M00077_945680177_945680177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06.07.2023 13:37:17</t>
        </is>
      </c>
      <c>
        <is>
          <t>06.07.2023 18:57:27</t>
        </is>
      </c>
      <c>
        <v>5.336111111</v>
      </c>
      <c>
        <v>0</v>
      </c>
      <c>
        <v>3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2.90566728597514</v>
      </c>
      <c>
        <v>0</v>
      </c>
      <c>
        <v>0</v>
      </c>
      <c>
        <v>0</v>
      </c>
      <c>
        <v>0</v>
      </c>
      <c>
        <v>0</v>
      </c>
      <c>
        <v>0</v>
      </c>
      <c>
        <v>2.90566728597514</v>
      </c>
    </row>
    <row>
      <c>
        <v>2599646</v>
      </c>
      <c>
        <v>1</v>
      </c>
      <c>
        <is>
          <t>MANİSA</t>
        </is>
      </c>
      <c>
        <v>ALAŞEHİR</v>
      </c>
      <c>
        <is>
          <t>OG Fideri</t>
        </is>
      </c>
      <c>
        <v>BADINCA KÖK 45-73-M00341_HatBaşıAyırıcı_53136578 M03_53136578</v>
      </c>
      <c>
        <v>Şebeke Yenileme ve Kapasite Artışı Çalışması</v>
      </c>
      <c>
        <v>Dağıtım-OG</v>
      </c>
      <c>
        <v>Uzun</v>
      </c>
      <c>
        <v>Şebeke işletmecisi</v>
      </c>
      <c>
        <v>Bildirimli</v>
      </c>
      <c>
        <is>
          <t>06.07.2023 11:15:54</t>
        </is>
      </c>
      <c>
        <is>
          <t>06.07.2023 18:24:39</t>
        </is>
      </c>
      <c>
        <v>7.145833333</v>
      </c>
      <c>
        <v>0</v>
      </c>
      <c>
        <v>15</v>
      </c>
      <c>
        <v>0</v>
      </c>
      <c>
        <v>4</v>
      </c>
      <c>
        <v>0</v>
      </c>
      <c>
        <v>0</v>
      </c>
      <c>
        <v>0</v>
      </c>
      <c>
        <v>0</v>
      </c>
      <c>
        <v>0</v>
      </c>
      <c>
        <v>21.931578289563</v>
      </c>
      <c>
        <v>0</v>
      </c>
      <c>
        <v>33.186132876569</v>
      </c>
      <c>
        <v>0</v>
      </c>
      <c>
        <v>0</v>
      </c>
      <c>
        <v>0</v>
      </c>
      <c>
        <v>0</v>
      </c>
      <c>
        <v>55.117711166132</v>
      </c>
    </row>
    <row>
      <c>
        <v>2600087</v>
      </c>
      <c>
        <v>1</v>
      </c>
      <c>
        <is>
          <t>İZMİR</t>
        </is>
      </c>
      <c>
        <v>BAYRAKLI</v>
      </c>
      <c>
        <is>
          <t>OG Fideri</t>
        </is>
      </c>
      <c>
        <v>M-2517 35-02-M02517_DAĞITIM TRF M-2517 M03_66108525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06.07.2023 14:56:47</t>
        </is>
      </c>
      <c>
        <is>
          <t>06.07.2023 19:13:20</t>
        </is>
      </c>
      <c>
        <v>4.275833333</v>
      </c>
      <c>
        <v>0</v>
      </c>
      <c>
        <v>755</v>
      </c>
      <c>
        <v>0</v>
      </c>
      <c>
        <v>0</v>
      </c>
      <c>
        <v>0</v>
      </c>
      <c>
        <v>33</v>
      </c>
      <c>
        <v>0</v>
      </c>
      <c>
        <v>0</v>
      </c>
      <c>
        <v>0</v>
      </c>
      <c>
        <v>1027.389090942321</v>
      </c>
      <c>
        <v>0</v>
      </c>
      <c>
        <v>0</v>
      </c>
      <c>
        <v>0</v>
      </c>
      <c>
        <v>178.59908001221226</v>
      </c>
      <c>
        <v>0</v>
      </c>
      <c>
        <v>0</v>
      </c>
      <c>
        <v>1205.9881709545332</v>
      </c>
    </row>
    <row>
      <c>
        <v>2599366</v>
      </c>
      <c>
        <v>1</v>
      </c>
      <c>
        <is>
          <t>MANİSA</t>
        </is>
      </c>
      <c>
        <v>TURGUTLU</v>
      </c>
      <c>
        <is>
          <t>DM</t>
        </is>
      </c>
      <c>
        <v>DERBENT İM-DM 45-83-A00004_MANİSA-2 M12_2097148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06.07.2023 07:47:50</t>
        </is>
      </c>
      <c>
        <is>
          <t>06.07.2023 08:34:56</t>
        </is>
      </c>
      <c>
        <v>0.785</v>
      </c>
      <c>
        <v>2</v>
      </c>
      <c>
        <v>1</v>
      </c>
      <c>
        <v>101</v>
      </c>
      <c>
        <v>1</v>
      </c>
      <c>
        <v>12</v>
      </c>
      <c>
        <v>0</v>
      </c>
      <c>
        <v>0</v>
      </c>
      <c>
        <v>0</v>
      </c>
      <c>
        <v>0.5264963913698542</v>
      </c>
      <c>
        <v>1.3874685204222752</v>
      </c>
      <c>
        <v>149.45856199701035</v>
      </c>
      <c>
        <v>2.1407949624533336</v>
      </c>
      <c>
        <v>15.542323913532057</v>
      </c>
      <c>
        <v>0</v>
      </c>
      <c>
        <v>0</v>
      </c>
      <c>
        <v>0</v>
      </c>
      <c>
        <v>169.05564578478786</v>
      </c>
    </row>
    <row>
      <c>
        <v>2600030</v>
      </c>
      <c>
        <v>1</v>
      </c>
      <c>
        <is>
          <t>MANİSA</t>
        </is>
      </c>
      <c>
        <v>SARIGÖL</v>
      </c>
      <c>
        <is>
          <t>DM</t>
        </is>
      </c>
      <c>
        <v>SARIGÖL DM 45-79-M00069_ESKİ KÖYLER FİDERİ M05_2076620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06.07.2023 16:51:06</t>
        </is>
      </c>
      <c>
        <is>
          <t>06.07.2023 17:03:43</t>
        </is>
      </c>
      <c>
        <v>0.210277777</v>
      </c>
      <c>
        <v>4</v>
      </c>
      <c>
        <v>2642</v>
      </c>
      <c>
        <v>145</v>
      </c>
      <c>
        <v>336</v>
      </c>
      <c>
        <v>5</v>
      </c>
      <c>
        <v>192</v>
      </c>
      <c>
        <v>0</v>
      </c>
      <c>
        <v>0</v>
      </c>
      <c>
        <v>0.2073996043066667</v>
      </c>
      <c>
        <v>89.4481332587661</v>
      </c>
      <c>
        <v>422.2066226433553</v>
      </c>
      <c>
        <v>461.90769597562854</v>
      </c>
      <c>
        <v>4.371568356225997</v>
      </c>
      <c>
        <v>29.535705040373063</v>
      </c>
      <c>
        <v>0</v>
      </c>
      <c>
        <v>0</v>
      </c>
      <c>
        <v>1007.6771248786556</v>
      </c>
    </row>
    <row>
      <c>
        <v>2600362</v>
      </c>
      <c>
        <v>1</v>
      </c>
      <c>
        <is>
          <t>İZMİR</t>
        </is>
      </c>
      <c>
        <v>MENDERES</v>
      </c>
      <c>
        <is>
          <t>AG Fideri</t>
        </is>
      </c>
      <c>
        <v>KÜNER TR-11 35-22-M00293_A_56373334_56373334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06.07.2023 20:24:52</t>
        </is>
      </c>
      <c>
        <is>
          <t>06.07.2023 23:29:16</t>
        </is>
      </c>
      <c>
        <v>3.073333333</v>
      </c>
      <c>
        <v>0</v>
      </c>
      <c>
        <v>20</v>
      </c>
      <c>
        <v>0</v>
      </c>
      <c>
        <v>5</v>
      </c>
      <c>
        <v>0</v>
      </c>
      <c>
        <v>4</v>
      </c>
      <c>
        <v>0</v>
      </c>
      <c>
        <v>0</v>
      </c>
      <c>
        <v>0</v>
      </c>
      <c>
        <v>41.906365520310814</v>
      </c>
      <c>
        <v>0</v>
      </c>
      <c>
        <v>18.54247102960253</v>
      </c>
      <c>
        <v>0</v>
      </c>
      <c>
        <v>2.1826125595327204</v>
      </c>
      <c>
        <v>0</v>
      </c>
      <c>
        <v>0</v>
      </c>
      <c>
        <v>62.631449109446066</v>
      </c>
    </row>
    <row>
      <c>
        <v>2599320</v>
      </c>
      <c>
        <v>1</v>
      </c>
      <c>
        <is>
          <t>İZMİR</t>
        </is>
      </c>
      <c>
        <v>ÇİĞLİ</v>
      </c>
      <c>
        <is>
          <t>TM Fideri</t>
        </is>
      </c>
      <c>
        <v>EBSO TM 35-09-A00001_BALATCIK M16_2314254</v>
      </c>
      <c>
        <v>OG İletken Kopması</v>
      </c>
      <c>
        <v>Dağıtım-OG</v>
      </c>
      <c>
        <v>Uzun</v>
      </c>
      <c>
        <v>Şebeke işletmecisi</v>
      </c>
      <c>
        <v>Bildirimsiz</v>
      </c>
      <c>
        <is>
          <t>06.07.2023 06:09:00</t>
        </is>
      </c>
      <c>
        <is>
          <t>06.07.2023 07:51:38</t>
        </is>
      </c>
      <c>
        <v>1.710555555</v>
      </c>
      <c>
        <v>1</v>
      </c>
      <c>
        <v>8271</v>
      </c>
      <c>
        <v>0</v>
      </c>
      <c>
        <v>3</v>
      </c>
      <c>
        <v>16</v>
      </c>
      <c>
        <v>1132</v>
      </c>
      <c>
        <v>4</v>
      </c>
      <c>
        <v>5</v>
      </c>
      <c>
        <v>10.641350260228002</v>
      </c>
      <c>
        <v>2762.2941827289706</v>
      </c>
      <c>
        <v>0</v>
      </c>
      <c>
        <v>4.684097825979422</v>
      </c>
      <c>
        <v>173.50479227173125</v>
      </c>
      <c>
        <v>2023.5738314220876</v>
      </c>
      <c>
        <v>539.6519398383398</v>
      </c>
      <c>
        <v>60.451879664738684</v>
      </c>
      <c>
        <v>5574.8020740120755</v>
      </c>
    </row>
    <row>
      <c>
        <v>2599652</v>
      </c>
      <c>
        <v>1</v>
      </c>
      <c>
        <is>
          <t>MANİSA</t>
        </is>
      </c>
      <c>
        <v>SALİHLİ</v>
      </c>
      <c>
        <is>
          <t>OG Fideri</t>
        </is>
      </c>
      <c>
        <v>ÇAPAKLI KÖK 45-78-M01161_HatBaşıAyırıcı_53139860 M06_53139860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06.07.2023 11:11:30</t>
        </is>
      </c>
      <c>
        <is>
          <t>06.07.2023 15:57:46</t>
        </is>
      </c>
      <c>
        <v>4.771111111</v>
      </c>
      <c>
        <v>0</v>
      </c>
      <c>
        <v>0</v>
      </c>
      <c>
        <v>0</v>
      </c>
      <c>
        <v>10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344.30834857273646</v>
      </c>
      <c>
        <v>0</v>
      </c>
      <c>
        <v>0</v>
      </c>
      <c>
        <v>0</v>
      </c>
      <c>
        <v>0</v>
      </c>
      <c>
        <v>344.30834857273646</v>
      </c>
    </row>
    <row>
      <c>
        <v>2600339</v>
      </c>
      <c>
        <v>1</v>
      </c>
      <c>
        <is>
          <t>İZMİR</t>
        </is>
      </c>
      <c>
        <v>ÇEŞME</v>
      </c>
      <c>
        <is>
          <t>DM</t>
        </is>
      </c>
      <c>
        <v>L-300 DM 35-18-L00300_L-425 AKTAŞ L08_2098709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06.07.2023 19:27:37</t>
        </is>
      </c>
      <c>
        <is>
          <t>06.07.2023 23:19:28</t>
        </is>
      </c>
      <c>
        <v>3.864166666</v>
      </c>
      <c>
        <v>0</v>
      </c>
      <c>
        <v>407</v>
      </c>
      <c>
        <v>0</v>
      </c>
      <c>
        <v>1</v>
      </c>
      <c>
        <v>0</v>
      </c>
      <c>
        <v>119</v>
      </c>
      <c>
        <v>0</v>
      </c>
      <c>
        <v>0</v>
      </c>
      <c>
        <v>0</v>
      </c>
      <c>
        <v>1088.9767103462184</v>
      </c>
      <c>
        <v>0</v>
      </c>
      <c>
        <v>2.5963856717817344</v>
      </c>
      <c>
        <v>0</v>
      </c>
      <c>
        <v>1164.1040223607174</v>
      </c>
      <c>
        <v>0</v>
      </c>
      <c>
        <v>0</v>
      </c>
      <c>
        <v>2255.6771183787178</v>
      </c>
    </row>
    <row>
      <c>
        <v>2600007</v>
      </c>
      <c>
        <v>1</v>
      </c>
      <c>
        <is>
          <t>İZMİR</t>
        </is>
      </c>
      <c>
        <v>KONAK</v>
      </c>
      <c>
        <is>
          <t>Kullanıcı Bağlantı Hattı</t>
        </is>
      </c>
      <c>
        <v>M-1538 35-01-M01538_911325917_911325917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06.07.2023 16:20:40</t>
        </is>
      </c>
      <c>
        <is>
          <t>06.07.2023 17:19:21</t>
        </is>
      </c>
      <c>
        <v>0.978055555</v>
      </c>
      <c>
        <v>0</v>
      </c>
      <c>
        <v>3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0.3016870698256554</v>
      </c>
      <c>
        <v>0</v>
      </c>
      <c>
        <v>0</v>
      </c>
      <c>
        <v>0</v>
      </c>
      <c>
        <v>0</v>
      </c>
      <c>
        <v>0</v>
      </c>
      <c>
        <v>0</v>
      </c>
      <c>
        <v>0.3016870698256554</v>
      </c>
    </row>
    <row>
      <c>
        <v>2599529</v>
      </c>
      <c>
        <v>1</v>
      </c>
      <c>
        <is>
          <t>İZMİR</t>
        </is>
      </c>
      <c>
        <v>ALİAĞA</v>
      </c>
      <c>
        <is>
          <t>OG Fideri</t>
        </is>
      </c>
      <c>
        <v>TR-54 35-17-M00054_DIREK TIPI TRAFO HUCRESI H01_2039177</v>
      </c>
      <c>
        <v>OG Atlama Arızası</v>
      </c>
      <c>
        <v>Dağıtım-OG</v>
      </c>
      <c>
        <v>Uzun</v>
      </c>
      <c>
        <v>Şebeke işletmecisi</v>
      </c>
      <c>
        <v>Bildirimsiz</v>
      </c>
      <c>
        <is>
          <t>06.07.2023 09:52:57</t>
        </is>
      </c>
      <c>
        <is>
          <t>06.07.2023 13:11:59</t>
        </is>
      </c>
      <c>
        <v>3.317222222</v>
      </c>
      <c>
        <v>0</v>
      </c>
      <c>
        <v>165</v>
      </c>
      <c>
        <v>0</v>
      </c>
      <c>
        <v>0</v>
      </c>
      <c>
        <v>0</v>
      </c>
      <c>
        <v>11</v>
      </c>
      <c>
        <v>0</v>
      </c>
      <c>
        <v>0</v>
      </c>
      <c>
        <v>0</v>
      </c>
      <c>
        <v>130.18416489099036</v>
      </c>
      <c>
        <v>0</v>
      </c>
      <c>
        <v>0</v>
      </c>
      <c>
        <v>0</v>
      </c>
      <c>
        <v>58.91123993931602</v>
      </c>
      <c>
        <v>0</v>
      </c>
      <c>
        <v>0</v>
      </c>
      <c>
        <v>189.0954048303064</v>
      </c>
    </row>
    <row>
      <c>
        <v>2600193</v>
      </c>
      <c>
        <v>1</v>
      </c>
      <c>
        <is>
          <t>MANİSA</t>
        </is>
      </c>
      <c>
        <v>DEMİRCİ</v>
      </c>
      <c>
        <is>
          <t>AG Fideri</t>
        </is>
      </c>
      <c>
        <v>AHMETLER TR-1 45-74-M00240_A_56352136_56352136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06.07.2023 19:05:43</t>
        </is>
      </c>
      <c>
        <is>
          <t>06.07.2023 19:54:57</t>
        </is>
      </c>
      <c>
        <v>0.820555555</v>
      </c>
      <c>
        <v>0</v>
      </c>
      <c>
        <v>64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4.581047363645879</v>
      </c>
      <c>
        <v>0</v>
      </c>
      <c>
        <v>0</v>
      </c>
      <c>
        <v>0</v>
      </c>
      <c>
        <v>0.010344865973442002</v>
      </c>
      <c>
        <v>0</v>
      </c>
      <c>
        <v>0</v>
      </c>
      <c>
        <v>4.591392229619321</v>
      </c>
    </row>
    <row>
      <c>
        <v>2599512</v>
      </c>
      <c>
        <v>1</v>
      </c>
      <c>
        <is>
          <t>MANİSA</t>
        </is>
      </c>
      <c>
        <v>TURGUTLU</v>
      </c>
      <c>
        <is>
          <t>TM Fideri</t>
        </is>
      </c>
      <c>
        <v>DERBENT TM 45-83-A00003_TURGUTLU-3 M02_2312529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06.07.2023 09:42:12</t>
        </is>
      </c>
      <c>
        <is>
          <t>06.07.2023 10:02:05</t>
        </is>
      </c>
      <c>
        <v>0.331577777</v>
      </c>
      <c>
        <v>14</v>
      </c>
      <c>
        <v>32</v>
      </c>
      <c>
        <v>208</v>
      </c>
      <c>
        <v>308</v>
      </c>
      <c>
        <v>43</v>
      </c>
      <c>
        <v>49</v>
      </c>
      <c>
        <v>1</v>
      </c>
      <c>
        <v>0</v>
      </c>
      <c>
        <v>4.005616903810579</v>
      </c>
      <c>
        <v>7.268327859261647</v>
      </c>
      <c>
        <v>171.40118855812045</v>
      </c>
      <c>
        <v>196.73167464617043</v>
      </c>
      <c>
        <v>46.525582516303515</v>
      </c>
      <c>
        <v>28.29263786539467</v>
      </c>
      <c>
        <v>287.05974280533127</v>
      </c>
      <c>
        <v>0</v>
      </c>
      <c>
        <v>741.2847711543925</v>
      </c>
    </row>
    <row>
      <c>
        <v>2600153</v>
      </c>
      <c>
        <v>1</v>
      </c>
      <c>
        <is>
          <t>MANİSA</t>
        </is>
      </c>
      <c>
        <v>ALAŞEHİR</v>
      </c>
      <c>
        <is>
          <t>DM</t>
        </is>
      </c>
      <c>
        <v>YEŞİLYURT DM 45-73-M00476_YEŞİLYURT MERKEZ (TR-2) M05_2318330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06.07.2023 18:14:33</t>
        </is>
      </c>
      <c>
        <is>
          <t>06.07.2023 19:33:15</t>
        </is>
      </c>
      <c>
        <v>1.311666666</v>
      </c>
      <c>
        <v>4</v>
      </c>
      <c>
        <v>1553</v>
      </c>
      <c>
        <v>7</v>
      </c>
      <c>
        <v>39</v>
      </c>
      <c>
        <v>2</v>
      </c>
      <c>
        <v>314</v>
      </c>
      <c>
        <v>0</v>
      </c>
      <c>
        <v>0</v>
      </c>
      <c>
        <v>17.582367423110657</v>
      </c>
      <c>
        <v>440.2050066756967</v>
      </c>
      <c>
        <v>229.00468432576787</v>
      </c>
      <c>
        <v>412.3104215242472</v>
      </c>
      <c>
        <v>16.198080721174314</v>
      </c>
      <c>
        <v>262.2676313475664</v>
      </c>
      <c>
        <v>0</v>
      </c>
      <c>
        <v>0</v>
      </c>
      <c>
        <v>1377.5681920175634</v>
      </c>
    </row>
    <row>
      <c>
        <v>2599821</v>
      </c>
      <c>
        <v>1</v>
      </c>
      <c>
        <is>
          <t>MANİSA</t>
        </is>
      </c>
      <c>
        <v>SARIGÖL</v>
      </c>
      <c>
        <is>
          <t>DM</t>
        </is>
      </c>
      <c>
        <v>SARIGÖL DM 45-79-M00069_SELİMİYE FİDERİ M18_2076606</v>
      </c>
      <c>
        <v>OG Fider Açması</v>
      </c>
      <c>
        <v>Dağıtım-OG</v>
      </c>
      <c>
        <v>Kısa</v>
      </c>
      <c>
        <v>Şebeke işletmecisi</v>
      </c>
      <c>
        <v>Bildirimsiz</v>
      </c>
      <c>
        <is>
          <t>06.07.2023 13:36:41</t>
        </is>
      </c>
      <c>
        <is>
          <t>06.07.2023 13:38:19</t>
        </is>
      </c>
      <c>
        <v>0.027222222</v>
      </c>
      <c>
        <v>2</v>
      </c>
      <c>
        <v>1023</v>
      </c>
      <c>
        <v>17</v>
      </c>
      <c>
        <v>244</v>
      </c>
      <c>
        <v>1</v>
      </c>
      <c>
        <v>60</v>
      </c>
      <c>
        <v>0</v>
      </c>
      <c>
        <v>0</v>
      </c>
      <c>
        <v>0.01323572614</v>
      </c>
      <c>
        <v>5.710811889553802</v>
      </c>
      <c>
        <v>3.8245983367198693</v>
      </c>
      <c>
        <v>28.591715043852872</v>
      </c>
      <c>
        <v>0.06788321594579856</v>
      </c>
      <c>
        <v>1.2228521156544</v>
      </c>
      <c>
        <v>0</v>
      </c>
      <c>
        <v>0</v>
      </c>
      <c>
        <v>39.43109632786674</v>
      </c>
    </row>
    <row>
      <c>
        <v>2599575</v>
      </c>
      <c>
        <v>1</v>
      </c>
      <c>
        <is>
          <t>MANİSA</t>
        </is>
      </c>
      <c>
        <v>YUNUSEMRE</v>
      </c>
      <c>
        <is>
          <t>KÖK</t>
        </is>
      </c>
      <c>
        <v>MURADİYE DM-5/8 KÖK 45-71-M00828_GÜVEN AMBALAJ M11_72087095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06.07.2023 10:20:22</t>
        </is>
      </c>
      <c>
        <is>
          <t>06.07.2023 10:42:13</t>
        </is>
      </c>
      <c>
        <v>0.364166666</v>
      </c>
      <c>
        <v>0</v>
      </c>
      <c>
        <v>0</v>
      </c>
      <c>
        <v>0</v>
      </c>
      <c>
        <v>0</v>
      </c>
      <c>
        <v>2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2.535366924399691</v>
      </c>
      <c>
        <v>0</v>
      </c>
      <c>
        <v>10.63505212062051</v>
      </c>
      <c>
        <v>0</v>
      </c>
      <c>
        <v>13.170419045020202</v>
      </c>
    </row>
    <row>
      <c>
        <v>2600070</v>
      </c>
      <c>
        <v>1</v>
      </c>
      <c>
        <is>
          <t>MANİSA</t>
        </is>
      </c>
      <c>
        <v>YUNUSEMRE</v>
      </c>
      <c>
        <is>
          <t>Dağıtım Transformatörü</t>
        </is>
      </c>
      <c>
        <v>EVRENOS TR-3 45-71-M01411_45-71-M01411_2371340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06.07.2023 17:23:18</t>
        </is>
      </c>
      <c>
        <is>
          <t>06.07.2023 20:39:06</t>
        </is>
      </c>
      <c>
        <v>3.263333333</v>
      </c>
      <c>
        <v>0</v>
      </c>
      <c>
        <v>320</v>
      </c>
      <c>
        <v>0</v>
      </c>
      <c>
        <v>3</v>
      </c>
      <c>
        <v>0</v>
      </c>
      <c>
        <v>23</v>
      </c>
      <c>
        <v>0</v>
      </c>
      <c>
        <v>0</v>
      </c>
      <c>
        <v>0</v>
      </c>
      <c>
        <v>214.41556510771295</v>
      </c>
      <c>
        <v>0</v>
      </c>
      <c>
        <v>21.78863803482484</v>
      </c>
      <c>
        <v>0</v>
      </c>
      <c>
        <v>81.18734266584666</v>
      </c>
      <c>
        <v>0</v>
      </c>
      <c>
        <v>0</v>
      </c>
      <c>
        <v>317.3915458083844</v>
      </c>
    </row>
    <row>
      <c>
        <v>2599466</v>
      </c>
      <c>
        <v>1</v>
      </c>
      <c>
        <is>
          <t>MANİSA</t>
        </is>
      </c>
      <c>
        <v>ŞEHZADELER</v>
      </c>
      <c>
        <is>
          <t>TM Fideri</t>
        </is>
      </c>
      <c>
        <v>MANİSA TM-1 45-71-A00001_DM-8 M21_2309130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06.07.2023 08:48:04</t>
        </is>
      </c>
      <c>
        <is>
          <t>06.07.2023 11:57:50</t>
        </is>
      </c>
      <c>
        <v>3.162777777</v>
      </c>
      <c>
        <v>0</v>
      </c>
      <c>
        <v>14234</v>
      </c>
      <c>
        <v>0</v>
      </c>
      <c>
        <v>23</v>
      </c>
      <c>
        <v>7</v>
      </c>
      <c>
        <v>1024</v>
      </c>
      <c>
        <v>4</v>
      </c>
      <c>
        <v>5</v>
      </c>
      <c>
        <v>0</v>
      </c>
      <c>
        <v>9706.474204570015</v>
      </c>
      <c>
        <v>0</v>
      </c>
      <c>
        <v>56.54410463216366</v>
      </c>
      <c>
        <v>619.8714384181492</v>
      </c>
      <c>
        <v>4679.125245316532</v>
      </c>
      <c>
        <v>834.3260349044733</v>
      </c>
      <c>
        <v>535.3119340383239</v>
      </c>
      <c>
        <v>16431.65296187966</v>
      </c>
    </row>
    <row>
      <c>
        <v>2599280</v>
      </c>
      <c>
        <v>1</v>
      </c>
      <c>
        <is>
          <t>MANİSA</t>
        </is>
      </c>
      <c>
        <v>ALAŞEHİR</v>
      </c>
      <c>
        <is>
          <t>KÖK</t>
        </is>
      </c>
      <c>
        <v>TARAKÇI KÖK 45-73-M00265_TR-425 M01_66682924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06.07.2023 02:36:13</t>
        </is>
      </c>
      <c>
        <is>
          <t>06.07.2023 09:17:26</t>
        </is>
      </c>
      <c>
        <v>6.686944444</v>
      </c>
      <c>
        <v>0</v>
      </c>
      <c>
        <v>0</v>
      </c>
      <c>
        <v>0</v>
      </c>
      <c>
        <v>11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148.04136192490344</v>
      </c>
      <c>
        <v>0</v>
      </c>
      <c>
        <v>0</v>
      </c>
      <c>
        <v>0</v>
      </c>
      <c>
        <v>0</v>
      </c>
      <c>
        <v>148.04136192490344</v>
      </c>
    </row>
    <row>
      <c>
        <v>2599569</v>
      </c>
      <c>
        <v>1</v>
      </c>
      <c>
        <is>
          <t>MANİSA</t>
        </is>
      </c>
      <c>
        <v>GÖRDES</v>
      </c>
      <c>
        <is>
          <t>AG Fideri</t>
        </is>
      </c>
      <c>
        <v>DİKİLİTAŞ TR-1 45-75-M00314_A_56389778_56389778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06.07.2023 10:16:41</t>
        </is>
      </c>
      <c>
        <is>
          <t>06.07.2023 12:19:20</t>
        </is>
      </c>
      <c>
        <v>2.044166666</v>
      </c>
      <c>
        <v>0</v>
      </c>
      <c>
        <v>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0.71629818469226</v>
      </c>
      <c>
        <v>0</v>
      </c>
      <c>
        <v>0</v>
      </c>
      <c>
        <v>0</v>
      </c>
      <c>
        <v>0.06661972106995875</v>
      </c>
      <c>
        <v>0</v>
      </c>
      <c>
        <v>0</v>
      </c>
      <c>
        <v>0.7829179057622188</v>
      </c>
    </row>
    <row>
      <c>
        <v>2600445</v>
      </c>
      <c>
        <v>1</v>
      </c>
      <c>
        <is>
          <t>İZMİR</t>
        </is>
      </c>
      <c>
        <v>TİRE</v>
      </c>
      <c>
        <is>
          <t>AG Fideri</t>
        </is>
      </c>
      <c>
        <v>CAMBAZLI TR-3 35-29-L00247_A_56402461_56402461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06.07.2023 22:24:57</t>
        </is>
      </c>
      <c>
        <is>
          <t>07.07.2023 04:46:36</t>
        </is>
      </c>
      <c>
        <v>6.360833333</v>
      </c>
      <c>
        <v>0</v>
      </c>
      <c>
        <v>3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4.917157633818976</v>
      </c>
      <c>
        <v>0</v>
      </c>
      <c>
        <v>0</v>
      </c>
      <c>
        <v>0</v>
      </c>
      <c>
        <v>1.484071418842422</v>
      </c>
      <c>
        <v>0</v>
      </c>
      <c>
        <v>0</v>
      </c>
      <c>
        <v>6.401229052661399</v>
      </c>
    </row>
    <row>
      <c>
        <v>2600113</v>
      </c>
      <c>
        <v>1</v>
      </c>
      <c>
        <is>
          <t>MANİSA</t>
        </is>
      </c>
      <c>
        <v>GÖRDES</v>
      </c>
      <c>
        <is>
          <t>AG Fideri</t>
        </is>
      </c>
      <c>
        <v>YAKAKÖY ULUBEY TR-1 45-75-M00263_B_56391370_56391370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06.07.2023 17:55:19</t>
        </is>
      </c>
      <c>
        <is>
          <t>06.07.2023 20:54:20</t>
        </is>
      </c>
      <c>
        <v>2.983611111</v>
      </c>
      <c>
        <v>0</v>
      </c>
      <c>
        <v>9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0.27148797156501475</v>
      </c>
      <c>
        <v>0</v>
      </c>
      <c>
        <v>0.4343479974384613</v>
      </c>
      <c>
        <v>0</v>
      </c>
      <c>
        <v>0</v>
      </c>
      <c>
        <v>0</v>
      </c>
      <c>
        <v>0</v>
      </c>
      <c>
        <v>0.7058359690034761</v>
      </c>
    </row>
    <row>
      <c>
        <v>2599735</v>
      </c>
      <c>
        <v>1</v>
      </c>
      <c>
        <is>
          <t>İZMİR</t>
        </is>
      </c>
      <c>
        <v>ÇEŞME</v>
      </c>
      <c>
        <is>
          <t>Saha Dağıtım Kutusu (SDK)</t>
        </is>
      </c>
      <c>
        <v>L-376 PAZARYERİ 35-18-L00376_A a1_5955301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06.07.2023 12:19:47</t>
        </is>
      </c>
      <c>
        <is>
          <t>06.07.2023 15:45:54</t>
        </is>
      </c>
      <c>
        <v>3.435277777</v>
      </c>
      <c>
        <v>0</v>
      </c>
      <c>
        <v>12</v>
      </c>
      <c>
        <v>0</v>
      </c>
      <c>
        <v>0</v>
      </c>
      <c>
        <v>0</v>
      </c>
      <c>
        <v>53</v>
      </c>
      <c>
        <v>0</v>
      </c>
      <c>
        <v>0</v>
      </c>
      <c>
        <v>0</v>
      </c>
      <c>
        <v>47.704467293583264</v>
      </c>
      <c>
        <v>0</v>
      </c>
      <c>
        <v>0</v>
      </c>
      <c>
        <v>0</v>
      </c>
      <c>
        <v>1165.1009237978062</v>
      </c>
      <c>
        <v>0</v>
      </c>
      <c>
        <v>0</v>
      </c>
      <c>
        <v>1212.8053910913895</v>
      </c>
    </row>
    <row>
      <c>
        <v>2599257</v>
      </c>
      <c>
        <v>1</v>
      </c>
      <c>
        <is>
          <t>MANİSA</t>
        </is>
      </c>
      <c>
        <v>ŞEHZADELER</v>
      </c>
      <c>
        <is>
          <t>AG Fideri</t>
        </is>
      </c>
      <c>
        <v>TEPECİK KÖYÜ TR-1 45-71-M01289_A_91401422_91401422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06.07.2023 01:14:40</t>
        </is>
      </c>
      <c>
        <is>
          <t>06.07.2023 03:59:41</t>
        </is>
      </c>
      <c>
        <v>2.750277777</v>
      </c>
      <c>
        <v>0</v>
      </c>
      <c>
        <v>27</v>
      </c>
      <c>
        <v>0</v>
      </c>
      <c>
        <v>5</v>
      </c>
      <c>
        <v>0</v>
      </c>
      <c>
        <v>1</v>
      </c>
      <c>
        <v>0</v>
      </c>
      <c>
        <v>0</v>
      </c>
      <c>
        <v>0</v>
      </c>
      <c>
        <v>14.891988212466966</v>
      </c>
      <c>
        <v>0</v>
      </c>
      <c>
        <v>2.338485536512068</v>
      </c>
      <c>
        <v>0</v>
      </c>
      <c>
        <v>0</v>
      </c>
      <c>
        <v>0</v>
      </c>
      <c>
        <v>0</v>
      </c>
      <c>
        <v>17.230473748979033</v>
      </c>
    </row>
    <row>
      <c>
        <v>2600276</v>
      </c>
      <c>
        <v>1</v>
      </c>
      <c>
        <is>
          <t>İZMİR</t>
        </is>
      </c>
      <c>
        <v>BERGAMA</v>
      </c>
      <c>
        <is>
          <t>KÖK</t>
        </is>
      </c>
      <c>
        <v>KARAHIDIRLI KÖK 35-16-M00718_KARAHIDIRLI M3_2118798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06.07.2023 19:59:52</t>
        </is>
      </c>
      <c>
        <is>
          <t>06.07.2023 20:22:30</t>
        </is>
      </c>
      <c>
        <v>0.377222222</v>
      </c>
      <c>
        <v>1</v>
      </c>
      <c>
        <v>119</v>
      </c>
      <c>
        <v>5</v>
      </c>
      <c>
        <v>40</v>
      </c>
      <c>
        <v>3</v>
      </c>
      <c>
        <v>18</v>
      </c>
      <c>
        <v>3</v>
      </c>
      <c>
        <v>0</v>
      </c>
      <c>
        <v>0.3466034491824572</v>
      </c>
      <c>
        <v>5.189068415147107</v>
      </c>
      <c>
        <v>5.764882922504784</v>
      </c>
      <c>
        <v>21.87514102128834</v>
      </c>
      <c>
        <v>3.054547207682871</v>
      </c>
      <c>
        <v>3.5355073608894823</v>
      </c>
      <c>
        <v>88.64562205016095</v>
      </c>
      <c>
        <v>0</v>
      </c>
      <c>
        <v>128.411372426856</v>
      </c>
    </row>
    <row>
      <c>
        <v>2600345</v>
      </c>
      <c>
        <v>1</v>
      </c>
      <c>
        <is>
          <t>İZMİR</t>
        </is>
      </c>
      <c>
        <v>TORBALI</v>
      </c>
      <c>
        <is>
          <t>DM</t>
        </is>
      </c>
      <c>
        <v>ÖZBEY İM 35-26-A00005_AHMETLİ L09_2314090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06.07.2023 20:31:35</t>
        </is>
      </c>
      <c>
        <is>
          <t>06.07.2023 21:52:22</t>
        </is>
      </c>
      <c>
        <v>1.346388888</v>
      </c>
      <c>
        <v>2</v>
      </c>
      <c>
        <v>382</v>
      </c>
      <c>
        <v>59</v>
      </c>
      <c>
        <v>74</v>
      </c>
      <c>
        <v>15</v>
      </c>
      <c>
        <v>48</v>
      </c>
      <c>
        <v>0</v>
      </c>
      <c>
        <v>0</v>
      </c>
      <c>
        <v>2.5028301899297754</v>
      </c>
      <c>
        <v>158.6368524932549</v>
      </c>
      <c>
        <v>314.8258846773486</v>
      </c>
      <c>
        <v>542.9181487001819</v>
      </c>
      <c>
        <v>143.80536180203106</v>
      </c>
      <c>
        <v>123.8224900296951</v>
      </c>
      <c>
        <v>0</v>
      </c>
      <c>
        <v>0</v>
      </c>
      <c>
        <v>1286.5115678924412</v>
      </c>
    </row>
    <row>
      <c>
        <v>2599263</v>
      </c>
      <c>
        <v>1</v>
      </c>
      <c>
        <is>
          <t>İZMİR</t>
        </is>
      </c>
      <c>
        <v>KARŞIYAKA</v>
      </c>
      <c>
        <is>
          <t>Dağıtım Transformatörü</t>
        </is>
      </c>
      <c>
        <v>K-3074 35-04-K03074_35-04-K03074_2373957</v>
      </c>
      <c>
        <v>AG Kademe Ayarı</v>
      </c>
      <c>
        <v>Dağıtım-AG</v>
      </c>
      <c>
        <v>Uzun</v>
      </c>
      <c>
        <v>Şebeke işletmecisi</v>
      </c>
      <c>
        <v>Bildirimsiz</v>
      </c>
      <c>
        <is>
          <t>06.07.2023 01:27:33</t>
        </is>
      </c>
      <c>
        <is>
          <t>06.07.2023 03:19:03</t>
        </is>
      </c>
      <c>
        <v>1.858333333</v>
      </c>
      <c>
        <v>0</v>
      </c>
      <c>
        <v>1095</v>
      </c>
      <c>
        <v>0</v>
      </c>
      <c>
        <v>0</v>
      </c>
      <c>
        <v>0</v>
      </c>
      <c>
        <v>92</v>
      </c>
      <c>
        <v>0</v>
      </c>
      <c>
        <v>0</v>
      </c>
      <c>
        <v>0</v>
      </c>
      <c>
        <v>441.0299254655313</v>
      </c>
      <c>
        <v>0</v>
      </c>
      <c>
        <v>0</v>
      </c>
      <c>
        <v>0</v>
      </c>
      <c>
        <v>103.2849546866608</v>
      </c>
      <c>
        <v>0</v>
      </c>
      <c>
        <v>0</v>
      </c>
      <c>
        <v>544.314880152192</v>
      </c>
    </row>
    <row>
      <c>
        <v>2600488</v>
      </c>
      <c>
        <v>1</v>
      </c>
      <c>
        <is>
          <t>İZMİR</t>
        </is>
      </c>
      <c>
        <v>TİRE</v>
      </c>
      <c>
        <is>
          <t>AG Fideri</t>
        </is>
      </c>
      <c>
        <v>SAMİ ERDOĞAN SULAMA GRUBU 35-29-L00350_A_56407110_56407110</v>
      </c>
      <c>
        <v>AG Direk Kırılması</v>
      </c>
      <c>
        <v>Dağıtım-AG</v>
      </c>
      <c>
        <v>Uzun</v>
      </c>
      <c>
        <v>Şebeke işletmecisi</v>
      </c>
      <c>
        <v>Bildirimsiz</v>
      </c>
      <c>
        <is>
          <t>06.07.2023 23:21:22</t>
        </is>
      </c>
      <c>
        <is>
          <t>07.07.2023 05:45:16</t>
        </is>
      </c>
      <c>
        <v>6.398333333</v>
      </c>
      <c>
        <v>0</v>
      </c>
      <c>
        <v>3</v>
      </c>
      <c>
        <v>0</v>
      </c>
      <c>
        <v>3</v>
      </c>
      <c>
        <v>0</v>
      </c>
      <c>
        <v>2</v>
      </c>
      <c>
        <v>0</v>
      </c>
      <c>
        <v>0</v>
      </c>
      <c>
        <v>0</v>
      </c>
      <c>
        <v>3.10139605674355</v>
      </c>
      <c>
        <v>0</v>
      </c>
      <c>
        <v>38.742964980585285</v>
      </c>
      <c>
        <v>0</v>
      </c>
      <c>
        <v>0.7082619273507725</v>
      </c>
      <c>
        <v>0</v>
      </c>
      <c>
        <v>0</v>
      </c>
      <c>
        <v>42.552622964679614</v>
      </c>
    </row>
    <row>
      <c>
        <v>2599798</v>
      </c>
      <c>
        <v>1</v>
      </c>
      <c>
        <is>
          <t>İZMİR</t>
        </is>
      </c>
      <c>
        <v>KEMALPAŞA</v>
      </c>
      <c>
        <is>
          <t>KÖK</t>
        </is>
      </c>
      <c>
        <v>HALİLBEYLİ TR-1 KÖK 35-27-M01057_BAĞYURDU İSKİMAETİ HALİLBEYLİ TR-2/TR-3 M03_61283863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06.07.2023 13:18:07</t>
        </is>
      </c>
      <c>
        <is>
          <t>06.07.2023 14:23:08</t>
        </is>
      </c>
      <c>
        <v>1.083611111</v>
      </c>
      <c>
        <v>1</v>
      </c>
      <c>
        <v>102</v>
      </c>
      <c>
        <v>7</v>
      </c>
      <c>
        <v>14</v>
      </c>
      <c>
        <v>3</v>
      </c>
      <c>
        <v>40</v>
      </c>
      <c>
        <v>1</v>
      </c>
      <c>
        <v>0</v>
      </c>
      <c>
        <v>0.4850011435638973</v>
      </c>
      <c>
        <v>35.07555864165614</v>
      </c>
      <c>
        <v>11.844763953184378</v>
      </c>
      <c>
        <v>27.898794475601093</v>
      </c>
      <c>
        <v>23.363806519836466</v>
      </c>
      <c>
        <v>36.03317651251729</v>
      </c>
      <c>
        <v>157.55810985049249</v>
      </c>
      <c>
        <v>0</v>
      </c>
      <c>
        <v>292.25921109685174</v>
      </c>
    </row>
    <row>
      <c>
        <v>2599884</v>
      </c>
      <c>
        <v>1</v>
      </c>
      <c>
        <is>
          <t>İZMİR</t>
        </is>
      </c>
      <c>
        <v>ÖDEMİŞ</v>
      </c>
      <c>
        <is>
          <t>AG Fideri</t>
        </is>
      </c>
      <c>
        <v>GÖLCÜK TR-13 35-15-L00325_48779454_56369289_56369289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06.07.2023 14:14:09</t>
        </is>
      </c>
      <c>
        <is>
          <t>06.07.2023 20:29:56</t>
        </is>
      </c>
      <c>
        <v>6.263055555</v>
      </c>
      <c>
        <v>0</v>
      </c>
      <c>
        <v>2</v>
      </c>
      <c>
        <v>0</v>
      </c>
      <c>
        <v>24</v>
      </c>
      <c>
        <v>0</v>
      </c>
      <c>
        <v>15</v>
      </c>
      <c>
        <v>0</v>
      </c>
      <c>
        <v>0</v>
      </c>
      <c>
        <v>0</v>
      </c>
      <c>
        <v>1.0313736584104038</v>
      </c>
      <c>
        <v>0</v>
      </c>
      <c>
        <v>63.08127881497979</v>
      </c>
      <c>
        <v>0</v>
      </c>
      <c>
        <v>89.12852646507487</v>
      </c>
      <c>
        <v>0</v>
      </c>
      <c>
        <v>0</v>
      </c>
      <c>
        <v>153.24117893846505</v>
      </c>
    </row>
    <row>
      <c>
        <v>2600425</v>
      </c>
      <c>
        <v>1</v>
      </c>
      <c>
        <is>
          <t>İZMİR</t>
        </is>
      </c>
      <c>
        <v>BAYINDIR</v>
      </c>
      <c>
        <is>
          <t>AG Fideri</t>
        </is>
      </c>
      <c>
        <v>YEŞİLOVA ÇAYIR TR-3 35-20-L00128_B_91299050_91299050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06.07.2023 21:21:21</t>
        </is>
      </c>
      <c>
        <is>
          <t>07.07.2023 00:37:54</t>
        </is>
      </c>
      <c>
        <v>3.275833333</v>
      </c>
      <c>
        <v>0</v>
      </c>
      <c>
        <v>17</v>
      </c>
      <c>
        <v>0</v>
      </c>
      <c>
        <v>7</v>
      </c>
      <c>
        <v>0</v>
      </c>
      <c>
        <v>3</v>
      </c>
      <c>
        <v>0</v>
      </c>
      <c>
        <v>0</v>
      </c>
      <c>
        <v>0</v>
      </c>
      <c>
        <v>17.275917879875294</v>
      </c>
      <c>
        <v>0</v>
      </c>
      <c>
        <v>41.64857262277126</v>
      </c>
      <c>
        <v>0</v>
      </c>
      <c>
        <v>14.37308212191083</v>
      </c>
      <c>
        <v>0</v>
      </c>
      <c>
        <v>0</v>
      </c>
      <c>
        <v>73.29757262455739</v>
      </c>
    </row>
    <row>
      <c>
        <v>2600282</v>
      </c>
      <c>
        <v>1</v>
      </c>
      <c>
        <is>
          <t>İZMİR</t>
        </is>
      </c>
      <c>
        <v>ÖDEMİŞ</v>
      </c>
      <c>
        <is>
          <t>DM</t>
        </is>
      </c>
      <c>
        <v>KAYMAKÇI İM 35-15-A00004_EMİRLİOVA L07_2121824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06.07.2023 19:29:16</t>
        </is>
      </c>
      <c>
        <is>
          <t>06.07.2023 22:01:26</t>
        </is>
      </c>
      <c>
        <v>2.536111111</v>
      </c>
      <c>
        <v>0</v>
      </c>
      <c>
        <v>429</v>
      </c>
      <c>
        <v>48</v>
      </c>
      <c>
        <v>361</v>
      </c>
      <c>
        <v>18</v>
      </c>
      <c>
        <v>233</v>
      </c>
      <c>
        <v>0</v>
      </c>
      <c>
        <v>1</v>
      </c>
      <c>
        <v>0</v>
      </c>
      <c>
        <v>279.9701064777434</v>
      </c>
      <c>
        <v>381.8596971667168</v>
      </c>
      <c>
        <v>1584.4616917378298</v>
      </c>
      <c>
        <v>229.86430084385873</v>
      </c>
      <c>
        <v>850.3292647462293</v>
      </c>
      <c>
        <v>0</v>
      </c>
      <c>
        <v>0</v>
      </c>
      <c>
        <v>3326.4850609723785</v>
      </c>
    </row>
    <row>
      <c>
        <v>2600531</v>
      </c>
      <c>
        <v>1</v>
      </c>
      <c>
        <is>
          <t>İZMİR</t>
        </is>
      </c>
      <c>
        <v>TİRE</v>
      </c>
      <c>
        <is>
          <t>AG Fideri</t>
        </is>
      </c>
      <c>
        <v>DOYRANLI TR-1 35-29-L00374_A_56370766_56370766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06.07.2023 23:36:10</t>
        </is>
      </c>
      <c>
        <is>
          <t>07.07.2023 05:12:17</t>
        </is>
      </c>
      <c>
        <v>5.601944444</v>
      </c>
      <c>
        <v>0</v>
      </c>
      <c>
        <v>33</v>
      </c>
      <c>
        <v>0</v>
      </c>
      <c>
        <v>2</v>
      </c>
      <c>
        <v>0</v>
      </c>
      <c>
        <v>1</v>
      </c>
      <c>
        <v>0</v>
      </c>
      <c>
        <v>0</v>
      </c>
      <c>
        <v>0</v>
      </c>
      <c>
        <v>33.536113921603565</v>
      </c>
      <c>
        <v>0</v>
      </c>
      <c>
        <v>4.764474654132548</v>
      </c>
      <c>
        <v>0</v>
      </c>
      <c>
        <v>1.5752936035839964</v>
      </c>
      <c>
        <v>0</v>
      </c>
      <c>
        <v>0</v>
      </c>
      <c>
        <v>39.87588217932011</v>
      </c>
    </row>
    <row>
      <c>
        <v>2599990</v>
      </c>
      <c>
        <v>1</v>
      </c>
      <c>
        <is>
          <t>İZMİR</t>
        </is>
      </c>
      <c>
        <v>KONAK</v>
      </c>
      <c>
        <is>
          <t>Saha Dağıtım Kutusu (SDK)</t>
        </is>
      </c>
      <c>
        <v>K-575 35-01-K00575_F F1_5864918</v>
      </c>
      <c>
        <v>AG Box / Sdk Giriş Sigorta Atığı</v>
      </c>
      <c>
        <v>Dağıtım-AG</v>
      </c>
      <c>
        <v>Uzun</v>
      </c>
      <c>
        <v>Şebeke işletmecisi</v>
      </c>
      <c>
        <v>Bildirimsiz</v>
      </c>
      <c>
        <is>
          <t>06.07.2023 15:52:44</t>
        </is>
      </c>
      <c>
        <is>
          <t>06.07.2023 16:45:53</t>
        </is>
      </c>
      <c>
        <v>0.885833333</v>
      </c>
      <c>
        <v>0</v>
      </c>
      <c>
        <v>21</v>
      </c>
      <c>
        <v>0</v>
      </c>
      <c>
        <v>0</v>
      </c>
      <c>
        <v>0</v>
      </c>
      <c>
        <v>17</v>
      </c>
      <c>
        <v>0</v>
      </c>
      <c>
        <v>0</v>
      </c>
      <c>
        <v>0</v>
      </c>
      <c>
        <v>4.685230454540827</v>
      </c>
      <c>
        <v>0</v>
      </c>
      <c>
        <v>0</v>
      </c>
      <c>
        <v>0</v>
      </c>
      <c>
        <v>17.392778323083135</v>
      </c>
      <c>
        <v>0</v>
      </c>
      <c>
        <v>0</v>
      </c>
      <c>
        <v>22.078008777623964</v>
      </c>
    </row>
    <row>
      <c>
        <v>2599841</v>
      </c>
      <c>
        <v>1</v>
      </c>
      <c>
        <is>
          <t>İZMİR</t>
        </is>
      </c>
      <c>
        <v>BEYDAĞ</v>
      </c>
      <c>
        <is>
          <t>DM</t>
        </is>
      </c>
      <c>
        <v>BEYDAĞ İM 35-32-A00001_TR-2 M07_2308134</v>
      </c>
      <c>
        <v>Şebeke Bakım Çalışması</v>
      </c>
      <c>
        <v>Dağıtım-OG</v>
      </c>
      <c>
        <v>Uzun</v>
      </c>
      <c>
        <v>Şebeke işletmecisi</v>
      </c>
      <c>
        <v>Bildirimli</v>
      </c>
      <c>
        <is>
          <t>06.07.2023 13:46:31</t>
        </is>
      </c>
      <c>
        <is>
          <t>06.07.2023 14:16:39</t>
        </is>
      </c>
      <c>
        <v>0.502222222</v>
      </c>
      <c>
        <v>0</v>
      </c>
      <c>
        <v>6159</v>
      </c>
      <c>
        <v>7</v>
      </c>
      <c>
        <v>593</v>
      </c>
      <c>
        <v>25</v>
      </c>
      <c>
        <v>1427</v>
      </c>
      <c>
        <v>9</v>
      </c>
      <c>
        <v>1</v>
      </c>
      <c>
        <v>0</v>
      </c>
      <c>
        <v>495.28523888212624</v>
      </c>
      <c>
        <v>12.907412321617713</v>
      </c>
      <c>
        <v>471.99695040986586</v>
      </c>
      <c>
        <v>238.70370709222564</v>
      </c>
      <c>
        <v>649.8152944006449</v>
      </c>
      <c>
        <v>284.21210759666343</v>
      </c>
      <c>
        <v>9.783551700451103</v>
      </c>
      <c>
        <v>2162.704262403595</v>
      </c>
    </row>
    <row>
      <c>
        <v>2599300</v>
      </c>
      <c>
        <v>1</v>
      </c>
      <c>
        <is>
          <t>İZMİR</t>
        </is>
      </c>
      <c>
        <v>ÖDEMİŞ</v>
      </c>
      <c>
        <is>
          <t>AG Fideri</t>
        </is>
      </c>
      <c>
        <v>BADEMLİ KOCABAĞLAR MEV. TR-34 35-15-L01058_A_56398782_56398782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06.07.2023 05:49:36</t>
        </is>
      </c>
      <c>
        <is>
          <t>06.07.2023 09:55:59</t>
        </is>
      </c>
      <c>
        <v>4.106388888</v>
      </c>
      <c>
        <v>0</v>
      </c>
      <c>
        <v>0</v>
      </c>
      <c>
        <v>0</v>
      </c>
      <c>
        <v>1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22.020344881411837</v>
      </c>
      <c>
        <v>0</v>
      </c>
      <c>
        <v>15.067577577221678</v>
      </c>
      <c>
        <v>0</v>
      </c>
      <c>
        <v>0</v>
      </c>
      <c>
        <v>37.087922458633514</v>
      </c>
    </row>
    <row>
      <c>
        <v>2599532</v>
      </c>
      <c>
        <v>1</v>
      </c>
      <c>
        <is>
          <t>MANİSA</t>
        </is>
      </c>
      <c>
        <v>AKHİSAR</v>
      </c>
      <c>
        <is>
          <t>DM</t>
        </is>
      </c>
      <c>
        <v>SAZOBA DM 45-72-M00413_SAZOBA TARIMSAL SULAMA M08_2331531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06.07.2023 09:54:47</t>
        </is>
      </c>
      <c>
        <is>
          <t>06.07.2023 11:55:23</t>
        </is>
      </c>
      <c>
        <v>2.01</v>
      </c>
      <c>
        <v>0</v>
      </c>
      <c>
        <v>1</v>
      </c>
      <c>
        <v>33</v>
      </c>
      <c>
        <v>23</v>
      </c>
      <c>
        <v>1</v>
      </c>
      <c>
        <v>0</v>
      </c>
      <c>
        <v>1</v>
      </c>
      <c>
        <v>0</v>
      </c>
      <c>
        <v>0</v>
      </c>
      <c>
        <v>8.110529969859629</v>
      </c>
      <c>
        <v>1240.4870148385307</v>
      </c>
      <c>
        <v>1314.735614437708</v>
      </c>
      <c>
        <v>14.855065447831624</v>
      </c>
      <c>
        <v>0</v>
      </c>
      <c>
        <v>304.55476940843084</v>
      </c>
      <c>
        <v>0</v>
      </c>
      <c>
        <v>2882.7429941023606</v>
      </c>
    </row>
    <row>
      <c>
        <v>2600196</v>
      </c>
      <c>
        <v>1</v>
      </c>
      <c>
        <is>
          <t>İZMİR</t>
        </is>
      </c>
      <c>
        <v>GAZİEMİR</v>
      </c>
      <c>
        <is>
          <t>AG Fideri</t>
        </is>
      </c>
      <c>
        <v>K-3806 35-08-K03806_B_56380020_56380020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06.07.2023 19:08:02</t>
        </is>
      </c>
      <c>
        <is>
          <t>06.07.2023 21:00:41</t>
        </is>
      </c>
      <c>
        <v>1.8775</v>
      </c>
      <c>
        <v>0</v>
      </c>
      <c>
        <v>1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1.8341143230402146</v>
      </c>
      <c>
        <v>0</v>
      </c>
      <c>
        <v>0</v>
      </c>
      <c>
        <v>0</v>
      </c>
      <c>
        <v>15.019676279928916</v>
      </c>
      <c>
        <v>0</v>
      </c>
      <c>
        <v>0</v>
      </c>
      <c>
        <v>16.85379060296913</v>
      </c>
    </row>
    <row>
      <c>
        <v>2599363</v>
      </c>
      <c>
        <v>1</v>
      </c>
      <c>
        <is>
          <t>İZMİR</t>
        </is>
      </c>
      <c>
        <v>TORBALI</v>
      </c>
      <c>
        <is>
          <t>TM Fideri</t>
        </is>
      </c>
      <c>
        <v>ARSLANLAR TM 35-26-A00004_KÖYLER-2 L43_2057980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06.07.2023 07:38:47</t>
        </is>
      </c>
      <c>
        <is>
          <t>06.07.2023 07:56:22</t>
        </is>
      </c>
      <c>
        <v>0.293055555</v>
      </c>
      <c>
        <v>1</v>
      </c>
      <c>
        <v>402</v>
      </c>
      <c>
        <v>40</v>
      </c>
      <c>
        <v>92</v>
      </c>
      <c>
        <v>21</v>
      </c>
      <c>
        <v>70</v>
      </c>
      <c>
        <v>6</v>
      </c>
      <c>
        <v>1</v>
      </c>
      <c>
        <v>0.1016285133778114</v>
      </c>
      <c>
        <v>26.728901727747207</v>
      </c>
      <c>
        <v>83.34593458193757</v>
      </c>
      <c>
        <v>52.06722928154616</v>
      </c>
      <c>
        <v>20.433334981314516</v>
      </c>
      <c>
        <v>16.45191450073077</v>
      </c>
      <c>
        <v>168.88539712502103</v>
      </c>
      <c>
        <v>8.37397382538104</v>
      </c>
      <c>
        <v>376.3883145370561</v>
      </c>
    </row>
    <row>
      <c>
        <v>2600027</v>
      </c>
      <c>
        <v>1</v>
      </c>
      <c>
        <is>
          <t>İZMİR</t>
        </is>
      </c>
      <c>
        <v>ÇEŞME</v>
      </c>
      <c>
        <is>
          <t>AG Fideri</t>
        </is>
      </c>
      <c>
        <v>L-90 RAINBOW DM 35-18-L00090_6347564_56371800_56371800</v>
      </c>
      <c>
        <v>AG Tel Kopuğu</v>
      </c>
      <c>
        <v>Dağıtım-AG</v>
      </c>
      <c>
        <v>Uzun</v>
      </c>
      <c>
        <v>Şebeke işletmecisi</v>
      </c>
      <c>
        <v>Bildirimsiz</v>
      </c>
      <c>
        <is>
          <t>06.07.2023 16:39:52</t>
        </is>
      </c>
      <c>
        <is>
          <t>06.07.2023 21:23:35</t>
        </is>
      </c>
      <c>
        <v>4.728611111</v>
      </c>
      <c>
        <v>0</v>
      </c>
      <c>
        <v>11</v>
      </c>
      <c>
        <v>0</v>
      </c>
      <c>
        <v>1</v>
      </c>
      <c>
        <v>0</v>
      </c>
      <c>
        <v>5</v>
      </c>
      <c>
        <v>0</v>
      </c>
      <c>
        <v>0</v>
      </c>
      <c>
        <v>0</v>
      </c>
      <c>
        <v>23.465700806564566</v>
      </c>
      <c>
        <v>0</v>
      </c>
      <c>
        <v>0</v>
      </c>
      <c>
        <v>0</v>
      </c>
      <c>
        <v>267.82501241436296</v>
      </c>
      <c>
        <v>0</v>
      </c>
      <c>
        <v>0</v>
      </c>
      <c>
        <v>291.2907132209275</v>
      </c>
    </row>
    <row>
      <c>
        <v>2600342</v>
      </c>
      <c>
        <v>1</v>
      </c>
      <c>
        <is>
          <t>İZMİR</t>
        </is>
      </c>
      <c>
        <v>BEYDAĞ</v>
      </c>
      <c>
        <is>
          <t>AG Fideri</t>
        </is>
      </c>
      <c>
        <v>TR-24 35-32-L00024_C_56389422_56389422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06.07.2023 20:18:04</t>
        </is>
      </c>
      <c>
        <is>
          <t>07.07.2023 01:51:30</t>
        </is>
      </c>
      <c>
        <v>5.557222222</v>
      </c>
      <c>
        <v>0</v>
      </c>
      <c>
        <v>99</v>
      </c>
      <c>
        <v>0</v>
      </c>
      <c>
        <v>0</v>
      </c>
      <c>
        <v>0</v>
      </c>
      <c>
        <v>9</v>
      </c>
      <c>
        <v>0</v>
      </c>
      <c>
        <v>0</v>
      </c>
      <c>
        <v>0</v>
      </c>
      <c>
        <v>76.18492669387275</v>
      </c>
      <c>
        <v>0</v>
      </c>
      <c>
        <v>0</v>
      </c>
      <c>
        <v>0</v>
      </c>
      <c>
        <v>18.6574010280435</v>
      </c>
      <c>
        <v>0</v>
      </c>
      <c>
        <v>0</v>
      </c>
      <c>
        <v>94.84232772191625</v>
      </c>
    </row>
    <row>
      <c>
        <v>2599340</v>
      </c>
      <c>
        <v>1</v>
      </c>
      <c>
        <is>
          <t>MANİSA</t>
        </is>
      </c>
      <c>
        <v>AHMETLİ</v>
      </c>
      <c>
        <is>
          <t>OG Fideri</t>
        </is>
      </c>
      <c>
        <v>KAPANCI KÖK 45-78-L00229_HatBaşıAyırıcı_62796904 L04_62796904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06.07.2023 07:05:16</t>
        </is>
      </c>
      <c>
        <is>
          <t>06.07.2023 10:34:26</t>
        </is>
      </c>
      <c>
        <v>3.486111111</v>
      </c>
      <c>
        <v>0</v>
      </c>
      <c>
        <v>168</v>
      </c>
      <c>
        <v>0</v>
      </c>
      <c>
        <v>5</v>
      </c>
      <c>
        <v>0</v>
      </c>
      <c>
        <v>17</v>
      </c>
      <c>
        <v>0</v>
      </c>
      <c>
        <v>0</v>
      </c>
      <c>
        <v>0</v>
      </c>
      <c>
        <v>93.4096583697347</v>
      </c>
      <c>
        <v>0</v>
      </c>
      <c>
        <v>42.44286351578036</v>
      </c>
      <c>
        <v>0</v>
      </c>
      <c>
        <v>29.453041956920796</v>
      </c>
      <c>
        <v>0</v>
      </c>
      <c>
        <v>0</v>
      </c>
      <c>
        <v>165.30556384243584</v>
      </c>
    </row>
    <row>
      <c>
        <v>2599486</v>
      </c>
      <c>
        <v>1</v>
      </c>
      <c>
        <is>
          <t>MANİSA</t>
        </is>
      </c>
      <c>
        <v>YUNUSEMRE</v>
      </c>
      <c>
        <is>
          <t>OG Fideri</t>
        </is>
      </c>
      <c>
        <v>MURADİYE TR-5 (ESKİ MEZARLIK YANI) 45-71-M00204_COCA COLA M02_2321022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06.07.2023 08:43:46</t>
        </is>
      </c>
      <c>
        <is>
          <t>06.07.2023 11:13:37</t>
        </is>
      </c>
      <c>
        <v>2.4975</v>
      </c>
      <c>
        <v>4</v>
      </c>
      <c>
        <v>87</v>
      </c>
      <c>
        <v>10</v>
      </c>
      <c>
        <v>101</v>
      </c>
      <c>
        <v>10</v>
      </c>
      <c>
        <v>13</v>
      </c>
      <c>
        <v>1</v>
      </c>
      <c>
        <v>0</v>
      </c>
      <c>
        <v>4.002713715474345</v>
      </c>
      <c>
        <v>58.63458620613115</v>
      </c>
      <c>
        <v>47.190052154225185</v>
      </c>
      <c>
        <v>274.38802448454106</v>
      </c>
      <c>
        <v>192.31054214798482</v>
      </c>
      <c>
        <v>37.90091392452668</v>
      </c>
      <c>
        <v>78.4996203767518</v>
      </c>
      <c>
        <v>0</v>
      </c>
      <c>
        <v>692.926453009635</v>
      </c>
    </row>
    <row>
      <c>
        <v>2600073</v>
      </c>
      <c>
        <v>1</v>
      </c>
      <c>
        <is>
          <t>MANİSA</t>
        </is>
      </c>
      <c>
        <v>AHMETLİ</v>
      </c>
      <c>
        <is>
          <t>Dağıtım Transformatörü</t>
        </is>
      </c>
      <c>
        <v>KESTELLİ TR-1 45-84-L00036_45-84-L00036_2350229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06.07.2023 17:26:44</t>
        </is>
      </c>
      <c>
        <is>
          <t>06.07.2023 20:37:30</t>
        </is>
      </c>
      <c>
        <v>3.179444444</v>
      </c>
      <c>
        <v>0</v>
      </c>
      <c>
        <v>132</v>
      </c>
      <c>
        <v>0</v>
      </c>
      <c>
        <v>8</v>
      </c>
      <c>
        <v>0</v>
      </c>
      <c>
        <v>8</v>
      </c>
      <c>
        <v>0</v>
      </c>
      <c>
        <v>0</v>
      </c>
      <c>
        <v>0</v>
      </c>
      <c>
        <v>57.80640740169194</v>
      </c>
      <c>
        <v>0</v>
      </c>
      <c>
        <v>75.27059657901609</v>
      </c>
      <c>
        <v>0</v>
      </c>
      <c>
        <v>10.457829308634707</v>
      </c>
      <c>
        <v>0</v>
      </c>
      <c>
        <v>0</v>
      </c>
      <c>
        <v>143.5348332893427</v>
      </c>
    </row>
    <row>
      <c>
        <v>2599409</v>
      </c>
      <c>
        <v>1</v>
      </c>
      <c>
        <is>
          <t>İZMİR</t>
        </is>
      </c>
      <c>
        <v>MENEMEN</v>
      </c>
      <c>
        <is>
          <t>Kullanıcı Bağlantı Hattı</t>
        </is>
      </c>
      <c>
        <v>ULUKENT DM-5 35-28-M00005_953392894_953392894</v>
      </c>
      <c>
        <v>AG Branşman Yeraltı Kablo Arızası</v>
      </c>
      <c>
        <v>Dağıtım-AG</v>
      </c>
      <c>
        <v>Uzun</v>
      </c>
      <c>
        <v>Şebeke işletmecisi</v>
      </c>
      <c>
        <v>Bildirimsiz</v>
      </c>
      <c>
        <is>
          <t>06.07.2023 08:29:33</t>
        </is>
      </c>
      <c>
        <is>
          <t>06.07.2023 12:47:27</t>
        </is>
      </c>
      <c>
        <v>4.298333333</v>
      </c>
      <c>
        <v>0</v>
      </c>
      <c>
        <v>0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98.46360427167916</v>
      </c>
      <c>
        <v>0</v>
      </c>
      <c>
        <v>0</v>
      </c>
      <c>
        <v>98.46360427167916</v>
      </c>
    </row>
    <row>
      <c>
        <v>2600173</v>
      </c>
      <c>
        <v>1</v>
      </c>
      <c>
        <is>
          <t>MANİSA</t>
        </is>
      </c>
      <c>
        <v>SALİHLİ</v>
      </c>
      <c>
        <is>
          <t>KÖK</t>
        </is>
      </c>
      <c>
        <v>KAPANCI KÖK 45-78-L00229_HASALAN L02_2328992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06.07.2023 18:40:37</t>
        </is>
      </c>
      <c>
        <is>
          <t>06.07.2023 19:24:06</t>
        </is>
      </c>
      <c>
        <v>0.724722222</v>
      </c>
      <c>
        <v>2</v>
      </c>
      <c>
        <v>464</v>
      </c>
      <c>
        <v>50</v>
      </c>
      <c>
        <v>69</v>
      </c>
      <c>
        <v>20</v>
      </c>
      <c>
        <v>51</v>
      </c>
      <c>
        <v>0</v>
      </c>
      <c>
        <v>0</v>
      </c>
      <c>
        <v>1.1014478806703254</v>
      </c>
      <c>
        <v>89.05065043446709</v>
      </c>
      <c>
        <v>198.82741160120017</v>
      </c>
      <c>
        <v>186.2673353802081</v>
      </c>
      <c>
        <v>108.00442571199264</v>
      </c>
      <c>
        <v>30.90434090833189</v>
      </c>
      <c>
        <v>0</v>
      </c>
      <c>
        <v>0</v>
      </c>
      <c>
        <v>614.1556119168702</v>
      </c>
    </row>
    <row>
      <c>
        <v>2599386</v>
      </c>
      <c>
        <v>1</v>
      </c>
      <c>
        <is>
          <t>MANİSA</t>
        </is>
      </c>
      <c>
        <v>GÖLMARMARA</v>
      </c>
      <c>
        <is>
          <t>KÖK</t>
        </is>
      </c>
      <c>
        <v>HACIVELİLER KÖK 45-85-L00035_SAZKÖY L04_2321183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06.07.2023 07:49:42</t>
        </is>
      </c>
      <c>
        <is>
          <t>06.07.2023 09:27:58</t>
        </is>
      </c>
      <c>
        <v>1.637777777</v>
      </c>
      <c>
        <v>3</v>
      </c>
      <c>
        <v>0</v>
      </c>
      <c>
        <v>58</v>
      </c>
      <c>
        <v>50</v>
      </c>
      <c>
        <v>3</v>
      </c>
      <c>
        <v>1</v>
      </c>
      <c>
        <v>0</v>
      </c>
      <c>
        <v>0</v>
      </c>
      <c>
        <v>13.045028701968334</v>
      </c>
      <c>
        <v>0</v>
      </c>
      <c>
        <v>583.4123918978896</v>
      </c>
      <c>
        <v>309.4605085969017</v>
      </c>
      <c>
        <v>35.15480077573312</v>
      </c>
      <c>
        <v>2.012298424651741</v>
      </c>
      <c>
        <v>0</v>
      </c>
      <c>
        <v>0</v>
      </c>
      <c>
        <v>943.0850283971446</v>
      </c>
    </row>
    <row>
      <c>
        <v>2599509</v>
      </c>
      <c>
        <v>1</v>
      </c>
      <c>
        <is>
          <t>İZMİR</t>
        </is>
      </c>
      <c>
        <v>ÖDEMİŞ</v>
      </c>
      <c>
        <is>
          <t>AG Fideri</t>
        </is>
      </c>
      <c>
        <v>ALAŞARLI H.ALİ ÇİFTÇİ GRUBU TR-4 35-15-L00222_C_56368280_56368280</v>
      </c>
      <c>
        <v>AG Hatta Yabancı Cisim</v>
      </c>
      <c>
        <v>Dağıtım-AG</v>
      </c>
      <c>
        <v>Uzun</v>
      </c>
      <c>
        <v>Dışsal</v>
      </c>
      <c>
        <v>Bildirimsiz</v>
      </c>
      <c>
        <is>
          <t>06.07.2023 09:40:18</t>
        </is>
      </c>
      <c>
        <is>
          <t>06.07.2023 15:03:38</t>
        </is>
      </c>
      <c>
        <v>5.388888888</v>
      </c>
      <c>
        <v>0</v>
      </c>
      <c>
        <v>0</v>
      </c>
      <c>
        <v>0</v>
      </c>
      <c>
        <v>3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25.269795636498518</v>
      </c>
      <c>
        <v>0</v>
      </c>
      <c>
        <v>35.008455609495606</v>
      </c>
      <c>
        <v>0</v>
      </c>
      <c>
        <v>0</v>
      </c>
      <c>
        <v>60.27825124599413</v>
      </c>
    </row>
    <row>
      <c>
        <v>2600511</v>
      </c>
      <c>
        <v>1</v>
      </c>
      <c>
        <is>
          <t>İZMİR</t>
        </is>
      </c>
      <c>
        <v>ÖDEMİŞ</v>
      </c>
      <c>
        <is>
          <t>AG Fideri</t>
        </is>
      </c>
      <c>
        <v>BALABANLI TR-3 35-15-L00969_B_91068865_91068865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06.07.2023 23:41:20</t>
        </is>
      </c>
      <c>
        <is>
          <t>07.07.2023 01:21:35</t>
        </is>
      </c>
      <c>
        <v>1.670833333</v>
      </c>
      <c>
        <v>0</v>
      </c>
      <c>
        <v>13</v>
      </c>
      <c>
        <v>0</v>
      </c>
      <c>
        <v>5</v>
      </c>
      <c>
        <v>0</v>
      </c>
      <c>
        <v>7</v>
      </c>
      <c>
        <v>0</v>
      </c>
      <c>
        <v>0</v>
      </c>
      <c>
        <v>0</v>
      </c>
      <c>
        <v>5.967722518876986</v>
      </c>
      <c>
        <v>0</v>
      </c>
      <c>
        <v>5.488505601146774</v>
      </c>
      <c>
        <v>0</v>
      </c>
      <c>
        <v>2.7415911117792886</v>
      </c>
      <c>
        <v>0</v>
      </c>
      <c>
        <v>0</v>
      </c>
      <c>
        <v>14.197819231803049</v>
      </c>
    </row>
    <row>
      <c>
        <v>2599469</v>
      </c>
      <c>
        <v>1</v>
      </c>
      <c>
        <is>
          <t>İZMİR</t>
        </is>
      </c>
      <c>
        <v>BORNOVA</v>
      </c>
      <c>
        <is>
          <t>AG Fideri</t>
        </is>
      </c>
      <c>
        <v>M-1212 35-02-M01212_B_56364877_56364877</v>
      </c>
      <c>
        <v>Şebeke Yenileme ve Kapasite Artışı Çalışması</v>
      </c>
      <c>
        <v>Dağıtım-AG</v>
      </c>
      <c>
        <v>Uzun</v>
      </c>
      <c>
        <v>Şebeke işletmecisi</v>
      </c>
      <c>
        <v>Bildirimli</v>
      </c>
      <c>
        <is>
          <t>06.07.2023 09:11:15</t>
        </is>
      </c>
      <c>
        <is>
          <t>06.07.2023 17:38:08</t>
        </is>
      </c>
      <c>
        <v>8.448055555</v>
      </c>
      <c>
        <v>0</v>
      </c>
      <c>
        <v>181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414.6572130073306</v>
      </c>
      <c>
        <v>0</v>
      </c>
      <c>
        <v>0</v>
      </c>
      <c>
        <v>0</v>
      </c>
      <c>
        <v>33.55745688023392</v>
      </c>
      <c>
        <v>0</v>
      </c>
      <c>
        <v>0</v>
      </c>
      <c>
        <v>448.2146698875645</v>
      </c>
    </row>
    <row>
      <c>
        <v>2600010</v>
      </c>
      <c>
        <v>1</v>
      </c>
      <c>
        <is>
          <t>MANİSA</t>
        </is>
      </c>
      <c>
        <v>YUNUSEMRE</v>
      </c>
      <c>
        <is>
          <t>Kullanıcı Bağlantı Hattı</t>
        </is>
      </c>
      <c>
        <v>MURADİYE DM-4 45-71-M00190_953177242_953177242</v>
      </c>
      <c>
        <v>Üçüncü Şahısların Vermiş Olduğu Hasarlar</v>
      </c>
      <c>
        <v>Dağıtım-AG</v>
      </c>
      <c>
        <v>Uzun</v>
      </c>
      <c>
        <v>Dışsal</v>
      </c>
      <c>
        <v>Bildirimsiz</v>
      </c>
      <c>
        <is>
          <t>06.07.2023 16:23:23</t>
        </is>
      </c>
      <c>
        <is>
          <t>07.07.2023 00:31:25</t>
        </is>
      </c>
      <c>
        <v>8.133888888</v>
      </c>
      <c>
        <v>0</v>
      </c>
      <c>
        <v>18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24.012940670716894</v>
      </c>
      <c>
        <v>0</v>
      </c>
      <c>
        <v>0</v>
      </c>
      <c>
        <v>0</v>
      </c>
      <c>
        <v>13.441780139499445</v>
      </c>
      <c>
        <v>0</v>
      </c>
      <c>
        <v>0</v>
      </c>
      <c>
        <v>37.45472081021634</v>
      </c>
    </row>
    <row>
      <c>
        <v>2599323</v>
      </c>
      <c>
        <v>1</v>
      </c>
      <c>
        <is>
          <t>İZMİR</t>
        </is>
      </c>
      <c>
        <v>FOÇA</v>
      </c>
      <c>
        <is>
          <t>AG Fideri</t>
        </is>
      </c>
      <c>
        <v>KOZBEYLİ TR-2 35-23-M00071_42094861_56362711_56362711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06.07.2023 06:44:05</t>
        </is>
      </c>
      <c>
        <is>
          <t>06.07.2023 10:52:04</t>
        </is>
      </c>
      <c>
        <v>4.133055555</v>
      </c>
      <c>
        <v>0</v>
      </c>
      <c>
        <v>39</v>
      </c>
      <c>
        <v>0</v>
      </c>
      <c>
        <v>8</v>
      </c>
      <c>
        <v>0</v>
      </c>
      <c>
        <v>5</v>
      </c>
      <c>
        <v>0</v>
      </c>
      <c>
        <v>0</v>
      </c>
      <c>
        <v>0</v>
      </c>
      <c>
        <v>43.41704324666171</v>
      </c>
      <c>
        <v>0</v>
      </c>
      <c>
        <v>16.65917838200776</v>
      </c>
      <c>
        <v>0</v>
      </c>
      <c>
        <v>1.3769618677411437</v>
      </c>
      <c>
        <v>0</v>
      </c>
      <c>
        <v>0</v>
      </c>
      <c>
        <v>61.45318349641062</v>
      </c>
    </row>
    <row>
      <c>
        <v>2599718</v>
      </c>
      <c>
        <v>1</v>
      </c>
      <c>
        <is>
          <t>İZMİR</t>
        </is>
      </c>
      <c>
        <v>TORBALI</v>
      </c>
      <c>
        <is>
          <t>Dağıtım Transformatörü</t>
        </is>
      </c>
      <c>
        <v>TR-34 35-26-M00034_35-26-M00034_65927651</v>
      </c>
      <c>
        <v>Şebeke Yenileme ve Kapasite Artışı Çalışması</v>
      </c>
      <c>
        <v>Dağıtım-AG</v>
      </c>
      <c>
        <v>Uzun</v>
      </c>
      <c>
        <v>Şebeke işletmecisi</v>
      </c>
      <c>
        <v>Bildirimli</v>
      </c>
      <c>
        <is>
          <t>06.07.2023 12:11:43</t>
        </is>
      </c>
      <c>
        <is>
          <t>06.07.2023 18:42:26</t>
        </is>
      </c>
      <c>
        <v>6.511944444</v>
      </c>
      <c>
        <v>0</v>
      </c>
      <c>
        <v>802</v>
      </c>
      <c>
        <v>0</v>
      </c>
      <c>
        <v>0</v>
      </c>
      <c>
        <v>0</v>
      </c>
      <c>
        <v>109</v>
      </c>
      <c>
        <v>0</v>
      </c>
      <c>
        <v>0</v>
      </c>
      <c>
        <v>0</v>
      </c>
      <c>
        <v>1492.093691680937</v>
      </c>
      <c>
        <v>0</v>
      </c>
      <c>
        <v>0</v>
      </c>
      <c>
        <v>0</v>
      </c>
      <c>
        <v>1441.2924850172358</v>
      </c>
      <c>
        <v>0</v>
      </c>
      <c>
        <v>0</v>
      </c>
      <c>
        <v>2933.3861766981727</v>
      </c>
    </row>
    <row>
      <c>
        <v>2599423</v>
      </c>
      <c>
        <v>1</v>
      </c>
      <c>
        <is>
          <t>MANİSA</t>
        </is>
      </c>
      <c>
        <v>SELENDİ</v>
      </c>
      <c>
        <is>
          <t>AG Fideri</t>
        </is>
      </c>
      <c>
        <v>KARABEYLER TELLİ TR-1 45-81-M00309__84188995_84188995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06.07.2023 05:50:36</t>
        </is>
      </c>
      <c>
        <is>
          <t>06.07.2023 11:26:01</t>
        </is>
      </c>
      <c>
        <v>5.590277777</v>
      </c>
      <c>
        <v>0</v>
      </c>
      <c>
        <v>3</v>
      </c>
      <c>
        <v>0</v>
      </c>
      <c>
        <v>1</v>
      </c>
      <c>
        <v>0</v>
      </c>
      <c>
        <v>1</v>
      </c>
      <c>
        <v>0</v>
      </c>
      <c>
        <v>0</v>
      </c>
      <c>
        <v>0</v>
      </c>
      <c>
        <v>1.8846587134242827</v>
      </c>
      <c>
        <v>0</v>
      </c>
      <c>
        <v>0.8831741269945323</v>
      </c>
      <c>
        <v>0</v>
      </c>
      <c>
        <v>0.9945022822280191</v>
      </c>
      <c>
        <v>0</v>
      </c>
      <c>
        <v>0</v>
      </c>
      <c>
        <v>3.762335122646834</v>
      </c>
    </row>
    <row>
      <c>
        <v>2599283</v>
      </c>
      <c>
        <v>1</v>
      </c>
      <c>
        <is>
          <t>İZMİR</t>
        </is>
      </c>
      <c>
        <v>FOÇA</v>
      </c>
      <c>
        <is>
          <t>OG Fideri</t>
        </is>
      </c>
      <c>
        <v>YENİFOÇA TR-53 35-23-M00053_HatBaşıAyırıcı_88019249 M05_88019249</v>
      </c>
      <c>
        <v>OG Ayırıcı Arızası</v>
      </c>
      <c>
        <v>Dağıtım-OG</v>
      </c>
      <c>
        <v>Uzun</v>
      </c>
      <c>
        <v>Şebeke işletmecisi</v>
      </c>
      <c>
        <v>Bildirimsiz</v>
      </c>
      <c>
        <is>
          <t>06.07.2023 04:19:03</t>
        </is>
      </c>
      <c>
        <is>
          <t>06.07.2023 05:13:05</t>
        </is>
      </c>
      <c>
        <v>0.900555555</v>
      </c>
      <c>
        <v>0</v>
      </c>
      <c>
        <v>446</v>
      </c>
      <c>
        <v>0</v>
      </c>
      <c>
        <v>0</v>
      </c>
      <c>
        <v>0</v>
      </c>
      <c>
        <v>7</v>
      </c>
      <c>
        <v>0</v>
      </c>
      <c>
        <v>0</v>
      </c>
      <c>
        <v>0</v>
      </c>
      <c>
        <v>71.48892766853345</v>
      </c>
      <c>
        <v>0</v>
      </c>
      <c>
        <v>0</v>
      </c>
      <c>
        <v>0</v>
      </c>
      <c>
        <v>2.3669131374496</v>
      </c>
      <c>
        <v>0</v>
      </c>
      <c>
        <v>0</v>
      </c>
      <c>
        <v>73.85584080598305</v>
      </c>
    </row>
    <row>
      <c>
        <v>2599426</v>
      </c>
      <c>
        <v>1</v>
      </c>
      <c>
        <is>
          <t>MANİSA</t>
        </is>
      </c>
      <c>
        <v>ŞEHZADELER</v>
      </c>
      <c>
        <is>
          <t>DM</t>
        </is>
      </c>
      <c>
        <v>DM-5 45-71-M00947_DM-9 M02_66502751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06.07.2023 08:41:58</t>
        </is>
      </c>
      <c>
        <is>
          <t>06.07.2023 09:17:33</t>
        </is>
      </c>
      <c>
        <v>0.593055555</v>
      </c>
      <c>
        <v>0</v>
      </c>
      <c>
        <v>832</v>
      </c>
      <c>
        <v>0</v>
      </c>
      <c>
        <v>6</v>
      </c>
      <c>
        <v>9</v>
      </c>
      <c>
        <v>62</v>
      </c>
      <c>
        <v>0</v>
      </c>
      <c>
        <v>1</v>
      </c>
      <c>
        <v>0</v>
      </c>
      <c>
        <v>105.98794282238217</v>
      </c>
      <c>
        <v>0</v>
      </c>
      <c>
        <v>0.6620094346025278</v>
      </c>
      <c>
        <v>1634.3926622222637</v>
      </c>
      <c>
        <v>48.78194824271201</v>
      </c>
      <c>
        <v>0</v>
      </c>
      <c>
        <v>56.63590493731055</v>
      </c>
      <c>
        <v>1846.4604676592708</v>
      </c>
    </row>
    <row>
      <c>
        <v>2599758</v>
      </c>
      <c>
        <v>1</v>
      </c>
      <c>
        <is>
          <t>İZMİR</t>
        </is>
      </c>
      <c>
        <v>TORBALI</v>
      </c>
      <c>
        <is>
          <t>DM</t>
        </is>
      </c>
      <c>
        <v>TORBALI DM 35-26-M00001_TR-55 YENİ TEZCANLAR M02_2056484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06.07.2023 12:29:00</t>
        </is>
      </c>
      <c>
        <is>
          <t>06.07.2023 13:00:24</t>
        </is>
      </c>
      <c>
        <v>0.523333333</v>
      </c>
      <c>
        <v>0</v>
      </c>
      <c>
        <v>5483</v>
      </c>
      <c>
        <v>0</v>
      </c>
      <c>
        <v>82</v>
      </c>
      <c>
        <v>0</v>
      </c>
      <c>
        <v>529</v>
      </c>
      <c>
        <v>0</v>
      </c>
      <c>
        <v>0</v>
      </c>
      <c>
        <v>0</v>
      </c>
      <c>
        <v>753.1125694326431</v>
      </c>
      <c>
        <v>0</v>
      </c>
      <c>
        <v>69.49058207334124</v>
      </c>
      <c>
        <v>0</v>
      </c>
      <c>
        <v>318.8952057999894</v>
      </c>
      <c>
        <v>0</v>
      </c>
      <c>
        <v>0</v>
      </c>
      <c>
        <v>1141.4983573059737</v>
      </c>
    </row>
    <row>
      <c>
        <v>2599638</v>
      </c>
      <c>
        <v>1</v>
      </c>
      <c>
        <is>
          <t>MANİSA</t>
        </is>
      </c>
      <c>
        <v>SARIGÖL</v>
      </c>
      <c>
        <is>
          <t>AG Fideri</t>
        </is>
      </c>
      <c>
        <v>EMCELLİ TR-2 45-79-M00304_D_56385129_56385129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06.07.2023 11:06:03</t>
        </is>
      </c>
      <c>
        <is>
          <t>06.07.2023 17:05:21</t>
        </is>
      </c>
      <c>
        <v>5.988333333</v>
      </c>
      <c>
        <v>0</v>
      </c>
      <c>
        <v>33</v>
      </c>
      <c>
        <v>0</v>
      </c>
      <c>
        <v>10</v>
      </c>
      <c>
        <v>0</v>
      </c>
      <c>
        <v>1</v>
      </c>
      <c>
        <v>0</v>
      </c>
      <c>
        <v>0</v>
      </c>
      <c>
        <v>0</v>
      </c>
      <c>
        <v>35.05774314242438</v>
      </c>
      <c>
        <v>0</v>
      </c>
      <c>
        <v>35.26798417009447</v>
      </c>
      <c>
        <v>0</v>
      </c>
      <c>
        <v>4.130796226039649</v>
      </c>
      <c>
        <v>0</v>
      </c>
      <c>
        <v>0</v>
      </c>
      <c>
        <v>74.4565235385585</v>
      </c>
    </row>
    <row>
      <c>
        <v>2600448</v>
      </c>
      <c>
        <v>1</v>
      </c>
      <c>
        <is>
          <t>MANİSA</t>
        </is>
      </c>
      <c>
        <v>KULA</v>
      </c>
      <c>
        <is>
          <t>AG Fideri</t>
        </is>
      </c>
      <c>
        <v>EVCİLER KARIKOCA MAH. TR 45-77-L00266_A_65509946_65509946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06.07.2023 21:34:44</t>
        </is>
      </c>
      <c>
        <is>
          <t>07.07.2023 02:38:35</t>
        </is>
      </c>
      <c>
        <v>5.064166666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1.3860233352385594</v>
      </c>
      <c>
        <v>0</v>
      </c>
      <c>
        <v>0</v>
      </c>
      <c>
        <v>0</v>
      </c>
      <c>
        <v>0</v>
      </c>
      <c>
        <v>0</v>
      </c>
      <c>
        <v>0</v>
      </c>
      <c>
        <v>1.3860233352385594</v>
      </c>
    </row>
    <row>
      <c>
        <v>2600299</v>
      </c>
      <c>
        <v>1</v>
      </c>
      <c>
        <is>
          <t>İZMİR</t>
        </is>
      </c>
      <c>
        <v>BERGAMA</v>
      </c>
      <c>
        <is>
          <t>AG Fideri</t>
        </is>
      </c>
      <c>
        <v>TR-52 35-16-L00052_A_56397473_56397473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06.07.2023 20:06:57</t>
        </is>
      </c>
      <c>
        <is>
          <t>06.07.2023 21:06:03</t>
        </is>
      </c>
      <c>
        <v>0.985</v>
      </c>
      <c>
        <v>0</v>
      </c>
      <c>
        <v>10</v>
      </c>
      <c>
        <v>0</v>
      </c>
      <c>
        <v>17</v>
      </c>
      <c>
        <v>0</v>
      </c>
      <c>
        <v>4</v>
      </c>
      <c>
        <v>0</v>
      </c>
      <c>
        <v>0</v>
      </c>
      <c>
        <v>0</v>
      </c>
      <c>
        <v>1.1485030755073218</v>
      </c>
      <c>
        <v>0</v>
      </c>
      <c>
        <v>4.8563758071222995</v>
      </c>
      <c>
        <v>0</v>
      </c>
      <c>
        <v>2.286660898239435</v>
      </c>
      <c>
        <v>0</v>
      </c>
      <c>
        <v>0</v>
      </c>
      <c>
        <v>8.291539780869057</v>
      </c>
    </row>
    <row>
      <c>
        <v>2599240</v>
      </c>
      <c>
        <v>1</v>
      </c>
      <c>
        <is>
          <t>MANİSA</t>
        </is>
      </c>
      <c>
        <v>KULA</v>
      </c>
      <c>
        <is>
          <t>OG Fideri</t>
        </is>
      </c>
      <c>
        <v>TR-60 45-77-L00060_TR-65 L01_72215043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06.07.2023 00:13:58</t>
        </is>
      </c>
      <c>
        <is>
          <t>06.07.2023 02:09:11</t>
        </is>
      </c>
      <c>
        <v>1.920277777</v>
      </c>
      <c>
        <v>2</v>
      </c>
      <c>
        <v>258</v>
      </c>
      <c>
        <v>0</v>
      </c>
      <c>
        <v>77</v>
      </c>
      <c>
        <v>2</v>
      </c>
      <c>
        <v>94</v>
      </c>
      <c>
        <v>2</v>
      </c>
      <c>
        <v>4</v>
      </c>
      <c>
        <v>0.7457777259533334</v>
      </c>
      <c>
        <v>78.20394158292281</v>
      </c>
      <c>
        <v>0</v>
      </c>
      <c>
        <v>115.18883515366724</v>
      </c>
      <c>
        <v>3.9161701388233845</v>
      </c>
      <c>
        <v>75.47192590093198</v>
      </c>
      <c>
        <v>81.36685198146368</v>
      </c>
      <c>
        <v>33.00878003969973</v>
      </c>
      <c>
        <v>387.90228252346213</v>
      </c>
    </row>
    <row>
      <c>
        <v>2599360</v>
      </c>
      <c>
        <v>1</v>
      </c>
      <c>
        <is>
          <t>İZMİR</t>
        </is>
      </c>
      <c>
        <v>ÖDEMİŞ</v>
      </c>
      <c>
        <is>
          <t>AG Fideri</t>
        </is>
      </c>
      <c>
        <v>MESCİTLİ TR-1 35-15-L00095_A_56361577_56361577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06.07.2023 07:38:59</t>
        </is>
      </c>
      <c>
        <is>
          <t>06.07.2023 10:22:12</t>
        </is>
      </c>
      <c>
        <v>2.720277777</v>
      </c>
      <c>
        <v>0</v>
      </c>
      <c>
        <v>47</v>
      </c>
      <c>
        <v>0</v>
      </c>
      <c>
        <v>18</v>
      </c>
      <c>
        <v>0</v>
      </c>
      <c>
        <v>17</v>
      </c>
      <c>
        <v>0</v>
      </c>
      <c>
        <v>0</v>
      </c>
      <c>
        <v>0</v>
      </c>
      <c>
        <v>18.387719013692</v>
      </c>
      <c>
        <v>0</v>
      </c>
      <c>
        <v>31.802248143795826</v>
      </c>
      <c>
        <v>0</v>
      </c>
      <c>
        <v>23.261338366106436</v>
      </c>
      <c>
        <v>0</v>
      </c>
      <c>
        <v>0</v>
      </c>
      <c>
        <v>73.45130552359427</v>
      </c>
    </row>
    <row>
      <c>
        <v>2600428</v>
      </c>
      <c>
        <v>1</v>
      </c>
      <c>
        <is>
          <t>İZMİR</t>
        </is>
      </c>
      <c>
        <v>DİKİLİ</v>
      </c>
      <c>
        <is>
          <t>Kullanıcı Bağlantı Hattı</t>
        </is>
      </c>
      <c>
        <v>ŞEBNEM SİTESİ TR 35-30-M00304_955306968_955306968</v>
      </c>
      <c>
        <v>Üçüncü Şahısların Vermiş Olduğu Hasarlar</v>
      </c>
      <c>
        <v>Dağıtım-AG</v>
      </c>
      <c>
        <v>Uzun</v>
      </c>
      <c>
        <v>Dışsal</v>
      </c>
      <c>
        <v>Bildirimsiz</v>
      </c>
      <c>
        <is>
          <t>06.07.2023 22:03:08</t>
        </is>
      </c>
      <c>
        <is>
          <t>06.07.2023 23:38:53</t>
        </is>
      </c>
      <c>
        <v>1.595833333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0.3605622976574925</v>
      </c>
      <c>
        <v>0</v>
      </c>
      <c>
        <v>0</v>
      </c>
      <c>
        <v>0</v>
      </c>
      <c>
        <v>0</v>
      </c>
      <c>
        <v>0</v>
      </c>
      <c>
        <v>0</v>
      </c>
      <c>
        <v>0.3605622976574925</v>
      </c>
    </row>
    <row>
      <c>
        <v>2600485</v>
      </c>
      <c>
        <v>1</v>
      </c>
      <c>
        <is>
          <t>İZMİR</t>
        </is>
      </c>
      <c>
        <v>TORBALI</v>
      </c>
      <c>
        <is>
          <t>KÖK</t>
        </is>
      </c>
      <c>
        <v>DEMİRCİ KÖK 35-26-M00779_YEŞİLKÖY ENH M01_42707191</v>
      </c>
      <c>
        <v>OG Ayırıcı Arızası</v>
      </c>
      <c>
        <v>Dağıtım-OG</v>
      </c>
      <c>
        <v>Uzun</v>
      </c>
      <c>
        <v>Şebeke işletmecisi</v>
      </c>
      <c>
        <v>Bildirimsiz</v>
      </c>
      <c>
        <is>
          <t>06.07.2023 23:04:36</t>
        </is>
      </c>
      <c>
        <is>
          <t>07.07.2023 00:12:39</t>
        </is>
      </c>
      <c>
        <v>1.134166666</v>
      </c>
      <c>
        <v>6</v>
      </c>
      <c>
        <v>354</v>
      </c>
      <c>
        <v>18</v>
      </c>
      <c>
        <v>46</v>
      </c>
      <c>
        <v>10</v>
      </c>
      <c>
        <v>60</v>
      </c>
      <c>
        <v>0</v>
      </c>
      <c>
        <v>0</v>
      </c>
      <c>
        <v>9.732897631615662</v>
      </c>
      <c>
        <v>103.01184858054515</v>
      </c>
      <c>
        <v>140.27780984221857</v>
      </c>
      <c>
        <v>24.12960320988724</v>
      </c>
      <c>
        <v>47.38995781142938</v>
      </c>
      <c>
        <v>31.36318737109385</v>
      </c>
      <c>
        <v>0</v>
      </c>
      <c>
        <v>0</v>
      </c>
      <c>
        <v>355.90530444678984</v>
      </c>
    </row>
    <row>
      <c>
        <v>2599738</v>
      </c>
      <c>
        <v>1</v>
      </c>
      <c>
        <is>
          <t>MANİSA</t>
        </is>
      </c>
      <c>
        <v>ŞEHZADELER</v>
      </c>
      <c>
        <is>
          <t>OG Fideri</t>
        </is>
      </c>
      <c>
        <v>DM-2/32 (İŞKUR) 45-71-M00134_8 EYLÜL HASTANESİ M07_76547541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06.07.2023 12:20:09</t>
        </is>
      </c>
      <c>
        <is>
          <t>06.07.2023 14:10:13</t>
        </is>
      </c>
      <c>
        <v>1.834444444</v>
      </c>
      <c>
        <v>0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536.5756678049606</v>
      </c>
      <c>
        <v>0</v>
      </c>
      <c>
        <v>0</v>
      </c>
      <c>
        <v>0</v>
      </c>
      <c>
        <v>536.5756678049606</v>
      </c>
    </row>
    <row>
      <c>
        <v>2600130</v>
      </c>
      <c>
        <v>1</v>
      </c>
      <c>
        <is>
          <t>İZMİR</t>
        </is>
      </c>
      <c>
        <v>KINIK</v>
      </c>
      <c>
        <is>
          <t>Dağıtım Transformatörü</t>
        </is>
      </c>
      <c>
        <v>KÖSELER TR-1 35-24-M00100_35-24-M00100_2356728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06.07.2023 17:57:00</t>
        </is>
      </c>
      <c>
        <is>
          <t>06.07.2023 18:47:50</t>
        </is>
      </c>
      <c>
        <v>0.847222222</v>
      </c>
      <c>
        <v>0</v>
      </c>
      <c>
        <v>126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13.266611467689321</v>
      </c>
      <c>
        <v>0</v>
      </c>
      <c>
        <v>0</v>
      </c>
      <c>
        <v>0</v>
      </c>
      <c>
        <v>0.26580569995972225</v>
      </c>
      <c>
        <v>0</v>
      </c>
      <c>
        <v>0</v>
      </c>
      <c>
        <v>13.532417167649044</v>
      </c>
    </row>
    <row>
      <c>
        <v>2600179</v>
      </c>
      <c>
        <v>1</v>
      </c>
      <c>
        <is>
          <t>İZMİR</t>
        </is>
      </c>
      <c>
        <v>KİRAZ</v>
      </c>
      <c>
        <is>
          <t>Dağıtım Transformatörü</t>
        </is>
      </c>
      <c>
        <v>DOĞANCI AYVAZLAR TR-5 35-31-L00327_35-31-L00327_2364995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06.07.2023 18:49:39</t>
        </is>
      </c>
      <c>
        <is>
          <t>07.07.2023 00:25:07</t>
        </is>
      </c>
      <c>
        <v>5.591111111</v>
      </c>
      <c>
        <v>0</v>
      </c>
      <c>
        <v>19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23.39168178191983</v>
      </c>
      <c>
        <v>0</v>
      </c>
      <c>
        <v>3.4208017056514857</v>
      </c>
      <c>
        <v>0</v>
      </c>
      <c>
        <v>0</v>
      </c>
      <c>
        <v>0</v>
      </c>
      <c>
        <v>0</v>
      </c>
      <c>
        <v>26.812483487571313</v>
      </c>
    </row>
    <row>
      <c>
        <v>2599446</v>
      </c>
      <c>
        <v>1</v>
      </c>
      <c>
        <is>
          <t>MANİSA</t>
        </is>
      </c>
      <c>
        <v>ALAŞEHİR</v>
      </c>
      <c>
        <is>
          <t>Dağıtım Transformatörü</t>
        </is>
      </c>
      <c>
        <v>ILGINKÖY TR-4 45-73-M00578_45-73-M00578_2355025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06.07.2023 08:53:50</t>
        </is>
      </c>
      <c>
        <is>
          <t>06.07.2023 13:45:26</t>
        </is>
      </c>
      <c>
        <v>4.86</v>
      </c>
      <c>
        <v>0</v>
      </c>
      <c>
        <v>2</v>
      </c>
      <c>
        <v>0</v>
      </c>
      <c>
        <v>24</v>
      </c>
      <c>
        <v>0</v>
      </c>
      <c>
        <v>0</v>
      </c>
      <c>
        <v>0</v>
      </c>
      <c>
        <v>0</v>
      </c>
      <c>
        <v>0</v>
      </c>
      <c>
        <v>2.279021809711814</v>
      </c>
      <c>
        <v>0</v>
      </c>
      <c>
        <v>207.3802212533686</v>
      </c>
      <c>
        <v>0</v>
      </c>
      <c>
        <v>0</v>
      </c>
      <c>
        <v>0</v>
      </c>
      <c>
        <v>0</v>
      </c>
      <c>
        <v>209.65924306308042</v>
      </c>
    </row>
    <row>
      <c>
        <v>2599303</v>
      </c>
      <c>
        <v>1</v>
      </c>
      <c>
        <is>
          <t>İZMİR</t>
        </is>
      </c>
      <c>
        <v>MENDERES</v>
      </c>
      <c>
        <is>
          <t>DM</t>
        </is>
      </c>
      <c>
        <v>MENDERES DM-2/TR-1 35-22-M00300_KÖYLER-1 M15_2095712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06.07.2023 06:03:14</t>
        </is>
      </c>
      <c>
        <is>
          <t>06.07.2023 06:24:11</t>
        </is>
      </c>
      <c>
        <v>0.349166666</v>
      </c>
      <c>
        <v>2</v>
      </c>
      <c>
        <v>1500</v>
      </c>
      <c>
        <v>14</v>
      </c>
      <c>
        <v>153</v>
      </c>
      <c>
        <v>29</v>
      </c>
      <c>
        <v>144</v>
      </c>
      <c>
        <v>1</v>
      </c>
      <c>
        <v>0</v>
      </c>
      <c>
        <v>0.13036947178735517</v>
      </c>
      <c>
        <v>164.67110618530182</v>
      </c>
      <c>
        <v>16.031000536563987</v>
      </c>
      <c>
        <v>42.52038610661227</v>
      </c>
      <c>
        <v>58.729396165580425</v>
      </c>
      <c>
        <v>31.964132042359605</v>
      </c>
      <c>
        <v>8.043991718810632</v>
      </c>
      <c>
        <v>0</v>
      </c>
      <c>
        <v>322.0903822270161</v>
      </c>
    </row>
    <row>
      <c>
        <v>2600236</v>
      </c>
      <c>
        <v>1</v>
      </c>
      <c>
        <is>
          <t>İZMİR</t>
        </is>
      </c>
      <c>
        <v>ÖDEMİŞ</v>
      </c>
      <c>
        <is>
          <t>DM</t>
        </is>
      </c>
      <c>
        <v>KAYAKÖY İM 35-15-A00006_KAYAKÖY ÇIKIŞ L02_66921421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06.07.2023 19:28:37</t>
        </is>
      </c>
      <c>
        <is>
          <t>06.07.2023 19:33:47</t>
        </is>
      </c>
      <c>
        <v>0.086111111</v>
      </c>
      <c>
        <v>4</v>
      </c>
      <c>
        <v>2940</v>
      </c>
      <c>
        <v>105</v>
      </c>
      <c>
        <v>842</v>
      </c>
      <c>
        <v>48</v>
      </c>
      <c>
        <v>620</v>
      </c>
      <c>
        <v>2</v>
      </c>
      <c>
        <v>0</v>
      </c>
      <c>
        <v>0.5010212102235486</v>
      </c>
      <c>
        <v>50.436321228118196</v>
      </c>
      <c>
        <v>149.70466178257655</v>
      </c>
      <c>
        <v>231.12077085904176</v>
      </c>
      <c>
        <v>23.790707037779</v>
      </c>
      <c>
        <v>71.49053518699468</v>
      </c>
      <c>
        <v>4.537951000994685</v>
      </c>
      <c>
        <v>0</v>
      </c>
      <c>
        <v>531.5819683057284</v>
      </c>
    </row>
    <row>
      <c>
        <v>2599987</v>
      </c>
      <c>
        <v>1</v>
      </c>
      <c>
        <is>
          <t>İZMİR</t>
        </is>
      </c>
      <c>
        <v>KARABAĞLAR</v>
      </c>
      <c>
        <is>
          <t>AG Fideri</t>
        </is>
      </c>
      <c>
        <v>K-2340 35-01-K02340_A_56376899_56376899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06.07.2023 15:43:34</t>
        </is>
      </c>
      <c>
        <is>
          <t>06.07.2023 18:57:24</t>
        </is>
      </c>
      <c>
        <v>3.230555555</v>
      </c>
      <c>
        <v>0</v>
      </c>
      <c>
        <v>139</v>
      </c>
      <c>
        <v>0</v>
      </c>
      <c>
        <v>0</v>
      </c>
      <c>
        <v>0</v>
      </c>
      <c>
        <v>19</v>
      </c>
      <c>
        <v>0</v>
      </c>
      <c>
        <v>0</v>
      </c>
      <c>
        <v>0</v>
      </c>
      <c>
        <v>106.52249830742733</v>
      </c>
      <c>
        <v>0</v>
      </c>
      <c>
        <v>0</v>
      </c>
      <c>
        <v>0</v>
      </c>
      <c>
        <v>41.25736935837299</v>
      </c>
      <c>
        <v>0</v>
      </c>
      <c>
        <v>0</v>
      </c>
      <c>
        <v>147.7798676658003</v>
      </c>
    </row>
    <row>
      <c>
        <v>2599595</v>
      </c>
      <c>
        <v>1</v>
      </c>
      <c>
        <is>
          <t>İZMİR</t>
        </is>
      </c>
      <c>
        <v>ÇEŞME</v>
      </c>
      <c>
        <is>
          <t>Kullanıcı Bağlantı Hattı</t>
        </is>
      </c>
      <c>
        <v>L-357 EGEM SAHİL SİT. 35-18-L00357_950441728_950441728</v>
      </c>
      <c>
        <v>AG Branşman Yeraltı Kablo Arızası</v>
      </c>
      <c>
        <v>Dağıtım-AG</v>
      </c>
      <c>
        <v>Uzun</v>
      </c>
      <c>
        <v>Şebeke işletmecisi</v>
      </c>
      <c>
        <v>Bildirimsiz</v>
      </c>
      <c>
        <is>
          <t>06.07.2023 10:27:28</t>
        </is>
      </c>
      <c>
        <is>
          <t>06.07.2023 11:45:09</t>
        </is>
      </c>
      <c>
        <v>1.294722222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</row>
    <row>
      <c>
        <v>2600268</v>
      </c>
      <c>
        <v>1</v>
      </c>
      <c>
        <is>
          <t>MANİSA</t>
        </is>
      </c>
      <c>
        <v>AHMETLİ</v>
      </c>
      <c>
        <is>
          <t>KÖK</t>
        </is>
      </c>
      <c>
        <v>CAMBAZLI KÖK 45-84-M00005_MADEN KÖK M03_50241539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06.07.2023 19:54:57</t>
        </is>
      </c>
      <c>
        <is>
          <t>06.07.2023 20:09:14</t>
        </is>
      </c>
      <c>
        <v>0.238055555</v>
      </c>
      <c>
        <v>5</v>
      </c>
      <c>
        <v>462</v>
      </c>
      <c>
        <v>136</v>
      </c>
      <c>
        <v>159</v>
      </c>
      <c>
        <v>11</v>
      </c>
      <c>
        <v>39</v>
      </c>
      <c>
        <v>3</v>
      </c>
      <c>
        <v>0</v>
      </c>
      <c>
        <v>12.855142385388572</v>
      </c>
      <c>
        <v>29.31331815572777</v>
      </c>
      <c>
        <v>261.92073004376203</v>
      </c>
      <c>
        <v>228.34524394329088</v>
      </c>
      <c>
        <v>6.336420372908636</v>
      </c>
      <c>
        <v>11.758735823454384</v>
      </c>
      <c>
        <v>28.34011256401623</v>
      </c>
      <c>
        <v>0</v>
      </c>
      <c>
        <v>578.8697032885484</v>
      </c>
    </row>
    <row>
      <c>
        <v>2600122</v>
      </c>
      <c>
        <v>1</v>
      </c>
      <c>
        <is>
          <t>MANİSA</t>
        </is>
      </c>
      <c>
        <v>YUNUSEMRE</v>
      </c>
      <c>
        <is>
          <t>KÖK</t>
        </is>
      </c>
      <c>
        <v>SİYEKLİ KÖK 45-71-M00185_OSMANCALI M04_72256923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06.07.2023 18:11:28</t>
        </is>
      </c>
      <c>
        <is>
          <t>06.07.2023 18:36:54</t>
        </is>
      </c>
      <c>
        <v>0.423888888</v>
      </c>
      <c>
        <v>18</v>
      </c>
      <c>
        <v>1478</v>
      </c>
      <c>
        <v>27</v>
      </c>
      <c>
        <v>21</v>
      </c>
      <c>
        <v>13</v>
      </c>
      <c>
        <v>123</v>
      </c>
      <c>
        <v>1</v>
      </c>
      <c>
        <v>0</v>
      </c>
      <c>
        <v>2.8680067181625617</v>
      </c>
      <c>
        <v>93.86085451459603</v>
      </c>
      <c>
        <v>186.80103550387253</v>
      </c>
      <c>
        <v>8.678369769128134</v>
      </c>
      <c>
        <v>43.30096964557649</v>
      </c>
      <c>
        <v>27.432911852107267</v>
      </c>
      <c>
        <v>54.008764749778464</v>
      </c>
      <c>
        <v>0</v>
      </c>
      <c>
        <v>416.9509127532216</v>
      </c>
    </row>
    <row>
      <c>
        <v>2599535</v>
      </c>
      <c>
        <v>1</v>
      </c>
      <c>
        <is>
          <t>İZMİR</t>
        </is>
      </c>
      <c>
        <v>BORNOVA</v>
      </c>
      <c>
        <is>
          <t>OG Fideri</t>
        </is>
      </c>
      <c>
        <v>K-1273 35-02-K01273_TRAFO K02_2063491</v>
      </c>
      <c>
        <v>Şebeke Yenileme ve Kapasite Artışı Çalışması</v>
      </c>
      <c>
        <v>Dağıtım-OG</v>
      </c>
      <c>
        <v>Uzun</v>
      </c>
      <c>
        <v>Şebeke işletmecisi</v>
      </c>
      <c>
        <v>Bildirimli</v>
      </c>
      <c>
        <is>
          <t>06.07.2023 09:59:44</t>
        </is>
      </c>
      <c>
        <is>
          <t>06.07.2023 13:55:44</t>
        </is>
      </c>
      <c>
        <v>3.933333333</v>
      </c>
      <c>
        <v>0</v>
      </c>
      <c>
        <v>542</v>
      </c>
      <c>
        <v>0</v>
      </c>
      <c>
        <v>1</v>
      </c>
      <c>
        <v>0</v>
      </c>
      <c>
        <v>65</v>
      </c>
      <c>
        <v>0</v>
      </c>
      <c>
        <v>0</v>
      </c>
      <c>
        <v>0</v>
      </c>
      <c>
        <v>541.8195458110274</v>
      </c>
      <c>
        <v>0</v>
      </c>
      <c>
        <v>2.560030007381292</v>
      </c>
      <c>
        <v>0</v>
      </c>
      <c>
        <v>211.09151645063434</v>
      </c>
      <c>
        <v>0</v>
      </c>
      <c>
        <v>0</v>
      </c>
      <c>
        <v>755.4710922690431</v>
      </c>
    </row>
    <row>
      <c>
        <v>2600145</v>
      </c>
      <c>
        <v>1</v>
      </c>
      <c>
        <is>
          <t>İZMİR</t>
        </is>
      </c>
      <c>
        <v>KINIK</v>
      </c>
      <c>
        <is>
          <t>Dağıtım Transformatörü</t>
        </is>
      </c>
      <c>
        <v>KARADERE TR 1 35-24-L00035_35-24-L00035_2358707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06.07.2023 09:17:00</t>
        </is>
      </c>
      <c>
        <is>
          <t>06.07.2023 20:26:05</t>
        </is>
      </c>
      <c>
        <v>11.151388888</v>
      </c>
      <c>
        <v>0</v>
      </c>
      <c>
        <v>122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117.83740507585696</v>
      </c>
      <c>
        <v>0</v>
      </c>
      <c>
        <v>0</v>
      </c>
      <c>
        <v>0</v>
      </c>
      <c>
        <v>54.79855781050499</v>
      </c>
      <c>
        <v>0</v>
      </c>
      <c>
        <v>0</v>
      </c>
      <c>
        <v>172.63596288636194</v>
      </c>
    </row>
    <row>
      <c>
        <v>2600076</v>
      </c>
      <c>
        <v>1</v>
      </c>
      <c>
        <is>
          <t>İZMİR</t>
        </is>
      </c>
      <c>
        <v>ÇİĞLİ</v>
      </c>
      <c>
        <is>
          <t>TM Fideri</t>
        </is>
      </c>
      <c>
        <v>EBSO TM 35-09-A00001_HARMANDALI-1 M25_2312282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06.07.2023 17:37:17</t>
        </is>
      </c>
      <c>
        <is>
          <t>06.07.2023 18:03:08</t>
        </is>
      </c>
      <c>
        <v>0.430866666</v>
      </c>
      <c>
        <v>0</v>
      </c>
      <c>
        <v>0</v>
      </c>
      <c>
        <v>0</v>
      </c>
      <c>
        <v>0</v>
      </c>
      <c>
        <v>2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1.8860244644986286</v>
      </c>
      <c>
        <v>0</v>
      </c>
      <c>
        <v>601.8768399020771</v>
      </c>
      <c>
        <v>0</v>
      </c>
      <c>
        <v>603.7628643665757</v>
      </c>
    </row>
    <row>
      <c>
        <v>2600245</v>
      </c>
      <c>
        <v>1</v>
      </c>
      <c>
        <is>
          <t>İZMİR</t>
        </is>
      </c>
      <c>
        <v>TİRE</v>
      </c>
      <c>
        <is>
          <t>DM</t>
        </is>
      </c>
      <c>
        <v>TİRE İM-DM-1 35-29-A00001_DOYRANLI L11_2059658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06.07.2023 19:26:00</t>
        </is>
      </c>
      <c>
        <is>
          <t>06.07.2023 21:14:00</t>
        </is>
      </c>
      <c>
        <v>1.8</v>
      </c>
      <c>
        <v>0</v>
      </c>
      <c>
        <v>616</v>
      </c>
      <c>
        <v>26</v>
      </c>
      <c>
        <v>185</v>
      </c>
      <c>
        <v>12</v>
      </c>
      <c>
        <v>138</v>
      </c>
      <c>
        <v>0</v>
      </c>
      <c>
        <v>0</v>
      </c>
      <c>
        <v>0</v>
      </c>
      <c>
        <v>311.567206368637</v>
      </c>
      <c>
        <v>616.0672609602445</v>
      </c>
      <c>
        <v>945.9099868852942</v>
      </c>
      <c>
        <v>79.7703928592374</v>
      </c>
      <c>
        <v>454.5853978000117</v>
      </c>
      <c>
        <v>0</v>
      </c>
      <c>
        <v>0</v>
      </c>
      <c>
        <v>2407.900244873425</v>
      </c>
    </row>
    <row>
      <c>
        <v>2599581</v>
      </c>
      <c>
        <v>1</v>
      </c>
      <c>
        <is>
          <t>MANİSA</t>
        </is>
      </c>
      <c>
        <v>SALİHLİ</v>
      </c>
      <c>
        <is>
          <t>OG Fideri</t>
        </is>
      </c>
      <c>
        <v>TAYTAN OFİS KÖK 45-78-M00314_HatBaşıAyırıcı_53139614 M06_53139614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06.07.2023 10:17:09</t>
        </is>
      </c>
      <c>
        <is>
          <t>06.07.2023 15:01:30</t>
        </is>
      </c>
      <c>
        <v>4.739166666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81.37908878676143</v>
      </c>
      <c>
        <v>0</v>
      </c>
      <c>
        <v>0</v>
      </c>
      <c>
        <v>0</v>
      </c>
      <c>
        <v>0</v>
      </c>
      <c>
        <v>81.37908878676143</v>
      </c>
    </row>
    <row>
      <c>
        <v>2599435</v>
      </c>
      <c>
        <v>1</v>
      </c>
      <c>
        <is>
          <t>İZMİR</t>
        </is>
      </c>
      <c>
        <v>TİRE</v>
      </c>
      <c>
        <is>
          <t>AG Fideri</t>
        </is>
      </c>
      <c>
        <v>KARATEKE EĞRİAZMAK TR-3 35-29-L00140_A_91052085_91052085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06.07.2023 08:44:13</t>
        </is>
      </c>
      <c>
        <is>
          <t>06.07.2023 09:48:44</t>
        </is>
      </c>
      <c>
        <v>1.075277777</v>
      </c>
      <c>
        <v>0</v>
      </c>
      <c>
        <v>2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0.8158738793409086</v>
      </c>
      <c>
        <v>0</v>
      </c>
      <c>
        <v>6.762252776482154</v>
      </c>
      <c>
        <v>0</v>
      </c>
      <c>
        <v>0</v>
      </c>
      <c>
        <v>0</v>
      </c>
      <c>
        <v>0</v>
      </c>
      <c>
        <v>7.578126655823063</v>
      </c>
    </row>
    <row>
      <c>
        <v>2599558</v>
      </c>
      <c>
        <v>1</v>
      </c>
      <c>
        <is>
          <t>İZMİR</t>
        </is>
      </c>
      <c>
        <v>BORNOVA</v>
      </c>
      <c>
        <is>
          <t>Dağıtım Transformatörü</t>
        </is>
      </c>
      <c>
        <v>K-2953 35-02-K02953_35-02-K02953_2359983</v>
      </c>
      <c>
        <v>Şebeke Yenileme ve Kapasite Artışı Çalışması</v>
      </c>
      <c>
        <v>Dağıtım-AG</v>
      </c>
      <c>
        <v>Uzun</v>
      </c>
      <c>
        <v>Şebeke işletmecisi</v>
      </c>
      <c>
        <v>Bildirimli</v>
      </c>
      <c>
        <is>
          <t>06.07.2023 10:12:19</t>
        </is>
      </c>
      <c>
        <is>
          <t>06.07.2023 16:51:40</t>
        </is>
      </c>
      <c>
        <v>6.655833333</v>
      </c>
      <c>
        <v>0</v>
      </c>
      <c>
        <v>192</v>
      </c>
      <c>
        <v>0</v>
      </c>
      <c>
        <v>0</v>
      </c>
      <c>
        <v>0</v>
      </c>
      <c>
        <v>115</v>
      </c>
      <c>
        <v>0</v>
      </c>
      <c>
        <v>2</v>
      </c>
      <c>
        <v>0</v>
      </c>
      <c>
        <v>264.29501190440396</v>
      </c>
      <c>
        <v>0</v>
      </c>
      <c>
        <v>0</v>
      </c>
      <c>
        <v>0</v>
      </c>
      <c>
        <v>1421.326286104868</v>
      </c>
      <c>
        <v>0</v>
      </c>
      <c>
        <v>293.65194031736405</v>
      </c>
      <c>
        <v>1979.273238326636</v>
      </c>
    </row>
    <row>
      <c>
        <v>2599372</v>
      </c>
      <c>
        <v>1</v>
      </c>
      <c>
        <is>
          <t>MANİSA</t>
        </is>
      </c>
      <c>
        <v>KULA</v>
      </c>
      <c>
        <is>
          <t>Dağıtım Transformatörü</t>
        </is>
      </c>
      <c>
        <v>TR-67 45-77-L00067_45-77-L00067_72215703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06.07.2023 07:49:10</t>
        </is>
      </c>
      <c>
        <is>
          <t>06.07.2023 09:10:28</t>
        </is>
      </c>
      <c>
        <v>1.355</v>
      </c>
      <c>
        <v>0</v>
      </c>
      <c>
        <v>4</v>
      </c>
      <c>
        <v>0</v>
      </c>
      <c>
        <v>6</v>
      </c>
      <c>
        <v>0</v>
      </c>
      <c>
        <v>28</v>
      </c>
      <c>
        <v>0</v>
      </c>
      <c>
        <v>3</v>
      </c>
      <c>
        <v>0</v>
      </c>
      <c>
        <v>0.9866949071155848</v>
      </c>
      <c>
        <v>0</v>
      </c>
      <c>
        <v>1.2610837997759923</v>
      </c>
      <c>
        <v>0</v>
      </c>
      <c>
        <v>30.597770316226814</v>
      </c>
      <c>
        <v>0</v>
      </c>
      <c>
        <v>27.894483836622012</v>
      </c>
      <c>
        <v>60.74003285974041</v>
      </c>
    </row>
    <row>
      <c>
        <v>2599953</v>
      </c>
      <c>
        <v>1</v>
      </c>
      <c>
        <is>
          <t>MANİSA</t>
        </is>
      </c>
      <c>
        <v>KÖPRÜBAŞI</v>
      </c>
      <c>
        <is>
          <t>KÖK</t>
        </is>
      </c>
      <c>
        <v>UĞURLU KÖK 45-86-M00045_ALANYOLU KIRANŞEYH M04_72226053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06.07.2023 15:12:57</t>
        </is>
      </c>
      <c>
        <is>
          <t>06.07.2023 15:51:50</t>
        </is>
      </c>
      <c>
        <v>0.648055555</v>
      </c>
      <c>
        <v>3</v>
      </c>
      <c>
        <v>651</v>
      </c>
      <c>
        <v>23</v>
      </c>
      <c>
        <v>199</v>
      </c>
      <c>
        <v>5</v>
      </c>
      <c>
        <v>47</v>
      </c>
      <c>
        <v>0</v>
      </c>
      <c>
        <v>0</v>
      </c>
      <c>
        <v>0.4793859403983334</v>
      </c>
      <c>
        <v>48.1308223997247</v>
      </c>
      <c>
        <v>230.69322873794408</v>
      </c>
      <c>
        <v>72.66816244944414</v>
      </c>
      <c>
        <v>33.76231075929135</v>
      </c>
      <c>
        <v>16.735393020226404</v>
      </c>
      <c>
        <v>0</v>
      </c>
      <c>
        <v>0</v>
      </c>
      <c>
        <v>402.469303307029</v>
      </c>
    </row>
    <row>
      <c>
        <v>2600368</v>
      </c>
      <c>
        <v>1</v>
      </c>
      <c>
        <is>
          <t>İZMİR</t>
        </is>
      </c>
      <c>
        <v>KARŞIYAKA</v>
      </c>
      <c>
        <is>
          <t>AG Fideri</t>
        </is>
      </c>
      <c>
        <v>K-2815 35-04-K02815_E_56380868_56380868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06.07.2023 20:52:52</t>
        </is>
      </c>
      <c>
        <is>
          <t>06.07.2023 22:48:17</t>
        </is>
      </c>
      <c>
        <v>1.923611111</v>
      </c>
      <c>
        <v>0</v>
      </c>
      <c>
        <v>86</v>
      </c>
      <c>
        <v>0</v>
      </c>
      <c>
        <v>0</v>
      </c>
      <c>
        <v>0</v>
      </c>
      <c>
        <v>12</v>
      </c>
      <c>
        <v>0</v>
      </c>
      <c>
        <v>0</v>
      </c>
      <c>
        <v>0</v>
      </c>
      <c>
        <v>50.08852554918811</v>
      </c>
      <c>
        <v>0</v>
      </c>
      <c>
        <v>0</v>
      </c>
      <c>
        <v>0</v>
      </c>
      <c>
        <v>49.0024577453965</v>
      </c>
      <c>
        <v>0</v>
      </c>
      <c>
        <v>0</v>
      </c>
      <c>
        <v>99.09098329458462</v>
      </c>
    </row>
    <row>
      <c>
        <v>2599727</v>
      </c>
      <c>
        <v>1</v>
      </c>
      <c>
        <is>
          <t>İZMİR</t>
        </is>
      </c>
      <c>
        <v>MENDERES</v>
      </c>
      <c>
        <is>
          <t>DM</t>
        </is>
      </c>
      <c>
        <v>MENDERES DM-2/TR-1 35-22-M00300_KÖYLER-1 M15_2095712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06.07.2023 12:16:52</t>
        </is>
      </c>
      <c>
        <is>
          <t>06.07.2023 12:32:02</t>
        </is>
      </c>
      <c>
        <v>0.252777777</v>
      </c>
      <c>
        <v>2</v>
      </c>
      <c>
        <v>1500</v>
      </c>
      <c>
        <v>14</v>
      </c>
      <c>
        <v>153</v>
      </c>
      <c>
        <v>29</v>
      </c>
      <c>
        <v>144</v>
      </c>
      <c>
        <v>1</v>
      </c>
      <c>
        <v>0</v>
      </c>
      <c>
        <v>0.15298844236147696</v>
      </c>
      <c>
        <v>162.7892329074339</v>
      </c>
      <c>
        <v>15.067598493232058</v>
      </c>
      <c>
        <v>37.98035098355371</v>
      </c>
      <c>
        <v>78.47648327831055</v>
      </c>
      <c>
        <v>51.38855393808286</v>
      </c>
      <c>
        <v>15.030774877747216</v>
      </c>
      <c>
        <v>0</v>
      </c>
      <c>
        <v>360.88598292072174</v>
      </c>
    </row>
    <row>
      <c>
        <v>2599518</v>
      </c>
      <c>
        <v>1</v>
      </c>
      <c>
        <is>
          <t>MANİSA</t>
        </is>
      </c>
      <c>
        <v>SALİHLİ</v>
      </c>
      <c>
        <is>
          <t>KÖK</t>
        </is>
      </c>
      <c>
        <v>SALİHLİ BİOKÜTLE YAKITLI ENERJİ SANTRALİ KÖK 45-78-M01333_AKÖREN KÖK M02_72251420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06.07.2023 09:48:27</t>
        </is>
      </c>
      <c>
        <is>
          <t>06.07.2023 10:21:06</t>
        </is>
      </c>
      <c>
        <v>0.544166666</v>
      </c>
      <c>
        <v>5</v>
      </c>
      <c>
        <v>403</v>
      </c>
      <c>
        <v>163</v>
      </c>
      <c>
        <v>326</v>
      </c>
      <c>
        <v>17</v>
      </c>
      <c>
        <v>52</v>
      </c>
      <c>
        <v>1</v>
      </c>
      <c>
        <v>0</v>
      </c>
      <c>
        <v>0.4956389777134886</v>
      </c>
      <c>
        <v>40.67131081977312</v>
      </c>
      <c>
        <v>730.460311972868</v>
      </c>
      <c>
        <v>904.0275473440481</v>
      </c>
      <c>
        <v>32.31752076197554</v>
      </c>
      <c>
        <v>49.33420142480718</v>
      </c>
      <c>
        <v>71.60442916401647</v>
      </c>
      <c>
        <v>0</v>
      </c>
      <c>
        <v>1828.910960465202</v>
      </c>
    </row>
    <row>
      <c>
        <v>2599475</v>
      </c>
      <c>
        <v>1</v>
      </c>
      <c>
        <is>
          <t>MANİSA</t>
        </is>
      </c>
      <c>
        <v>SALİHLİ</v>
      </c>
      <c>
        <is>
          <t>AG Fideri</t>
        </is>
      </c>
      <c>
        <v>ADALA TR-1 45-78-M00284__84294249_84294249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06.07.2023 09:09:15</t>
        </is>
      </c>
      <c>
        <is>
          <t>06.07.2023 10:38:44</t>
        </is>
      </c>
      <c>
        <v>1.491388888</v>
      </c>
      <c>
        <v>0</v>
      </c>
      <c>
        <v>20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6.1134325709203825</v>
      </c>
      <c>
        <v>0</v>
      </c>
      <c>
        <v>0</v>
      </c>
      <c>
        <v>0</v>
      </c>
      <c>
        <v>0.28003740533369886</v>
      </c>
      <c>
        <v>0</v>
      </c>
      <c>
        <v>0</v>
      </c>
      <c>
        <v>6.393469976254082</v>
      </c>
    </row>
    <row>
      <c>
        <v>2600159</v>
      </c>
      <c>
        <v>1</v>
      </c>
      <c>
        <is>
          <t>MANİSA</t>
        </is>
      </c>
      <c>
        <v>ALAŞEHİR</v>
      </c>
      <c>
        <is>
          <t>KÖK</t>
        </is>
      </c>
      <c>
        <v>BADINCA KÖK 45-73-M00341_CABBAR DM KÖYLER GİRİŞ M05_75913005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06.07.2023 18:03:45</t>
        </is>
      </c>
      <c>
        <is>
          <t>06.07.2023 19:53:34</t>
        </is>
      </c>
      <c>
        <v>1.830277777</v>
      </c>
      <c>
        <v>0</v>
      </c>
      <c>
        <v>109</v>
      </c>
      <c>
        <v>8</v>
      </c>
      <c>
        <v>62</v>
      </c>
      <c>
        <v>1</v>
      </c>
      <c>
        <v>3</v>
      </c>
      <c>
        <v>0</v>
      </c>
      <c>
        <v>0</v>
      </c>
      <c>
        <v>0</v>
      </c>
      <c>
        <v>69.61642498211963</v>
      </c>
      <c>
        <v>55.897960512805284</v>
      </c>
      <c>
        <v>128.71647287095325</v>
      </c>
      <c>
        <v>1.453187980617209</v>
      </c>
      <c>
        <v>7.830711315266819</v>
      </c>
      <c>
        <v>0</v>
      </c>
      <c>
        <v>0</v>
      </c>
      <c>
        <v>263.5147576617622</v>
      </c>
    </row>
    <row>
      <c>
        <v>2599329</v>
      </c>
      <c>
        <v>1</v>
      </c>
      <c>
        <is>
          <t>İZMİR</t>
        </is>
      </c>
      <c>
        <v>BUCA</v>
      </c>
      <c>
        <is>
          <t>OG Fideri</t>
        </is>
      </c>
      <c>
        <v>M-2846 35-03-M02846_ M01_82471945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06.07.2023 06:56:57</t>
        </is>
      </c>
      <c>
        <is>
          <t>06.07.2023 09:05:42</t>
        </is>
      </c>
      <c>
        <v>2.145833333</v>
      </c>
      <c>
        <v>4</v>
      </c>
      <c>
        <v>709</v>
      </c>
      <c>
        <v>1</v>
      </c>
      <c>
        <v>70</v>
      </c>
      <c>
        <v>5</v>
      </c>
      <c>
        <v>84</v>
      </c>
      <c>
        <v>0</v>
      </c>
      <c>
        <v>0</v>
      </c>
      <c>
        <v>1.5132089843744136</v>
      </c>
      <c>
        <v>244.2983159310746</v>
      </c>
      <c>
        <v>16.824532426597916</v>
      </c>
      <c>
        <v>50.12042583770917</v>
      </c>
      <c>
        <v>16.358763790776226</v>
      </c>
      <c>
        <v>107.60622876830267</v>
      </c>
      <c>
        <v>0</v>
      </c>
      <c>
        <v>0</v>
      </c>
      <c>
        <v>436.72147573883495</v>
      </c>
    </row>
    <row>
      <c>
        <v>2599286</v>
      </c>
      <c>
        <v>1</v>
      </c>
      <c>
        <is>
          <t>İZMİR</t>
        </is>
      </c>
      <c>
        <v>NARLIDERE</v>
      </c>
      <c>
        <is>
          <t>OG Fideri</t>
        </is>
      </c>
      <c>
        <v>K-225 35-07-K00225_K-181 K02_48245435</v>
      </c>
      <c>
        <v>Plansız Kesinti / Müdahale</v>
      </c>
      <c>
        <v>Dağıtım-OG</v>
      </c>
      <c>
        <v>Uzun</v>
      </c>
      <c>
        <v>Şebeke işletmecisi</v>
      </c>
      <c>
        <v>Bildirimsiz</v>
      </c>
      <c>
        <is>
          <t>06.07.2023 04:20:17</t>
        </is>
      </c>
      <c>
        <is>
          <t>06.07.2023 04:34:21</t>
        </is>
      </c>
      <c>
        <v>0.234444444</v>
      </c>
      <c>
        <v>0</v>
      </c>
      <c>
        <v>650</v>
      </c>
      <c>
        <v>0</v>
      </c>
      <c>
        <v>39</v>
      </c>
      <c>
        <v>0</v>
      </c>
      <c>
        <v>84</v>
      </c>
      <c>
        <v>0</v>
      </c>
      <c>
        <v>0</v>
      </c>
      <c>
        <v>0</v>
      </c>
      <c>
        <v>83.47290379076803</v>
      </c>
      <c>
        <v>0</v>
      </c>
      <c>
        <v>3.4380350871438115</v>
      </c>
      <c>
        <v>0</v>
      </c>
      <c>
        <v>32.25442585911769</v>
      </c>
      <c>
        <v>0</v>
      </c>
      <c>
        <v>0</v>
      </c>
      <c>
        <v>119.16536473702953</v>
      </c>
    </row>
    <row>
      <c>
        <v>2599684</v>
      </c>
      <c>
        <v>1</v>
      </c>
      <c>
        <is>
          <t>İZMİR</t>
        </is>
      </c>
      <c>
        <v>BERGAMA</v>
      </c>
      <c>
        <is>
          <t>DM</t>
        </is>
      </c>
      <c>
        <v>AYASKENT DM-1 35-16-M00009_BÖLCEK M010_82964187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06.07.2023 11:41:07</t>
        </is>
      </c>
      <c>
        <is>
          <t>06.07.2023 12:05:00</t>
        </is>
      </c>
      <c>
        <v>0.398055555</v>
      </c>
      <c>
        <v>0</v>
      </c>
      <c>
        <v>3221</v>
      </c>
      <c>
        <v>96</v>
      </c>
      <c>
        <v>576</v>
      </c>
      <c>
        <v>16</v>
      </c>
      <c>
        <v>430</v>
      </c>
      <c>
        <v>7</v>
      </c>
      <c>
        <v>1</v>
      </c>
      <c>
        <v>0</v>
      </c>
      <c>
        <v>207.87025838330817</v>
      </c>
      <c>
        <v>193.92785005731344</v>
      </c>
      <c>
        <v>573.9451805337949</v>
      </c>
      <c>
        <v>45.521769996329155</v>
      </c>
      <c>
        <v>154.0976493171796</v>
      </c>
      <c>
        <v>203.6338082478832</v>
      </c>
      <c>
        <v>0.08186692836577379</v>
      </c>
      <c>
        <v>1379.0783834641743</v>
      </c>
    </row>
    <row>
      <c>
        <v>2600494</v>
      </c>
      <c>
        <v>1</v>
      </c>
      <c>
        <is>
          <t>İZMİR</t>
        </is>
      </c>
      <c>
        <v>TİRE</v>
      </c>
      <c>
        <is>
          <t>Dağıtım Transformatörü</t>
        </is>
      </c>
      <c>
        <v>DM-1/26 35-29-M00026_35-29-M00026_72201525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06.07.2023 23:46:17</t>
        </is>
      </c>
      <c>
        <is>
          <t>07.07.2023 05:33:34</t>
        </is>
      </c>
      <c>
        <v>5.788055555</v>
      </c>
      <c>
        <v>0</v>
      </c>
      <c>
        <v>133</v>
      </c>
      <c>
        <v>0</v>
      </c>
      <c>
        <v>0</v>
      </c>
      <c>
        <v>0</v>
      </c>
      <c>
        <v>54</v>
      </c>
      <c>
        <v>0</v>
      </c>
      <c>
        <v>0</v>
      </c>
      <c>
        <v>0</v>
      </c>
      <c>
        <v>160.5905820055672</v>
      </c>
      <c>
        <v>0</v>
      </c>
      <c>
        <v>0</v>
      </c>
      <c>
        <v>0</v>
      </c>
      <c>
        <v>199.67685927571017</v>
      </c>
      <c>
        <v>0</v>
      </c>
      <c>
        <v>0</v>
      </c>
      <c>
        <v>360.26744128127734</v>
      </c>
    </row>
    <row>
      <c>
        <v>2599455</v>
      </c>
      <c>
        <v>1</v>
      </c>
      <c>
        <is>
          <t>İZMİR</t>
        </is>
      </c>
      <c>
        <v>KİRAZ</v>
      </c>
      <c>
        <is>
          <t>AG Fideri</t>
        </is>
      </c>
      <c>
        <v>ALTINOLUK TR-3 35-31-L00285__91225018_91225018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06.07.2023 09:01:32</t>
        </is>
      </c>
      <c>
        <is>
          <t>06.07.2023 17:37:47</t>
        </is>
      </c>
      <c>
        <v>8.604166666</v>
      </c>
      <c>
        <v>0</v>
      </c>
      <c>
        <v>17</v>
      </c>
      <c>
        <v>0</v>
      </c>
      <c>
        <v>4</v>
      </c>
      <c>
        <v>0</v>
      </c>
      <c>
        <v>1</v>
      </c>
      <c>
        <v>0</v>
      </c>
      <c>
        <v>0</v>
      </c>
      <c>
        <v>0</v>
      </c>
      <c>
        <v>27.302509903249874</v>
      </c>
      <c>
        <v>0</v>
      </c>
      <c>
        <v>42.19601969145684</v>
      </c>
      <c>
        <v>0</v>
      </c>
      <c>
        <v>0</v>
      </c>
      <c>
        <v>0</v>
      </c>
      <c>
        <v>0</v>
      </c>
      <c>
        <v>69.49852959470671</v>
      </c>
    </row>
    <row>
      <c>
        <v>2599704</v>
      </c>
      <c>
        <v>1</v>
      </c>
      <c>
        <is>
          <t>MANİSA</t>
        </is>
      </c>
      <c>
        <v>AHMETLİ</v>
      </c>
      <c>
        <is>
          <t>Dağıtım Transformatörü</t>
        </is>
      </c>
      <c>
        <v>AHMETLİ TR-9 45-84-L00009_45-84-L00009_72160805</v>
      </c>
      <c>
        <v>Şebeke Bakım Çalışması</v>
      </c>
      <c>
        <v>Dağıtım-AG</v>
      </c>
      <c>
        <v>Uzun</v>
      </c>
      <c>
        <v>Şebeke işletmecisi</v>
      </c>
      <c>
        <v>Bildirimli</v>
      </c>
      <c>
        <is>
          <t>06.07.2023 11:59:16</t>
        </is>
      </c>
      <c>
        <is>
          <t>06.07.2023 19:22:40</t>
        </is>
      </c>
      <c>
        <v>7.39</v>
      </c>
      <c>
        <v>0</v>
      </c>
      <c>
        <v>390</v>
      </c>
      <c>
        <v>0</v>
      </c>
      <c>
        <v>0</v>
      </c>
      <c>
        <v>0</v>
      </c>
      <c>
        <v>67</v>
      </c>
      <c>
        <v>0</v>
      </c>
      <c>
        <v>0</v>
      </c>
      <c>
        <v>0</v>
      </c>
      <c>
        <v>529.4071496575316</v>
      </c>
      <c>
        <v>0</v>
      </c>
      <c>
        <v>0</v>
      </c>
      <c>
        <v>0</v>
      </c>
      <c>
        <v>137.29374405468363</v>
      </c>
      <c>
        <v>0</v>
      </c>
      <c>
        <v>0</v>
      </c>
      <c>
        <v>666.7008937122152</v>
      </c>
    </row>
    <row>
      <c>
        <v>2599598</v>
      </c>
      <c>
        <v>1</v>
      </c>
      <c>
        <is>
          <t>İZMİR</t>
        </is>
      </c>
      <c>
        <v>ÖDEMİŞ</v>
      </c>
      <c>
        <is>
          <t>AG Fideri</t>
        </is>
      </c>
      <c>
        <v>BADEMLİ TR-12 35-15-L01048_A_56371415_56371415</v>
      </c>
      <c>
        <v>AG Hatta Ağaç Kesimi</v>
      </c>
      <c>
        <v>Dağıtım-AG</v>
      </c>
      <c>
        <v>Uzun</v>
      </c>
      <c>
        <v>Şebeke işletmecisi</v>
      </c>
      <c>
        <v>Bildirimsiz</v>
      </c>
      <c>
        <is>
          <t>06.07.2023 10:29:32</t>
        </is>
      </c>
      <c>
        <is>
          <t>06.07.2023 11:22:00</t>
        </is>
      </c>
      <c>
        <v>0.874444444</v>
      </c>
      <c>
        <v>0</v>
      </c>
      <c>
        <v>6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1.0789855940076736</v>
      </c>
      <c>
        <v>0</v>
      </c>
      <c>
        <v>0.25070228475977513</v>
      </c>
      <c>
        <v>0</v>
      </c>
      <c>
        <v>0</v>
      </c>
      <c>
        <v>0</v>
      </c>
      <c>
        <v>0</v>
      </c>
      <c>
        <v>1.3296878787674486</v>
      </c>
    </row>
    <row>
      <c>
        <v>2599847</v>
      </c>
      <c>
        <v>1</v>
      </c>
      <c>
        <is>
          <t>İZMİR</t>
        </is>
      </c>
      <c>
        <v>BAYRAKLI</v>
      </c>
      <c>
        <is>
          <t>Kullanıcı Bağlantı Hattı</t>
        </is>
      </c>
      <c>
        <v>K-3515 35-02-K03515_913083597_913083597</v>
      </c>
      <c>
        <v>AG Branşman Yeraltı Kablo Arızası</v>
      </c>
      <c>
        <v>Dağıtım-AG</v>
      </c>
      <c>
        <v>Uzun</v>
      </c>
      <c>
        <v>Şebeke işletmecisi</v>
      </c>
      <c>
        <v>Bildirimsiz</v>
      </c>
      <c>
        <is>
          <t>06.07.2023 13:47:12</t>
        </is>
      </c>
      <c>
        <is>
          <t>06.07.2023 16:44:53</t>
        </is>
      </c>
      <c>
        <v>2.961388888</v>
      </c>
      <c>
        <v>0</v>
      </c>
      <c>
        <v>5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3.3411399402618946</v>
      </c>
      <c>
        <v>0</v>
      </c>
      <c>
        <v>0</v>
      </c>
      <c>
        <v>0</v>
      </c>
      <c>
        <v>0</v>
      </c>
      <c>
        <v>0</v>
      </c>
      <c>
        <v>0</v>
      </c>
      <c>
        <v>3.3411399402618946</v>
      </c>
    </row>
    <row>
      <c>
        <v>2600039</v>
      </c>
      <c>
        <v>1</v>
      </c>
      <c>
        <is>
          <t>MANİSA</t>
        </is>
      </c>
      <c>
        <v>YUNUSEMRE</v>
      </c>
      <c>
        <is>
          <t>KÖK</t>
        </is>
      </c>
      <c>
        <v>YAĞCILAR KÖK 45-71-M00179_YAĞCILAR M04_72258057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06.07.2023 16:59:27</t>
        </is>
      </c>
      <c>
        <is>
          <t>06.07.2023 17:45:11</t>
        </is>
      </c>
      <c>
        <v>0.762222222</v>
      </c>
      <c>
        <v>6</v>
      </c>
      <c>
        <v>182</v>
      </c>
      <c>
        <v>100</v>
      </c>
      <c>
        <v>5</v>
      </c>
      <c>
        <v>6</v>
      </c>
      <c>
        <v>19</v>
      </c>
      <c>
        <v>0</v>
      </c>
      <c>
        <v>0</v>
      </c>
      <c>
        <v>1.408941534336062</v>
      </c>
      <c>
        <v>20.707594915923245</v>
      </c>
      <c>
        <v>155.5217810310747</v>
      </c>
      <c>
        <v>0.9331275861191033</v>
      </c>
      <c>
        <v>21.120813359731343</v>
      </c>
      <c>
        <v>10.15800624948568</v>
      </c>
      <c>
        <v>0</v>
      </c>
      <c>
        <v>0</v>
      </c>
      <c>
        <v>209.85026467667015</v>
      </c>
    </row>
    <row>
      <c>
        <v>2600288</v>
      </c>
      <c>
        <v>1</v>
      </c>
      <c>
        <is>
          <t>İZMİR</t>
        </is>
      </c>
      <c>
        <v>TİRE</v>
      </c>
      <c>
        <is>
          <t>Dağıtım Transformatörü</t>
        </is>
      </c>
      <c>
        <v>GÖKÇEN DM 1-2/3 35-29-L00061_35-29-L00061_72210958</v>
      </c>
      <c>
        <v>AG Pano Arızası</v>
      </c>
      <c>
        <v>Dağıtım-AG</v>
      </c>
      <c>
        <v>Uzun</v>
      </c>
      <c>
        <v>Şebeke işletmecisi</v>
      </c>
      <c>
        <v>Bildirimsiz</v>
      </c>
      <c>
        <is>
          <t>06.07.2023 19:27:47</t>
        </is>
      </c>
      <c>
        <is>
          <t>07.07.2023 04:31:43</t>
        </is>
      </c>
      <c>
        <v>9.065555555</v>
      </c>
      <c>
        <v>0</v>
      </c>
      <c>
        <v>183</v>
      </c>
      <c>
        <v>0</v>
      </c>
      <c>
        <v>8</v>
      </c>
      <c>
        <v>0</v>
      </c>
      <c>
        <v>33</v>
      </c>
      <c>
        <v>0</v>
      </c>
      <c>
        <v>0</v>
      </c>
      <c>
        <v>0</v>
      </c>
      <c>
        <v>314.60368585266275</v>
      </c>
      <c>
        <v>0</v>
      </c>
      <c>
        <v>192.9078496262406</v>
      </c>
      <c>
        <v>0</v>
      </c>
      <c>
        <v>204.32922611410498</v>
      </c>
      <c>
        <v>0</v>
      </c>
      <c>
        <v>0</v>
      </c>
      <c>
        <v>711.8407615930083</v>
      </c>
    </row>
    <row>
      <c>
        <v>2600139</v>
      </c>
      <c>
        <v>1</v>
      </c>
      <c>
        <is>
          <t>İZMİR</t>
        </is>
      </c>
      <c>
        <v>KEMALPAŞA</v>
      </c>
      <c>
        <is>
          <t>KÖK</t>
        </is>
      </c>
      <c>
        <v>HALİLBEYLİ TR-1 KÖK 35-27-M01057_HALİLBEYLİ KÖY İÇİ ATIK ARITMA M05_61283941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06.07.2023 18:09:37</t>
        </is>
      </c>
      <c>
        <is>
          <t>06.07.2023 19:39:25</t>
        </is>
      </c>
      <c>
        <v>1.496666666</v>
      </c>
      <c>
        <v>0</v>
      </c>
      <c>
        <v>462</v>
      </c>
      <c>
        <v>4</v>
      </c>
      <c>
        <v>13</v>
      </c>
      <c>
        <v>3</v>
      </c>
      <c>
        <v>107</v>
      </c>
      <c>
        <v>2</v>
      </c>
      <c>
        <v>0</v>
      </c>
      <c>
        <v>0</v>
      </c>
      <c>
        <v>229.36953370927804</v>
      </c>
      <c>
        <v>15.213028167022253</v>
      </c>
      <c>
        <v>90.76111152496962</v>
      </c>
      <c>
        <v>146.00184398653585</v>
      </c>
      <c>
        <v>164.99385422886797</v>
      </c>
      <c>
        <v>71.9312666480347</v>
      </c>
      <c>
        <v>0</v>
      </c>
      <c>
        <v>718.2706382647085</v>
      </c>
    </row>
    <row>
      <c>
        <v>2599498</v>
      </c>
      <c>
        <v>1</v>
      </c>
      <c>
        <is>
          <t>İZMİR</t>
        </is>
      </c>
      <c>
        <v>KİRAZ</v>
      </c>
      <c>
        <is>
          <t>AG Fideri</t>
        </is>
      </c>
      <c>
        <v>SIRIMLI DERE MAH. TR-3 35-31-L00194_A_91216475_91216475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06.07.2023 06:29:30</t>
        </is>
      </c>
      <c>
        <is>
          <t>06.07.2023 12:13:29</t>
        </is>
      </c>
      <c>
        <v>5.733055555</v>
      </c>
      <c>
        <v>0</v>
      </c>
      <c>
        <v>1</v>
      </c>
      <c>
        <v>0</v>
      </c>
      <c>
        <v>3</v>
      </c>
      <c>
        <v>0</v>
      </c>
      <c>
        <v>0</v>
      </c>
      <c>
        <v>0</v>
      </c>
      <c>
        <v>0</v>
      </c>
      <c>
        <v>0</v>
      </c>
      <c>
        <v>0.6983039477805907</v>
      </c>
      <c>
        <v>0</v>
      </c>
      <c>
        <v>15.704225686828856</v>
      </c>
      <c>
        <v>0</v>
      </c>
      <c>
        <v>0</v>
      </c>
      <c>
        <v>0</v>
      </c>
      <c>
        <v>0</v>
      </c>
      <c>
        <v>16.402529634609447</v>
      </c>
    </row>
    <row>
      <c>
        <v>2599249</v>
      </c>
      <c>
        <v>1</v>
      </c>
      <c>
        <is>
          <t>MANİSA</t>
        </is>
      </c>
      <c>
        <v>TURGUTLU</v>
      </c>
      <c>
        <is>
          <t>DM</t>
        </is>
      </c>
      <c>
        <v>AVŞAR İM 45-83-A00002_F KOLU L03_81661008</v>
      </c>
      <c>
        <v>OG Fider Açması</v>
      </c>
      <c>
        <v>Dağıtım-OG</v>
      </c>
      <c>
        <v>Kısa</v>
      </c>
      <c>
        <v>Şebeke işletmecisi</v>
      </c>
      <c>
        <v>Bildirimsiz</v>
      </c>
      <c>
        <is>
          <t>06.07.2023 00:42:59</t>
        </is>
      </c>
      <c>
        <is>
          <t>06.07.2023 00:45:01</t>
        </is>
      </c>
      <c>
        <v>0.033888888</v>
      </c>
      <c>
        <v>1</v>
      </c>
      <c>
        <v>0</v>
      </c>
      <c>
        <v>1</v>
      </c>
      <c>
        <v>0</v>
      </c>
      <c>
        <v>1</v>
      </c>
      <c>
        <v>13</v>
      </c>
      <c>
        <v>4</v>
      </c>
      <c>
        <v>0</v>
      </c>
      <c>
        <v>0.007182743086666666</v>
      </c>
      <c>
        <v>0</v>
      </c>
      <c>
        <v>0.06305427304364622</v>
      </c>
      <c>
        <v>0</v>
      </c>
      <c>
        <v>0</v>
      </c>
      <c>
        <v>0.21171064387422</v>
      </c>
      <c>
        <v>39.46480726783382</v>
      </c>
      <c>
        <v>0</v>
      </c>
      <c>
        <v>39.74675492783835</v>
      </c>
    </row>
    <row>
      <c>
        <v>2600431</v>
      </c>
      <c>
        <v>1</v>
      </c>
      <c>
        <is>
          <t>İZMİR</t>
        </is>
      </c>
      <c>
        <v>ÖDEMİŞ</v>
      </c>
      <c>
        <is>
          <t>AG Fideri</t>
        </is>
      </c>
      <c>
        <v>KAZANLI TR-4 35-15-L00978_A_56406857_56406857</v>
      </c>
      <c>
        <v>AG Tel Kopuğu</v>
      </c>
      <c>
        <v>Dağıtım-AG</v>
      </c>
      <c>
        <v>Uzun</v>
      </c>
      <c>
        <v>Şebeke işletmecisi</v>
      </c>
      <c>
        <v>Bildirimsiz</v>
      </c>
      <c>
        <is>
          <t>06.07.2023 22:08:16</t>
        </is>
      </c>
      <c>
        <is>
          <t>07.07.2023 08:11:57</t>
        </is>
      </c>
      <c>
        <v>10.061388888</v>
      </c>
      <c>
        <v>0</v>
      </c>
      <c>
        <v>2</v>
      </c>
      <c>
        <v>0</v>
      </c>
      <c>
        <v>3</v>
      </c>
      <c>
        <v>0</v>
      </c>
      <c>
        <v>2</v>
      </c>
      <c>
        <v>0</v>
      </c>
      <c>
        <v>0</v>
      </c>
      <c>
        <v>0</v>
      </c>
      <c>
        <v>3.9035732326268597</v>
      </c>
      <c>
        <v>0</v>
      </c>
      <c>
        <v>37.02988409360447</v>
      </c>
      <c>
        <v>0</v>
      </c>
      <c>
        <v>12.860321620113462</v>
      </c>
      <c>
        <v>0</v>
      </c>
      <c>
        <v>0</v>
      </c>
      <c>
        <v>53.793778946344794</v>
      </c>
    </row>
    <row>
      <c>
        <v>2599349</v>
      </c>
      <c>
        <v>1</v>
      </c>
      <c>
        <is>
          <t>İZMİR</t>
        </is>
      </c>
      <c>
        <v>ÖDEMİŞ</v>
      </c>
      <c>
        <is>
          <t>DM</t>
        </is>
      </c>
      <c>
        <v>YOLÜSTÜ İM 35-15-A00002_KAVAKKUYU M04_2314563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06.07.2023 07:23:30</t>
        </is>
      </c>
      <c>
        <is>
          <t>06.07.2023 08:22:24</t>
        </is>
      </c>
      <c>
        <v>0.981666666</v>
      </c>
      <c>
        <v>0</v>
      </c>
      <c>
        <v>189</v>
      </c>
      <c>
        <v>0</v>
      </c>
      <c>
        <v>102</v>
      </c>
      <c>
        <v>1</v>
      </c>
      <c>
        <v>47</v>
      </c>
      <c>
        <v>0</v>
      </c>
      <c>
        <v>0</v>
      </c>
      <c>
        <v>0</v>
      </c>
      <c>
        <v>54.24025704346266</v>
      </c>
      <c>
        <v>0</v>
      </c>
      <c>
        <v>227.4040298066538</v>
      </c>
      <c>
        <v>2.9787256207723205</v>
      </c>
      <c>
        <v>41.34483679119095</v>
      </c>
      <c>
        <v>0</v>
      </c>
      <c>
        <v>0</v>
      </c>
      <c>
        <v>325.96784926207977</v>
      </c>
    </row>
    <row>
      <c>
        <v>2599890</v>
      </c>
      <c>
        <v>1</v>
      </c>
      <c>
        <is>
          <t>İZMİR</t>
        </is>
      </c>
      <c>
        <v>BAYINDIR</v>
      </c>
      <c>
        <is>
          <t>AG Fideri</t>
        </is>
      </c>
      <c>
        <v>HASKÖY TR-3 35-20-L00208_A_56373405_56373405</v>
      </c>
      <c>
        <v>AG Tel Kopuğu</v>
      </c>
      <c>
        <v>Dağıtım-AG</v>
      </c>
      <c>
        <v>Uzun</v>
      </c>
      <c>
        <v>Şebeke işletmecisi</v>
      </c>
      <c>
        <v>Bildirimsiz</v>
      </c>
      <c>
        <is>
          <t>06.07.2023 14:18:55</t>
        </is>
      </c>
      <c>
        <is>
          <t>06.07.2023 19:20:56</t>
        </is>
      </c>
      <c>
        <v>5.033611111</v>
      </c>
      <c>
        <v>0</v>
      </c>
      <c>
        <v>14</v>
      </c>
      <c>
        <v>0</v>
      </c>
      <c>
        <v>1</v>
      </c>
      <c>
        <v>0</v>
      </c>
      <c>
        <v>13</v>
      </c>
      <c>
        <v>0</v>
      </c>
      <c>
        <v>0</v>
      </c>
      <c>
        <v>0</v>
      </c>
      <c>
        <v>39.64134578695551</v>
      </c>
      <c>
        <v>0</v>
      </c>
      <c>
        <v>0</v>
      </c>
      <c>
        <v>0</v>
      </c>
      <c>
        <v>60.189240058007165</v>
      </c>
      <c>
        <v>0</v>
      </c>
      <c>
        <v>0</v>
      </c>
      <c>
        <v>99.83058584496268</v>
      </c>
    </row>
    <row>
      <c>
        <v>2600457</v>
      </c>
      <c>
        <v>1</v>
      </c>
      <c>
        <is>
          <t>İZMİR</t>
        </is>
      </c>
      <c>
        <v>BAYINDIR</v>
      </c>
      <c>
        <is>
          <t>AG Fideri</t>
        </is>
      </c>
      <c>
        <v>NEVZAT TANÇ SULAMA GRB 35-20-L00405_A_91155676_91155676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06.07.2023 21:33:04</t>
        </is>
      </c>
      <c>
        <is>
          <t>07.07.2023 06:11:00</t>
        </is>
      </c>
      <c>
        <v>8.632222222</v>
      </c>
      <c>
        <v>0</v>
      </c>
      <c>
        <v>1</v>
      </c>
      <c>
        <v>0</v>
      </c>
      <c>
        <v>13</v>
      </c>
      <c>
        <v>0</v>
      </c>
      <c>
        <v>0</v>
      </c>
      <c>
        <v>0</v>
      </c>
      <c>
        <v>0</v>
      </c>
      <c>
        <v>0</v>
      </c>
      <c>
        <v>2.816977285441726</v>
      </c>
      <c>
        <v>0</v>
      </c>
      <c>
        <v>428.77033431027763</v>
      </c>
      <c>
        <v>0</v>
      </c>
      <c>
        <v>0</v>
      </c>
      <c>
        <v>0</v>
      </c>
      <c>
        <v>0</v>
      </c>
      <c>
        <v>431.58731159571937</v>
      </c>
    </row>
    <row>
      <c>
        <v>2600434</v>
      </c>
      <c>
        <v>1</v>
      </c>
      <c>
        <is>
          <t>İZMİR</t>
        </is>
      </c>
      <c>
        <v>KEMALPAŞA</v>
      </c>
      <c>
        <is>
          <t>DM</t>
        </is>
      </c>
      <c>
        <v>SÜTÇÜLER DM 35-27-M00900_DSİ M13_92758187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06.07.2023 22:07:42</t>
        </is>
      </c>
      <c>
        <is>
          <t>06.07.2023 22:28:15</t>
        </is>
      </c>
      <c>
        <v>0.3425</v>
      </c>
      <c>
        <v>1</v>
      </c>
      <c>
        <v>749</v>
      </c>
      <c>
        <v>12</v>
      </c>
      <c>
        <v>8</v>
      </c>
      <c>
        <v>25</v>
      </c>
      <c>
        <v>63</v>
      </c>
      <c>
        <v>7</v>
      </c>
      <c>
        <v>0</v>
      </c>
      <c>
        <v>0.11196474881808602</v>
      </c>
      <c>
        <v>60.448948582532</v>
      </c>
      <c>
        <v>43.37908700469262</v>
      </c>
      <c>
        <v>1.3999598819616412</v>
      </c>
      <c>
        <v>298.6303738886355</v>
      </c>
      <c>
        <v>8.74692149533821</v>
      </c>
      <c>
        <v>99.64413157669875</v>
      </c>
      <c>
        <v>0</v>
      </c>
      <c>
        <v>512.3613871786769</v>
      </c>
    </row>
    <row>
      <c>
        <v>2600079</v>
      </c>
      <c>
        <v>1</v>
      </c>
      <c>
        <is>
          <t>İZMİR</t>
        </is>
      </c>
      <c>
        <v>MENEMEN</v>
      </c>
      <c>
        <is>
          <t>DM</t>
        </is>
      </c>
      <c>
        <v>DM-6 35-28-M00961_DM-6/TR-30 M01_83509893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06.07.2023 17:38:47</t>
        </is>
      </c>
      <c>
        <is>
          <t>06.07.2023 17:42:37</t>
        </is>
      </c>
      <c>
        <v>0.063888888</v>
      </c>
      <c>
        <v>0</v>
      </c>
      <c>
        <v>1939</v>
      </c>
      <c>
        <v>0</v>
      </c>
      <c>
        <v>9</v>
      </c>
      <c>
        <v>0</v>
      </c>
      <c>
        <v>420</v>
      </c>
      <c>
        <v>1</v>
      </c>
      <c>
        <v>0</v>
      </c>
      <c>
        <v>0</v>
      </c>
      <c>
        <v>28.366563943440426</v>
      </c>
      <c>
        <v>0</v>
      </c>
      <c>
        <v>0.4225999305908444</v>
      </c>
      <c>
        <v>0</v>
      </c>
      <c>
        <v>37.32347822044999</v>
      </c>
      <c>
        <v>1.9514126111164145</v>
      </c>
      <c>
        <v>0</v>
      </c>
      <c>
        <v>68.06405470559767</v>
      </c>
    </row>
    <row>
      <c>
        <v>2599415</v>
      </c>
      <c>
        <v>1</v>
      </c>
      <c>
        <is>
          <t>MANİSA</t>
        </is>
      </c>
      <c>
        <v>TURGUTLU</v>
      </c>
      <c>
        <is>
          <t>DM</t>
        </is>
      </c>
      <c>
        <v>DERBENT İM-DM 45-83-A00004_MANİSA-2 M12_2097148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06.07.2023 08:34:57</t>
        </is>
      </c>
      <c>
        <is>
          <t>06.07.2023 09:42:39</t>
        </is>
      </c>
      <c>
        <v>1.128333333</v>
      </c>
      <c>
        <v>2</v>
      </c>
      <c>
        <v>1</v>
      </c>
      <c>
        <v>101</v>
      </c>
      <c>
        <v>1</v>
      </c>
      <c>
        <v>12</v>
      </c>
      <c>
        <v>0</v>
      </c>
      <c>
        <v>0</v>
      </c>
      <c>
        <v>0</v>
      </c>
      <c>
        <v>0.8695803212002501</v>
      </c>
      <c>
        <v>2.291592765726066</v>
      </c>
      <c>
        <v>224.89930814469827</v>
      </c>
      <c>
        <v>3.2213832349400002</v>
      </c>
      <c>
        <v>26.010636535909004</v>
      </c>
      <c>
        <v>0</v>
      </c>
      <c>
        <v>0</v>
      </c>
      <c>
        <v>0</v>
      </c>
      <c>
        <v>257.29250100247356</v>
      </c>
    </row>
    <row>
      <c>
        <v>2599246</v>
      </c>
      <c>
        <v>1</v>
      </c>
      <c>
        <is>
          <t>MANİSA</t>
        </is>
      </c>
      <c>
        <v>SARIGÖL</v>
      </c>
      <c>
        <is>
          <t>AG Fideri</t>
        </is>
      </c>
      <c>
        <v>SARIGÖL TR-25 45-79-M00025_A_56397314_56397314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06.07.2023 00:17:05</t>
        </is>
      </c>
      <c>
        <is>
          <t>06.07.2023 02:13:25</t>
        </is>
      </c>
      <c>
        <v>1.938888888</v>
      </c>
      <c>
        <v>0</v>
      </c>
      <c>
        <v>43</v>
      </c>
      <c>
        <v>0</v>
      </c>
      <c>
        <v>3</v>
      </c>
      <c>
        <v>0</v>
      </c>
      <c>
        <v>1</v>
      </c>
      <c>
        <v>0</v>
      </c>
      <c>
        <v>0</v>
      </c>
      <c>
        <v>0</v>
      </c>
      <c>
        <v>17.842207883426322</v>
      </c>
      <c>
        <v>0</v>
      </c>
      <c>
        <v>9.570143936480772</v>
      </c>
      <c>
        <v>0</v>
      </c>
      <c>
        <v>0.15634543683618055</v>
      </c>
      <c>
        <v>0</v>
      </c>
      <c>
        <v>0</v>
      </c>
      <c>
        <v>27.568697256743274</v>
      </c>
    </row>
    <row>
      <c>
        <v>2600242</v>
      </c>
      <c>
        <v>1</v>
      </c>
      <c>
        <is>
          <t>MANİSA</t>
        </is>
      </c>
      <c>
        <v>GÖLMARMARA</v>
      </c>
      <c>
        <is>
          <t>DM</t>
        </is>
      </c>
      <c>
        <v>GÖLMARMARA İM 45-85-A00001_TR-28 FİDERİ L27_2305902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06.07.2023 19:37:18</t>
        </is>
      </c>
      <c>
        <is>
          <t>06.07.2023 20:59:00</t>
        </is>
      </c>
      <c>
        <v>1.361666666</v>
      </c>
      <c>
        <v>0</v>
      </c>
      <c>
        <v>1</v>
      </c>
      <c>
        <v>0</v>
      </c>
      <c>
        <v>11</v>
      </c>
      <c>
        <v>0</v>
      </c>
      <c>
        <v>6</v>
      </c>
      <c>
        <v>0</v>
      </c>
      <c>
        <v>0</v>
      </c>
      <c>
        <v>0</v>
      </c>
      <c>
        <v>0.27627237868867366</v>
      </c>
      <c>
        <v>0</v>
      </c>
      <c>
        <v>34.35718889806215</v>
      </c>
      <c>
        <v>0</v>
      </c>
      <c>
        <v>9.042288700720176</v>
      </c>
      <c>
        <v>0</v>
      </c>
      <c>
        <v>0</v>
      </c>
      <c>
        <v>43.675749977471</v>
      </c>
    </row>
    <row>
      <c>
        <v>2599578</v>
      </c>
      <c>
        <v>1</v>
      </c>
      <c>
        <is>
          <t>İZMİR</t>
        </is>
      </c>
      <c>
        <v>KARŞIYAKA</v>
      </c>
      <c>
        <is>
          <t>AG Fideri</t>
        </is>
      </c>
      <c>
        <v>K-1115 35-04-K01115_D_56363504_56363504</v>
      </c>
      <c>
        <v>AG Klemens Arızası</v>
      </c>
      <c>
        <v>Dağıtım-AG</v>
      </c>
      <c>
        <v>Uzun</v>
      </c>
      <c>
        <v>Şebeke işletmecisi</v>
      </c>
      <c>
        <v>Bildirimsiz</v>
      </c>
      <c>
        <is>
          <t>06.07.2023 10:21:24</t>
        </is>
      </c>
      <c>
        <is>
          <t>06.07.2023 14:50:44</t>
        </is>
      </c>
      <c>
        <v>4.488888888</v>
      </c>
      <c>
        <v>0</v>
      </c>
      <c>
        <v>102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100.5955118188009</v>
      </c>
      <c>
        <v>0</v>
      </c>
      <c>
        <v>0</v>
      </c>
      <c>
        <v>0</v>
      </c>
      <c>
        <v>20.8697616236228</v>
      </c>
      <c>
        <v>0</v>
      </c>
      <c>
        <v>0</v>
      </c>
      <c>
        <v>121.4652734424237</v>
      </c>
    </row>
    <row>
      <c>
        <v>2599933</v>
      </c>
      <c>
        <v>1</v>
      </c>
      <c>
        <is>
          <t>MANİSA</t>
        </is>
      </c>
      <c>
        <v>ALAŞEHİR</v>
      </c>
      <c>
        <is>
          <t>OG Fideri</t>
        </is>
      </c>
      <c>
        <v>İSMETİYE TR-8 TARIMSAL SULAMA 45-73-M00985_DIREK TIPI TRAFO HUCRESI H01_2085641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06.07.2023 14:49:58</t>
        </is>
      </c>
      <c>
        <is>
          <t>06.07.2023 15:28:39</t>
        </is>
      </c>
      <c>
        <v>0.644722222</v>
      </c>
      <c>
        <v>0</v>
      </c>
      <c>
        <v>0</v>
      </c>
      <c>
        <v>0</v>
      </c>
      <c>
        <v>8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6.4943579180641775</v>
      </c>
      <c>
        <v>0</v>
      </c>
      <c>
        <v>3.560337877207414</v>
      </c>
      <c>
        <v>0</v>
      </c>
      <c>
        <v>0</v>
      </c>
      <c>
        <v>10.054695795271591</v>
      </c>
    </row>
    <row>
      <c>
        <v>2599392</v>
      </c>
      <c>
        <v>1</v>
      </c>
      <c>
        <is>
          <t>İZMİR</t>
        </is>
      </c>
      <c>
        <v>BUCA</v>
      </c>
      <c>
        <is>
          <t>Kullanıcı Bağlantı Hattı</t>
        </is>
      </c>
      <c>
        <v>M-448 35-03-M00448_915110036_915110036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06.07.2023 08:09:09</t>
        </is>
      </c>
      <c>
        <is>
          <t>06.07.2023 13:26:27</t>
        </is>
      </c>
      <c>
        <v>5.288333333</v>
      </c>
      <c>
        <v>0</v>
      </c>
      <c>
        <v>0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1.5337488558847079</v>
      </c>
      <c>
        <v>0</v>
      </c>
      <c>
        <v>0</v>
      </c>
      <c>
        <v>1.5337488558847079</v>
      </c>
    </row>
    <row>
      <c>
        <v>2600056</v>
      </c>
      <c>
        <v>1</v>
      </c>
      <c>
        <is>
          <t>İZMİR</t>
        </is>
      </c>
      <c>
        <v>KİRAZ</v>
      </c>
      <c>
        <is>
          <t>AG Fideri</t>
        </is>
      </c>
      <c>
        <v>SIRIMLI CINGILLAR TR-4 35-31-L00195_A_91349346_91349346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06.07.2023 17:10:00</t>
        </is>
      </c>
      <c>
        <is>
          <t>07.07.2023 02:01:22</t>
        </is>
      </c>
      <c>
        <v>8.856111111</v>
      </c>
      <c>
        <v>0</v>
      </c>
      <c>
        <v>19</v>
      </c>
      <c>
        <v>0</v>
      </c>
      <c>
        <v>3</v>
      </c>
      <c>
        <v>0</v>
      </c>
      <c>
        <v>2</v>
      </c>
      <c>
        <v>0</v>
      </c>
      <c>
        <v>0</v>
      </c>
      <c>
        <v>0</v>
      </c>
      <c>
        <v>72.45062159356367</v>
      </c>
      <c>
        <v>0</v>
      </c>
      <c>
        <v>110.55811154103986</v>
      </c>
      <c>
        <v>0</v>
      </c>
      <c>
        <v>8.461544384926649</v>
      </c>
      <c>
        <v>0</v>
      </c>
      <c>
        <v>0</v>
      </c>
      <c>
        <v>191.47027751953016</v>
      </c>
    </row>
    <row>
      <c>
        <v>2599292</v>
      </c>
      <c>
        <v>1</v>
      </c>
      <c>
        <is>
          <t>İZMİR</t>
        </is>
      </c>
      <c>
        <v>NARLIDERE</v>
      </c>
      <c>
        <is>
          <t>OG Fideri</t>
        </is>
      </c>
      <c>
        <v>K-3248 35-07-K03248_DIREK TIPI TRAFO HUCRESI H01_2080665</v>
      </c>
      <c>
        <v>OG Kablo Başlığı Arızası</v>
      </c>
      <c>
        <v>Dağıtım-OG</v>
      </c>
      <c>
        <v>Uzun</v>
      </c>
      <c>
        <v>Şebeke işletmecisi</v>
      </c>
      <c>
        <v>Bildirimsiz</v>
      </c>
      <c>
        <is>
          <t>06.07.2023 05:13:46</t>
        </is>
      </c>
      <c>
        <is>
          <t>06.07.2023 06:07:26</t>
        </is>
      </c>
      <c>
        <v>0.894444444</v>
      </c>
      <c>
        <v>0</v>
      </c>
      <c>
        <v>191</v>
      </c>
      <c>
        <v>0</v>
      </c>
      <c>
        <v>0</v>
      </c>
      <c>
        <v>0</v>
      </c>
      <c>
        <v>25</v>
      </c>
      <c>
        <v>0</v>
      </c>
      <c>
        <v>0</v>
      </c>
      <c>
        <v>0</v>
      </c>
      <c>
        <v>75.93811252852502</v>
      </c>
      <c>
        <v>0</v>
      </c>
      <c>
        <v>0</v>
      </c>
      <c>
        <v>0</v>
      </c>
      <c>
        <v>42.7679705612988</v>
      </c>
      <c>
        <v>0</v>
      </c>
      <c>
        <v>0</v>
      </c>
      <c>
        <v>118.70608308982384</v>
      </c>
    </row>
    <row>
      <c>
        <v>2600248</v>
      </c>
      <c>
        <v>1</v>
      </c>
      <c>
        <is>
          <t>İZMİR</t>
        </is>
      </c>
      <c>
        <v>BAYINDIR</v>
      </c>
      <c>
        <is>
          <t>DM</t>
        </is>
      </c>
      <c>
        <v>BAYINDIR İM 35-20-A00001_TR-B M10_2058765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06.07.2023 19:42:49</t>
        </is>
      </c>
      <c>
        <is>
          <t>06.07.2023 20:01:29</t>
        </is>
      </c>
      <c>
        <v>0.311111111</v>
      </c>
      <c>
        <v>0</v>
      </c>
      <c>
        <v>2409</v>
      </c>
      <c>
        <v>31</v>
      </c>
      <c>
        <v>930</v>
      </c>
      <c>
        <v>40</v>
      </c>
      <c>
        <v>786</v>
      </c>
      <c>
        <v>2</v>
      </c>
      <c>
        <v>0</v>
      </c>
      <c>
        <v>0</v>
      </c>
      <c>
        <v>212.6400201391394</v>
      </c>
      <c>
        <v>69.20026640414463</v>
      </c>
      <c>
        <v>637.9131862352242</v>
      </c>
      <c>
        <v>92.7676834395019</v>
      </c>
      <c>
        <v>294.0841033669386</v>
      </c>
      <c>
        <v>98.12811063236215</v>
      </c>
      <c>
        <v>0</v>
      </c>
      <c>
        <v>1404.733370217311</v>
      </c>
    </row>
    <row>
      <c>
        <v>2600202</v>
      </c>
      <c>
        <v>1</v>
      </c>
      <c>
        <is>
          <t>İZMİR</t>
        </is>
      </c>
      <c>
        <v>ÖDEMİŞ</v>
      </c>
      <c>
        <is>
          <t>TM Fideri</t>
        </is>
      </c>
      <c>
        <v>ÖDEMİŞ TM-2 35-15-A00005_OSMANTEPE M19_2334264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06.07.2023 19:06:27</t>
        </is>
      </c>
      <c>
        <is>
          <t>06.07.2023 21:32:38</t>
        </is>
      </c>
      <c>
        <v>2.436388888</v>
      </c>
      <c>
        <v>1</v>
      </c>
      <c>
        <v>4</v>
      </c>
      <c>
        <v>13</v>
      </c>
      <c>
        <v>14</v>
      </c>
      <c>
        <v>10</v>
      </c>
      <c>
        <v>41</v>
      </c>
      <c>
        <v>2</v>
      </c>
      <c>
        <v>0</v>
      </c>
      <c>
        <v>1.5055038450989575</v>
      </c>
      <c>
        <v>14.99701843195172</v>
      </c>
      <c>
        <v>229.39192479430685</v>
      </c>
      <c>
        <v>133.3268107111118</v>
      </c>
      <c>
        <v>1389.1503675726879</v>
      </c>
      <c>
        <v>136.17441160492322</v>
      </c>
      <c>
        <v>97.85267630646275</v>
      </c>
      <c>
        <v>0</v>
      </c>
      <c>
        <v>2002.3987132665434</v>
      </c>
    </row>
    <row>
      <c>
        <v>2600451</v>
      </c>
      <c>
        <v>1</v>
      </c>
      <c>
        <is>
          <t>İZMİR</t>
        </is>
      </c>
      <c>
        <v>ÖDEMİŞ</v>
      </c>
      <c>
        <is>
          <t>AG Fideri</t>
        </is>
      </c>
      <c>
        <v>YENİKÖY KAHVELERİ KÜSKÜT YOLU TR-2 35-15-L00381_B_56373039_56373039</v>
      </c>
      <c>
        <v>AG Sehim Bozukluğu</v>
      </c>
      <c>
        <v>Dağıtım-AG</v>
      </c>
      <c>
        <v>Uzun</v>
      </c>
      <c>
        <v>Şebeke işletmecisi</v>
      </c>
      <c>
        <v>Bildirimsiz</v>
      </c>
      <c>
        <is>
          <t>06.07.2023 20:12:46</t>
        </is>
      </c>
      <c>
        <is>
          <t>07.07.2023 01:31:08</t>
        </is>
      </c>
      <c>
        <v>5.306111111</v>
      </c>
      <c>
        <v>0</v>
      </c>
      <c>
        <v>20</v>
      </c>
      <c>
        <v>0</v>
      </c>
      <c>
        <v>1</v>
      </c>
      <c>
        <v>0</v>
      </c>
      <c>
        <v>8</v>
      </c>
      <c>
        <v>0</v>
      </c>
      <c>
        <v>0</v>
      </c>
      <c>
        <v>0</v>
      </c>
      <c>
        <v>15.409549154340176</v>
      </c>
      <c>
        <v>0</v>
      </c>
      <c>
        <v>0</v>
      </c>
      <c>
        <v>0</v>
      </c>
      <c>
        <v>26.266056015200725</v>
      </c>
      <c>
        <v>0</v>
      </c>
      <c>
        <v>0</v>
      </c>
      <c>
        <v>41.6756051695409</v>
      </c>
    </row>
    <row>
      <c>
        <v>2599764</v>
      </c>
      <c>
        <v>1</v>
      </c>
      <c>
        <is>
          <t>İZMİR</t>
        </is>
      </c>
      <c>
        <v>MENDERES</v>
      </c>
      <c>
        <is>
          <t>AG Fideri</t>
        </is>
      </c>
      <c>
        <v>SANCAKLI TR-5 35-22-M00159_A_56353730_56353730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06.07.2023 12:37:51</t>
        </is>
      </c>
      <c>
        <is>
          <t>06.07.2023 15:23:09</t>
        </is>
      </c>
      <c>
        <v>2.755</v>
      </c>
      <c>
        <v>0</v>
      </c>
      <c>
        <v>16</v>
      </c>
      <c>
        <v>0</v>
      </c>
      <c>
        <v>5</v>
      </c>
      <c>
        <v>0</v>
      </c>
      <c>
        <v>4</v>
      </c>
      <c>
        <v>0</v>
      </c>
      <c>
        <v>0</v>
      </c>
      <c>
        <v>0</v>
      </c>
      <c>
        <v>12.49929343567436</v>
      </c>
      <c>
        <v>0</v>
      </c>
      <c>
        <v>5.9926571868629726</v>
      </c>
      <c>
        <v>0</v>
      </c>
      <c>
        <v>0.6095259086303499</v>
      </c>
      <c>
        <v>0</v>
      </c>
      <c>
        <v>0</v>
      </c>
      <c>
        <v>19.10147653116768</v>
      </c>
    </row>
    <row>
      <c>
        <v>2599478</v>
      </c>
      <c>
        <v>1</v>
      </c>
      <c>
        <is>
          <t>İZMİR</t>
        </is>
      </c>
      <c>
        <v>MENEMEN</v>
      </c>
      <c>
        <is>
          <t>DM</t>
        </is>
      </c>
      <c>
        <v>ULUKENT DM-3 35-28-M00003_DM-3/32 M05_2317613</v>
      </c>
      <c>
        <v>Şebeke Bakım Çalışması</v>
      </c>
      <c>
        <v>Dağıtım-OG</v>
      </c>
      <c>
        <v>Uzun</v>
      </c>
      <c>
        <v>Şebeke işletmecisi</v>
      </c>
      <c>
        <v>Bildirimli</v>
      </c>
      <c>
        <is>
          <t>06.07.2023 09:20:20</t>
        </is>
      </c>
      <c>
        <is>
          <t>06.07.2023 14:04:56</t>
        </is>
      </c>
      <c>
        <v>4.743333333</v>
      </c>
      <c>
        <v>0</v>
      </c>
      <c>
        <v>756</v>
      </c>
      <c>
        <v>0</v>
      </c>
      <c>
        <v>0</v>
      </c>
      <c>
        <v>0</v>
      </c>
      <c>
        <v>92</v>
      </c>
      <c>
        <v>0</v>
      </c>
      <c>
        <v>0</v>
      </c>
      <c>
        <v>0</v>
      </c>
      <c>
        <v>958.3196140141322</v>
      </c>
      <c>
        <v>0</v>
      </c>
      <c>
        <v>0</v>
      </c>
      <c>
        <v>0</v>
      </c>
      <c>
        <v>793.6033193286705</v>
      </c>
      <c>
        <v>0</v>
      </c>
      <c>
        <v>0</v>
      </c>
      <c>
        <v>1751.9229333428027</v>
      </c>
    </row>
    <row>
      <c>
        <v>2599810</v>
      </c>
      <c>
        <v>1</v>
      </c>
      <c>
        <is>
          <t>İZMİR</t>
        </is>
      </c>
      <c>
        <v>KINIK</v>
      </c>
      <c>
        <is>
          <t>AG Fideri</t>
        </is>
      </c>
      <c>
        <v>CEMALETTİN YILDIZ TR 35-24-M00021_A_91184662_91184662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06.07.2023 13:18:03</t>
        </is>
      </c>
      <c>
        <is>
          <t>06.07.2023 15:42:41</t>
        </is>
      </c>
      <c>
        <v>2.410555555</v>
      </c>
      <c>
        <v>0</v>
      </c>
      <c>
        <v>1</v>
      </c>
      <c>
        <v>0</v>
      </c>
      <c>
        <v>14</v>
      </c>
      <c>
        <v>0</v>
      </c>
      <c>
        <v>1</v>
      </c>
      <c>
        <v>0</v>
      </c>
      <c>
        <v>0</v>
      </c>
      <c>
        <v>0</v>
      </c>
      <c>
        <v>0.5676349839777943</v>
      </c>
      <c>
        <v>0</v>
      </c>
      <c>
        <v>130.2130513701659</v>
      </c>
      <c>
        <v>0</v>
      </c>
      <c>
        <v>4.332425096077653</v>
      </c>
      <c>
        <v>0</v>
      </c>
      <c>
        <v>0</v>
      </c>
      <c>
        <v>135.11311145022137</v>
      </c>
    </row>
    <row>
      <c>
        <v>2599624</v>
      </c>
      <c>
        <v>1</v>
      </c>
      <c>
        <is>
          <t>MANİSA</t>
        </is>
      </c>
      <c>
        <v>SARUHANLI</v>
      </c>
      <c>
        <is>
          <t>KÖK</t>
        </is>
      </c>
      <c>
        <v>MÜTEVELLİ KÖK 45-80-M00100_KARAAĞAÇLI M01_72196210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06.07.2023 08:30:07</t>
        </is>
      </c>
      <c>
        <is>
          <t>06.07.2023 11:59:27</t>
        </is>
      </c>
      <c>
        <v>3.488888888</v>
      </c>
      <c>
        <v>2</v>
      </c>
      <c>
        <v>1</v>
      </c>
      <c>
        <v>63</v>
      </c>
      <c>
        <v>29</v>
      </c>
      <c>
        <v>6</v>
      </c>
      <c>
        <v>2</v>
      </c>
      <c>
        <v>1</v>
      </c>
      <c>
        <v>0</v>
      </c>
      <c>
        <v>1.543332690541111</v>
      </c>
      <c>
        <v>0</v>
      </c>
      <c>
        <v>1111.5737077932133</v>
      </c>
      <c>
        <v>576.919627835145</v>
      </c>
      <c>
        <v>57.358824494859896</v>
      </c>
      <c>
        <v>0.28531006739446513</v>
      </c>
      <c>
        <v>12.011307015918238</v>
      </c>
      <c>
        <v>0</v>
      </c>
      <c>
        <v>1759.692109897072</v>
      </c>
    </row>
    <row>
      <c>
        <v>2599375</v>
      </c>
      <c>
        <v>1</v>
      </c>
      <c>
        <is>
          <t>İZMİR</t>
        </is>
      </c>
      <c>
        <v>ÇİĞLİ</v>
      </c>
      <c>
        <is>
          <t>OG Fideri</t>
        </is>
      </c>
      <c>
        <v>M-251 35-09-M00251_M-252 M03_47547415</v>
      </c>
      <c>
        <v>OG İletken Kopması</v>
      </c>
      <c>
        <v>Dağıtım-OG</v>
      </c>
      <c>
        <v>Uzun</v>
      </c>
      <c>
        <v>Şebeke işletmecisi</v>
      </c>
      <c>
        <v>Bildirimsiz</v>
      </c>
      <c>
        <is>
          <t>06.07.2023 07:52:05</t>
        </is>
      </c>
      <c>
        <is>
          <t>06.07.2023 09:04:39</t>
        </is>
      </c>
      <c>
        <v>1.209444444</v>
      </c>
      <c>
        <v>1</v>
      </c>
      <c>
        <v>530</v>
      </c>
      <c>
        <v>0</v>
      </c>
      <c>
        <v>1</v>
      </c>
      <c>
        <v>13</v>
      </c>
      <c>
        <v>120</v>
      </c>
      <c>
        <v>2</v>
      </c>
      <c>
        <v>1</v>
      </c>
      <c>
        <v>9.041068799029812</v>
      </c>
      <c>
        <v>170.41718082316535</v>
      </c>
      <c>
        <v>0</v>
      </c>
      <c>
        <v>3.4129700269166667</v>
      </c>
      <c>
        <v>147.89200333366492</v>
      </c>
      <c>
        <v>195.6432298608632</v>
      </c>
      <c>
        <v>169.4859591858794</v>
      </c>
      <c>
        <v>16.561932594722336</v>
      </c>
      <c>
        <v>712.4543446242417</v>
      </c>
    </row>
    <row>
      <c>
        <v>2599369</v>
      </c>
      <c>
        <v>1</v>
      </c>
      <c>
        <is>
          <t>MANİSA</t>
        </is>
      </c>
      <c>
        <v>TURGUTLU</v>
      </c>
      <c>
        <is>
          <t>KÖK</t>
        </is>
      </c>
      <c>
        <v>İSTASYONALTI KÖK 45-83-M00131_MANİSA-1 GİRİŞ M07_2099096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06.07.2023 07:48:57</t>
        </is>
      </c>
      <c>
        <is>
          <t>06.07.2023 10:22:19</t>
        </is>
      </c>
      <c>
        <v>2.556111111</v>
      </c>
      <c>
        <v>12</v>
      </c>
      <c>
        <v>462</v>
      </c>
      <c>
        <v>494</v>
      </c>
      <c>
        <v>824</v>
      </c>
      <c>
        <v>51</v>
      </c>
      <c>
        <v>159</v>
      </c>
      <c>
        <v>1</v>
      </c>
      <c>
        <v>0</v>
      </c>
      <c>
        <v>31.30352357394422</v>
      </c>
      <c>
        <v>302.6843036811373</v>
      </c>
      <c>
        <v>4216.983705392127</v>
      </c>
      <c>
        <v>4198.590450245748</v>
      </c>
      <c>
        <v>202.53863477436772</v>
      </c>
      <c>
        <v>373.890662551724</v>
      </c>
      <c>
        <v>338.98556426476085</v>
      </c>
      <c>
        <v>0</v>
      </c>
      <c>
        <v>9664.97684448381</v>
      </c>
    </row>
    <row>
      <c>
        <v>2599618</v>
      </c>
      <c>
        <v>1</v>
      </c>
      <c>
        <is>
          <t>İZMİR</t>
        </is>
      </c>
      <c>
        <v>BORNOVA</v>
      </c>
      <c>
        <is>
          <t>Kullanıcı Bağlantı Hattı</t>
        </is>
      </c>
      <c>
        <v>M-1853 YAKAKÖY (TR-284) 35-02-M01853_962793444_962793444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06.07.2023 10:48:08</t>
        </is>
      </c>
      <c>
        <is>
          <t>06.07.2023 15:15:43</t>
        </is>
      </c>
      <c>
        <v>4.459722222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5.28293535153907</v>
      </c>
      <c>
        <v>0</v>
      </c>
      <c>
        <v>0</v>
      </c>
      <c>
        <v>0</v>
      </c>
      <c>
        <v>0</v>
      </c>
      <c>
        <v>0</v>
      </c>
      <c>
        <v>0</v>
      </c>
      <c>
        <v>5.28293535153907</v>
      </c>
    </row>
    <row>
      <c>
        <v>2599916</v>
      </c>
      <c>
        <v>1</v>
      </c>
      <c>
        <is>
          <t>MANİSA</t>
        </is>
      </c>
      <c>
        <v>SALİHLİ</v>
      </c>
      <c>
        <is>
          <t>AG Fideri</t>
        </is>
      </c>
      <c>
        <v>TR-147 45-78-L00147_49414049_56388740_56388740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06.07.2023 14:36:40</t>
        </is>
      </c>
      <c>
        <is>
          <t>06.07.2023 20:09:36</t>
        </is>
      </c>
      <c>
        <v>5.548888888</v>
      </c>
      <c>
        <v>0</v>
      </c>
      <c>
        <v>122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146.2456663238878</v>
      </c>
      <c>
        <v>0</v>
      </c>
      <c>
        <v>0</v>
      </c>
      <c>
        <v>0</v>
      </c>
      <c>
        <v>11.382069639173332</v>
      </c>
      <c>
        <v>0</v>
      </c>
      <c>
        <v>0</v>
      </c>
      <c>
        <v>157.62773596306113</v>
      </c>
    </row>
    <row>
      <c>
        <v>2600062</v>
      </c>
      <c>
        <v>1</v>
      </c>
      <c>
        <is>
          <t>İZMİR</t>
        </is>
      </c>
      <c>
        <v>BAYINDIR</v>
      </c>
      <c>
        <is>
          <t>Dağıtım Transformatörü</t>
        </is>
      </c>
      <c>
        <v>SÖĞÜTÖREN TR-1 35-20-L00347_35-20-L00347_2360688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06.07.2023 17:18:37</t>
        </is>
      </c>
      <c>
        <is>
          <t>06.07.2023 17:31:59</t>
        </is>
      </c>
      <c>
        <v>0.222777777</v>
      </c>
      <c>
        <v>0</v>
      </c>
      <c>
        <v>73</v>
      </c>
      <c>
        <v>0</v>
      </c>
      <c>
        <v>23</v>
      </c>
      <c>
        <v>0</v>
      </c>
      <c>
        <v>16</v>
      </c>
      <c>
        <v>0</v>
      </c>
      <c>
        <v>0</v>
      </c>
      <c>
        <v>0</v>
      </c>
      <c>
        <v>4.162915936501672</v>
      </c>
      <c>
        <v>0</v>
      </c>
      <c>
        <v>3.759153358421325</v>
      </c>
      <c>
        <v>0</v>
      </c>
      <c>
        <v>2.9434792621707424</v>
      </c>
      <c>
        <v>0</v>
      </c>
      <c>
        <v>0</v>
      </c>
      <c>
        <v>10.865548557093739</v>
      </c>
    </row>
    <row>
      <c>
        <v>2599332</v>
      </c>
      <c>
        <v>1</v>
      </c>
      <c>
        <is>
          <t>MANİSA</t>
        </is>
      </c>
      <c>
        <v>SARIGÖL</v>
      </c>
      <c>
        <is>
          <t>Dağıtım Transformatörü</t>
        </is>
      </c>
      <c>
        <v>BAHARLAR TR-2 45-79-M00162_45-79-M00162_2350142</v>
      </c>
      <c>
        <v>AG Tel Kopuğu</v>
      </c>
      <c>
        <v>Dağıtım-AG</v>
      </c>
      <c>
        <v>Uzun</v>
      </c>
      <c>
        <v>Şebeke işletmecisi</v>
      </c>
      <c>
        <v>Bildirimsiz</v>
      </c>
      <c>
        <is>
          <t>06.07.2023 07:05:14</t>
        </is>
      </c>
      <c>
        <is>
          <t>06.07.2023 10:54:20</t>
        </is>
      </c>
      <c>
        <v>3.818333333</v>
      </c>
      <c>
        <v>0</v>
      </c>
      <c>
        <v>192</v>
      </c>
      <c>
        <v>0</v>
      </c>
      <c>
        <v>1</v>
      </c>
      <c>
        <v>0</v>
      </c>
      <c>
        <v>6</v>
      </c>
      <c>
        <v>0</v>
      </c>
      <c>
        <v>0</v>
      </c>
      <c>
        <v>0</v>
      </c>
      <c>
        <v>87.71863772545251</v>
      </c>
      <c>
        <v>0</v>
      </c>
      <c>
        <v>37.69562894968783</v>
      </c>
      <c>
        <v>0</v>
      </c>
      <c>
        <v>5.56683035919989</v>
      </c>
      <c>
        <v>0</v>
      </c>
      <c>
        <v>0</v>
      </c>
      <c>
        <v>130.98109703434022</v>
      </c>
    </row>
    <row>
      <c>
        <v>2600328</v>
      </c>
      <c>
        <v>1</v>
      </c>
      <c>
        <is>
          <t>İZMİR</t>
        </is>
      </c>
      <c>
        <v>TORBALI</v>
      </c>
      <c>
        <is>
          <t>DM</t>
        </is>
      </c>
      <c>
        <v>YAZIBAŞI DM-6 35-26-M00634_DM-6/8 M01_2335688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06.07.2023 19:49:59</t>
        </is>
      </c>
      <c>
        <is>
          <t>06.07.2023 21:54:01</t>
        </is>
      </c>
      <c>
        <v>2.067222222</v>
      </c>
      <c>
        <v>0</v>
      </c>
      <c>
        <v>1078</v>
      </c>
      <c>
        <v>1</v>
      </c>
      <c>
        <v>11</v>
      </c>
      <c>
        <v>0</v>
      </c>
      <c>
        <v>137</v>
      </c>
      <c>
        <v>0</v>
      </c>
      <c>
        <v>0</v>
      </c>
      <c>
        <v>0</v>
      </c>
      <c>
        <v>522.5896836013825</v>
      </c>
      <c>
        <v>6.12953909321</v>
      </c>
      <c>
        <v>10.49220501285568</v>
      </c>
      <c>
        <v>0</v>
      </c>
      <c>
        <v>233.22564323123237</v>
      </c>
      <c>
        <v>0</v>
      </c>
      <c>
        <v>0</v>
      </c>
      <c>
        <v>772.4370709386806</v>
      </c>
    </row>
    <row>
      <c>
        <v>2599850</v>
      </c>
      <c>
        <v>1</v>
      </c>
      <c>
        <is>
          <t>İZMİR</t>
        </is>
      </c>
      <c>
        <v>ÇEŞME</v>
      </c>
      <c>
        <is>
          <t>Saha Dağıtım Kutusu (SDK)</t>
        </is>
      </c>
      <c>
        <v>L-294 35-18-L00294_11849427 A1_5960171</v>
      </c>
      <c>
        <v>AG Box / Sdk Giriş Sigorta Atığı</v>
      </c>
      <c>
        <v>Dağıtım-AG</v>
      </c>
      <c>
        <v>Uzun</v>
      </c>
      <c>
        <v>Şebeke işletmecisi</v>
      </c>
      <c>
        <v>Bildirimsiz</v>
      </c>
      <c>
        <is>
          <t>06.07.2023 13:48:29</t>
        </is>
      </c>
      <c>
        <is>
          <t>06.07.2023 17:49:48</t>
        </is>
      </c>
      <c>
        <v>4.021944444</v>
      </c>
      <c>
        <v>0</v>
      </c>
      <c>
        <v>16</v>
      </c>
      <c>
        <v>0</v>
      </c>
      <c>
        <v>0</v>
      </c>
      <c>
        <v>0</v>
      </c>
      <c>
        <v>7</v>
      </c>
      <c>
        <v>0</v>
      </c>
      <c>
        <v>0</v>
      </c>
      <c>
        <v>0</v>
      </c>
      <c>
        <v>72.51451571554001</v>
      </c>
      <c>
        <v>0</v>
      </c>
      <c>
        <v>0</v>
      </c>
      <c>
        <v>0</v>
      </c>
      <c>
        <v>333.0898231083845</v>
      </c>
      <c>
        <v>0</v>
      </c>
      <c>
        <v>0</v>
      </c>
      <c>
        <v>405.60433882392454</v>
      </c>
    </row>
    <row>
      <c>
        <v>2599309</v>
      </c>
      <c>
        <v>1</v>
      </c>
      <c>
        <is>
          <t>MANİSA</t>
        </is>
      </c>
      <c>
        <v>AKHİSAR</v>
      </c>
      <c>
        <is>
          <t>Dağıtım Transformatörü</t>
        </is>
      </c>
      <c>
        <v>ÇORUK TR-1 45-72-L00724_45-72-L00724_2372878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06.07.2023 06:10:18</t>
        </is>
      </c>
      <c>
        <is>
          <t>06.07.2023 09:43:00</t>
        </is>
      </c>
      <c>
        <v>3.545</v>
      </c>
      <c>
        <v>0</v>
      </c>
      <c>
        <v>82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8.725580586972281</v>
      </c>
      <c>
        <v>0</v>
      </c>
      <c>
        <v>0</v>
      </c>
      <c>
        <v>0</v>
      </c>
      <c>
        <v>0.2132023906774667</v>
      </c>
      <c>
        <v>0</v>
      </c>
      <c>
        <v>0</v>
      </c>
      <c>
        <v>8.938782977649748</v>
      </c>
    </row>
    <row>
      <c>
        <v>2600348</v>
      </c>
      <c>
        <v>1</v>
      </c>
      <c>
        <is>
          <t>MANİSA</t>
        </is>
      </c>
      <c>
        <v>GÖRDES</v>
      </c>
      <c>
        <is>
          <t>AG Fideri</t>
        </is>
      </c>
      <c>
        <v>MALAZ TR-1 45-75-M00290_A_56398877_56398877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06.07.2023 20:18:08</t>
        </is>
      </c>
      <c>
        <is>
          <t>07.07.2023 01:50:27</t>
        </is>
      </c>
      <c>
        <v>5.538611111</v>
      </c>
      <c>
        <v>0</v>
      </c>
      <c>
        <v>16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10.17545017587085</v>
      </c>
      <c>
        <v>0</v>
      </c>
      <c>
        <v>0</v>
      </c>
      <c>
        <v>0</v>
      </c>
      <c>
        <v>2.174867097797216</v>
      </c>
      <c>
        <v>0</v>
      </c>
      <c>
        <v>0</v>
      </c>
      <c>
        <v>12.350317273668066</v>
      </c>
    </row>
    <row>
      <c>
        <v>2599807</v>
      </c>
      <c>
        <v>1</v>
      </c>
      <c>
        <is>
          <t>İZMİR</t>
        </is>
      </c>
      <c>
        <v>BERGAMA</v>
      </c>
      <c>
        <is>
          <t>OG Fideri</t>
        </is>
      </c>
      <c>
        <v>GÖÇBEYLİ DM 35-16-M00139_HatBaşıAyırıcı_90912768 M07_90912768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06.07.2023 13:20:15</t>
        </is>
      </c>
      <c>
        <is>
          <t>06.07.2023 16:12:22</t>
        </is>
      </c>
      <c>
        <v>2.868611111</v>
      </c>
      <c>
        <v>0</v>
      </c>
      <c>
        <v>123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37.981266524871515</v>
      </c>
      <c>
        <v>0</v>
      </c>
      <c>
        <v>0</v>
      </c>
      <c>
        <v>0</v>
      </c>
      <c>
        <v>3.9552659495881506</v>
      </c>
      <c>
        <v>0</v>
      </c>
      <c>
        <v>0</v>
      </c>
      <c>
        <v>41.93653247445967</v>
      </c>
    </row>
    <row>
      <c>
        <v>2599999</v>
      </c>
      <c>
        <v>1</v>
      </c>
      <c>
        <is>
          <t>İZMİR</t>
        </is>
      </c>
      <c>
        <v>MENEMEN</v>
      </c>
      <c>
        <is>
          <t>Saha Dağıtım Kutusu (SDK)</t>
        </is>
      </c>
      <c>
        <v>SEYREK TR-2 35-28-M00909_I A01_79674190</v>
      </c>
      <c>
        <v>AG Box / Sdk Giriş Sigorta Atığı</v>
      </c>
      <c>
        <v>Dağıtım-AG</v>
      </c>
      <c>
        <v>Uzun</v>
      </c>
      <c>
        <v>Şebeke işletmecisi</v>
      </c>
      <c>
        <v>Bildirimsiz</v>
      </c>
      <c>
        <is>
          <t>06.07.2023 16:07:17</t>
        </is>
      </c>
      <c>
        <is>
          <t>06.07.2023 20:53:43</t>
        </is>
      </c>
      <c>
        <v>4.773888888</v>
      </c>
      <c>
        <v>0</v>
      </c>
      <c>
        <v>93</v>
      </c>
      <c>
        <v>0</v>
      </c>
      <c>
        <v>1</v>
      </c>
      <c>
        <v>0</v>
      </c>
      <c>
        <v>4</v>
      </c>
      <c>
        <v>0</v>
      </c>
      <c>
        <v>0</v>
      </c>
      <c>
        <v>0</v>
      </c>
      <c>
        <v>93.94111749169912</v>
      </c>
      <c>
        <v>0</v>
      </c>
      <c>
        <v>3.234480504969214</v>
      </c>
      <c>
        <v>0</v>
      </c>
      <c>
        <v>15.184965458893185</v>
      </c>
      <c>
        <v>0</v>
      </c>
      <c>
        <v>0</v>
      </c>
      <c>
        <v>112.36056345556152</v>
      </c>
    </row>
    <row>
      <c>
        <v>2599681</v>
      </c>
      <c>
        <v>1</v>
      </c>
      <c>
        <is>
          <t>İZMİR</t>
        </is>
      </c>
      <c>
        <v>TİRE</v>
      </c>
      <c>
        <is>
          <t>Dağıtım Transformatörü</t>
        </is>
      </c>
      <c>
        <v>IŞIKLI TR-2 35-29-L00246_35-29-L00246_2365813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06.07.2023 11:32:50</t>
        </is>
      </c>
      <c>
        <is>
          <t>06.07.2023 12:07:14</t>
        </is>
      </c>
      <c>
        <v>0.573333333</v>
      </c>
      <c>
        <v>0</v>
      </c>
      <c>
        <v>121</v>
      </c>
      <c>
        <v>0</v>
      </c>
      <c>
        <v>7</v>
      </c>
      <c>
        <v>0</v>
      </c>
      <c>
        <v>23</v>
      </c>
      <c>
        <v>0</v>
      </c>
      <c>
        <v>0</v>
      </c>
      <c>
        <v>0</v>
      </c>
      <c>
        <v>16.970494922181235</v>
      </c>
      <c>
        <v>0</v>
      </c>
      <c>
        <v>4.040267595287606</v>
      </c>
      <c>
        <v>0</v>
      </c>
      <c>
        <v>11.024725374386414</v>
      </c>
      <c>
        <v>0</v>
      </c>
      <c>
        <v>0</v>
      </c>
      <c>
        <v>32.035487891855254</v>
      </c>
    </row>
    <row>
      <c>
        <v>2599289</v>
      </c>
      <c>
        <v>1</v>
      </c>
      <c>
        <is>
          <t>MANİSA</t>
        </is>
      </c>
      <c>
        <v>SELENDİ</v>
      </c>
      <c>
        <is>
          <t>Dağıtım Transformatörü</t>
        </is>
      </c>
      <c>
        <v>AKILLAR DAĞDİBİ TR-1 45-81-M00104_45-81-M00104_2375762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06.07.2023 05:02:32</t>
        </is>
      </c>
      <c>
        <is>
          <t>06.07.2023 10:33:15</t>
        </is>
      </c>
      <c>
        <v>5.511944444</v>
      </c>
      <c>
        <v>0</v>
      </c>
      <c>
        <v>20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9.840299490457392</v>
      </c>
      <c>
        <v>0</v>
      </c>
      <c>
        <v>0.43378715084234</v>
      </c>
      <c>
        <v>0</v>
      </c>
      <c>
        <v>0</v>
      </c>
      <c>
        <v>0</v>
      </c>
      <c>
        <v>0</v>
      </c>
      <c>
        <v>10.274086641299732</v>
      </c>
    </row>
    <row>
      <c>
        <v>2599538</v>
      </c>
      <c>
        <v>1</v>
      </c>
      <c>
        <is>
          <t>İZMİR</t>
        </is>
      </c>
      <c>
        <v>ÖDEMİŞ</v>
      </c>
      <c>
        <is>
          <t>DM</t>
        </is>
      </c>
      <c>
        <v>YOLÜSTÜ İM 35-15-A00002_KAVAKKUYU M04_2074355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06.07.2023 10:03:47</t>
        </is>
      </c>
      <c>
        <is>
          <t>06.07.2023 10:29:18</t>
        </is>
      </c>
      <c>
        <v>0.425277777</v>
      </c>
      <c>
        <v>0</v>
      </c>
      <c>
        <v>189</v>
      </c>
      <c>
        <v>0</v>
      </c>
      <c>
        <v>102</v>
      </c>
      <c>
        <v>1</v>
      </c>
      <c>
        <v>47</v>
      </c>
      <c>
        <v>0</v>
      </c>
      <c>
        <v>0</v>
      </c>
      <c>
        <v>0</v>
      </c>
      <c>
        <v>28.65118954425579</v>
      </c>
      <c>
        <v>0</v>
      </c>
      <c>
        <v>104.3367485888949</v>
      </c>
      <c>
        <v>1.83342389845642</v>
      </c>
      <c>
        <v>27.679242350300658</v>
      </c>
      <c>
        <v>0</v>
      </c>
      <c>
        <v>0</v>
      </c>
      <c>
        <v>162.50060438190778</v>
      </c>
    </row>
    <row>
      <c>
        <v>2600285</v>
      </c>
      <c>
        <v>1</v>
      </c>
      <c>
        <is>
          <t>İZMİR</t>
        </is>
      </c>
      <c>
        <v>MENDERES</v>
      </c>
      <c>
        <is>
          <t>DM</t>
        </is>
      </c>
      <c>
        <v>MENDERES DM-2/TR-1 35-22-M00300_MENDERES-1 M17_2095708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06.07.2023 20:03:09</t>
        </is>
      </c>
      <c>
        <is>
          <t>06.07.2023 20:07:12</t>
        </is>
      </c>
      <c>
        <v>0.0675</v>
      </c>
      <c>
        <v>5</v>
      </c>
      <c>
        <v>432</v>
      </c>
      <c>
        <v>4</v>
      </c>
      <c>
        <v>64</v>
      </c>
      <c>
        <v>17</v>
      </c>
      <c>
        <v>107</v>
      </c>
      <c>
        <v>4</v>
      </c>
      <c>
        <v>1</v>
      </c>
      <c>
        <v>0.21727019238075002</v>
      </c>
      <c>
        <v>13.459497248265844</v>
      </c>
      <c>
        <v>0.24313732946496003</v>
      </c>
      <c>
        <v>4.983952208821354</v>
      </c>
      <c>
        <v>4.46905057872925</v>
      </c>
      <c>
        <v>5.983251712131675</v>
      </c>
      <c>
        <v>11.705549150004176</v>
      </c>
      <c>
        <v>0.0076836745964430015</v>
      </c>
      <c>
        <v>41.06939209439445</v>
      </c>
    </row>
    <row>
      <c>
        <v>2599395</v>
      </c>
      <c>
        <v>1</v>
      </c>
      <c>
        <is>
          <t>MANİSA</t>
        </is>
      </c>
      <c>
        <v>YUNUSEMRE</v>
      </c>
      <c>
        <is>
          <t>KÖK</t>
        </is>
      </c>
      <c>
        <v>AKGEDİK KÖK-2 45-71-M00163_UZUNBURUN M02_55994964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06.07.2023 08:10:40</t>
        </is>
      </c>
      <c>
        <is>
          <t>06.07.2023 11:22:57</t>
        </is>
      </c>
      <c>
        <v>3.204722222</v>
      </c>
      <c>
        <v>3</v>
      </c>
      <c>
        <v>299</v>
      </c>
      <c>
        <v>4</v>
      </c>
      <c>
        <v>6</v>
      </c>
      <c>
        <v>12</v>
      </c>
      <c>
        <v>30</v>
      </c>
      <c>
        <v>3</v>
      </c>
      <c>
        <v>0</v>
      </c>
      <c>
        <v>2.056716397981667</v>
      </c>
      <c>
        <v>200.96164817895158</v>
      </c>
      <c>
        <v>21.250621282241667</v>
      </c>
      <c>
        <v>16.39999957355604</v>
      </c>
      <c>
        <v>218.80965428957924</v>
      </c>
      <c>
        <v>63.08371853149126</v>
      </c>
      <c>
        <v>1677.381624008445</v>
      </c>
      <c>
        <v>0</v>
      </c>
      <c>
        <v>2199.943982262246</v>
      </c>
    </row>
    <row>
      <c>
        <v>2600391</v>
      </c>
      <c>
        <v>1</v>
      </c>
      <c>
        <is>
          <t>MANİSA</t>
        </is>
      </c>
      <c>
        <v>SARIGÖL</v>
      </c>
      <c>
        <is>
          <t>KÖK</t>
        </is>
      </c>
      <c>
        <v>BAĞLICA KÖK 45-79-M00248_SUBAŞI M05_72036939</v>
      </c>
      <c>
        <v>OG İzolatör Arızası</v>
      </c>
      <c>
        <v>Dağıtım-OG</v>
      </c>
      <c>
        <v>Uzun</v>
      </c>
      <c>
        <v>Şebeke işletmecisi</v>
      </c>
      <c>
        <v>Bildirimsiz</v>
      </c>
      <c>
        <is>
          <t>06.07.2023 21:25:14</t>
        </is>
      </c>
      <c>
        <is>
          <t>06.07.2023 23:59:34</t>
        </is>
      </c>
      <c>
        <v>2.572222222</v>
      </c>
      <c>
        <v>0</v>
      </c>
      <c>
        <v>1</v>
      </c>
      <c>
        <v>15</v>
      </c>
      <c>
        <v>8</v>
      </c>
      <c>
        <v>2</v>
      </c>
      <c>
        <v>0</v>
      </c>
      <c>
        <v>0</v>
      </c>
      <c>
        <v>0</v>
      </c>
      <c>
        <v>0</v>
      </c>
      <c>
        <v>0</v>
      </c>
      <c>
        <v>358.961853897874</v>
      </c>
      <c>
        <v>107.78359173202068</v>
      </c>
      <c>
        <v>3.86080202515</v>
      </c>
      <c>
        <v>0</v>
      </c>
      <c>
        <v>0</v>
      </c>
      <c>
        <v>0</v>
      </c>
      <c>
        <v>470.6062476550447</v>
      </c>
    </row>
    <row>
      <c>
        <v>2599750</v>
      </c>
      <c>
        <v>1</v>
      </c>
      <c>
        <is>
          <t>İZMİR</t>
        </is>
      </c>
      <c>
        <v>ÇEŞME</v>
      </c>
      <c>
        <is>
          <t>Kullanıcı Bağlantı Hattı</t>
        </is>
      </c>
      <c>
        <v>L-271 SANATKARLAR SİTESİ 35-18-L00271_950465868_950465868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06.07.2023 12:34:27</t>
        </is>
      </c>
      <c>
        <is>
          <t>06.07.2023 20:42:20</t>
        </is>
      </c>
      <c>
        <v>8.131388888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2.1710025177120884</v>
      </c>
      <c>
        <v>0</v>
      </c>
      <c>
        <v>0</v>
      </c>
      <c>
        <v>0</v>
      </c>
      <c>
        <v>0</v>
      </c>
      <c>
        <v>0</v>
      </c>
      <c>
        <v>0</v>
      </c>
      <c>
        <v>2.1710025177120884</v>
      </c>
    </row>
    <row>
      <c>
        <v>2600228</v>
      </c>
      <c>
        <v>1</v>
      </c>
      <c>
        <is>
          <t>İZMİR</t>
        </is>
      </c>
      <c>
        <v>TİRE</v>
      </c>
      <c>
        <is>
          <t>DM</t>
        </is>
      </c>
      <c>
        <v>GÖKÇEN DM 35-29-M00123_ASMALIK M12_2328948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06.07.2023 19:22:17</t>
        </is>
      </c>
      <c>
        <is>
          <t>06.07.2023 19:53:13</t>
        </is>
      </c>
      <c>
        <v>0.515555555</v>
      </c>
      <c>
        <v>0</v>
      </c>
      <c>
        <v>4</v>
      </c>
      <c>
        <v>31</v>
      </c>
      <c>
        <v>266</v>
      </c>
      <c>
        <v>10</v>
      </c>
      <c>
        <v>62</v>
      </c>
      <c>
        <v>0</v>
      </c>
      <c>
        <v>0</v>
      </c>
      <c>
        <v>0</v>
      </c>
      <c>
        <v>1.9310623778993743</v>
      </c>
      <c>
        <v>162.97879961418337</v>
      </c>
      <c>
        <v>567.9288486529246</v>
      </c>
      <c>
        <v>69.84883397765972</v>
      </c>
      <c>
        <v>128.46478273499295</v>
      </c>
      <c>
        <v>0</v>
      </c>
      <c>
        <v>0</v>
      </c>
      <c>
        <v>931.1523273576599</v>
      </c>
    </row>
    <row>
      <c>
        <v>2599495</v>
      </c>
      <c>
        <v>1</v>
      </c>
      <c>
        <is>
          <t>MANİSA</t>
        </is>
      </c>
      <c>
        <v>YUNUSEMRE</v>
      </c>
      <c>
        <is>
          <t>DM</t>
        </is>
      </c>
      <c>
        <v>ÜÇPINAR DM 45-71-M00183_ESKİ YAĞCILAR M10_72249506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06.07.2023 08:43:10</t>
        </is>
      </c>
      <c>
        <is>
          <t>06.07.2023 11:47:40</t>
        </is>
      </c>
      <c>
        <v>3.075</v>
      </c>
      <c>
        <v>0</v>
      </c>
      <c>
        <v>0</v>
      </c>
      <c>
        <v>12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188.45318473851054</v>
      </c>
      <c>
        <v>0</v>
      </c>
      <c>
        <v>0</v>
      </c>
      <c>
        <v>0</v>
      </c>
      <c>
        <v>0</v>
      </c>
      <c>
        <v>0</v>
      </c>
      <c>
        <v>188.45318473851054</v>
      </c>
    </row>
    <row>
      <c>
        <v>2600185</v>
      </c>
      <c>
        <v>1</v>
      </c>
      <c>
        <is>
          <t>İZMİR</t>
        </is>
      </c>
      <c>
        <v>KARŞIYAKA</v>
      </c>
      <c>
        <is>
          <t>AG Fideri</t>
        </is>
      </c>
      <c>
        <v>K-1450 35-04-K01450_D_56364497_56364497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06.07.2023 16:50:08</t>
        </is>
      </c>
      <c>
        <is>
          <t>06.07.2023 21:34:27</t>
        </is>
      </c>
      <c>
        <v>4.738611111</v>
      </c>
      <c>
        <v>0</v>
      </c>
      <c>
        <v>26</v>
      </c>
      <c>
        <v>0</v>
      </c>
      <c>
        <v>0</v>
      </c>
      <c>
        <v>0</v>
      </c>
      <c>
        <v>6</v>
      </c>
      <c>
        <v>0</v>
      </c>
      <c>
        <v>0</v>
      </c>
      <c>
        <v>0</v>
      </c>
      <c>
        <v>44.29968814052968</v>
      </c>
      <c>
        <v>0</v>
      </c>
      <c>
        <v>0</v>
      </c>
      <c>
        <v>0</v>
      </c>
      <c>
        <v>195.5799976704196</v>
      </c>
      <c>
        <v>0</v>
      </c>
      <c>
        <v>0</v>
      </c>
      <c>
        <v>239.8796858109493</v>
      </c>
    </row>
    <row>
      <c>
        <v>2599644</v>
      </c>
      <c>
        <v>1</v>
      </c>
      <c>
        <is>
          <t>İZMİR</t>
        </is>
      </c>
      <c>
        <v>FOÇA</v>
      </c>
      <c>
        <is>
          <t>AG Fideri</t>
        </is>
      </c>
      <c>
        <v>KOZBEYLİ TR-2 35-23-M00071_C_91358378_91358378</v>
      </c>
      <c>
        <v>AG Yeraltı Kablo Arızası</v>
      </c>
      <c>
        <v>Dağıtım-AG</v>
      </c>
      <c>
        <v>Uzun</v>
      </c>
      <c>
        <v>Şebeke işletmecisi</v>
      </c>
      <c>
        <v>Bildirimsiz</v>
      </c>
      <c>
        <is>
          <t>06.07.2023 11:14:11</t>
        </is>
      </c>
      <c>
        <is>
          <t>06.07.2023 12:51:59</t>
        </is>
      </c>
      <c>
        <v>1.63</v>
      </c>
      <c>
        <v>0</v>
      </c>
      <c>
        <v>5</v>
      </c>
      <c>
        <v>0</v>
      </c>
      <c>
        <v>5</v>
      </c>
      <c>
        <v>0</v>
      </c>
      <c>
        <v>3</v>
      </c>
      <c>
        <v>0</v>
      </c>
      <c>
        <v>0</v>
      </c>
      <c>
        <v>0</v>
      </c>
      <c>
        <v>2.458133767702439</v>
      </c>
      <c>
        <v>0</v>
      </c>
      <c>
        <v>6.197117205472869</v>
      </c>
      <c>
        <v>0</v>
      </c>
      <c>
        <v>3.12380161790488</v>
      </c>
      <c>
        <v>0</v>
      </c>
      <c>
        <v>0</v>
      </c>
      <c>
        <v>11.779052591080188</v>
      </c>
    </row>
    <row>
      <c>
        <v>2599295</v>
      </c>
      <c>
        <v>1</v>
      </c>
      <c>
        <is>
          <t>İZMİR</t>
        </is>
      </c>
      <c>
        <v>ÇEŞME</v>
      </c>
      <c>
        <is>
          <t>Kullanıcı Bağlantı Hattı</t>
        </is>
      </c>
      <c>
        <v>L-97 35-18-L00097_95002348155_95002348155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06.07.2023 05:33:16</t>
        </is>
      </c>
      <c>
        <is>
          <t>06.07.2023 08:01:05</t>
        </is>
      </c>
      <c>
        <v>2.463611111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2.2913820571617545</v>
      </c>
      <c>
        <v>0</v>
      </c>
      <c>
        <v>0</v>
      </c>
      <c>
        <v>0</v>
      </c>
      <c>
        <v>0</v>
      </c>
      <c>
        <v>0</v>
      </c>
      <c>
        <v>0</v>
      </c>
      <c>
        <v>2.2913820571617545</v>
      </c>
    </row>
    <row>
      <c>
        <v>2599341</v>
      </c>
      <c>
        <v>1</v>
      </c>
      <c>
        <is>
          <t>MANİSA</t>
        </is>
      </c>
      <c>
        <v>KULA</v>
      </c>
      <c>
        <is>
          <t>OG Fideri</t>
        </is>
      </c>
      <c>
        <v>AHMETLİ DM 45-77-M00187_HatBaşıAyırıcı_80386657 M08_80386657</v>
      </c>
      <c>
        <v>OG Fider Açması</v>
      </c>
      <c>
        <v>Dağıtım-OG</v>
      </c>
      <c>
        <v>Kısa</v>
      </c>
      <c>
        <v>Şebeke işletmecisi</v>
      </c>
      <c>
        <v>Bildirimsiz</v>
      </c>
      <c>
        <is>
          <t>06.07.2023 07:16:07</t>
        </is>
      </c>
      <c>
        <is>
          <t>06.07.2023 07:16:40</t>
        </is>
      </c>
      <c>
        <v>0.009166666</v>
      </c>
      <c>
        <v>3</v>
      </c>
      <c>
        <v>440</v>
      </c>
      <c>
        <v>37</v>
      </c>
      <c>
        <v>49</v>
      </c>
      <c>
        <v>9</v>
      </c>
      <c>
        <v>29</v>
      </c>
      <c>
        <v>2</v>
      </c>
      <c>
        <v>0</v>
      </c>
      <c>
        <v>0.004233119935</v>
      </c>
      <c>
        <v>0.428460958301683</v>
      </c>
      <c>
        <v>1.45121455279486</v>
      </c>
      <c>
        <v>0.5636914335196594</v>
      </c>
      <c>
        <v>0.0652828236687</v>
      </c>
      <c>
        <v>0.15666289312147103</v>
      </c>
      <c>
        <v>1.1085503140800002</v>
      </c>
      <c>
        <v>0</v>
      </c>
      <c>
        <v>3.7780960954213736</v>
      </c>
    </row>
    <row>
      <c>
        <v>2600005</v>
      </c>
      <c>
        <v>1</v>
      </c>
      <c>
        <is>
          <t>MANİSA</t>
        </is>
      </c>
      <c>
        <v>SALİHLİ</v>
      </c>
      <c>
        <is>
          <t>Dağıtım Transformatörü</t>
        </is>
      </c>
      <c>
        <v>SART TR-23 45-78-M00181_45-78-M00181_2355407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06.07.2023 16:18:57</t>
        </is>
      </c>
      <c>
        <is>
          <t>06.07.2023 16:59:27</t>
        </is>
      </c>
      <c>
        <v>0.675</v>
      </c>
      <c>
        <v>0</v>
      </c>
      <c>
        <v>116</v>
      </c>
      <c>
        <v>0</v>
      </c>
      <c>
        <v>2</v>
      </c>
      <c>
        <v>0</v>
      </c>
      <c>
        <v>16</v>
      </c>
      <c>
        <v>0</v>
      </c>
      <c>
        <v>0</v>
      </c>
      <c>
        <v>0</v>
      </c>
      <c>
        <v>13.693087231046553</v>
      </c>
      <c>
        <v>0</v>
      </c>
      <c>
        <v>0.8841361591083602</v>
      </c>
      <c>
        <v>0</v>
      </c>
      <c>
        <v>14.40810051265944</v>
      </c>
      <c>
        <v>0</v>
      </c>
      <c>
        <v>0</v>
      </c>
      <c>
        <v>28.98532390281435</v>
      </c>
    </row>
    <row>
      <c>
        <v>2600337</v>
      </c>
      <c>
        <v>1</v>
      </c>
      <c>
        <is>
          <t>İZMİR</t>
        </is>
      </c>
      <c>
        <v>BEYDAĞ</v>
      </c>
      <c>
        <is>
          <t>AG Fideri</t>
        </is>
      </c>
      <c>
        <v>TR-3 (KÖPRÜBAŞI KABİN) 35-32-L00003_B_56392136_56392136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06.07.2023 20:18:06</t>
        </is>
      </c>
      <c>
        <is>
          <t>07.07.2023 01:38:15</t>
        </is>
      </c>
      <c>
        <v>5.335833333</v>
      </c>
      <c>
        <v>0</v>
      </c>
      <c>
        <v>2</v>
      </c>
      <c>
        <v>0</v>
      </c>
      <c>
        <v>1</v>
      </c>
      <c>
        <v>0</v>
      </c>
      <c>
        <v>3</v>
      </c>
      <c>
        <v>0</v>
      </c>
      <c>
        <v>0</v>
      </c>
      <c>
        <v>0</v>
      </c>
      <c>
        <v>3.3366262740117887</v>
      </c>
      <c>
        <v>0</v>
      </c>
      <c>
        <v>1.1837197374698167</v>
      </c>
      <c>
        <v>0</v>
      </c>
      <c>
        <v>24.011066302076248</v>
      </c>
      <c>
        <v>0</v>
      </c>
      <c>
        <v>0</v>
      </c>
      <c>
        <v>28.53141231355785</v>
      </c>
    </row>
    <row>
      <c>
        <v>2599318</v>
      </c>
      <c>
        <v>1</v>
      </c>
      <c>
        <is>
          <t>İZMİR</t>
        </is>
      </c>
      <c>
        <v>ÇİĞLİ</v>
      </c>
      <c>
        <is>
          <t>Saha Dağıtım Kutusu (SDK)</t>
        </is>
      </c>
      <c>
        <v>K-1878 35-09-K01878_F f1b_5887037</v>
      </c>
      <c>
        <v>AG Yeraltı Kablo Arızası</v>
      </c>
      <c>
        <v>Dağıtım-AG</v>
      </c>
      <c>
        <v>Uzun</v>
      </c>
      <c>
        <v>Şebeke işletmecisi</v>
      </c>
      <c>
        <v>Bildirimsiz</v>
      </c>
      <c>
        <is>
          <t>06.07.2023 06:20:02</t>
        </is>
      </c>
      <c>
        <is>
          <t>06.07.2023 14:43:34</t>
        </is>
      </c>
      <c>
        <v>8.392222222</v>
      </c>
      <c>
        <v>0</v>
      </c>
      <c>
        <v>32</v>
      </c>
      <c>
        <v>0</v>
      </c>
      <c>
        <v>0</v>
      </c>
      <c>
        <v>0</v>
      </c>
      <c>
        <v>10</v>
      </c>
      <c>
        <v>0</v>
      </c>
      <c>
        <v>0</v>
      </c>
      <c>
        <v>0</v>
      </c>
      <c>
        <v>64.84637723802415</v>
      </c>
      <c>
        <v>0</v>
      </c>
      <c>
        <v>0</v>
      </c>
      <c>
        <v>0</v>
      </c>
      <c>
        <v>200.1168222999224</v>
      </c>
      <c>
        <v>0</v>
      </c>
      <c>
        <v>0</v>
      </c>
      <c>
        <v>264.96319953794654</v>
      </c>
    </row>
    <row>
      <c>
        <v>2599982</v>
      </c>
      <c>
        <v>1</v>
      </c>
      <c>
        <is>
          <t>İZMİR</t>
        </is>
      </c>
      <c>
        <v>BERGAMA</v>
      </c>
      <c>
        <is>
          <t>OG Fideri</t>
        </is>
      </c>
      <c>
        <v>KARAHIDIRLI KÖK 35-16-M00718_HatBaşıAyırıcı_53133056 M3_53133056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06.07.2023 15:37:17</t>
        </is>
      </c>
      <c>
        <is>
          <t>06.07.2023 17:14:47</t>
        </is>
      </c>
      <c>
        <v>1.625</v>
      </c>
      <c>
        <v>0</v>
      </c>
      <c>
        <v>0</v>
      </c>
      <c>
        <v>0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295.8496277865327</v>
      </c>
      <c>
        <v>0</v>
      </c>
      <c>
        <v>295.8496277865327</v>
      </c>
    </row>
    <row>
      <c>
        <v>2599487</v>
      </c>
      <c>
        <v>1</v>
      </c>
      <c>
        <is>
          <t>MANİSA</t>
        </is>
      </c>
      <c>
        <v>KIRKAĞAÇ</v>
      </c>
      <c>
        <is>
          <t>KÖK</t>
        </is>
      </c>
      <c>
        <v>SAKARLI KÖK 45-76-M00046_GÖKÇUKUR GES-1 KÖK M06_72214981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06.07.2023 09:22:24</t>
        </is>
      </c>
      <c>
        <is>
          <t>06.07.2023 09:48:30</t>
        </is>
      </c>
      <c>
        <v>0.435</v>
      </c>
      <c>
        <v>0</v>
      </c>
      <c>
        <v>0</v>
      </c>
      <c>
        <v>0</v>
      </c>
      <c>
        <v>0</v>
      </c>
      <c>
        <v>9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</row>
    <row>
      <c>
        <v>2600151</v>
      </c>
      <c>
        <v>1</v>
      </c>
      <c>
        <is>
          <t>MANİSA</t>
        </is>
      </c>
      <c>
        <v>ALAŞEHİR</v>
      </c>
      <c>
        <is>
          <t>KÖK</t>
        </is>
      </c>
      <c>
        <v>AKKEÇİLİ KÖK 45-73-M00239_AKKEÇİLİ M03_72035008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06.07.2023 18:33:49</t>
        </is>
      </c>
      <c>
        <is>
          <t>06.07.2023 22:13:32</t>
        </is>
      </c>
      <c>
        <v>3.661944444</v>
      </c>
      <c>
        <v>5</v>
      </c>
      <c>
        <v>780</v>
      </c>
      <c>
        <v>32</v>
      </c>
      <c>
        <v>284</v>
      </c>
      <c>
        <v>4</v>
      </c>
      <c>
        <v>35</v>
      </c>
      <c>
        <v>1</v>
      </c>
      <c>
        <v>0</v>
      </c>
      <c>
        <v>7.389726002983009</v>
      </c>
      <c>
        <v>603.0521126549622</v>
      </c>
      <c>
        <v>1170.9102844718782</v>
      </c>
      <c>
        <v>1951.946970895735</v>
      </c>
      <c>
        <v>29.19482255667908</v>
      </c>
      <c>
        <v>125.74738284062447</v>
      </c>
      <c>
        <v>392.50001772752387</v>
      </c>
      <c>
        <v>0</v>
      </c>
      <c>
        <v>4280.741317150386</v>
      </c>
    </row>
    <row>
      <c>
        <v>2599278</v>
      </c>
      <c>
        <v>1</v>
      </c>
      <c>
        <is>
          <t>MANİSA</t>
        </is>
      </c>
      <c>
        <v>ALAŞEHİR</v>
      </c>
      <c>
        <is>
          <t>OG Fideri</t>
        </is>
      </c>
      <c>
        <v>DELEMENLER KÖK 45-73-M00490_HatBaşıAyırıcı_53136481 M03_53136481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06.07.2023 03:28:08</t>
        </is>
      </c>
      <c>
        <is>
          <t>06.07.2023 08:24:10</t>
        </is>
      </c>
      <c>
        <v>4.933888888</v>
      </c>
      <c>
        <v>2</v>
      </c>
      <c>
        <v>566</v>
      </c>
      <c>
        <v>2</v>
      </c>
      <c>
        <v>115</v>
      </c>
      <c>
        <v>1</v>
      </c>
      <c>
        <v>34</v>
      </c>
      <c>
        <v>0</v>
      </c>
      <c>
        <v>0</v>
      </c>
      <c>
        <v>1.5220225669777778</v>
      </c>
      <c>
        <v>374.24520160776314</v>
      </c>
      <c>
        <v>273.2942790333768</v>
      </c>
      <c>
        <v>504.2796269865927</v>
      </c>
      <c>
        <v>0</v>
      </c>
      <c>
        <v>57.55143844250006</v>
      </c>
      <c>
        <v>0</v>
      </c>
      <c>
        <v>0</v>
      </c>
      <c>
        <v>1210.8925686372104</v>
      </c>
    </row>
    <row>
      <c>
        <v>2599610</v>
      </c>
      <c>
        <v>1</v>
      </c>
      <c>
        <is>
          <t>MANİSA</t>
        </is>
      </c>
      <c>
        <v>ALAŞEHİR</v>
      </c>
      <c>
        <is>
          <t>Dağıtım Transformatörü</t>
        </is>
      </c>
      <c>
        <v>ÇAKIRCA ALİ TR-2 45-73-M00560_45-73-M00560_2354765</v>
      </c>
      <c>
        <v>AG Tel Kopuğu</v>
      </c>
      <c>
        <v>Dağıtım-AG</v>
      </c>
      <c>
        <v>Uzun</v>
      </c>
      <c>
        <v>Şebeke işletmecisi</v>
      </c>
      <c>
        <v>Bildirimsiz</v>
      </c>
      <c>
        <is>
          <t>06.07.2023 10:42:16</t>
        </is>
      </c>
      <c>
        <is>
          <t>06.07.2023 15:43:07</t>
        </is>
      </c>
      <c>
        <v>5.014166666</v>
      </c>
      <c>
        <v>0</v>
      </c>
      <c>
        <v>11</v>
      </c>
      <c>
        <v>0</v>
      </c>
      <c>
        <v>10</v>
      </c>
      <c>
        <v>0</v>
      </c>
      <c>
        <v>0</v>
      </c>
      <c>
        <v>0</v>
      </c>
      <c>
        <v>0</v>
      </c>
      <c>
        <v>0</v>
      </c>
      <c>
        <v>31.239909007553305</v>
      </c>
      <c>
        <v>0</v>
      </c>
      <c>
        <v>32.23439287675904</v>
      </c>
      <c>
        <v>0</v>
      </c>
      <c>
        <v>0</v>
      </c>
      <c>
        <v>0</v>
      </c>
      <c>
        <v>0</v>
      </c>
      <c>
        <v>63.47430188431234</v>
      </c>
    </row>
    <row>
      <c>
        <v>2599813</v>
      </c>
      <c>
        <v>1</v>
      </c>
      <c>
        <is>
          <t>İZMİR</t>
        </is>
      </c>
      <c>
        <v>TORBALI</v>
      </c>
      <c>
        <is>
          <t>OG Fideri</t>
        </is>
      </c>
      <c>
        <v>TR-28 FİDAN YAPI 35-26-M00028_TR-49 M01_66027339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06.07.2023 13:24:20</t>
        </is>
      </c>
      <c>
        <is>
          <t>06.07.2023 15:52:46</t>
        </is>
      </c>
      <c>
        <v>2.473888888</v>
      </c>
      <c>
        <v>0</v>
      </c>
      <c>
        <v>3071</v>
      </c>
      <c>
        <v>0</v>
      </c>
      <c>
        <v>38</v>
      </c>
      <c>
        <v>1</v>
      </c>
      <c>
        <v>280</v>
      </c>
      <c>
        <v>0</v>
      </c>
      <c>
        <v>0</v>
      </c>
      <c>
        <v>0</v>
      </c>
      <c>
        <v>2248.7035072066374</v>
      </c>
      <c>
        <v>0</v>
      </c>
      <c>
        <v>453.07040001299947</v>
      </c>
      <c>
        <v>76.86820006650201</v>
      </c>
      <c>
        <v>1328.362219948287</v>
      </c>
      <c>
        <v>0</v>
      </c>
      <c>
        <v>0</v>
      </c>
      <c>
        <v>4107.0043272344265</v>
      </c>
    </row>
    <row>
      <c>
        <v>2600360</v>
      </c>
      <c>
        <v>1</v>
      </c>
      <c>
        <is>
          <t>MANİSA</t>
        </is>
      </c>
      <c>
        <v>YUNUSEMRE</v>
      </c>
      <c>
        <is>
          <t>OG Fideri</t>
        </is>
      </c>
      <c>
        <v>MURADİYE TR-5 (ESKİ MEZARLIK YANI) 45-71-M00204_COCA COLA M02_2321022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06.07.2023 20:54:30</t>
        </is>
      </c>
      <c>
        <is>
          <t>06.07.2023 22:05:11</t>
        </is>
      </c>
      <c>
        <v>1.178055555</v>
      </c>
      <c>
        <v>4</v>
      </c>
      <c>
        <v>87</v>
      </c>
      <c>
        <v>10</v>
      </c>
      <c>
        <v>101</v>
      </c>
      <c>
        <v>10</v>
      </c>
      <c>
        <v>13</v>
      </c>
      <c>
        <v>1</v>
      </c>
      <c>
        <v>0</v>
      </c>
      <c>
        <v>2.479832971709744</v>
      </c>
      <c>
        <v>31.252418344897333</v>
      </c>
      <c>
        <v>22.328213516154932</v>
      </c>
      <c>
        <v>132.83771581901289</v>
      </c>
      <c>
        <v>77.11136097043455</v>
      </c>
      <c>
        <v>14.211328455195995</v>
      </c>
      <c>
        <v>4.077983624681173</v>
      </c>
      <c>
        <v>0</v>
      </c>
      <c>
        <v>284.2988537020866</v>
      </c>
    </row>
    <row>
      <c>
        <v>2599667</v>
      </c>
      <c>
        <v>1</v>
      </c>
      <c>
        <is>
          <t>İZMİR</t>
        </is>
      </c>
      <c>
        <v>KİRAZ</v>
      </c>
      <c>
        <is>
          <t>AG Fideri</t>
        </is>
      </c>
      <c>
        <v>SIRIMLI CINGILLAR TR-4 35-31-L00195_A_91349346_91349346</v>
      </c>
      <c>
        <v>AG Direk Değişimi</v>
      </c>
      <c>
        <v>Dağıtım-AG</v>
      </c>
      <c>
        <v>Uzun</v>
      </c>
      <c>
        <v>Şebeke işletmecisi</v>
      </c>
      <c>
        <v>Bildirimsiz</v>
      </c>
      <c>
        <is>
          <t>06.07.2023 11:05:25</t>
        </is>
      </c>
      <c>
        <is>
          <t>06.07.2023 16:05:11</t>
        </is>
      </c>
      <c>
        <v>4.996111111</v>
      </c>
      <c>
        <v>0</v>
      </c>
      <c>
        <v>19</v>
      </c>
      <c>
        <v>0</v>
      </c>
      <c>
        <v>3</v>
      </c>
      <c>
        <v>0</v>
      </c>
      <c>
        <v>2</v>
      </c>
      <c>
        <v>0</v>
      </c>
      <c>
        <v>0</v>
      </c>
      <c>
        <v>0</v>
      </c>
      <c>
        <v>41.07991449806954</v>
      </c>
      <c>
        <v>0</v>
      </c>
      <c>
        <v>64.56858320840944</v>
      </c>
      <c>
        <v>0</v>
      </c>
      <c>
        <v>6.998159806856642</v>
      </c>
      <c>
        <v>0</v>
      </c>
      <c>
        <v>0</v>
      </c>
      <c>
        <v>112.64665751333563</v>
      </c>
    </row>
    <row>
      <c>
        <v>2600111</v>
      </c>
      <c>
        <v>1</v>
      </c>
      <c>
        <is>
          <t>MANİSA</t>
        </is>
      </c>
      <c>
        <v>SELENDİ</v>
      </c>
      <c>
        <is>
          <t>Kullanıcı Bağlantı Hattı</t>
        </is>
      </c>
      <c>
        <v>SELENDİ TR-6 45-81-M00006_945632958_945632958</v>
      </c>
      <c>
        <v>Üçüncü Şahısların Vermiş Olduğu Hasarlar</v>
      </c>
      <c>
        <v>Dağıtım-AG</v>
      </c>
      <c>
        <v>Uzun</v>
      </c>
      <c>
        <v>Dışsal</v>
      </c>
      <c>
        <v>Bildirimsiz</v>
      </c>
      <c>
        <is>
          <t>06.07.2023 16:47:06</t>
        </is>
      </c>
      <c>
        <is>
          <t>06.07.2023 23:03:31</t>
        </is>
      </c>
      <c>
        <v>6.273611111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</row>
    <row>
      <c>
        <v>2599378</v>
      </c>
      <c>
        <v>1</v>
      </c>
      <c>
        <is>
          <t>MANİSA</t>
        </is>
      </c>
      <c>
        <v>SARIGÖL</v>
      </c>
      <c>
        <is>
          <t>AG Fideri</t>
        </is>
      </c>
      <c>
        <v>BAHADIRLAR TR-2 45-79-M00125_A_56386949_56386949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06.07.2023 07:57:11</t>
        </is>
      </c>
      <c>
        <is>
          <t>06.07.2023 11:38:09</t>
        </is>
      </c>
      <c>
        <v>3.682777777</v>
      </c>
      <c>
        <v>0</v>
      </c>
      <c>
        <v>17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8.948068651846645</v>
      </c>
      <c>
        <v>0</v>
      </c>
      <c>
        <v>0</v>
      </c>
      <c>
        <v>0</v>
      </c>
      <c>
        <v>0</v>
      </c>
      <c>
        <v>0</v>
      </c>
      <c>
        <v>0</v>
      </c>
      <c>
        <v>8.948068651846645</v>
      </c>
    </row>
    <row>
      <c>
        <v>2599733</v>
      </c>
      <c>
        <v>1</v>
      </c>
      <c>
        <is>
          <t>MANİSA</t>
        </is>
      </c>
      <c>
        <v>SALİHLİ</v>
      </c>
      <c>
        <is>
          <t>OG Fideri</t>
        </is>
      </c>
      <c>
        <v>TR-33 45-78-L00033_TR-37 L02_61214091</v>
      </c>
      <c>
        <v>Şebeke Yenileme ve Kapasite Artışı Çalışması</v>
      </c>
      <c>
        <v>Dağıtım-OG</v>
      </c>
      <c>
        <v>Uzun</v>
      </c>
      <c>
        <v>Şebeke işletmecisi</v>
      </c>
      <c>
        <v>Bildirimli</v>
      </c>
      <c>
        <is>
          <t>06.07.2023 12:09:30</t>
        </is>
      </c>
      <c>
        <is>
          <t>06.07.2023 21:40:43</t>
        </is>
      </c>
      <c>
        <v>9.520277777</v>
      </c>
      <c>
        <v>1</v>
      </c>
      <c>
        <v>1989</v>
      </c>
      <c>
        <v>3</v>
      </c>
      <c>
        <v>33</v>
      </c>
      <c>
        <v>60</v>
      </c>
      <c>
        <v>132</v>
      </c>
      <c>
        <v>2</v>
      </c>
      <c>
        <v>0</v>
      </c>
      <c>
        <v>13.745615317863976</v>
      </c>
      <c>
        <v>4091.6090161401994</v>
      </c>
      <c>
        <v>114.11522601607501</v>
      </c>
      <c>
        <v>566.7347231082761</v>
      </c>
      <c>
        <v>5221.738122987656</v>
      </c>
      <c>
        <v>2315.0253374252634</v>
      </c>
      <c>
        <v>365.66777732980376</v>
      </c>
      <c>
        <v>0</v>
      </c>
      <c>
        <v>12688.63581832514</v>
      </c>
    </row>
    <row>
      <c>
        <v>2599567</v>
      </c>
      <c>
        <v>1</v>
      </c>
      <c>
        <is>
          <t>İZMİR</t>
        </is>
      </c>
      <c>
        <v>ÇEŞME</v>
      </c>
      <c>
        <is>
          <t>AG Fideri</t>
        </is>
      </c>
      <c>
        <v>L-90 RAINBOW DM 35-18-L00090__72372509_72372509</v>
      </c>
      <c>
        <v>AG Klemens Arızası</v>
      </c>
      <c>
        <v>Dağıtım-AG</v>
      </c>
      <c>
        <v>Uzun</v>
      </c>
      <c>
        <v>Şebeke işletmecisi</v>
      </c>
      <c>
        <v>Bildirimsiz</v>
      </c>
      <c>
        <is>
          <t>06.07.2023 10:17:52</t>
        </is>
      </c>
      <c>
        <is>
          <t>06.07.2023 11:58:24</t>
        </is>
      </c>
      <c>
        <v>1.675555555</v>
      </c>
      <c>
        <v>0</v>
      </c>
      <c>
        <v>11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14.54045440675528</v>
      </c>
      <c>
        <v>0</v>
      </c>
      <c>
        <v>0</v>
      </c>
      <c>
        <v>0</v>
      </c>
      <c>
        <v>2.8434170180821123</v>
      </c>
      <c>
        <v>0</v>
      </c>
      <c>
        <v>0</v>
      </c>
      <c>
        <v>17.383871424837395</v>
      </c>
    </row>
    <row>
      <c>
        <v>2599590</v>
      </c>
      <c>
        <v>1</v>
      </c>
      <c>
        <is>
          <t>İZMİR</t>
        </is>
      </c>
      <c>
        <v>TİRE</v>
      </c>
      <c>
        <is>
          <t>DM</t>
        </is>
      </c>
      <c>
        <v>TİRE İM-DM-1 35-29-A00001_MAHMUTLAR L13_2060147</v>
      </c>
      <c>
        <v>Şebeke Bakım Çalışması</v>
      </c>
      <c>
        <v>Dağıtım-OG</v>
      </c>
      <c>
        <v>Uzun</v>
      </c>
      <c>
        <v>Şebeke işletmecisi</v>
      </c>
      <c>
        <v>Bildirimli</v>
      </c>
      <c>
        <is>
          <t>06.07.2023 10:29:46</t>
        </is>
      </c>
      <c>
        <is>
          <t>06.07.2023 14:21:10</t>
        </is>
      </c>
      <c>
        <v>3.856666666</v>
      </c>
      <c>
        <v>0</v>
      </c>
      <c>
        <v>31</v>
      </c>
      <c>
        <v>14</v>
      </c>
      <c>
        <v>48</v>
      </c>
      <c>
        <v>11</v>
      </c>
      <c>
        <v>21</v>
      </c>
      <c>
        <v>3</v>
      </c>
      <c>
        <v>0</v>
      </c>
      <c>
        <v>0</v>
      </c>
      <c>
        <v>56.84187522718153</v>
      </c>
      <c>
        <v>619.2246088640511</v>
      </c>
      <c>
        <v>637.4311980488995</v>
      </c>
      <c>
        <v>794.4661993088266</v>
      </c>
      <c>
        <v>191.7918137343861</v>
      </c>
      <c>
        <v>1489.8617310980146</v>
      </c>
      <c>
        <v>0</v>
      </c>
      <c>
        <v>3789.6174262813593</v>
      </c>
    </row>
    <row>
      <c>
        <v>2600423</v>
      </c>
      <c>
        <v>1</v>
      </c>
      <c>
        <is>
          <t>İZMİR</t>
        </is>
      </c>
      <c>
        <v>BUCA</v>
      </c>
      <c>
        <is>
          <t>Kullanıcı Bağlantı Hattı</t>
        </is>
      </c>
      <c>
        <v>K-592 35-03-K00592_910773416_910773416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06.07.2023 22:00:57</t>
        </is>
      </c>
      <c>
        <is>
          <t>07.07.2023 03:48:57</t>
        </is>
      </c>
      <c>
        <v>5.8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0.6157301655818925</v>
      </c>
      <c>
        <v>0</v>
      </c>
      <c>
        <v>0</v>
      </c>
      <c>
        <v>0</v>
      </c>
      <c>
        <v>0</v>
      </c>
      <c>
        <v>0</v>
      </c>
      <c>
        <v>0</v>
      </c>
      <c>
        <v>0.6157301655818925</v>
      </c>
    </row>
    <row>
      <c>
        <v>2599404</v>
      </c>
      <c>
        <v>1</v>
      </c>
      <c>
        <is>
          <t>MANİSA</t>
        </is>
      </c>
      <c>
        <v>SELENDİ</v>
      </c>
      <c>
        <is>
          <t>KÖK</t>
        </is>
      </c>
      <c>
        <v>OKLUİSA KÖK 45-81-M00046_ESKİN GRUP M03_71994399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06.07.2023 07:19:47</t>
        </is>
      </c>
      <c>
        <is>
          <t>06.07.2023 08:53:46</t>
        </is>
      </c>
      <c>
        <v>1.566388888</v>
      </c>
      <c>
        <v>4</v>
      </c>
      <c>
        <v>719</v>
      </c>
      <c>
        <v>0</v>
      </c>
      <c>
        <v>13</v>
      </c>
      <c>
        <v>0</v>
      </c>
      <c>
        <v>48</v>
      </c>
      <c>
        <v>0</v>
      </c>
      <c>
        <v>0</v>
      </c>
      <c>
        <v>1.06342639626</v>
      </c>
      <c>
        <v>111.79101790763396</v>
      </c>
      <c>
        <v>0</v>
      </c>
      <c>
        <v>8.684912313481492</v>
      </c>
      <c>
        <v>0</v>
      </c>
      <c>
        <v>18.7546416228645</v>
      </c>
      <c>
        <v>0</v>
      </c>
      <c>
        <v>0</v>
      </c>
      <c>
        <v>140.29399824023994</v>
      </c>
    </row>
    <row>
      <c>
        <v>2600068</v>
      </c>
      <c>
        <v>1</v>
      </c>
      <c>
        <is>
          <t>İZMİR</t>
        </is>
      </c>
      <c>
        <v>TORBALI</v>
      </c>
      <c>
        <is>
          <t>DM</t>
        </is>
      </c>
      <c>
        <v>ÖZBEY İM 35-26-A00005_İÇME SUYU L11_2066114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06.07.2023 17:26:59</t>
        </is>
      </c>
      <c>
        <is>
          <t>06.07.2023 18:00:59</t>
        </is>
      </c>
      <c>
        <v>0.566666666</v>
      </c>
      <c>
        <v>0</v>
      </c>
      <c>
        <v>1</v>
      </c>
      <c>
        <v>1</v>
      </c>
      <c>
        <v>24</v>
      </c>
      <c>
        <v>1</v>
      </c>
      <c>
        <v>7</v>
      </c>
      <c>
        <v>1</v>
      </c>
      <c>
        <v>0</v>
      </c>
      <c>
        <v>0</v>
      </c>
      <c>
        <v>0.14024721465555556</v>
      </c>
      <c>
        <v>0.8775479302832949</v>
      </c>
      <c>
        <v>100.20703565151756</v>
      </c>
      <c>
        <v>0.81006968202771</v>
      </c>
      <c>
        <v>18.725199399377107</v>
      </c>
      <c>
        <v>0.15631582446653336</v>
      </c>
      <c>
        <v>0</v>
      </c>
      <c>
        <v>120.91641570232775</v>
      </c>
    </row>
    <row>
      <c>
        <v>2600045</v>
      </c>
      <c>
        <v>1</v>
      </c>
      <c>
        <is>
          <t>MANİSA</t>
        </is>
      </c>
      <c>
        <v>GÖRDES</v>
      </c>
      <c>
        <is>
          <t>Dağıtım Transformatörü</t>
        </is>
      </c>
      <c>
        <v>BOYALI ÇAYBAŞI TR-1 45-75-M00267_45-75-M00267_2362969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06.07.2023 16:58:47</t>
        </is>
      </c>
      <c>
        <is>
          <t>06.07.2023 20:13:54</t>
        </is>
      </c>
      <c>
        <v>3.251944444</v>
      </c>
      <c>
        <v>0</v>
      </c>
      <c>
        <v>23</v>
      </c>
      <c>
        <v>0</v>
      </c>
      <c>
        <v>2</v>
      </c>
      <c>
        <v>0</v>
      </c>
      <c>
        <v>1</v>
      </c>
      <c>
        <v>0</v>
      </c>
      <c>
        <v>0</v>
      </c>
      <c>
        <v>0</v>
      </c>
      <c>
        <v>3.1611591185200463</v>
      </c>
      <c>
        <v>0</v>
      </c>
      <c>
        <v>0.34366374418308243</v>
      </c>
      <c>
        <v>0</v>
      </c>
      <c>
        <v>1.1337370446958372</v>
      </c>
      <c>
        <v>0</v>
      </c>
      <c>
        <v>0</v>
      </c>
      <c>
        <v>4.638559907398966</v>
      </c>
    </row>
    <row>
      <c>
        <v>2599335</v>
      </c>
      <c>
        <v>1</v>
      </c>
      <c>
        <is>
          <t>MANİSA</t>
        </is>
      </c>
      <c>
        <v>SALİHLİ</v>
      </c>
      <c>
        <is>
          <t>OG Fideri</t>
        </is>
      </c>
      <c>
        <v>İKİZTEPE KÖK 45-78-M00258_HatBaşıAyırıcı_53140258 M03_53140258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06.07.2023 07:08:58</t>
        </is>
      </c>
      <c>
        <is>
          <t>06.07.2023 09:52:25</t>
        </is>
      </c>
      <c>
        <v>2.724166666</v>
      </c>
      <c>
        <v>1</v>
      </c>
      <c>
        <v>2</v>
      </c>
      <c>
        <v>32</v>
      </c>
      <c>
        <v>21</v>
      </c>
      <c>
        <v>2</v>
      </c>
      <c>
        <v>2</v>
      </c>
      <c>
        <v>0</v>
      </c>
      <c>
        <v>0</v>
      </c>
      <c>
        <v>0.49722583124111114</v>
      </c>
      <c>
        <v>10.36141235738356</v>
      </c>
      <c>
        <v>150.6342335332848</v>
      </c>
      <c>
        <v>247.64806127068306</v>
      </c>
      <c>
        <v>3.9953160181721348</v>
      </c>
      <c>
        <v>9.823777085786812</v>
      </c>
      <c>
        <v>0</v>
      </c>
      <c>
        <v>0</v>
      </c>
      <c>
        <v>422.9600260965515</v>
      </c>
    </row>
    <row>
      <c>
        <v>2599882</v>
      </c>
      <c>
        <v>1</v>
      </c>
      <c>
        <is>
          <t>MANİSA</t>
        </is>
      </c>
      <c>
        <v>AKHİSAR</v>
      </c>
      <c>
        <is>
          <t>OG Fideri</t>
        </is>
      </c>
      <c>
        <v>ERDELLİ TR-2 KÖK 45-72-L00476_HatBaşıAyırıcı_53137213 L04_53137213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06.07.2023 14:15:17</t>
        </is>
      </c>
      <c>
        <is>
          <t>06.07.2023 15:06:20</t>
        </is>
      </c>
      <c>
        <v>0.850833333</v>
      </c>
      <c>
        <v>4</v>
      </c>
      <c>
        <v>1448</v>
      </c>
      <c>
        <v>175</v>
      </c>
      <c>
        <v>67</v>
      </c>
      <c>
        <v>19</v>
      </c>
      <c>
        <v>136</v>
      </c>
      <c>
        <v>2</v>
      </c>
      <c>
        <v>1</v>
      </c>
      <c>
        <v>0.8326302410422223</v>
      </c>
      <c>
        <v>170.84220046813311</v>
      </c>
      <c>
        <v>206.15153193587616</v>
      </c>
      <c>
        <v>69.14585082287722</v>
      </c>
      <c>
        <v>71.87218553669703</v>
      </c>
      <c>
        <v>48.231983670231614</v>
      </c>
      <c>
        <v>53.63123850751704</v>
      </c>
      <c>
        <v>1.080885810980315</v>
      </c>
      <c>
        <v>621.7885069933548</v>
      </c>
    </row>
    <row>
      <c>
        <v>2600380</v>
      </c>
      <c>
        <v>1</v>
      </c>
      <c>
        <is>
          <t>İZMİR</t>
        </is>
      </c>
      <c>
        <v>KİRAZ</v>
      </c>
      <c>
        <is>
          <t>AG Fideri</t>
        </is>
      </c>
      <c>
        <v>HALİLLER TR-10 35-31-L00189_D_91213171_91213171</v>
      </c>
      <c>
        <v>AG Hatta Ağaç Kesimi</v>
      </c>
      <c>
        <v>Dağıtım-AG</v>
      </c>
      <c>
        <v>Uzun</v>
      </c>
      <c>
        <v>Şebeke işletmecisi</v>
      </c>
      <c>
        <v>Bildirimsiz</v>
      </c>
      <c>
        <is>
          <t>06.07.2023 21:17:39</t>
        </is>
      </c>
      <c>
        <is>
          <t>06.07.2023 22:48:00</t>
        </is>
      </c>
      <c>
        <v>1.505833333</v>
      </c>
      <c>
        <v>0</v>
      </c>
      <c>
        <v>8</v>
      </c>
      <c>
        <v>0</v>
      </c>
      <c>
        <v>2</v>
      </c>
      <c>
        <v>0</v>
      </c>
      <c>
        <v>1</v>
      </c>
      <c>
        <v>0</v>
      </c>
      <c>
        <v>0</v>
      </c>
      <c>
        <v>0</v>
      </c>
      <c>
        <v>2.7244478389106823</v>
      </c>
      <c>
        <v>0</v>
      </c>
      <c>
        <v>6.992716437774491</v>
      </c>
      <c>
        <v>0</v>
      </c>
      <c>
        <v>0.6954522457985852</v>
      </c>
      <c>
        <v>0</v>
      </c>
      <c>
        <v>0</v>
      </c>
      <c>
        <v>10.412616522483757</v>
      </c>
    </row>
    <row>
      <c>
        <v>2599255</v>
      </c>
      <c>
        <v>1</v>
      </c>
      <c>
        <is>
          <t>MANİSA</t>
        </is>
      </c>
      <c>
        <v>SALİHLİ</v>
      </c>
      <c>
        <is>
          <t>KÖK</t>
        </is>
      </c>
      <c>
        <v>KAPANCI KÖK 45-78-L00229_MERSİNDERE L05_2108496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06.07.2023 01:12:36</t>
        </is>
      </c>
      <c>
        <is>
          <t>06.07.2023 01:38:53</t>
        </is>
      </c>
      <c>
        <v>0.438055555</v>
      </c>
      <c>
        <v>1</v>
      </c>
      <c>
        <v>566</v>
      </c>
      <c>
        <v>29</v>
      </c>
      <c>
        <v>16</v>
      </c>
      <c>
        <v>4</v>
      </c>
      <c>
        <v>41</v>
      </c>
      <c>
        <v>0</v>
      </c>
      <c>
        <v>0</v>
      </c>
      <c>
        <v>10.357471178064936</v>
      </c>
      <c>
        <v>43.437141763328974</v>
      </c>
      <c>
        <v>114.3442389621828</v>
      </c>
      <c>
        <v>46.00920143084937</v>
      </c>
      <c>
        <v>6.54611123552607</v>
      </c>
      <c>
        <v>5.8320600297447</v>
      </c>
      <c>
        <v>0</v>
      </c>
      <c>
        <v>0</v>
      </c>
      <c>
        <v>226.52622459969686</v>
      </c>
    </row>
    <row>
      <c>
        <v>2599504</v>
      </c>
      <c>
        <v>1</v>
      </c>
      <c>
        <is>
          <t>MANİSA</t>
        </is>
      </c>
      <c>
        <v>SARUHANLI</v>
      </c>
      <c>
        <is>
          <t>OG Fideri</t>
        </is>
      </c>
      <c>
        <v>HACIRAHMANLI TR-24 45-80-M00086_HACIRAHMANLI TR-14 M02_72198640</v>
      </c>
      <c>
        <v>Şebeke Bakım Çalışması</v>
      </c>
      <c>
        <v>Dağıtım-OG</v>
      </c>
      <c>
        <v>Uzun</v>
      </c>
      <c>
        <v>Şebeke işletmecisi</v>
      </c>
      <c>
        <v>Bildirimli</v>
      </c>
      <c>
        <is>
          <t>06.07.2023 09:36:07</t>
        </is>
      </c>
      <c>
        <is>
          <t>06.07.2023 11:28:15</t>
        </is>
      </c>
      <c>
        <v>1.868888888</v>
      </c>
      <c>
        <v>1</v>
      </c>
      <c>
        <v>5</v>
      </c>
      <c>
        <v>0</v>
      </c>
      <c>
        <v>6</v>
      </c>
      <c>
        <v>2</v>
      </c>
      <c>
        <v>2</v>
      </c>
      <c>
        <v>2</v>
      </c>
      <c>
        <v>1</v>
      </c>
      <c>
        <v>0.430048390115</v>
      </c>
      <c>
        <v>1.89892375357282</v>
      </c>
      <c>
        <v>0</v>
      </c>
      <c>
        <v>62.49798994044795</v>
      </c>
      <c>
        <v>5.397988228430156</v>
      </c>
      <c>
        <v>2.3288625440514537</v>
      </c>
      <c>
        <v>521.8578505502951</v>
      </c>
      <c>
        <v>6.901012646063502</v>
      </c>
      <c>
        <v>601.3126760529759</v>
      </c>
    </row>
    <row>
      <c>
        <v>2599896</v>
      </c>
      <c>
        <v>1</v>
      </c>
      <c>
        <is>
          <t>MANİSA</t>
        </is>
      </c>
      <c>
        <v>TURGUTLU</v>
      </c>
      <c>
        <is>
          <t>KÖK</t>
        </is>
      </c>
      <c>
        <v>İSTASYONALTI KÖK 45-83-M00131_CELALETTİN AŞKIN M08_2101366</v>
      </c>
      <c>
        <v>OG Fider Açması</v>
      </c>
      <c>
        <v>Dağıtım-OG</v>
      </c>
      <c>
        <v>Kısa</v>
      </c>
      <c>
        <v>Şebeke işletmecisi</v>
      </c>
      <c>
        <v>Bildirimsiz</v>
      </c>
      <c>
        <is>
          <t>06.07.2023 14:26:47</t>
        </is>
      </c>
      <c>
        <is>
          <t>06.07.2023 14:26:57</t>
        </is>
      </c>
      <c>
        <v>0.002777777</v>
      </c>
      <c>
        <v>4</v>
      </c>
      <c>
        <v>60</v>
      </c>
      <c>
        <v>129</v>
      </c>
      <c>
        <v>323</v>
      </c>
      <c>
        <v>17</v>
      </c>
      <c>
        <v>80</v>
      </c>
      <c>
        <v>0</v>
      </c>
      <c>
        <v>0</v>
      </c>
      <c>
        <v>0.018238663560108052</v>
      </c>
      <c>
        <v>0.055115509959851684</v>
      </c>
      <c>
        <v>0.7467207250751543</v>
      </c>
      <c>
        <v>0.7393706613909301</v>
      </c>
      <c>
        <v>0.0901448718871075</v>
      </c>
      <c>
        <v>0.20945988595713333</v>
      </c>
      <c>
        <v>0</v>
      </c>
      <c>
        <v>0</v>
      </c>
      <c>
        <v>1.8590503178302848</v>
      </c>
    </row>
    <row>
      <c>
        <v>2600437</v>
      </c>
      <c>
        <v>1</v>
      </c>
      <c>
        <is>
          <t>MANİSA</t>
        </is>
      </c>
      <c>
        <v>SALİHLİ</v>
      </c>
      <c>
        <is>
          <t>AG Fideri</t>
        </is>
      </c>
      <c>
        <v>HACIBEKTAŞLI TR-3 45-78-M00694_49292049_56407961_56407961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06.07.2023 21:53:10</t>
        </is>
      </c>
      <c>
        <is>
          <t>06.07.2023 23:08:06</t>
        </is>
      </c>
      <c>
        <v>1.248888888</v>
      </c>
      <c>
        <v>0</v>
      </c>
      <c>
        <v>53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13.54209476114778</v>
      </c>
      <c>
        <v>0</v>
      </c>
      <c>
        <v>0</v>
      </c>
      <c>
        <v>0</v>
      </c>
      <c>
        <v>0.4376432931876828</v>
      </c>
      <c>
        <v>0</v>
      </c>
      <c>
        <v>0</v>
      </c>
      <c>
        <v>13.979738054335463</v>
      </c>
    </row>
    <row>
      <c>
        <v>2599547</v>
      </c>
      <c>
        <v>1</v>
      </c>
      <c>
        <is>
          <t>MANİSA</t>
        </is>
      </c>
      <c>
        <v>SARUHANLI</v>
      </c>
      <c>
        <is>
          <t>KÖK</t>
        </is>
      </c>
      <c>
        <v>PAŞAKÖY KÖK 45-80-M00052_TAŞDİBİ ÇIKIŞI M010_72063859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06.07.2023 09:48:10</t>
        </is>
      </c>
      <c>
        <is>
          <t>06.07.2023 11:07:27</t>
        </is>
      </c>
      <c>
        <v>1.321388888</v>
      </c>
      <c>
        <v>4</v>
      </c>
      <c>
        <v>492</v>
      </c>
      <c>
        <v>31</v>
      </c>
      <c>
        <v>50</v>
      </c>
      <c>
        <v>6</v>
      </c>
      <c>
        <v>37</v>
      </c>
      <c>
        <v>0</v>
      </c>
      <c>
        <v>0</v>
      </c>
      <c>
        <v>0.914929787765</v>
      </c>
      <c>
        <v>93.17387791393152</v>
      </c>
      <c>
        <v>71.29948607192038</v>
      </c>
      <c>
        <v>39.627309509204935</v>
      </c>
      <c>
        <v>67.15421214691717</v>
      </c>
      <c>
        <v>28.447883171387552</v>
      </c>
      <c>
        <v>0</v>
      </c>
      <c>
        <v>0</v>
      </c>
      <c>
        <v>300.61769860112656</v>
      </c>
    </row>
    <row>
      <c>
        <v>2599298</v>
      </c>
      <c>
        <v>1</v>
      </c>
      <c>
        <is>
          <t>MANİSA</t>
        </is>
      </c>
      <c>
        <v>YUNUSEMRE</v>
      </c>
      <c>
        <is>
          <t>KÖK</t>
        </is>
      </c>
      <c>
        <v>SİYEKLİ KÖK 45-71-M00185_DAĞYENİCE M07_72256926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06.07.2023 05:39:27</t>
        </is>
      </c>
      <c>
        <is>
          <t>06.07.2023 06:16:03</t>
        </is>
      </c>
      <c>
        <v>0.61</v>
      </c>
      <c>
        <v>7</v>
      </c>
      <c>
        <v>1189</v>
      </c>
      <c>
        <v>4</v>
      </c>
      <c>
        <v>3</v>
      </c>
      <c>
        <v>3</v>
      </c>
      <c>
        <v>85</v>
      </c>
      <c>
        <v>0</v>
      </c>
      <c>
        <v>0</v>
      </c>
      <c>
        <v>0.633632049225</v>
      </c>
      <c>
        <v>61.86064488061151</v>
      </c>
      <c>
        <v>12.494405605738178</v>
      </c>
      <c>
        <v>2.07421032995718</v>
      </c>
      <c>
        <v>13.766572086338211</v>
      </c>
      <c>
        <v>6.540482312415273</v>
      </c>
      <c>
        <v>0</v>
      </c>
      <c>
        <v>0</v>
      </c>
      <c>
        <v>97.36994726428536</v>
      </c>
    </row>
    <row>
      <c>
        <v>2600188</v>
      </c>
      <c>
        <v>1</v>
      </c>
      <c>
        <is>
          <t>İZMİR</t>
        </is>
      </c>
      <c>
        <v>MENEMEN</v>
      </c>
      <c>
        <is>
          <t>KÖK</t>
        </is>
      </c>
      <c>
        <v>ASARLIK TR-14 KÖK 35-28-M00168_DAĞITIM TRAFO ASARLIK TR-14 KÖK M07_66531861</v>
      </c>
      <c>
        <v>OG Trafo Arızası</v>
      </c>
      <c>
        <v>Dağıtım-OG</v>
      </c>
      <c>
        <v>Uzun</v>
      </c>
      <c>
        <v>Şebeke işletmecisi</v>
      </c>
      <c>
        <v>Bildirimsiz</v>
      </c>
      <c>
        <is>
          <t>06.07.2023 18:47:14</t>
        </is>
      </c>
      <c>
        <is>
          <t>06.07.2023 21:24:08</t>
        </is>
      </c>
      <c>
        <v>2.615</v>
      </c>
      <c>
        <v>0</v>
      </c>
      <c>
        <v>426</v>
      </c>
      <c>
        <v>0</v>
      </c>
      <c>
        <v>0</v>
      </c>
      <c>
        <v>0</v>
      </c>
      <c>
        <v>66</v>
      </c>
      <c>
        <v>0</v>
      </c>
      <c>
        <v>0</v>
      </c>
      <c>
        <v>0</v>
      </c>
      <c>
        <v>252.15389101956168</v>
      </c>
      <c>
        <v>0</v>
      </c>
      <c>
        <v>0</v>
      </c>
      <c>
        <v>0</v>
      </c>
      <c>
        <v>153.76120747325965</v>
      </c>
      <c>
        <v>0</v>
      </c>
      <c>
        <v>0</v>
      </c>
      <c>
        <v>405.91509849282136</v>
      </c>
    </row>
    <row>
      <c>
        <v>2599690</v>
      </c>
      <c>
        <v>1</v>
      </c>
      <c>
        <is>
          <t>MANİSA</t>
        </is>
      </c>
      <c>
        <v>SOMA</v>
      </c>
      <c>
        <is>
          <t>AG Fideri</t>
        </is>
      </c>
      <c>
        <v>SOMA DM-4/TR10 45-82-M00010_B_56402496_56402496</v>
      </c>
      <c>
        <v>AG Tel Kopuğu</v>
      </c>
      <c>
        <v>Dağıtım-AG</v>
      </c>
      <c>
        <v>Uzun</v>
      </c>
      <c>
        <v>Şebeke işletmecisi</v>
      </c>
      <c>
        <v>Bildirimsiz</v>
      </c>
      <c>
        <is>
          <t>06.07.2023 11:42:49</t>
        </is>
      </c>
      <c>
        <is>
          <t>06.07.2023 13:06:52</t>
        </is>
      </c>
      <c>
        <v>1.400833333</v>
      </c>
      <c>
        <v>0</v>
      </c>
      <c>
        <v>224</v>
      </c>
      <c>
        <v>0</v>
      </c>
      <c>
        <v>0</v>
      </c>
      <c>
        <v>0</v>
      </c>
      <c>
        <v>9</v>
      </c>
      <c>
        <v>0</v>
      </c>
      <c>
        <v>0</v>
      </c>
      <c>
        <v>0</v>
      </c>
      <c>
        <v>56.34032212534394</v>
      </c>
      <c>
        <v>0</v>
      </c>
      <c>
        <v>0</v>
      </c>
      <c>
        <v>0</v>
      </c>
      <c>
        <v>19.60054403673231</v>
      </c>
      <c>
        <v>0</v>
      </c>
      <c>
        <v>0</v>
      </c>
      <c>
        <v>75.94086616207625</v>
      </c>
    </row>
    <row>
      <c>
        <v>2599839</v>
      </c>
      <c>
        <v>1</v>
      </c>
      <c>
        <is>
          <t>İZMİR</t>
        </is>
      </c>
      <c>
        <v>URLA</v>
      </c>
      <c>
        <is>
          <t>Saha Dağıtım Kutusu (SDK)</t>
        </is>
      </c>
      <c>
        <v>TR-25 35-19-L00025_12052953 b1_5932359</v>
      </c>
      <c>
        <v>AG Box / Sdk Giriş Sigorta Atığı</v>
      </c>
      <c>
        <v>Dağıtım-AG</v>
      </c>
      <c>
        <v>Uzun</v>
      </c>
      <c>
        <v>Şebeke işletmecisi</v>
      </c>
      <c>
        <v>Bildirimsiz</v>
      </c>
      <c>
        <is>
          <t>06.07.2023 13:38:51</t>
        </is>
      </c>
      <c>
        <is>
          <t>06.07.2023 15:21:03</t>
        </is>
      </c>
      <c>
        <v>1.703333333</v>
      </c>
      <c>
        <v>0</v>
      </c>
      <c>
        <v>0</v>
      </c>
      <c>
        <v>0</v>
      </c>
      <c>
        <v>0</v>
      </c>
      <c>
        <v>0</v>
      </c>
      <c>
        <v>10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45.93157122808875</v>
      </c>
      <c>
        <v>0</v>
      </c>
      <c>
        <v>0</v>
      </c>
      <c>
        <v>45.93157122808875</v>
      </c>
    </row>
    <row>
      <c>
        <v>2599939</v>
      </c>
      <c>
        <v>1</v>
      </c>
      <c>
        <is>
          <t>MANİSA</t>
        </is>
      </c>
      <c>
        <v>GÖLMARMARA</v>
      </c>
      <c>
        <is>
          <t>Dağıtım Transformatörü</t>
        </is>
      </c>
      <c>
        <v>GÖLMARMARA TR-12 45-85-L00012_45-85-L00012_72103499</v>
      </c>
      <c>
        <v>Şebeke Bakım Çalışması</v>
      </c>
      <c>
        <v>Dağıtım-AG</v>
      </c>
      <c>
        <v>Uzun</v>
      </c>
      <c>
        <v>Şebeke işletmecisi</v>
      </c>
      <c>
        <v>Bildirimli</v>
      </c>
      <c>
        <is>
          <t>06.07.2023 14:57:43</t>
        </is>
      </c>
      <c>
        <is>
          <t>06.07.2023 16:50:36</t>
        </is>
      </c>
      <c>
        <v>1.881388888</v>
      </c>
      <c>
        <v>0</v>
      </c>
      <c>
        <v>279</v>
      </c>
      <c>
        <v>0</v>
      </c>
      <c>
        <v>1</v>
      </c>
      <c>
        <v>0</v>
      </c>
      <c>
        <v>72</v>
      </c>
      <c>
        <v>0</v>
      </c>
      <c>
        <v>0</v>
      </c>
      <c>
        <v>0</v>
      </c>
      <c>
        <v>103.43920793670249</v>
      </c>
      <c>
        <v>0</v>
      </c>
      <c>
        <v>0</v>
      </c>
      <c>
        <v>0</v>
      </c>
      <c>
        <v>178.46624725165105</v>
      </c>
      <c>
        <v>0</v>
      </c>
      <c>
        <v>0</v>
      </c>
      <c>
        <v>281.9054551883535</v>
      </c>
    </row>
    <row>
      <c>
        <v>2600125</v>
      </c>
      <c>
        <v>1</v>
      </c>
      <c>
        <is>
          <t>İZMİR</t>
        </is>
      </c>
      <c>
        <v>MENEMEN</v>
      </c>
      <c>
        <is>
          <t>OG Fideri</t>
        </is>
      </c>
      <c>
        <v>ULUKENT DM-2/8 35-28-M00577_ULUKENT DM-2/7 M02_66548671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06.07.2023 17:51:17</t>
        </is>
      </c>
      <c>
        <is>
          <t>06.07.2023 19:05:22</t>
        </is>
      </c>
      <c>
        <v>1.234722222</v>
      </c>
      <c>
        <v>0</v>
      </c>
      <c>
        <v>1172</v>
      </c>
      <c>
        <v>0</v>
      </c>
      <c>
        <v>0</v>
      </c>
      <c>
        <v>0</v>
      </c>
      <c>
        <v>48</v>
      </c>
      <c>
        <v>0</v>
      </c>
      <c>
        <v>0</v>
      </c>
      <c>
        <v>0</v>
      </c>
      <c>
        <v>418.6411794945848</v>
      </c>
      <c>
        <v>0</v>
      </c>
      <c>
        <v>0</v>
      </c>
      <c>
        <v>0</v>
      </c>
      <c>
        <v>81.71090196317196</v>
      </c>
      <c>
        <v>0</v>
      </c>
      <c>
        <v>0</v>
      </c>
      <c>
        <v>500.35208145775675</v>
      </c>
    </row>
    <row>
      <c>
        <v>2599461</v>
      </c>
      <c>
        <v>1</v>
      </c>
      <c>
        <is>
          <t>İZMİR</t>
        </is>
      </c>
      <c>
        <v>BUCA</v>
      </c>
      <c>
        <is>
          <t>AG Fideri</t>
        </is>
      </c>
      <c>
        <v>K-592 35-03-K00592_F_56365958_56365958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06.07.2023 09:01:46</t>
        </is>
      </c>
      <c>
        <is>
          <t>06.07.2023 10:41:59</t>
        </is>
      </c>
      <c>
        <v>1.670277777</v>
      </c>
      <c>
        <v>0</v>
      </c>
      <c>
        <v>164</v>
      </c>
      <c>
        <v>0</v>
      </c>
      <c>
        <v>0</v>
      </c>
      <c>
        <v>0</v>
      </c>
      <c>
        <v>27</v>
      </c>
      <c>
        <v>0</v>
      </c>
      <c>
        <v>0</v>
      </c>
      <c>
        <v>0</v>
      </c>
      <c>
        <v>58.789341942440544</v>
      </c>
      <c>
        <v>0</v>
      </c>
      <c>
        <v>0</v>
      </c>
      <c>
        <v>0</v>
      </c>
      <c>
        <v>36.06119587888662</v>
      </c>
      <c>
        <v>0</v>
      </c>
      <c>
        <v>0</v>
      </c>
      <c>
        <v>94.85053782132717</v>
      </c>
    </row>
    <row>
      <c>
        <v>2600294</v>
      </c>
      <c>
        <v>1</v>
      </c>
      <c>
        <is>
          <t>İZMİR</t>
        </is>
      </c>
      <c>
        <v>TİRE</v>
      </c>
      <c>
        <is>
          <t>KÖK</t>
        </is>
      </c>
      <c>
        <v>ÇUKURKÖY KÖK 35-29-L00034_ÇUKURKÖY ENH L06_2329347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06.07.2023 19:50:49</t>
        </is>
      </c>
      <c>
        <is>
          <t>06.07.2023 21:24:38</t>
        </is>
      </c>
      <c>
        <v>1.563611111</v>
      </c>
      <c>
        <v>2</v>
      </c>
      <c>
        <v>949</v>
      </c>
      <c>
        <v>1</v>
      </c>
      <c>
        <v>114</v>
      </c>
      <c>
        <v>6</v>
      </c>
      <c>
        <v>146</v>
      </c>
      <c>
        <v>0</v>
      </c>
      <c>
        <v>1</v>
      </c>
      <c>
        <v>0.44140724039055557</v>
      </c>
      <c>
        <v>258.4263462279757</v>
      </c>
      <c>
        <v>1.0577807827263586</v>
      </c>
      <c>
        <v>157.59405539361975</v>
      </c>
      <c>
        <v>31.525087504440872</v>
      </c>
      <c>
        <v>154.00904078269173</v>
      </c>
      <c>
        <v>0</v>
      </c>
      <c>
        <v>0.23846352121938835</v>
      </c>
      <c>
        <v>603.2921814530644</v>
      </c>
    </row>
    <row>
      <c>
        <v>2599507</v>
      </c>
      <c>
        <v>1</v>
      </c>
      <c>
        <is>
          <t>MANİSA</t>
        </is>
      </c>
      <c>
        <v>SOMA</v>
      </c>
      <c>
        <is>
          <t>OG Fideri</t>
        </is>
      </c>
      <c>
        <v>SOMA KÖYLER DM-2 45-82-M00125_HatBaşıAyırıcı_53135609 M08_53135609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06.07.2023 09:26:05</t>
        </is>
      </c>
      <c>
        <is>
          <t>06.07.2023 16:01:52</t>
        </is>
      </c>
      <c>
        <v>6.596388888</v>
      </c>
      <c>
        <v>0</v>
      </c>
      <c>
        <v>232</v>
      </c>
      <c>
        <v>1</v>
      </c>
      <c>
        <v>12</v>
      </c>
      <c>
        <v>1</v>
      </c>
      <c>
        <v>20</v>
      </c>
      <c>
        <v>0</v>
      </c>
      <c>
        <v>0</v>
      </c>
      <c>
        <v>0</v>
      </c>
      <c>
        <v>199.17001145611673</v>
      </c>
      <c>
        <v>11.902772555493797</v>
      </c>
      <c>
        <v>23.937986729937542</v>
      </c>
      <c>
        <v>20.693997280396538</v>
      </c>
      <c>
        <v>44.289590228523835</v>
      </c>
      <c>
        <v>0</v>
      </c>
      <c>
        <v>0</v>
      </c>
      <c>
        <v>299.9943582504684</v>
      </c>
    </row>
    <row>
      <c>
        <v>2599338</v>
      </c>
      <c>
        <v>1</v>
      </c>
      <c>
        <is>
          <t>İZMİR</t>
        </is>
      </c>
      <c>
        <v>KİRAZ</v>
      </c>
      <c>
        <is>
          <t>OG Fideri</t>
        </is>
      </c>
      <c>
        <v>ŞEMSİLER MANDAL TR-2 35-31-L00102_DIREK TIPI TRAFO HUCRESI H01_2049559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06.07.2023 07:07:21</t>
        </is>
      </c>
      <c>
        <is>
          <t>06.07.2023 10:57:09</t>
        </is>
      </c>
      <c>
        <v>3.83</v>
      </c>
      <c>
        <v>0</v>
      </c>
      <c>
        <v>29</v>
      </c>
      <c>
        <v>0</v>
      </c>
      <c>
        <v>23</v>
      </c>
      <c>
        <v>0</v>
      </c>
      <c>
        <v>9</v>
      </c>
      <c>
        <v>0</v>
      </c>
      <c>
        <v>0</v>
      </c>
      <c>
        <v>0</v>
      </c>
      <c>
        <v>23.616485359766994</v>
      </c>
      <c>
        <v>0</v>
      </c>
      <c>
        <v>329.7608104714018</v>
      </c>
      <c>
        <v>0</v>
      </c>
      <c>
        <v>79.15123602362645</v>
      </c>
      <c>
        <v>0</v>
      </c>
      <c>
        <v>0</v>
      </c>
      <c>
        <v>432.52853185479523</v>
      </c>
    </row>
    <row>
      <c>
        <v>2599484</v>
      </c>
      <c>
        <v>1</v>
      </c>
      <c>
        <is>
          <t>MANİSA</t>
        </is>
      </c>
      <c>
        <v>KULA</v>
      </c>
      <c>
        <is>
          <t>AG Fideri</t>
        </is>
      </c>
      <c>
        <v>TR-42 45-77-L00042_B_56395847_56395847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06.07.2023 09:21:52</t>
        </is>
      </c>
      <c>
        <is>
          <t>06.07.2023 09:40:28</t>
        </is>
      </c>
      <c>
        <v>0.31</v>
      </c>
      <c>
        <v>0</v>
      </c>
      <c>
        <v>34</v>
      </c>
      <c>
        <v>0</v>
      </c>
      <c>
        <v>1</v>
      </c>
      <c>
        <v>0</v>
      </c>
      <c>
        <v>1</v>
      </c>
      <c>
        <v>0</v>
      </c>
      <c>
        <v>0</v>
      </c>
      <c>
        <v>0</v>
      </c>
      <c>
        <v>1.3662927386898873</v>
      </c>
      <c>
        <v>0</v>
      </c>
      <c>
        <v>0.014716889476975002</v>
      </c>
      <c>
        <v>0</v>
      </c>
      <c>
        <v>0.00338528315037</v>
      </c>
      <c>
        <v>0</v>
      </c>
      <c>
        <v>0</v>
      </c>
      <c>
        <v>1.3843949113172322</v>
      </c>
    </row>
    <row>
      <c>
        <v>2600403</v>
      </c>
      <c>
        <v>1</v>
      </c>
      <c>
        <is>
          <t>İZMİR</t>
        </is>
      </c>
      <c>
        <v>TORBALI</v>
      </c>
      <c>
        <is>
          <t>AG Fideri</t>
        </is>
      </c>
      <c>
        <v>KARAKUYU TR-4 35-26-M00441_A_91435633_91435633</v>
      </c>
      <c>
        <v>AG Tel Kopuğu</v>
      </c>
      <c>
        <v>Dağıtım-AG</v>
      </c>
      <c>
        <v>Uzun</v>
      </c>
      <c>
        <v>Şebeke işletmecisi</v>
      </c>
      <c>
        <v>Bildirimsiz</v>
      </c>
      <c>
        <is>
          <t>06.07.2023 20:24:33</t>
        </is>
      </c>
      <c>
        <is>
          <t>06.07.2023 22:26:27</t>
        </is>
      </c>
      <c>
        <v>2.031666666</v>
      </c>
      <c>
        <v>0</v>
      </c>
      <c>
        <v>11</v>
      </c>
      <c>
        <v>0</v>
      </c>
      <c>
        <v>12</v>
      </c>
      <c>
        <v>0</v>
      </c>
      <c>
        <v>12</v>
      </c>
      <c>
        <v>0</v>
      </c>
      <c>
        <v>0</v>
      </c>
      <c>
        <v>0</v>
      </c>
      <c>
        <v>10.424476116639322</v>
      </c>
      <c>
        <v>0</v>
      </c>
      <c>
        <v>3.8877302028840632</v>
      </c>
      <c>
        <v>0</v>
      </c>
      <c>
        <v>16.063678504757732</v>
      </c>
      <c>
        <v>0</v>
      </c>
      <c>
        <v>0</v>
      </c>
      <c>
        <v>30.375884824281115</v>
      </c>
    </row>
    <row>
      <c>
        <v>2600108</v>
      </c>
      <c>
        <v>1</v>
      </c>
      <c>
        <is>
          <t>İZMİR</t>
        </is>
      </c>
      <c>
        <v>KİRAZ</v>
      </c>
      <c>
        <is>
          <t>KÖK</t>
        </is>
      </c>
      <c>
        <v>SARIKAYA KÖK 35-31-L00284_ALTINOLUK TR-2 L05_2337274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06.07.2023 17:56:47</t>
        </is>
      </c>
      <c>
        <is>
          <t>06.07.2023 19:49:57</t>
        </is>
      </c>
      <c>
        <v>1.886111111</v>
      </c>
      <c>
        <v>0</v>
      </c>
      <c>
        <v>337</v>
      </c>
      <c>
        <v>0</v>
      </c>
      <c>
        <v>158</v>
      </c>
      <c>
        <v>3</v>
      </c>
      <c>
        <v>79</v>
      </c>
      <c>
        <v>0</v>
      </c>
      <c>
        <v>0</v>
      </c>
      <c>
        <v>0</v>
      </c>
      <c>
        <v>100.05899687713826</v>
      </c>
      <c>
        <v>0</v>
      </c>
      <c>
        <v>440.5735205303827</v>
      </c>
      <c>
        <v>34.20595464172358</v>
      </c>
      <c>
        <v>114.99040601551971</v>
      </c>
      <c>
        <v>0</v>
      </c>
      <c>
        <v>0</v>
      </c>
      <c>
        <v>689.8288780647642</v>
      </c>
    </row>
    <row>
      <c>
        <v>2600211</v>
      </c>
      <c>
        <v>1</v>
      </c>
      <c>
        <is>
          <t>İZMİR</t>
        </is>
      </c>
      <c>
        <v>ÖDEMİŞ</v>
      </c>
      <c>
        <is>
          <t>Dağıtım Transformatörü</t>
        </is>
      </c>
      <c>
        <v>KURUCUOVA TR-7 35-15-L00248_35-15-L00248_2365156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06.07.2023 19:17:29</t>
        </is>
      </c>
      <c>
        <is>
          <t>06.07.2023 23:09:37</t>
        </is>
      </c>
      <c>
        <v>3.868888888</v>
      </c>
      <c>
        <v>0</v>
      </c>
      <c>
        <v>13</v>
      </c>
      <c>
        <v>0</v>
      </c>
      <c>
        <v>16</v>
      </c>
      <c>
        <v>0</v>
      </c>
      <c>
        <v>4</v>
      </c>
      <c>
        <v>0</v>
      </c>
      <c>
        <v>0</v>
      </c>
      <c>
        <v>0</v>
      </c>
      <c>
        <v>33.844111637381076</v>
      </c>
      <c>
        <v>0</v>
      </c>
      <c>
        <v>84.36167147312639</v>
      </c>
      <c>
        <v>0</v>
      </c>
      <c>
        <v>4.1030488313886435</v>
      </c>
      <c>
        <v>0</v>
      </c>
      <c>
        <v>0</v>
      </c>
      <c>
        <v>122.30883194189612</v>
      </c>
    </row>
    <row>
      <c>
        <v>2599670</v>
      </c>
      <c>
        <v>1</v>
      </c>
      <c>
        <is>
          <t>MANİSA</t>
        </is>
      </c>
      <c>
        <v>SARUHANLI</v>
      </c>
      <c>
        <is>
          <t>KÖK</t>
        </is>
      </c>
      <c>
        <v>KUMKUYUCAK KÖK 45-80-M00093_KUMKUYUCAK TR-1/TR-2/TR-3/TR-4 TARIMSAL SULAMA M02_72193244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06.07.2023 11:25:09</t>
        </is>
      </c>
      <c>
        <is>
          <t>06.07.2023 12:08:09</t>
        </is>
      </c>
      <c>
        <v>0.716666666</v>
      </c>
      <c>
        <v>0</v>
      </c>
      <c>
        <v>0</v>
      </c>
      <c>
        <v>10</v>
      </c>
      <c>
        <v>34</v>
      </c>
      <c>
        <v>2</v>
      </c>
      <c>
        <v>0</v>
      </c>
      <c>
        <v>0</v>
      </c>
      <c>
        <v>0</v>
      </c>
      <c>
        <v>0</v>
      </c>
      <c>
        <v>0</v>
      </c>
      <c>
        <v>211.5675582000466</v>
      </c>
      <c>
        <v>244.62392358498494</v>
      </c>
      <c>
        <v>14.198141377223077</v>
      </c>
      <c>
        <v>0</v>
      </c>
      <c>
        <v>0</v>
      </c>
      <c>
        <v>0</v>
      </c>
      <c>
        <v>470.3896231622546</v>
      </c>
    </row>
    <row>
      <c>
        <v>2600042</v>
      </c>
      <c>
        <v>1</v>
      </c>
      <c>
        <is>
          <t>İZMİR</t>
        </is>
      </c>
      <c>
        <v>KONAK</v>
      </c>
      <c>
        <is>
          <t>Kullanıcı Bağlantı Hattı</t>
        </is>
      </c>
      <c>
        <v>K-1567 35-01-K01567_910908625_910908625</v>
      </c>
      <c>
        <v>AG Box / Sdk Abone Çıkış Sigorta Atığı</v>
      </c>
      <c>
        <v>Dağıtım-AG</v>
      </c>
      <c>
        <v>Uzun</v>
      </c>
      <c>
        <v>Şebeke işletmecisi</v>
      </c>
      <c>
        <v>Bildirimsiz</v>
      </c>
      <c>
        <is>
          <t>06.07.2023 16:56:52</t>
        </is>
      </c>
      <c>
        <is>
          <t>06.07.2023 18:30:01</t>
        </is>
      </c>
      <c>
        <v>1.5525</v>
      </c>
      <c>
        <v>0</v>
      </c>
      <c>
        <v>0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21.16425345240908</v>
      </c>
      <c>
        <v>0</v>
      </c>
      <c>
        <v>0</v>
      </c>
      <c>
        <v>21.16425345240908</v>
      </c>
    </row>
    <row>
      <c>
        <v>2600397</v>
      </c>
      <c>
        <v>1</v>
      </c>
      <c>
        <is>
          <t>MANİSA</t>
        </is>
      </c>
      <c>
        <v>TURGUTLU</v>
      </c>
      <c>
        <is>
          <t>AG Fideri</t>
        </is>
      </c>
      <c>
        <v>TR-2/29 45-83-L00029__72373860_72373860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06.07.2023 21:25:43</t>
        </is>
      </c>
      <c>
        <is>
          <t>06.07.2023 22:46:04</t>
        </is>
      </c>
      <c>
        <v>1.339166666</v>
      </c>
      <c>
        <v>0</v>
      </c>
      <c>
        <v>73</v>
      </c>
      <c>
        <v>0</v>
      </c>
      <c>
        <v>0</v>
      </c>
      <c>
        <v>0</v>
      </c>
      <c>
        <v>21</v>
      </c>
      <c>
        <v>0</v>
      </c>
      <c>
        <v>0</v>
      </c>
      <c>
        <v>0</v>
      </c>
      <c>
        <v>22.315772970872242</v>
      </c>
      <c>
        <v>0</v>
      </c>
      <c>
        <v>0</v>
      </c>
      <c>
        <v>0</v>
      </c>
      <c>
        <v>11.605322471770158</v>
      </c>
      <c>
        <v>0</v>
      </c>
      <c>
        <v>0</v>
      </c>
      <c>
        <v>33.9210954426424</v>
      </c>
    </row>
    <row>
      <c>
        <v>2600277</v>
      </c>
      <c>
        <v>1</v>
      </c>
      <c>
        <is>
          <t>MANİSA</t>
        </is>
      </c>
      <c>
        <v>ALAŞEHİR</v>
      </c>
      <c>
        <is>
          <t>AG Fideri</t>
        </is>
      </c>
      <c>
        <v>ULUDERBENT TR-3 45-73-M00543_A_91075485_91075485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06.07.2023 19:53:48</t>
        </is>
      </c>
      <c>
        <is>
          <t>07.07.2023 03:04:40</t>
        </is>
      </c>
      <c>
        <v>7.181111111</v>
      </c>
      <c>
        <v>0</v>
      </c>
      <c>
        <v>39</v>
      </c>
      <c>
        <v>0</v>
      </c>
      <c>
        <v>4</v>
      </c>
      <c>
        <v>0</v>
      </c>
      <c>
        <v>2</v>
      </c>
      <c>
        <v>0</v>
      </c>
      <c>
        <v>0</v>
      </c>
      <c>
        <v>0</v>
      </c>
      <c>
        <v>33.05132127704782</v>
      </c>
      <c>
        <v>0</v>
      </c>
      <c>
        <v>70.51448798714554</v>
      </c>
      <c>
        <v>0</v>
      </c>
      <c>
        <v>0</v>
      </c>
      <c>
        <v>0</v>
      </c>
      <c>
        <v>0</v>
      </c>
      <c>
        <v>103.56580926419336</v>
      </c>
    </row>
    <row>
      <c>
        <v>2599381</v>
      </c>
      <c>
        <v>1</v>
      </c>
      <c>
        <is>
          <t>MANİSA</t>
        </is>
      </c>
      <c>
        <v>ALAŞEHİR</v>
      </c>
      <c>
        <is>
          <t>Dağıtım Transformatörü</t>
        </is>
      </c>
      <c>
        <v>EVRENLİ İNCELER MAH TR-1 45-73-M00496_45-73-M00496_2352762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06.07.2023 07:56:24</t>
        </is>
      </c>
      <c>
        <is>
          <t>06.07.2023 09:20:35</t>
        </is>
      </c>
      <c>
        <v>1.403055555</v>
      </c>
      <c>
        <v>0</v>
      </c>
      <c>
        <v>36</v>
      </c>
      <c>
        <v>0</v>
      </c>
      <c>
        <v>1</v>
      </c>
      <c>
        <v>0</v>
      </c>
      <c>
        <v>2</v>
      </c>
      <c>
        <v>0</v>
      </c>
      <c>
        <v>0</v>
      </c>
      <c>
        <v>0</v>
      </c>
      <c>
        <v>5.254461572570314</v>
      </c>
      <c>
        <v>0</v>
      </c>
      <c>
        <v>0.24910015539555339</v>
      </c>
      <c>
        <v>0</v>
      </c>
      <c>
        <v>2.7351370858012864</v>
      </c>
      <c>
        <v>0</v>
      </c>
      <c>
        <v>0</v>
      </c>
      <c>
        <v>8.238698813767154</v>
      </c>
    </row>
    <row>
      <c>
        <v>2599358</v>
      </c>
      <c>
        <v>1</v>
      </c>
      <c>
        <is>
          <t>İZMİR</t>
        </is>
      </c>
      <c>
        <v>TİRE</v>
      </c>
      <c>
        <is>
          <t>KÖK</t>
        </is>
      </c>
      <c>
        <v>KİRELLİ KÖK 35-29-L00809_TURGUT ASLAN L05_74719161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06.07.2023 07:35:47</t>
        </is>
      </c>
      <c>
        <is>
          <t>06.07.2023 07:55:09</t>
        </is>
      </c>
      <c>
        <v>0.322777777</v>
      </c>
      <c>
        <v>1</v>
      </c>
      <c>
        <v>2</v>
      </c>
      <c>
        <v>14</v>
      </c>
      <c>
        <v>17</v>
      </c>
      <c>
        <v>0</v>
      </c>
      <c>
        <v>1</v>
      </c>
      <c>
        <v>0</v>
      </c>
      <c>
        <v>0</v>
      </c>
      <c>
        <v>0.07410213701924484</v>
      </c>
      <c>
        <v>0.213400597232858</v>
      </c>
      <c>
        <v>28.488483619744148</v>
      </c>
      <c>
        <v>33.801677906704484</v>
      </c>
      <c>
        <v>0</v>
      </c>
      <c>
        <v>0.08707410286919867</v>
      </c>
      <c>
        <v>0</v>
      </c>
      <c>
        <v>0</v>
      </c>
      <c>
        <v>62.66473836356993</v>
      </c>
    </row>
    <row>
      <c>
        <v>2599856</v>
      </c>
      <c>
        <v>1</v>
      </c>
      <c>
        <is>
          <t>İZMİR</t>
        </is>
      </c>
      <c>
        <v>GÜZELBAHÇE</v>
      </c>
      <c>
        <is>
          <t>AG Fideri</t>
        </is>
      </c>
      <c>
        <v>KÜÇÜKKAYA TR-1 35-10-L00023_B_91005642_91005642</v>
      </c>
      <c>
        <v>Üçüncü Şahısların Vermiş Olduğu Hasarlar</v>
      </c>
      <c>
        <v>Dağıtım-AG</v>
      </c>
      <c>
        <v>Uzun</v>
      </c>
      <c>
        <v>Dışsal</v>
      </c>
      <c>
        <v>Bildirimsiz</v>
      </c>
      <c>
        <is>
          <t>06.07.2023 13:57:36</t>
        </is>
      </c>
      <c>
        <is>
          <t>06.07.2023 18:36:07</t>
        </is>
      </c>
      <c>
        <v>4.641944444</v>
      </c>
      <c>
        <v>0</v>
      </c>
      <c>
        <v>26</v>
      </c>
      <c>
        <v>0</v>
      </c>
      <c>
        <v>5</v>
      </c>
      <c>
        <v>0</v>
      </c>
      <c>
        <v>1</v>
      </c>
      <c>
        <v>0</v>
      </c>
      <c>
        <v>0</v>
      </c>
      <c>
        <v>0</v>
      </c>
      <c>
        <v>22.84454301658892</v>
      </c>
      <c>
        <v>0</v>
      </c>
      <c>
        <v>4.151731781749485</v>
      </c>
      <c>
        <v>0</v>
      </c>
      <c>
        <v>0</v>
      </c>
      <c>
        <v>0</v>
      </c>
      <c>
        <v>0</v>
      </c>
      <c>
        <v>26.996274798338405</v>
      </c>
    </row>
    <row>
      <c>
        <v>2600022</v>
      </c>
      <c>
        <v>1</v>
      </c>
      <c>
        <is>
          <t>MANİSA</t>
        </is>
      </c>
      <c>
        <v>YUNUSEMRE</v>
      </c>
      <c>
        <is>
          <t>OG Fideri</t>
        </is>
      </c>
      <c>
        <v>SİYEKLİ KÖK 45-71-M00185_HatBaşıAyırıcı_53133062 M07_53133062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06.07.2023 16:39:32</t>
        </is>
      </c>
      <c>
        <is>
          <t>06.07.2023 18:10:00</t>
        </is>
      </c>
      <c>
        <v>1.507777777</v>
      </c>
      <c>
        <v>0</v>
      </c>
      <c>
        <v>298</v>
      </c>
      <c>
        <v>0</v>
      </c>
      <c>
        <v>2</v>
      </c>
      <c>
        <v>0</v>
      </c>
      <c>
        <v>34</v>
      </c>
      <c>
        <v>0</v>
      </c>
      <c>
        <v>0</v>
      </c>
      <c>
        <v>0</v>
      </c>
      <c>
        <v>70.7572805028568</v>
      </c>
      <c>
        <v>0</v>
      </c>
      <c>
        <v>5.027197194977834</v>
      </c>
      <c>
        <v>0</v>
      </c>
      <c>
        <v>38.36977071686944</v>
      </c>
      <c>
        <v>0</v>
      </c>
      <c>
        <v>0</v>
      </c>
      <c>
        <v>114.15424841470407</v>
      </c>
    </row>
    <row>
      <c>
        <v>2600420</v>
      </c>
      <c>
        <v>1</v>
      </c>
      <c>
        <is>
          <t>İZMİR</t>
        </is>
      </c>
      <c>
        <v>ÖDEMİŞ</v>
      </c>
      <c>
        <is>
          <t>AG Fideri</t>
        </is>
      </c>
      <c>
        <v>SEKİ KÖY TR-4 35-15-L00134_C_56397692_56397692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06.07.2023 19:44:23</t>
        </is>
      </c>
      <c>
        <is>
          <t>07.07.2023 02:43:31</t>
        </is>
      </c>
      <c>
        <v>6.985555555</v>
      </c>
      <c>
        <v>0</v>
      </c>
      <c>
        <v>7</v>
      </c>
      <c>
        <v>0</v>
      </c>
      <c>
        <v>8</v>
      </c>
      <c>
        <v>0</v>
      </c>
      <c>
        <v>1</v>
      </c>
      <c>
        <v>0</v>
      </c>
      <c>
        <v>0</v>
      </c>
      <c>
        <v>0</v>
      </c>
      <c>
        <v>16.2507027980849</v>
      </c>
      <c>
        <v>0</v>
      </c>
      <c>
        <v>53.558462464712534</v>
      </c>
      <c>
        <v>0</v>
      </c>
      <c>
        <v>0.5845234288502271</v>
      </c>
      <c>
        <v>0</v>
      </c>
      <c>
        <v>0</v>
      </c>
      <c>
        <v>70.39368869164767</v>
      </c>
    </row>
    <row>
      <c>
        <v>2599730</v>
      </c>
      <c>
        <v>1</v>
      </c>
      <c>
        <is>
          <t>MANİSA</t>
        </is>
      </c>
      <c>
        <v>TURGUTLU</v>
      </c>
      <c>
        <is>
          <t>Dağıtım Transformatörü</t>
        </is>
      </c>
      <c>
        <v>URGANLI TR-4 45-83-M00554_45-83-M00554_2370717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06.07.2023 12:12:57</t>
        </is>
      </c>
      <c>
        <is>
          <t>06.07.2023 13:09:32</t>
        </is>
      </c>
      <c>
        <v>0.943055555</v>
      </c>
      <c>
        <v>0</v>
      </c>
      <c>
        <v>21</v>
      </c>
      <c>
        <v>0</v>
      </c>
      <c>
        <v>19</v>
      </c>
      <c>
        <v>0</v>
      </c>
      <c>
        <v>24</v>
      </c>
      <c>
        <v>0</v>
      </c>
      <c>
        <v>0</v>
      </c>
      <c>
        <v>0</v>
      </c>
      <c>
        <v>4.273691901001279</v>
      </c>
      <c>
        <v>0</v>
      </c>
      <c>
        <v>36.43117961769307</v>
      </c>
      <c>
        <v>0</v>
      </c>
      <c>
        <v>5.488684579141689</v>
      </c>
      <c>
        <v>0</v>
      </c>
      <c>
        <v>0</v>
      </c>
      <c>
        <v>46.19355609783604</v>
      </c>
    </row>
    <row>
      <c>
        <v>2599444</v>
      </c>
      <c>
        <v>1</v>
      </c>
      <c>
        <is>
          <t>İZMİR</t>
        </is>
      </c>
      <c>
        <v>URLA</v>
      </c>
      <c>
        <is>
          <t>KÖK</t>
        </is>
      </c>
      <c>
        <v>DM-1/11A 35-19-M00011_URLA TM-2 DEN GELEN TR-5 M06_2123177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06.07.2023 08:57:57</t>
        </is>
      </c>
      <c>
        <is>
          <t>06.07.2023 09:27:00</t>
        </is>
      </c>
      <c>
        <v>0.484166666</v>
      </c>
      <c>
        <v>3</v>
      </c>
      <c>
        <v>6261</v>
      </c>
      <c>
        <v>3</v>
      </c>
      <c>
        <v>352</v>
      </c>
      <c>
        <v>17</v>
      </c>
      <c>
        <v>1308</v>
      </c>
      <c>
        <v>1</v>
      </c>
      <c>
        <v>0</v>
      </c>
      <c>
        <v>18.042233121077324</v>
      </c>
      <c>
        <v>866.8880429503315</v>
      </c>
      <c>
        <v>0.9276474087280002</v>
      </c>
      <c>
        <v>93.99016276846567</v>
      </c>
      <c>
        <v>427.9530936299053</v>
      </c>
      <c>
        <v>945.9227412391483</v>
      </c>
      <c>
        <v>171.7944312034596</v>
      </c>
      <c>
        <v>0</v>
      </c>
      <c>
        <v>2525.518352321116</v>
      </c>
    </row>
    <row>
      <c>
        <v>2600440</v>
      </c>
      <c>
        <v>1</v>
      </c>
      <c>
        <is>
          <t>İZMİR</t>
        </is>
      </c>
      <c>
        <v>TİRE</v>
      </c>
      <c>
        <is>
          <t>Kullanıcı Bağlantı Hattı</t>
        </is>
      </c>
      <c>
        <v>TİRE DM2/5 35-29-L00024_950320782_950320782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06.07.2023 19:51:24</t>
        </is>
      </c>
      <c>
        <is>
          <t>07.07.2023 05:30:22</t>
        </is>
      </c>
      <c>
        <v>9.649444444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1.9344784744608372</v>
      </c>
      <c>
        <v>0</v>
      </c>
      <c>
        <v>0</v>
      </c>
      <c>
        <v>0</v>
      </c>
      <c>
        <v>0</v>
      </c>
      <c>
        <v>0</v>
      </c>
      <c>
        <v>0</v>
      </c>
      <c>
        <v>1.9344784744608372</v>
      </c>
    </row>
    <row>
      <c>
        <v>2599587</v>
      </c>
      <c>
        <v>1</v>
      </c>
      <c>
        <is>
          <t>MANİSA</t>
        </is>
      </c>
      <c>
        <v>SALİHLİ</v>
      </c>
      <c>
        <is>
          <t>AG Fideri</t>
        </is>
      </c>
      <c>
        <v>ÇAYKÖY TR-1 45-78-L00429_C_91195814_91195814</v>
      </c>
      <c>
        <v>AG Tel Kopuğu</v>
      </c>
      <c>
        <v>Dağıtım-AG</v>
      </c>
      <c>
        <v>Uzun</v>
      </c>
      <c>
        <v>Şebeke işletmecisi</v>
      </c>
      <c>
        <v>Bildirimsiz</v>
      </c>
      <c>
        <is>
          <t>06.07.2023 10:25:51</t>
        </is>
      </c>
      <c>
        <is>
          <t>06.07.2023 16:16:19</t>
        </is>
      </c>
      <c>
        <v>5.841111111</v>
      </c>
      <c>
        <v>0</v>
      </c>
      <c>
        <v>28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31.850179892923574</v>
      </c>
      <c>
        <v>0</v>
      </c>
      <c>
        <v>0</v>
      </c>
      <c>
        <v>0</v>
      </c>
      <c>
        <v>0</v>
      </c>
      <c>
        <v>0</v>
      </c>
      <c>
        <v>0</v>
      </c>
      <c>
        <v>31.850179892923574</v>
      </c>
    </row>
    <row>
      <c>
        <v>2599501</v>
      </c>
      <c>
        <v>1</v>
      </c>
      <c>
        <is>
          <t>İZMİR</t>
        </is>
      </c>
      <c>
        <v>BAYRAKLI</v>
      </c>
      <c>
        <is>
          <t>Dağıtım Transformatörü</t>
        </is>
      </c>
      <c>
        <v>K-4180 35-02-K04180_35-02-K04180_2377290</v>
      </c>
      <c>
        <v>Şebeke Bakım Çalışması</v>
      </c>
      <c>
        <v>Dağıtım-AG</v>
      </c>
      <c>
        <v>Uzun</v>
      </c>
      <c>
        <v>Şebeke işletmecisi</v>
      </c>
      <c>
        <v>Bildirimli</v>
      </c>
      <c>
        <is>
          <t>06.07.2023 08:44:13</t>
        </is>
      </c>
      <c>
        <is>
          <t>06.07.2023 11:24:48</t>
        </is>
      </c>
      <c>
        <v>2.676388888</v>
      </c>
      <c>
        <v>0</v>
      </c>
      <c>
        <v>369</v>
      </c>
      <c>
        <v>0</v>
      </c>
      <c>
        <v>0</v>
      </c>
      <c>
        <v>0</v>
      </c>
      <c>
        <v>76</v>
      </c>
      <c>
        <v>0</v>
      </c>
      <c>
        <v>0</v>
      </c>
      <c>
        <v>0</v>
      </c>
      <c>
        <v>222.39885625410903</v>
      </c>
      <c>
        <v>0</v>
      </c>
      <c>
        <v>0</v>
      </c>
      <c>
        <v>0</v>
      </c>
      <c>
        <v>150.7497990524554</v>
      </c>
      <c>
        <v>0</v>
      </c>
      <c>
        <v>0</v>
      </c>
      <c>
        <v>373.1486553065644</v>
      </c>
    </row>
    <row>
      <c>
        <v>2600334</v>
      </c>
      <c>
        <v>1</v>
      </c>
      <c>
        <is>
          <t>İZMİR</t>
        </is>
      </c>
      <c>
        <v>MENDERES</v>
      </c>
      <c>
        <is>
          <t>KÖK</t>
        </is>
      </c>
      <c>
        <v>TEKELİ ARITMA KÖK 35-22-M00090_KARAKUYU ÇIKIŞI M03_2328482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06.07.2023 20:09:26</t>
        </is>
      </c>
      <c>
        <is>
          <t>06.07.2023 21:16:49</t>
        </is>
      </c>
      <c>
        <v>1.123055555</v>
      </c>
      <c>
        <v>1</v>
      </c>
      <c>
        <v>390</v>
      </c>
      <c>
        <v>120</v>
      </c>
      <c>
        <v>133</v>
      </c>
      <c>
        <v>14</v>
      </c>
      <c>
        <v>46</v>
      </c>
      <c>
        <v>1</v>
      </c>
      <c>
        <v>0</v>
      </c>
      <c>
        <v>1.1586984335445787</v>
      </c>
      <c>
        <v>131.95891550689868</v>
      </c>
      <c>
        <v>2953.9518527657706</v>
      </c>
      <c>
        <v>1013.6993739946716</v>
      </c>
      <c>
        <v>147.31602989845152</v>
      </c>
      <c>
        <v>57.79577977602219</v>
      </c>
      <c>
        <v>83.88275840120664</v>
      </c>
      <c>
        <v>0</v>
      </c>
      <c>
        <v>4389.7634087765655</v>
      </c>
    </row>
    <row>
      <c>
        <v>2599252</v>
      </c>
      <c>
        <v>1</v>
      </c>
      <c>
        <is>
          <t>MANİSA</t>
        </is>
      </c>
      <c>
        <v>SARIGÖL</v>
      </c>
      <c>
        <is>
          <t>Dağıtım Transformatörü</t>
        </is>
      </c>
      <c>
        <v>BAHARLAR TR-2 45-79-M00162_45-79-M00162_2350142</v>
      </c>
      <c>
        <v>AG Hatta Yabancı Cisim</v>
      </c>
      <c>
        <v>Dağıtım-AG</v>
      </c>
      <c>
        <v>Uzun</v>
      </c>
      <c>
        <v>Dışsal</v>
      </c>
      <c>
        <v>Bildirimsiz</v>
      </c>
      <c>
        <is>
          <t>06.07.2023 00:58:15</t>
        </is>
      </c>
      <c>
        <is>
          <t>06.07.2023 03:06:46</t>
        </is>
      </c>
      <c>
        <v>2.141944444</v>
      </c>
      <c>
        <v>0</v>
      </c>
      <c>
        <v>192</v>
      </c>
      <c>
        <v>0</v>
      </c>
      <c>
        <v>1</v>
      </c>
      <c>
        <v>0</v>
      </c>
      <c>
        <v>6</v>
      </c>
      <c>
        <v>0</v>
      </c>
      <c>
        <v>0</v>
      </c>
      <c>
        <v>0</v>
      </c>
      <c>
        <v>47.61091248249337</v>
      </c>
      <c>
        <v>0</v>
      </c>
      <c>
        <v>16.062089856547075</v>
      </c>
      <c>
        <v>0</v>
      </c>
      <c>
        <v>1.8536544132389083</v>
      </c>
      <c>
        <v>0</v>
      </c>
      <c>
        <v>0</v>
      </c>
      <c>
        <v>65.52665675227935</v>
      </c>
    </row>
    <row>
      <c>
        <v>2600234</v>
      </c>
      <c>
        <v>1</v>
      </c>
      <c>
        <is>
          <t>MANİSA</t>
        </is>
      </c>
      <c>
        <v>YUNUSEMRE</v>
      </c>
      <c>
        <is>
          <t>OG Fideri</t>
        </is>
      </c>
      <c>
        <v>DM-20/20 45-71-M00445_HALİS HELVA ÖZEL TR M03_65995938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06.07.2023 19:30:17</t>
        </is>
      </c>
      <c>
        <is>
          <t>06.07.2023 22:59:04</t>
        </is>
      </c>
      <c>
        <v>3.479722222</v>
      </c>
      <c>
        <v>0</v>
      </c>
      <c>
        <v>0</v>
      </c>
      <c>
        <v>0</v>
      </c>
      <c>
        <v>0</v>
      </c>
      <c>
        <v>37</v>
      </c>
      <c>
        <v>84</v>
      </c>
      <c>
        <v>36</v>
      </c>
      <c>
        <v>1</v>
      </c>
      <c>
        <v>0</v>
      </c>
      <c>
        <v>0</v>
      </c>
      <c>
        <v>0</v>
      </c>
      <c>
        <v>0</v>
      </c>
      <c>
        <v>912.2558844426923</v>
      </c>
      <c>
        <v>203.2588973563769</v>
      </c>
      <c>
        <v>4386.63143108357</v>
      </c>
      <c>
        <v>25.951685828392016</v>
      </c>
      <c>
        <v>5528.097898711031</v>
      </c>
    </row>
    <row>
      <c>
        <v>2599387</v>
      </c>
      <c>
        <v>1</v>
      </c>
      <c>
        <is>
          <t>MANİSA</t>
        </is>
      </c>
      <c>
        <v>AHMETLİ</v>
      </c>
      <c>
        <is>
          <t>Dağıtım Transformatörü</t>
        </is>
      </c>
      <c>
        <v>KESTELLİ TR-1 45-84-L00036_45-84-L00036_2350229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06.07.2023 08:03:51</t>
        </is>
      </c>
      <c>
        <is>
          <t>06.07.2023 11:46:38</t>
        </is>
      </c>
      <c>
        <v>3.713055555</v>
      </c>
      <c>
        <v>0</v>
      </c>
      <c>
        <v>132</v>
      </c>
      <c>
        <v>0</v>
      </c>
      <c>
        <v>8</v>
      </c>
      <c>
        <v>0</v>
      </c>
      <c>
        <v>8</v>
      </c>
      <c>
        <v>0</v>
      </c>
      <c>
        <v>0</v>
      </c>
      <c>
        <v>0</v>
      </c>
      <c>
        <v>61.48567354268536</v>
      </c>
      <c>
        <v>0</v>
      </c>
      <c>
        <v>80.69309690479908</v>
      </c>
      <c>
        <v>0</v>
      </c>
      <c>
        <v>12.734275784097068</v>
      </c>
      <c>
        <v>0</v>
      </c>
      <c>
        <v>0</v>
      </c>
      <c>
        <v>154.91304623158152</v>
      </c>
    </row>
    <row>
      <c>
        <v>2600343</v>
      </c>
      <c>
        <v>1</v>
      </c>
      <c>
        <is>
          <t>İZMİR</t>
        </is>
      </c>
      <c>
        <v>TORBALI</v>
      </c>
      <c>
        <is>
          <t>TM Fideri</t>
        </is>
      </c>
      <c>
        <v>ARSLANLAR TM 35-26-A00004_KUTLUTAŞ M29_2307568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06.07.2023 20:39:40</t>
        </is>
      </c>
      <c>
        <is>
          <t>06.07.2023 20:57:01</t>
        </is>
      </c>
      <c>
        <v>0.289166666</v>
      </c>
      <c>
        <v>0</v>
      </c>
      <c>
        <v>9</v>
      </c>
      <c>
        <v>43</v>
      </c>
      <c>
        <v>85</v>
      </c>
      <c>
        <v>17</v>
      </c>
      <c>
        <v>24</v>
      </c>
      <c>
        <v>5</v>
      </c>
      <c>
        <v>0</v>
      </c>
      <c>
        <v>0</v>
      </c>
      <c>
        <v>0.4947776110335556</v>
      </c>
      <c>
        <v>72.29097527447993</v>
      </c>
      <c>
        <v>112.33969374995738</v>
      </c>
      <c>
        <v>75.98136091817696</v>
      </c>
      <c>
        <v>24.74035558837386</v>
      </c>
      <c>
        <v>133.40044593538227</v>
      </c>
      <c>
        <v>0</v>
      </c>
      <c>
        <v>419.247609077404</v>
      </c>
    </row>
    <row>
      <c>
        <v>2599679</v>
      </c>
      <c>
        <v>1</v>
      </c>
      <c>
        <is>
          <t>MANİSA</t>
        </is>
      </c>
      <c>
        <v>ŞEHZADELER</v>
      </c>
      <c>
        <is>
          <t>AG Fideri</t>
        </is>
      </c>
      <c>
        <v>DM-2/35 (VERİCİLER) 45-71-M00531_A_56404706_56404706</v>
      </c>
      <c>
        <v>AG Yeraltı Kablo Arızası</v>
      </c>
      <c>
        <v>Dağıtım-AG</v>
      </c>
      <c>
        <v>Uzun</v>
      </c>
      <c>
        <v>Şebeke işletmecisi</v>
      </c>
      <c>
        <v>Bildirimsiz</v>
      </c>
      <c>
        <is>
          <t>06.07.2023 11:35:44</t>
        </is>
      </c>
      <c>
        <is>
          <t>06.07.2023 18:26:23</t>
        </is>
      </c>
      <c>
        <v>6.844166666</v>
      </c>
      <c>
        <v>0</v>
      </c>
      <c>
        <v>22</v>
      </c>
      <c>
        <v>0</v>
      </c>
      <c>
        <v>0</v>
      </c>
      <c>
        <v>0</v>
      </c>
      <c>
        <v>21</v>
      </c>
      <c>
        <v>0</v>
      </c>
      <c>
        <v>0</v>
      </c>
      <c>
        <v>0</v>
      </c>
      <c>
        <v>39.69821912061304</v>
      </c>
      <c>
        <v>0</v>
      </c>
      <c>
        <v>0</v>
      </c>
      <c>
        <v>0</v>
      </c>
      <c>
        <v>227.06016280454944</v>
      </c>
      <c>
        <v>0</v>
      </c>
      <c>
        <v>0</v>
      </c>
      <c>
        <v>266.7583819251625</v>
      </c>
    </row>
    <row>
      <c>
        <v>2599656</v>
      </c>
      <c>
        <v>1</v>
      </c>
      <c>
        <is>
          <t>İZMİR</t>
        </is>
      </c>
      <c>
        <v>ALİAĞA</v>
      </c>
      <c>
        <is>
          <t>OG Fideri</t>
        </is>
      </c>
      <c>
        <v>ALİAĞA GIS TM 35-17-A00014_HatBaşıAyırıcı_65948151 M020_65948151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06.07.2023 11:19:39</t>
        </is>
      </c>
      <c>
        <is>
          <t>06.07.2023 14:04:28</t>
        </is>
      </c>
      <c>
        <v>2.746944444</v>
      </c>
      <c>
        <v>0</v>
      </c>
      <c>
        <v>0</v>
      </c>
      <c>
        <v>0</v>
      </c>
      <c>
        <v>0</v>
      </c>
      <c>
        <v>8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72.5470888752144</v>
      </c>
      <c>
        <v>0</v>
      </c>
      <c>
        <v>0</v>
      </c>
      <c>
        <v>0</v>
      </c>
      <c>
        <v>72.5470888752144</v>
      </c>
    </row>
    <row>
      <c>
        <v>2600197</v>
      </c>
      <c>
        <v>1</v>
      </c>
      <c>
        <is>
          <t>MANİSA</t>
        </is>
      </c>
      <c>
        <v>KÖPRÜBAŞI</v>
      </c>
      <c>
        <is>
          <t>KÖK</t>
        </is>
      </c>
      <c>
        <v>TOKMAKLI KÖK 45-86-M00047_ÇATALOLUK ENH.(BORLU KÖK) M01_72227668</v>
      </c>
      <c>
        <v>OG Fider Açması</v>
      </c>
      <c>
        <v>Dağıtım-OG</v>
      </c>
      <c>
        <v>Kısa</v>
      </c>
      <c>
        <v>Şebeke işletmecisi</v>
      </c>
      <c>
        <v>Bildirimsiz</v>
      </c>
      <c>
        <is>
          <t>06.07.2023 19:06:57</t>
        </is>
      </c>
      <c>
        <is>
          <t>06.07.2023 19:08:00</t>
        </is>
      </c>
      <c>
        <v>0.0175</v>
      </c>
      <c>
        <v>7</v>
      </c>
      <c>
        <v>2050</v>
      </c>
      <c>
        <v>50</v>
      </c>
      <c>
        <v>206</v>
      </c>
      <c>
        <v>9</v>
      </c>
      <c>
        <v>295</v>
      </c>
      <c>
        <v>0</v>
      </c>
      <c>
        <v>0</v>
      </c>
      <c>
        <v>0.034331885525</v>
      </c>
      <c>
        <v>4.868582490801916</v>
      </c>
      <c>
        <v>8.472351436181913</v>
      </c>
      <c>
        <v>2.5163588132786923</v>
      </c>
      <c>
        <v>0.30763391025290004</v>
      </c>
      <c>
        <v>1.9976916926454948</v>
      </c>
      <c>
        <v>0</v>
      </c>
      <c>
        <v>0</v>
      </c>
      <c>
        <v>18.196950228685917</v>
      </c>
    </row>
    <row>
      <c>
        <v>2599410</v>
      </c>
      <c>
        <v>1</v>
      </c>
      <c>
        <is>
          <t>İZMİR</t>
        </is>
      </c>
      <c>
        <v>BAYRAKLI</v>
      </c>
      <c>
        <is>
          <t>OG Fideri</t>
        </is>
      </c>
      <c>
        <v>K-3197 35-02-K03197_TRAFO K01_2308269</v>
      </c>
      <c>
        <v>Şebeke Bakım Çalışması</v>
      </c>
      <c>
        <v>Dağıtım-OG</v>
      </c>
      <c>
        <v>Uzun</v>
      </c>
      <c>
        <v>Şebeke işletmecisi</v>
      </c>
      <c>
        <v>Bildirimli</v>
      </c>
      <c>
        <is>
          <t>06.07.2023 08:31:46</t>
        </is>
      </c>
      <c>
        <is>
          <t>06.07.2023 18:31:31</t>
        </is>
      </c>
      <c>
        <v>9.995833333</v>
      </c>
      <c>
        <v>0</v>
      </c>
      <c>
        <v>88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184.82892249034012</v>
      </c>
      <c>
        <v>0</v>
      </c>
      <c>
        <v>0</v>
      </c>
      <c>
        <v>0</v>
      </c>
      <c>
        <v>0</v>
      </c>
      <c>
        <v>0</v>
      </c>
      <c>
        <v>0</v>
      </c>
      <c>
        <v>184.82892249034012</v>
      </c>
    </row>
    <row>
      <c>
        <v>2600452</v>
      </c>
      <c>
        <v>1</v>
      </c>
      <c>
        <is>
          <t>İZMİR</t>
        </is>
      </c>
      <c>
        <v>BALÇOVA</v>
      </c>
      <c>
        <is>
          <t>AG Fideri</t>
        </is>
      </c>
      <c>
        <v>K-371 35-07-K00371_C_56377970_56377970</v>
      </c>
      <c>
        <v>AG Tel Kopuğu</v>
      </c>
      <c>
        <v>Dağıtım-AG</v>
      </c>
      <c>
        <v>Uzun</v>
      </c>
      <c>
        <v>Şebeke işletmecisi</v>
      </c>
      <c>
        <v>Bildirimsiz</v>
      </c>
      <c>
        <is>
          <t>06.07.2023 22:30:24</t>
        </is>
      </c>
      <c>
        <is>
          <t>07.07.2023 00:34:37</t>
        </is>
      </c>
      <c>
        <v>2.070277777</v>
      </c>
      <c>
        <v>0</v>
      </c>
      <c>
        <v>3</v>
      </c>
      <c>
        <v>0</v>
      </c>
      <c>
        <v>5</v>
      </c>
      <c>
        <v>0</v>
      </c>
      <c>
        <v>3</v>
      </c>
      <c>
        <v>0</v>
      </c>
      <c>
        <v>0</v>
      </c>
      <c>
        <v>0</v>
      </c>
      <c>
        <v>3.1494923329966</v>
      </c>
      <c>
        <v>0</v>
      </c>
      <c>
        <v>2.622908916241809</v>
      </c>
      <c>
        <v>0</v>
      </c>
      <c>
        <v>4.195829287529505</v>
      </c>
      <c>
        <v>0</v>
      </c>
      <c>
        <v>0</v>
      </c>
      <c>
        <v>9.968230536767914</v>
      </c>
    </row>
    <row>
      <c>
        <v>2599905</v>
      </c>
      <c>
        <v>1</v>
      </c>
      <c>
        <is>
          <t>MANİSA</t>
        </is>
      </c>
      <c>
        <v>SELENDİ</v>
      </c>
      <c>
        <is>
          <t>Dağıtım Transformatörü</t>
        </is>
      </c>
      <c>
        <v>SELENDİ TR-15 45-81-M00015_45-81-M00015_72005537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06.07.2023 14:30:37</t>
        </is>
      </c>
      <c>
        <is>
          <t>06.07.2023 15:28:59</t>
        </is>
      </c>
      <c>
        <v>0.972777777</v>
      </c>
      <c>
        <v>0</v>
      </c>
      <c>
        <v>92</v>
      </c>
      <c>
        <v>0</v>
      </c>
      <c>
        <v>18</v>
      </c>
      <c>
        <v>0</v>
      </c>
      <c>
        <v>7</v>
      </c>
      <c>
        <v>0</v>
      </c>
      <c>
        <v>0</v>
      </c>
      <c>
        <v>0</v>
      </c>
      <c>
        <v>19.1440374884238</v>
      </c>
      <c>
        <v>0</v>
      </c>
      <c>
        <v>9.266400186330834</v>
      </c>
      <c>
        <v>0</v>
      </c>
      <c>
        <v>33.25358963671342</v>
      </c>
      <c>
        <v>0</v>
      </c>
      <c>
        <v>0</v>
      </c>
      <c>
        <v>61.664027311468054</v>
      </c>
    </row>
    <row>
      <c>
        <v>2599470</v>
      </c>
      <c>
        <v>1</v>
      </c>
      <c>
        <is>
          <t>MANİSA</t>
        </is>
      </c>
      <c>
        <v>KULA</v>
      </c>
      <c>
        <is>
          <t>AG Fideri</t>
        </is>
      </c>
      <c>
        <v>SANDAL TR-3 45-77-M00010_B_56392369_56392369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06.07.2023 09:02:39</t>
        </is>
      </c>
      <c>
        <is>
          <t>06.07.2023 10:56:45</t>
        </is>
      </c>
      <c>
        <v>1.901666666</v>
      </c>
      <c>
        <v>0</v>
      </c>
      <c>
        <v>62</v>
      </c>
      <c>
        <v>0</v>
      </c>
      <c>
        <v>0</v>
      </c>
      <c>
        <v>0</v>
      </c>
      <c>
        <v>14</v>
      </c>
      <c>
        <v>0</v>
      </c>
      <c>
        <v>0</v>
      </c>
      <c>
        <v>0</v>
      </c>
      <c>
        <v>16.874968971134592</v>
      </c>
      <c>
        <v>0</v>
      </c>
      <c>
        <v>0</v>
      </c>
      <c>
        <v>0</v>
      </c>
      <c>
        <v>7.420369640323531</v>
      </c>
      <c>
        <v>0</v>
      </c>
      <c>
        <v>0</v>
      </c>
      <c>
        <v>24.295338611458124</v>
      </c>
    </row>
    <row>
      <c>
        <v>2600157</v>
      </c>
      <c>
        <v>1</v>
      </c>
      <c>
        <is>
          <t>İZMİR</t>
        </is>
      </c>
      <c>
        <v>ÖDEMİŞ</v>
      </c>
      <c>
        <is>
          <t>Dağıtım Transformatörü</t>
        </is>
      </c>
      <c>
        <v>ALAŞARLI TR-2 35-15-L00194_35-15-L00194_2365418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06.07.2023 18:19:30</t>
        </is>
      </c>
      <c>
        <is>
          <t>06.07.2023 22:31:02</t>
        </is>
      </c>
      <c>
        <v>4.192222222</v>
      </c>
      <c>
        <v>0</v>
      </c>
      <c>
        <v>103</v>
      </c>
      <c>
        <v>0</v>
      </c>
      <c>
        <v>4</v>
      </c>
      <c>
        <v>0</v>
      </c>
      <c>
        <v>8</v>
      </c>
      <c>
        <v>0</v>
      </c>
      <c>
        <v>0</v>
      </c>
      <c>
        <v>0</v>
      </c>
      <c>
        <v>92.39387572898018</v>
      </c>
      <c>
        <v>0</v>
      </c>
      <c>
        <v>45.88189723497365</v>
      </c>
      <c>
        <v>0</v>
      </c>
      <c>
        <v>63.43889365262378</v>
      </c>
      <c>
        <v>0</v>
      </c>
      <c>
        <v>0</v>
      </c>
      <c>
        <v>201.71466661657763</v>
      </c>
    </row>
    <row>
      <c>
        <v>2599765</v>
      </c>
      <c>
        <v>1</v>
      </c>
      <c>
        <is>
          <t>MANİSA</t>
        </is>
      </c>
      <c>
        <v>GÖRDES</v>
      </c>
      <c>
        <is>
          <t>AG Fideri</t>
        </is>
      </c>
      <c>
        <v>AKPINAR GÖKSU MAH. TR-1 45-75-M00077_B_56386993_56386993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06.07.2023 12:42:22</t>
        </is>
      </c>
      <c>
        <is>
          <t>06.07.2023 14:02:57</t>
        </is>
      </c>
      <c>
        <v>1.343055555</v>
      </c>
      <c>
        <v>0</v>
      </c>
      <c>
        <v>4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0.18681679317410235</v>
      </c>
      <c>
        <v>0</v>
      </c>
      <c>
        <v>3.8798739122</v>
      </c>
      <c>
        <v>0</v>
      </c>
      <c>
        <v>0</v>
      </c>
      <c>
        <v>0</v>
      </c>
      <c>
        <v>0</v>
      </c>
      <c>
        <v>4.066690705374103</v>
      </c>
    </row>
    <row>
      <c>
        <v>2600260</v>
      </c>
      <c>
        <v>1</v>
      </c>
      <c>
        <is>
          <t>MANİSA</t>
        </is>
      </c>
      <c>
        <v>TURGUTLU</v>
      </c>
      <c>
        <is>
          <t>OG Fideri</t>
        </is>
      </c>
      <c>
        <v>SETÜSTÜ TR-2 45-83-M00134_TR-1/77 M01_2082212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06.07.2023 19:47:49</t>
        </is>
      </c>
      <c>
        <is>
          <t>06.07.2023 20:00:00</t>
        </is>
      </c>
      <c>
        <v>0.203055555</v>
      </c>
      <c>
        <v>0</v>
      </c>
      <c>
        <v>2408</v>
      </c>
      <c>
        <v>0</v>
      </c>
      <c>
        <v>9</v>
      </c>
      <c>
        <v>4</v>
      </c>
      <c>
        <v>118</v>
      </c>
      <c>
        <v>3</v>
      </c>
      <c>
        <v>0</v>
      </c>
      <c>
        <v>0</v>
      </c>
      <c>
        <v>112.24426614248621</v>
      </c>
      <c>
        <v>0</v>
      </c>
      <c>
        <v>2.019429345557715</v>
      </c>
      <c>
        <v>0.6086306513568112</v>
      </c>
      <c>
        <v>24.003034580126187</v>
      </c>
      <c>
        <v>8.37739482356004</v>
      </c>
      <c>
        <v>0</v>
      </c>
      <c>
        <v>147.25275554308698</v>
      </c>
    </row>
    <row>
      <c>
        <v>2599619</v>
      </c>
      <c>
        <v>1</v>
      </c>
      <c>
        <is>
          <t>MANİSA</t>
        </is>
      </c>
      <c>
        <v>TURGUTLU</v>
      </c>
      <c>
        <is>
          <t>Kullanıcı Bağlantı Hattı</t>
        </is>
      </c>
      <c>
        <v>URGANLI TR-4 45-83-M00554_955175963_955175963</v>
      </c>
      <c>
        <v>AG Box / Sdk Abone Çıkış Sigorta Atığı</v>
      </c>
      <c>
        <v>Dağıtım-AG</v>
      </c>
      <c>
        <v>Uzun</v>
      </c>
      <c>
        <v>Şebeke işletmecisi</v>
      </c>
      <c>
        <v>Bildirimsiz</v>
      </c>
      <c>
        <is>
          <t>06.07.2023 10:46:35</t>
        </is>
      </c>
      <c>
        <is>
          <t>06.07.2023 12:19:39</t>
        </is>
      </c>
      <c>
        <v>1.551111111</v>
      </c>
      <c>
        <v>0</v>
      </c>
      <c>
        <v>0</v>
      </c>
      <c>
        <v>0</v>
      </c>
      <c>
        <v>1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4.579124573356666</v>
      </c>
      <c>
        <v>0</v>
      </c>
      <c>
        <v>1.1645264901924286</v>
      </c>
      <c>
        <v>0</v>
      </c>
      <c>
        <v>0</v>
      </c>
      <c>
        <v>5.743651063549095</v>
      </c>
    </row>
    <row>
      <c>
        <v>2599324</v>
      </c>
      <c>
        <v>1</v>
      </c>
      <c>
        <is>
          <t>MANİSA</t>
        </is>
      </c>
      <c>
        <v>ALAŞEHİR</v>
      </c>
      <c>
        <is>
          <t>Dağıtım Transformatörü</t>
        </is>
      </c>
      <c>
        <v>KİLLİK TR-17 45-73-M00874_45-73-M00874_2353739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06.07.2023 06:46:53</t>
        </is>
      </c>
      <c>
        <is>
          <t>06.07.2023 12:59:59</t>
        </is>
      </c>
      <c>
        <v>6.218333333</v>
      </c>
      <c>
        <v>0</v>
      </c>
      <c>
        <v>0</v>
      </c>
      <c>
        <v>0</v>
      </c>
      <c>
        <v>9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557.0637363971582</v>
      </c>
      <c>
        <v>0</v>
      </c>
      <c>
        <v>0</v>
      </c>
      <c>
        <v>0</v>
      </c>
      <c>
        <v>0</v>
      </c>
      <c>
        <v>557.0637363971582</v>
      </c>
    </row>
    <row>
      <c>
        <v>2599639</v>
      </c>
      <c>
        <v>1</v>
      </c>
      <c>
        <is>
          <t>İZMİR</t>
        </is>
      </c>
      <c>
        <v>TİRE</v>
      </c>
      <c>
        <is>
          <t>DM</t>
        </is>
      </c>
      <c>
        <v>TİRE İM-DM-1 35-29-A00001_GÖKÇEN-1 M07_2312227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06.07.2023 11:07:27</t>
        </is>
      </c>
      <c>
        <is>
          <t>06.07.2023 11:30:29</t>
        </is>
      </c>
      <c>
        <v>0.383888888</v>
      </c>
      <c>
        <v>0</v>
      </c>
      <c>
        <v>4</v>
      </c>
      <c>
        <v>31</v>
      </c>
      <c>
        <v>266</v>
      </c>
      <c>
        <v>10</v>
      </c>
      <c>
        <v>64</v>
      </c>
      <c>
        <v>0</v>
      </c>
      <c>
        <v>0</v>
      </c>
      <c>
        <v>0</v>
      </c>
      <c>
        <v>1.392133883582855</v>
      </c>
      <c>
        <v>122.01229338583761</v>
      </c>
      <c>
        <v>393.2448094417866</v>
      </c>
      <c>
        <v>66.02613506014524</v>
      </c>
      <c>
        <v>116.63223590712278</v>
      </c>
      <c>
        <v>0</v>
      </c>
      <c>
        <v>0</v>
      </c>
      <c>
        <v>699.307607678475</v>
      </c>
    </row>
    <row>
      <c>
        <v>2600137</v>
      </c>
      <c>
        <v>1</v>
      </c>
      <c>
        <is>
          <t>İZMİR</t>
        </is>
      </c>
      <c>
        <v>ÇEŞME</v>
      </c>
      <c>
        <is>
          <t>AG Fideri</t>
        </is>
      </c>
      <c>
        <v>L-425 BELLONA KABİN 35-18-L00425_9990880_56368759_56368759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06.07.2023 18:07:08</t>
        </is>
      </c>
      <c>
        <is>
          <t>06.07.2023 19:02:12</t>
        </is>
      </c>
      <c>
        <v>0.917777777</v>
      </c>
      <c>
        <v>0</v>
      </c>
      <c>
        <v>42</v>
      </c>
      <c>
        <v>0</v>
      </c>
      <c>
        <v>0</v>
      </c>
      <c>
        <v>0</v>
      </c>
      <c>
        <v>58</v>
      </c>
      <c>
        <v>0</v>
      </c>
      <c>
        <v>0</v>
      </c>
      <c>
        <v>0</v>
      </c>
      <c>
        <v>17.440799509609192</v>
      </c>
      <c>
        <v>0</v>
      </c>
      <c>
        <v>0</v>
      </c>
      <c>
        <v>0</v>
      </c>
      <c>
        <v>96.92634870088537</v>
      </c>
      <c>
        <v>0</v>
      </c>
      <c>
        <v>0</v>
      </c>
      <c>
        <v>114.36714821049456</v>
      </c>
    </row>
    <row>
      <c>
        <v>2600280</v>
      </c>
      <c>
        <v>1</v>
      </c>
      <c>
        <is>
          <t>İZMİR</t>
        </is>
      </c>
      <c>
        <v>TİRE</v>
      </c>
      <c>
        <is>
          <t>KÖK</t>
        </is>
      </c>
      <c>
        <v>ÇUKURKÖY KÖK 35-29-L00034_HALİM İNMEZ L04_2327031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06.07.2023 19:47:07</t>
        </is>
      </c>
      <c>
        <is>
          <t>07.07.2023 00:23:36</t>
        </is>
      </c>
      <c>
        <v>4.608055555</v>
      </c>
      <c>
        <v>0</v>
      </c>
      <c>
        <v>40</v>
      </c>
      <c>
        <v>20</v>
      </c>
      <c>
        <v>13</v>
      </c>
      <c>
        <v>1</v>
      </c>
      <c>
        <v>17</v>
      </c>
      <c>
        <v>0</v>
      </c>
      <c>
        <v>0</v>
      </c>
      <c>
        <v>0</v>
      </c>
      <c>
        <v>55.103304955141866</v>
      </c>
      <c>
        <v>1378.3794463729487</v>
      </c>
      <c>
        <v>77.07470101731157</v>
      </c>
      <c>
        <v>1.6103512688881163</v>
      </c>
      <c>
        <v>65.32728651198488</v>
      </c>
      <c>
        <v>0</v>
      </c>
      <c>
        <v>0</v>
      </c>
      <c>
        <v>1577.495090126275</v>
      </c>
    </row>
    <row>
      <c>
        <v>2599616</v>
      </c>
      <c>
        <v>1</v>
      </c>
      <c>
        <is>
          <t>İZMİR</t>
        </is>
      </c>
      <c>
        <v>KONAK</v>
      </c>
      <c>
        <is>
          <t>AG Fideri</t>
        </is>
      </c>
      <c>
        <v>M-2913 35-01-M02913_C_56374607_56374607</v>
      </c>
      <c>
        <v>Üçüncü Şahısların Vermiş Olduğu Hasarlar</v>
      </c>
      <c>
        <v>Dağıtım-AG</v>
      </c>
      <c>
        <v>Uzun</v>
      </c>
      <c>
        <v>Dışsal</v>
      </c>
      <c>
        <v>Bildirimsiz</v>
      </c>
      <c>
        <is>
          <t>06.07.2023 10:46:48</t>
        </is>
      </c>
      <c>
        <is>
          <t>06.07.2023 17:13:16</t>
        </is>
      </c>
      <c>
        <v>6.441111111</v>
      </c>
      <c>
        <v>0</v>
      </c>
      <c>
        <v>61</v>
      </c>
      <c>
        <v>0</v>
      </c>
      <c>
        <v>0</v>
      </c>
      <c>
        <v>0</v>
      </c>
      <c>
        <v>21</v>
      </c>
      <c>
        <v>0</v>
      </c>
      <c>
        <v>0</v>
      </c>
      <c>
        <v>0</v>
      </c>
      <c>
        <v>124.23134198148222</v>
      </c>
      <c>
        <v>0</v>
      </c>
      <c>
        <v>0</v>
      </c>
      <c>
        <v>0</v>
      </c>
      <c>
        <v>186.21790797361817</v>
      </c>
      <c>
        <v>0</v>
      </c>
      <c>
        <v>0</v>
      </c>
      <c>
        <v>310.4492499551004</v>
      </c>
    </row>
    <row>
      <c>
        <v>2599427</v>
      </c>
      <c>
        <v>1</v>
      </c>
      <c>
        <is>
          <t>MANİSA</t>
        </is>
      </c>
      <c>
        <v>ŞEHZADELER</v>
      </c>
      <c>
        <is>
          <t>TM Fideri</t>
        </is>
      </c>
      <c>
        <v>MANİSA TM-1 45-71-A00001_TURGUTLU-1 M09_2309462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06.07.2023 08:45:41</t>
        </is>
      </c>
      <c>
        <is>
          <t>06.07.2023 10:20:40</t>
        </is>
      </c>
      <c>
        <v>1.583055555</v>
      </c>
      <c>
        <v>12</v>
      </c>
      <c>
        <v>163</v>
      </c>
      <c>
        <v>207</v>
      </c>
      <c>
        <v>209</v>
      </c>
      <c>
        <v>13</v>
      </c>
      <c>
        <v>30</v>
      </c>
      <c>
        <v>0</v>
      </c>
      <c>
        <v>0</v>
      </c>
      <c>
        <v>11.548910103350867</v>
      </c>
      <c>
        <v>69.20716277171519</v>
      </c>
      <c>
        <v>1210.827989350958</v>
      </c>
      <c>
        <v>1264.1023143425073</v>
      </c>
      <c>
        <v>68.18282201227512</v>
      </c>
      <c>
        <v>33.065468101572854</v>
      </c>
      <c>
        <v>0</v>
      </c>
      <c>
        <v>0</v>
      </c>
      <c>
        <v>2656.9346666823794</v>
      </c>
    </row>
    <row>
      <c>
        <v>2599994</v>
      </c>
      <c>
        <v>1</v>
      </c>
      <c>
        <is>
          <t>MANİSA</t>
        </is>
      </c>
      <c>
        <v>SALİHLİ</v>
      </c>
      <c>
        <is>
          <t>OG Fideri</t>
        </is>
      </c>
      <c>
        <v>ÇAPAKLI KÖK 45-78-M01161_HatBaşıAyırıcı_90728832 M05_90728832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06.07.2023 15:55:25</t>
        </is>
      </c>
      <c>
        <is>
          <t>06.07.2023 20:17:41</t>
        </is>
      </c>
      <c>
        <v>4.371111111</v>
      </c>
      <c>
        <v>1</v>
      </c>
      <c>
        <v>14</v>
      </c>
      <c>
        <v>12</v>
      </c>
      <c>
        <v>1</v>
      </c>
      <c>
        <v>2</v>
      </c>
      <c>
        <v>0</v>
      </c>
      <c>
        <v>0</v>
      </c>
      <c>
        <v>0</v>
      </c>
      <c>
        <v>0</v>
      </c>
      <c>
        <v>16.849062312792775</v>
      </c>
      <c>
        <v>291.0168700877048</v>
      </c>
      <c>
        <v>0</v>
      </c>
      <c>
        <v>32.40809862660972</v>
      </c>
      <c>
        <v>0</v>
      </c>
      <c>
        <v>0</v>
      </c>
      <c>
        <v>0</v>
      </c>
      <c>
        <v>340.2740310271073</v>
      </c>
    </row>
    <row>
      <c>
        <v>2600300</v>
      </c>
      <c>
        <v>1</v>
      </c>
      <c>
        <is>
          <t>İZMİR</t>
        </is>
      </c>
      <c>
        <v>TİRE</v>
      </c>
      <c>
        <is>
          <t>AG Fideri</t>
        </is>
      </c>
      <c>
        <v>TİRE TR-12 35-29-L00012_48356003_56361176_56361176</v>
      </c>
      <c>
        <v>AG Tel Kopuğu</v>
      </c>
      <c>
        <v>Dağıtım-AG</v>
      </c>
      <c>
        <v>Uzun</v>
      </c>
      <c>
        <v>Şebeke işletmecisi</v>
      </c>
      <c>
        <v>Bildirimsiz</v>
      </c>
      <c>
        <is>
          <t>06.07.2023 19:38:56</t>
        </is>
      </c>
      <c>
        <is>
          <t>07.07.2023 04:53:52</t>
        </is>
      </c>
      <c>
        <v>9.248888888</v>
      </c>
      <c>
        <v>0</v>
      </c>
      <c>
        <v>149</v>
      </c>
      <c>
        <v>0</v>
      </c>
      <c>
        <v>1</v>
      </c>
      <c>
        <v>0</v>
      </c>
      <c>
        <v>5</v>
      </c>
      <c>
        <v>0</v>
      </c>
      <c>
        <v>0</v>
      </c>
      <c>
        <v>0</v>
      </c>
      <c>
        <v>270.86032890524285</v>
      </c>
      <c>
        <v>0</v>
      </c>
      <c>
        <v>0.26787577003138</v>
      </c>
      <c>
        <v>0</v>
      </c>
      <c>
        <v>49.34582273385983</v>
      </c>
      <c>
        <v>0</v>
      </c>
      <c>
        <v>0</v>
      </c>
      <c>
        <v>320.47402740913407</v>
      </c>
    </row>
    <row>
      <c>
        <v>2599659</v>
      </c>
      <c>
        <v>1</v>
      </c>
      <c>
        <is>
          <t>MANİSA</t>
        </is>
      </c>
      <c>
        <v>KIRKAĞAÇ</v>
      </c>
      <c>
        <is>
          <t>OG Fideri</t>
        </is>
      </c>
      <c>
        <v>YAĞMURLU TR-1 45-76-L00169_DIREK TIPI TRAFO HUCRESI H01_2093109</v>
      </c>
      <c>
        <v>OG Ayırıcı Arızası</v>
      </c>
      <c>
        <v>Dağıtım-OG</v>
      </c>
      <c>
        <v>Uzun</v>
      </c>
      <c>
        <v>Şebeke işletmecisi</v>
      </c>
      <c>
        <v>Bildirimsiz</v>
      </c>
      <c>
        <is>
          <t>06.07.2023 11:18:31</t>
        </is>
      </c>
      <c>
        <is>
          <t>06.07.2023 14:32:22</t>
        </is>
      </c>
      <c>
        <v>3.230833333</v>
      </c>
      <c>
        <v>0</v>
      </c>
      <c>
        <v>71</v>
      </c>
      <c>
        <v>0</v>
      </c>
      <c>
        <v>9</v>
      </c>
      <c>
        <v>0</v>
      </c>
      <c>
        <v>7</v>
      </c>
      <c>
        <v>0</v>
      </c>
      <c>
        <v>0</v>
      </c>
      <c>
        <v>0</v>
      </c>
      <c>
        <v>39.5704424955241</v>
      </c>
      <c>
        <v>0</v>
      </c>
      <c>
        <v>40.362684446414995</v>
      </c>
      <c>
        <v>0</v>
      </c>
      <c>
        <v>5.067349377820708</v>
      </c>
      <c>
        <v>0</v>
      </c>
      <c>
        <v>0</v>
      </c>
      <c>
        <v>85.0004763197598</v>
      </c>
    </row>
    <row>
      <c>
        <v>2600323</v>
      </c>
      <c>
        <v>1</v>
      </c>
      <c>
        <is>
          <t>MANİSA</t>
        </is>
      </c>
      <c>
        <v>ALAŞEHİR</v>
      </c>
      <c>
        <is>
          <t>AG Fideri</t>
        </is>
      </c>
      <c>
        <v>KENANPAŞA TR-1 45-73-M00749_A_56392261_56392261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06.07.2023 20:14:48</t>
        </is>
      </c>
      <c>
        <is>
          <t>07.07.2023 02:43:17</t>
        </is>
      </c>
      <c>
        <v>6.474722222</v>
      </c>
      <c>
        <v>0</v>
      </c>
      <c>
        <v>6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8.090745358645638</v>
      </c>
      <c>
        <v>0</v>
      </c>
      <c>
        <v>9.099329743369447</v>
      </c>
      <c>
        <v>0</v>
      </c>
      <c>
        <v>0</v>
      </c>
      <c>
        <v>0</v>
      </c>
      <c>
        <v>0</v>
      </c>
      <c>
        <v>17.190075102015086</v>
      </c>
    </row>
    <row>
      <c>
        <v>2599951</v>
      </c>
      <c>
        <v>1</v>
      </c>
      <c>
        <is>
          <t>İZMİR</t>
        </is>
      </c>
      <c>
        <v>MENDERES</v>
      </c>
      <c>
        <is>
          <t>Dağıtım Transformatörü</t>
        </is>
      </c>
      <c>
        <v>SANCAKLI TR-5 35-22-M00159_35-22-M00159_2377272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06.07.2023 15:10:17</t>
        </is>
      </c>
      <c>
        <is>
          <t>06.07.2023 15:27:31</t>
        </is>
      </c>
      <c>
        <v>0.287222222</v>
      </c>
      <c>
        <v>0</v>
      </c>
      <c>
        <v>16</v>
      </c>
      <c>
        <v>0</v>
      </c>
      <c>
        <v>12</v>
      </c>
      <c>
        <v>0</v>
      </c>
      <c>
        <v>6</v>
      </c>
      <c>
        <v>0</v>
      </c>
      <c>
        <v>0</v>
      </c>
      <c>
        <v>0</v>
      </c>
      <c>
        <v>1.3425200511466122</v>
      </c>
      <c>
        <v>0</v>
      </c>
      <c>
        <v>1.3800791908400971</v>
      </c>
      <c>
        <v>0</v>
      </c>
      <c>
        <v>2.190936277327906</v>
      </c>
      <c>
        <v>0</v>
      </c>
      <c>
        <v>0</v>
      </c>
      <c>
        <v>4.913535519314616</v>
      </c>
    </row>
    <row>
      <c>
        <v>2600492</v>
      </c>
      <c>
        <v>1</v>
      </c>
      <c>
        <is>
          <t>İZMİR</t>
        </is>
      </c>
      <c>
        <v>BERGAMA</v>
      </c>
      <c>
        <is>
          <t>Dağıtım Transformatörü</t>
        </is>
      </c>
      <c>
        <v>ARAPLIOVASI GES DM 35-16-M00811_35-16-M00811_48716800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06.07.2023 23:49:31</t>
        </is>
      </c>
      <c>
        <is>
          <t>07.07.2023 03:26:24</t>
        </is>
      </c>
      <c>
        <v>3.614722222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1.4131995524254188</v>
      </c>
      <c>
        <v>0</v>
      </c>
      <c>
        <v>0</v>
      </c>
      <c>
        <v>0</v>
      </c>
      <c>
        <v>0</v>
      </c>
      <c>
        <v>1.4131995524254188</v>
      </c>
    </row>
    <row>
      <c>
        <v>2600094</v>
      </c>
      <c>
        <v>1</v>
      </c>
      <c>
        <is>
          <t>İZMİR</t>
        </is>
      </c>
      <c>
        <v>ÇEŞME</v>
      </c>
      <c>
        <is>
          <t>Saha Dağıtım Kutusu (SDK)</t>
        </is>
      </c>
      <c>
        <v>L-261 SİTESPOR 35-18-L00261_D D01_79363677</v>
      </c>
      <c>
        <v>AG Box / Sdk Giriş Sigorta Atığı</v>
      </c>
      <c>
        <v>Dağıtım-AG</v>
      </c>
      <c>
        <v>Uzun</v>
      </c>
      <c>
        <v>Şebeke işletmecisi</v>
      </c>
      <c>
        <v>Bildirimsiz</v>
      </c>
      <c>
        <is>
          <t>06.07.2023 17:28:00</t>
        </is>
      </c>
      <c>
        <is>
          <t>06.07.2023 22:52:57</t>
        </is>
      </c>
      <c>
        <v>5.415833333</v>
      </c>
      <c>
        <v>0</v>
      </c>
      <c>
        <v>35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85.93213267772524</v>
      </c>
      <c>
        <v>0</v>
      </c>
      <c>
        <v>0</v>
      </c>
      <c>
        <v>0</v>
      </c>
      <c>
        <v>0</v>
      </c>
      <c>
        <v>0</v>
      </c>
      <c>
        <v>0</v>
      </c>
      <c>
        <v>85.93213267772524</v>
      </c>
    </row>
    <row>
      <c>
        <v>2599490</v>
      </c>
      <c>
        <v>1</v>
      </c>
      <c>
        <is>
          <t>MANİSA</t>
        </is>
      </c>
      <c>
        <v>GÖRDES</v>
      </c>
      <c>
        <is>
          <t>KÖK</t>
        </is>
      </c>
      <c>
        <v>FUNDACIK KÖK 45-75-M00068_ÇİÇEKLİ M02_67108854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06.07.2023 09:23:47</t>
        </is>
      </c>
      <c>
        <is>
          <t>06.07.2023 09:53:25</t>
        </is>
      </c>
      <c>
        <v>0.493888888</v>
      </c>
      <c>
        <v>5</v>
      </c>
      <c>
        <v>1329</v>
      </c>
      <c>
        <v>1</v>
      </c>
      <c>
        <v>21</v>
      </c>
      <c>
        <v>3</v>
      </c>
      <c>
        <v>117</v>
      </c>
      <c>
        <v>1</v>
      </c>
      <c>
        <v>0</v>
      </c>
      <c>
        <v>0.5222594668666667</v>
      </c>
      <c>
        <v>74.31450974713962</v>
      </c>
      <c>
        <v>1.3821192616400253</v>
      </c>
      <c>
        <v>2.9992973982252558</v>
      </c>
      <c>
        <v>10.019721806680385</v>
      </c>
      <c>
        <v>18.546749686257737</v>
      </c>
      <c>
        <v>10.009403824408219</v>
      </c>
      <c>
        <v>0</v>
      </c>
      <c>
        <v>117.79406119121792</v>
      </c>
    </row>
    <row>
      <c>
        <v>2599696</v>
      </c>
      <c>
        <v>1</v>
      </c>
      <c>
        <is>
          <t>İZMİR</t>
        </is>
      </c>
      <c>
        <v>ÖDEMİŞ</v>
      </c>
      <c>
        <is>
          <t>Dağıtım Transformatörü</t>
        </is>
      </c>
      <c>
        <v>OVAKENT TR-9 35-15-L00589_35-15-L00589_2366046</v>
      </c>
      <c>
        <v>AG Tel Kopuğu</v>
      </c>
      <c>
        <v>Dağıtım-AG</v>
      </c>
      <c>
        <v>Uzun</v>
      </c>
      <c>
        <v>Şebeke işletmecisi</v>
      </c>
      <c>
        <v>Bildirimsiz</v>
      </c>
      <c>
        <is>
          <t>06.07.2023 11:41:47</t>
        </is>
      </c>
      <c>
        <is>
          <t>06.07.2023 13:09:34</t>
        </is>
      </c>
      <c>
        <v>1.463055555</v>
      </c>
      <c>
        <v>0</v>
      </c>
      <c>
        <v>6</v>
      </c>
      <c>
        <v>0</v>
      </c>
      <c>
        <v>23</v>
      </c>
      <c>
        <v>0</v>
      </c>
      <c>
        <v>7</v>
      </c>
      <c>
        <v>0</v>
      </c>
      <c>
        <v>0</v>
      </c>
      <c>
        <v>0</v>
      </c>
      <c>
        <v>11.735818279223007</v>
      </c>
      <c>
        <v>0</v>
      </c>
      <c>
        <v>114.94992502866872</v>
      </c>
      <c>
        <v>0</v>
      </c>
      <c>
        <v>46.86363085972118</v>
      </c>
      <c>
        <v>0</v>
      </c>
      <c>
        <v>0</v>
      </c>
      <c>
        <v>173.5493741676129</v>
      </c>
    </row>
    <row>
      <c>
        <v>2599596</v>
      </c>
      <c>
        <v>1</v>
      </c>
      <c>
        <is>
          <t>İZMİR</t>
        </is>
      </c>
      <c>
        <v>ÖDEMİŞ</v>
      </c>
      <c>
        <is>
          <t>AG Fideri</t>
        </is>
      </c>
      <c>
        <v>TR-79 İ.EKİNCİOĞLU GRB. 35-15-M00079_B_56370349_56370349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06.07.2023 10:29:01</t>
        </is>
      </c>
      <c>
        <is>
          <t>06.07.2023 15:34:04</t>
        </is>
      </c>
      <c>
        <v>5.084166666</v>
      </c>
      <c>
        <v>0</v>
      </c>
      <c>
        <v>0</v>
      </c>
      <c>
        <v>0</v>
      </c>
      <c>
        <v>7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150.739467000713</v>
      </c>
      <c>
        <v>0</v>
      </c>
      <c>
        <v>24.448322645451846</v>
      </c>
      <c>
        <v>0</v>
      </c>
      <c>
        <v>0</v>
      </c>
      <c>
        <v>175.18778964616484</v>
      </c>
    </row>
    <row>
      <c>
        <v>2599347</v>
      </c>
      <c>
        <v>1</v>
      </c>
      <c>
        <is>
          <t>İZMİR</t>
        </is>
      </c>
      <c>
        <v>URLA</v>
      </c>
      <c>
        <is>
          <t>OG Fideri</t>
        </is>
      </c>
      <c>
        <v>TATAR DM 35-19-M00256_HatBaşıAyırıcı_53137440 M12_53137440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06.07.2023 07:18:35</t>
        </is>
      </c>
      <c>
        <is>
          <t>06.07.2023 09:44:42</t>
        </is>
      </c>
      <c>
        <v>2.435277777</v>
      </c>
      <c>
        <v>0</v>
      </c>
      <c>
        <v>30</v>
      </c>
      <c>
        <v>1</v>
      </c>
      <c>
        <v>36</v>
      </c>
      <c>
        <v>4</v>
      </c>
      <c>
        <v>12</v>
      </c>
      <c>
        <v>0</v>
      </c>
      <c>
        <v>0</v>
      </c>
      <c>
        <v>0</v>
      </c>
      <c>
        <v>33.37655470166057</v>
      </c>
      <c>
        <v>1.62803860977471</v>
      </c>
      <c>
        <v>45.267855775391425</v>
      </c>
      <c>
        <v>77.38878621576453</v>
      </c>
      <c>
        <v>8.132647419046535</v>
      </c>
      <c>
        <v>0</v>
      </c>
      <c>
        <v>0</v>
      </c>
      <c>
        <v>165.79388272163777</v>
      </c>
    </row>
    <row>
      <c>
        <v>2600429</v>
      </c>
      <c>
        <v>1</v>
      </c>
      <c>
        <is>
          <t>İZMİR</t>
        </is>
      </c>
      <c>
        <v>SEFERİHİSAR</v>
      </c>
      <c>
        <is>
          <t>Kullanıcı Bağlantı Hattı</t>
        </is>
      </c>
      <c>
        <v>L-82 35-14-L00082_958066219_958066219</v>
      </c>
      <c>
        <v>AG Branşman Yeraltı Kablo Arızası</v>
      </c>
      <c>
        <v>Dağıtım-AG</v>
      </c>
      <c>
        <v>Uzun</v>
      </c>
      <c>
        <v>Şebeke işletmecisi</v>
      </c>
      <c>
        <v>Bildirimsiz</v>
      </c>
      <c>
        <is>
          <t>06.07.2023 21:20:03</t>
        </is>
      </c>
      <c>
        <is>
          <t>07.07.2023 00:06:43</t>
        </is>
      </c>
      <c>
        <v>2.777777777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0.7057298362508367</v>
      </c>
      <c>
        <v>0</v>
      </c>
      <c>
        <v>0</v>
      </c>
      <c>
        <v>0</v>
      </c>
      <c>
        <v>0</v>
      </c>
      <c>
        <v>0</v>
      </c>
      <c>
        <v>0</v>
      </c>
      <c>
        <v>0.7057298362508367</v>
      </c>
    </row>
    <row>
      <c>
        <v>2599988</v>
      </c>
      <c>
        <v>1</v>
      </c>
      <c>
        <is>
          <t>MANİSA</t>
        </is>
      </c>
      <c>
        <v>ALAŞEHİR</v>
      </c>
      <c>
        <is>
          <t>OG Fideri</t>
        </is>
      </c>
      <c>
        <v>IŞIKLAR KÖK 45-73-M00467_HatBaşıAyırıcı_66075811 M06_66075811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06.07.2023 15:43:58</t>
        </is>
      </c>
      <c>
        <is>
          <t>06.07.2023 19:45:53</t>
        </is>
      </c>
      <c>
        <v>4.031944444</v>
      </c>
      <c>
        <v>0</v>
      </c>
      <c>
        <v>90</v>
      </c>
      <c>
        <v>0</v>
      </c>
      <c>
        <v>6</v>
      </c>
      <c>
        <v>0</v>
      </c>
      <c>
        <v>2</v>
      </c>
      <c>
        <v>0</v>
      </c>
      <c>
        <v>0</v>
      </c>
      <c>
        <v>0</v>
      </c>
      <c>
        <v>105.82725465590116</v>
      </c>
      <c>
        <v>0</v>
      </c>
      <c>
        <v>93.47791537461079</v>
      </c>
      <c>
        <v>0</v>
      </c>
      <c>
        <v>9.447143081643421</v>
      </c>
      <c>
        <v>0</v>
      </c>
      <c>
        <v>0</v>
      </c>
      <c>
        <v>208.75231311215535</v>
      </c>
    </row>
    <row>
      <c>
        <v>2600386</v>
      </c>
      <c>
        <v>1</v>
      </c>
      <c>
        <is>
          <t>İZMİR</t>
        </is>
      </c>
      <c>
        <v>MENDERES</v>
      </c>
      <c>
        <is>
          <t>KÖK</t>
        </is>
      </c>
      <c>
        <v>AĞAÇ İŞLERİ KÖK-2 (M-703) 35-22-M00125_KISIKKÖY(KARTAL) M02_72110798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06.07.2023 21:13:28</t>
        </is>
      </c>
      <c>
        <is>
          <t>06.07.2023 21:33:20</t>
        </is>
      </c>
      <c>
        <v>0.331111111</v>
      </c>
      <c>
        <v>0</v>
      </c>
      <c>
        <v>279</v>
      </c>
      <c>
        <v>0</v>
      </c>
      <c>
        <v>23</v>
      </c>
      <c>
        <v>9</v>
      </c>
      <c>
        <v>64</v>
      </c>
      <c>
        <v>2</v>
      </c>
      <c>
        <v>2</v>
      </c>
      <c>
        <v>0</v>
      </c>
      <c>
        <v>27.83227842538692</v>
      </c>
      <c>
        <v>0</v>
      </c>
      <c>
        <v>11.589737495665263</v>
      </c>
      <c>
        <v>33.40939062924206</v>
      </c>
      <c>
        <v>27.67988457861586</v>
      </c>
      <c>
        <v>37.518423852062966</v>
      </c>
      <c>
        <v>3.5657149766152494</v>
      </c>
      <c>
        <v>141.59542995758832</v>
      </c>
    </row>
    <row>
      <c>
        <v>2600054</v>
      </c>
      <c>
        <v>1</v>
      </c>
      <c>
        <is>
          <t>İZMİR</t>
        </is>
      </c>
      <c>
        <v>DİKİLİ</v>
      </c>
      <c>
        <is>
          <t>KÖK</t>
        </is>
      </c>
      <c>
        <v>ÇANDARLI TATİL KÖYÜ KÖK-11 35-30-M00079_SULAMA M02_72085967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06.07.2023 17:12:09</t>
        </is>
      </c>
      <c>
        <is>
          <t>06.07.2023 17:31:09</t>
        </is>
      </c>
      <c>
        <v>0.316666666</v>
      </c>
      <c>
        <v>0</v>
      </c>
      <c>
        <v>0</v>
      </c>
      <c>
        <v>12</v>
      </c>
      <c>
        <v>46</v>
      </c>
      <c>
        <v>1</v>
      </c>
      <c>
        <v>5</v>
      </c>
      <c>
        <v>0</v>
      </c>
      <c>
        <v>0</v>
      </c>
      <c>
        <v>0</v>
      </c>
      <c>
        <v>0</v>
      </c>
      <c>
        <v>178.56526860173273</v>
      </c>
      <c>
        <v>52.626987278771956</v>
      </c>
      <c>
        <v>2.8917426317564403</v>
      </c>
      <c>
        <v>26.911594661930557</v>
      </c>
      <c>
        <v>0</v>
      </c>
      <c>
        <v>0</v>
      </c>
      <c>
        <v>260.9955931741917</v>
      </c>
    </row>
    <row>
      <c>
        <v>2599722</v>
      </c>
      <c>
        <v>1</v>
      </c>
      <c>
        <is>
          <t>MANİSA</t>
        </is>
      </c>
      <c>
        <v>YUNUSEMRE</v>
      </c>
      <c>
        <is>
          <t>KÖK</t>
        </is>
      </c>
      <c>
        <v>TURGUTALP KÖK 45-71-M00260_KOOPERATİF M03_72233757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06.07.2023 12:11:27</t>
        </is>
      </c>
      <c>
        <is>
          <t>06.07.2023 13:34:11</t>
        </is>
      </c>
      <c>
        <v>1.378888888</v>
      </c>
      <c>
        <v>2</v>
      </c>
      <c>
        <v>1</v>
      </c>
      <c>
        <v>7</v>
      </c>
      <c>
        <v>0</v>
      </c>
      <c>
        <v>1</v>
      </c>
      <c>
        <v>1</v>
      </c>
      <c>
        <v>0</v>
      </c>
      <c>
        <v>0</v>
      </c>
      <c>
        <v>68.44847802559741</v>
      </c>
      <c>
        <v>0.32600578569611105</v>
      </c>
      <c>
        <v>5.243483935983565</v>
      </c>
      <c>
        <v>0</v>
      </c>
      <c>
        <v>2.757365958168889</v>
      </c>
      <c>
        <v>1.2577086495086918</v>
      </c>
      <c>
        <v>0</v>
      </c>
      <c>
        <v>0</v>
      </c>
      <c>
        <v>78.03304235495466</v>
      </c>
    </row>
    <row>
      <c>
        <v>2600409</v>
      </c>
      <c>
        <v>1</v>
      </c>
      <c>
        <is>
          <t>İZMİR</t>
        </is>
      </c>
      <c>
        <v>BEYDAĞ</v>
      </c>
      <c>
        <is>
          <t>Dağıtım Transformatörü</t>
        </is>
      </c>
      <c>
        <v>PALAMATÇUK MERKEZ TR-1 35-32-L00067_35-32-L00067_2362389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06.07.2023 21:01:00</t>
        </is>
      </c>
      <c>
        <is>
          <t>07.07.2023 03:45:51</t>
        </is>
      </c>
      <c>
        <v>6.7475</v>
      </c>
      <c>
        <v>0</v>
      </c>
      <c>
        <v>74</v>
      </c>
      <c>
        <v>0</v>
      </c>
      <c>
        <v>0</v>
      </c>
      <c>
        <v>0</v>
      </c>
      <c>
        <v>11</v>
      </c>
      <c>
        <v>0</v>
      </c>
      <c>
        <v>0</v>
      </c>
      <c>
        <v>0</v>
      </c>
      <c>
        <v>70.9247305861573</v>
      </c>
      <c>
        <v>0</v>
      </c>
      <c>
        <v>0</v>
      </c>
      <c>
        <v>0</v>
      </c>
      <c>
        <v>19.025888824605854</v>
      </c>
      <c>
        <v>0</v>
      </c>
      <c>
        <v>0</v>
      </c>
      <c>
        <v>89.95061941076315</v>
      </c>
    </row>
    <row>
      <c>
        <v>2599344</v>
      </c>
      <c>
        <v>1</v>
      </c>
      <c>
        <is>
          <t>MANİSA</t>
        </is>
      </c>
      <c>
        <v>ALAŞEHİR</v>
      </c>
      <c>
        <is>
          <t>AG Fideri</t>
        </is>
      </c>
      <c>
        <v>ÇİFTLİKDERE TR-3 45-73-M00548_A_56390957_56390957</v>
      </c>
      <c>
        <v>AG Tel Kopuğu</v>
      </c>
      <c>
        <v>Dağıtım-AG</v>
      </c>
      <c>
        <v>Uzun</v>
      </c>
      <c>
        <v>Şebeke işletmecisi</v>
      </c>
      <c>
        <v>Bildirimsiz</v>
      </c>
      <c>
        <is>
          <t>06.07.2023 07:17:05</t>
        </is>
      </c>
      <c>
        <is>
          <t>06.07.2023 12:48:46</t>
        </is>
      </c>
      <c>
        <v>5.528055555</v>
      </c>
      <c>
        <v>0</v>
      </c>
      <c>
        <v>3</v>
      </c>
      <c>
        <v>0</v>
      </c>
      <c>
        <v>9</v>
      </c>
      <c>
        <v>0</v>
      </c>
      <c>
        <v>0</v>
      </c>
      <c>
        <v>0</v>
      </c>
      <c>
        <v>0</v>
      </c>
      <c>
        <v>0</v>
      </c>
      <c>
        <v>4.113667242491167</v>
      </c>
      <c>
        <v>0</v>
      </c>
      <c>
        <v>24.41730789004054</v>
      </c>
      <c>
        <v>0</v>
      </c>
      <c>
        <v>0</v>
      </c>
      <c>
        <v>0</v>
      </c>
      <c>
        <v>0</v>
      </c>
      <c>
        <v>28.530975132531708</v>
      </c>
    </row>
    <row>
      <c>
        <v>2600031</v>
      </c>
      <c>
        <v>1</v>
      </c>
      <c>
        <is>
          <t>İZMİR</t>
        </is>
      </c>
      <c>
        <v>GAZİEMİR</v>
      </c>
      <c>
        <is>
          <t>Kullanıcı Bağlantı Hattı</t>
        </is>
      </c>
      <c>
        <v>K-3267 35-08-K03267_95000044840_95000044840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06.07.2023 16:49:07</t>
        </is>
      </c>
      <c>
        <is>
          <t>06.07.2023 18:45:28</t>
        </is>
      </c>
      <c>
        <v>1.939166666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0.473657303843458</v>
      </c>
      <c>
        <v>0</v>
      </c>
      <c>
        <v>0</v>
      </c>
      <c>
        <v>0</v>
      </c>
      <c>
        <v>0</v>
      </c>
      <c>
        <v>0</v>
      </c>
      <c>
        <v>0</v>
      </c>
      <c>
        <v>0.473657303843458</v>
      </c>
    </row>
    <row>
      <c>
        <v>2599536</v>
      </c>
      <c>
        <v>1</v>
      </c>
      <c>
        <is>
          <t>İZMİR</t>
        </is>
      </c>
      <c>
        <v>KINIK</v>
      </c>
      <c>
        <is>
          <t>DM</t>
        </is>
      </c>
      <c>
        <v>KINIK ORGANİZE DM 35-24-M00208_KOCAÖMERLİ KÖYLER M13_83158580</v>
      </c>
      <c>
        <v>Şebeke Yenileme ve Kapasite Artışı Çalışması</v>
      </c>
      <c>
        <v>Dağıtım-OG</v>
      </c>
      <c>
        <v>Uzun</v>
      </c>
      <c>
        <v>Şebeke işletmecisi</v>
      </c>
      <c>
        <v>Bildirimli</v>
      </c>
      <c>
        <is>
          <t>06.07.2023 09:59:51</t>
        </is>
      </c>
      <c>
        <is>
          <t>06.07.2023 16:54:35</t>
        </is>
      </c>
      <c>
        <v>6.912222222</v>
      </c>
      <c>
        <v>1</v>
      </c>
      <c>
        <v>1054</v>
      </c>
      <c>
        <v>2</v>
      </c>
      <c>
        <v>17</v>
      </c>
      <c>
        <v>9</v>
      </c>
      <c>
        <v>79</v>
      </c>
      <c>
        <v>0</v>
      </c>
      <c>
        <v>0</v>
      </c>
      <c>
        <v>4.280691208137106</v>
      </c>
      <c>
        <v>997.4018409585129</v>
      </c>
      <c>
        <v>47.66275909867114</v>
      </c>
      <c>
        <v>388.93390674991105</v>
      </c>
      <c>
        <v>752.4156398939066</v>
      </c>
      <c>
        <v>405.2300770519658</v>
      </c>
      <c>
        <v>0</v>
      </c>
      <c>
        <v>0</v>
      </c>
      <c>
        <v>2595.924914961105</v>
      </c>
    </row>
    <row>
      <c>
        <v>2599530</v>
      </c>
      <c>
        <v>1</v>
      </c>
      <c>
        <is>
          <t>İZMİR</t>
        </is>
      </c>
      <c>
        <v>SELÇUK</v>
      </c>
      <c>
        <is>
          <t>DM</t>
        </is>
      </c>
      <c>
        <v>SELÇUK İM/DM 35-13-A00004_SELÇUK ZİRAİ SULAMA L05_65986069</v>
      </c>
      <c>
        <v>Manevra</v>
      </c>
      <c>
        <v>Dağıtım-OG</v>
      </c>
      <c>
        <v>Uzun</v>
      </c>
      <c>
        <v>Şebeke işletmecisi</v>
      </c>
      <c>
        <v>Bildirimsiz</v>
      </c>
      <c>
        <is>
          <t>06.07.2023 09:55:49</t>
        </is>
      </c>
      <c>
        <is>
          <t>06.07.2023 10:57:56</t>
        </is>
      </c>
      <c>
        <v>1.035277777</v>
      </c>
      <c>
        <v>1</v>
      </c>
      <c>
        <v>43</v>
      </c>
      <c>
        <v>21</v>
      </c>
      <c>
        <v>277</v>
      </c>
      <c>
        <v>14</v>
      </c>
      <c>
        <v>64</v>
      </c>
      <c>
        <v>1</v>
      </c>
      <c>
        <v>0</v>
      </c>
      <c>
        <v>1.159857488788288</v>
      </c>
      <c>
        <v>20.60029980270127</v>
      </c>
      <c>
        <v>80.4636720939734</v>
      </c>
      <c>
        <v>445.2006816603519</v>
      </c>
      <c>
        <v>335.46298920294646</v>
      </c>
      <c>
        <v>117.3190439192527</v>
      </c>
      <c>
        <v>4.216788651443247</v>
      </c>
      <c>
        <v>0</v>
      </c>
      <c>
        <v>1004.4233328194573</v>
      </c>
    </row>
    <row>
      <c>
        <v>2600200</v>
      </c>
      <c>
        <v>1</v>
      </c>
      <c>
        <is>
          <t>İZMİR</t>
        </is>
      </c>
      <c>
        <v>BERGAMA</v>
      </c>
      <c>
        <is>
          <t>AG Fideri</t>
        </is>
      </c>
      <c>
        <v>EKİZLER TR-1 35-16-M00094_A_56400035_56400035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06.07.2023 19:08:48</t>
        </is>
      </c>
      <c>
        <is>
          <t>06.07.2023 21:38:20</t>
        </is>
      </c>
      <c>
        <v>2.492222222</v>
      </c>
      <c>
        <v>0</v>
      </c>
      <c>
        <v>15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3.833222192150072</v>
      </c>
      <c>
        <v>0</v>
      </c>
      <c>
        <v>0</v>
      </c>
      <c>
        <v>0</v>
      </c>
      <c>
        <v>0.09245956348736867</v>
      </c>
      <c>
        <v>0</v>
      </c>
      <c>
        <v>0</v>
      </c>
      <c>
        <v>3.9256817556374406</v>
      </c>
    </row>
    <row>
      <c>
        <v>2599384</v>
      </c>
      <c>
        <v>1</v>
      </c>
      <c>
        <is>
          <t>İZMİR</t>
        </is>
      </c>
      <c>
        <v>KİRAZ</v>
      </c>
      <c>
        <is>
          <t>OG Fideri</t>
        </is>
      </c>
      <c>
        <v>VELİLER KÖK 35-31-L00116_HatBaşıAyırıcı_96739066 L03_96739066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06.07.2023 07:58:53</t>
        </is>
      </c>
      <c>
        <is>
          <t>06.07.2023 09:26:47</t>
        </is>
      </c>
      <c>
        <v>1.465</v>
      </c>
      <c>
        <v>0</v>
      </c>
      <c>
        <v>37</v>
      </c>
      <c>
        <v>0</v>
      </c>
      <c>
        <v>6</v>
      </c>
      <c>
        <v>0</v>
      </c>
      <c>
        <v>5</v>
      </c>
      <c>
        <v>0</v>
      </c>
      <c>
        <v>0</v>
      </c>
      <c>
        <v>0</v>
      </c>
      <c>
        <v>9.024310453910502</v>
      </c>
      <c>
        <v>0</v>
      </c>
      <c>
        <v>10.19452932927329</v>
      </c>
      <c>
        <v>0</v>
      </c>
      <c>
        <v>9.874908251323095</v>
      </c>
      <c>
        <v>0</v>
      </c>
      <c>
        <v>0</v>
      </c>
      <c>
        <v>29.093748034506888</v>
      </c>
    </row>
    <row>
      <c>
        <v>2599467</v>
      </c>
      <c>
        <v>1</v>
      </c>
      <c>
        <is>
          <t>MANİSA</t>
        </is>
      </c>
      <c>
        <v>ALAŞEHİR</v>
      </c>
      <c>
        <is>
          <t>DM</t>
        </is>
      </c>
      <c>
        <v>ÖZMEN DM 45-73-M01186_ÖZMEN-3 JES M010_66394466</v>
      </c>
      <c>
        <v>Şebeke Yenileme ve Kapasite Artışı Çalışması</v>
      </c>
      <c>
        <v>Dağıtım-OG</v>
      </c>
      <c>
        <v>Uzun</v>
      </c>
      <c>
        <v>Şebeke işletmecisi</v>
      </c>
      <c>
        <v>Bildirimli</v>
      </c>
      <c>
        <is>
          <t>06.07.2023 09:07:54</t>
        </is>
      </c>
      <c>
        <is>
          <t>06.07.2023 17:27:34</t>
        </is>
      </c>
      <c>
        <v>8.327777777</v>
      </c>
      <c>
        <v>0</v>
      </c>
      <c>
        <v>0</v>
      </c>
      <c>
        <v>0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0.734660791541682</v>
      </c>
      <c>
        <v>0</v>
      </c>
      <c>
        <v>0.734660791541682</v>
      </c>
    </row>
    <row>
      <c>
        <v>2600263</v>
      </c>
      <c>
        <v>1</v>
      </c>
      <c>
        <is>
          <t>İZMİR</t>
        </is>
      </c>
      <c>
        <v>TİRE</v>
      </c>
      <c>
        <is>
          <t>KÖK</t>
        </is>
      </c>
      <c>
        <v>KİRELLİ KÖK 35-29-L00809_PEŞREVLİ L04_74719160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06.07.2023 19:35:07</t>
        </is>
      </c>
      <c>
        <is>
          <t>06.07.2023 23:34:52</t>
        </is>
      </c>
      <c>
        <v>3.995833333</v>
      </c>
      <c>
        <v>0</v>
      </c>
      <c>
        <v>266</v>
      </c>
      <c>
        <v>54</v>
      </c>
      <c>
        <v>53</v>
      </c>
      <c>
        <v>6</v>
      </c>
      <c>
        <v>48</v>
      </c>
      <c>
        <v>1</v>
      </c>
      <c>
        <v>0</v>
      </c>
      <c>
        <v>0</v>
      </c>
      <c>
        <v>213.00432968154854</v>
      </c>
      <c>
        <v>2104.4012146962145</v>
      </c>
      <c>
        <v>469.3899203204029</v>
      </c>
      <c>
        <v>366.27799404981863</v>
      </c>
      <c>
        <v>166.7461893535554</v>
      </c>
      <c>
        <v>28.249722928537228</v>
      </c>
      <c>
        <v>0</v>
      </c>
      <c>
        <v>3348.069371030077</v>
      </c>
    </row>
    <row>
      <c>
        <v>2599762</v>
      </c>
      <c>
        <v>1</v>
      </c>
      <c>
        <is>
          <t>İZMİR</t>
        </is>
      </c>
      <c>
        <v>KİRAZ</v>
      </c>
      <c>
        <is>
          <t>DM</t>
        </is>
      </c>
      <c>
        <v>KİRAZ İM 35-31-A00001_TR-3 (15.8) L07_2331662</v>
      </c>
      <c>
        <v>Şebeke Bakım Çalışması</v>
      </c>
      <c>
        <v>Dağıtım-OG</v>
      </c>
      <c>
        <v>Uzun</v>
      </c>
      <c>
        <v>Şebeke işletmecisi</v>
      </c>
      <c>
        <v>Bildirimli</v>
      </c>
      <c>
        <is>
          <t>06.07.2023 12:41:56</t>
        </is>
      </c>
      <c>
        <is>
          <t>06.07.2023 13:26:36</t>
        </is>
      </c>
      <c>
        <v>0.744444444</v>
      </c>
      <c>
        <v>0</v>
      </c>
      <c>
        <v>3763</v>
      </c>
      <c>
        <v>4</v>
      </c>
      <c>
        <v>706</v>
      </c>
      <c>
        <v>13</v>
      </c>
      <c>
        <v>808</v>
      </c>
      <c>
        <v>5</v>
      </c>
      <c>
        <v>1</v>
      </c>
      <c>
        <v>0</v>
      </c>
      <c>
        <v>541.4203703197951</v>
      </c>
      <c>
        <v>28.225370971391627</v>
      </c>
      <c>
        <v>1149.8625653757476</v>
      </c>
      <c>
        <v>173.43246820399858</v>
      </c>
      <c>
        <v>824.4162128737087</v>
      </c>
      <c>
        <v>245.54694959085103</v>
      </c>
      <c>
        <v>108.18633635407</v>
      </c>
      <c>
        <v>3071.0902736895628</v>
      </c>
    </row>
    <row>
      <c>
        <v>2600509</v>
      </c>
      <c>
        <v>1</v>
      </c>
      <c>
        <is>
          <t>İZMİR</t>
        </is>
      </c>
      <c>
        <v>TİRE</v>
      </c>
      <c>
        <is>
          <t>AG Fideri</t>
        </is>
      </c>
      <c>
        <v>AKKOYUNLU TR-1 35-29-L00269_A_56360370_56360370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06.07.2023 23:26:28</t>
        </is>
      </c>
      <c>
        <is>
          <t>07.07.2023 05:09:55</t>
        </is>
      </c>
      <c>
        <v>5.724166666</v>
      </c>
      <c>
        <v>0</v>
      </c>
      <c>
        <v>24</v>
      </c>
      <c>
        <v>0</v>
      </c>
      <c>
        <v>5</v>
      </c>
      <c>
        <v>0</v>
      </c>
      <c>
        <v>2</v>
      </c>
      <c>
        <v>0</v>
      </c>
      <c>
        <v>0</v>
      </c>
      <c>
        <v>0</v>
      </c>
      <c>
        <v>35.74621419615295</v>
      </c>
      <c>
        <v>0</v>
      </c>
      <c>
        <v>81.54591726110311</v>
      </c>
      <c>
        <v>0</v>
      </c>
      <c>
        <v>0.3475431350446756</v>
      </c>
      <c>
        <v>0</v>
      </c>
      <c>
        <v>0</v>
      </c>
      <c>
        <v>117.63967459230074</v>
      </c>
    </row>
    <row>
      <c>
        <v>2599908</v>
      </c>
      <c>
        <v>1</v>
      </c>
      <c>
        <is>
          <t>İZMİR</t>
        </is>
      </c>
      <c>
        <v>KİRAZ</v>
      </c>
      <c>
        <is>
          <t>Dağıtım Transformatörü</t>
        </is>
      </c>
      <c>
        <v>SIRIMLI CINGILLAR TR-4 35-31-L00195_35-31-L00195_2364633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06.07.2023 14:32:49</t>
        </is>
      </c>
      <c>
        <is>
          <t>06.07.2023 16:15:09</t>
        </is>
      </c>
      <c>
        <v>1.705555555</v>
      </c>
      <c>
        <v>0</v>
      </c>
      <c>
        <v>37</v>
      </c>
      <c>
        <v>0</v>
      </c>
      <c>
        <v>6</v>
      </c>
      <c>
        <v>0</v>
      </c>
      <c>
        <v>2</v>
      </c>
      <c>
        <v>0</v>
      </c>
      <c>
        <v>0</v>
      </c>
      <c>
        <v>0</v>
      </c>
      <c>
        <v>29.36995777415112</v>
      </c>
      <c>
        <v>0</v>
      </c>
      <c>
        <v>30.552573528377806</v>
      </c>
      <c>
        <v>0</v>
      </c>
      <c>
        <v>2.4624681630573115</v>
      </c>
      <c>
        <v>0</v>
      </c>
      <c>
        <v>0</v>
      </c>
      <c>
        <v>62.38499946558623</v>
      </c>
    </row>
    <row>
      <c>
        <v>2599968</v>
      </c>
      <c>
        <v>1</v>
      </c>
      <c>
        <is>
          <t>MANİSA</t>
        </is>
      </c>
      <c>
        <v>YUNUSEMRE</v>
      </c>
      <c>
        <is>
          <t>Kullanıcı Bağlantı Hattı</t>
        </is>
      </c>
      <c>
        <v>KANALYANI TR-1 45-71-M02187_953247123_953247123</v>
      </c>
      <c>
        <v>Üçüncü Şahısların Vermiş Olduğu Hasarlar</v>
      </c>
      <c>
        <v>Dağıtım-AG</v>
      </c>
      <c>
        <v>Uzun</v>
      </c>
      <c>
        <v>Dışsal</v>
      </c>
      <c>
        <v>Bildirimsiz</v>
      </c>
      <c>
        <is>
          <t>06.07.2023 14:38:12</t>
        </is>
      </c>
      <c>
        <is>
          <t>06.07.2023 17:34:29</t>
        </is>
      </c>
      <c>
        <v>2.938055555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0.7662252202617832</v>
      </c>
      <c>
        <v>0</v>
      </c>
      <c>
        <v>0</v>
      </c>
      <c>
        <v>0</v>
      </c>
      <c>
        <v>0</v>
      </c>
      <c>
        <v>0.7662252202617832</v>
      </c>
    </row>
    <row>
      <c>
        <v>2600014</v>
      </c>
      <c>
        <v>1</v>
      </c>
      <c>
        <is>
          <t>İZMİR</t>
        </is>
      </c>
      <c>
        <v>MENEMEN</v>
      </c>
      <c>
        <is>
          <t>KÖK</t>
        </is>
      </c>
      <c>
        <v>ASARLIK TR-14 KÖK 35-28-M00168_MENEMEN İ.M.(ASARLIK-2) M05_66531977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06.07.2023 16:24:00</t>
        </is>
      </c>
      <c>
        <is>
          <t>06.07.2023 17:28:00</t>
        </is>
      </c>
      <c>
        <v>1.066666666</v>
      </c>
      <c>
        <v>0</v>
      </c>
      <c>
        <v>6153</v>
      </c>
      <c>
        <v>0</v>
      </c>
      <c>
        <v>0</v>
      </c>
      <c>
        <v>1</v>
      </c>
      <c>
        <v>493</v>
      </c>
      <c>
        <v>0</v>
      </c>
      <c>
        <v>0</v>
      </c>
      <c>
        <v>0</v>
      </c>
      <c>
        <v>1674.1058156050701</v>
      </c>
      <c>
        <v>0</v>
      </c>
      <c>
        <v>0</v>
      </c>
      <c>
        <v>3.7039665713316</v>
      </c>
      <c>
        <v>589.1827195455289</v>
      </c>
      <c>
        <v>0</v>
      </c>
      <c>
        <v>0</v>
      </c>
      <c>
        <v>2266.9925017219307</v>
      </c>
    </row>
    <row>
      <c>
        <v>2599307</v>
      </c>
      <c>
        <v>1</v>
      </c>
      <c>
        <is>
          <t>MANİSA</t>
        </is>
      </c>
      <c>
        <v>SELENDİ</v>
      </c>
      <c>
        <is>
          <t>DM</t>
        </is>
      </c>
      <c>
        <v>SELENDİ DM 45-81-M00001_SELENDİ ŞEHİR-2 M03_2321593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06.07.2023 05:50:36</t>
        </is>
      </c>
      <c>
        <is>
          <t>06.07.2023 08:26:54</t>
        </is>
      </c>
      <c>
        <v>2.605</v>
      </c>
      <c>
        <v>2</v>
      </c>
      <c>
        <v>1144</v>
      </c>
      <c>
        <v>0</v>
      </c>
      <c>
        <v>191</v>
      </c>
      <c>
        <v>0</v>
      </c>
      <c>
        <v>358</v>
      </c>
      <c>
        <v>0</v>
      </c>
      <c>
        <v>0</v>
      </c>
      <c>
        <v>0.8103497555333334</v>
      </c>
      <c>
        <v>388.8614817729129</v>
      </c>
      <c>
        <v>0</v>
      </c>
      <c>
        <v>227.84213184327038</v>
      </c>
      <c>
        <v>0</v>
      </c>
      <c>
        <v>397.540952376072</v>
      </c>
      <c>
        <v>0</v>
      </c>
      <c>
        <v>0</v>
      </c>
      <c>
        <v>1015.0549157477886</v>
      </c>
    </row>
    <row>
      <c>
        <v>2599805</v>
      </c>
      <c>
        <v>1</v>
      </c>
      <c>
        <is>
          <t>MANİSA</t>
        </is>
      </c>
      <c>
        <v>ŞEHZADELER</v>
      </c>
      <c>
        <is>
          <t>OG Fideri</t>
        </is>
      </c>
      <c>
        <v>SANCAKLI BOZKÖY KÖK 45-71-M00087_KÖY İÇİ RİNG-1 M03_61320773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06.07.2023 13:22:07</t>
        </is>
      </c>
      <c>
        <is>
          <t>06.07.2023 14:45:47</t>
        </is>
      </c>
      <c>
        <v>1.394444444</v>
      </c>
      <c>
        <v>1</v>
      </c>
      <c>
        <v>418</v>
      </c>
      <c>
        <v>1</v>
      </c>
      <c>
        <v>40</v>
      </c>
      <c>
        <v>0</v>
      </c>
      <c>
        <v>71</v>
      </c>
      <c>
        <v>0</v>
      </c>
      <c>
        <v>0</v>
      </c>
      <c>
        <v>0.3399684502288889</v>
      </c>
      <c>
        <v>108.21493385591853</v>
      </c>
      <c>
        <v>7.1769387580789115</v>
      </c>
      <c>
        <v>39.56020278502494</v>
      </c>
      <c>
        <v>0</v>
      </c>
      <c>
        <v>95.9290912708554</v>
      </c>
      <c>
        <v>0</v>
      </c>
      <c>
        <v>0</v>
      </c>
      <c>
        <v>251.22113512010668</v>
      </c>
    </row>
    <row>
      <c>
        <v>2599473</v>
      </c>
      <c>
        <v>1</v>
      </c>
      <c>
        <is>
          <t>İZMİR</t>
        </is>
      </c>
      <c>
        <v>TORBALI</v>
      </c>
      <c>
        <is>
          <t>OG Fideri</t>
        </is>
      </c>
      <c>
        <v>DEMİRCİ KÖK 35-26-M00779_HatBaşıAyırıcı_66075070 M06_66075070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06.07.2023 09:17:20</t>
        </is>
      </c>
      <c>
        <is>
          <t>06.07.2023 11:07:30</t>
        </is>
      </c>
      <c>
        <v>1.836111111</v>
      </c>
      <c>
        <v>4</v>
      </c>
      <c>
        <v>668</v>
      </c>
      <c>
        <v>1</v>
      </c>
      <c>
        <v>65</v>
      </c>
      <c>
        <v>5</v>
      </c>
      <c>
        <v>78</v>
      </c>
      <c>
        <v>0</v>
      </c>
      <c>
        <v>0</v>
      </c>
      <c>
        <v>1.7252002767805525</v>
      </c>
      <c>
        <v>227.24867074482154</v>
      </c>
      <c>
        <v>15.857533863092776</v>
      </c>
      <c>
        <v>41.16991573113803</v>
      </c>
      <c>
        <v>18.761414041495886</v>
      </c>
      <c>
        <v>118.75401080807111</v>
      </c>
      <c>
        <v>0</v>
      </c>
      <c>
        <v>0</v>
      </c>
      <c>
        <v>423.51674546539994</v>
      </c>
    </row>
    <row>
      <c>
        <v>2599948</v>
      </c>
      <c>
        <v>1</v>
      </c>
      <c>
        <is>
          <t>İZMİR</t>
        </is>
      </c>
      <c>
        <v>BUCA</v>
      </c>
      <c>
        <is>
          <t>AG Fideri</t>
        </is>
      </c>
      <c>
        <v>K-1128 35-03-K01128_E_56374180_56374180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06.07.2023 15:04:22</t>
        </is>
      </c>
      <c>
        <is>
          <t>06.07.2023 16:18:56</t>
        </is>
      </c>
      <c>
        <v>1.242777777</v>
      </c>
      <c>
        <v>0</v>
      </c>
      <c>
        <v>102</v>
      </c>
      <c>
        <v>0</v>
      </c>
      <c>
        <v>0</v>
      </c>
      <c>
        <v>0</v>
      </c>
      <c>
        <v>23</v>
      </c>
      <c>
        <v>0</v>
      </c>
      <c>
        <v>0</v>
      </c>
      <c>
        <v>0</v>
      </c>
      <c>
        <v>34.216459968777095</v>
      </c>
      <c>
        <v>0</v>
      </c>
      <c>
        <v>0</v>
      </c>
      <c>
        <v>0</v>
      </c>
      <c>
        <v>44.43757294690667</v>
      </c>
      <c>
        <v>0</v>
      </c>
      <c>
        <v>0</v>
      </c>
      <c>
        <v>78.65403291568376</v>
      </c>
    </row>
    <row>
      <c>
        <v>2600446</v>
      </c>
      <c>
        <v>1</v>
      </c>
      <c>
        <is>
          <t>İZMİR</t>
        </is>
      </c>
      <c>
        <v>BUCA</v>
      </c>
      <c>
        <is>
          <t>Saha Dağıtım Kutusu (SDK)</t>
        </is>
      </c>
      <c>
        <v>K-1506 35-03-K01506_B c4b_5786232</v>
      </c>
      <c>
        <v>AG Box / Sdk Giriş Sigorta Atığı</v>
      </c>
      <c>
        <v>Dağıtım-AG</v>
      </c>
      <c>
        <v>Uzun</v>
      </c>
      <c>
        <v>Şebeke işletmecisi</v>
      </c>
      <c>
        <v>Bildirimsiz</v>
      </c>
      <c>
        <is>
          <t>06.07.2023 22:26:41</t>
        </is>
      </c>
      <c>
        <is>
          <t>07.07.2023 00:09:14</t>
        </is>
      </c>
      <c>
        <v>1.709166666</v>
      </c>
      <c>
        <v>0</v>
      </c>
      <c>
        <v>36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15.409383214091328</v>
      </c>
      <c>
        <v>0</v>
      </c>
      <c>
        <v>0</v>
      </c>
      <c>
        <v>0</v>
      </c>
      <c>
        <v>0</v>
      </c>
      <c>
        <v>0</v>
      </c>
      <c>
        <v>0</v>
      </c>
      <c>
        <v>15.409383214091328</v>
      </c>
    </row>
    <row>
      <c>
        <v>2599450</v>
      </c>
      <c>
        <v>1</v>
      </c>
      <c>
        <is>
          <t>MANİSA</t>
        </is>
      </c>
      <c>
        <v>ALAŞEHİR</v>
      </c>
      <c>
        <is>
          <t>Dağıtım Transformatörü</t>
        </is>
      </c>
      <c>
        <v>SELİMİYE TR-4 SAZLIKUYU 45-79-M00347_45-79-M00347_2356978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06.07.2023 08:56:39</t>
        </is>
      </c>
      <c>
        <is>
          <t>06.07.2023 15:50:50</t>
        </is>
      </c>
      <c>
        <v>6.903055555</v>
      </c>
      <c>
        <v>0</v>
      </c>
      <c>
        <v>39</v>
      </c>
      <c>
        <v>0</v>
      </c>
      <c>
        <v>11</v>
      </c>
      <c>
        <v>0</v>
      </c>
      <c>
        <v>1</v>
      </c>
      <c>
        <v>0</v>
      </c>
      <c>
        <v>0</v>
      </c>
      <c>
        <v>0</v>
      </c>
      <c>
        <v>29.747566866796216</v>
      </c>
      <c>
        <v>0</v>
      </c>
      <c>
        <v>479.6436974746742</v>
      </c>
      <c>
        <v>0</v>
      </c>
      <c>
        <v>0</v>
      </c>
      <c>
        <v>0</v>
      </c>
      <c>
        <v>0</v>
      </c>
      <c>
        <v>509.3912643414704</v>
      </c>
    </row>
    <row>
      <c>
        <v>2600091</v>
      </c>
      <c>
        <v>1</v>
      </c>
      <c>
        <is>
          <t>MANİSA</t>
        </is>
      </c>
      <c>
        <v>SARIGÖL</v>
      </c>
      <c>
        <is>
          <t>AG Fideri</t>
        </is>
      </c>
      <c>
        <v>EMCELLİ TR-4 KARAOĞLANLAR 45-79-M00371_A_91041818_91041818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06.07.2023 17:39:38</t>
        </is>
      </c>
      <c>
        <is>
          <t>07.07.2023 02:20:39</t>
        </is>
      </c>
      <c>
        <v>8.683611111</v>
      </c>
      <c>
        <v>0</v>
      </c>
      <c>
        <v>5</v>
      </c>
      <c>
        <v>0</v>
      </c>
      <c>
        <v>11</v>
      </c>
      <c>
        <v>0</v>
      </c>
      <c>
        <v>0</v>
      </c>
      <c>
        <v>0</v>
      </c>
      <c>
        <v>0</v>
      </c>
      <c>
        <v>0</v>
      </c>
      <c>
        <v>9.177751893939746</v>
      </c>
      <c>
        <v>0</v>
      </c>
      <c>
        <v>454.9984410115984</v>
      </c>
      <c>
        <v>0</v>
      </c>
      <c>
        <v>0</v>
      </c>
      <c>
        <v>0</v>
      </c>
      <c>
        <v>0</v>
      </c>
      <c>
        <v>464.17619290553813</v>
      </c>
    </row>
    <row>
      <c>
        <v>2599613</v>
      </c>
      <c>
        <v>1</v>
      </c>
      <c>
        <is>
          <t>MANİSA</t>
        </is>
      </c>
      <c>
        <v>KIRKAĞAÇ</v>
      </c>
      <c>
        <is>
          <t>KÖK</t>
        </is>
      </c>
      <c>
        <v>BAKIR KÖK 45-76-M00047_BAKIR TARIMSAL SULAMA M02_72212638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06.07.2023 10:45:55</t>
        </is>
      </c>
      <c>
        <is>
          <t>06.07.2023 12:03:00</t>
        </is>
      </c>
      <c>
        <v>1.284722222</v>
      </c>
      <c>
        <v>1</v>
      </c>
      <c>
        <v>46</v>
      </c>
      <c>
        <v>143</v>
      </c>
      <c>
        <v>39</v>
      </c>
      <c>
        <v>2</v>
      </c>
      <c>
        <v>0</v>
      </c>
      <c>
        <v>0</v>
      </c>
      <c>
        <v>0</v>
      </c>
      <c>
        <v>0.023692537916666666</v>
      </c>
      <c>
        <v>26.310918794279175</v>
      </c>
      <c>
        <v>747.5787360899227</v>
      </c>
      <c>
        <v>142.2359282433712</v>
      </c>
      <c>
        <v>3.032440803683103</v>
      </c>
      <c>
        <v>0</v>
      </c>
      <c>
        <v>0</v>
      </c>
      <c>
        <v>0</v>
      </c>
      <c>
        <v>919.1817164691729</v>
      </c>
    </row>
    <row>
      <c>
        <v>2599281</v>
      </c>
      <c>
        <v>1</v>
      </c>
      <c>
        <is>
          <t>MANİSA</t>
        </is>
      </c>
      <c>
        <v>ALAŞEHİR</v>
      </c>
      <c>
        <is>
          <t>Kullanıcı Bağlantı Hattı</t>
        </is>
      </c>
      <c>
        <v>MATARLI KÖYÜ TR-1 45-73-M00325_945659411_945659411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06.07.2023 03:40:21</t>
        </is>
      </c>
      <c>
        <is>
          <t>06.07.2023 06:42:35</t>
        </is>
      </c>
      <c>
        <v>3.037222222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0.33566829840370604</v>
      </c>
      <c>
        <v>0</v>
      </c>
      <c>
        <v>0</v>
      </c>
      <c>
        <v>0</v>
      </c>
      <c>
        <v>0</v>
      </c>
      <c>
        <v>0</v>
      </c>
      <c>
        <v>0</v>
      </c>
      <c>
        <v>0.33566829840370604</v>
      </c>
    </row>
    <row>
      <c>
        <v>2600489</v>
      </c>
      <c>
        <v>1</v>
      </c>
      <c>
        <is>
          <t>İZMİR</t>
        </is>
      </c>
      <c>
        <v>TİRE</v>
      </c>
      <c>
        <is>
          <t>Dağıtım Transformatörü</t>
        </is>
      </c>
      <c>
        <v>HÜSEYİN ACAR SULAMA GRUBU 35-29-L00608_35-29-L00608_2351652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06.07.2023 23:33:34</t>
        </is>
      </c>
      <c>
        <is>
          <t>07.07.2023 04:54:13</t>
        </is>
      </c>
      <c>
        <v>5.344166666</v>
      </c>
      <c>
        <v>0</v>
      </c>
      <c>
        <v>1</v>
      </c>
      <c>
        <v>0</v>
      </c>
      <c>
        <v>16</v>
      </c>
      <c>
        <v>0</v>
      </c>
      <c>
        <v>1</v>
      </c>
      <c>
        <v>0</v>
      </c>
      <c>
        <v>0</v>
      </c>
      <c>
        <v>0</v>
      </c>
      <c>
        <v>39.36084271690446</v>
      </c>
      <c>
        <v>0</v>
      </c>
      <c>
        <v>344.3114421243518</v>
      </c>
      <c>
        <v>0</v>
      </c>
      <c>
        <v>1.701511747210006</v>
      </c>
      <c>
        <v>0</v>
      </c>
      <c>
        <v>0</v>
      </c>
      <c>
        <v>385.3737965884663</v>
      </c>
    </row>
    <row>
      <c>
        <v>2599264</v>
      </c>
      <c>
        <v>1</v>
      </c>
      <c>
        <is>
          <t>İZMİR</t>
        </is>
      </c>
      <c>
        <v>MENEMEN</v>
      </c>
      <c>
        <is>
          <t>Kullanıcı Bağlantı Hattı</t>
        </is>
      </c>
      <c>
        <v>SEYREK TR-2 35-28-M00909_953377043_953377043</v>
      </c>
      <c>
        <v>AG Box / Sdk Abone Çıkış Sigorta Atığı</v>
      </c>
      <c>
        <v>Dağıtım-AG</v>
      </c>
      <c>
        <v>Uzun</v>
      </c>
      <c>
        <v>Şebeke işletmecisi</v>
      </c>
      <c>
        <v>Bildirimsiz</v>
      </c>
      <c>
        <is>
          <t>06.07.2023 01:40:47</t>
        </is>
      </c>
      <c>
        <is>
          <t>06.07.2023 02:32:07</t>
        </is>
      </c>
      <c>
        <v>0.855555555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0.17817907988647408</v>
      </c>
      <c>
        <v>0</v>
      </c>
      <c>
        <v>0</v>
      </c>
      <c>
        <v>0</v>
      </c>
      <c>
        <v>0</v>
      </c>
      <c>
        <v>0</v>
      </c>
      <c>
        <v>0</v>
      </c>
      <c>
        <v>0.17817907988647408</v>
      </c>
    </row>
    <row>
      <c>
        <v>2600369</v>
      </c>
      <c>
        <v>1</v>
      </c>
      <c>
        <is>
          <t>MANİSA</t>
        </is>
      </c>
      <c>
        <v>ALAŞEHİR</v>
      </c>
      <c>
        <is>
          <t>AG Fideri</t>
        </is>
      </c>
      <c>
        <v>SERİNYAYLA TR-2 45-73-L00005_A_56377987_56377987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06.07.2023 20:50:24</t>
        </is>
      </c>
      <c>
        <is>
          <t>07.07.2023 02:19:42</t>
        </is>
      </c>
      <c>
        <v>5.488333333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0.69693575623327</v>
      </c>
      <c>
        <v>0</v>
      </c>
      <c>
        <v>0</v>
      </c>
      <c>
        <v>0</v>
      </c>
      <c>
        <v>0</v>
      </c>
      <c>
        <v>0</v>
      </c>
      <c>
        <v>0</v>
      </c>
      <c>
        <v>0.69693575623327</v>
      </c>
    </row>
    <row>
      <c>
        <v>2599550</v>
      </c>
      <c>
        <v>1</v>
      </c>
      <c>
        <is>
          <t>MANİSA</t>
        </is>
      </c>
      <c>
        <v>ŞEHZADELER</v>
      </c>
      <c>
        <is>
          <t>TM Fideri</t>
        </is>
      </c>
      <c>
        <v>MANİSA TM-1 45-71-A00001_SARUHANLI M04_2309457</v>
      </c>
      <c>
        <v>OG Fider Açması</v>
      </c>
      <c>
        <v>Dağıtım-OG</v>
      </c>
      <c>
        <v>Kısa</v>
      </c>
      <c>
        <v>Şebeke işletmecisi</v>
      </c>
      <c>
        <v>Bildirimsiz</v>
      </c>
      <c>
        <is>
          <t>06.07.2023 10:09:03</t>
        </is>
      </c>
      <c>
        <is>
          <t>06.07.2023 10:11:20</t>
        </is>
      </c>
      <c>
        <v>0.038223888</v>
      </c>
      <c>
        <v>24</v>
      </c>
      <c>
        <v>3033</v>
      </c>
      <c>
        <v>821</v>
      </c>
      <c>
        <v>830</v>
      </c>
      <c>
        <v>103</v>
      </c>
      <c>
        <v>416</v>
      </c>
      <c>
        <v>16</v>
      </c>
      <c>
        <v>3</v>
      </c>
      <c>
        <v>0.6967268695831603</v>
      </c>
      <c>
        <v>25.284198464518468</v>
      </c>
      <c>
        <v>167.28693248778458</v>
      </c>
      <c>
        <v>94.57959610698366</v>
      </c>
      <c>
        <v>32.06629554027139</v>
      </c>
      <c>
        <v>13.119506962055034</v>
      </c>
      <c>
        <v>109.00678327134165</v>
      </c>
      <c>
        <v>6.361324404463009</v>
      </c>
      <c>
        <v>448.4013641070009</v>
      </c>
    </row>
    <row>
      <c>
        <v>2599301</v>
      </c>
      <c>
        <v>1</v>
      </c>
      <c>
        <is>
          <t>MANİSA</t>
        </is>
      </c>
      <c>
        <v>TURGUTLU</v>
      </c>
      <c>
        <is>
          <t>AG Fideri</t>
        </is>
      </c>
      <c>
        <v>ERGENEKON TR-1/1 MURADİYE SOKAK 45-83-M00626__72410981_72410981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06.07.2023 05:41:53</t>
        </is>
      </c>
      <c>
        <is>
          <t>06.07.2023 08:23:42</t>
        </is>
      </c>
      <c>
        <v>2.696944444</v>
      </c>
      <c>
        <v>0</v>
      </c>
      <c>
        <v>55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25.859821261381338</v>
      </c>
      <c>
        <v>0</v>
      </c>
      <c>
        <v>0</v>
      </c>
      <c>
        <v>0</v>
      </c>
      <c>
        <v>3.1966111210084622</v>
      </c>
      <c>
        <v>0</v>
      </c>
      <c>
        <v>0</v>
      </c>
      <c>
        <v>29.0564323823898</v>
      </c>
    </row>
    <row>
      <c>
        <v>2599407</v>
      </c>
      <c>
        <v>1</v>
      </c>
      <c>
        <is>
          <t>İZMİR</t>
        </is>
      </c>
      <c>
        <v>KİRAZ</v>
      </c>
      <c>
        <is>
          <t>AG Fideri</t>
        </is>
      </c>
      <c>
        <v>CEVİZLİ ASKERLER TR-4 35-31-L00323_B_91234157_91234157</v>
      </c>
      <c>
        <v>AG Direk Kırılması</v>
      </c>
      <c>
        <v>Dağıtım-AG</v>
      </c>
      <c>
        <v>Uzun</v>
      </c>
      <c>
        <v>Şebeke işletmecisi</v>
      </c>
      <c>
        <v>Bildirimsiz</v>
      </c>
      <c>
        <is>
          <t>06.07.2023 08:26:22</t>
        </is>
      </c>
      <c>
        <is>
          <t>06.07.2023 15:42:32</t>
        </is>
      </c>
      <c>
        <v>7.269444444</v>
      </c>
      <c>
        <v>0</v>
      </c>
      <c>
        <v>41</v>
      </c>
      <c>
        <v>0</v>
      </c>
      <c>
        <v>2</v>
      </c>
      <c>
        <v>0</v>
      </c>
      <c>
        <v>2</v>
      </c>
      <c>
        <v>0</v>
      </c>
      <c>
        <v>0</v>
      </c>
      <c>
        <v>0</v>
      </c>
      <c>
        <v>32.899712095554904</v>
      </c>
      <c>
        <v>0</v>
      </c>
      <c>
        <v>3.9628217225781066</v>
      </c>
      <c>
        <v>0</v>
      </c>
      <c>
        <v>0.47083878818555913</v>
      </c>
      <c>
        <v>0</v>
      </c>
      <c>
        <v>0</v>
      </c>
      <c>
        <v>37.33337260631857</v>
      </c>
    </row>
    <row>
      <c>
        <v>2600426</v>
      </c>
      <c>
        <v>1</v>
      </c>
      <c>
        <is>
          <t>İZMİR</t>
        </is>
      </c>
      <c>
        <v>KARABURUN</v>
      </c>
      <c>
        <is>
          <t>AG Fideri</t>
        </is>
      </c>
      <c>
        <v>KARABURUN TR-10 35-21-L00020__72374647_72374647</v>
      </c>
      <c>
        <v>Üçüncü Şahısların Vermiş Olduğu Hasarlar</v>
      </c>
      <c>
        <v>Dağıtım-AG</v>
      </c>
      <c>
        <v>Uzun</v>
      </c>
      <c>
        <v>Dışsal</v>
      </c>
      <c>
        <v>Bildirimsiz</v>
      </c>
      <c>
        <is>
          <t>06.07.2023 22:03:06</t>
        </is>
      </c>
      <c>
        <is>
          <t>06.07.2023 23:16:09</t>
        </is>
      </c>
      <c>
        <v>1.2175</v>
      </c>
      <c>
        <v>0</v>
      </c>
      <c>
        <v>53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15.79686774214568</v>
      </c>
      <c>
        <v>0</v>
      </c>
      <c>
        <v>0</v>
      </c>
      <c>
        <v>0</v>
      </c>
      <c>
        <v>1.6025529846550002</v>
      </c>
      <c>
        <v>0</v>
      </c>
      <c>
        <v>0</v>
      </c>
      <c>
        <v>17.39942072680068</v>
      </c>
    </row>
    <row>
      <c>
        <v>2600134</v>
      </c>
      <c>
        <v>1</v>
      </c>
      <c>
        <is>
          <t>MANİSA</t>
        </is>
      </c>
      <c>
        <v>ALAŞEHİR</v>
      </c>
      <c>
        <is>
          <t>DM</t>
        </is>
      </c>
      <c>
        <v>KEMALİYE DM (TR-1) 45-73-M00150_İSMETİYE M02_66716001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06.07.2023 18:13:17</t>
        </is>
      </c>
      <c>
        <is>
          <t>06.07.2023 20:31:40</t>
        </is>
      </c>
      <c>
        <v>2.306388888</v>
      </c>
      <c>
        <v>19</v>
      </c>
      <c>
        <v>378</v>
      </c>
      <c>
        <v>152</v>
      </c>
      <c>
        <v>183</v>
      </c>
      <c>
        <v>18</v>
      </c>
      <c>
        <v>33</v>
      </c>
      <c>
        <v>1</v>
      </c>
      <c>
        <v>0</v>
      </c>
      <c>
        <v>20.009642063106615</v>
      </c>
      <c>
        <v>213.23873229284973</v>
      </c>
      <c>
        <v>1434.717267428087</v>
      </c>
      <c>
        <v>1352.4106617415348</v>
      </c>
      <c>
        <v>105.72498547729681</v>
      </c>
      <c>
        <v>82.85214089056923</v>
      </c>
      <c>
        <v>175.47717854532834</v>
      </c>
      <c>
        <v>0</v>
      </c>
      <c>
        <v>3384.4306084387727</v>
      </c>
    </row>
    <row>
      <c>
        <v>2600283</v>
      </c>
      <c>
        <v>1</v>
      </c>
      <c>
        <is>
          <t>İZMİR</t>
        </is>
      </c>
      <c>
        <v>TİRE</v>
      </c>
      <c>
        <is>
          <t>KÖK</t>
        </is>
      </c>
      <c>
        <v>BOYNUYOĞUN KÖK 35-29-L00051_DM-1 L07_72215396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06.07.2023 19:54:32</t>
        </is>
      </c>
      <c>
        <is>
          <t>06.07.2023 20:04:57</t>
        </is>
      </c>
      <c>
        <v>0.173611111</v>
      </c>
      <c>
        <v>0</v>
      </c>
      <c>
        <v>2124</v>
      </c>
      <c>
        <v>21</v>
      </c>
      <c>
        <v>212</v>
      </c>
      <c>
        <v>20</v>
      </c>
      <c>
        <v>341</v>
      </c>
      <c>
        <v>0</v>
      </c>
      <c>
        <v>0</v>
      </c>
      <c>
        <v>0</v>
      </c>
      <c>
        <v>63.612244451748566</v>
      </c>
      <c>
        <v>28.62577672228947</v>
      </c>
      <c>
        <v>115.70381999817255</v>
      </c>
      <c>
        <v>36.12313491504643</v>
      </c>
      <c>
        <v>61.563252077357035</v>
      </c>
      <c>
        <v>0</v>
      </c>
      <c>
        <v>0</v>
      </c>
      <c>
        <v>305.62822816461403</v>
      </c>
    </row>
    <row>
      <c>
        <v>2600621</v>
      </c>
      <c>
        <v>1</v>
      </c>
      <c>
        <is>
          <t>MANİSA</t>
        </is>
      </c>
      <c>
        <v>GÖRDES</v>
      </c>
      <c>
        <is>
          <t>KÖK</t>
        </is>
      </c>
      <c>
        <v>FUNDACIK KÖK 45-75-M00068_ÇİÇEKLİ M02_67108854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07.07.2023 08:34:34</t>
        </is>
      </c>
      <c>
        <is>
          <t>07.07.2023 08:55:27</t>
        </is>
      </c>
      <c>
        <v>0.348055555</v>
      </c>
      <c>
        <v>5</v>
      </c>
      <c>
        <v>1028</v>
      </c>
      <c>
        <v>1</v>
      </c>
      <c>
        <v>16</v>
      </c>
      <c>
        <v>3</v>
      </c>
      <c>
        <v>84</v>
      </c>
      <c>
        <v>1</v>
      </c>
      <c>
        <v>0</v>
      </c>
      <c>
        <v>0.31515885848611114</v>
      </c>
      <c>
        <v>39.06608256208808</v>
      </c>
      <c>
        <v>0.9374588872917269</v>
      </c>
      <c>
        <v>1.3527297486972523</v>
      </c>
      <c>
        <v>6.663740177254971</v>
      </c>
      <c>
        <v>8.895564924183535</v>
      </c>
      <c>
        <v>6.2560432601432066</v>
      </c>
      <c>
        <v>0</v>
      </c>
      <c>
        <v>63.48677841814489</v>
      </c>
    </row>
    <row>
      <c>
        <v>2600744</v>
      </c>
      <c>
        <v>1</v>
      </c>
      <c>
        <is>
          <t>İZMİR</t>
        </is>
      </c>
      <c>
        <v>ÖDEMİŞ</v>
      </c>
      <c>
        <is>
          <t>Dağıtım Transformatörü</t>
        </is>
      </c>
      <c>
        <v>TR-91 35-15-M00091_35-15-M00091_2364917</v>
      </c>
      <c>
        <v>Şebeke Yenileme ve Kapasite Artışı Çalışması</v>
      </c>
      <c>
        <v>Dağıtım-AG</v>
      </c>
      <c>
        <v>Uzun</v>
      </c>
      <c>
        <v>Şebeke işletmecisi</v>
      </c>
      <c>
        <v>Bildirimli</v>
      </c>
      <c>
        <is>
          <t>07.07.2023 09:57:13</t>
        </is>
      </c>
      <c>
        <is>
          <t>07.07.2023 17:24:46</t>
        </is>
      </c>
      <c>
        <v>7.459166666</v>
      </c>
      <c>
        <v>0</v>
      </c>
      <c>
        <v>389</v>
      </c>
      <c>
        <v>0</v>
      </c>
      <c>
        <v>0</v>
      </c>
      <c>
        <v>0</v>
      </c>
      <c>
        <v>70</v>
      </c>
      <c>
        <v>0</v>
      </c>
      <c>
        <v>0</v>
      </c>
      <c>
        <v>0</v>
      </c>
      <c>
        <v>622.6828591492831</v>
      </c>
      <c>
        <v>0</v>
      </c>
      <c>
        <v>0</v>
      </c>
      <c>
        <v>0</v>
      </c>
      <c>
        <v>780.4505444145752</v>
      </c>
      <c>
        <v>0</v>
      </c>
      <c>
        <v>0</v>
      </c>
      <c>
        <v>1403.1334035638583</v>
      </c>
    </row>
    <row>
      <c>
        <v>2600767</v>
      </c>
      <c>
        <v>1</v>
      </c>
      <c>
        <is>
          <t>İZMİR</t>
        </is>
      </c>
      <c>
        <v>KARŞIYAKA</v>
      </c>
      <c>
        <is>
          <t>Kullanıcı Bağlantı Hattı</t>
        </is>
      </c>
      <c>
        <v>K-4503 35-04-K04503_950080928_950080928</v>
      </c>
      <c>
        <v>Üçüncü Şahısların Vermiş Olduğu Hasarlar</v>
      </c>
      <c>
        <v>Dağıtım-AG</v>
      </c>
      <c>
        <v>Uzun</v>
      </c>
      <c>
        <v>Dışsal</v>
      </c>
      <c>
        <v>Bildirimsiz</v>
      </c>
      <c>
        <is>
          <t>07.07.2023 10:00:58</t>
        </is>
      </c>
      <c>
        <is>
          <t>07.07.2023 11:57:30</t>
        </is>
      </c>
      <c>
        <v>1.942222222</v>
      </c>
      <c>
        <v>0</v>
      </c>
      <c>
        <v>0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</row>
    <row>
      <c>
        <v>2600959</v>
      </c>
      <c>
        <v>1</v>
      </c>
      <c>
        <is>
          <t>İZMİR</t>
        </is>
      </c>
      <c>
        <v>TORBALI</v>
      </c>
      <c>
        <is>
          <t>AG Fideri</t>
        </is>
      </c>
      <c>
        <v>TR-136 35-26-M00136_C_56358693_56358693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07.07.2023 12:14:30</t>
        </is>
      </c>
      <c>
        <is>
          <t>07.07.2023 12:53:00</t>
        </is>
      </c>
      <c>
        <v>0.641666666</v>
      </c>
      <c>
        <v>0</v>
      </c>
      <c>
        <v>64</v>
      </c>
      <c>
        <v>0</v>
      </c>
      <c>
        <v>3</v>
      </c>
      <c>
        <v>0</v>
      </c>
      <c>
        <v>4</v>
      </c>
      <c>
        <v>0</v>
      </c>
      <c>
        <v>0</v>
      </c>
      <c>
        <v>0</v>
      </c>
      <c>
        <v>8.775119856620876</v>
      </c>
      <c>
        <v>0</v>
      </c>
      <c>
        <v>0.34887633662035</v>
      </c>
      <c>
        <v>0</v>
      </c>
      <c>
        <v>2.961213311761513</v>
      </c>
      <c>
        <v>0</v>
      </c>
      <c>
        <v>0</v>
      </c>
      <c>
        <v>12.085209505002739</v>
      </c>
    </row>
    <row>
      <c>
        <v>2601454</v>
      </c>
      <c>
        <v>1</v>
      </c>
      <c>
        <is>
          <t>MANİSA</t>
        </is>
      </c>
      <c>
        <v>DEMİRCİ</v>
      </c>
      <c>
        <is>
          <t>Dağıtım Transformatörü</t>
        </is>
      </c>
      <c>
        <v>ÖKSÜZLÜ BEYLİK MH TR-1 45-74-M00213_45-74-M00213_2359470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07.07.2023 19:00:16</t>
        </is>
      </c>
      <c>
        <is>
          <t>07.07.2023 19:15:07</t>
        </is>
      </c>
      <c>
        <v>0.2475</v>
      </c>
      <c>
        <v>0</v>
      </c>
      <c>
        <v>38</v>
      </c>
      <c>
        <v>0</v>
      </c>
      <c>
        <v>7</v>
      </c>
      <c>
        <v>0</v>
      </c>
      <c>
        <v>1</v>
      </c>
      <c>
        <v>0</v>
      </c>
      <c>
        <v>0</v>
      </c>
      <c>
        <v>0</v>
      </c>
      <c>
        <v>1.5140868956834197</v>
      </c>
      <c>
        <v>0</v>
      </c>
      <c>
        <v>0.4706013990142575</v>
      </c>
      <c>
        <v>0</v>
      </c>
      <c>
        <v>0.4463503159499999</v>
      </c>
      <c>
        <v>0</v>
      </c>
      <c>
        <v>0</v>
      </c>
      <c>
        <v>2.431038610647677</v>
      </c>
    </row>
    <row>
      <c>
        <v>2601623</v>
      </c>
      <c>
        <v>1</v>
      </c>
      <c>
        <is>
          <t>İZMİR</t>
        </is>
      </c>
      <c>
        <v>ÇEŞME</v>
      </c>
      <c>
        <is>
          <t>Saha Dağıtım Kutusu (SDK)</t>
        </is>
      </c>
      <c>
        <v>L-231 35-18-L00231_5720401 g1b_5957452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07.07.2023 22:53:54</t>
        </is>
      </c>
      <c>
        <is>
          <t>08.07.2023 04:25:40</t>
        </is>
      </c>
      <c>
        <v>5.529444444</v>
      </c>
      <c>
        <v>0</v>
      </c>
      <c>
        <v>56</v>
      </c>
      <c>
        <v>0</v>
      </c>
      <c>
        <v>0</v>
      </c>
      <c>
        <v>0</v>
      </c>
      <c>
        <v>36</v>
      </c>
      <c>
        <v>0</v>
      </c>
      <c>
        <v>0</v>
      </c>
      <c>
        <v>0</v>
      </c>
      <c>
        <v>60.54428307203567</v>
      </c>
      <c>
        <v>0</v>
      </c>
      <c>
        <v>0</v>
      </c>
      <c>
        <v>0</v>
      </c>
      <c>
        <v>346.39352077746526</v>
      </c>
      <c>
        <v>0</v>
      </c>
      <c>
        <v>0</v>
      </c>
      <c>
        <v>406.93780384950094</v>
      </c>
    </row>
    <row>
      <c>
        <v>2601600</v>
      </c>
      <c>
        <v>1</v>
      </c>
      <c>
        <is>
          <t>İZMİR</t>
        </is>
      </c>
      <c>
        <v>BUCA</v>
      </c>
      <c>
        <is>
          <t>OG Fideri</t>
        </is>
      </c>
      <c>
        <v>M-2318 35-03-M02318_ H_66053423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07.07.2023 22:16:53</t>
        </is>
      </c>
      <c>
        <is>
          <t>08.07.2023 05:37:49</t>
        </is>
      </c>
      <c>
        <v>7.348888888</v>
      </c>
      <c>
        <v>0</v>
      </c>
      <c>
        <v>79</v>
      </c>
      <c>
        <v>0</v>
      </c>
      <c>
        <v>31</v>
      </c>
      <c>
        <v>0</v>
      </c>
      <c>
        <v>16</v>
      </c>
      <c>
        <v>0</v>
      </c>
      <c>
        <v>0</v>
      </c>
      <c>
        <v>0</v>
      </c>
      <c>
        <v>153.03482894411962</v>
      </c>
      <c>
        <v>0</v>
      </c>
      <c>
        <v>64.37428948115037</v>
      </c>
      <c>
        <v>0</v>
      </c>
      <c>
        <v>86.48512911836161</v>
      </c>
      <c>
        <v>0</v>
      </c>
      <c>
        <v>0</v>
      </c>
      <c>
        <v>303.8942475436316</v>
      </c>
    </row>
    <row>
      <c>
        <v>2601354</v>
      </c>
      <c>
        <v>1</v>
      </c>
      <c>
        <is>
          <t>İZMİR</t>
        </is>
      </c>
      <c>
        <v>KARŞIYAKA</v>
      </c>
      <c>
        <is>
          <t>Saha Dağıtım Kutusu (SDK)</t>
        </is>
      </c>
      <c>
        <v>M-2777 35-04-M02777_M M2777/TR2/I01b_80966343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07.07.2023 17:14:06</t>
        </is>
      </c>
      <c>
        <is>
          <t>07.07.2023 22:02:54</t>
        </is>
      </c>
      <c>
        <v>4.813333333</v>
      </c>
      <c>
        <v>0</v>
      </c>
      <c>
        <v>160</v>
      </c>
      <c>
        <v>0</v>
      </c>
      <c>
        <v>0</v>
      </c>
      <c>
        <v>0</v>
      </c>
      <c>
        <v>35</v>
      </c>
      <c>
        <v>0</v>
      </c>
      <c>
        <v>0</v>
      </c>
      <c>
        <v>0</v>
      </c>
      <c>
        <v>210.6426555726208</v>
      </c>
      <c>
        <v>0</v>
      </c>
      <c>
        <v>0</v>
      </c>
      <c>
        <v>0</v>
      </c>
      <c>
        <v>224.17896406242681</v>
      </c>
      <c>
        <v>0</v>
      </c>
      <c>
        <v>0</v>
      </c>
      <c>
        <v>434.8216196350476</v>
      </c>
    </row>
    <row>
      <c>
        <v>2601477</v>
      </c>
      <c>
        <v>1</v>
      </c>
      <c>
        <is>
          <t>İZMİR</t>
        </is>
      </c>
      <c>
        <v>ÖDEMİŞ</v>
      </c>
      <c>
        <is>
          <t>AG Fideri</t>
        </is>
      </c>
      <c>
        <v>GÜNEY TR-1 35-29-L00502_A_91332918_91332918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07.07.2023 19:14:46</t>
        </is>
      </c>
      <c>
        <is>
          <t>07.07.2023 22:38:54</t>
        </is>
      </c>
      <c>
        <v>3.402222222</v>
      </c>
      <c>
        <v>0</v>
      </c>
      <c>
        <v>10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3.136108030741993</v>
      </c>
      <c>
        <v>0</v>
      </c>
      <c>
        <v>0</v>
      </c>
      <c>
        <v>0</v>
      </c>
      <c>
        <v>0</v>
      </c>
      <c>
        <v>0</v>
      </c>
      <c>
        <v>0</v>
      </c>
      <c>
        <v>3.136108030741993</v>
      </c>
    </row>
    <row>
      <c>
        <v>2601494</v>
      </c>
      <c>
        <v>1</v>
      </c>
      <c>
        <is>
          <t>İZMİR</t>
        </is>
      </c>
      <c>
        <v>BAYINDIR</v>
      </c>
      <c>
        <is>
          <t>Kullanıcı Bağlantı Hattı</t>
        </is>
      </c>
      <c>
        <v>KARAVELİLER TR-5 35-20-L00449_955210606_955210606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07.07.2023 19:53:33</t>
        </is>
      </c>
      <c>
        <is>
          <t>08.07.2023 03:07:36</t>
        </is>
      </c>
      <c>
        <v>7.234166666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13.488876548661795</v>
      </c>
      <c>
        <v>0</v>
      </c>
      <c>
        <v>0</v>
      </c>
      <c>
        <v>0</v>
      </c>
      <c>
        <v>0</v>
      </c>
      <c>
        <v>13.488876548661795</v>
      </c>
    </row>
    <row>
      <c>
        <v>2601577</v>
      </c>
      <c>
        <v>1</v>
      </c>
      <c>
        <is>
          <t>İZMİR</t>
        </is>
      </c>
      <c>
        <v>URLA</v>
      </c>
      <c>
        <is>
          <t>Kullanıcı Bağlantı Hattı</t>
        </is>
      </c>
      <c>
        <v>TR-63 35-19-L00063_956696227_956696227</v>
      </c>
      <c>
        <v>AG Branşman Yeraltı Kablo Arızası</v>
      </c>
      <c>
        <v>Dağıtım-AG</v>
      </c>
      <c>
        <v>Uzun</v>
      </c>
      <c>
        <v>Şebeke işletmecisi</v>
      </c>
      <c>
        <v>Bildirimsiz</v>
      </c>
      <c>
        <is>
          <t>07.07.2023 21:31:08</t>
        </is>
      </c>
      <c>
        <is>
          <t>07.07.2023 23:41:24</t>
        </is>
      </c>
      <c>
        <v>2.171111111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1.5091123545049068</v>
      </c>
      <c>
        <v>0</v>
      </c>
      <c>
        <v>0</v>
      </c>
      <c>
        <v>0</v>
      </c>
      <c>
        <v>0</v>
      </c>
      <c>
        <v>0</v>
      </c>
      <c>
        <v>0</v>
      </c>
      <c>
        <v>1.5091123545049068</v>
      </c>
    </row>
    <row>
      <c>
        <v>2600890</v>
      </c>
      <c>
        <v>1</v>
      </c>
      <c>
        <is>
          <t>İZMİR</t>
        </is>
      </c>
      <c>
        <v>ÖDEMİŞ</v>
      </c>
      <c>
        <is>
          <t>AG Fideri</t>
        </is>
      </c>
      <c>
        <v>BADEMLİ KARAHAYIT MEV. TR-27 35-15-L01024_A_91246719_91246719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07.07.2023 11:15:59</t>
        </is>
      </c>
      <c>
        <is>
          <t>07.07.2023 16:09:46</t>
        </is>
      </c>
      <c>
        <v>4.896388888</v>
      </c>
      <c>
        <v>0</v>
      </c>
      <c>
        <v>3</v>
      </c>
      <c>
        <v>0</v>
      </c>
      <c>
        <v>7</v>
      </c>
      <c>
        <v>0</v>
      </c>
      <c>
        <v>3</v>
      </c>
      <c>
        <v>0</v>
      </c>
      <c>
        <v>0</v>
      </c>
      <c>
        <v>0</v>
      </c>
      <c>
        <v>3.348102410874522</v>
      </c>
      <c>
        <v>0</v>
      </c>
      <c>
        <v>74.71479547261015</v>
      </c>
      <c>
        <v>0</v>
      </c>
      <c>
        <v>23.879273238333578</v>
      </c>
      <c>
        <v>0</v>
      </c>
      <c>
        <v>0</v>
      </c>
      <c>
        <v>101.94217112181825</v>
      </c>
    </row>
    <row>
      <c>
        <v>2600558</v>
      </c>
      <c>
        <v>1</v>
      </c>
      <c>
        <is>
          <t>İZMİR</t>
        </is>
      </c>
      <c>
        <v>GÜZELBAHÇE</v>
      </c>
      <c>
        <is>
          <t>Saha Dağıtım Kutusu (SDK)</t>
        </is>
      </c>
      <c>
        <v>K-3693 35-10-K03693_A A1B_5874411</v>
      </c>
      <c>
        <v>AG Nötr İletken Kopması</v>
      </c>
      <c>
        <v>Dağıtım-AG</v>
      </c>
      <c>
        <v>Uzun</v>
      </c>
      <c>
        <v>Şebeke işletmecisi</v>
      </c>
      <c>
        <v>Bildirimsiz</v>
      </c>
      <c>
        <is>
          <t>07.07.2023 04:38:45</t>
        </is>
      </c>
      <c>
        <is>
          <t>07.07.2023 07:22:49</t>
        </is>
      </c>
      <c>
        <v>2.734444444</v>
      </c>
      <c>
        <v>0</v>
      </c>
      <c>
        <v>12</v>
      </c>
      <c>
        <v>0</v>
      </c>
      <c>
        <v>0</v>
      </c>
      <c>
        <v>0</v>
      </c>
      <c>
        <v>7</v>
      </c>
      <c>
        <v>0</v>
      </c>
      <c>
        <v>0</v>
      </c>
      <c>
        <v>0</v>
      </c>
      <c>
        <v>6.982604076376627</v>
      </c>
      <c>
        <v>0</v>
      </c>
      <c>
        <v>0</v>
      </c>
      <c>
        <v>0</v>
      </c>
      <c>
        <v>41.55039636422898</v>
      </c>
      <c>
        <v>0</v>
      </c>
      <c>
        <v>0</v>
      </c>
      <c>
        <v>48.533000440605605</v>
      </c>
    </row>
    <row>
      <c>
        <v>2600750</v>
      </c>
      <c>
        <v>1</v>
      </c>
      <c>
        <is>
          <t>İZMİR</t>
        </is>
      </c>
      <c>
        <v>BUCA</v>
      </c>
      <c>
        <is>
          <t>KÖK</t>
        </is>
      </c>
      <c>
        <v>M-639 OLDURUK KÖK 35-03-M00639_M-1810 M02_42868422</v>
      </c>
      <c>
        <v>OG Fider Açması</v>
      </c>
      <c>
        <v>Dağıtım-OG</v>
      </c>
      <c>
        <v>Kısa</v>
      </c>
      <c>
        <v>Şebeke işletmecisi</v>
      </c>
      <c>
        <v>Bildirimsiz</v>
      </c>
      <c>
        <is>
          <t>07.07.2023 09:56:28</t>
        </is>
      </c>
      <c>
        <is>
          <t>07.07.2023 09:58:05</t>
        </is>
      </c>
      <c>
        <v>0.026944444</v>
      </c>
      <c>
        <v>8</v>
      </c>
      <c>
        <v>1647</v>
      </c>
      <c>
        <v>13</v>
      </c>
      <c>
        <v>298</v>
      </c>
      <c>
        <v>33</v>
      </c>
      <c>
        <v>285</v>
      </c>
      <c>
        <v>1</v>
      </c>
      <c>
        <v>0</v>
      </c>
      <c>
        <v>0.106052567773702</v>
      </c>
      <c>
        <v>11.493784226054665</v>
      </c>
      <c>
        <v>0.9343233712655016</v>
      </c>
      <c>
        <v>4.574053342639236</v>
      </c>
      <c>
        <v>8.328525889115259</v>
      </c>
      <c>
        <v>10.788018748097603</v>
      </c>
      <c>
        <v>0.49434631986702476</v>
      </c>
      <c>
        <v>0</v>
      </c>
      <c>
        <v>36.71910446481299</v>
      </c>
    </row>
    <row>
      <c>
        <v>2601291</v>
      </c>
      <c>
        <v>1</v>
      </c>
      <c>
        <is>
          <t>İZMİR</t>
        </is>
      </c>
      <c>
        <v>KEMALPAŞA</v>
      </c>
      <c>
        <is>
          <t>OG Fideri</t>
        </is>
      </c>
      <c>
        <v>EMİN EROL SLM GRB TR 35-27-M00681_DIREK TIPI TRAFO HUCRESI H01_2035593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07.07.2023 16:07:01</t>
        </is>
      </c>
      <c>
        <is>
          <t>07.07.2023 18:19:36</t>
        </is>
      </c>
      <c>
        <v>2.209722222</v>
      </c>
      <c>
        <v>0</v>
      </c>
      <c>
        <v>6</v>
      </c>
      <c>
        <v>0</v>
      </c>
      <c>
        <v>28</v>
      </c>
      <c>
        <v>0</v>
      </c>
      <c>
        <v>1</v>
      </c>
      <c>
        <v>0</v>
      </c>
      <c>
        <v>0</v>
      </c>
      <c>
        <v>0</v>
      </c>
      <c>
        <v>4.580228360650802</v>
      </c>
      <c>
        <v>0</v>
      </c>
      <c>
        <v>43.44684996476808</v>
      </c>
      <c>
        <v>0</v>
      </c>
      <c>
        <v>1.2372886375246348</v>
      </c>
      <c>
        <v>0</v>
      </c>
      <c>
        <v>0</v>
      </c>
      <c>
        <v>49.26436696294351</v>
      </c>
    </row>
    <row>
      <c>
        <v>2601540</v>
      </c>
      <c>
        <v>1</v>
      </c>
      <c>
        <is>
          <t>İZMİR</t>
        </is>
      </c>
      <c>
        <v>KİRAZ</v>
      </c>
      <c>
        <is>
          <t>AG Fideri</t>
        </is>
      </c>
      <c>
        <v>SULUDERE TR-13 35-31-L00392_B_91076242_91076242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07.07.2023 20:47:21</t>
        </is>
      </c>
      <c>
        <is>
          <t>07.07.2023 21:52:06</t>
        </is>
      </c>
      <c>
        <v>1.079166666</v>
      </c>
      <c>
        <v>0</v>
      </c>
      <c>
        <v>9</v>
      </c>
      <c>
        <v>0</v>
      </c>
      <c>
        <v>3</v>
      </c>
      <c>
        <v>0</v>
      </c>
      <c>
        <v>1</v>
      </c>
      <c>
        <v>0</v>
      </c>
      <c>
        <v>0</v>
      </c>
      <c>
        <v>0</v>
      </c>
      <c>
        <v>1.2737290342165624</v>
      </c>
      <c>
        <v>0</v>
      </c>
      <c>
        <v>0.9230194531466517</v>
      </c>
      <c>
        <v>0</v>
      </c>
      <c>
        <v>3.932972850897364</v>
      </c>
      <c>
        <v>0</v>
      </c>
      <c>
        <v>0</v>
      </c>
      <c>
        <v>6.129721338260579</v>
      </c>
    </row>
    <row>
      <c>
        <v>2601391</v>
      </c>
      <c>
        <v>1</v>
      </c>
      <c>
        <is>
          <t>MANİSA</t>
        </is>
      </c>
      <c>
        <v>SALİHLİ</v>
      </c>
      <c>
        <is>
          <t>Dağıtım Transformatörü</t>
        </is>
      </c>
      <c>
        <v>TR-182 45-78-L00182_45-78-L00182_65913228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07.07.2023 17:57:37</t>
        </is>
      </c>
      <c>
        <is>
          <t>07.07.2023 19:17:47</t>
        </is>
      </c>
      <c>
        <v>1.336111111</v>
      </c>
      <c>
        <v>0</v>
      </c>
      <c>
        <v>356</v>
      </c>
      <c>
        <v>0</v>
      </c>
      <c>
        <v>1</v>
      </c>
      <c>
        <v>0</v>
      </c>
      <c>
        <v>14</v>
      </c>
      <c>
        <v>0</v>
      </c>
      <c>
        <v>0</v>
      </c>
      <c>
        <v>0</v>
      </c>
      <c>
        <v>178.91187123717145</v>
      </c>
      <c>
        <v>0</v>
      </c>
      <c>
        <v>0</v>
      </c>
      <c>
        <v>0</v>
      </c>
      <c>
        <v>20.325020425482304</v>
      </c>
      <c>
        <v>0</v>
      </c>
      <c>
        <v>0</v>
      </c>
      <c>
        <v>199.23689166265376</v>
      </c>
    </row>
    <row>
      <c>
        <v>2601145</v>
      </c>
      <c>
        <v>1</v>
      </c>
      <c>
        <is>
          <t>İZMİR</t>
        </is>
      </c>
      <c>
        <v>URLA</v>
      </c>
      <c>
        <is>
          <t>DM</t>
        </is>
      </c>
      <c>
        <v>ÖZBEK DM (TR-315) 35-19-M00044_AKKUM M06_72140344</v>
      </c>
      <c>
        <v>OG Fider Açması</v>
      </c>
      <c>
        <v>Dağıtım-OG</v>
      </c>
      <c>
        <v>Kısa</v>
      </c>
      <c>
        <v>Şebeke işletmecisi</v>
      </c>
      <c>
        <v>Bildirimsiz</v>
      </c>
      <c>
        <is>
          <t>07.07.2023 14:33:36</t>
        </is>
      </c>
      <c>
        <is>
          <t>07.07.2023 14:33:51</t>
        </is>
      </c>
      <c>
        <v>0.004166666</v>
      </c>
      <c>
        <v>2</v>
      </c>
      <c>
        <v>979</v>
      </c>
      <c>
        <v>1</v>
      </c>
      <c>
        <v>32</v>
      </c>
      <c>
        <v>5</v>
      </c>
      <c>
        <v>75</v>
      </c>
      <c>
        <v>0</v>
      </c>
      <c>
        <v>0</v>
      </c>
      <c>
        <v>0.17538310513458294</v>
      </c>
      <c>
        <v>1.1626760126151465</v>
      </c>
      <c>
        <v>0.0005446347174275</v>
      </c>
      <c>
        <v>0.04268195308974791</v>
      </c>
      <c>
        <v>0.0588851569161</v>
      </c>
      <c>
        <v>0.6772261287595495</v>
      </c>
      <c>
        <v>0</v>
      </c>
      <c>
        <v>0</v>
      </c>
      <c>
        <v>2.1173969912325545</v>
      </c>
    </row>
    <row>
      <c>
        <v>2600604</v>
      </c>
      <c>
        <v>1</v>
      </c>
      <c>
        <is>
          <t>İZMİR</t>
        </is>
      </c>
      <c>
        <v>ÖDEMİŞ</v>
      </c>
      <c>
        <is>
          <t>AG Fideri</t>
        </is>
      </c>
      <c>
        <v>KAZANLI TR-1 35-15-L00964_A_56368291_56368291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07.07.2023 08:16:50</t>
        </is>
      </c>
      <c>
        <is>
          <t>07.07.2023 16:23:35</t>
        </is>
      </c>
      <c>
        <v>8.1125</v>
      </c>
      <c>
        <v>0</v>
      </c>
      <c>
        <v>8</v>
      </c>
      <c>
        <v>0</v>
      </c>
      <c>
        <v>3</v>
      </c>
      <c>
        <v>0</v>
      </c>
      <c>
        <v>0</v>
      </c>
      <c>
        <v>0</v>
      </c>
      <c>
        <v>0</v>
      </c>
      <c>
        <v>0</v>
      </c>
      <c>
        <v>26.02660465501294</v>
      </c>
      <c>
        <v>0</v>
      </c>
      <c>
        <v>52.15659180884841</v>
      </c>
      <c>
        <v>0</v>
      </c>
      <c>
        <v>0</v>
      </c>
      <c>
        <v>0</v>
      </c>
      <c>
        <v>0</v>
      </c>
      <c>
        <v>78.18319646386135</v>
      </c>
    </row>
    <row>
      <c>
        <v>2600896</v>
      </c>
      <c>
        <v>1</v>
      </c>
      <c>
        <is>
          <t>MANİSA</t>
        </is>
      </c>
      <c>
        <v>KÖPRÜBAŞI</v>
      </c>
      <c>
        <is>
          <t>OG Fideri</t>
        </is>
      </c>
      <c>
        <v>UĞURLU KÖK 45-86-M00045_HatBaşıAyırıcı_53135437 M04_53135437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07.07.2023 11:27:11</t>
        </is>
      </c>
      <c>
        <is>
          <t>07.07.2023 12:04:37</t>
        </is>
      </c>
      <c>
        <v>0.623888888</v>
      </c>
      <c>
        <v>3</v>
      </c>
      <c>
        <v>651</v>
      </c>
      <c>
        <v>23</v>
      </c>
      <c>
        <v>199</v>
      </c>
      <c>
        <v>5</v>
      </c>
      <c>
        <v>47</v>
      </c>
      <c>
        <v>0</v>
      </c>
      <c>
        <v>0</v>
      </c>
      <c>
        <v>0.4438535980683334</v>
      </c>
      <c>
        <v>45.01999279099854</v>
      </c>
      <c>
        <v>210.49067691863897</v>
      </c>
      <c>
        <v>81.92710464888792</v>
      </c>
      <c>
        <v>33.74327592138724</v>
      </c>
      <c>
        <v>16.074093757704674</v>
      </c>
      <c>
        <v>0</v>
      </c>
      <c>
        <v>0</v>
      </c>
      <c>
        <v>387.6989976356857</v>
      </c>
    </row>
    <row>
      <c>
        <v>2600515</v>
      </c>
      <c>
        <v>1</v>
      </c>
      <c>
        <is>
          <t>MANİSA</t>
        </is>
      </c>
      <c>
        <v>SARIGÖL</v>
      </c>
      <c>
        <is>
          <t>DM</t>
        </is>
      </c>
      <c>
        <v>SARIGÖL DM 45-79-M00069_ULUDERBENT FİDERİ M16_2076611</v>
      </c>
      <c>
        <v>Manevra</v>
      </c>
      <c>
        <v>Dağıtım-OG</v>
      </c>
      <c>
        <v>Uzun</v>
      </c>
      <c>
        <v>Şebeke işletmecisi</v>
      </c>
      <c>
        <v>Bildirimsiz</v>
      </c>
      <c>
        <is>
          <t>07.07.2023 00:54:57</t>
        </is>
      </c>
      <c>
        <is>
          <t>07.07.2023 01:36:32</t>
        </is>
      </c>
      <c>
        <v>0.693055555</v>
      </c>
      <c>
        <v>6</v>
      </c>
      <c>
        <v>2798</v>
      </c>
      <c>
        <v>33</v>
      </c>
      <c>
        <v>562</v>
      </c>
      <c>
        <v>12</v>
      </c>
      <c>
        <v>275</v>
      </c>
      <c>
        <v>1</v>
      </c>
      <c>
        <v>0</v>
      </c>
      <c>
        <v>1.923169577327144</v>
      </c>
      <c>
        <v>243.75248245427883</v>
      </c>
      <c>
        <v>121.42808103494549</v>
      </c>
      <c>
        <v>431.3912776571578</v>
      </c>
      <c>
        <v>47.67076902972292</v>
      </c>
      <c>
        <v>53.31550605503031</v>
      </c>
      <c>
        <v>0.8349698850880606</v>
      </c>
      <c>
        <v>0</v>
      </c>
      <c>
        <v>900.3162556935505</v>
      </c>
    </row>
    <row>
      <c>
        <v>2600564</v>
      </c>
      <c>
        <v>1</v>
      </c>
      <c>
        <is>
          <t>İZMİR</t>
        </is>
      </c>
      <c>
        <v>MENDERES</v>
      </c>
      <c>
        <is>
          <t>DM</t>
        </is>
      </c>
      <c>
        <v>TEKELİ DM 35-22-M00088_ESKİ AHMETBEYLİ M08_48495873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07.07.2023 05:54:21</t>
        </is>
      </c>
      <c>
        <is>
          <t>07.07.2023 09:32:18</t>
        </is>
      </c>
      <c>
        <v>3.6325</v>
      </c>
      <c>
        <v>11</v>
      </c>
      <c>
        <v>36</v>
      </c>
      <c>
        <v>67</v>
      </c>
      <c>
        <v>85</v>
      </c>
      <c>
        <v>14</v>
      </c>
      <c>
        <v>39</v>
      </c>
      <c>
        <v>0</v>
      </c>
      <c>
        <v>1</v>
      </c>
      <c>
        <v>13.046915243662086</v>
      </c>
      <c>
        <v>26.85672244161463</v>
      </c>
      <c>
        <v>593.0063877853756</v>
      </c>
      <c>
        <v>532.2208250250371</v>
      </c>
      <c>
        <v>380.31372774092074</v>
      </c>
      <c>
        <v>158.49135177071415</v>
      </c>
      <c>
        <v>0</v>
      </c>
      <c>
        <v>29.295338885244732</v>
      </c>
      <c>
        <v>1733.2312688925692</v>
      </c>
    </row>
    <row>
      <c>
        <v>2601560</v>
      </c>
      <c>
        <v>1</v>
      </c>
      <c>
        <is>
          <t>İZMİR</t>
        </is>
      </c>
      <c>
        <v>MENEMEN</v>
      </c>
      <c>
        <is>
          <t>AG Fideri</t>
        </is>
      </c>
      <c>
        <v>MENEMEN TR-77 35-28-L00077_C_56358006_56358006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07.07.2023 21:09:04</t>
        </is>
      </c>
      <c>
        <is>
          <t>07.07.2023 21:54:27</t>
        </is>
      </c>
      <c>
        <v>0.756388888</v>
      </c>
      <c>
        <v>0</v>
      </c>
      <c>
        <v>210</v>
      </c>
      <c>
        <v>0</v>
      </c>
      <c>
        <v>0</v>
      </c>
      <c>
        <v>0</v>
      </c>
      <c>
        <v>17</v>
      </c>
      <c>
        <v>0</v>
      </c>
      <c>
        <v>0</v>
      </c>
      <c>
        <v>0</v>
      </c>
      <c>
        <v>35.75285671373643</v>
      </c>
      <c>
        <v>0</v>
      </c>
      <c>
        <v>0</v>
      </c>
      <c>
        <v>0</v>
      </c>
      <c>
        <v>8.531412672114932</v>
      </c>
      <c>
        <v>0</v>
      </c>
      <c>
        <v>0</v>
      </c>
      <c>
        <v>44.28426938585136</v>
      </c>
    </row>
    <row>
      <c>
        <v>2600870</v>
      </c>
      <c>
        <v>1</v>
      </c>
      <c>
        <is>
          <t>MANİSA</t>
        </is>
      </c>
      <c>
        <v>AHMETLİ</v>
      </c>
      <c>
        <is>
          <t>Dağıtım Transformatörü</t>
        </is>
      </c>
      <c>
        <v>KESTELLİ TR-2 45-84-L00037_45-84-L00037_2351785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07.07.2023 10:53:26</t>
        </is>
      </c>
      <c>
        <is>
          <t>07.07.2023 18:12:15</t>
        </is>
      </c>
      <c>
        <v>7.313611111</v>
      </c>
      <c>
        <v>0</v>
      </c>
      <c>
        <v>0</v>
      </c>
      <c>
        <v>0</v>
      </c>
      <c>
        <v>30</v>
      </c>
      <c>
        <v>0</v>
      </c>
      <c>
        <v>4</v>
      </c>
      <c>
        <v>0</v>
      </c>
      <c>
        <v>0</v>
      </c>
      <c>
        <v>0</v>
      </c>
      <c>
        <v>0</v>
      </c>
      <c>
        <v>0</v>
      </c>
      <c>
        <v>716.7313511497977</v>
      </c>
      <c>
        <v>0</v>
      </c>
      <c>
        <v>146.60793106755307</v>
      </c>
      <c>
        <v>0</v>
      </c>
      <c>
        <v>0</v>
      </c>
      <c>
        <v>863.3392822173507</v>
      </c>
    </row>
    <row>
      <c>
        <v>2600707</v>
      </c>
      <c>
        <v>1</v>
      </c>
      <c>
        <is>
          <t>İZMİR</t>
        </is>
      </c>
      <c>
        <v>BORNOVA</v>
      </c>
      <c>
        <is>
          <t>Dağıtım Transformatörü</t>
        </is>
      </c>
      <c>
        <v>K-4248 35-02-K04248_35-02-K04248_2374169</v>
      </c>
      <c>
        <v>Şebeke Bakım Çalışması</v>
      </c>
      <c>
        <v>Dağıtım-AG</v>
      </c>
      <c>
        <v>Uzun</v>
      </c>
      <c>
        <v>Şebeke işletmecisi</v>
      </c>
      <c>
        <v>Bildirimli</v>
      </c>
      <c>
        <is>
          <t>07.07.2023 09:40:47</t>
        </is>
      </c>
      <c>
        <is>
          <t>07.07.2023 10:29:28</t>
        </is>
      </c>
      <c>
        <v>0.811388888</v>
      </c>
      <c>
        <v>0</v>
      </c>
      <c>
        <v>395</v>
      </c>
      <c>
        <v>0</v>
      </c>
      <c>
        <v>0</v>
      </c>
      <c>
        <v>0</v>
      </c>
      <c>
        <v>51</v>
      </c>
      <c>
        <v>0</v>
      </c>
      <c>
        <v>0</v>
      </c>
      <c>
        <v>0</v>
      </c>
      <c>
        <v>66.62873192709617</v>
      </c>
      <c>
        <v>0</v>
      </c>
      <c>
        <v>0</v>
      </c>
      <c>
        <v>0</v>
      </c>
      <c>
        <v>28.078688113301634</v>
      </c>
      <c>
        <v>0</v>
      </c>
      <c>
        <v>0</v>
      </c>
      <c>
        <v>94.7074200403978</v>
      </c>
    </row>
    <row>
      <c>
        <v>2601348</v>
      </c>
      <c>
        <v>1</v>
      </c>
      <c>
        <is>
          <t>İZMİR</t>
        </is>
      </c>
      <c>
        <v>ÖDEMİŞ</v>
      </c>
      <c>
        <is>
          <t>AG Fideri</t>
        </is>
      </c>
      <c>
        <v>TR-81 YÜCEL GÜLCÜ GRB. 35-15-M00081_A_56367684_56367684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07.07.2023 16:55:39</t>
        </is>
      </c>
      <c>
        <is>
          <t>07.07.2023 20:04:10</t>
        </is>
      </c>
      <c>
        <v>3.141944444</v>
      </c>
      <c>
        <v>0</v>
      </c>
      <c>
        <v>0</v>
      </c>
      <c>
        <v>0</v>
      </c>
      <c>
        <v>5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86.71218730017684</v>
      </c>
      <c>
        <v>0</v>
      </c>
      <c>
        <v>14.617632374601603</v>
      </c>
      <c>
        <v>0</v>
      </c>
      <c>
        <v>0</v>
      </c>
      <c>
        <v>101.32981967477843</v>
      </c>
    </row>
    <row>
      <c>
        <v>2601205</v>
      </c>
      <c>
        <v>1</v>
      </c>
      <c>
        <is>
          <t>İZMİR</t>
        </is>
      </c>
      <c>
        <v>GAZİEMİR</v>
      </c>
      <c>
        <is>
          <t>Dağıtım Transformatörü</t>
        </is>
      </c>
      <c>
        <v>K-4606 35-08-K04606_35-08-K04606_42019205</v>
      </c>
      <c>
        <v>Hırsızlık</v>
      </c>
      <c>
        <v>Dağıtım-AG</v>
      </c>
      <c>
        <v>Uzun</v>
      </c>
      <c>
        <v>Dışsal</v>
      </c>
      <c>
        <v>Bildirimsiz</v>
      </c>
      <c>
        <is>
          <t>07.07.2023 14:55:42</t>
        </is>
      </c>
      <c>
        <is>
          <t>07.07.2023 21:49:38</t>
        </is>
      </c>
      <c>
        <v>6.898888888</v>
      </c>
      <c>
        <v>0</v>
      </c>
      <c>
        <v>106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265.5617710628339</v>
      </c>
      <c>
        <v>0</v>
      </c>
      <c>
        <v>0</v>
      </c>
      <c>
        <v>0</v>
      </c>
      <c>
        <v>27.80727089051333</v>
      </c>
      <c>
        <v>0</v>
      </c>
      <c>
        <v>0</v>
      </c>
      <c>
        <v>293.3690419533472</v>
      </c>
    </row>
    <row>
      <c>
        <v>2601374</v>
      </c>
      <c>
        <v>1</v>
      </c>
      <c>
        <is>
          <t>MANİSA</t>
        </is>
      </c>
      <c>
        <v>DEMİRCİ</v>
      </c>
      <c>
        <is>
          <t>AG Fideri</t>
        </is>
      </c>
      <c>
        <v>ÖKSÜZLÜ BEYLİK MH TR-1 45-74-M00213_C_56353481_56353481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07.07.2023 17:38:21</t>
        </is>
      </c>
      <c>
        <is>
          <t>07.07.2023 19:09:53</t>
        </is>
      </c>
      <c>
        <v>1.525555555</v>
      </c>
      <c>
        <v>0</v>
      </c>
      <c>
        <v>19</v>
      </c>
      <c>
        <v>0</v>
      </c>
      <c>
        <v>7</v>
      </c>
      <c>
        <v>0</v>
      </c>
      <c>
        <v>1</v>
      </c>
      <c>
        <v>0</v>
      </c>
      <c>
        <v>0</v>
      </c>
      <c>
        <v>0</v>
      </c>
      <c>
        <v>4.706591562214267</v>
      </c>
      <c>
        <v>0</v>
      </c>
      <c>
        <v>2.863509190748869</v>
      </c>
      <c>
        <v>0</v>
      </c>
      <c>
        <v>3.012565851314444</v>
      </c>
      <c>
        <v>0</v>
      </c>
      <c>
        <v>0</v>
      </c>
      <c>
        <v>10.58266660427758</v>
      </c>
    </row>
    <row>
      <c>
        <v>2600770</v>
      </c>
      <c>
        <v>1</v>
      </c>
      <c>
        <is>
          <t>MANİSA</t>
        </is>
      </c>
      <c>
        <v>SALİHLİ</v>
      </c>
      <c>
        <is>
          <t>KÖK</t>
        </is>
      </c>
      <c>
        <v>KORDON KÖK 45-78-M00730_ÇAKALDOĞAN M03_2327657</v>
      </c>
      <c>
        <v>Şebeke Bakım Çalışması</v>
      </c>
      <c>
        <v>Dağıtım-OG</v>
      </c>
      <c>
        <v>Uzun</v>
      </c>
      <c>
        <v>Şebeke işletmecisi</v>
      </c>
      <c>
        <v>Bildirimli</v>
      </c>
      <c>
        <is>
          <t>07.07.2023 10:09:24</t>
        </is>
      </c>
      <c>
        <is>
          <t>07.07.2023 17:01:30</t>
        </is>
      </c>
      <c>
        <v>6.868333333</v>
      </c>
      <c>
        <v>4</v>
      </c>
      <c>
        <v>793</v>
      </c>
      <c>
        <v>7</v>
      </c>
      <c>
        <v>27</v>
      </c>
      <c>
        <v>0</v>
      </c>
      <c>
        <v>27</v>
      </c>
      <c>
        <v>0</v>
      </c>
      <c>
        <v>0</v>
      </c>
      <c>
        <v>6.482263286333334</v>
      </c>
      <c>
        <v>766.9373543478594</v>
      </c>
      <c>
        <v>464.25960330250786</v>
      </c>
      <c>
        <v>314.544495566943</v>
      </c>
      <c>
        <v>0</v>
      </c>
      <c>
        <v>137.80905593185042</v>
      </c>
      <c>
        <v>0</v>
      </c>
      <c>
        <v>0</v>
      </c>
      <c>
        <v>1690.032772435494</v>
      </c>
    </row>
    <row>
      <c>
        <v>2600578</v>
      </c>
      <c>
        <v>1</v>
      </c>
      <c>
        <is>
          <t>İZMİR</t>
        </is>
      </c>
      <c>
        <v>TİRE</v>
      </c>
      <c>
        <is>
          <t>Dağıtım Transformatörü</t>
        </is>
      </c>
      <c>
        <v>GÖKÇEN MEZARLIK YANI TR 35-29-L00775_35-29-L00775_72353685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07.07.2023 07:13:01</t>
        </is>
      </c>
      <c>
        <is>
          <t>07.07.2023 11:39:20</t>
        </is>
      </c>
      <c>
        <v>4.438611111</v>
      </c>
      <c>
        <v>0</v>
      </c>
      <c>
        <v>5</v>
      </c>
      <c>
        <v>0</v>
      </c>
      <c>
        <v>7</v>
      </c>
      <c>
        <v>0</v>
      </c>
      <c>
        <v>10</v>
      </c>
      <c>
        <v>0</v>
      </c>
      <c>
        <v>0</v>
      </c>
      <c>
        <v>0</v>
      </c>
      <c>
        <v>9.401130697428508</v>
      </c>
      <c>
        <v>0</v>
      </c>
      <c>
        <v>119.75714392373862</v>
      </c>
      <c>
        <v>0</v>
      </c>
      <c>
        <v>150.13187759024325</v>
      </c>
      <c>
        <v>0</v>
      </c>
      <c>
        <v>0</v>
      </c>
      <c>
        <v>279.2901522114104</v>
      </c>
    </row>
    <row>
      <c>
        <v>2600584</v>
      </c>
      <c>
        <v>1</v>
      </c>
      <c>
        <is>
          <t>İZMİR</t>
        </is>
      </c>
      <c>
        <v>BUCA</v>
      </c>
      <c>
        <is>
          <t>Kullanıcı Bağlantı Hattı</t>
        </is>
      </c>
      <c>
        <v>M-2224 KIRIKLAR TR-1 35-03-M02224_910282491_910282491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07.07.2023 07:31:20</t>
        </is>
      </c>
      <c>
        <is>
          <t>07.07.2023 09:24:07</t>
        </is>
      </c>
      <c>
        <v>1.879722222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0.6690492482570021</v>
      </c>
      <c>
        <v>0</v>
      </c>
      <c>
        <v>0</v>
      </c>
      <c>
        <v>0</v>
      </c>
      <c>
        <v>0</v>
      </c>
      <c>
        <v>0</v>
      </c>
      <c>
        <v>0</v>
      </c>
      <c>
        <v>0.6690492482570021</v>
      </c>
    </row>
    <row>
      <c>
        <v>2600976</v>
      </c>
      <c>
        <v>1</v>
      </c>
      <c>
        <is>
          <t>İZMİR</t>
        </is>
      </c>
      <c>
        <v>MENDERES</v>
      </c>
      <c>
        <is>
          <t>Kullanıcı Bağlantı Hattı</t>
        </is>
      </c>
      <c>
        <v>DEĞİRMENDERE TR-5 35-22-M00201_955279893_955279893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07.07.2023 12:44:14</t>
        </is>
      </c>
      <c>
        <is>
          <t>07.07.2023 15:21:48</t>
        </is>
      </c>
      <c>
        <v>2.626111111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0.9382501212819605</v>
      </c>
      <c>
        <v>0</v>
      </c>
      <c>
        <v>0</v>
      </c>
      <c>
        <v>0</v>
      </c>
      <c>
        <v>0</v>
      </c>
      <c>
        <v>0</v>
      </c>
      <c>
        <v>0</v>
      </c>
      <c>
        <v>0.9382501212819605</v>
      </c>
    </row>
    <row>
      <c>
        <v>2600876</v>
      </c>
      <c>
        <v>1</v>
      </c>
      <c>
        <is>
          <t>İZMİR</t>
        </is>
      </c>
      <c>
        <v>BUCA</v>
      </c>
      <c>
        <is>
          <t>KÖK</t>
        </is>
      </c>
      <c>
        <v>M-639 OLDURUK KÖK 35-03-M00639_M-2643 M01_42868421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07.07.2023 11:04:06</t>
        </is>
      </c>
      <c>
        <is>
          <t>07.07.2023 11:18:23</t>
        </is>
      </c>
      <c>
        <v>0.238055555</v>
      </c>
      <c>
        <v>0</v>
      </c>
      <c>
        <v>26</v>
      </c>
      <c>
        <v>0</v>
      </c>
      <c>
        <v>0</v>
      </c>
      <c>
        <v>9</v>
      </c>
      <c>
        <v>7</v>
      </c>
      <c>
        <v>0</v>
      </c>
      <c>
        <v>0</v>
      </c>
      <c>
        <v>0</v>
      </c>
      <c>
        <v>7.14074114061815</v>
      </c>
      <c>
        <v>0</v>
      </c>
      <c>
        <v>0</v>
      </c>
      <c>
        <v>50.64318245780886</v>
      </c>
      <c>
        <v>14.857092544265146</v>
      </c>
      <c>
        <v>0</v>
      </c>
      <c>
        <v>0</v>
      </c>
      <c>
        <v>72.64101614269215</v>
      </c>
    </row>
    <row>
      <c>
        <v>2601288</v>
      </c>
      <c>
        <v>1</v>
      </c>
      <c>
        <is>
          <t>MANİSA</t>
        </is>
      </c>
      <c>
        <v>ALAŞEHİR</v>
      </c>
      <c>
        <is>
          <t>OG Fideri</t>
        </is>
      </c>
      <c>
        <v>ULUDERBENT DM 45-73-M00491_HatBaşıAyırıcı_81541331 M05_81541331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07.07.2023 16:07:00</t>
        </is>
      </c>
      <c>
        <is>
          <t>07.07.2023 18:51:56</t>
        </is>
      </c>
      <c>
        <v>2.748888888</v>
      </c>
      <c>
        <v>0</v>
      </c>
      <c>
        <v>46</v>
      </c>
      <c>
        <v>0</v>
      </c>
      <c>
        <v>6</v>
      </c>
      <c>
        <v>0</v>
      </c>
      <c>
        <v>0</v>
      </c>
      <c>
        <v>0</v>
      </c>
      <c>
        <v>0</v>
      </c>
      <c>
        <v>0</v>
      </c>
      <c>
        <v>16.572798976842307</v>
      </c>
      <c>
        <v>0</v>
      </c>
      <c>
        <v>17.695865630498485</v>
      </c>
      <c>
        <v>0</v>
      </c>
      <c>
        <v>0</v>
      </c>
      <c>
        <v>0</v>
      </c>
      <c>
        <v>0</v>
      </c>
      <c>
        <v>34.268664607340796</v>
      </c>
    </row>
    <row>
      <c>
        <v>2601620</v>
      </c>
      <c>
        <v>1</v>
      </c>
      <c>
        <is>
          <t>MANİSA</t>
        </is>
      </c>
      <c>
        <v>YUNUSEMRE</v>
      </c>
      <c>
        <is>
          <t>OG Fideri</t>
        </is>
      </c>
      <c>
        <v>YAĞCILAR KÖK 45-71-M00179_HatBaşıAyırıcı_53134487 M04_53134487</v>
      </c>
      <c>
        <v>Plansız Kesinti / Müdahale</v>
      </c>
      <c>
        <v>Dağıtım-OG</v>
      </c>
      <c>
        <v>Uzun</v>
      </c>
      <c>
        <v>Şebeke işletmecisi</v>
      </c>
      <c>
        <v>Bildirimsiz</v>
      </c>
      <c>
        <is>
          <t>07.07.2023 22:53:46</t>
        </is>
      </c>
      <c>
        <is>
          <t>07.07.2023 23:27:24</t>
        </is>
      </c>
      <c>
        <v>0.560555555</v>
      </c>
      <c>
        <v>1</v>
      </c>
      <c>
        <v>48</v>
      </c>
      <c>
        <v>1</v>
      </c>
      <c>
        <v>0</v>
      </c>
      <c>
        <v>0</v>
      </c>
      <c>
        <v>1</v>
      </c>
      <c>
        <v>0</v>
      </c>
      <c>
        <v>0</v>
      </c>
      <c>
        <v>0.13923567419666666</v>
      </c>
      <c>
        <v>3.217191399497969</v>
      </c>
      <c>
        <v>1.391338706356907</v>
      </c>
      <c>
        <v>0</v>
      </c>
      <c>
        <v>0</v>
      </c>
      <c>
        <v>0.05247966614746484</v>
      </c>
      <c>
        <v>0</v>
      </c>
      <c>
        <v>0</v>
      </c>
      <c>
        <v>4.800245446199008</v>
      </c>
    </row>
    <row>
      <c>
        <v>2600996</v>
      </c>
      <c>
        <v>1</v>
      </c>
      <c>
        <is>
          <t>MANİSA</t>
        </is>
      </c>
      <c>
        <v>AKHİSAR</v>
      </c>
      <c>
        <is>
          <t>OG Fideri</t>
        </is>
      </c>
      <c>
        <v>TR-1/40-C 45-72-M00108_DIREK TIPI TRAFO HUCRESI H01_2103331</v>
      </c>
      <c>
        <v>Şebeke Yenileme ve Kapasite Artışı Çalışması</v>
      </c>
      <c>
        <v>Dağıtım-OG</v>
      </c>
      <c>
        <v>Uzun</v>
      </c>
      <c>
        <v>Şebeke işletmecisi</v>
      </c>
      <c>
        <v>Bildirimli</v>
      </c>
      <c>
        <is>
          <t>07.07.2023 13:08:06</t>
        </is>
      </c>
      <c>
        <is>
          <t>07.07.2023 17:57:27</t>
        </is>
      </c>
      <c>
        <v>4.8225</v>
      </c>
      <c>
        <v>0</v>
      </c>
      <c>
        <v>16</v>
      </c>
      <c>
        <v>0</v>
      </c>
      <c>
        <v>32</v>
      </c>
      <c>
        <v>0</v>
      </c>
      <c>
        <v>0</v>
      </c>
      <c>
        <v>0</v>
      </c>
      <c>
        <v>0</v>
      </c>
      <c>
        <v>0</v>
      </c>
      <c>
        <v>18.17633173442725</v>
      </c>
      <c>
        <v>0</v>
      </c>
      <c>
        <v>387.41743731964806</v>
      </c>
      <c>
        <v>0</v>
      </c>
      <c>
        <v>0</v>
      </c>
      <c>
        <v>0</v>
      </c>
      <c>
        <v>0</v>
      </c>
      <c>
        <v>405.5937690540753</v>
      </c>
    </row>
    <row>
      <c>
        <v>2601351</v>
      </c>
      <c>
        <v>1</v>
      </c>
      <c>
        <is>
          <t>İZMİR</t>
        </is>
      </c>
      <c>
        <v>BAYINDIR</v>
      </c>
      <c>
        <is>
          <t>AG Fideri</t>
        </is>
      </c>
      <c>
        <v>YEŞİLOVA ÇAYIR TR-2 35-20-L00127_A_91217498_91217498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07.07.2023 17:07:54</t>
        </is>
      </c>
      <c>
        <is>
          <t>07.07.2023 23:10:31</t>
        </is>
      </c>
      <c>
        <v>6.043611111</v>
      </c>
      <c>
        <v>0</v>
      </c>
      <c>
        <v>41</v>
      </c>
      <c>
        <v>0</v>
      </c>
      <c>
        <v>17</v>
      </c>
      <c>
        <v>0</v>
      </c>
      <c>
        <v>9</v>
      </c>
      <c>
        <v>0</v>
      </c>
      <c>
        <v>0</v>
      </c>
      <c>
        <v>0</v>
      </c>
      <c>
        <v>58.97931072707655</v>
      </c>
      <c>
        <v>0</v>
      </c>
      <c>
        <v>175.90662918684035</v>
      </c>
      <c>
        <v>0</v>
      </c>
      <c>
        <v>45.12312541195844</v>
      </c>
      <c>
        <v>0</v>
      </c>
      <c>
        <v>0</v>
      </c>
      <c>
        <v>280.0090653258753</v>
      </c>
    </row>
    <row>
      <c>
        <v>2601248</v>
      </c>
      <c>
        <v>1</v>
      </c>
      <c>
        <is>
          <t>İZMİR</t>
        </is>
      </c>
      <c>
        <v>TİRE</v>
      </c>
      <c>
        <is>
          <t>Dağıtım Transformatörü</t>
        </is>
      </c>
      <c>
        <v>TİRE TR-15/A 35-29-L00022_35-29-L00022_2372187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07.07.2023 15:45:52</t>
        </is>
      </c>
      <c>
        <is>
          <t>07.07.2023 16:33:10</t>
        </is>
      </c>
      <c>
        <v>0.788333333</v>
      </c>
      <c>
        <v>0</v>
      </c>
      <c>
        <v>601</v>
      </c>
      <c>
        <v>0</v>
      </c>
      <c>
        <v>0</v>
      </c>
      <c>
        <v>0</v>
      </c>
      <c>
        <v>48</v>
      </c>
      <c>
        <v>0</v>
      </c>
      <c>
        <v>1</v>
      </c>
      <c>
        <v>0</v>
      </c>
      <c>
        <v>89.48702750917931</v>
      </c>
      <c>
        <v>0</v>
      </c>
      <c>
        <v>0</v>
      </c>
      <c>
        <v>0</v>
      </c>
      <c>
        <v>44.64532542208215</v>
      </c>
      <c>
        <v>0</v>
      </c>
      <c>
        <v>0.7392392329450934</v>
      </c>
      <c>
        <v>134.87159216420656</v>
      </c>
    </row>
    <row>
      <c>
        <v>2600601</v>
      </c>
      <c>
        <v>1</v>
      </c>
      <c>
        <is>
          <t>İZMİR</t>
        </is>
      </c>
      <c>
        <v>TORBALI</v>
      </c>
      <c>
        <is>
          <t>KÖK</t>
        </is>
      </c>
      <c>
        <v>BATI BASMA KÖK 35-26-M00235_ M01_2038647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07.07.2023 07:57:33</t>
        </is>
      </c>
      <c>
        <is>
          <t>07.07.2023 10:12:05</t>
        </is>
      </c>
      <c>
        <v>2.242222222</v>
      </c>
      <c>
        <v>0</v>
      </c>
      <c>
        <v>2</v>
      </c>
      <c>
        <v>0</v>
      </c>
      <c>
        <v>4</v>
      </c>
      <c>
        <v>15</v>
      </c>
      <c>
        <v>3</v>
      </c>
      <c>
        <v>16</v>
      </c>
      <c>
        <v>1</v>
      </c>
      <c>
        <v>0</v>
      </c>
      <c>
        <v>1.2367584333920782</v>
      </c>
      <c>
        <v>0</v>
      </c>
      <c>
        <v>40.32657600126457</v>
      </c>
      <c>
        <v>412.77870788458443</v>
      </c>
      <c>
        <v>103.65063739750222</v>
      </c>
      <c>
        <v>4786.709311601565</v>
      </c>
      <c>
        <v>23.383796417712926</v>
      </c>
      <c>
        <v>5368.085787736021</v>
      </c>
    </row>
    <row>
      <c>
        <v>2601142</v>
      </c>
      <c>
        <v>1</v>
      </c>
      <c>
        <is>
          <t>İZMİR</t>
        </is>
      </c>
      <c>
        <v>MENDERES</v>
      </c>
      <c>
        <is>
          <t>Kullanıcı Bağlantı Hattı</t>
        </is>
      </c>
      <c>
        <v>TEKELİ TR-4 35-22-M00234_955253738_955253738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07.07.2023 14:29:59</t>
        </is>
      </c>
      <c>
        <is>
          <t>07.07.2023 18:16:09</t>
        </is>
      </c>
      <c>
        <v>3.769444444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0.6989140998653125</v>
      </c>
      <c>
        <v>0</v>
      </c>
      <c>
        <v>0</v>
      </c>
      <c>
        <v>0</v>
      </c>
      <c>
        <v>0</v>
      </c>
      <c>
        <v>0</v>
      </c>
      <c>
        <v>0</v>
      </c>
      <c>
        <v>0.6989140998653125</v>
      </c>
    </row>
    <row>
      <c>
        <v>2600850</v>
      </c>
      <c>
        <v>1</v>
      </c>
      <c>
        <is>
          <t>İZMİR</t>
        </is>
      </c>
      <c>
        <v>KİRAZ</v>
      </c>
      <c>
        <is>
          <t>KÖK</t>
        </is>
      </c>
      <c>
        <v>VELİLER KÖK 35-31-L00116_SAÇLI TR-1 L01_2337020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07.07.2023 10:42:11</t>
        </is>
      </c>
      <c>
        <is>
          <t>07.07.2023 11:23:23</t>
        </is>
      </c>
      <c>
        <v>0.686666666</v>
      </c>
      <c>
        <v>0</v>
      </c>
      <c>
        <v>696</v>
      </c>
      <c>
        <v>0</v>
      </c>
      <c>
        <v>103</v>
      </c>
      <c>
        <v>3</v>
      </c>
      <c>
        <v>123</v>
      </c>
      <c>
        <v>0</v>
      </c>
      <c>
        <v>0</v>
      </c>
      <c>
        <v>0</v>
      </c>
      <c>
        <v>69.4525276113066</v>
      </c>
      <c>
        <v>0</v>
      </c>
      <c>
        <v>47.32289989429632</v>
      </c>
      <c>
        <v>7.163958708430785</v>
      </c>
      <c>
        <v>92.74892761865617</v>
      </c>
      <c>
        <v>0</v>
      </c>
      <c>
        <v>0</v>
      </c>
      <c>
        <v>216.68831383268986</v>
      </c>
    </row>
    <row>
      <c>
        <v>2601251</v>
      </c>
      <c>
        <v>1</v>
      </c>
      <c>
        <is>
          <t>İZMİR</t>
        </is>
      </c>
      <c>
        <v>TORBALI</v>
      </c>
      <c>
        <is>
          <t>AG Fideri</t>
        </is>
      </c>
      <c>
        <v>YEŞİLKÖY-2 35-26-M00791_D_91309222_91309222</v>
      </c>
      <c>
        <v>AG Sehim Bozukluğu</v>
      </c>
      <c>
        <v>Dağıtım-AG</v>
      </c>
      <c>
        <v>Uzun</v>
      </c>
      <c>
        <v>Şebeke işletmecisi</v>
      </c>
      <c>
        <v>Bildirimsiz</v>
      </c>
      <c>
        <is>
          <t>07.07.2023 15:49:09</t>
        </is>
      </c>
      <c>
        <is>
          <t>07.07.2023 18:53:30</t>
        </is>
      </c>
      <c>
        <v>3.0725</v>
      </c>
      <c>
        <v>0</v>
      </c>
      <c>
        <v>40</v>
      </c>
      <c>
        <v>0</v>
      </c>
      <c>
        <v>1</v>
      </c>
      <c>
        <v>0</v>
      </c>
      <c>
        <v>14</v>
      </c>
      <c>
        <v>0</v>
      </c>
      <c>
        <v>0</v>
      </c>
      <c>
        <v>0</v>
      </c>
      <c>
        <v>34.606334490866224</v>
      </c>
      <c>
        <v>0</v>
      </c>
      <c>
        <v>0.6131549298320007</v>
      </c>
      <c>
        <v>0</v>
      </c>
      <c>
        <v>25.966904027903386</v>
      </c>
      <c>
        <v>0</v>
      </c>
      <c>
        <v>0</v>
      </c>
      <c>
        <v>61.186393448601606</v>
      </c>
    </row>
    <row>
      <c>
        <v>2600561</v>
      </c>
      <c>
        <v>1</v>
      </c>
      <c>
        <is>
          <t>İZMİR</t>
        </is>
      </c>
      <c>
        <v>KONAK</v>
      </c>
      <c>
        <is>
          <t>AG Fideri</t>
        </is>
      </c>
      <c>
        <v>K-123 35-01-K00123_D_56375266_56375266</v>
      </c>
      <c>
        <v>Hırsızlık</v>
      </c>
      <c>
        <v>Dağıtım-AG</v>
      </c>
      <c>
        <v>Uzun</v>
      </c>
      <c>
        <v>Dışsal</v>
      </c>
      <c>
        <v>Bildirimsiz</v>
      </c>
      <c>
        <is>
          <t>07.07.2023 05:36:06</t>
        </is>
      </c>
      <c>
        <is>
          <t>07.07.2023 09:24:53</t>
        </is>
      </c>
      <c>
        <v>3.813055555</v>
      </c>
      <c>
        <v>0</v>
      </c>
      <c>
        <v>49</v>
      </c>
      <c>
        <v>0</v>
      </c>
      <c>
        <v>0</v>
      </c>
      <c>
        <v>0</v>
      </c>
      <c>
        <v>7</v>
      </c>
      <c>
        <v>0</v>
      </c>
      <c>
        <v>0</v>
      </c>
      <c>
        <v>0</v>
      </c>
      <c>
        <v>21.11068280140891</v>
      </c>
      <c>
        <v>0</v>
      </c>
      <c>
        <v>0</v>
      </c>
      <c>
        <v>0</v>
      </c>
      <c>
        <v>5.992465984052332</v>
      </c>
      <c>
        <v>0</v>
      </c>
      <c>
        <v>0</v>
      </c>
      <c>
        <v>27.103148785461244</v>
      </c>
    </row>
    <row>
      <c>
        <v>2600661</v>
      </c>
      <c>
        <v>1</v>
      </c>
      <c>
        <is>
          <t>MANİSA</t>
        </is>
      </c>
      <c>
        <v>AKHİSAR</v>
      </c>
      <c>
        <is>
          <t>KÖK</t>
        </is>
      </c>
      <c>
        <v>DEREKÖY KÖK 45-72-L00458_TARIMSAL SULAMA ÇIKIŞI L04_2104058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07.07.2023 08:44:35</t>
        </is>
      </c>
      <c>
        <is>
          <t>07.07.2023 12:10:49</t>
        </is>
      </c>
      <c>
        <v>3.437222222</v>
      </c>
      <c>
        <v>1</v>
      </c>
      <c>
        <v>0</v>
      </c>
      <c>
        <v>29</v>
      </c>
      <c>
        <v>13</v>
      </c>
      <c>
        <v>0</v>
      </c>
      <c>
        <v>0</v>
      </c>
      <c>
        <v>0</v>
      </c>
      <c>
        <v>0</v>
      </c>
      <c>
        <v>0.75299599885</v>
      </c>
      <c>
        <v>0</v>
      </c>
      <c>
        <v>246.07707904725135</v>
      </c>
      <c>
        <v>48.41866372421912</v>
      </c>
      <c>
        <v>0</v>
      </c>
      <c>
        <v>0</v>
      </c>
      <c>
        <v>0</v>
      </c>
      <c>
        <v>0</v>
      </c>
      <c>
        <v>295.2487387703205</v>
      </c>
    </row>
    <row>
      <c>
        <v>2601208</v>
      </c>
      <c>
        <v>1</v>
      </c>
      <c>
        <is>
          <t>İZMİR</t>
        </is>
      </c>
      <c>
        <v>ÖDEMİŞ</v>
      </c>
      <c>
        <is>
          <t>AG Fideri</t>
        </is>
      </c>
      <c>
        <v>TR-40 35-15-M00040_A_91231869_91231869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07.07.2023 15:18:11</t>
        </is>
      </c>
      <c>
        <is>
          <t>07.07.2023 18:56:09</t>
        </is>
      </c>
      <c>
        <v>3.632777777</v>
      </c>
      <c>
        <v>0</v>
      </c>
      <c>
        <v>7</v>
      </c>
      <c>
        <v>0</v>
      </c>
      <c>
        <v>5</v>
      </c>
      <c>
        <v>0</v>
      </c>
      <c>
        <v>8</v>
      </c>
      <c>
        <v>0</v>
      </c>
      <c>
        <v>1</v>
      </c>
      <c>
        <v>0</v>
      </c>
      <c>
        <v>7.44296763745431</v>
      </c>
      <c>
        <v>0</v>
      </c>
      <c>
        <v>52.05341222918877</v>
      </c>
      <c>
        <v>0</v>
      </c>
      <c>
        <v>41.32009646111948</v>
      </c>
      <c>
        <v>0</v>
      </c>
      <c>
        <v>74.96381430984226</v>
      </c>
      <c>
        <v>175.78029063760482</v>
      </c>
    </row>
    <row>
      <c>
        <v>2600518</v>
      </c>
      <c>
        <v>1</v>
      </c>
      <c>
        <is>
          <t>İZMİR</t>
        </is>
      </c>
      <c>
        <v>GÜZELBAHÇE</v>
      </c>
      <c>
        <is>
          <t>AG Fideri</t>
        </is>
      </c>
      <c>
        <v>K-2888 35-10-K02888_A_56378215_56378215</v>
      </c>
      <c>
        <v>AG Klemens Arızası</v>
      </c>
      <c>
        <v>Dağıtım-AG</v>
      </c>
      <c>
        <v>Uzun</v>
      </c>
      <c>
        <v>Şebeke işletmecisi</v>
      </c>
      <c>
        <v>Bildirimsiz</v>
      </c>
      <c>
        <is>
          <t>07.07.2023 00:57:53</t>
        </is>
      </c>
      <c>
        <is>
          <t>07.07.2023 02:52:24</t>
        </is>
      </c>
      <c>
        <v>1.908611111</v>
      </c>
      <c>
        <v>0</v>
      </c>
      <c>
        <v>68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45.1943072144564</v>
      </c>
      <c>
        <v>0</v>
      </c>
      <c>
        <v>0</v>
      </c>
      <c>
        <v>0</v>
      </c>
      <c>
        <v>0</v>
      </c>
      <c>
        <v>0</v>
      </c>
      <c>
        <v>0</v>
      </c>
      <c>
        <v>45.1943072144564</v>
      </c>
    </row>
    <row>
      <c>
        <v>2600724</v>
      </c>
      <c>
        <v>1</v>
      </c>
      <c>
        <is>
          <t>İZMİR</t>
        </is>
      </c>
      <c>
        <v>TİRE</v>
      </c>
      <c>
        <is>
          <t>AG Fideri</t>
        </is>
      </c>
      <c>
        <v>AYHAN BEZİRGENOGLU SULAMA GRUBU 35-29-L00346_A_56395624_56395624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07.07.2023 09:24:52</t>
        </is>
      </c>
      <c>
        <is>
          <t>07.07.2023 17:57:56</t>
        </is>
      </c>
      <c>
        <v>8.551111111</v>
      </c>
      <c>
        <v>0</v>
      </c>
      <c>
        <v>0</v>
      </c>
      <c>
        <v>0</v>
      </c>
      <c>
        <v>3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26.97995373562165</v>
      </c>
      <c>
        <v>0</v>
      </c>
      <c>
        <v>1.884686260126255</v>
      </c>
      <c>
        <v>0</v>
      </c>
      <c>
        <v>0</v>
      </c>
      <c>
        <v>28.864639995747904</v>
      </c>
    </row>
    <row>
      <c>
        <v>2600687</v>
      </c>
      <c>
        <v>1</v>
      </c>
      <c>
        <is>
          <t>İZMİR</t>
        </is>
      </c>
      <c>
        <v>TORBALI</v>
      </c>
      <c>
        <is>
          <t>OG Fideri</t>
        </is>
      </c>
      <c>
        <v>TR-164 35-26-M01147_TR-168 M02_65919868</v>
      </c>
      <c>
        <v>OG Fider Açması</v>
      </c>
      <c>
        <v>Dağıtım-OG</v>
      </c>
      <c>
        <v>Kısa</v>
      </c>
      <c>
        <v>Şebeke işletmecisi</v>
      </c>
      <c>
        <v>Bildirimsiz</v>
      </c>
      <c>
        <is>
          <t>07.07.2023 09:29:31</t>
        </is>
      </c>
      <c>
        <is>
          <t>07.07.2023 09:29:41</t>
        </is>
      </c>
      <c>
        <v>0.002777777</v>
      </c>
      <c>
        <v>0</v>
      </c>
      <c>
        <v>2950</v>
      </c>
      <c>
        <v>0</v>
      </c>
      <c>
        <v>6</v>
      </c>
      <c>
        <v>2</v>
      </c>
      <c>
        <v>164</v>
      </c>
      <c>
        <v>0</v>
      </c>
      <c>
        <v>0</v>
      </c>
      <c>
        <v>0</v>
      </c>
      <c>
        <v>2.2063252162046605</v>
      </c>
      <c>
        <v>0</v>
      </c>
      <c>
        <v>0.056530299998010285</v>
      </c>
      <c>
        <v>0.2439186540142542</v>
      </c>
      <c>
        <v>0.8951026713854549</v>
      </c>
      <c>
        <v>0</v>
      </c>
      <c>
        <v>0</v>
      </c>
      <c>
        <v>3.40187684160238</v>
      </c>
    </row>
    <row>
      <c>
        <v>2601165</v>
      </c>
      <c>
        <v>1</v>
      </c>
      <c>
        <is>
          <t>İZMİR</t>
        </is>
      </c>
      <c>
        <v>SELÇUK</v>
      </c>
      <c>
        <is>
          <t>DM</t>
        </is>
      </c>
      <c>
        <v>SELÇUK İM/DM 35-13-A00004_SELÇUK ZİRAİ SULAMA L05_65986069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07.07.2023 14:50:15</t>
        </is>
      </c>
      <c>
        <is>
          <t>07.07.2023 15:34:53</t>
        </is>
      </c>
      <c>
        <v>0.743888888</v>
      </c>
      <c>
        <v>1</v>
      </c>
      <c>
        <v>43</v>
      </c>
      <c>
        <v>21</v>
      </c>
      <c>
        <v>277</v>
      </c>
      <c>
        <v>14</v>
      </c>
      <c>
        <v>64</v>
      </c>
      <c>
        <v>1</v>
      </c>
      <c>
        <v>0</v>
      </c>
      <c>
        <v>0.8521208826298805</v>
      </c>
      <c>
        <v>16.49350517413789</v>
      </c>
      <c>
        <v>59.42859843216504</v>
      </c>
      <c>
        <v>312.9893414344169</v>
      </c>
      <c>
        <v>282.32234717024096</v>
      </c>
      <c>
        <v>100.38206800575287</v>
      </c>
      <c>
        <v>3.3972157241240684</v>
      </c>
      <c>
        <v>0</v>
      </c>
      <c>
        <v>775.8651968234676</v>
      </c>
    </row>
    <row>
      <c>
        <v>2601122</v>
      </c>
      <c>
        <v>1</v>
      </c>
      <c>
        <is>
          <t>İZMİR</t>
        </is>
      </c>
      <c>
        <v>FOÇA</v>
      </c>
      <c>
        <is>
          <t>Kullanıcı Bağlantı Hattı</t>
        </is>
      </c>
      <c>
        <v>YENİ FOÇA TR-27 35-23-M00027_950419292_950419292</v>
      </c>
      <c>
        <v>AG Branşman Yeraltı Kablo Arızası</v>
      </c>
      <c>
        <v>Dağıtım-AG</v>
      </c>
      <c>
        <v>Uzun</v>
      </c>
      <c>
        <v>Şebeke işletmecisi</v>
      </c>
      <c>
        <v>Bildirimsiz</v>
      </c>
      <c>
        <is>
          <t>07.07.2023 14:14:24</t>
        </is>
      </c>
      <c>
        <is>
          <t>07.07.2023 20:32:17</t>
        </is>
      </c>
      <c>
        <v>6.298055555</v>
      </c>
      <c>
        <v>0</v>
      </c>
      <c>
        <v>0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12.789253096139927</v>
      </c>
      <c>
        <v>0</v>
      </c>
      <c>
        <v>0</v>
      </c>
      <c>
        <v>12.789253096139927</v>
      </c>
    </row>
    <row>
      <c>
        <v>2601514</v>
      </c>
      <c>
        <v>1</v>
      </c>
      <c>
        <is>
          <t>İZMİR</t>
        </is>
      </c>
      <c>
        <v>TİRE</v>
      </c>
      <c>
        <is>
          <t>DM</t>
        </is>
      </c>
      <c>
        <v>TİRE İM-DM-1 35-29-A00001_MAHMUTLAR L13_2060147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07.07.2023 20:19:20</t>
        </is>
      </c>
      <c>
        <is>
          <t>07.07.2023 20:43:18</t>
        </is>
      </c>
      <c>
        <v>0.399444444</v>
      </c>
      <c>
        <v>0</v>
      </c>
      <c>
        <v>31</v>
      </c>
      <c>
        <v>14</v>
      </c>
      <c>
        <v>48</v>
      </c>
      <c>
        <v>11</v>
      </c>
      <c>
        <v>21</v>
      </c>
      <c>
        <v>3</v>
      </c>
      <c>
        <v>0</v>
      </c>
      <c>
        <v>0</v>
      </c>
      <c>
        <v>6.042944311183167</v>
      </c>
      <c>
        <v>63.77914547505078</v>
      </c>
      <c>
        <v>71.35919770897927</v>
      </c>
      <c>
        <v>66.9904096390626</v>
      </c>
      <c>
        <v>15.822715457070206</v>
      </c>
      <c>
        <v>79.67432612109126</v>
      </c>
      <c>
        <v>0</v>
      </c>
      <c>
        <v>303.6687387124373</v>
      </c>
    </row>
    <row>
      <c>
        <v>2600836</v>
      </c>
      <c>
        <v>1</v>
      </c>
      <c>
        <is>
          <t>İZMİR</t>
        </is>
      </c>
      <c>
        <v>MENEMEN</v>
      </c>
      <c>
        <is>
          <t>DM</t>
        </is>
      </c>
      <c>
        <v>KESİKKÖY DM 35-28-M00309_MENEMEN İM-1 M04_96738807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07.07.2023 10:41:21</t>
        </is>
      </c>
      <c>
        <is>
          <t>07.07.2023 10:45:11</t>
        </is>
      </c>
      <c>
        <v>0.063888888</v>
      </c>
      <c>
        <v>1</v>
      </c>
      <c>
        <v>466</v>
      </c>
      <c>
        <v>4</v>
      </c>
      <c>
        <v>31</v>
      </c>
      <c>
        <v>22</v>
      </c>
      <c>
        <v>68</v>
      </c>
      <c>
        <v>6</v>
      </c>
      <c>
        <v>0</v>
      </c>
      <c>
        <v>0.014423555555555554</v>
      </c>
      <c>
        <v>8.353275890077867</v>
      </c>
      <c>
        <v>2.816723274293645</v>
      </c>
      <c>
        <v>3.591254969235081</v>
      </c>
      <c>
        <v>22.0671240920949</v>
      </c>
      <c>
        <v>5.380480372650998</v>
      </c>
      <c>
        <v>38.30420061138806</v>
      </c>
      <c>
        <v>0</v>
      </c>
      <c>
        <v>80.52748276529611</v>
      </c>
    </row>
    <row>
      <c>
        <v>2600859</v>
      </c>
      <c>
        <v>1</v>
      </c>
      <c>
        <is>
          <t>İZMİR</t>
        </is>
      </c>
      <c>
        <v>ÇİĞLİ</v>
      </c>
      <c>
        <is>
          <t>Saha Dağıtım Kutusu (SDK)</t>
        </is>
      </c>
      <c>
        <v>K-1878 35-09-K01878_E e1b_5887045</v>
      </c>
      <c>
        <v>AG Yeraltı Kablo Arızası</v>
      </c>
      <c>
        <v>Dağıtım-AG</v>
      </c>
      <c>
        <v>Uzun</v>
      </c>
      <c>
        <v>Şebeke işletmecisi</v>
      </c>
      <c>
        <v>Bildirimsiz</v>
      </c>
      <c>
        <is>
          <t>07.07.2023 10:56:18</t>
        </is>
      </c>
      <c>
        <is>
          <t>07.07.2023 14:55:54</t>
        </is>
      </c>
      <c>
        <v>3.993333333</v>
      </c>
      <c>
        <v>0</v>
      </c>
      <c>
        <v>35</v>
      </c>
      <c>
        <v>0</v>
      </c>
      <c>
        <v>0</v>
      </c>
      <c>
        <v>0</v>
      </c>
      <c>
        <v>9</v>
      </c>
      <c>
        <v>0</v>
      </c>
      <c>
        <v>0</v>
      </c>
      <c>
        <v>0</v>
      </c>
      <c>
        <v>37.528155259396286</v>
      </c>
      <c>
        <v>0</v>
      </c>
      <c>
        <v>0</v>
      </c>
      <c>
        <v>0</v>
      </c>
      <c>
        <v>31.101932728588885</v>
      </c>
      <c>
        <v>0</v>
      </c>
      <c>
        <v>0</v>
      </c>
      <c>
        <v>68.63008798798518</v>
      </c>
    </row>
    <row>
      <c>
        <v>2600527</v>
      </c>
      <c>
        <v>1</v>
      </c>
      <c>
        <is>
          <t>İZMİR</t>
        </is>
      </c>
      <c>
        <v>BAYINDIR</v>
      </c>
      <c>
        <is>
          <t>AG Fideri</t>
        </is>
      </c>
      <c>
        <v>YUSUFLU TR-2 35-20-L00238_10625584_56374481_56374481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07.07.2023 01:01:56</t>
        </is>
      </c>
      <c>
        <is>
          <t>07.07.2023 02:43:03</t>
        </is>
      </c>
      <c>
        <v>1.685277777</v>
      </c>
      <c>
        <v>0</v>
      </c>
      <c>
        <v>1</v>
      </c>
      <c>
        <v>0</v>
      </c>
      <c>
        <v>8</v>
      </c>
      <c>
        <v>0</v>
      </c>
      <c>
        <v>2</v>
      </c>
      <c>
        <v>0</v>
      </c>
      <c>
        <v>0</v>
      </c>
      <c>
        <v>0</v>
      </c>
      <c>
        <v>0.4112153782389825</v>
      </c>
      <c>
        <v>0</v>
      </c>
      <c>
        <v>14.052679391778446</v>
      </c>
      <c>
        <v>0</v>
      </c>
      <c>
        <v>0.6223027953957159</v>
      </c>
      <c>
        <v>0</v>
      </c>
      <c>
        <v>0</v>
      </c>
      <c>
        <v>15.086197565413144</v>
      </c>
    </row>
    <row>
      <c>
        <v>2601523</v>
      </c>
      <c>
        <v>1</v>
      </c>
      <c>
        <is>
          <t>MANİSA</t>
        </is>
      </c>
      <c>
        <v>KÖPRÜBAŞI</v>
      </c>
      <c>
        <is>
          <t>KÖK</t>
        </is>
      </c>
      <c>
        <v>UĞURLU KÖK 45-86-M00045_ALANYOLU KIRANŞEYH M04_72226053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07.07.2023 20:30:06</t>
        </is>
      </c>
      <c>
        <is>
          <t>07.07.2023 20:42:29</t>
        </is>
      </c>
      <c>
        <v>0.206388888</v>
      </c>
      <c>
        <v>3</v>
      </c>
      <c>
        <v>651</v>
      </c>
      <c>
        <v>23</v>
      </c>
      <c>
        <v>199</v>
      </c>
      <c>
        <v>5</v>
      </c>
      <c>
        <v>47</v>
      </c>
      <c>
        <v>0</v>
      </c>
      <c>
        <v>0</v>
      </c>
      <c>
        <v>0.16759002989333333</v>
      </c>
      <c>
        <v>14.965103177527642</v>
      </c>
      <c>
        <v>65.86106408637048</v>
      </c>
      <c>
        <v>24.76382527964445</v>
      </c>
      <c>
        <v>8.37076578800528</v>
      </c>
      <c>
        <v>4.000669923943708</v>
      </c>
      <c>
        <v>0</v>
      </c>
      <c>
        <v>0</v>
      </c>
      <c>
        <v>118.12901828538487</v>
      </c>
    </row>
    <row>
      <c>
        <v>2601191</v>
      </c>
      <c>
        <v>1</v>
      </c>
      <c>
        <is>
          <t>MANİSA</t>
        </is>
      </c>
      <c>
        <v>TURGUTLU</v>
      </c>
      <c>
        <is>
          <t>Saha Dağıtım Kutusu (SDK)</t>
        </is>
      </c>
      <c>
        <v>TR-2/76 45-83-M00774_D D02_65631891</v>
      </c>
      <c>
        <v>AG Box / Sdk Giriş Sigorta Atığı</v>
      </c>
      <c>
        <v>Dağıtım-AG</v>
      </c>
      <c>
        <v>Uzun</v>
      </c>
      <c>
        <v>Şebeke işletmecisi</v>
      </c>
      <c>
        <v>Bildirimsiz</v>
      </c>
      <c>
        <is>
          <t>07.07.2023 15:07:15</t>
        </is>
      </c>
      <c>
        <is>
          <t>07.07.2023 17:48:21</t>
        </is>
      </c>
      <c>
        <v>2.685</v>
      </c>
      <c>
        <v>0</v>
      </c>
      <c>
        <v>63</v>
      </c>
      <c>
        <v>0</v>
      </c>
      <c>
        <v>0</v>
      </c>
      <c>
        <v>0</v>
      </c>
      <c>
        <v>20</v>
      </c>
      <c>
        <v>0</v>
      </c>
      <c>
        <v>0</v>
      </c>
      <c>
        <v>0</v>
      </c>
      <c>
        <v>40.19390648664084</v>
      </c>
      <c>
        <v>0</v>
      </c>
      <c>
        <v>0</v>
      </c>
      <c>
        <v>0</v>
      </c>
      <c>
        <v>102.50783997993965</v>
      </c>
      <c>
        <v>0</v>
      </c>
      <c>
        <v>0</v>
      </c>
      <c>
        <v>142.7017464665805</v>
      </c>
    </row>
    <row>
      <c>
        <v>2600882</v>
      </c>
      <c>
        <v>1</v>
      </c>
      <c>
        <is>
          <t>İZMİR</t>
        </is>
      </c>
      <c>
        <v>GÜZELBAHÇE</v>
      </c>
      <c>
        <is>
          <t>Dağıtım Transformatörü</t>
        </is>
      </c>
      <c>
        <v>M-2490 ÇAMLI TR-6 35-10-M02490_35-10-M02490_65531910</v>
      </c>
      <c>
        <v>Şebeke Bakım Çalışması</v>
      </c>
      <c>
        <v>Dağıtım-AG</v>
      </c>
      <c>
        <v>Uzun</v>
      </c>
      <c>
        <v>Şebeke işletmecisi</v>
      </c>
      <c>
        <v>Bildirimli</v>
      </c>
      <c>
        <is>
          <t>07.07.2023 11:13:34</t>
        </is>
      </c>
      <c>
        <is>
          <t>07.07.2023 13:25:57</t>
        </is>
      </c>
      <c>
        <v>2.206388888</v>
      </c>
      <c>
        <v>0</v>
      </c>
      <c>
        <v>61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158.0239293544924</v>
      </c>
      <c>
        <v>0</v>
      </c>
      <c>
        <v>0</v>
      </c>
      <c>
        <v>0</v>
      </c>
      <c>
        <v>5.055158768574445</v>
      </c>
      <c>
        <v>0</v>
      </c>
      <c>
        <v>0</v>
      </c>
      <c>
        <v>163.07908812306684</v>
      </c>
    </row>
    <row>
      <c>
        <v>2600550</v>
      </c>
      <c>
        <v>1</v>
      </c>
      <c>
        <is>
          <t>İZMİR</t>
        </is>
      </c>
      <c>
        <v>MENEMEN</v>
      </c>
      <c>
        <is>
          <t>Saha Dağıtım Kutusu (SDK)</t>
        </is>
      </c>
      <c>
        <v>SEYREK TR-2 35-28-M00909_I A01_79674190</v>
      </c>
      <c>
        <v>AG Yeraltı Kablo Arızası</v>
      </c>
      <c>
        <v>Dağıtım-AG</v>
      </c>
      <c>
        <v>Uzun</v>
      </c>
      <c>
        <v>Şebeke işletmecisi</v>
      </c>
      <c>
        <v>Bildirimsiz</v>
      </c>
      <c>
        <is>
          <t>07.07.2023 03:39:14</t>
        </is>
      </c>
      <c>
        <is>
          <t>07.07.2023 04:26:53</t>
        </is>
      </c>
      <c>
        <v>0.794166666</v>
      </c>
      <c>
        <v>0</v>
      </c>
      <c>
        <v>93</v>
      </c>
      <c>
        <v>0</v>
      </c>
      <c>
        <v>1</v>
      </c>
      <c>
        <v>0</v>
      </c>
      <c>
        <v>4</v>
      </c>
      <c>
        <v>0</v>
      </c>
      <c>
        <v>0</v>
      </c>
      <c>
        <v>0</v>
      </c>
      <c>
        <v>12.562045830984637</v>
      </c>
      <c>
        <v>0</v>
      </c>
      <c>
        <v>0.3641327423042953</v>
      </c>
      <c>
        <v>0</v>
      </c>
      <c>
        <v>1.3070259681033678</v>
      </c>
      <c>
        <v>0</v>
      </c>
      <c>
        <v>0</v>
      </c>
      <c>
        <v>14.2332045413923</v>
      </c>
    </row>
    <row>
      <c>
        <v>2601028</v>
      </c>
      <c>
        <v>1</v>
      </c>
      <c>
        <is>
          <t>MANİSA</t>
        </is>
      </c>
      <c>
        <v>AKHİSAR</v>
      </c>
      <c>
        <is>
          <t>Dağıtım Transformatörü</t>
        </is>
      </c>
      <c>
        <v>TR-1/39 45-72-M00039_45-72-M00039_2355480</v>
      </c>
      <c>
        <v>Şebeke Bakım Çalışması</v>
      </c>
      <c>
        <v>Dağıtım-AG</v>
      </c>
      <c>
        <v>Uzun</v>
      </c>
      <c>
        <v>Şebeke işletmecisi</v>
      </c>
      <c>
        <v>Bildirimli</v>
      </c>
      <c>
        <is>
          <t>07.07.2023 13:24:41</t>
        </is>
      </c>
      <c>
        <is>
          <t>07.07.2023 15:56:55</t>
        </is>
      </c>
      <c>
        <v>2.537222222</v>
      </c>
      <c>
        <v>0</v>
      </c>
      <c>
        <v>369</v>
      </c>
      <c>
        <v>0</v>
      </c>
      <c>
        <v>3</v>
      </c>
      <c>
        <v>0</v>
      </c>
      <c>
        <v>7</v>
      </c>
      <c>
        <v>0</v>
      </c>
      <c>
        <v>0</v>
      </c>
      <c>
        <v>0</v>
      </c>
      <c>
        <v>199.45596327192544</v>
      </c>
      <c>
        <v>0</v>
      </c>
      <c>
        <v>37.289237627776636</v>
      </c>
      <c>
        <v>0</v>
      </c>
      <c>
        <v>16.072492401992946</v>
      </c>
      <c>
        <v>0</v>
      </c>
      <c>
        <v>0</v>
      </c>
      <c>
        <v>252.81769330169502</v>
      </c>
    </row>
    <row>
      <c>
        <v>2600696</v>
      </c>
      <c>
        <v>1</v>
      </c>
      <c>
        <is>
          <t>İZMİR</t>
        </is>
      </c>
      <c>
        <v>BORNOVA</v>
      </c>
      <c>
        <is>
          <t>Kullanıcı Bağlantı Hattı</t>
        </is>
      </c>
      <c>
        <v>M-192 35-02-M00192_962731223_962731223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07.07.2023 09:31:12</t>
        </is>
      </c>
      <c>
        <is>
          <t>07.07.2023 13:40:36</t>
        </is>
      </c>
      <c>
        <v>4.156666666</v>
      </c>
      <c>
        <v>0</v>
      </c>
      <c>
        <v>0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4.106676788728411</v>
      </c>
      <c>
        <v>0</v>
      </c>
      <c>
        <v>0</v>
      </c>
      <c>
        <v>4.106676788728411</v>
      </c>
    </row>
    <row>
      <c>
        <v>2601360</v>
      </c>
      <c>
        <v>1</v>
      </c>
      <c>
        <is>
          <t>İZMİR</t>
        </is>
      </c>
      <c>
        <v>FOÇA</v>
      </c>
      <c>
        <is>
          <t>OG Fideri</t>
        </is>
      </c>
      <c>
        <v>FOÇA JANDARMA ALAYI KÖK 35-23-M00240_HatBaşıAyırıcı_88020636 M02_88020636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07.07.2023 17:13:28</t>
        </is>
      </c>
      <c>
        <is>
          <t>08.07.2023 01:22:41</t>
        </is>
      </c>
      <c>
        <v>8.153611111</v>
      </c>
      <c>
        <v>5</v>
      </c>
      <c>
        <v>0</v>
      </c>
      <c>
        <v>8</v>
      </c>
      <c>
        <v>0</v>
      </c>
      <c>
        <v>5</v>
      </c>
      <c>
        <v>0</v>
      </c>
      <c>
        <v>0</v>
      </c>
      <c>
        <v>0</v>
      </c>
      <c>
        <v>18.469204883441993</v>
      </c>
      <c>
        <v>0</v>
      </c>
      <c>
        <v>40.412536088207396</v>
      </c>
      <c>
        <v>0</v>
      </c>
      <c>
        <v>77.88623874481493</v>
      </c>
      <c>
        <v>0</v>
      </c>
      <c>
        <v>0</v>
      </c>
      <c>
        <v>0</v>
      </c>
      <c>
        <v>136.7679797164643</v>
      </c>
    </row>
    <row>
      <c>
        <v>2601005</v>
      </c>
      <c>
        <v>1</v>
      </c>
      <c>
        <is>
          <t>İZMİR</t>
        </is>
      </c>
      <c>
        <v>ÇEŞME</v>
      </c>
      <c>
        <is>
          <t>AG Fideri</t>
        </is>
      </c>
      <c>
        <v>L-272 35-18-L00272_9583828_56376570_56376570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07.07.2023 12:56:17</t>
        </is>
      </c>
      <c>
        <is>
          <t>07.07.2023 17:34:09</t>
        </is>
      </c>
      <c>
        <v>4.631111111</v>
      </c>
      <c>
        <v>0</v>
      </c>
      <c>
        <v>39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171.4884467798176</v>
      </c>
      <c>
        <v>0</v>
      </c>
      <c>
        <v>0</v>
      </c>
      <c>
        <v>0</v>
      </c>
      <c>
        <v>17.9631558055309</v>
      </c>
      <c>
        <v>0</v>
      </c>
      <c>
        <v>0</v>
      </c>
      <c>
        <v>189.4516025853485</v>
      </c>
    </row>
    <row>
      <c>
        <v>2600713</v>
      </c>
      <c>
        <v>1</v>
      </c>
      <c>
        <is>
          <t>İZMİR</t>
        </is>
      </c>
      <c>
        <v>TİRE</v>
      </c>
      <c>
        <is>
          <t>Dağıtım Transformatörü</t>
        </is>
      </c>
      <c>
        <v>AKMESCİT TR-2 35-29-L00220_35-29-L00220_2375084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07.07.2023 09:11:39</t>
        </is>
      </c>
      <c>
        <is>
          <t>07.07.2023 18:39:48</t>
        </is>
      </c>
      <c>
        <v>9.469166666</v>
      </c>
      <c>
        <v>0</v>
      </c>
      <c>
        <v>105</v>
      </c>
      <c>
        <v>0</v>
      </c>
      <c>
        <v>0</v>
      </c>
      <c>
        <v>0</v>
      </c>
      <c>
        <v>11</v>
      </c>
      <c>
        <v>0</v>
      </c>
      <c>
        <v>0</v>
      </c>
      <c>
        <v>0</v>
      </c>
      <c>
        <v>144.8694687778743</v>
      </c>
      <c>
        <v>0</v>
      </c>
      <c>
        <v>0</v>
      </c>
      <c>
        <v>0</v>
      </c>
      <c>
        <v>185.02716543610808</v>
      </c>
      <c>
        <v>0</v>
      </c>
      <c>
        <v>0</v>
      </c>
      <c>
        <v>329.89663421398234</v>
      </c>
    </row>
    <row>
      <c>
        <v>2600690</v>
      </c>
      <c>
        <v>1</v>
      </c>
      <c>
        <is>
          <t>İZMİR</t>
        </is>
      </c>
      <c>
        <v>SELÇUK</v>
      </c>
      <c>
        <is>
          <t>DM</t>
        </is>
      </c>
      <c>
        <v>SELÇUK İM/DM 35-13-A00004_ŞEHİR-2 L13_65986292</v>
      </c>
      <c>
        <v>Manevra</v>
      </c>
      <c>
        <v>Dağıtım-OG</v>
      </c>
      <c>
        <v>Kısa</v>
      </c>
      <c>
        <v>Şebeke işletmecisi</v>
      </c>
      <c>
        <v>Bildirimli</v>
      </c>
      <c>
        <is>
          <t>07.07.2023 09:31:27</t>
        </is>
      </c>
      <c>
        <is>
          <t>07.07.2023 09:34:21</t>
        </is>
      </c>
      <c>
        <v>0.048333333</v>
      </c>
      <c>
        <v>3</v>
      </c>
      <c>
        <v>3657</v>
      </c>
      <c>
        <v>16</v>
      </c>
      <c>
        <v>20</v>
      </c>
      <c>
        <v>26</v>
      </c>
      <c>
        <v>1241</v>
      </c>
      <c>
        <v>0</v>
      </c>
      <c>
        <v>4</v>
      </c>
      <c>
        <v>0.5449944589952775</v>
      </c>
      <c>
        <v>37.27857315780321</v>
      </c>
      <c>
        <v>2.550469484993582</v>
      </c>
      <c>
        <v>1.396669556199642</v>
      </c>
      <c>
        <v>28.221431465582565</v>
      </c>
      <c>
        <v>76.34946406243691</v>
      </c>
      <c>
        <v>0</v>
      </c>
      <c>
        <v>2.182659864975763</v>
      </c>
      <c>
        <v>148.52426205098695</v>
      </c>
    </row>
    <row>
      <c>
        <v>2601091</v>
      </c>
      <c>
        <v>1</v>
      </c>
      <c>
        <is>
          <t>İZMİR</t>
        </is>
      </c>
      <c>
        <v>TİRE</v>
      </c>
      <c>
        <is>
          <t>Kullanıcı Bağlantı Hattı</t>
        </is>
      </c>
      <c>
        <v>AHMET ANDAŞ-2 SULAMA GRUBU 35-29-M00304_950344925_950344925</v>
      </c>
      <c>
        <v>AG Box / Sdk Abone Çıkış Sigorta Atığı</v>
      </c>
      <c>
        <v>Dağıtım-AG</v>
      </c>
      <c>
        <v>Uzun</v>
      </c>
      <c>
        <v>Şebeke işletmecisi</v>
      </c>
      <c>
        <v>Bildirimsiz</v>
      </c>
      <c>
        <is>
          <t>07.07.2023 13:55:25</t>
        </is>
      </c>
      <c>
        <is>
          <t>07.07.2023 20:52:12</t>
        </is>
      </c>
      <c>
        <v>6.946388888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0.258264982793262</v>
      </c>
      <c>
        <v>0</v>
      </c>
      <c>
        <v>0</v>
      </c>
      <c>
        <v>0</v>
      </c>
      <c>
        <v>0</v>
      </c>
      <c>
        <v>0.258264982793262</v>
      </c>
    </row>
    <row>
      <c>
        <v>2600796</v>
      </c>
      <c>
        <v>1</v>
      </c>
      <c>
        <is>
          <t>MANİSA</t>
        </is>
      </c>
      <c>
        <v>TURGUTLU</v>
      </c>
      <c>
        <is>
          <t>DM</t>
        </is>
      </c>
      <c>
        <v>AVŞAR İM 45-83-A00002_ERGENEKON M02_81661194</v>
      </c>
      <c>
        <v>Şebeke Yenileme ve Kapasite Artışı Çalışması</v>
      </c>
      <c>
        <v>Dağıtım-OG</v>
      </c>
      <c>
        <v>Uzun</v>
      </c>
      <c>
        <v>Şebeke işletmecisi</v>
      </c>
      <c>
        <v>Bildirimli</v>
      </c>
      <c>
        <is>
          <t>07.07.2023 10:07:22</t>
        </is>
      </c>
      <c>
        <is>
          <t>07.07.2023 13:22:54</t>
        </is>
      </c>
      <c>
        <v>3.258888888</v>
      </c>
      <c>
        <v>0</v>
      </c>
      <c>
        <v>2634</v>
      </c>
      <c>
        <v>0</v>
      </c>
      <c>
        <v>2</v>
      </c>
      <c>
        <v>1</v>
      </c>
      <c>
        <v>429</v>
      </c>
      <c>
        <v>0</v>
      </c>
      <c>
        <v>17</v>
      </c>
      <c>
        <v>0</v>
      </c>
      <c>
        <v>2087.849590559122</v>
      </c>
      <c>
        <v>0</v>
      </c>
      <c>
        <v>9.407698863340189</v>
      </c>
      <c>
        <v>27.68074154506581</v>
      </c>
      <c>
        <v>1649.087326124241</v>
      </c>
      <c>
        <v>0</v>
      </c>
      <c>
        <v>1293.612897890503</v>
      </c>
      <c>
        <v>5067.638254982272</v>
      </c>
    </row>
    <row>
      <c>
        <v>2601337</v>
      </c>
      <c>
        <v>1</v>
      </c>
      <c>
        <is>
          <t>İZMİR</t>
        </is>
      </c>
      <c>
        <v>BUCA</v>
      </c>
      <c>
        <is>
          <t>Saha Dağıtım Kutusu (SDK)</t>
        </is>
      </c>
      <c>
        <v>M-1023 35-03-M01023_R r1b_5777590</v>
      </c>
      <c>
        <v>AG Box / Sdk Giriş Sigorta Atığı</v>
      </c>
      <c>
        <v>Dağıtım-AG</v>
      </c>
      <c>
        <v>Uzun</v>
      </c>
      <c>
        <v>Şebeke işletmecisi</v>
      </c>
      <c>
        <v>Bildirimsiz</v>
      </c>
      <c>
        <is>
          <t>07.07.2023 16:42:00</t>
        </is>
      </c>
      <c>
        <is>
          <t>07.07.2023 20:58:43</t>
        </is>
      </c>
      <c>
        <v>4.278611111</v>
      </c>
      <c>
        <v>0</v>
      </c>
      <c>
        <v>3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5.769465578527389</v>
      </c>
      <c>
        <v>0</v>
      </c>
      <c>
        <v>0</v>
      </c>
      <c>
        <v>0</v>
      </c>
      <c>
        <v>75.25634604079444</v>
      </c>
      <c>
        <v>0</v>
      </c>
      <c>
        <v>0</v>
      </c>
      <c>
        <v>81.02581161932183</v>
      </c>
    </row>
    <row>
      <c>
        <v>2600945</v>
      </c>
      <c>
        <v>1</v>
      </c>
      <c>
        <is>
          <t>MANİSA</t>
        </is>
      </c>
      <c>
        <v>KÖPRÜBAŞI</v>
      </c>
      <c>
        <is>
          <t>OG Fideri</t>
        </is>
      </c>
      <c>
        <v>UĞURLU KÖK 45-86-M00045_HatBaşıAyırıcı_53135437 M04_53135437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07.07.2023 12:13:46</t>
        </is>
      </c>
      <c>
        <is>
          <t>07.07.2023 13:22:41</t>
        </is>
      </c>
      <c>
        <v>1.148611111</v>
      </c>
      <c>
        <v>3</v>
      </c>
      <c>
        <v>651</v>
      </c>
      <c>
        <v>23</v>
      </c>
      <c>
        <v>199</v>
      </c>
      <c>
        <v>5</v>
      </c>
      <c>
        <v>47</v>
      </c>
      <c>
        <v>0</v>
      </c>
      <c>
        <v>0</v>
      </c>
      <c>
        <v>0.8115869841049999</v>
      </c>
      <c>
        <v>84.12969949947255</v>
      </c>
      <c>
        <v>388.1326796826645</v>
      </c>
      <c>
        <v>123.88333275177823</v>
      </c>
      <c>
        <v>61.220877929094094</v>
      </c>
      <c>
        <v>29.832519693765054</v>
      </c>
      <c>
        <v>0</v>
      </c>
      <c>
        <v>0</v>
      </c>
      <c>
        <v>688.0106965408794</v>
      </c>
    </row>
    <row>
      <c>
        <v>2600899</v>
      </c>
      <c>
        <v>1</v>
      </c>
      <c>
        <is>
          <t>İZMİR</t>
        </is>
      </c>
      <c>
        <v>KARŞIYAKA</v>
      </c>
      <c>
        <is>
          <t>AG Fideri</t>
        </is>
      </c>
      <c>
        <v>K-1450 35-04-K01450_A_56364490_56364490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07.07.2023 11:30:35</t>
        </is>
      </c>
      <c>
        <is>
          <t>07.07.2023 12:34:00</t>
        </is>
      </c>
      <c>
        <v>1.056944444</v>
      </c>
      <c>
        <v>0</v>
      </c>
      <c>
        <v>266</v>
      </c>
      <c>
        <v>0</v>
      </c>
      <c>
        <v>0</v>
      </c>
      <c>
        <v>0</v>
      </c>
      <c>
        <v>61</v>
      </c>
      <c>
        <v>0</v>
      </c>
      <c>
        <v>0</v>
      </c>
      <c>
        <v>0</v>
      </c>
      <c>
        <v>78.0691162373674</v>
      </c>
      <c>
        <v>0</v>
      </c>
      <c>
        <v>0</v>
      </c>
      <c>
        <v>0</v>
      </c>
      <c>
        <v>99.84387792814725</v>
      </c>
      <c>
        <v>0</v>
      </c>
      <c>
        <v>0</v>
      </c>
      <c>
        <v>177.91299416551465</v>
      </c>
    </row>
    <row>
      <c>
        <v>2600590</v>
      </c>
      <c>
        <v>1</v>
      </c>
      <c>
        <is>
          <t>İZMİR</t>
        </is>
      </c>
      <c>
        <v>ÇİĞLİ</v>
      </c>
      <c>
        <is>
          <t>DM</t>
        </is>
      </c>
      <c>
        <v>HARMANDALI DM-2 (M-200) 35-09-M00200_TRAFO M14_67109128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07.07.2023 07:42:43</t>
        </is>
      </c>
      <c>
        <is>
          <t>07.07.2023 11:51:04</t>
        </is>
      </c>
      <c>
        <v>4.139166666</v>
      </c>
      <c>
        <v>0</v>
      </c>
      <c>
        <v>166</v>
      </c>
      <c>
        <v>0</v>
      </c>
      <c>
        <v>0</v>
      </c>
      <c>
        <v>0</v>
      </c>
      <c>
        <v>6</v>
      </c>
      <c>
        <v>0</v>
      </c>
      <c>
        <v>0</v>
      </c>
      <c>
        <v>0</v>
      </c>
      <c>
        <v>172.23023919989714</v>
      </c>
      <c>
        <v>0</v>
      </c>
      <c>
        <v>0</v>
      </c>
      <c>
        <v>0</v>
      </c>
      <c>
        <v>83.24558412103136</v>
      </c>
      <c>
        <v>0</v>
      </c>
      <c>
        <v>0</v>
      </c>
      <c>
        <v>255.4758233209285</v>
      </c>
    </row>
    <row>
      <c>
        <v>2600613</v>
      </c>
      <c>
        <v>1</v>
      </c>
      <c>
        <is>
          <t>İZMİR</t>
        </is>
      </c>
      <c>
        <v>TORBALI</v>
      </c>
      <c>
        <is>
          <t>KÖK</t>
        </is>
      </c>
      <c>
        <v>KARAKUYU KÖK 35-26-M00437_TR-2/TR-3/TR-4/TARİŞ/ŞİNASİ ERTAN İÇE SUYU M12_66057220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07.07.2023 10:32:30</t>
        </is>
      </c>
      <c>
        <is>
          <t>07.07.2023 11:52:26</t>
        </is>
      </c>
      <c>
        <v>1.332222222</v>
      </c>
      <c>
        <v>0</v>
      </c>
      <c>
        <v>200</v>
      </c>
      <c>
        <v>0</v>
      </c>
      <c>
        <v>76</v>
      </c>
      <c>
        <v>1</v>
      </c>
      <c>
        <v>72</v>
      </c>
      <c>
        <v>1</v>
      </c>
      <c>
        <v>0</v>
      </c>
      <c>
        <v>0</v>
      </c>
      <c>
        <v>65.63462859076925</v>
      </c>
      <c>
        <v>0</v>
      </c>
      <c>
        <v>72.75066591449028</v>
      </c>
      <c>
        <v>16.147472429718924</v>
      </c>
      <c>
        <v>130.6471510699051</v>
      </c>
      <c>
        <v>17.008697532168497</v>
      </c>
      <c>
        <v>0</v>
      </c>
      <c>
        <v>302.1886155370521</v>
      </c>
    </row>
    <row>
      <c>
        <v>2600962</v>
      </c>
      <c>
        <v>1</v>
      </c>
      <c>
        <is>
          <t>MANİSA</t>
        </is>
      </c>
      <c>
        <v>ALAŞEHİR</v>
      </c>
      <c>
        <is>
          <t>OG Fideri</t>
        </is>
      </c>
      <c>
        <v>IŞIKLAR KÖK 45-73-M00467_HatBaşıAyırıcı_53139195 M08_53139195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07.07.2023 12:17:40</t>
        </is>
      </c>
      <c>
        <is>
          <t>07.07.2023 13:50:05</t>
        </is>
      </c>
      <c>
        <v>1.540277777</v>
      </c>
      <c>
        <v>0</v>
      </c>
      <c>
        <v>260</v>
      </c>
      <c>
        <v>0</v>
      </c>
      <c>
        <v>6</v>
      </c>
      <c>
        <v>0</v>
      </c>
      <c>
        <v>14</v>
      </c>
      <c>
        <v>0</v>
      </c>
      <c>
        <v>0</v>
      </c>
      <c>
        <v>0</v>
      </c>
      <c>
        <v>71.4494319412818</v>
      </c>
      <c>
        <v>0</v>
      </c>
      <c>
        <v>50.723367100212215</v>
      </c>
      <c>
        <v>0</v>
      </c>
      <c>
        <v>10.204311615413932</v>
      </c>
      <c>
        <v>0</v>
      </c>
      <c>
        <v>0</v>
      </c>
      <c>
        <v>132.37711065690794</v>
      </c>
    </row>
    <row>
      <c>
        <v>2600676</v>
      </c>
      <c>
        <v>1</v>
      </c>
      <c>
        <is>
          <t>MANİSA</t>
        </is>
      </c>
      <c>
        <v>YUNUSEMRE</v>
      </c>
      <c>
        <is>
          <t>KÖK</t>
        </is>
      </c>
      <c>
        <v>SİYEKLİ KÖK 45-71-M00185_DAĞYENİCE M07_72256967</v>
      </c>
      <c>
        <v>Şebeke Bakım Çalışması</v>
      </c>
      <c>
        <v>Dağıtım-OG</v>
      </c>
      <c>
        <v>Uzun</v>
      </c>
      <c>
        <v>Şebeke işletmecisi</v>
      </c>
      <c>
        <v>Bildirimli</v>
      </c>
      <c>
        <is>
          <t>07.07.2023 09:24:36</t>
        </is>
      </c>
      <c>
        <is>
          <t>07.07.2023 17:39:06</t>
        </is>
      </c>
      <c>
        <v>8.241666666</v>
      </c>
      <c>
        <v>7</v>
      </c>
      <c>
        <v>1189</v>
      </c>
      <c>
        <v>4</v>
      </c>
      <c>
        <v>3</v>
      </c>
      <c>
        <v>3</v>
      </c>
      <c>
        <v>85</v>
      </c>
      <c>
        <v>0</v>
      </c>
      <c>
        <v>0</v>
      </c>
      <c>
        <v>13.488341746436666</v>
      </c>
      <c>
        <v>1181.1760139725181</v>
      </c>
      <c>
        <v>218.99876358561696</v>
      </c>
      <c>
        <v>37.95672948399503</v>
      </c>
      <c>
        <v>369.29197068949003</v>
      </c>
      <c>
        <v>211.63882425352912</v>
      </c>
      <c>
        <v>0</v>
      </c>
      <c>
        <v>0</v>
      </c>
      <c>
        <v>2032.5506437315858</v>
      </c>
    </row>
    <row>
      <c>
        <v>2600925</v>
      </c>
      <c>
        <v>1</v>
      </c>
      <c>
        <is>
          <t>İZMİR</t>
        </is>
      </c>
      <c>
        <v>KEMALPAŞA</v>
      </c>
      <c>
        <is>
          <t>AG Fideri</t>
        </is>
      </c>
      <c>
        <v>TR-19 35-27-M00019__56371242_56371242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07.07.2023 11:55:23</t>
        </is>
      </c>
      <c>
        <is>
          <t>07.07.2023 12:49:40</t>
        </is>
      </c>
      <c>
        <v>0.904722222</v>
      </c>
      <c>
        <v>0</v>
      </c>
      <c>
        <v>8</v>
      </c>
      <c>
        <v>0</v>
      </c>
      <c>
        <v>0</v>
      </c>
      <c>
        <v>0</v>
      </c>
      <c>
        <v>6</v>
      </c>
      <c>
        <v>0</v>
      </c>
      <c>
        <v>0</v>
      </c>
      <c>
        <v>0</v>
      </c>
      <c>
        <v>1.4754118418017</v>
      </c>
      <c>
        <v>0</v>
      </c>
      <c>
        <v>0</v>
      </c>
      <c>
        <v>0</v>
      </c>
      <c>
        <v>3.9305063562203664</v>
      </c>
      <c>
        <v>0</v>
      </c>
      <c>
        <v>0</v>
      </c>
      <c>
        <v>5.405918198022066</v>
      </c>
    </row>
    <row>
      <c>
        <v>2601174</v>
      </c>
      <c>
        <v>1</v>
      </c>
      <c>
        <is>
          <t>İZMİR</t>
        </is>
      </c>
      <c>
        <v>FOÇA</v>
      </c>
      <c>
        <is>
          <t>Kullanıcı Bağlantı Hattı</t>
        </is>
      </c>
      <c>
        <v>YENİFOÇA TR-20 35-23-M00020_950416819_950416819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07.07.2023 14:54:00</t>
        </is>
      </c>
      <c>
        <is>
          <t>07.07.2023 23:04:23</t>
        </is>
      </c>
      <c>
        <v>8.173055555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1.2368259289543055</v>
      </c>
      <c>
        <v>0</v>
      </c>
      <c>
        <v>0</v>
      </c>
      <c>
        <v>0</v>
      </c>
      <c>
        <v>0</v>
      </c>
      <c>
        <v>0</v>
      </c>
      <c>
        <v>0</v>
      </c>
      <c>
        <v>1.2368259289543055</v>
      </c>
    </row>
    <row>
      <c>
        <v>2601068</v>
      </c>
      <c>
        <v>1</v>
      </c>
      <c>
        <is>
          <t>İZMİR</t>
        </is>
      </c>
      <c>
        <v>KARABAĞLAR</v>
      </c>
      <c>
        <is>
          <t>OG Fideri</t>
        </is>
      </c>
      <c>
        <v>K-1406 35-01-K01406_TRAFO K04_2336823</v>
      </c>
      <c>
        <v>Manevra</v>
      </c>
      <c>
        <v>Dağıtım-OG</v>
      </c>
      <c>
        <v>Uzun</v>
      </c>
      <c>
        <v>Şebeke işletmecisi</v>
      </c>
      <c>
        <v>Bildirimsiz</v>
      </c>
      <c>
        <is>
          <t>07.07.2023 13:43:01</t>
        </is>
      </c>
      <c>
        <is>
          <t>07.07.2023 13:51:29</t>
        </is>
      </c>
      <c>
        <v>0.141111111</v>
      </c>
      <c>
        <v>0</v>
      </c>
      <c>
        <v>582</v>
      </c>
      <c>
        <v>0</v>
      </c>
      <c>
        <v>0</v>
      </c>
      <c>
        <v>0</v>
      </c>
      <c>
        <v>10</v>
      </c>
      <c>
        <v>0</v>
      </c>
      <c>
        <v>0</v>
      </c>
      <c>
        <v>0</v>
      </c>
      <c>
        <v>20.244421096422887</v>
      </c>
      <c>
        <v>0</v>
      </c>
      <c>
        <v>0</v>
      </c>
      <c>
        <v>0</v>
      </c>
      <c>
        <v>2.324222651515033</v>
      </c>
      <c>
        <v>0</v>
      </c>
      <c>
        <v>0</v>
      </c>
      <c>
        <v>22.56864374793792</v>
      </c>
    </row>
    <row>
      <c>
        <v>2601460</v>
      </c>
      <c>
        <v>1</v>
      </c>
      <c>
        <is>
          <t>MANİSA</t>
        </is>
      </c>
      <c>
        <v>AKHİSAR</v>
      </c>
      <c>
        <is>
          <t>DM</t>
        </is>
      </c>
      <c>
        <v>DAĞDERE DM 45-72-M00097_ÇITAK M05_2106082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07.07.2023 19:17:26</t>
        </is>
      </c>
      <c>
        <is>
          <t>07.07.2023 20:31:00</t>
        </is>
      </c>
      <c>
        <v>1.226111111</v>
      </c>
      <c>
        <v>3</v>
      </c>
      <c>
        <v>1283</v>
      </c>
      <c>
        <v>5</v>
      </c>
      <c>
        <v>37</v>
      </c>
      <c>
        <v>7</v>
      </c>
      <c>
        <v>69</v>
      </c>
      <c>
        <v>0</v>
      </c>
      <c>
        <v>0</v>
      </c>
      <c>
        <v>0.9966299354166668</v>
      </c>
      <c>
        <v>141.00734999893626</v>
      </c>
      <c>
        <v>43.29729618313612</v>
      </c>
      <c>
        <v>16.923341280377514</v>
      </c>
      <c>
        <v>19.68340630617379</v>
      </c>
      <c>
        <v>27.68830307145747</v>
      </c>
      <c>
        <v>0</v>
      </c>
      <c>
        <v>0</v>
      </c>
      <c>
        <v>249.59632677549786</v>
      </c>
    </row>
    <row>
      <c>
        <v>2600627</v>
      </c>
      <c>
        <v>1</v>
      </c>
      <c>
        <is>
          <t>İZMİR</t>
        </is>
      </c>
      <c>
        <v>TİRE</v>
      </c>
      <c>
        <is>
          <t>AG Fideri</t>
        </is>
      </c>
      <c>
        <v>TAŞTEPE TR-2 35-29-L00396_B_56360397_56360397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07.07.2023 08:47:02</t>
        </is>
      </c>
      <c>
        <is>
          <t>07.07.2023 16:08:22</t>
        </is>
      </c>
      <c>
        <v>7.355555555</v>
      </c>
      <c>
        <v>0</v>
      </c>
      <c>
        <v>4</v>
      </c>
      <c>
        <v>0</v>
      </c>
      <c>
        <v>4</v>
      </c>
      <c>
        <v>0</v>
      </c>
      <c>
        <v>2</v>
      </c>
      <c>
        <v>0</v>
      </c>
      <c>
        <v>0</v>
      </c>
      <c>
        <v>0</v>
      </c>
      <c>
        <v>13.619691203278004</v>
      </c>
      <c>
        <v>0</v>
      </c>
      <c>
        <v>62.67510450520318</v>
      </c>
      <c>
        <v>0</v>
      </c>
      <c>
        <v>2.917915203645097</v>
      </c>
      <c>
        <v>0</v>
      </c>
      <c>
        <v>0</v>
      </c>
      <c>
        <v>79.21271091212628</v>
      </c>
    </row>
    <row>
      <c>
        <v>2601466</v>
      </c>
      <c>
        <v>1</v>
      </c>
      <c>
        <is>
          <t>İZMİR</t>
        </is>
      </c>
      <c>
        <v>BERGAMA</v>
      </c>
      <c>
        <is>
          <t>DM</t>
        </is>
      </c>
      <c>
        <v>AŞAĞIKIRIKLAR DM 35-16-M00448_YENİKENT SULAMA M11_2334658</v>
      </c>
      <c>
        <v>OG Kablo Başlığı Arızası</v>
      </c>
      <c>
        <v>Dağıtım-OG</v>
      </c>
      <c>
        <v>Uzun</v>
      </c>
      <c>
        <v>Şebeke işletmecisi</v>
      </c>
      <c>
        <v>Bildirimsiz</v>
      </c>
      <c>
        <is>
          <t>07.07.2023 19:16:23</t>
        </is>
      </c>
      <c>
        <is>
          <t>07.07.2023 20:53:59</t>
        </is>
      </c>
      <c>
        <v>1.626666666</v>
      </c>
      <c>
        <v>0</v>
      </c>
      <c>
        <v>0</v>
      </c>
      <c>
        <v>1</v>
      </c>
      <c>
        <v>130</v>
      </c>
      <c>
        <v>0</v>
      </c>
      <c>
        <v>8</v>
      </c>
      <c>
        <v>0</v>
      </c>
      <c>
        <v>0</v>
      </c>
      <c>
        <v>0</v>
      </c>
      <c>
        <v>0</v>
      </c>
      <c>
        <v>4.979691009193333</v>
      </c>
      <c>
        <v>1455.457844152665</v>
      </c>
      <c>
        <v>0</v>
      </c>
      <c>
        <v>42.30433939353756</v>
      </c>
      <c>
        <v>0</v>
      </c>
      <c>
        <v>0</v>
      </c>
      <c>
        <v>1502.741874555396</v>
      </c>
    </row>
    <row>
      <c>
        <v>2601317</v>
      </c>
      <c>
        <v>1</v>
      </c>
      <c>
        <is>
          <t>İZMİR</t>
        </is>
      </c>
      <c>
        <v>DİKİLİ</v>
      </c>
      <c>
        <is>
          <t>DM</t>
        </is>
      </c>
      <c>
        <v>ÇANDARLI DM-TR-20 35-30-M00020_YAYLAYURT M06_72352818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07.07.2023 16:45:55</t>
        </is>
      </c>
      <c>
        <is>
          <t>07.07.2023 16:53:21</t>
        </is>
      </c>
      <c>
        <v>0.123888888</v>
      </c>
      <c>
        <v>0</v>
      </c>
      <c>
        <v>340</v>
      </c>
      <c>
        <v>15</v>
      </c>
      <c>
        <v>23</v>
      </c>
      <c>
        <v>3</v>
      </c>
      <c>
        <v>88</v>
      </c>
      <c>
        <v>1</v>
      </c>
      <c>
        <v>0</v>
      </c>
      <c>
        <v>0</v>
      </c>
      <c>
        <v>10.309133091518676</v>
      </c>
      <c>
        <v>5.042142852097986</v>
      </c>
      <c>
        <v>4.170404961579408</v>
      </c>
      <c>
        <v>4.768874634484817</v>
      </c>
      <c>
        <v>11.681364895009212</v>
      </c>
      <c>
        <v>20.932330922852035</v>
      </c>
      <c>
        <v>0</v>
      </c>
      <c>
        <v>56.90425135754214</v>
      </c>
    </row>
    <row>
      <c>
        <v>2600693</v>
      </c>
      <c>
        <v>1</v>
      </c>
      <c>
        <is>
          <t>İZMİR</t>
        </is>
      </c>
      <c>
        <v>BERGAMA</v>
      </c>
      <c>
        <is>
          <t>DM</t>
        </is>
      </c>
      <c>
        <v>BERGAMA İM-2 35-16-A00002_TR-135(TRM-2/135) L04_2055524</v>
      </c>
      <c>
        <v>Şebeke Yenileme ve Kapasite Artışı Çalışması</v>
      </c>
      <c>
        <v>Dağıtım-OG</v>
      </c>
      <c>
        <v>Uzun</v>
      </c>
      <c>
        <v>Şebeke işletmecisi</v>
      </c>
      <c>
        <v>Bildirimli</v>
      </c>
      <c>
        <is>
          <t>07.07.2023 09:15:46</t>
        </is>
      </c>
      <c>
        <is>
          <t>07.07.2023 13:42:17</t>
        </is>
      </c>
      <c>
        <v>4.441944444</v>
      </c>
      <c>
        <v>0</v>
      </c>
      <c>
        <v>3924</v>
      </c>
      <c>
        <v>0</v>
      </c>
      <c>
        <v>0</v>
      </c>
      <c>
        <v>0</v>
      </c>
      <c>
        <v>364</v>
      </c>
      <c>
        <v>0</v>
      </c>
      <c>
        <v>0</v>
      </c>
      <c>
        <v>0</v>
      </c>
      <c>
        <v>3424.0336177335134</v>
      </c>
      <c>
        <v>0</v>
      </c>
      <c>
        <v>0</v>
      </c>
      <c>
        <v>0</v>
      </c>
      <c>
        <v>2849.1394738967965</v>
      </c>
      <c>
        <v>0</v>
      </c>
      <c>
        <v>0</v>
      </c>
      <c>
        <v>6273.1730916303095</v>
      </c>
    </row>
    <row>
      <c>
        <v>2601503</v>
      </c>
      <c>
        <v>1</v>
      </c>
      <c>
        <is>
          <t>İZMİR</t>
        </is>
      </c>
      <c>
        <v>TİRE</v>
      </c>
      <c>
        <is>
          <t>Dağıtım Transformatörü</t>
        </is>
      </c>
      <c>
        <v>BÜYÜKKALE TR-1 35-29-L00668_35-29-L00668_2364333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07.07.2023 20:04:36</t>
        </is>
      </c>
      <c>
        <is>
          <t>07.07.2023 23:11:02</t>
        </is>
      </c>
      <c>
        <v>3.107222222</v>
      </c>
      <c>
        <v>0</v>
      </c>
      <c>
        <v>57</v>
      </c>
      <c>
        <v>0</v>
      </c>
      <c>
        <v>3</v>
      </c>
      <c>
        <v>0</v>
      </c>
      <c>
        <v>6</v>
      </c>
      <c>
        <v>0</v>
      </c>
      <c>
        <v>0</v>
      </c>
      <c>
        <v>0</v>
      </c>
      <c>
        <v>35.563238668948365</v>
      </c>
      <c>
        <v>0</v>
      </c>
      <c>
        <v>8.458326155895362</v>
      </c>
      <c>
        <v>0</v>
      </c>
      <c>
        <v>5.643545362587113</v>
      </c>
      <c>
        <v>0</v>
      </c>
      <c>
        <v>0</v>
      </c>
      <c>
        <v>49.66511018743084</v>
      </c>
    </row>
    <row>
      <c>
        <v>2601380</v>
      </c>
      <c>
        <v>1</v>
      </c>
      <c>
        <is>
          <t>İZMİR</t>
        </is>
      </c>
      <c>
        <v>BAYINDIR</v>
      </c>
      <c>
        <is>
          <t>Kullanıcı Bağlantı Hattı</t>
        </is>
      </c>
      <c>
        <v>KIZILCAOVA TR-4 35-20-L00173_955192533_955192533</v>
      </c>
      <c>
        <v>AG Box / Sdk Abone Çıkış Sigorta Atığı</v>
      </c>
      <c>
        <v>Dağıtım-AG</v>
      </c>
      <c>
        <v>Uzun</v>
      </c>
      <c>
        <v>Şebeke işletmecisi</v>
      </c>
      <c>
        <v>Bildirimsiz</v>
      </c>
      <c>
        <is>
          <t>07.07.2023 17:42:10</t>
        </is>
      </c>
      <c>
        <is>
          <t>07.07.2023 18:46:52</t>
        </is>
      </c>
      <c>
        <v>1.078333333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0.3435294848025017</v>
      </c>
      <c>
        <v>0</v>
      </c>
      <c>
        <v>0</v>
      </c>
      <c>
        <v>0</v>
      </c>
      <c>
        <v>0</v>
      </c>
      <c>
        <v>0</v>
      </c>
      <c>
        <v>0</v>
      </c>
      <c>
        <v>0.3435294848025017</v>
      </c>
    </row>
    <row>
      <c>
        <v>2601589</v>
      </c>
      <c>
        <v>1</v>
      </c>
      <c>
        <is>
          <t>MANİSA</t>
        </is>
      </c>
      <c>
        <v>SALİHLİ</v>
      </c>
      <c>
        <is>
          <t>Kullanıcı Bağlantı Hattı</t>
        </is>
      </c>
      <c>
        <v>TR-9 45-78-L00009_953301568_953301568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07.07.2023 21:39:18</t>
        </is>
      </c>
      <c>
        <is>
          <t>07.07.2023 23:01:47</t>
        </is>
      </c>
      <c>
        <v>1.374722222</v>
      </c>
      <c>
        <v>0</v>
      </c>
      <c>
        <v>0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0.6800541752114936</v>
      </c>
      <c>
        <v>0</v>
      </c>
      <c>
        <v>0</v>
      </c>
      <c>
        <v>0.6800541752114936</v>
      </c>
    </row>
    <row>
      <c>
        <v>2600902</v>
      </c>
      <c>
        <v>1</v>
      </c>
      <c>
        <is>
          <t>İZMİR</t>
        </is>
      </c>
      <c>
        <v>BUCA</v>
      </c>
      <c>
        <is>
          <t>Kullanıcı Bağlantı Hattı</t>
        </is>
      </c>
      <c>
        <v>M-984 35-03-M00984_910484058_910484058</v>
      </c>
      <c>
        <v>AG Box / Sdk Abone Çıkış Sigorta Atığı</v>
      </c>
      <c>
        <v>Dağıtım-AG</v>
      </c>
      <c>
        <v>Uzun</v>
      </c>
      <c>
        <v>Şebeke işletmecisi</v>
      </c>
      <c>
        <v>Bildirimsiz</v>
      </c>
      <c>
        <is>
          <t>07.07.2023 11:35:47</t>
        </is>
      </c>
      <c>
        <is>
          <t>07.07.2023 12:04:05</t>
        </is>
      </c>
      <c>
        <v>0.471666666</v>
      </c>
      <c>
        <v>0</v>
      </c>
      <c>
        <v>0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1.1278700327920823</v>
      </c>
      <c>
        <v>0</v>
      </c>
      <c>
        <v>0</v>
      </c>
      <c>
        <v>1.1278700327920823</v>
      </c>
    </row>
    <row>
      <c>
        <v>2601234</v>
      </c>
      <c>
        <v>1</v>
      </c>
      <c>
        <is>
          <t>İZMİR</t>
        </is>
      </c>
      <c>
        <v>BAYINDIR</v>
      </c>
      <c>
        <is>
          <t>AG Fideri</t>
        </is>
      </c>
      <c>
        <v>HASKÖY TR-1 35-20-L00206_A_91354014_91354014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07.07.2023 15:32:23</t>
        </is>
      </c>
      <c>
        <is>
          <t>07.07.2023 18:27:31</t>
        </is>
      </c>
      <c>
        <v>2.918888888</v>
      </c>
      <c>
        <v>0</v>
      </c>
      <c>
        <v>32</v>
      </c>
      <c>
        <v>0</v>
      </c>
      <c>
        <v>7</v>
      </c>
      <c>
        <v>0</v>
      </c>
      <c>
        <v>7</v>
      </c>
      <c>
        <v>0</v>
      </c>
      <c>
        <v>0</v>
      </c>
      <c>
        <v>0</v>
      </c>
      <c>
        <v>50.941290299646504</v>
      </c>
      <c>
        <v>0</v>
      </c>
      <c>
        <v>115.24809718983522</v>
      </c>
      <c>
        <v>0</v>
      </c>
      <c>
        <v>66.82930675707162</v>
      </c>
      <c>
        <v>0</v>
      </c>
      <c>
        <v>0</v>
      </c>
      <c>
        <v>233.01869424655337</v>
      </c>
    </row>
    <row>
      <c>
        <v>2600710</v>
      </c>
      <c>
        <v>1</v>
      </c>
      <c>
        <is>
          <t>MANİSA</t>
        </is>
      </c>
      <c>
        <v>SARIGÖL</v>
      </c>
      <c>
        <is>
          <t>OG Fideri</t>
        </is>
      </c>
      <c>
        <v>TIRAZLI KÖK 45-79-M00079_HatBaşıAyırıcı_53134410 M06_53134410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07.07.2023 09:34:22</t>
        </is>
      </c>
      <c>
        <is>
          <t>07.07.2023 15:24:27</t>
        </is>
      </c>
      <c>
        <v>5.834722222</v>
      </c>
      <c>
        <v>0</v>
      </c>
      <c>
        <v>10</v>
      </c>
      <c>
        <v>1</v>
      </c>
      <c>
        <v>23</v>
      </c>
      <c>
        <v>0</v>
      </c>
      <c>
        <v>1</v>
      </c>
      <c>
        <v>0</v>
      </c>
      <c>
        <v>0</v>
      </c>
      <c>
        <v>0</v>
      </c>
      <c>
        <v>1.6681556528953485</v>
      </c>
      <c>
        <v>0</v>
      </c>
      <c>
        <v>784.4238139831275</v>
      </c>
      <c>
        <v>0</v>
      </c>
      <c>
        <v>24.344900595981308</v>
      </c>
      <c>
        <v>0</v>
      </c>
      <c>
        <v>0</v>
      </c>
      <c>
        <v>810.4368702320043</v>
      </c>
    </row>
    <row>
      <c>
        <v>2600507</v>
      </c>
      <c>
        <v>1</v>
      </c>
      <c>
        <is>
          <t>MANİSA</t>
        </is>
      </c>
      <c>
        <v>KÖPRÜBAŞI</v>
      </c>
      <c>
        <is>
          <t>KÖK</t>
        </is>
      </c>
      <c>
        <v>UĞURLU KÖK 45-86-M00045_GÜNDOĞDU UĞURLU M02_72226051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07.07.2023 00:27:58</t>
        </is>
      </c>
      <c>
        <is>
          <t>07.07.2023 02:02:54</t>
        </is>
      </c>
      <c>
        <v>1.582222222</v>
      </c>
      <c>
        <v>7</v>
      </c>
      <c>
        <v>304</v>
      </c>
      <c>
        <v>36</v>
      </c>
      <c>
        <v>132</v>
      </c>
      <c>
        <v>6</v>
      </c>
      <c>
        <v>20</v>
      </c>
      <c>
        <v>1</v>
      </c>
      <c>
        <v>0</v>
      </c>
      <c>
        <v>1.76904162879722</v>
      </c>
      <c>
        <v>62.73638060608999</v>
      </c>
      <c>
        <v>699.3508585184846</v>
      </c>
      <c>
        <v>202.66439537267837</v>
      </c>
      <c>
        <v>94.99043535289685</v>
      </c>
      <c>
        <v>16.839795658909146</v>
      </c>
      <c>
        <v>93.19015099102833</v>
      </c>
      <c>
        <v>0</v>
      </c>
      <c>
        <v>1171.5410581288845</v>
      </c>
    </row>
    <row>
      <c>
        <v>2601148</v>
      </c>
      <c>
        <v>1</v>
      </c>
      <c>
        <is>
          <t>İZMİR</t>
        </is>
      </c>
      <c>
        <v>KEMALPAŞA</v>
      </c>
      <c>
        <is>
          <t>KÖK</t>
        </is>
      </c>
      <c>
        <v>ÇAMBEL KÖK 35-27-M00619_YENMİŞ-2 M04_72166068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07.07.2023 14:34:56</t>
        </is>
      </c>
      <c>
        <is>
          <t>07.07.2023 15:51:25</t>
        </is>
      </c>
      <c>
        <v>1.274722222</v>
      </c>
      <c>
        <v>0</v>
      </c>
      <c>
        <v>373</v>
      </c>
      <c>
        <v>8</v>
      </c>
      <c>
        <v>1</v>
      </c>
      <c>
        <v>15</v>
      </c>
      <c>
        <v>34</v>
      </c>
      <c>
        <v>5</v>
      </c>
      <c>
        <v>0</v>
      </c>
      <c>
        <v>0</v>
      </c>
      <c>
        <v>130.5463575076592</v>
      </c>
      <c>
        <v>173.2482943807331</v>
      </c>
      <c>
        <v>0.06453734377178226</v>
      </c>
      <c>
        <v>547.6214564881026</v>
      </c>
      <c>
        <v>34.75173956950831</v>
      </c>
      <c>
        <v>760.4904746277332</v>
      </c>
      <c>
        <v>0</v>
      </c>
      <c>
        <v>1646.7228599175082</v>
      </c>
    </row>
    <row>
      <c>
        <v>2600753</v>
      </c>
      <c>
        <v>1</v>
      </c>
      <c>
        <is>
          <t>İZMİR</t>
        </is>
      </c>
      <c>
        <v>BAYRAKLI</v>
      </c>
      <c>
        <is>
          <t>OG Fideri</t>
        </is>
      </c>
      <c>
        <v>K-3515 35-02-K03515_TRAFO K02_2119355</v>
      </c>
      <c>
        <v>Şebeke Yenileme ve Kapasite Artışı Çalışması</v>
      </c>
      <c>
        <v>Dağıtım-OG</v>
      </c>
      <c>
        <v>Uzun</v>
      </c>
      <c>
        <v>Şebeke işletmecisi</v>
      </c>
      <c>
        <v>Bildirimli</v>
      </c>
      <c>
        <is>
          <t>07.07.2023 09:59:38</t>
        </is>
      </c>
      <c>
        <is>
          <t>07.07.2023 14:07:41</t>
        </is>
      </c>
      <c>
        <v>4.134166666</v>
      </c>
      <c>
        <v>0</v>
      </c>
      <c>
        <v>840</v>
      </c>
      <c>
        <v>0</v>
      </c>
      <c>
        <v>0</v>
      </c>
      <c>
        <v>0</v>
      </c>
      <c>
        <v>56</v>
      </c>
      <c>
        <v>0</v>
      </c>
      <c>
        <v>0</v>
      </c>
      <c>
        <v>0</v>
      </c>
      <c>
        <v>880.7769362923295</v>
      </c>
      <c>
        <v>0</v>
      </c>
      <c>
        <v>0</v>
      </c>
      <c>
        <v>0</v>
      </c>
      <c>
        <v>253.31263522657665</v>
      </c>
      <c>
        <v>0</v>
      </c>
      <c>
        <v>0</v>
      </c>
      <c>
        <v>1134.0895715189063</v>
      </c>
    </row>
    <row>
      <c>
        <v>2600587</v>
      </c>
      <c>
        <v>1</v>
      </c>
      <c>
        <is>
          <t>MANİSA</t>
        </is>
      </c>
      <c>
        <v>KULA</v>
      </c>
      <c>
        <is>
          <t>OG Fideri</t>
        </is>
      </c>
      <c>
        <v>TR-11 45-77-L00011_TR-16 L05_72203811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07.07.2023 07:29:29</t>
        </is>
      </c>
      <c>
        <is>
          <t>07.07.2023 07:42:00</t>
        </is>
      </c>
      <c>
        <v>0.208611111</v>
      </c>
      <c>
        <v>0</v>
      </c>
      <c>
        <v>4301</v>
      </c>
      <c>
        <v>1</v>
      </c>
      <c>
        <v>2</v>
      </c>
      <c>
        <v>1</v>
      </c>
      <c>
        <v>332</v>
      </c>
      <c>
        <v>1</v>
      </c>
      <c>
        <v>1</v>
      </c>
      <c>
        <v>0</v>
      </c>
      <c>
        <v>126.8492330405633</v>
      </c>
      <c>
        <v>0.9384806921817702</v>
      </c>
      <c>
        <v>0.21630747640978026</v>
      </c>
      <c>
        <v>6.661714047247025</v>
      </c>
      <c>
        <v>22.55145162631627</v>
      </c>
      <c>
        <v>12.294461540277645</v>
      </c>
      <c>
        <v>20.17261181406627</v>
      </c>
      <c>
        <v>189.68426023706203</v>
      </c>
    </row>
    <row>
      <c>
        <v>2601085</v>
      </c>
      <c>
        <v>1</v>
      </c>
      <c>
        <is>
          <t>İZMİR</t>
        </is>
      </c>
      <c>
        <v>BUCA</v>
      </c>
      <c>
        <is>
          <t>OG Fideri</t>
        </is>
      </c>
      <c>
        <v>M-3390(YATIRIM REZERVE) 35-03-M03390_ M03_88062303</v>
      </c>
      <c>
        <v>OG Kesici Arızası</v>
      </c>
      <c>
        <v>Dağıtım-OG</v>
      </c>
      <c>
        <v>Uzun</v>
      </c>
      <c>
        <v>Şebeke işletmecisi</v>
      </c>
      <c>
        <v>Bildirimsiz</v>
      </c>
      <c>
        <is>
          <t>07.07.2023 13:53:16</t>
        </is>
      </c>
      <c>
        <is>
          <t>07.07.2023 17:35:18</t>
        </is>
      </c>
      <c>
        <v>3.700555555</v>
      </c>
      <c>
        <v>0</v>
      </c>
      <c>
        <v>1002</v>
      </c>
      <c>
        <v>0</v>
      </c>
      <c>
        <v>0</v>
      </c>
      <c>
        <v>0</v>
      </c>
      <c>
        <v>41</v>
      </c>
      <c>
        <v>0</v>
      </c>
      <c>
        <v>0</v>
      </c>
      <c>
        <v>0</v>
      </c>
      <c>
        <v>783.2592636238962</v>
      </c>
      <c>
        <v>0</v>
      </c>
      <c>
        <v>0</v>
      </c>
      <c>
        <v>0</v>
      </c>
      <c>
        <v>238.89230934636487</v>
      </c>
      <c>
        <v>0</v>
      </c>
      <c>
        <v>0</v>
      </c>
      <c>
        <v>1022.1515729702611</v>
      </c>
    </row>
    <row>
      <c>
        <v>2600965</v>
      </c>
      <c>
        <v>1</v>
      </c>
      <c>
        <is>
          <t>İZMİR</t>
        </is>
      </c>
      <c>
        <v>TİRE</v>
      </c>
      <c>
        <is>
          <t>AG Fideri</t>
        </is>
      </c>
      <c>
        <v>İRFAN MADRAN GRUP SULAMA 35-29-M00335_A_91348100_91348100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07.07.2023 12:35:04</t>
        </is>
      </c>
      <c>
        <is>
          <t>07.07.2023 14:42:20</t>
        </is>
      </c>
      <c>
        <v>2.121111111</v>
      </c>
      <c>
        <v>0</v>
      </c>
      <c>
        <v>0</v>
      </c>
      <c>
        <v>0</v>
      </c>
      <c>
        <v>6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70.1919043919812</v>
      </c>
      <c>
        <v>0</v>
      </c>
      <c>
        <v>30.104803358621844</v>
      </c>
      <c>
        <v>0</v>
      </c>
      <c>
        <v>0</v>
      </c>
      <c>
        <v>100.29670775060305</v>
      </c>
    </row>
    <row>
      <c>
        <v>2601606</v>
      </c>
      <c>
        <v>1</v>
      </c>
      <c>
        <is>
          <t>İZMİR</t>
        </is>
      </c>
      <c>
        <v>KARABAĞLAR</v>
      </c>
      <c>
        <is>
          <t>AG Fideri</t>
        </is>
      </c>
      <c>
        <v>K-1204 35-01-K01204_E_56363756_56363756</v>
      </c>
      <c>
        <v>Hırsızlık</v>
      </c>
      <c>
        <v>Dağıtım-AG</v>
      </c>
      <c>
        <v>Uzun</v>
      </c>
      <c>
        <v>Dışsal</v>
      </c>
      <c>
        <v>Bildirimsiz</v>
      </c>
      <c>
        <is>
          <t>07.07.2023 22:25:55</t>
        </is>
      </c>
      <c>
        <is>
          <t>08.07.2023 03:52:59</t>
        </is>
      </c>
      <c>
        <v>5.451111111</v>
      </c>
      <c>
        <v>0</v>
      </c>
      <c>
        <v>192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206.89228983219647</v>
      </c>
      <c>
        <v>0</v>
      </c>
      <c>
        <v>0</v>
      </c>
      <c>
        <v>0</v>
      </c>
      <c>
        <v>0.7121150440784263</v>
      </c>
      <c>
        <v>0</v>
      </c>
      <c>
        <v>0</v>
      </c>
      <c>
        <v>207.60440487627488</v>
      </c>
    </row>
    <row>
      <c>
        <v>2601277</v>
      </c>
      <c>
        <v>1</v>
      </c>
      <c>
        <is>
          <t>İZMİR</t>
        </is>
      </c>
      <c>
        <v>ÇİĞLİ</v>
      </c>
      <c>
        <is>
          <t>AG Fideri</t>
        </is>
      </c>
      <c>
        <v>K-4597 35-09-K04597_D_56391787_56391787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07.07.2023 16:04:09</t>
        </is>
      </c>
      <c>
        <is>
          <t>07.07.2023 17:05:42</t>
        </is>
      </c>
      <c>
        <v>1.025833333</v>
      </c>
      <c>
        <v>0</v>
      </c>
      <c>
        <v>77</v>
      </c>
      <c>
        <v>0</v>
      </c>
      <c>
        <v>0</v>
      </c>
      <c>
        <v>0</v>
      </c>
      <c>
        <v>19</v>
      </c>
      <c>
        <v>0</v>
      </c>
      <c>
        <v>0</v>
      </c>
      <c>
        <v>0</v>
      </c>
      <c>
        <v>17.941183205376856</v>
      </c>
      <c>
        <v>0</v>
      </c>
      <c>
        <v>0</v>
      </c>
      <c>
        <v>0</v>
      </c>
      <c>
        <v>6.716874395823788</v>
      </c>
      <c>
        <v>0</v>
      </c>
      <c>
        <v>0</v>
      </c>
      <c>
        <v>24.658057601200642</v>
      </c>
    </row>
    <row>
      <c>
        <v>2601626</v>
      </c>
      <c>
        <v>1</v>
      </c>
      <c>
        <is>
          <t>İZMİR</t>
        </is>
      </c>
      <c>
        <v>ÖDEMİŞ</v>
      </c>
      <c>
        <is>
          <t>AG Fideri</t>
        </is>
      </c>
      <c>
        <v>YENİKÖY TR-1 35-15-L00365_A_91349016_91349016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07.07.2023 23:10:26</t>
        </is>
      </c>
      <c>
        <is>
          <t>08.07.2023 00:29:26</t>
        </is>
      </c>
      <c>
        <v>1.316666666</v>
      </c>
      <c>
        <v>0</v>
      </c>
      <c>
        <v>6</v>
      </c>
      <c>
        <v>0</v>
      </c>
      <c>
        <v>3</v>
      </c>
      <c>
        <v>0</v>
      </c>
      <c>
        <v>5</v>
      </c>
      <c>
        <v>0</v>
      </c>
      <c>
        <v>0</v>
      </c>
      <c>
        <v>0</v>
      </c>
      <c>
        <v>1.2471284064533945</v>
      </c>
      <c>
        <v>0</v>
      </c>
      <c>
        <v>5.654845513219447</v>
      </c>
      <c>
        <v>0</v>
      </c>
      <c>
        <v>13.64911295018835</v>
      </c>
      <c>
        <v>0</v>
      </c>
      <c>
        <v>0</v>
      </c>
      <c>
        <v>20.55108686986119</v>
      </c>
    </row>
    <row>
      <c>
        <v>2600567</v>
      </c>
      <c>
        <v>1</v>
      </c>
      <c>
        <is>
          <t>İZMİR</t>
        </is>
      </c>
      <c>
        <v>TİRE</v>
      </c>
      <c>
        <is>
          <t>AG Fideri</t>
        </is>
      </c>
      <c>
        <v>TİRE DM2/11 35-29-M00117_48388709_65503485_65503485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07.07.2023 06:13:46</t>
        </is>
      </c>
      <c>
        <is>
          <t>07.07.2023 14:18:44</t>
        </is>
      </c>
      <c>
        <v>8.082777777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3.774911533131123</v>
      </c>
      <c>
        <v>0</v>
      </c>
      <c>
        <v>0</v>
      </c>
      <c>
        <v>0</v>
      </c>
      <c>
        <v>0</v>
      </c>
      <c>
        <v>0</v>
      </c>
      <c>
        <v>0</v>
      </c>
      <c>
        <v>3.774911533131123</v>
      </c>
    </row>
    <row>
      <c>
        <v>2601257</v>
      </c>
      <c>
        <v>1</v>
      </c>
      <c>
        <is>
          <t>İZMİR</t>
        </is>
      </c>
      <c>
        <v>KARABAĞLAR</v>
      </c>
      <c>
        <is>
          <t>Dağıtım Transformatörü</t>
        </is>
      </c>
      <c>
        <v>K-1247 35-01-K01247_35-01-K01247_2353859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07.07.2023 15:48:16</t>
        </is>
      </c>
      <c>
        <is>
          <t>07.07.2023 16:41:47</t>
        </is>
      </c>
      <c>
        <v>0.891944444</v>
      </c>
      <c>
        <v>0</v>
      </c>
      <c>
        <v>12</v>
      </c>
      <c>
        <v>0</v>
      </c>
      <c>
        <v>0</v>
      </c>
      <c>
        <v>0</v>
      </c>
      <c>
        <v>211</v>
      </c>
      <c>
        <v>0</v>
      </c>
      <c>
        <v>2</v>
      </c>
      <c>
        <v>0</v>
      </c>
      <c>
        <v>2.1420250219829713</v>
      </c>
      <c>
        <v>0</v>
      </c>
      <c>
        <v>0</v>
      </c>
      <c>
        <v>0</v>
      </c>
      <c>
        <v>216.0254371021089</v>
      </c>
      <c>
        <v>0</v>
      </c>
      <c>
        <v>18.826324977038006</v>
      </c>
      <c>
        <v>236.99378710112987</v>
      </c>
    </row>
    <row>
      <c>
        <v>2601171</v>
      </c>
      <c>
        <v>1</v>
      </c>
      <c>
        <is>
          <t>MANİSA</t>
        </is>
      </c>
      <c>
        <v>ŞEHZADELER</v>
      </c>
      <c>
        <is>
          <t>AG Fideri</t>
        </is>
      </c>
      <c>
        <v>YUKARI ÇOBANİSA ŞİRİN MAHALLE 45-71-M00622_A_91075713_91075713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07.07.2023 14:51:17</t>
        </is>
      </c>
      <c>
        <is>
          <t>07.07.2023 20:04:46</t>
        </is>
      </c>
      <c>
        <v>5.224722222</v>
      </c>
      <c>
        <v>0</v>
      </c>
      <c>
        <v>27</v>
      </c>
      <c>
        <v>0</v>
      </c>
      <c>
        <v>2</v>
      </c>
      <c>
        <v>0</v>
      </c>
      <c>
        <v>2</v>
      </c>
      <c>
        <v>0</v>
      </c>
      <c>
        <v>0</v>
      </c>
      <c>
        <v>0</v>
      </c>
      <c>
        <v>30.09057498200085</v>
      </c>
      <c>
        <v>0</v>
      </c>
      <c>
        <v>31.12020592032105</v>
      </c>
      <c>
        <v>0</v>
      </c>
      <c>
        <v>3.0919197287664977</v>
      </c>
      <c>
        <v>0</v>
      </c>
      <c>
        <v>0</v>
      </c>
      <c>
        <v>64.3027006310884</v>
      </c>
    </row>
    <row>
      <c>
        <v>2600673</v>
      </c>
      <c>
        <v>1</v>
      </c>
      <c>
        <is>
          <t>MANİSA</t>
        </is>
      </c>
      <c>
        <v>KÖPRÜBAŞI</v>
      </c>
      <c>
        <is>
          <t>OG Fideri</t>
        </is>
      </c>
      <c>
        <v>KÖPRÜBAŞI TR-3 DAMLAR MAH. 45-86-M00003_TR-31 M02_84596452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07.07.2023 09:23:16</t>
        </is>
      </c>
      <c>
        <is>
          <t>07.07.2023 11:38:11</t>
        </is>
      </c>
      <c>
        <v>2.248611111</v>
      </c>
      <c>
        <v>0</v>
      </c>
      <c>
        <v>83</v>
      </c>
      <c>
        <v>2</v>
      </c>
      <c>
        <v>37</v>
      </c>
      <c>
        <v>0</v>
      </c>
      <c>
        <v>6</v>
      </c>
      <c>
        <v>1</v>
      </c>
      <c>
        <v>0</v>
      </c>
      <c>
        <v>0</v>
      </c>
      <c>
        <v>21.225411739122066</v>
      </c>
      <c>
        <v>279.78906371309427</v>
      </c>
      <c>
        <v>96.69978768426037</v>
      </c>
      <c>
        <v>0</v>
      </c>
      <c>
        <v>10.653589320989663</v>
      </c>
      <c>
        <v>7.1139660202679025</v>
      </c>
      <c>
        <v>0</v>
      </c>
      <c>
        <v>415.4818184777343</v>
      </c>
    </row>
    <row>
      <c>
        <v>2601420</v>
      </c>
      <c>
        <v>1</v>
      </c>
      <c>
        <is>
          <t>İZMİR</t>
        </is>
      </c>
      <c>
        <v>TORBALI</v>
      </c>
      <c>
        <is>
          <t>Kullanıcı Bağlantı Hattı</t>
        </is>
      </c>
      <c>
        <v>KARAKUYU-7 35-26-M00446_956620290_956620290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07.07.2023 18:20:32</t>
        </is>
      </c>
      <c>
        <is>
          <t>07.07.2023 20:02:27</t>
        </is>
      </c>
      <c>
        <v>1.698611111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0.655189982176625</v>
      </c>
      <c>
        <v>0</v>
      </c>
      <c>
        <v>0</v>
      </c>
      <c>
        <v>0</v>
      </c>
      <c>
        <v>0</v>
      </c>
      <c>
        <v>0</v>
      </c>
      <c>
        <v>0</v>
      </c>
      <c>
        <v>0.655189982176625</v>
      </c>
    </row>
    <row>
      <c>
        <v>2601314</v>
      </c>
      <c>
        <v>1</v>
      </c>
      <c>
        <is>
          <t>İZMİR</t>
        </is>
      </c>
      <c>
        <v>BORNOVA</v>
      </c>
      <c>
        <is>
          <t>AG Fideri</t>
        </is>
      </c>
      <c>
        <v>M-2624 35-02-M02624_A_80136618_80136618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07.07.2023 16:36:30</t>
        </is>
      </c>
      <c>
        <is>
          <t>07.07.2023 18:28:02</t>
        </is>
      </c>
      <c>
        <v>1.858888888</v>
      </c>
      <c>
        <v>0</v>
      </c>
      <c>
        <v>69</v>
      </c>
      <c>
        <v>0</v>
      </c>
      <c>
        <v>3</v>
      </c>
      <c>
        <v>0</v>
      </c>
      <c>
        <v>8</v>
      </c>
      <c>
        <v>0</v>
      </c>
      <c>
        <v>0</v>
      </c>
      <c>
        <v>0</v>
      </c>
      <c>
        <v>39.71637878299837</v>
      </c>
      <c>
        <v>0</v>
      </c>
      <c>
        <v>8.095531112806498</v>
      </c>
      <c>
        <v>0</v>
      </c>
      <c>
        <v>16.56370466353166</v>
      </c>
      <c>
        <v>0</v>
      </c>
      <c>
        <v>0</v>
      </c>
      <c>
        <v>64.37561455933653</v>
      </c>
    </row>
    <row>
      <c>
        <v>2601320</v>
      </c>
      <c>
        <v>1</v>
      </c>
      <c>
        <is>
          <t>İZMİR</t>
        </is>
      </c>
      <c>
        <v>TİRE</v>
      </c>
      <c>
        <is>
          <t>AG Fideri</t>
        </is>
      </c>
      <c>
        <v>ÇİNİYERİ TR-2 35-29-L00294__72420328_72420328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07.07.2023 16:26:29</t>
        </is>
      </c>
      <c>
        <is>
          <t>07.07.2023 21:00:33</t>
        </is>
      </c>
      <c>
        <v>4.567777777</v>
      </c>
      <c>
        <v>0</v>
      </c>
      <c>
        <v>21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21.254770416348773</v>
      </c>
      <c>
        <v>0</v>
      </c>
      <c>
        <v>0</v>
      </c>
      <c>
        <v>0</v>
      </c>
      <c>
        <v>0.30177635426417937</v>
      </c>
      <c>
        <v>0</v>
      </c>
      <c>
        <v>0</v>
      </c>
      <c>
        <v>21.556546770612954</v>
      </c>
    </row>
    <row>
      <c>
        <v>2600630</v>
      </c>
      <c>
        <v>1</v>
      </c>
      <c>
        <is>
          <t>İZMİR</t>
        </is>
      </c>
      <c>
        <v>ÖDEMİŞ</v>
      </c>
      <c>
        <is>
          <t>Dağıtım Transformatörü</t>
        </is>
      </c>
      <c>
        <v>TR-73 YAŞAR KAHRAMAN GRB. 35-15-M00073_35-15-M00073_2365553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07.07.2023 08:38:11</t>
        </is>
      </c>
      <c>
        <is>
          <t>07.07.2023 15:08:11</t>
        </is>
      </c>
      <c>
        <v>6.5</v>
      </c>
      <c>
        <v>0</v>
      </c>
      <c>
        <v>2</v>
      </c>
      <c>
        <v>0</v>
      </c>
      <c>
        <v>10</v>
      </c>
      <c>
        <v>0</v>
      </c>
      <c>
        <v>3</v>
      </c>
      <c>
        <v>0</v>
      </c>
      <c>
        <v>0</v>
      </c>
      <c>
        <v>0</v>
      </c>
      <c>
        <v>1.1927426109261865</v>
      </c>
      <c>
        <v>0</v>
      </c>
      <c>
        <v>293.3910521766745</v>
      </c>
      <c>
        <v>0</v>
      </c>
      <c>
        <v>170.0843162405289</v>
      </c>
      <c>
        <v>0</v>
      </c>
      <c>
        <v>0</v>
      </c>
      <c>
        <v>464.6681110281296</v>
      </c>
    </row>
    <row>
      <c>
        <v>2601429</v>
      </c>
      <c>
        <v>1</v>
      </c>
      <c>
        <is>
          <t>MANİSA</t>
        </is>
      </c>
      <c>
        <v>KÖPRÜBAŞI</v>
      </c>
      <c>
        <is>
          <t>KÖK</t>
        </is>
      </c>
      <c>
        <v>UĞURLU KÖK 45-86-M00045_ALANYOLU KIRANŞEYH M04_72226053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07.07.2023 18:38:41</t>
        </is>
      </c>
      <c>
        <is>
          <t>07.07.2023 19:43:55</t>
        </is>
      </c>
      <c>
        <v>1.087222222</v>
      </c>
      <c>
        <v>3</v>
      </c>
      <c>
        <v>651</v>
      </c>
      <c>
        <v>23</v>
      </c>
      <c>
        <v>199</v>
      </c>
      <c>
        <v>5</v>
      </c>
      <c>
        <v>47</v>
      </c>
      <c>
        <v>0</v>
      </c>
      <c>
        <v>0</v>
      </c>
      <c>
        <v>0.8676908613566667</v>
      </c>
      <c>
        <v>80.53151278718813</v>
      </c>
      <c>
        <v>348.2178001013539</v>
      </c>
      <c>
        <v>124.56763835659042</v>
      </c>
      <c>
        <v>44.793345861709625</v>
      </c>
      <c>
        <v>22.671332763121928</v>
      </c>
      <c>
        <v>0</v>
      </c>
      <c>
        <v>0</v>
      </c>
      <c>
        <v>621.6493207313207</v>
      </c>
    </row>
    <row>
      <c>
        <v>2600765</v>
      </c>
      <c>
        <v>1</v>
      </c>
      <c>
        <is>
          <t>İZMİR</t>
        </is>
      </c>
      <c>
        <v>TİRE</v>
      </c>
      <c>
        <is>
          <t>DM</t>
        </is>
      </c>
      <c>
        <v>GÖKÇEN DM 35-29-M00123_ASMALIK M12_2328948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07.07.2023 09:48:24</t>
        </is>
      </c>
      <c>
        <is>
          <t>07.07.2023 10:59:02</t>
        </is>
      </c>
      <c>
        <v>1.177222222</v>
      </c>
      <c>
        <v>0</v>
      </c>
      <c>
        <v>4</v>
      </c>
      <c>
        <v>31</v>
      </c>
      <c>
        <v>249</v>
      </c>
      <c>
        <v>10</v>
      </c>
      <c>
        <v>56</v>
      </c>
      <c>
        <v>0</v>
      </c>
      <c>
        <v>0</v>
      </c>
      <c>
        <v>0</v>
      </c>
      <c>
        <v>4.310097384572313</v>
      </c>
      <c>
        <v>353.09139339230234</v>
      </c>
      <c>
        <v>1280.154315356491</v>
      </c>
      <c>
        <v>209.0116164268139</v>
      </c>
      <c>
        <v>330.1557319615966</v>
      </c>
      <c>
        <v>0</v>
      </c>
      <c>
        <v>0</v>
      </c>
      <c>
        <v>2176.723154521776</v>
      </c>
    </row>
    <row>
      <c>
        <v>2601097</v>
      </c>
      <c>
        <v>1</v>
      </c>
      <c>
        <is>
          <t>MANİSA</t>
        </is>
      </c>
      <c>
        <v>KÖPRÜBAŞI</v>
      </c>
      <c>
        <is>
          <t>KÖK</t>
        </is>
      </c>
      <c>
        <v>UĞURLU KÖK 45-86-M00045_ALANYOLU KIRANŞEYH M04_72226053</v>
      </c>
      <c>
        <v>OG İzolatör Arızası</v>
      </c>
      <c>
        <v>Dağıtım-OG</v>
      </c>
      <c>
        <v>Uzun</v>
      </c>
      <c>
        <v>Şebeke işletmecisi</v>
      </c>
      <c>
        <v>Bildirimsiz</v>
      </c>
      <c>
        <is>
          <t>07.07.2023 13:59:51</t>
        </is>
      </c>
      <c>
        <is>
          <t>07.07.2023 17:36:00</t>
        </is>
      </c>
      <c>
        <v>3.6025</v>
      </c>
      <c>
        <v>3</v>
      </c>
      <c>
        <v>651</v>
      </c>
      <c>
        <v>23</v>
      </c>
      <c>
        <v>199</v>
      </c>
      <c>
        <v>5</v>
      </c>
      <c>
        <v>47</v>
      </c>
      <c>
        <v>0</v>
      </c>
      <c>
        <v>0</v>
      </c>
      <c>
        <v>2.5896679657950004</v>
      </c>
      <c>
        <v>277.49285468678863</v>
      </c>
      <c>
        <v>1219.3747448551412</v>
      </c>
      <c>
        <v>386.57669588527756</v>
      </c>
      <c>
        <v>196.48436555716313</v>
      </c>
      <c>
        <v>96.3980250817316</v>
      </c>
      <c>
        <v>0</v>
      </c>
      <c>
        <v>0</v>
      </c>
      <c>
        <v>2178.9163540318973</v>
      </c>
    </row>
    <row>
      <c>
        <v>2601406</v>
      </c>
      <c>
        <v>1</v>
      </c>
      <c>
        <is>
          <t>MANİSA</t>
        </is>
      </c>
      <c>
        <v>SALİHLİ</v>
      </c>
      <c>
        <is>
          <t>KÖK</t>
        </is>
      </c>
      <c>
        <v>SALİHLİ BİOKÜTLE YAKITLI ENERJİ SANTRALİ KÖK 45-78-M01333_AKÖREN KÖK M02_72251539</v>
      </c>
      <c>
        <v>OG Atlama(Jumper) Arızası</v>
      </c>
      <c>
        <v>Dağıtım-OG</v>
      </c>
      <c>
        <v>Uzun</v>
      </c>
      <c>
        <v>Şebeke işletmecisi</v>
      </c>
      <c>
        <v>Bildirimsiz</v>
      </c>
      <c>
        <is>
          <t>07.07.2023 18:25:36</t>
        </is>
      </c>
      <c>
        <is>
          <t>07.07.2023 19:43:18</t>
        </is>
      </c>
      <c>
        <v>1.295</v>
      </c>
      <c>
        <v>5</v>
      </c>
      <c>
        <v>403</v>
      </c>
      <c>
        <v>163</v>
      </c>
      <c>
        <v>326</v>
      </c>
      <c>
        <v>17</v>
      </c>
      <c>
        <v>52</v>
      </c>
      <c>
        <v>1</v>
      </c>
      <c>
        <v>0</v>
      </c>
      <c>
        <v>1.37996766043418</v>
      </c>
      <c>
        <v>105.2338566808819</v>
      </c>
      <c>
        <v>1503.0459047450695</v>
      </c>
      <c>
        <v>2254.0766948061278</v>
      </c>
      <c>
        <v>71.16172229789869</v>
      </c>
      <c>
        <v>109.62127243862257</v>
      </c>
      <c>
        <v>97.14847169526135</v>
      </c>
      <c>
        <v>0</v>
      </c>
      <c>
        <v>4141.667890324296</v>
      </c>
    </row>
    <row>
      <c>
        <v>2601074</v>
      </c>
      <c>
        <v>1</v>
      </c>
      <c>
        <is>
          <t>MANİSA</t>
        </is>
      </c>
      <c>
        <v>SALİHLİ</v>
      </c>
      <c>
        <is>
          <t>KÖK</t>
        </is>
      </c>
      <c>
        <v>CAFERBEY KÖK 45-78-L00231_CAFERBEY ÇALTILI L04_2105187</v>
      </c>
      <c>
        <v>OG Fider Açması</v>
      </c>
      <c>
        <v>Dağıtım-OG</v>
      </c>
      <c>
        <v>Kısa</v>
      </c>
      <c>
        <v>Şebeke işletmecisi</v>
      </c>
      <c>
        <v>Bildirimsiz</v>
      </c>
      <c>
        <is>
          <t>07.07.2023 13:47:21</t>
        </is>
      </c>
      <c>
        <is>
          <t>07.07.2023 13:47:56</t>
        </is>
      </c>
      <c>
        <v>0.009722222</v>
      </c>
      <c>
        <v>0</v>
      </c>
      <c>
        <v>357</v>
      </c>
      <c>
        <v>17</v>
      </c>
      <c>
        <v>33</v>
      </c>
      <c>
        <v>5</v>
      </c>
      <c>
        <v>25</v>
      </c>
      <c>
        <v>6</v>
      </c>
      <c>
        <v>0</v>
      </c>
      <c>
        <v>0</v>
      </c>
      <c>
        <v>0.7351591021584736</v>
      </c>
      <c>
        <v>0.979206931601186</v>
      </c>
      <c>
        <v>0.4771762166490783</v>
      </c>
      <c>
        <v>0.37923241920996253</v>
      </c>
      <c>
        <v>0.6931751660746499</v>
      </c>
      <c>
        <v>8.457044803649827</v>
      </c>
      <c>
        <v>0</v>
      </c>
      <c>
        <v>11.720994639343179</v>
      </c>
    </row>
    <row>
      <c>
        <v>2600719</v>
      </c>
      <c>
        <v>1</v>
      </c>
      <c>
        <is>
          <t>İZMİR</t>
        </is>
      </c>
      <c>
        <v>TİRE</v>
      </c>
      <c>
        <is>
          <t>AG Fideri</t>
        </is>
      </c>
      <c>
        <v>BOYNUYOĞUN TR-3 35-29-L00784__66117424_66117424</v>
      </c>
      <c>
        <v>AG Tel Kopuğu</v>
      </c>
      <c>
        <v>Dağıtım-AG</v>
      </c>
      <c>
        <v>Uzun</v>
      </c>
      <c>
        <v>Şebeke işletmecisi</v>
      </c>
      <c>
        <v>Bildirimsiz</v>
      </c>
      <c>
        <is>
          <t>07.07.2023 09:07:43</t>
        </is>
      </c>
      <c>
        <is>
          <t>07.07.2023 18:28:11</t>
        </is>
      </c>
      <c>
        <v>9.341111111</v>
      </c>
      <c>
        <v>0</v>
      </c>
      <c>
        <v>21</v>
      </c>
      <c>
        <v>0</v>
      </c>
      <c>
        <v>4</v>
      </c>
      <c>
        <v>0</v>
      </c>
      <c>
        <v>9</v>
      </c>
      <c>
        <v>0</v>
      </c>
      <c>
        <v>0</v>
      </c>
      <c>
        <v>0</v>
      </c>
      <c>
        <v>41.505955972725175</v>
      </c>
      <c>
        <v>0</v>
      </c>
      <c>
        <v>13.114573989410275</v>
      </c>
      <c>
        <v>0</v>
      </c>
      <c>
        <v>75.35389244679575</v>
      </c>
      <c>
        <v>0</v>
      </c>
      <c>
        <v>0</v>
      </c>
      <c>
        <v>129.97442240893122</v>
      </c>
    </row>
    <row>
      <c>
        <v>2600619</v>
      </c>
      <c>
        <v>1</v>
      </c>
      <c>
        <is>
          <t>İZMİR</t>
        </is>
      </c>
      <c>
        <v>KARABURUN</v>
      </c>
      <c>
        <is>
          <t>AG Fideri</t>
        </is>
      </c>
      <c>
        <v>MORDOĞAN TR-54 35-21-L00195_B_91375823_91375823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07.07.2023 08:27:02</t>
        </is>
      </c>
      <c>
        <is>
          <t>07.07.2023 13:40:42</t>
        </is>
      </c>
      <c>
        <v>5.227777777</v>
      </c>
      <c>
        <v>0</v>
      </c>
      <c>
        <v>5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5.627366231572956</v>
      </c>
      <c>
        <v>0</v>
      </c>
      <c>
        <v>0</v>
      </c>
      <c>
        <v>0</v>
      </c>
      <c>
        <v>26.250836814755672</v>
      </c>
      <c>
        <v>0</v>
      </c>
      <c>
        <v>0</v>
      </c>
      <c>
        <v>31.87820304632863</v>
      </c>
    </row>
    <row>
      <c>
        <v>2601306</v>
      </c>
      <c>
        <v>1</v>
      </c>
      <c>
        <is>
          <t>İZMİR</t>
        </is>
      </c>
      <c>
        <v>MENEMEN</v>
      </c>
      <c>
        <is>
          <t>AG Fideri</t>
        </is>
      </c>
      <c>
        <v>MENEMEN TR-77 35-28-L00077_B_56358004_56358004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07.07.2023 16:28:12</t>
        </is>
      </c>
      <c>
        <is>
          <t>07.07.2023 18:05:44</t>
        </is>
      </c>
      <c>
        <v>1.625555555</v>
      </c>
      <c>
        <v>0</v>
      </c>
      <c>
        <v>86</v>
      </c>
      <c>
        <v>0</v>
      </c>
      <c>
        <v>0</v>
      </c>
      <c>
        <v>0</v>
      </c>
      <c>
        <v>14</v>
      </c>
      <c>
        <v>0</v>
      </c>
      <c>
        <v>0</v>
      </c>
      <c>
        <v>0</v>
      </c>
      <c>
        <v>33.24241574170628</v>
      </c>
      <c>
        <v>0</v>
      </c>
      <c>
        <v>0</v>
      </c>
      <c>
        <v>0</v>
      </c>
      <c>
        <v>12.428761724823048</v>
      </c>
      <c>
        <v>0</v>
      </c>
      <c>
        <v>0</v>
      </c>
      <c>
        <v>45.67117746652933</v>
      </c>
    </row>
    <row>
      <c>
        <v>2600788</v>
      </c>
      <c>
        <v>1</v>
      </c>
      <c>
        <is>
          <t>İZMİR</t>
        </is>
      </c>
      <c>
        <v>BAYRAKLI</v>
      </c>
      <c>
        <is>
          <t>DM</t>
        </is>
      </c>
      <c>
        <v>OSMANGAZİ İM 35-02-A00004_ZİYA GÖKALP K14_2327851</v>
      </c>
      <c>
        <v>Manevra</v>
      </c>
      <c>
        <v>Dağıtım-OG</v>
      </c>
      <c>
        <v>Uzun</v>
      </c>
      <c>
        <v>Şebeke işletmecisi</v>
      </c>
      <c>
        <v>Bildirimsiz</v>
      </c>
      <c>
        <is>
          <t>07.07.2023 10:05:22</t>
        </is>
      </c>
      <c>
        <is>
          <t>07.07.2023 10:21:13</t>
        </is>
      </c>
      <c>
        <v>0.264166666</v>
      </c>
      <c>
        <v>0</v>
      </c>
      <c>
        <v>3656</v>
      </c>
      <c>
        <v>0</v>
      </c>
      <c>
        <v>1</v>
      </c>
      <c>
        <v>1</v>
      </c>
      <c>
        <v>353</v>
      </c>
      <c>
        <v>0</v>
      </c>
      <c>
        <v>2</v>
      </c>
      <c>
        <v>0</v>
      </c>
      <c>
        <v>247.78006965425845</v>
      </c>
      <c>
        <v>0</v>
      </c>
      <c>
        <v>0.20093823192302743</v>
      </c>
      <c>
        <v>1.6805867397908596</v>
      </c>
      <c>
        <v>105.24209215503107</v>
      </c>
      <c>
        <v>0</v>
      </c>
      <c>
        <v>3.9089099736917743</v>
      </c>
      <c>
        <v>358.8125967546952</v>
      </c>
    </row>
    <row>
      <c>
        <v>2600911</v>
      </c>
      <c>
        <v>1</v>
      </c>
      <c>
        <is>
          <t>İZMİR</t>
        </is>
      </c>
      <c>
        <v>GÜZELBAHÇE</v>
      </c>
      <c>
        <is>
          <t>Kullanıcı Bağlantı Hattı</t>
        </is>
      </c>
      <c>
        <v>K-3027 35-10-K03027_913365445_913365445</v>
      </c>
      <c>
        <v>Üçüncü Şahısların Vermiş Olduğu Hasarlar</v>
      </c>
      <c>
        <v>Dağıtım-AG</v>
      </c>
      <c>
        <v>Uzun</v>
      </c>
      <c>
        <v>Dışsal</v>
      </c>
      <c>
        <v>Bildirimsiz</v>
      </c>
      <c>
        <is>
          <t>07.07.2023 11:46:23</t>
        </is>
      </c>
      <c>
        <is>
          <t>07.07.2023 12:42:12</t>
        </is>
      </c>
      <c>
        <v>0.930277777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0.7251215484509951</v>
      </c>
      <c>
        <v>0</v>
      </c>
      <c>
        <v>0</v>
      </c>
      <c>
        <v>0</v>
      </c>
      <c>
        <v>0</v>
      </c>
      <c>
        <v>0.7251215484509951</v>
      </c>
    </row>
    <row>
      <c>
        <v>2601592</v>
      </c>
      <c>
        <v>1</v>
      </c>
      <c>
        <is>
          <t>İZMİR</t>
        </is>
      </c>
      <c>
        <v>FOÇA</v>
      </c>
      <c>
        <is>
          <t>AG Fideri</t>
        </is>
      </c>
      <c>
        <v>YENİFOÇA TR-20 35-23-M00020_D_56365745_56365745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07.07.2023 21:55:03</t>
        </is>
      </c>
      <c>
        <is>
          <t>07.07.2023 23:32:14</t>
        </is>
      </c>
      <c>
        <v>1.619722222</v>
      </c>
      <c>
        <v>0</v>
      </c>
      <c>
        <v>122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44.97382255668224</v>
      </c>
      <c>
        <v>0</v>
      </c>
      <c>
        <v>0</v>
      </c>
      <c>
        <v>0</v>
      </c>
      <c>
        <v>0</v>
      </c>
      <c>
        <v>0</v>
      </c>
      <c>
        <v>0</v>
      </c>
      <c>
        <v>44.97382255668224</v>
      </c>
    </row>
    <row>
      <c>
        <v>2600951</v>
      </c>
      <c>
        <v>1</v>
      </c>
      <c>
        <is>
          <t>İZMİR</t>
        </is>
      </c>
      <c>
        <v>TİRE</v>
      </c>
      <c>
        <is>
          <t>Dağıtım Transformatörü</t>
        </is>
      </c>
      <c>
        <v>AKKOYUNLU TR-4 35-29-L00128_35-29-L00128_2375863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07.07.2023 12:16:39</t>
        </is>
      </c>
      <c>
        <is>
          <t>07.07.2023 14:10:55</t>
        </is>
      </c>
      <c>
        <v>1.904444444</v>
      </c>
      <c>
        <v>0</v>
      </c>
      <c>
        <v>1</v>
      </c>
      <c>
        <v>0</v>
      </c>
      <c>
        <v>20</v>
      </c>
      <c>
        <v>0</v>
      </c>
      <c>
        <v>0</v>
      </c>
      <c>
        <v>0</v>
      </c>
      <c>
        <v>0</v>
      </c>
      <c>
        <v>0</v>
      </c>
      <c>
        <v>2.5203988325218694</v>
      </c>
      <c>
        <v>0</v>
      </c>
      <c>
        <v>142.97833376551876</v>
      </c>
      <c>
        <v>0</v>
      </c>
      <c>
        <v>0</v>
      </c>
      <c>
        <v>0</v>
      </c>
      <c>
        <v>0</v>
      </c>
      <c>
        <v>145.49873259804062</v>
      </c>
    </row>
    <row>
      <c>
        <v>2600556</v>
      </c>
      <c>
        <v>1</v>
      </c>
      <c>
        <is>
          <t>MANİSA</t>
        </is>
      </c>
      <c>
        <v>ALAŞEHİR</v>
      </c>
      <c>
        <is>
          <t>AG Fideri</t>
        </is>
      </c>
      <c>
        <v>SERİNYAYLA TR-2 45-73-L00005_B_91374953_91374953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07.07.2023 04:24:37</t>
        </is>
      </c>
      <c>
        <is>
          <t>07.07.2023 06:33:59</t>
        </is>
      </c>
      <c>
        <v>2.156111111</v>
      </c>
      <c>
        <v>0</v>
      </c>
      <c>
        <v>60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13.845842255196992</v>
      </c>
      <c>
        <v>0</v>
      </c>
      <c>
        <v>5.432563334611793</v>
      </c>
      <c>
        <v>0</v>
      </c>
      <c>
        <v>0</v>
      </c>
      <c>
        <v>0</v>
      </c>
      <c>
        <v>0</v>
      </c>
      <c>
        <v>19.278405589808784</v>
      </c>
    </row>
    <row>
      <c>
        <v>2601243</v>
      </c>
      <c>
        <v>1</v>
      </c>
      <c>
        <is>
          <t>MANİSA</t>
        </is>
      </c>
      <c>
        <v>ALAŞEHİR</v>
      </c>
      <c>
        <is>
          <t>Kullanıcı Bağlantı Hattı</t>
        </is>
      </c>
      <c>
        <v>DM06/TR08 45-73-M00036_945672361_945672361</v>
      </c>
      <c>
        <v>Üçüncü Şahısların Vermiş Olduğu Hasarlar</v>
      </c>
      <c>
        <v>Dağıtım-AG</v>
      </c>
      <c>
        <v>Uzun</v>
      </c>
      <c>
        <v>Dışsal</v>
      </c>
      <c>
        <v>Bildirimsiz</v>
      </c>
      <c>
        <is>
          <t>07.07.2023 15:34:48</t>
        </is>
      </c>
      <c>
        <is>
          <t>07.07.2023 20:43:06</t>
        </is>
      </c>
      <c>
        <v>5.138333333</v>
      </c>
      <c>
        <v>0</v>
      </c>
      <c>
        <v>0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0.016467796090557665</v>
      </c>
      <c>
        <v>0</v>
      </c>
      <c>
        <v>0</v>
      </c>
      <c>
        <v>0.016467796090557665</v>
      </c>
    </row>
    <row>
      <c>
        <v>2601323</v>
      </c>
      <c>
        <v>1</v>
      </c>
      <c>
        <is>
          <t>MANİSA</t>
        </is>
      </c>
      <c>
        <v>DEMİRCİ</v>
      </c>
      <c>
        <is>
          <t>KÖK</t>
        </is>
      </c>
      <c>
        <v>KILAVUZLAR KÖK 45-74-M00198_SAYIK M02_72237277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07.07.2023 16:51:36</t>
        </is>
      </c>
      <c>
        <is>
          <t>07.07.2023 17:20:41</t>
        </is>
      </c>
      <c>
        <v>0.484722222</v>
      </c>
      <c>
        <v>2</v>
      </c>
      <c>
        <v>196</v>
      </c>
      <c>
        <v>1</v>
      </c>
      <c>
        <v>7</v>
      </c>
      <c>
        <v>1</v>
      </c>
      <c>
        <v>9</v>
      </c>
      <c>
        <v>0</v>
      </c>
      <c>
        <v>0</v>
      </c>
      <c>
        <v>0.2353715880411111</v>
      </c>
      <c>
        <v>13.835289092991031</v>
      </c>
      <c>
        <v>0.9697690086404218</v>
      </c>
      <c>
        <v>0.8718471592751198</v>
      </c>
      <c>
        <v>0.937252177559626</v>
      </c>
      <c>
        <v>3.3922707447683753</v>
      </c>
      <c>
        <v>0</v>
      </c>
      <c>
        <v>0</v>
      </c>
      <c>
        <v>20.241799771275684</v>
      </c>
    </row>
    <row>
      <c>
        <v>2600513</v>
      </c>
      <c>
        <v>1</v>
      </c>
      <c>
        <is>
          <t>İZMİR</t>
        </is>
      </c>
      <c>
        <v>ÖDEMİŞ</v>
      </c>
      <c>
        <is>
          <t>AG Fideri</t>
        </is>
      </c>
      <c>
        <v>GÜNLÜCE KÖYÜ TR-3 35-15-L00838_B_91245924_91245924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07.07.2023 00:32:09</t>
        </is>
      </c>
      <c>
        <is>
          <t>07.07.2023 01:27:28</t>
        </is>
      </c>
      <c>
        <v>0.921944444</v>
      </c>
      <c>
        <v>0</v>
      </c>
      <c>
        <v>34</v>
      </c>
      <c>
        <v>0</v>
      </c>
      <c>
        <v>2</v>
      </c>
      <c>
        <v>0</v>
      </c>
      <c>
        <v>1</v>
      </c>
      <c>
        <v>0</v>
      </c>
      <c>
        <v>0</v>
      </c>
      <c>
        <v>0</v>
      </c>
      <c>
        <v>4.477753751474911</v>
      </c>
      <c>
        <v>0</v>
      </c>
      <c>
        <v>3.9305744596234318</v>
      </c>
      <c>
        <v>0</v>
      </c>
      <c>
        <v>0</v>
      </c>
      <c>
        <v>0</v>
      </c>
      <c>
        <v>0</v>
      </c>
      <c>
        <v>8.408328211098343</v>
      </c>
    </row>
    <row>
      <c>
        <v>2601160</v>
      </c>
      <c>
        <v>1</v>
      </c>
      <c>
        <is>
          <t>İZMİR</t>
        </is>
      </c>
      <c>
        <v>TİRE</v>
      </c>
      <c>
        <is>
          <t>AG Fideri</t>
        </is>
      </c>
      <c>
        <v>BÜYÜKKALE TR-2 35-29-L00666_D_56402775_56402775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07.07.2023 14:44:53</t>
        </is>
      </c>
      <c>
        <is>
          <t>07.07.2023 21:58:45</t>
        </is>
      </c>
      <c>
        <v>7.231111111</v>
      </c>
      <c>
        <v>0</v>
      </c>
      <c>
        <v>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49.67793429210112</v>
      </c>
      <c>
        <v>0</v>
      </c>
      <c>
        <v>0</v>
      </c>
      <c>
        <v>0</v>
      </c>
      <c>
        <v>0.0006223277966271111</v>
      </c>
      <c>
        <v>0</v>
      </c>
      <c>
        <v>0</v>
      </c>
      <c>
        <v>49.67855661989775</v>
      </c>
    </row>
    <row>
      <c>
        <v>2600639</v>
      </c>
      <c>
        <v>1</v>
      </c>
      <c>
        <is>
          <t>İZMİR</t>
        </is>
      </c>
      <c>
        <v>URLA</v>
      </c>
      <c>
        <is>
          <t>AG Fideri</t>
        </is>
      </c>
      <c>
        <v>TR-61 35-19-L00061_C_91185817_91185817</v>
      </c>
      <c>
        <v>AG Yeraltı Kablo Arızası</v>
      </c>
      <c>
        <v>Dağıtım-AG</v>
      </c>
      <c>
        <v>Uzun</v>
      </c>
      <c>
        <v>Şebeke işletmecisi</v>
      </c>
      <c>
        <v>Bildirimsiz</v>
      </c>
      <c>
        <is>
          <t>07.07.2023 08:50:05</t>
        </is>
      </c>
      <c>
        <is>
          <t>07.07.2023 12:46:00</t>
        </is>
      </c>
      <c>
        <v>3.931944444</v>
      </c>
      <c>
        <v>0</v>
      </c>
      <c>
        <v>7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8.792583958926528</v>
      </c>
      <c>
        <v>0</v>
      </c>
      <c>
        <v>0</v>
      </c>
      <c>
        <v>0</v>
      </c>
      <c>
        <v>44.0342550715091</v>
      </c>
      <c>
        <v>0</v>
      </c>
      <c>
        <v>0</v>
      </c>
      <c>
        <v>52.82683903043563</v>
      </c>
    </row>
    <row>
      <c>
        <v>2601472</v>
      </c>
      <c>
        <v>1</v>
      </c>
      <c>
        <is>
          <t>MANİSA</t>
        </is>
      </c>
      <c>
        <v>AKHİSAR</v>
      </c>
      <c>
        <is>
          <t>AG Fideri</t>
        </is>
      </c>
      <c>
        <v>TR-1/80 45-72-M00080_B_56392122_56392122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07.07.2023 19:23:49</t>
        </is>
      </c>
      <c>
        <is>
          <t>07.07.2023 19:57:15</t>
        </is>
      </c>
      <c>
        <v>0.557222222</v>
      </c>
      <c>
        <v>0</v>
      </c>
      <c>
        <v>266</v>
      </c>
      <c>
        <v>0</v>
      </c>
      <c>
        <v>0</v>
      </c>
      <c>
        <v>0</v>
      </c>
      <c>
        <v>12</v>
      </c>
      <c>
        <v>0</v>
      </c>
      <c>
        <v>0</v>
      </c>
      <c>
        <v>0</v>
      </c>
      <c>
        <v>30.037188310660536</v>
      </c>
      <c>
        <v>0</v>
      </c>
      <c>
        <v>0</v>
      </c>
      <c>
        <v>0</v>
      </c>
      <c>
        <v>2.6618795394560713</v>
      </c>
      <c>
        <v>0</v>
      </c>
      <c>
        <v>0</v>
      </c>
      <c>
        <v>32.699067850116606</v>
      </c>
    </row>
    <row>
      <c>
        <v>2600868</v>
      </c>
      <c>
        <v>1</v>
      </c>
      <c>
        <is>
          <t>İZMİR</t>
        </is>
      </c>
      <c>
        <v>ÖDEMİŞ</v>
      </c>
      <c>
        <is>
          <t>Dağıtım Transformatörü</t>
        </is>
      </c>
      <c>
        <v>TR-38 35-15-M00038_35-15-M00038_2365880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07.07.2023 10:09:02</t>
        </is>
      </c>
      <c>
        <is>
          <t>07.07.2023 15:01:48</t>
        </is>
      </c>
      <c>
        <v>4.879444444</v>
      </c>
      <c>
        <v>0</v>
      </c>
      <c>
        <v>185</v>
      </c>
      <c>
        <v>0</v>
      </c>
      <c>
        <v>0</v>
      </c>
      <c>
        <v>0</v>
      </c>
      <c>
        <v>14</v>
      </c>
      <c>
        <v>0</v>
      </c>
      <c>
        <v>0</v>
      </c>
      <c>
        <v>0</v>
      </c>
      <c>
        <v>193.32803370176035</v>
      </c>
      <c>
        <v>0</v>
      </c>
      <c>
        <v>0</v>
      </c>
      <c>
        <v>0</v>
      </c>
      <c>
        <v>109.13836133796572</v>
      </c>
      <c>
        <v>0</v>
      </c>
      <c>
        <v>0</v>
      </c>
      <c>
        <v>302.4663950397261</v>
      </c>
    </row>
    <row>
      <c>
        <v>2601409</v>
      </c>
      <c>
        <v>1</v>
      </c>
      <c>
        <is>
          <t>İZMİR</t>
        </is>
      </c>
      <c>
        <v>ÖDEMİŞ</v>
      </c>
      <c>
        <is>
          <t>Dağıtım Transformatörü</t>
        </is>
      </c>
      <c>
        <v>TR-40 35-15-M00040_35-15-M00040_2365883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07.07.2023 18:17:51</t>
        </is>
      </c>
      <c>
        <is>
          <t>07.07.2023 19:28:10</t>
        </is>
      </c>
      <c>
        <v>1.171944444</v>
      </c>
      <c>
        <v>0</v>
      </c>
      <c>
        <v>12</v>
      </c>
      <c>
        <v>0</v>
      </c>
      <c>
        <v>11</v>
      </c>
      <c>
        <v>0</v>
      </c>
      <c>
        <v>14</v>
      </c>
      <c>
        <v>0</v>
      </c>
      <c>
        <v>1</v>
      </c>
      <c>
        <v>0</v>
      </c>
      <c>
        <v>4.289445863023481</v>
      </c>
      <c>
        <v>0</v>
      </c>
      <c>
        <v>36.390392951977944</v>
      </c>
      <c>
        <v>0</v>
      </c>
      <c>
        <v>26.945344383371467</v>
      </c>
      <c>
        <v>0</v>
      </c>
      <c>
        <v>15.920898847089926</v>
      </c>
      <c>
        <v>83.54608204546282</v>
      </c>
    </row>
    <row>
      <c>
        <v>2601595</v>
      </c>
      <c>
        <v>1</v>
      </c>
      <c>
        <is>
          <t>MANİSA</t>
        </is>
      </c>
      <c>
        <v>KÖPRÜBAŞI</v>
      </c>
      <c>
        <is>
          <t>KÖK</t>
        </is>
      </c>
      <c>
        <v>UĞURLU KÖK 45-86-M00045_ALANYOLU KIRANŞEYH M04_72226053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07.07.2023 22:05:41</t>
        </is>
      </c>
      <c>
        <is>
          <t>07.07.2023 22:14:22</t>
        </is>
      </c>
      <c>
        <v>0.144722222</v>
      </c>
      <c>
        <v>3</v>
      </c>
      <c>
        <v>524</v>
      </c>
      <c>
        <v>23</v>
      </c>
      <c>
        <v>157</v>
      </c>
      <c>
        <v>5</v>
      </c>
      <c>
        <v>41</v>
      </c>
      <c>
        <v>0</v>
      </c>
      <c>
        <v>0</v>
      </c>
      <c>
        <v>0.11336865959500002</v>
      </c>
      <c>
        <v>8.754004758485909</v>
      </c>
      <c>
        <v>42.66636629023414</v>
      </c>
      <c>
        <v>13.94855827192782</v>
      </c>
      <c>
        <v>5.565352307961332</v>
      </c>
      <c>
        <v>1.9430726985422164</v>
      </c>
      <c>
        <v>0</v>
      </c>
      <c>
        <v>0</v>
      </c>
      <c>
        <v>72.9907229867464</v>
      </c>
    </row>
    <row>
      <c>
        <v>2601572</v>
      </c>
      <c>
        <v>1</v>
      </c>
      <c>
        <is>
          <t>MANİSA</t>
        </is>
      </c>
      <c>
        <v>SARIGÖL</v>
      </c>
      <c>
        <is>
          <t>Dağıtım Transformatörü</t>
        </is>
      </c>
      <c>
        <v>SARIGÖL TR-53 45-79-M00053_45-79-M00053_2369764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07.07.2023 21:30:37</t>
        </is>
      </c>
      <c>
        <is>
          <t>07.07.2023 23:19:00</t>
        </is>
      </c>
      <c>
        <v>1.806388888</v>
      </c>
      <c>
        <v>0</v>
      </c>
      <c>
        <v>544</v>
      </c>
      <c>
        <v>0</v>
      </c>
      <c>
        <v>3</v>
      </c>
      <c>
        <v>0</v>
      </c>
      <c>
        <v>25</v>
      </c>
      <c>
        <v>0</v>
      </c>
      <c>
        <v>0</v>
      </c>
      <c>
        <v>0</v>
      </c>
      <c>
        <v>204.4462505585404</v>
      </c>
      <c>
        <v>0</v>
      </c>
      <c>
        <v>2.965232875095098</v>
      </c>
      <c>
        <v>0</v>
      </c>
      <c>
        <v>21.99278278143138</v>
      </c>
      <c>
        <v>0</v>
      </c>
      <c>
        <v>0</v>
      </c>
      <c>
        <v>229.40426621506688</v>
      </c>
    </row>
    <row>
      <c>
        <v>2600576</v>
      </c>
      <c>
        <v>1</v>
      </c>
      <c>
        <is>
          <t>İZMİR</t>
        </is>
      </c>
      <c>
        <v>BAYINDIR</v>
      </c>
      <c>
        <is>
          <t>AG Fideri</t>
        </is>
      </c>
      <c>
        <v>REŞAT KOCAER SULAMA GRUBU 35-29-M00216_A_56361067_56361067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07.07.2023 06:41:23</t>
        </is>
      </c>
      <c>
        <is>
          <t>07.07.2023 10:54:32</t>
        </is>
      </c>
      <c>
        <v>4.219166666</v>
      </c>
      <c>
        <v>0</v>
      </c>
      <c>
        <v>0</v>
      </c>
      <c>
        <v>0</v>
      </c>
      <c>
        <v>8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164.0059959850471</v>
      </c>
      <c>
        <v>0</v>
      </c>
      <c>
        <v>14.8709824353548</v>
      </c>
      <c>
        <v>0</v>
      </c>
      <c>
        <v>0</v>
      </c>
      <c>
        <v>178.87697842040188</v>
      </c>
    </row>
    <row>
      <c>
        <v>2601286</v>
      </c>
      <c>
        <v>1</v>
      </c>
      <c>
        <is>
          <t>İZMİR</t>
        </is>
      </c>
      <c>
        <v>MENDERES</v>
      </c>
      <c>
        <is>
          <t>Kullanıcı Bağlantı Hattı</t>
        </is>
      </c>
      <c>
        <v>DEĞİRMENDERE TR-11 35-22-M00164_915173332_915173332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07.07.2023 15:59:38</t>
        </is>
      </c>
      <c>
        <is>
          <t>07.07.2023 21:01:51</t>
        </is>
      </c>
      <c>
        <v>5.036944444</v>
      </c>
      <c>
        <v>0</v>
      </c>
      <c>
        <v>0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3.867958396121588</v>
      </c>
      <c>
        <v>0</v>
      </c>
      <c>
        <v>0</v>
      </c>
      <c>
        <v>3.867958396121588</v>
      </c>
    </row>
    <row>
      <c>
        <v>2600762</v>
      </c>
      <c>
        <v>1</v>
      </c>
      <c>
        <is>
          <t>İZMİR</t>
        </is>
      </c>
      <c>
        <v>TİRE</v>
      </c>
      <c>
        <is>
          <t>KÖK</t>
        </is>
      </c>
      <c>
        <v>ÇUKURKÖY KÖK 35-29-L00034_ÇUKURKÖY ENH L06_2329347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07.07.2023 09:46:35</t>
        </is>
      </c>
      <c>
        <is>
          <t>07.07.2023 19:38:31</t>
        </is>
      </c>
      <c>
        <v>9.865555555</v>
      </c>
      <c>
        <v>2</v>
      </c>
      <c>
        <v>949</v>
      </c>
      <c>
        <v>1</v>
      </c>
      <c>
        <v>114</v>
      </c>
      <c>
        <v>6</v>
      </c>
      <c>
        <v>146</v>
      </c>
      <c>
        <v>0</v>
      </c>
      <c>
        <v>1</v>
      </c>
      <c>
        <v>2.3676138559888886</v>
      </c>
      <c>
        <v>1654.9461847124167</v>
      </c>
      <c>
        <v>6.705480402117821</v>
      </c>
      <c>
        <v>947.9233185234976</v>
      </c>
      <c>
        <v>260.00939697371325</v>
      </c>
      <c>
        <v>1313.2816021413837</v>
      </c>
      <c>
        <v>0</v>
      </c>
      <c>
        <v>3.695786863356009</v>
      </c>
      <c>
        <v>4188.929383472474</v>
      </c>
    </row>
    <row>
      <c>
        <v>2601432</v>
      </c>
      <c>
        <v>1</v>
      </c>
      <c>
        <is>
          <t>İZMİR</t>
        </is>
      </c>
      <c>
        <v>ALİAĞA</v>
      </c>
      <c>
        <is>
          <t>AG Fideri</t>
        </is>
      </c>
      <c>
        <v>HELVACI TR-2 35-17-M00362_B_91194627_91194627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07.07.2023 18:38:48</t>
        </is>
      </c>
      <c>
        <is>
          <t>07.07.2023 20:06:41</t>
        </is>
      </c>
      <c>
        <v>1.464722222</v>
      </c>
      <c>
        <v>0</v>
      </c>
      <c>
        <v>117</v>
      </c>
      <c>
        <v>0</v>
      </c>
      <c>
        <v>0</v>
      </c>
      <c>
        <v>0</v>
      </c>
      <c>
        <v>16</v>
      </c>
      <c>
        <v>0</v>
      </c>
      <c>
        <v>0</v>
      </c>
      <c>
        <v>0</v>
      </c>
      <c>
        <v>43.75951442830022</v>
      </c>
      <c>
        <v>0</v>
      </c>
      <c>
        <v>0</v>
      </c>
      <c>
        <v>0</v>
      </c>
      <c>
        <v>38.40688516320614</v>
      </c>
      <c>
        <v>0</v>
      </c>
      <c>
        <v>0</v>
      </c>
      <c>
        <v>82.16639959150636</v>
      </c>
    </row>
    <row>
      <c>
        <v>2601449</v>
      </c>
      <c>
        <v>1</v>
      </c>
      <c>
        <is>
          <t>İZMİR</t>
        </is>
      </c>
      <c>
        <v>BORNOVA</v>
      </c>
      <c>
        <is>
          <t>Dağıtım Transformatörü</t>
        </is>
      </c>
      <c>
        <v>M-320 35-02-M00320_35-02-M00320_97151409</v>
      </c>
      <c>
        <v>Şebeke Yenileme ve Kapasite Artışı Çalışması</v>
      </c>
      <c>
        <v>Dağıtım-AG</v>
      </c>
      <c>
        <v>Uzun</v>
      </c>
      <c>
        <v>Şebeke işletmecisi</v>
      </c>
      <c>
        <v>Bildirimli</v>
      </c>
      <c>
        <is>
          <t>07.07.2023 17:41:16</t>
        </is>
      </c>
      <c>
        <is>
          <t>07.07.2023 22:53:44</t>
        </is>
      </c>
      <c>
        <v>5.207777777</v>
      </c>
      <c>
        <v>0</v>
      </c>
      <c>
        <v>2</v>
      </c>
      <c>
        <v>0</v>
      </c>
      <c>
        <v>0</v>
      </c>
      <c>
        <v>0</v>
      </c>
      <c>
        <v>115</v>
      </c>
      <c>
        <v>0</v>
      </c>
      <c>
        <v>2</v>
      </c>
      <c>
        <v>0</v>
      </c>
      <c>
        <v>3.491083058074861</v>
      </c>
      <c>
        <v>0</v>
      </c>
      <c>
        <v>0</v>
      </c>
      <c>
        <v>0</v>
      </c>
      <c>
        <v>505.17459288818964</v>
      </c>
      <c>
        <v>0</v>
      </c>
      <c>
        <v>31.231755364489235</v>
      </c>
      <c>
        <v>539.8974313107537</v>
      </c>
    </row>
    <row>
      <c>
        <v>2600885</v>
      </c>
      <c>
        <v>1</v>
      </c>
      <c>
        <is>
          <t>MANİSA</t>
        </is>
      </c>
      <c>
        <v>KIRKAĞAÇ</v>
      </c>
      <c>
        <is>
          <t>Dağıtım Transformatörü</t>
        </is>
      </c>
      <c>
        <v>BAŞPINAR TR-1 45-76-L00017_45-76-L00017_2354063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07.07.2023 11:17:38</t>
        </is>
      </c>
      <c>
        <is>
          <t>07.07.2023 12:01:26</t>
        </is>
      </c>
      <c>
        <v>0.73</v>
      </c>
      <c>
        <v>0</v>
      </c>
      <c>
        <v>19</v>
      </c>
      <c>
        <v>0</v>
      </c>
      <c>
        <v>15</v>
      </c>
      <c>
        <v>0</v>
      </c>
      <c>
        <v>4</v>
      </c>
      <c>
        <v>0</v>
      </c>
      <c>
        <v>0</v>
      </c>
      <c>
        <v>0</v>
      </c>
      <c>
        <v>5.830715611928853</v>
      </c>
      <c>
        <v>0</v>
      </c>
      <c>
        <v>22.988876584144894</v>
      </c>
      <c>
        <v>0</v>
      </c>
      <c>
        <v>14.555961739307067</v>
      </c>
      <c>
        <v>0</v>
      </c>
      <c>
        <v>0</v>
      </c>
      <c>
        <v>43.375553935380815</v>
      </c>
    </row>
    <row>
      <c>
        <v>2600699</v>
      </c>
      <c>
        <v>1</v>
      </c>
      <c>
        <is>
          <t>İZMİR</t>
        </is>
      </c>
      <c>
        <v>BORNOVA</v>
      </c>
      <c>
        <is>
          <t>DM</t>
        </is>
      </c>
      <c>
        <v>EGE İM 35-02-A00003_GENÇLİK K11_2055930</v>
      </c>
      <c>
        <v>OG Yeraltı Kablo Arızası</v>
      </c>
      <c>
        <v>Dağıtım-OG</v>
      </c>
      <c>
        <v>Uzun</v>
      </c>
      <c>
        <v>Şebeke işletmecisi</v>
      </c>
      <c>
        <v>Bildirimsiz</v>
      </c>
      <c>
        <is>
          <t>07.07.2023 09:33:42</t>
        </is>
      </c>
      <c>
        <is>
          <t>07.07.2023 10:12:44</t>
        </is>
      </c>
      <c>
        <v>0.650555555</v>
      </c>
      <c>
        <v>0</v>
      </c>
      <c>
        <v>3965</v>
      </c>
      <c>
        <v>0</v>
      </c>
      <c>
        <v>0</v>
      </c>
      <c>
        <v>0</v>
      </c>
      <c>
        <v>772</v>
      </c>
      <c>
        <v>0</v>
      </c>
      <c>
        <v>0</v>
      </c>
      <c>
        <v>0</v>
      </c>
      <c>
        <v>612.1784801148965</v>
      </c>
      <c>
        <v>0</v>
      </c>
      <c>
        <v>0</v>
      </c>
      <c>
        <v>0</v>
      </c>
      <c>
        <v>830.938973935626</v>
      </c>
      <c>
        <v>0</v>
      </c>
      <c>
        <v>0</v>
      </c>
      <c>
        <v>1443.1174540505226</v>
      </c>
    </row>
    <row>
      <c>
        <v>2601578</v>
      </c>
      <c>
        <v>1</v>
      </c>
      <c>
        <is>
          <t>MANİSA</t>
        </is>
      </c>
      <c>
        <v>ALAŞEHİR</v>
      </c>
      <c>
        <is>
          <t>OG Fideri</t>
        </is>
      </c>
      <c>
        <v>TÜRKMEN TR-272 TARIMSAL SULAMA 45-73-M00750_DIREK TIPI TRAFO HUCRESI H01_2094316</v>
      </c>
      <c>
        <v>OG Ayırıcı Arızası</v>
      </c>
      <c>
        <v>Dağıtım-OG</v>
      </c>
      <c>
        <v>Uzun</v>
      </c>
      <c>
        <v>Şebeke işletmecisi</v>
      </c>
      <c>
        <v>Bildirimsiz</v>
      </c>
      <c>
        <is>
          <t>07.07.2023 21:34:57</t>
        </is>
      </c>
      <c>
        <is>
          <t>08.07.2023 00:22:58</t>
        </is>
      </c>
      <c>
        <v>2.800277777</v>
      </c>
      <c>
        <v>0</v>
      </c>
      <c>
        <v>0</v>
      </c>
      <c>
        <v>0</v>
      </c>
      <c>
        <v>8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126.73950164489706</v>
      </c>
      <c>
        <v>0</v>
      </c>
      <c>
        <v>0</v>
      </c>
      <c>
        <v>0</v>
      </c>
      <c>
        <v>0</v>
      </c>
      <c>
        <v>126.73950164489706</v>
      </c>
    </row>
    <row>
      <c>
        <v>2601054</v>
      </c>
      <c>
        <v>1</v>
      </c>
      <c>
        <is>
          <t>İZMİR</t>
        </is>
      </c>
      <c>
        <v>MENEMEN</v>
      </c>
      <c>
        <is>
          <t>OG Fideri</t>
        </is>
      </c>
      <c>
        <v>DM-1/TR-9 35-28-M00880_MENEMEN İ.M M02_66478920</v>
      </c>
      <c>
        <v>OG Ayırıcı Arızası</v>
      </c>
      <c>
        <v>Dağıtım-OG</v>
      </c>
      <c>
        <v>Uzun</v>
      </c>
      <c>
        <v>Şebeke işletmecisi</v>
      </c>
      <c>
        <v>Bildirimsiz</v>
      </c>
      <c>
        <is>
          <t>07.07.2023 13:39:33</t>
        </is>
      </c>
      <c>
        <is>
          <t>07.07.2023 16:36:06</t>
        </is>
      </c>
      <c>
        <v>2.9425</v>
      </c>
      <c>
        <v>21</v>
      </c>
      <c>
        <v>641</v>
      </c>
      <c>
        <v>11</v>
      </c>
      <c>
        <v>31</v>
      </c>
      <c>
        <v>34</v>
      </c>
      <c>
        <v>68</v>
      </c>
      <c>
        <v>7</v>
      </c>
      <c>
        <v>0</v>
      </c>
      <c>
        <v>30.156926626955638</v>
      </c>
      <c>
        <v>571.0915839699559</v>
      </c>
      <c>
        <v>418.21536633425137</v>
      </c>
      <c>
        <v>138.11607587538052</v>
      </c>
      <c>
        <v>1482.7305187058068</v>
      </c>
      <c>
        <v>272.3766466338653</v>
      </c>
      <c>
        <v>1765.3568656773582</v>
      </c>
      <c>
        <v>0</v>
      </c>
      <c>
        <v>4678.043983823573</v>
      </c>
    </row>
    <row>
      <c>
        <v>2600891</v>
      </c>
      <c>
        <v>1</v>
      </c>
      <c>
        <is>
          <t>İZMİR</t>
        </is>
      </c>
      <c>
        <v>KEMALPAŞA</v>
      </c>
      <c>
        <is>
          <t>OG Fideri</t>
        </is>
      </c>
      <c>
        <v>HALİLBEYLİ TR-3 35-27-M01052_ H_61268186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07.07.2023 11:24:21</t>
        </is>
      </c>
      <c>
        <is>
          <t>07.07.2023 12:16:52</t>
        </is>
      </c>
      <c>
        <v>0.875277777</v>
      </c>
      <c>
        <v>0</v>
      </c>
      <c>
        <v>25</v>
      </c>
      <c>
        <v>0</v>
      </c>
      <c>
        <v>8</v>
      </c>
      <c>
        <v>0</v>
      </c>
      <c>
        <v>19</v>
      </c>
      <c>
        <v>0</v>
      </c>
      <c>
        <v>0</v>
      </c>
      <c>
        <v>0</v>
      </c>
      <c>
        <v>10.500643640926091</v>
      </c>
      <c>
        <v>0</v>
      </c>
      <c>
        <v>22.63166909295309</v>
      </c>
      <c>
        <v>0</v>
      </c>
      <c>
        <v>16.62466001528374</v>
      </c>
      <c>
        <v>0</v>
      </c>
      <c>
        <v>0</v>
      </c>
      <c>
        <v>49.75697274916293</v>
      </c>
    </row>
    <row>
      <c>
        <v>2600559</v>
      </c>
      <c>
        <v>1</v>
      </c>
      <c>
        <is>
          <t>İZMİR</t>
        </is>
      </c>
      <c>
        <v>TİRE</v>
      </c>
      <c>
        <is>
          <t>Kullanıcı Bağlantı Hattı</t>
        </is>
      </c>
      <c>
        <v>DAVUT DEMİRALAY SULAMA GRUBU 35-29-L00358_95000154272_95000154272</v>
      </c>
      <c>
        <v>AG Box / Sdk Abone Çıkış Sigorta Atığı</v>
      </c>
      <c>
        <v>Dağıtım-AG</v>
      </c>
      <c>
        <v>Uzun</v>
      </c>
      <c>
        <v>Şebeke işletmecisi</v>
      </c>
      <c>
        <v>Bildirimsiz</v>
      </c>
      <c>
        <is>
          <t>07.07.2023 04:25:24</t>
        </is>
      </c>
      <c>
        <is>
          <t>07.07.2023 04:51:18</t>
        </is>
      </c>
      <c>
        <v>0.431666666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2.433343676632134</v>
      </c>
      <c>
        <v>0</v>
      </c>
      <c>
        <v>0</v>
      </c>
      <c>
        <v>0</v>
      </c>
      <c>
        <v>0</v>
      </c>
      <c>
        <v>2.433343676632134</v>
      </c>
    </row>
    <row>
      <c>
        <v>2600808</v>
      </c>
      <c>
        <v>1</v>
      </c>
      <c>
        <is>
          <t>İZMİR</t>
        </is>
      </c>
      <c>
        <v>BAYRAKLI</v>
      </c>
      <c>
        <is>
          <t>Kullanıcı Bağlantı Hattı</t>
        </is>
      </c>
      <c>
        <v>M-3461(YATIRIM REZERVE) 35-02-M03461_99289536_99289536</v>
      </c>
      <c>
        <v>Üçüncü Şahısların Vermiş Olduğu Hasarlar</v>
      </c>
      <c>
        <v>Dağıtım-AG</v>
      </c>
      <c>
        <v>Uzun</v>
      </c>
      <c>
        <v>Dışsal</v>
      </c>
      <c>
        <v>Bildirimsiz</v>
      </c>
      <c>
        <is>
          <t>07.07.2023 10:25:36</t>
        </is>
      </c>
      <c>
        <is>
          <t>07.07.2023 11:10:41</t>
        </is>
      </c>
      <c>
        <v>0.751388888</v>
      </c>
      <c>
        <v>0</v>
      </c>
      <c>
        <v>3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0.9485771706416463</v>
      </c>
      <c>
        <v>0</v>
      </c>
      <c>
        <v>0</v>
      </c>
      <c>
        <v>0</v>
      </c>
      <c>
        <v>0</v>
      </c>
      <c>
        <v>0</v>
      </c>
      <c>
        <v>0</v>
      </c>
      <c>
        <v>0.9485771706416463</v>
      </c>
    </row>
    <row>
      <c>
        <v>2601532</v>
      </c>
      <c>
        <v>1</v>
      </c>
      <c>
        <is>
          <t>İZMİR</t>
        </is>
      </c>
      <c>
        <v>ÖDEMİŞ</v>
      </c>
      <c>
        <is>
          <t>DM</t>
        </is>
      </c>
      <c>
        <v>ÖDEMİŞ İM 35-15-A00001_YENİ KENT L16_2062383</v>
      </c>
      <c>
        <v>OG Fider Açması</v>
      </c>
      <c>
        <v>Dağıtım-OG</v>
      </c>
      <c>
        <v>Kısa</v>
      </c>
      <c>
        <v>Şebeke işletmecisi</v>
      </c>
      <c>
        <v>Bildirimsiz</v>
      </c>
      <c>
        <is>
          <t>07.07.2023 20:40:45</t>
        </is>
      </c>
      <c>
        <is>
          <t>07.07.2023 20:42:01</t>
        </is>
      </c>
      <c>
        <v>0.021111111</v>
      </c>
      <c>
        <v>0</v>
      </c>
      <c>
        <v>1847</v>
      </c>
      <c>
        <v>27</v>
      </c>
      <c>
        <v>66</v>
      </c>
      <c>
        <v>10</v>
      </c>
      <c>
        <v>216</v>
      </c>
      <c>
        <v>2</v>
      </c>
      <c>
        <v>1</v>
      </c>
      <c>
        <v>0</v>
      </c>
      <c>
        <v>7.739684183303804</v>
      </c>
      <c>
        <v>3.156182503818979</v>
      </c>
      <c>
        <v>2.2116676207668156</v>
      </c>
      <c>
        <v>1.3310400570349046</v>
      </c>
      <c>
        <v>3.3609265200757923</v>
      </c>
      <c>
        <v>4.504602174021467</v>
      </c>
      <c>
        <v>0.4826680112942</v>
      </c>
      <c>
        <v>22.786771070315964</v>
      </c>
    </row>
    <row>
      <c>
        <v>2601635</v>
      </c>
      <c>
        <v>1</v>
      </c>
      <c>
        <is>
          <t>MANİSA</t>
        </is>
      </c>
      <c>
        <v>SALİHLİ</v>
      </c>
      <c>
        <is>
          <t>AG Fideri</t>
        </is>
      </c>
      <c>
        <v>TR-66 45-78-L00066_49416949_56389658_56389658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07.07.2023 23:46:41</t>
        </is>
      </c>
      <c>
        <is>
          <t>08.07.2023 00:21:36</t>
        </is>
      </c>
      <c>
        <v>0.581944444</v>
      </c>
      <c>
        <v>0</v>
      </c>
      <c>
        <v>13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1.364589322934503</v>
      </c>
      <c>
        <v>0</v>
      </c>
      <c>
        <v>0</v>
      </c>
      <c>
        <v>0</v>
      </c>
      <c>
        <v>5.101914098542922</v>
      </c>
      <c>
        <v>0</v>
      </c>
      <c>
        <v>0</v>
      </c>
      <c>
        <v>6.466503421477425</v>
      </c>
    </row>
    <row>
      <c>
        <v>2600553</v>
      </c>
      <c>
        <v>1</v>
      </c>
      <c>
        <is>
          <t>İZMİR</t>
        </is>
      </c>
      <c>
        <v>BERGAMA</v>
      </c>
      <c>
        <is>
          <t>Dağıtım Transformatörü</t>
        </is>
      </c>
      <c>
        <v>SARICALAR TOPRAK SULAMA TR-3 35-16-M00299_35-16-M00299_2361945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07.07.2023 03:59:30</t>
        </is>
      </c>
      <c>
        <is>
          <t>07.07.2023 05:45:49</t>
        </is>
      </c>
      <c>
        <v>1.771944444</v>
      </c>
      <c>
        <v>0</v>
      </c>
      <c>
        <v>0</v>
      </c>
      <c>
        <v>0</v>
      </c>
      <c>
        <v>11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64.28808752645133</v>
      </c>
      <c>
        <v>0</v>
      </c>
      <c>
        <v>0</v>
      </c>
      <c>
        <v>0</v>
      </c>
      <c>
        <v>0</v>
      </c>
      <c>
        <v>64.28808752645133</v>
      </c>
    </row>
    <row>
      <c>
        <v>2601369</v>
      </c>
      <c>
        <v>1</v>
      </c>
      <c>
        <is>
          <t>İZMİR</t>
        </is>
      </c>
      <c>
        <v>BUCA</v>
      </c>
      <c>
        <is>
          <t>AG Fideri</t>
        </is>
      </c>
      <c>
        <v>M-2112 35-03-M02112_A_56365376_56365376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07.07.2023 17:30:26</t>
        </is>
      </c>
      <c>
        <is>
          <t>07.07.2023 22:08:29</t>
        </is>
      </c>
      <c>
        <v>4.634166666</v>
      </c>
      <c>
        <v>0</v>
      </c>
      <c>
        <v>107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107.03858410407578</v>
      </c>
      <c>
        <v>0</v>
      </c>
      <c>
        <v>0</v>
      </c>
      <c>
        <v>0</v>
      </c>
      <c>
        <v>24.87289526034833</v>
      </c>
      <c>
        <v>0</v>
      </c>
      <c>
        <v>0</v>
      </c>
      <c>
        <v>131.9114793644241</v>
      </c>
    </row>
    <row>
      <c>
        <v>2600636</v>
      </c>
      <c>
        <v>1</v>
      </c>
      <c>
        <is>
          <t>İZMİR</t>
        </is>
      </c>
      <c>
        <v>TORBALI</v>
      </c>
      <c>
        <is>
          <t>KÖK</t>
        </is>
      </c>
      <c>
        <v>ÇAPAK KÖK 35-26-M00435_DAĞKIZILCA-2 ÇIKIŞ M05_66033272</v>
      </c>
      <c>
        <v>Manevra</v>
      </c>
      <c>
        <v>Dağıtım-OG</v>
      </c>
      <c>
        <v>Uzun</v>
      </c>
      <c>
        <v>Şebeke işletmecisi</v>
      </c>
      <c>
        <v>Bildirimli</v>
      </c>
      <c>
        <is>
          <t>07.07.2023 08:55:24</t>
        </is>
      </c>
      <c>
        <is>
          <t>07.07.2023 09:07:39</t>
        </is>
      </c>
      <c>
        <v>0.204166666</v>
      </c>
      <c>
        <v>22</v>
      </c>
      <c>
        <v>2679</v>
      </c>
      <c>
        <v>35</v>
      </c>
      <c>
        <v>207</v>
      </c>
      <c>
        <v>57</v>
      </c>
      <c>
        <v>806</v>
      </c>
      <c>
        <v>6</v>
      </c>
      <c>
        <v>1</v>
      </c>
      <c>
        <v>3.056990566823482</v>
      </c>
      <c>
        <v>89.31100234135204</v>
      </c>
      <c>
        <v>35.60092546838874</v>
      </c>
      <c>
        <v>33.855762470452255</v>
      </c>
      <c>
        <v>58.640471062840355</v>
      </c>
      <c>
        <v>98.84716925196528</v>
      </c>
      <c>
        <v>91.68945863777599</v>
      </c>
      <c>
        <v>5.568709991565353</v>
      </c>
      <c>
        <v>416.57048979116354</v>
      </c>
    </row>
    <row>
      <c>
        <v>2601349</v>
      </c>
      <c>
        <v>1</v>
      </c>
      <c>
        <is>
          <t>İZMİR</t>
        </is>
      </c>
      <c>
        <v>TİRE</v>
      </c>
      <c>
        <is>
          <t>DM</t>
        </is>
      </c>
      <c>
        <v>TİRE İM-DM-1 35-29-A00001_MAHMUTLAR L13_2060147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07.07.2023 17:11:36</t>
        </is>
      </c>
      <c>
        <is>
          <t>07.07.2023 17:18:22</t>
        </is>
      </c>
      <c>
        <v>0.112777777</v>
      </c>
      <c>
        <v>0</v>
      </c>
      <c>
        <v>31</v>
      </c>
      <c>
        <v>14</v>
      </c>
      <c>
        <v>48</v>
      </c>
      <c>
        <v>11</v>
      </c>
      <c>
        <v>21</v>
      </c>
      <c>
        <v>3</v>
      </c>
      <c>
        <v>0</v>
      </c>
      <c>
        <v>0</v>
      </c>
      <c>
        <v>1.7840685447313631</v>
      </c>
      <c>
        <v>17.695759960041045</v>
      </c>
      <c>
        <v>18.397282714150517</v>
      </c>
      <c>
        <v>22.643547054986914</v>
      </c>
      <c>
        <v>5.654465851273034</v>
      </c>
      <c>
        <v>41.871014239797574</v>
      </c>
      <c>
        <v>0</v>
      </c>
      <c>
        <v>108.04613836498044</v>
      </c>
    </row>
    <row>
      <c>
        <v>2601183</v>
      </c>
      <c>
        <v>1</v>
      </c>
      <c>
        <is>
          <t>İZMİR</t>
        </is>
      </c>
      <c>
        <v>ÖDEMİŞ</v>
      </c>
      <c>
        <is>
          <t>Dağıtım Transformatörü</t>
        </is>
      </c>
      <c>
        <v>KARAKOVA TR-1 35-15-L00447_35-15-L00447_2365595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07.07.2023 14:57:49</t>
        </is>
      </c>
      <c>
        <is>
          <t>07.07.2023 21:10:32</t>
        </is>
      </c>
      <c>
        <v>6.211944444</v>
      </c>
      <c>
        <v>0</v>
      </c>
      <c>
        <v>28</v>
      </c>
      <c>
        <v>0</v>
      </c>
      <c>
        <v>15</v>
      </c>
      <c>
        <v>0</v>
      </c>
      <c>
        <v>6</v>
      </c>
      <c>
        <v>0</v>
      </c>
      <c>
        <v>0</v>
      </c>
      <c>
        <v>0</v>
      </c>
      <c>
        <v>63.1401999329204</v>
      </c>
      <c>
        <v>0</v>
      </c>
      <c>
        <v>443.2190609093884</v>
      </c>
      <c>
        <v>0</v>
      </c>
      <c>
        <v>140.97179779541014</v>
      </c>
      <c>
        <v>0</v>
      </c>
      <c>
        <v>0</v>
      </c>
      <c>
        <v>647.3310586377189</v>
      </c>
    </row>
    <row>
      <c>
        <v>2601157</v>
      </c>
      <c>
        <v>1</v>
      </c>
      <c>
        <is>
          <t>İZMİR</t>
        </is>
      </c>
      <c>
        <v>DİKİLİ</v>
      </c>
      <c>
        <is>
          <t>AG Fideri</t>
        </is>
      </c>
      <c>
        <v>SALİHLERALTI BENZİNLİK TR 35-30-L00143_42899412_56404767_56404767</v>
      </c>
      <c>
        <v>AG Direk Değişimi</v>
      </c>
      <c>
        <v>Dağıtım-AG</v>
      </c>
      <c>
        <v>Uzun</v>
      </c>
      <c>
        <v>Şebeke işletmecisi</v>
      </c>
      <c>
        <v>Bildirimsiz</v>
      </c>
      <c>
        <is>
          <t>07.07.2023 14:42:23</t>
        </is>
      </c>
      <c>
        <is>
          <t>07.07.2023 17:17:15</t>
        </is>
      </c>
      <c>
        <v>2.581111111</v>
      </c>
      <c>
        <v>0</v>
      </c>
      <c>
        <v>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1.468035742129569</v>
      </c>
      <c>
        <v>0</v>
      </c>
      <c>
        <v>0</v>
      </c>
      <c>
        <v>0</v>
      </c>
      <c>
        <v>45.93141163255395</v>
      </c>
      <c>
        <v>0</v>
      </c>
      <c>
        <v>0</v>
      </c>
      <c>
        <v>47.399447374683525</v>
      </c>
    </row>
    <row>
      <c>
        <v>2600865</v>
      </c>
      <c>
        <v>1</v>
      </c>
      <c>
        <is>
          <t>MANİSA</t>
        </is>
      </c>
      <c>
        <v>SALİHLİ</v>
      </c>
      <c>
        <is>
          <t>DM</t>
        </is>
      </c>
      <c>
        <v>KEMALİYE DM (TR-1) 45-73-M00150_İSMETİYE M02_66716001</v>
      </c>
      <c>
        <v>OG Atlama(Jumper) Arızası</v>
      </c>
      <c>
        <v>Dağıtım-OG</v>
      </c>
      <c>
        <v>Uzun</v>
      </c>
      <c>
        <v>Şebeke işletmecisi</v>
      </c>
      <c>
        <v>Bildirimsiz</v>
      </c>
      <c>
        <is>
          <t>07.07.2023 08:29:22</t>
        </is>
      </c>
      <c>
        <is>
          <t>07.07.2023 15:09:46</t>
        </is>
      </c>
      <c>
        <v>6.673333333</v>
      </c>
      <c>
        <v>2</v>
      </c>
      <c>
        <v>114</v>
      </c>
      <c>
        <v>53</v>
      </c>
      <c>
        <v>155</v>
      </c>
      <c>
        <v>7</v>
      </c>
      <c>
        <v>14</v>
      </c>
      <c>
        <v>1</v>
      </c>
      <c>
        <v>0</v>
      </c>
      <c>
        <v>3.258113277373279</v>
      </c>
      <c>
        <v>274.12080167378815</v>
      </c>
      <c>
        <v>2035.5894417106922</v>
      </c>
      <c>
        <v>3671.783404717001</v>
      </c>
      <c>
        <v>108.00851970961283</v>
      </c>
      <c>
        <v>211.1389033864693</v>
      </c>
      <c>
        <v>1051.8200735176915</v>
      </c>
      <c>
        <v>0</v>
      </c>
      <c>
        <v>7355.719257992629</v>
      </c>
    </row>
    <row>
      <c>
        <v>2601412</v>
      </c>
      <c>
        <v>1</v>
      </c>
      <c>
        <is>
          <t>MANİSA</t>
        </is>
      </c>
      <c>
        <v>ALAŞEHİR</v>
      </c>
      <c>
        <is>
          <t>KÖK</t>
        </is>
      </c>
      <c>
        <v>BADINCA KÖK 45-73-M00341_EVRENLİ KÖK M03_75913003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07.07.2023 18:25:01</t>
        </is>
      </c>
      <c>
        <is>
          <t>07.07.2023 20:12:00</t>
        </is>
      </c>
      <c>
        <v>1.783055555</v>
      </c>
      <c>
        <v>4</v>
      </c>
      <c>
        <v>1255</v>
      </c>
      <c>
        <v>19</v>
      </c>
      <c>
        <v>149</v>
      </c>
      <c>
        <v>2</v>
      </c>
      <c>
        <v>34</v>
      </c>
      <c>
        <v>0</v>
      </c>
      <c>
        <v>0</v>
      </c>
      <c>
        <v>1.8969563962200002</v>
      </c>
      <c>
        <v>351.5363739215367</v>
      </c>
      <c>
        <v>167.4690135075317</v>
      </c>
      <c>
        <v>233.18453691028185</v>
      </c>
      <c>
        <v>5.948406725714445</v>
      </c>
      <c>
        <v>62.704509320043734</v>
      </c>
      <c>
        <v>0</v>
      </c>
      <c>
        <v>0</v>
      </c>
      <c>
        <v>822.7397967813284</v>
      </c>
    </row>
    <row>
      <c>
        <v>2601555</v>
      </c>
      <c>
        <v>1</v>
      </c>
      <c>
        <is>
          <t>MANİSA</t>
        </is>
      </c>
      <c>
        <v>AKHİSAR</v>
      </c>
      <c>
        <is>
          <t>KÖK</t>
        </is>
      </c>
      <c>
        <v>DEREKÖY KÖK 45-72-L00458_TARIMSAL SULAMA ÇIKIŞI L04_2330809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07.07.2023 21:05:05</t>
        </is>
      </c>
      <c>
        <is>
          <t>07.07.2023 21:44:34</t>
        </is>
      </c>
      <c>
        <v>0.658055555</v>
      </c>
      <c>
        <v>1</v>
      </c>
      <c>
        <v>0</v>
      </c>
      <c>
        <v>29</v>
      </c>
      <c>
        <v>13</v>
      </c>
      <c>
        <v>0</v>
      </c>
      <c>
        <v>0</v>
      </c>
      <c>
        <v>0</v>
      </c>
      <c>
        <v>0</v>
      </c>
      <c>
        <v>0.18423720501833332</v>
      </c>
      <c>
        <v>0</v>
      </c>
      <c>
        <v>47.99863331792453</v>
      </c>
      <c>
        <v>7.874923050992107</v>
      </c>
      <c>
        <v>0</v>
      </c>
      <c>
        <v>0</v>
      </c>
      <c>
        <v>0</v>
      </c>
      <c>
        <v>0</v>
      </c>
      <c>
        <v>56.05779357393497</v>
      </c>
    </row>
    <row>
      <c>
        <v>2601114</v>
      </c>
      <c>
        <v>1</v>
      </c>
      <c>
        <is>
          <t>İZMİR</t>
        </is>
      </c>
      <c>
        <v>KARŞIYAKA</v>
      </c>
      <c>
        <is>
          <t>Dağıtım Transformatörü</t>
        </is>
      </c>
      <c>
        <v>K-4184 35-04-K04184_35-04-K04184_2375620</v>
      </c>
      <c>
        <v>AG Tel Kopuğu</v>
      </c>
      <c>
        <v>Dağıtım-AG</v>
      </c>
      <c>
        <v>Uzun</v>
      </c>
      <c>
        <v>Şebeke işletmecisi</v>
      </c>
      <c>
        <v>Bildirimsiz</v>
      </c>
      <c>
        <is>
          <t>07.07.2023 14:08:57</t>
        </is>
      </c>
      <c>
        <is>
          <t>07.07.2023 16:58:54</t>
        </is>
      </c>
      <c>
        <v>2.8325</v>
      </c>
      <c>
        <v>0</v>
      </c>
      <c>
        <v>0</v>
      </c>
      <c>
        <v>0</v>
      </c>
      <c>
        <v>0</v>
      </c>
      <c>
        <v>0</v>
      </c>
      <c>
        <v>8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153.55862240850013</v>
      </c>
      <c>
        <v>0</v>
      </c>
      <c>
        <v>486.65186008684503</v>
      </c>
      <c>
        <v>640.2104824953451</v>
      </c>
    </row>
    <row>
      <c>
        <v>2600536</v>
      </c>
      <c>
        <v>1</v>
      </c>
      <c>
        <is>
          <t>İZMİR</t>
        </is>
      </c>
      <c>
        <v>MENEMEN</v>
      </c>
      <c>
        <is>
          <t>Kullanıcı Bağlantı Hattı</t>
        </is>
      </c>
      <c>
        <v>SEYREK TR-2 35-28-M00909_95001438819_95001438819</v>
      </c>
      <c>
        <v>AG Box / Sdk Abone Çıkış Sigorta Atığı</v>
      </c>
      <c>
        <v>Dağıtım-AG</v>
      </c>
      <c>
        <v>Uzun</v>
      </c>
      <c>
        <v>Şebeke işletmecisi</v>
      </c>
      <c>
        <v>Bildirimsiz</v>
      </c>
      <c>
        <is>
          <t>07.07.2023 01:41:08</t>
        </is>
      </c>
      <c>
        <is>
          <t>07.07.2023 03:12:45</t>
        </is>
      </c>
      <c>
        <v>1.526944444</v>
      </c>
      <c>
        <v>0</v>
      </c>
      <c>
        <v>3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0.9589301184983332</v>
      </c>
      <c>
        <v>0</v>
      </c>
      <c>
        <v>0</v>
      </c>
      <c>
        <v>0</v>
      </c>
      <c>
        <v>0</v>
      </c>
      <c>
        <v>0</v>
      </c>
      <c>
        <v>0</v>
      </c>
      <c>
        <v>0.9589301184983332</v>
      </c>
    </row>
    <row>
      <c>
        <v>2601077</v>
      </c>
      <c>
        <v>1</v>
      </c>
      <c>
        <is>
          <t>İZMİR</t>
        </is>
      </c>
      <c>
        <v>TİRE</v>
      </c>
      <c>
        <is>
          <t>Dağıtım Transformatörü</t>
        </is>
      </c>
      <c>
        <v>NURCAN ASLANER ÖZEL 35-29-L00580Ö_35-29-L00580Ö_2371015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07.07.2023 13:45:48</t>
        </is>
      </c>
      <c>
        <is>
          <t>07.07.2023 22:44:48</t>
        </is>
      </c>
      <c>
        <v>8.983333333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51.25486615152862</v>
      </c>
      <c>
        <v>0</v>
      </c>
      <c>
        <v>0</v>
      </c>
      <c>
        <v>0</v>
      </c>
      <c>
        <v>0</v>
      </c>
      <c>
        <v>0</v>
      </c>
      <c>
        <v>51.25486615152862</v>
      </c>
    </row>
    <row>
      <c>
        <v>2601220</v>
      </c>
      <c>
        <v>1</v>
      </c>
      <c>
        <is>
          <t>MANİSA</t>
        </is>
      </c>
      <c>
        <v>YUNUSEMRE</v>
      </c>
      <c>
        <is>
          <t>AG Fideri</t>
        </is>
      </c>
      <c>
        <v>EVRENOS TR-3 45-71-M01411_A_91407730_91407730</v>
      </c>
      <c>
        <v>AG Yeraltı Kablo Arızası</v>
      </c>
      <c>
        <v>Dağıtım-AG</v>
      </c>
      <c>
        <v>Uzun</v>
      </c>
      <c>
        <v>Şebeke işletmecisi</v>
      </c>
      <c>
        <v>Bildirimsiz</v>
      </c>
      <c>
        <is>
          <t>07.07.2023 15:25:38</t>
        </is>
      </c>
      <c>
        <is>
          <t>07.07.2023 18:39:42</t>
        </is>
      </c>
      <c>
        <v>3.234444444</v>
      </c>
      <c>
        <v>0</v>
      </c>
      <c>
        <v>270</v>
      </c>
      <c>
        <v>0</v>
      </c>
      <c>
        <v>2</v>
      </c>
      <c>
        <v>0</v>
      </c>
      <c>
        <v>19</v>
      </c>
      <c>
        <v>0</v>
      </c>
      <c>
        <v>0</v>
      </c>
      <c>
        <v>0</v>
      </c>
      <c>
        <v>185.05946613035866</v>
      </c>
      <c>
        <v>0</v>
      </c>
      <c>
        <v>10.39583616613651</v>
      </c>
      <c>
        <v>0</v>
      </c>
      <c>
        <v>91.6725053019835</v>
      </c>
      <c>
        <v>0</v>
      </c>
      <c>
        <v>0</v>
      </c>
      <c>
        <v>287.1278075984787</v>
      </c>
    </row>
    <row>
      <c>
        <v>2601120</v>
      </c>
      <c>
        <v>1</v>
      </c>
      <c>
        <is>
          <t>İZMİR</t>
        </is>
      </c>
      <c>
        <v>SELÇUK</v>
      </c>
      <c>
        <is>
          <t>Kullanıcı Bağlantı Hattı</t>
        </is>
      </c>
      <c>
        <v>TR-33 35-13-L00033_946422816_946422816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07.07.2023 14:07:14</t>
        </is>
      </c>
      <c>
        <is>
          <t>07.07.2023 20:14:50</t>
        </is>
      </c>
      <c>
        <v>6.126666666</v>
      </c>
      <c>
        <v>0</v>
      </c>
      <c>
        <v>0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20.163972185088593</v>
      </c>
      <c>
        <v>0</v>
      </c>
      <c>
        <v>0</v>
      </c>
      <c>
        <v>20.163972185088593</v>
      </c>
    </row>
    <row>
      <c>
        <v>2600579</v>
      </c>
      <c>
        <v>1</v>
      </c>
      <c>
        <is>
          <t>MANİSA</t>
        </is>
      </c>
      <c>
        <v>ALAŞEHİR</v>
      </c>
      <c>
        <is>
          <t>AG Fideri</t>
        </is>
      </c>
      <c>
        <v>SULAMA BİRLİĞİ ÖZEL TR-7 BADINCA 45-73-M00365Ö_45040221_56392357_56392357</v>
      </c>
      <c>
        <v>AG Tel Kopuğu</v>
      </c>
      <c>
        <v>Dağıtım-AG</v>
      </c>
      <c>
        <v>Uzun</v>
      </c>
      <c>
        <v>Şebeke işletmecisi</v>
      </c>
      <c>
        <v>Bildirimsiz</v>
      </c>
      <c>
        <is>
          <t>07.07.2023 07:22:10</t>
        </is>
      </c>
      <c>
        <is>
          <t>07.07.2023 12:07:28</t>
        </is>
      </c>
      <c>
        <v>4.755</v>
      </c>
      <c>
        <v>0</v>
      </c>
      <c>
        <v>9</v>
      </c>
      <c>
        <v>0</v>
      </c>
      <c>
        <v>10</v>
      </c>
      <c>
        <v>0</v>
      </c>
      <c>
        <v>0</v>
      </c>
      <c>
        <v>0</v>
      </c>
      <c>
        <v>0</v>
      </c>
      <c>
        <v>0</v>
      </c>
      <c>
        <v>32.601365244022965</v>
      </c>
      <c>
        <v>0</v>
      </c>
      <c>
        <v>41.434141544293674</v>
      </c>
      <c>
        <v>0</v>
      </c>
      <c>
        <v>0</v>
      </c>
      <c>
        <v>0</v>
      </c>
      <c>
        <v>0</v>
      </c>
      <c>
        <v>74.03550678831664</v>
      </c>
    </row>
    <row>
      <c>
        <v>2600648</v>
      </c>
      <c>
        <v>1</v>
      </c>
      <c>
        <is>
          <t>İZMİR</t>
        </is>
      </c>
      <c>
        <v>MENEMEN</v>
      </c>
      <c>
        <is>
          <t>OG Fideri</t>
        </is>
      </c>
      <c>
        <v>ASARLIK HAYVANAT BAHÇESİ GEÇİT 35-28-M00588_ASARLIK TR-10/TOKİ M02_66839852</v>
      </c>
      <c>
        <v>Şebeke Bakım Çalışması</v>
      </c>
      <c>
        <v>Dağıtım-OG</v>
      </c>
      <c>
        <v>Uzun</v>
      </c>
      <c>
        <v>Şebeke işletmecisi</v>
      </c>
      <c>
        <v>Bildirimli</v>
      </c>
      <c>
        <is>
          <t>07.07.2023 09:01:12</t>
        </is>
      </c>
      <c>
        <is>
          <t>07.07.2023 12:05:24</t>
        </is>
      </c>
      <c>
        <v>3.07</v>
      </c>
      <c>
        <v>1</v>
      </c>
      <c>
        <v>1509</v>
      </c>
      <c>
        <v>0</v>
      </c>
      <c>
        <v>1</v>
      </c>
      <c>
        <v>1</v>
      </c>
      <c>
        <v>49</v>
      </c>
      <c>
        <v>0</v>
      </c>
      <c>
        <v>0</v>
      </c>
      <c>
        <v>4.5756269645406205</v>
      </c>
      <c>
        <v>921.1632821364575</v>
      </c>
      <c>
        <v>0</v>
      </c>
      <c>
        <v>0.324302797248462</v>
      </c>
      <c>
        <v>3.0556825016086386</v>
      </c>
      <c>
        <v>188.5088642056694</v>
      </c>
      <c>
        <v>0</v>
      </c>
      <c>
        <v>0</v>
      </c>
      <c>
        <v>1117.6277586055248</v>
      </c>
    </row>
    <row>
      <c>
        <v>2601003</v>
      </c>
      <c>
        <v>1</v>
      </c>
      <c>
        <is>
          <t>MANİSA</t>
        </is>
      </c>
      <c>
        <v>SARIGÖL</v>
      </c>
      <c>
        <is>
          <t>OG Fideri</t>
        </is>
      </c>
      <c>
        <v>TIRAZLI KÖK 45-79-M00079_HatBaşıAyırıcı_53134387 M06_53134387</v>
      </c>
      <c>
        <v>OG Ayırıcı Arızası</v>
      </c>
      <c>
        <v>Dağıtım-OG</v>
      </c>
      <c>
        <v>Uzun</v>
      </c>
      <c>
        <v>Şebeke işletmecisi</v>
      </c>
      <c>
        <v>Bildirimsiz</v>
      </c>
      <c>
        <is>
          <t>07.07.2023 09:26:54</t>
        </is>
      </c>
      <c>
        <is>
          <t>07.07.2023 13:17:52</t>
        </is>
      </c>
      <c>
        <v>3.849444444</v>
      </c>
      <c>
        <v>0</v>
      </c>
      <c>
        <v>264</v>
      </c>
      <c>
        <v>16</v>
      </c>
      <c>
        <v>32</v>
      </c>
      <c>
        <v>0</v>
      </c>
      <c>
        <v>18</v>
      </c>
      <c>
        <v>0</v>
      </c>
      <c>
        <v>0</v>
      </c>
      <c>
        <v>0</v>
      </c>
      <c>
        <v>222.2267380154643</v>
      </c>
      <c>
        <v>336.91324418653664</v>
      </c>
      <c>
        <v>1005.6433792749501</v>
      </c>
      <c>
        <v>0</v>
      </c>
      <c>
        <v>15.117258044838621</v>
      </c>
      <c>
        <v>0</v>
      </c>
      <c>
        <v>0</v>
      </c>
      <c>
        <v>1579.9006195217896</v>
      </c>
    </row>
    <row>
      <c>
        <v>2600834</v>
      </c>
      <c>
        <v>1</v>
      </c>
      <c>
        <is>
          <t>İZMİR</t>
        </is>
      </c>
      <c>
        <v>MENEMEN</v>
      </c>
      <c>
        <is>
          <t>DM</t>
        </is>
      </c>
      <c>
        <v>KESİKKÖY DM 35-28-M00309_BURUNCUK M14_96738950</v>
      </c>
      <c>
        <v>Manevra</v>
      </c>
      <c>
        <v>Dağıtım-OG</v>
      </c>
      <c>
        <v>Uzun</v>
      </c>
      <c>
        <v>Şebeke işletmecisi</v>
      </c>
      <c>
        <v>Bildirimsiz</v>
      </c>
      <c>
        <is>
          <t>07.07.2023 10:40:54</t>
        </is>
      </c>
      <c>
        <is>
          <t>07.07.2023 11:36:06</t>
        </is>
      </c>
      <c>
        <v>0.92</v>
      </c>
      <c>
        <v>2</v>
      </c>
      <c>
        <v>310</v>
      </c>
      <c>
        <v>2</v>
      </c>
      <c>
        <v>20</v>
      </c>
      <c>
        <v>16</v>
      </c>
      <c>
        <v>66</v>
      </c>
      <c>
        <v>2</v>
      </c>
      <c>
        <v>0</v>
      </c>
      <c>
        <v>1.1901622036733843</v>
      </c>
      <c>
        <v>66.55529961976787</v>
      </c>
      <c>
        <v>3.8261772871387443</v>
      </c>
      <c>
        <v>13.793781838282877</v>
      </c>
      <c>
        <v>70.03194150102719</v>
      </c>
      <c>
        <v>94.1089239774066</v>
      </c>
      <c>
        <v>60.63657321491243</v>
      </c>
      <c>
        <v>0</v>
      </c>
      <c>
        <v>310.14285964220915</v>
      </c>
    </row>
    <row>
      <c>
        <v>2601498</v>
      </c>
      <c>
        <v>1</v>
      </c>
      <c>
        <is>
          <t>MANİSA</t>
        </is>
      </c>
      <c>
        <v>SELENDİ</v>
      </c>
      <c>
        <is>
          <t>AG Fideri</t>
        </is>
      </c>
      <c>
        <v>SELENDİ TR-10 45-81-M00010_B_56386889_56386889</v>
      </c>
      <c>
        <v>AG Hatta Ağaç Kesimi</v>
      </c>
      <c>
        <v>Dağıtım-AG</v>
      </c>
      <c>
        <v>Uzun</v>
      </c>
      <c>
        <v>Şebeke işletmecisi</v>
      </c>
      <c>
        <v>Bildirimsiz</v>
      </c>
      <c>
        <is>
          <t>07.07.2023 20:04:21</t>
        </is>
      </c>
      <c>
        <is>
          <t>08.07.2023 00:11:22</t>
        </is>
      </c>
      <c>
        <v>4.116944444</v>
      </c>
      <c>
        <v>0</v>
      </c>
      <c>
        <v>14</v>
      </c>
      <c>
        <v>0</v>
      </c>
      <c>
        <v>5</v>
      </c>
      <c>
        <v>0</v>
      </c>
      <c>
        <v>1</v>
      </c>
      <c>
        <v>0</v>
      </c>
      <c>
        <v>0</v>
      </c>
      <c>
        <v>0</v>
      </c>
      <c>
        <v>9.205944145413708</v>
      </c>
      <c>
        <v>0</v>
      </c>
      <c>
        <v>31.708341444495577</v>
      </c>
      <c>
        <v>0</v>
      </c>
      <c>
        <v>1.3179366808825808</v>
      </c>
      <c>
        <v>0</v>
      </c>
      <c>
        <v>0</v>
      </c>
      <c>
        <v>42.232222270791866</v>
      </c>
    </row>
    <row>
      <c>
        <v>2601621</v>
      </c>
      <c>
        <v>1</v>
      </c>
      <c>
        <is>
          <t>İZMİR</t>
        </is>
      </c>
      <c>
        <v>KINIK</v>
      </c>
      <c>
        <is>
          <t>Dağıtım Transformatörü</t>
        </is>
      </c>
      <c>
        <v>ARAPLI TR-3 35-16-M00749_35-16-M00749_2363294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07.07.2023 23:01:31</t>
        </is>
      </c>
      <c>
        <is>
          <t>07.07.2023 23:24:46</t>
        </is>
      </c>
      <c>
        <v>0.3875</v>
      </c>
      <c>
        <v>0</v>
      </c>
      <c>
        <v>28</v>
      </c>
      <c>
        <v>0</v>
      </c>
      <c>
        <v>4</v>
      </c>
      <c>
        <v>0</v>
      </c>
      <c>
        <v>7</v>
      </c>
      <c>
        <v>0</v>
      </c>
      <c>
        <v>0</v>
      </c>
      <c>
        <v>0</v>
      </c>
      <c>
        <v>3.790458979033632</v>
      </c>
      <c>
        <v>0</v>
      </c>
      <c>
        <v>5.338633155530241</v>
      </c>
      <c>
        <v>0</v>
      </c>
      <c>
        <v>6.701472997911475</v>
      </c>
      <c>
        <v>0</v>
      </c>
      <c>
        <v>0</v>
      </c>
      <c>
        <v>15.830565132475348</v>
      </c>
    </row>
    <row>
      <c>
        <v>2600957</v>
      </c>
      <c>
        <v>1</v>
      </c>
      <c>
        <is>
          <t>İZMİR</t>
        </is>
      </c>
      <c>
        <v>TORBALI</v>
      </c>
      <c>
        <is>
          <t>Kullanıcı Bağlantı Hattı</t>
        </is>
      </c>
      <c>
        <v>MUSTAFA KAHRAMAN 35-26-L00115_956633105_956633105</v>
      </c>
      <c>
        <v>AG Box / Sdk Abone Çıkış Sigorta Atığı</v>
      </c>
      <c>
        <v>Dağıtım-AG</v>
      </c>
      <c>
        <v>Uzun</v>
      </c>
      <c>
        <v>Şebeke işletmecisi</v>
      </c>
      <c>
        <v>Bildirimsiz</v>
      </c>
      <c>
        <is>
          <t>07.07.2023 12:16:07</t>
        </is>
      </c>
      <c>
        <is>
          <t>07.07.2023 16:00:21</t>
        </is>
      </c>
      <c>
        <v>3.737222222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2.8043897263382767</v>
      </c>
      <c>
        <v>0</v>
      </c>
      <c>
        <v>0</v>
      </c>
      <c>
        <v>0</v>
      </c>
      <c>
        <v>0</v>
      </c>
      <c>
        <v>2.8043897263382767</v>
      </c>
    </row>
    <row>
      <c>
        <v>2600811</v>
      </c>
      <c>
        <v>1</v>
      </c>
      <c>
        <is>
          <t>MANİSA</t>
        </is>
      </c>
      <c>
        <v>ALAŞEHİR</v>
      </c>
      <c>
        <is>
          <t>AG Fideri</t>
        </is>
      </c>
      <c>
        <v>ULUDERBENT DM 45-73-M00491_A_56388003_56388003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07.07.2023 10:24:34</t>
        </is>
      </c>
      <c>
        <is>
          <t>07.07.2023 13:50:13</t>
        </is>
      </c>
      <c>
        <v>3.4275</v>
      </c>
      <c>
        <v>0</v>
      </c>
      <c>
        <v>41</v>
      </c>
      <c>
        <v>0</v>
      </c>
      <c>
        <v>1</v>
      </c>
      <c>
        <v>0</v>
      </c>
      <c>
        <v>4</v>
      </c>
      <c>
        <v>0</v>
      </c>
      <c>
        <v>0</v>
      </c>
      <c>
        <v>0</v>
      </c>
      <c>
        <v>22.025530224305648</v>
      </c>
      <c>
        <v>0</v>
      </c>
      <c>
        <v>4.675131725975149</v>
      </c>
      <c>
        <v>0</v>
      </c>
      <c>
        <v>1.1529123132468224</v>
      </c>
      <c>
        <v>0</v>
      </c>
      <c>
        <v>0</v>
      </c>
      <c>
        <v>27.85357426352762</v>
      </c>
    </row>
    <row>
      <c>
        <v>2601352</v>
      </c>
      <c>
        <v>1</v>
      </c>
      <c>
        <is>
          <t>İZMİR</t>
        </is>
      </c>
      <c>
        <v>ÇEŞME</v>
      </c>
      <c>
        <is>
          <t>AG Fideri</t>
        </is>
      </c>
      <c>
        <v>L-96 35-18-L00096_A_90950258_90950258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07.07.2023 17:13:49</t>
        </is>
      </c>
      <c>
        <is>
          <t>07.07.2023 21:27:42</t>
        </is>
      </c>
      <c>
        <v>4.231388888</v>
      </c>
      <c>
        <v>0</v>
      </c>
      <c>
        <v>289</v>
      </c>
      <c>
        <v>0</v>
      </c>
      <c>
        <v>0</v>
      </c>
      <c>
        <v>0</v>
      </c>
      <c>
        <v>31</v>
      </c>
      <c>
        <v>0</v>
      </c>
      <c>
        <v>0</v>
      </c>
      <c>
        <v>0</v>
      </c>
      <c>
        <v>385.8986121494216</v>
      </c>
      <c>
        <v>0</v>
      </c>
      <c>
        <v>0</v>
      </c>
      <c>
        <v>0</v>
      </c>
      <c>
        <v>190.52676484149018</v>
      </c>
      <c>
        <v>0</v>
      </c>
      <c>
        <v>0</v>
      </c>
      <c>
        <v>576.4253769909118</v>
      </c>
    </row>
    <row>
      <c>
        <v>2600748</v>
      </c>
      <c>
        <v>1</v>
      </c>
      <c>
        <is>
          <t>MANİSA</t>
        </is>
      </c>
      <c>
        <v>DEMİRCİ</v>
      </c>
      <c>
        <is>
          <t>DM</t>
        </is>
      </c>
      <c>
        <v>ÇATALOLUK DM 45-74-M00227_AYVAALAN M03_2115039</v>
      </c>
      <c>
        <v>Şebeke Yenileme ve Kapasite Artışı Çalışması</v>
      </c>
      <c>
        <v>Dağıtım-OG</v>
      </c>
      <c>
        <v>Uzun</v>
      </c>
      <c>
        <v>Şebeke işletmecisi</v>
      </c>
      <c>
        <v>Bildirimli</v>
      </c>
      <c>
        <is>
          <t>07.07.2023 09:58:19</t>
        </is>
      </c>
      <c>
        <is>
          <t>07.07.2023 12:46:14</t>
        </is>
      </c>
      <c>
        <v>2.798611111</v>
      </c>
      <c>
        <v>5</v>
      </c>
      <c>
        <v>783</v>
      </c>
      <c>
        <v>2</v>
      </c>
      <c>
        <v>19</v>
      </c>
      <c>
        <v>6</v>
      </c>
      <c>
        <v>82</v>
      </c>
      <c>
        <v>0</v>
      </c>
      <c>
        <v>0</v>
      </c>
      <c>
        <v>3.253889598297224</v>
      </c>
      <c>
        <v>246.71230766086302</v>
      </c>
      <c>
        <v>10.341751401236198</v>
      </c>
      <c>
        <v>32.54290687916853</v>
      </c>
      <c>
        <v>30.044436798293663</v>
      </c>
      <c>
        <v>57.929753718739846</v>
      </c>
      <c>
        <v>0</v>
      </c>
      <c>
        <v>0</v>
      </c>
      <c>
        <v>380.82504605659847</v>
      </c>
    </row>
    <row>
      <c>
        <v>2600711</v>
      </c>
      <c>
        <v>1</v>
      </c>
      <c>
        <is>
          <t>İZMİR</t>
        </is>
      </c>
      <c>
        <v>KARABAĞLAR</v>
      </c>
      <c>
        <is>
          <t>Kullanıcı Bağlantı Hattı</t>
        </is>
      </c>
      <c>
        <v>K-3716 35-01-K03716_913273658_913273658</v>
      </c>
      <c>
        <v>AG Branşman Yeraltı Kablo Arızası</v>
      </c>
      <c>
        <v>Dağıtım-AG</v>
      </c>
      <c>
        <v>Uzun</v>
      </c>
      <c>
        <v>Şebeke işletmecisi</v>
      </c>
      <c>
        <v>Bildirimsiz</v>
      </c>
      <c>
        <is>
          <t>07.07.2023 09:41:58</t>
        </is>
      </c>
      <c>
        <is>
          <t>07.07.2023 13:06:28</t>
        </is>
      </c>
      <c>
        <v>3.408333333</v>
      </c>
      <c>
        <v>0</v>
      </c>
      <c>
        <v>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10.437611302964768</v>
      </c>
      <c>
        <v>0</v>
      </c>
      <c>
        <v>0</v>
      </c>
      <c>
        <v>0</v>
      </c>
      <c>
        <v>1.053177799196733</v>
      </c>
      <c>
        <v>0</v>
      </c>
      <c>
        <v>0</v>
      </c>
      <c>
        <v>11.490789102161502</v>
      </c>
    </row>
    <row>
      <c>
        <v>2601398</v>
      </c>
      <c>
        <v>1</v>
      </c>
      <c>
        <is>
          <t>İZMİR</t>
        </is>
      </c>
      <c>
        <v>ÇEŞME</v>
      </c>
      <c>
        <is>
          <t>Saha Dağıtım Kutusu (SDK)</t>
        </is>
      </c>
      <c>
        <v>L-296 35-18-L00296_6980131 b3_5946238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07.07.2023 18:04:20</t>
        </is>
      </c>
      <c>
        <is>
          <t>07.07.2023 19:13:11</t>
        </is>
      </c>
      <c>
        <v>1.1475</v>
      </c>
      <c>
        <v>0</v>
      </c>
      <c>
        <v>9</v>
      </c>
      <c>
        <v>0</v>
      </c>
      <c>
        <v>0</v>
      </c>
      <c>
        <v>0</v>
      </c>
      <c>
        <v>7</v>
      </c>
      <c>
        <v>0</v>
      </c>
      <c>
        <v>0</v>
      </c>
      <c>
        <v>0</v>
      </c>
      <c>
        <v>10.969334312844634</v>
      </c>
      <c>
        <v>0</v>
      </c>
      <c>
        <v>0</v>
      </c>
      <c>
        <v>0</v>
      </c>
      <c>
        <v>46.06649397763254</v>
      </c>
      <c>
        <v>0</v>
      </c>
      <c>
        <v>0</v>
      </c>
      <c>
        <v>57.03582829047717</v>
      </c>
    </row>
    <row>
      <c>
        <v>2601481</v>
      </c>
      <c>
        <v>1</v>
      </c>
      <c>
        <is>
          <t>İZMİR</t>
        </is>
      </c>
      <c>
        <v>BAYRAKLI</v>
      </c>
      <c>
        <is>
          <t>Kullanıcı Bağlantı Hattı</t>
        </is>
      </c>
      <c>
        <v>M-3067(YATIRIM REZERVE) 35-02-M03067_913642635_913642635</v>
      </c>
      <c>
        <v>AG Branşman Yeraltı Kablo Arızası</v>
      </c>
      <c>
        <v>Dağıtım-AG</v>
      </c>
      <c>
        <v>Uzun</v>
      </c>
      <c>
        <v>Şebeke işletmecisi</v>
      </c>
      <c>
        <v>Bildirimsiz</v>
      </c>
      <c>
        <is>
          <t>07.07.2023 19:29:30</t>
        </is>
      </c>
      <c>
        <is>
          <t>07.07.2023 20:22:21</t>
        </is>
      </c>
      <c>
        <v>0.880833333</v>
      </c>
      <c>
        <v>0</v>
      </c>
      <c>
        <v>5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1.0716606016813301</v>
      </c>
      <c>
        <v>0</v>
      </c>
      <c>
        <v>0</v>
      </c>
      <c>
        <v>0</v>
      </c>
      <c>
        <v>0</v>
      </c>
      <c>
        <v>0</v>
      </c>
      <c>
        <v>0</v>
      </c>
      <c>
        <v>1.0716606016813301</v>
      </c>
    </row>
    <row>
      <c>
        <v>2600794</v>
      </c>
      <c>
        <v>1</v>
      </c>
      <c>
        <is>
          <t>İZMİR</t>
        </is>
      </c>
      <c>
        <v>ÇEŞME</v>
      </c>
      <c>
        <is>
          <t>OG Fideri</t>
        </is>
      </c>
      <c>
        <v>GÜNKENT TR-1 35-18-M00096_ILDIR KÖK M03_72091719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07.07.2023 10:18:31</t>
        </is>
      </c>
      <c>
        <is>
          <t>07.07.2023 11:41:00</t>
        </is>
      </c>
      <c>
        <v>1.374722222</v>
      </c>
      <c>
        <v>0</v>
      </c>
      <c>
        <v>341</v>
      </c>
      <c>
        <v>0</v>
      </c>
      <c>
        <v>0</v>
      </c>
      <c>
        <v>0</v>
      </c>
      <c>
        <v>9</v>
      </c>
      <c>
        <v>0</v>
      </c>
      <c>
        <v>0</v>
      </c>
      <c>
        <v>0</v>
      </c>
      <c>
        <v>185.5470679072367</v>
      </c>
      <c>
        <v>0</v>
      </c>
      <c>
        <v>0</v>
      </c>
      <c>
        <v>0</v>
      </c>
      <c>
        <v>28.822048997697735</v>
      </c>
      <c>
        <v>0</v>
      </c>
      <c>
        <v>0</v>
      </c>
      <c>
        <v>214.36911690493446</v>
      </c>
    </row>
    <row>
      <c>
        <v>2600602</v>
      </c>
      <c>
        <v>1</v>
      </c>
      <c>
        <is>
          <t>İZMİR</t>
        </is>
      </c>
      <c>
        <v>KEMALPAŞA</v>
      </c>
      <c>
        <is>
          <t>DM</t>
        </is>
      </c>
      <c>
        <v>KARMEZ DM 35-27-M00657_İLHAN ADAŞ M03_72158825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07.07.2023 08:05:12</t>
        </is>
      </c>
      <c>
        <is>
          <t>07.07.2023 10:52:04</t>
        </is>
      </c>
      <c>
        <v>2.781111111</v>
      </c>
      <c>
        <v>1</v>
      </c>
      <c>
        <v>10</v>
      </c>
      <c>
        <v>21</v>
      </c>
      <c>
        <v>49</v>
      </c>
      <c>
        <v>13</v>
      </c>
      <c>
        <v>9</v>
      </c>
      <c>
        <v>7</v>
      </c>
      <c>
        <v>0</v>
      </c>
      <c>
        <v>1.0827327369865367</v>
      </c>
      <c>
        <v>11.113403079471146</v>
      </c>
      <c>
        <v>450.72448281708375</v>
      </c>
      <c>
        <v>119.8448731032795</v>
      </c>
      <c>
        <v>261.93505959818367</v>
      </c>
      <c>
        <v>21.21585099002008</v>
      </c>
      <c>
        <v>5351.495876944775</v>
      </c>
      <c>
        <v>0</v>
      </c>
      <c>
        <v>6217.4122792698</v>
      </c>
    </row>
    <row>
      <c>
        <v>2600608</v>
      </c>
      <c>
        <v>1</v>
      </c>
      <c>
        <is>
          <t>İZMİR</t>
        </is>
      </c>
      <c>
        <v>TİRE</v>
      </c>
      <c>
        <is>
          <t>Dağıtım Transformatörü</t>
        </is>
      </c>
      <c>
        <v>BÜYÜKKALE TR-2 35-29-L00666_35-29-L00666_2364335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07.07.2023 07:15:29</t>
        </is>
      </c>
      <c>
        <is>
          <t>07.07.2023 14:26:34</t>
        </is>
      </c>
      <c>
        <v>7.184722222</v>
      </c>
      <c>
        <v>0</v>
      </c>
      <c>
        <v>70</v>
      </c>
      <c>
        <v>0</v>
      </c>
      <c>
        <v>1</v>
      </c>
      <c>
        <v>0</v>
      </c>
      <c>
        <v>3</v>
      </c>
      <c>
        <v>0</v>
      </c>
      <c>
        <v>0</v>
      </c>
      <c>
        <v>0</v>
      </c>
      <c>
        <v>113.61904402659214</v>
      </c>
      <c>
        <v>0</v>
      </c>
      <c>
        <v>0.3344215657567908</v>
      </c>
      <c>
        <v>0</v>
      </c>
      <c>
        <v>21.098525572543956</v>
      </c>
      <c>
        <v>0</v>
      </c>
      <c>
        <v>0</v>
      </c>
      <c>
        <v>135.05199116489288</v>
      </c>
    </row>
    <row>
      <c>
        <v>2600851</v>
      </c>
      <c>
        <v>1</v>
      </c>
      <c>
        <is>
          <t>MANİSA</t>
        </is>
      </c>
      <c>
        <v>KULA</v>
      </c>
      <c>
        <is>
          <t>Kullanıcı Bağlantı Hattı</t>
        </is>
      </c>
      <c>
        <v>TR-3 45-77-L00003_95000002895_95000002895</v>
      </c>
      <c>
        <v>AG Branşman Yeraltı Kablo Arızası</v>
      </c>
      <c>
        <v>Dağıtım-AG</v>
      </c>
      <c>
        <v>Uzun</v>
      </c>
      <c>
        <v>Şebeke işletmecisi</v>
      </c>
      <c>
        <v>Bildirimsiz</v>
      </c>
      <c>
        <is>
          <t>07.07.2023 10:44:14</t>
        </is>
      </c>
      <c>
        <is>
          <t>07.07.2023 12:04:08</t>
        </is>
      </c>
      <c>
        <v>1.331666666</v>
      </c>
      <c>
        <v>0</v>
      </c>
      <c>
        <v>4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0.9312953129127411</v>
      </c>
      <c>
        <v>0</v>
      </c>
      <c>
        <v>0</v>
      </c>
      <c>
        <v>0</v>
      </c>
      <c>
        <v>0</v>
      </c>
      <c>
        <v>0</v>
      </c>
      <c>
        <v>0</v>
      </c>
      <c>
        <v>0.9312953129127411</v>
      </c>
    </row>
    <row>
      <c>
        <v>2600502</v>
      </c>
      <c>
        <v>1</v>
      </c>
      <c>
        <is>
          <t>İZMİR</t>
        </is>
      </c>
      <c>
        <v>KEMALPAŞA</v>
      </c>
      <c>
        <is>
          <t>DM</t>
        </is>
      </c>
      <c>
        <v>LEZİTA DM 35-27-M00950_EGE LİMAK ÇİMENTO M010_49855399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07.07.2023 00:14:14</t>
        </is>
      </c>
      <c>
        <is>
          <t>07.07.2023 01:24:32</t>
        </is>
      </c>
      <c>
        <v>1.171666666</v>
      </c>
      <c>
        <v>0</v>
      </c>
      <c>
        <v>0</v>
      </c>
      <c>
        <v>0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1805.4772670484513</v>
      </c>
      <c>
        <v>0</v>
      </c>
      <c>
        <v>1805.4772670484513</v>
      </c>
    </row>
    <row>
      <c>
        <v>2600997</v>
      </c>
      <c>
        <v>1</v>
      </c>
      <c>
        <is>
          <t>İZMİR</t>
        </is>
      </c>
      <c>
        <v>KONAK</v>
      </c>
      <c>
        <is>
          <t>Kullanıcı Bağlantı Hattı</t>
        </is>
      </c>
      <c>
        <v>K-4607 35-02-K04607_99942793_99942793</v>
      </c>
      <c>
        <v>AG Box / Sdk Abone Çıkış Sigorta Atığı</v>
      </c>
      <c>
        <v>Dağıtım-AG</v>
      </c>
      <c>
        <v>Uzun</v>
      </c>
      <c>
        <v>Şebeke işletmecisi</v>
      </c>
      <c>
        <v>Bildirimsiz</v>
      </c>
      <c>
        <is>
          <t>07.07.2023 13:06:12</t>
        </is>
      </c>
      <c>
        <is>
          <t>07.07.2023 14:13:20</t>
        </is>
      </c>
      <c>
        <v>1.118888888</v>
      </c>
      <c>
        <v>0</v>
      </c>
      <c>
        <v>0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0.0013016689543893334</v>
      </c>
      <c>
        <v>0</v>
      </c>
      <c>
        <v>0</v>
      </c>
      <c>
        <v>0.0013016689543893334</v>
      </c>
    </row>
    <row>
      <c>
        <v>2601538</v>
      </c>
      <c>
        <v>1</v>
      </c>
      <c>
        <is>
          <t>İZMİR</t>
        </is>
      </c>
      <c>
        <v>SEFERİHİSAR</v>
      </c>
      <c>
        <is>
          <t>Kullanıcı Bağlantı Hattı</t>
        </is>
      </c>
      <c>
        <v>DOĞANBEY M-101 35-14-M00101_956651504_956651504</v>
      </c>
      <c>
        <v>AG Branşman Yeraltı Kablo Arızası</v>
      </c>
      <c>
        <v>Dağıtım-AG</v>
      </c>
      <c>
        <v>Uzun</v>
      </c>
      <c>
        <v>Şebeke işletmecisi</v>
      </c>
      <c>
        <v>Bildirimsiz</v>
      </c>
      <c>
        <is>
          <t>07.07.2023 20:35:07</t>
        </is>
      </c>
      <c>
        <is>
          <t>07.07.2023 21:51:29</t>
        </is>
      </c>
      <c>
        <v>1.272777777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0.3075921902693494</v>
      </c>
      <c>
        <v>0</v>
      </c>
      <c>
        <v>0</v>
      </c>
      <c>
        <v>0</v>
      </c>
      <c>
        <v>0</v>
      </c>
      <c>
        <v>0</v>
      </c>
      <c>
        <v>0</v>
      </c>
      <c>
        <v>0.3075921902693494</v>
      </c>
    </row>
    <row>
      <c>
        <v>2601607</v>
      </c>
      <c>
        <v>1</v>
      </c>
      <c>
        <is>
          <t>İZMİR</t>
        </is>
      </c>
      <c>
        <v>TİRE</v>
      </c>
      <c>
        <is>
          <t>KÖK</t>
        </is>
      </c>
      <c>
        <v>ÇOBANKÖY KÖK 35-29-L00066_HAMAMKÖY FİDERİ L05_72212373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07.07.2023 22:29:46</t>
        </is>
      </c>
      <c>
        <is>
          <t>07.07.2023 22:42:13</t>
        </is>
      </c>
      <c>
        <v>0.2075</v>
      </c>
      <c>
        <v>0</v>
      </c>
      <c>
        <v>1251</v>
      </c>
      <c>
        <v>17</v>
      </c>
      <c>
        <v>163</v>
      </c>
      <c>
        <v>12</v>
      </c>
      <c>
        <v>266</v>
      </c>
      <c>
        <v>0</v>
      </c>
      <c>
        <v>0</v>
      </c>
      <c>
        <v>0</v>
      </c>
      <c>
        <v>40.933795770111956</v>
      </c>
      <c>
        <v>4.041622995532405</v>
      </c>
      <c>
        <v>15.5287778645872</v>
      </c>
      <c>
        <v>6.052150067115537</v>
      </c>
      <c>
        <v>14.076637469238891</v>
      </c>
      <c>
        <v>0</v>
      </c>
      <c>
        <v>0</v>
      </c>
      <c>
        <v>80.63298416658598</v>
      </c>
    </row>
    <row>
      <c>
        <v>2601584</v>
      </c>
      <c>
        <v>1</v>
      </c>
      <c>
        <is>
          <t>İZMİR</t>
        </is>
      </c>
      <c>
        <v>ÇEŞME</v>
      </c>
      <c>
        <is>
          <t>Saha Dağıtım Kutusu (SDK)</t>
        </is>
      </c>
      <c>
        <v>L-231 35-18-L00231_7172988 B1b_5958364</v>
      </c>
      <c>
        <v>AG Box / Sdk Giriş Sigorta Atığı</v>
      </c>
      <c>
        <v>Dağıtım-AG</v>
      </c>
      <c>
        <v>Uzun</v>
      </c>
      <c>
        <v>Şebeke işletmecisi</v>
      </c>
      <c>
        <v>Bildirimsiz</v>
      </c>
      <c>
        <is>
          <t>07.07.2023 21:39:42</t>
        </is>
      </c>
      <c>
        <is>
          <t>07.07.2023 22:54:05</t>
        </is>
      </c>
      <c>
        <v>1.239722222</v>
      </c>
      <c>
        <v>0</v>
      </c>
      <c>
        <v>30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10.750744984561766</v>
      </c>
      <c>
        <v>0</v>
      </c>
      <c>
        <v>0</v>
      </c>
      <c>
        <v>0</v>
      </c>
      <c>
        <v>9.048672573550636</v>
      </c>
      <c>
        <v>0</v>
      </c>
      <c>
        <v>0</v>
      </c>
      <c>
        <v>19.799417558112403</v>
      </c>
    </row>
    <row>
      <c>
        <v>2600539</v>
      </c>
      <c>
        <v>1</v>
      </c>
      <c>
        <is>
          <t>İZMİR</t>
        </is>
      </c>
      <c>
        <v>BAYINDIR</v>
      </c>
      <c>
        <is>
          <t>Kullanıcı Bağlantı Hattı</t>
        </is>
      </c>
      <c>
        <v>YAKACIK TR-6 35-20-L00244_955211936_955211936</v>
      </c>
      <c>
        <v>AG Box / Sdk Abone Çıkış Sigorta Atığı</v>
      </c>
      <c>
        <v>Dağıtım-AG</v>
      </c>
      <c>
        <v>Uzun</v>
      </c>
      <c>
        <v>Şebeke işletmecisi</v>
      </c>
      <c>
        <v>Bildirimsiz</v>
      </c>
      <c>
        <is>
          <t>07.07.2023 02:29:43</t>
        </is>
      </c>
      <c>
        <is>
          <t>07.07.2023 02:59:06</t>
        </is>
      </c>
      <c>
        <v>0.489722222</v>
      </c>
      <c>
        <v>0</v>
      </c>
      <c>
        <v>1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0.03589152793112467</v>
      </c>
      <c>
        <v>0</v>
      </c>
      <c>
        <v>0.3395713531028372</v>
      </c>
      <c>
        <v>0</v>
      </c>
      <c>
        <v>0</v>
      </c>
      <c>
        <v>0</v>
      </c>
      <c>
        <v>0</v>
      </c>
      <c>
        <v>0.37546288103396186</v>
      </c>
    </row>
    <row>
      <c>
        <v>2600894</v>
      </c>
      <c>
        <v>1</v>
      </c>
      <c>
        <is>
          <t>İZMİR</t>
        </is>
      </c>
      <c>
        <v>GÜZELBAHÇE</v>
      </c>
      <c>
        <is>
          <t>Kullanıcı Bağlantı Hattı</t>
        </is>
      </c>
      <c>
        <v>K-3373 35-10-K03373_98046305_98046305</v>
      </c>
      <c>
        <v>Üçüncü Şahısların Vermiş Olduğu Hasarlar</v>
      </c>
      <c>
        <v>Dağıtım-AG</v>
      </c>
      <c>
        <v>Uzun</v>
      </c>
      <c>
        <v>Dışsal</v>
      </c>
      <c>
        <v>Bildirimsiz</v>
      </c>
      <c>
        <is>
          <t>07.07.2023 11:20:53</t>
        </is>
      </c>
      <c>
        <is>
          <t>07.07.2023 12:34:06</t>
        </is>
      </c>
      <c>
        <v>1.220277777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0.5009355577847227</v>
      </c>
      <c>
        <v>0</v>
      </c>
      <c>
        <v>0</v>
      </c>
      <c>
        <v>0</v>
      </c>
      <c>
        <v>0</v>
      </c>
      <c>
        <v>0</v>
      </c>
      <c>
        <v>0</v>
      </c>
      <c>
        <v>0.5009355577847227</v>
      </c>
    </row>
    <row>
      <c>
        <v>2601372</v>
      </c>
      <c>
        <v>1</v>
      </c>
      <c>
        <is>
          <t>İZMİR</t>
        </is>
      </c>
      <c>
        <v>KONAK</v>
      </c>
      <c>
        <is>
          <t>Dağıtım Transformatörü</t>
        </is>
      </c>
      <c>
        <v>K-2 35-01-K00002_35-01-K00002_2374436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07.07.2023 17:34:51</t>
        </is>
      </c>
      <c>
        <is>
          <t>07.07.2023 18:13:47</t>
        </is>
      </c>
      <c>
        <v>0.648888888</v>
      </c>
      <c>
        <v>0</v>
      </c>
      <c>
        <v>164</v>
      </c>
      <c>
        <v>0</v>
      </c>
      <c>
        <v>0</v>
      </c>
      <c>
        <v>0</v>
      </c>
      <c>
        <v>27</v>
      </c>
      <c>
        <v>0</v>
      </c>
      <c>
        <v>0</v>
      </c>
      <c>
        <v>0</v>
      </c>
      <c>
        <v>22.383866726636008</v>
      </c>
      <c>
        <v>0</v>
      </c>
      <c>
        <v>0</v>
      </c>
      <c>
        <v>0</v>
      </c>
      <c>
        <v>14.853175707945702</v>
      </c>
      <c>
        <v>0</v>
      </c>
      <c>
        <v>0</v>
      </c>
      <c>
        <v>37.23704243458171</v>
      </c>
    </row>
    <row>
      <c>
        <v>2600519</v>
      </c>
      <c>
        <v>1</v>
      </c>
      <c>
        <is>
          <t>İZMİR</t>
        </is>
      </c>
      <c>
        <v>ÖDEMİŞ</v>
      </c>
      <c>
        <is>
          <t>AG Fideri</t>
        </is>
      </c>
      <c>
        <v>ÜZÜMLÜ KAHVELER TR-1 35-15-L00477_C_56361907_56361907</v>
      </c>
      <c>
        <v>AG Nötr İletken Kopması</v>
      </c>
      <c>
        <v>Dağıtım-AG</v>
      </c>
      <c>
        <v>Uzun</v>
      </c>
      <c>
        <v>Şebeke işletmecisi</v>
      </c>
      <c>
        <v>Bildirimsiz</v>
      </c>
      <c>
        <is>
          <t>07.07.2023 00:31:06</t>
        </is>
      </c>
      <c>
        <is>
          <t>07.07.2023 06:53:43</t>
        </is>
      </c>
      <c>
        <v>6.376944444</v>
      </c>
      <c>
        <v>0</v>
      </c>
      <c>
        <v>25</v>
      </c>
      <c>
        <v>0</v>
      </c>
      <c>
        <v>4</v>
      </c>
      <c>
        <v>0</v>
      </c>
      <c>
        <v>3</v>
      </c>
      <c>
        <v>0</v>
      </c>
      <c>
        <v>0</v>
      </c>
      <c>
        <v>0</v>
      </c>
      <c>
        <v>16.38823410535999</v>
      </c>
      <c>
        <v>0</v>
      </c>
      <c>
        <v>33.14287703170852</v>
      </c>
      <c>
        <v>0</v>
      </c>
      <c>
        <v>5.435049638475259</v>
      </c>
      <c>
        <v>0</v>
      </c>
      <c>
        <v>0</v>
      </c>
      <c>
        <v>54.96616077554377</v>
      </c>
    </row>
    <row>
      <c>
        <v>2601627</v>
      </c>
      <c>
        <v>1</v>
      </c>
      <c>
        <is>
          <t>İZMİR</t>
        </is>
      </c>
      <c>
        <v>MENEMEN</v>
      </c>
      <c>
        <is>
          <t>Saha Dağıtım Kutusu (SDK)</t>
        </is>
      </c>
      <c>
        <v>ASARLIK TR-23 35-28-M00596_7064236 _5794574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07.07.2023 23:13:12</t>
        </is>
      </c>
      <c>
        <is>
          <t>07.07.2023 23:41:21</t>
        </is>
      </c>
      <c>
        <v>0.469166666</v>
      </c>
      <c>
        <v>0</v>
      </c>
      <c>
        <v>77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5.931159427319053</v>
      </c>
      <c>
        <v>0</v>
      </c>
      <c>
        <v>0</v>
      </c>
      <c>
        <v>0</v>
      </c>
      <c>
        <v>0.7586765828654746</v>
      </c>
      <c>
        <v>0</v>
      </c>
      <c>
        <v>0</v>
      </c>
      <c>
        <v>6.689836010184528</v>
      </c>
    </row>
    <row>
      <c>
        <v>2601229</v>
      </c>
      <c>
        <v>1</v>
      </c>
      <c>
        <is>
          <t>İZMİR</t>
        </is>
      </c>
      <c>
        <v>BAYRAKLI</v>
      </c>
      <c>
        <is>
          <t>DM</t>
        </is>
      </c>
      <c>
        <v>OSMANGAZİ İM 35-02-A00004_YAVUZ SELİM K19_2101341</v>
      </c>
      <c>
        <v>Yük Aktarımı</v>
      </c>
      <c>
        <v>Dağıtım-OG</v>
      </c>
      <c>
        <v>Kısa</v>
      </c>
      <c>
        <v>Şebeke işletmecisi</v>
      </c>
      <c>
        <v>Bildirimsiz</v>
      </c>
      <c>
        <is>
          <t>07.07.2023 15:32:18</t>
        </is>
      </c>
      <c>
        <is>
          <t>07.07.2023 15:33:18</t>
        </is>
      </c>
      <c>
        <v>0.016666666</v>
      </c>
      <c>
        <v>0</v>
      </c>
      <c>
        <v>1952</v>
      </c>
      <c>
        <v>0</v>
      </c>
      <c>
        <v>0</v>
      </c>
      <c>
        <v>0</v>
      </c>
      <c>
        <v>144</v>
      </c>
      <c>
        <v>0</v>
      </c>
      <c>
        <v>1</v>
      </c>
      <c>
        <v>0</v>
      </c>
      <c>
        <v>10.136464132542487</v>
      </c>
      <c>
        <v>0</v>
      </c>
      <c>
        <v>0</v>
      </c>
      <c>
        <v>0</v>
      </c>
      <c>
        <v>5.866615489884571</v>
      </c>
      <c>
        <v>0</v>
      </c>
      <c>
        <v>0.35058153629135</v>
      </c>
      <c>
        <v>16.35366115871841</v>
      </c>
    </row>
    <row>
      <c>
        <v>2601458</v>
      </c>
      <c>
        <v>1</v>
      </c>
      <c>
        <is>
          <t>İZMİR</t>
        </is>
      </c>
      <c>
        <v>FOÇA</v>
      </c>
      <c>
        <is>
          <t>AG Fideri</t>
        </is>
      </c>
      <c>
        <v>YENİ FOÇA TR-27 35-23-M00027_42096249_56366789_56366789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07.07.2023 19:05:46</t>
        </is>
      </c>
      <c>
        <is>
          <t>07.07.2023 20:57:54</t>
        </is>
      </c>
      <c>
        <v>1.868888888</v>
      </c>
      <c>
        <v>0</v>
      </c>
      <c>
        <v>41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16.88694723225992</v>
      </c>
      <c>
        <v>0</v>
      </c>
      <c>
        <v>0</v>
      </c>
      <c>
        <v>0</v>
      </c>
      <c>
        <v>0</v>
      </c>
      <c>
        <v>0</v>
      </c>
      <c>
        <v>0</v>
      </c>
      <c>
        <v>16.88694723225992</v>
      </c>
    </row>
    <row>
      <c>
        <v>2600774</v>
      </c>
      <c>
        <v>1</v>
      </c>
      <c>
        <is>
          <t>İZMİR</t>
        </is>
      </c>
      <c>
        <v>TİRE</v>
      </c>
      <c>
        <is>
          <t>DM</t>
        </is>
      </c>
      <c>
        <v>GÖKÇEN İM 35-29-A00004_KİRELLİ L14_2329147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07.07.2023 10:02:20</t>
        </is>
      </c>
      <c>
        <is>
          <t>07.07.2023 12:59:36</t>
        </is>
      </c>
      <c>
        <v>2.954444444</v>
      </c>
      <c>
        <v>1</v>
      </c>
      <c>
        <v>641</v>
      </c>
      <c>
        <v>77</v>
      </c>
      <c>
        <v>143</v>
      </c>
      <c>
        <v>12</v>
      </c>
      <c>
        <v>108</v>
      </c>
      <c>
        <v>1</v>
      </c>
      <c>
        <v>0</v>
      </c>
      <c>
        <v>1.0276161645923367</v>
      </c>
      <c>
        <v>425.94389691448174</v>
      </c>
      <c>
        <v>2154.2297784373222</v>
      </c>
      <c>
        <v>1708.5310368675687</v>
      </c>
      <c>
        <v>426.87461723974076</v>
      </c>
      <c>
        <v>302.1581323868938</v>
      </c>
      <c>
        <v>52.016843072678355</v>
      </c>
      <c>
        <v>0</v>
      </c>
      <c>
        <v>5070.781921083278</v>
      </c>
    </row>
    <row>
      <c>
        <v>2601272</v>
      </c>
      <c>
        <v>1</v>
      </c>
      <c>
        <is>
          <t>İZMİR</t>
        </is>
      </c>
      <c>
        <v>KONAK</v>
      </c>
      <c>
        <is>
          <t>OG Fideri</t>
        </is>
      </c>
      <c>
        <v>K-31 35-01-K00031_TRAFO K01_2050042</v>
      </c>
      <c>
        <v>Şebeke Yenileme ve Kapasite Artışı Çalışması</v>
      </c>
      <c>
        <v>Dağıtım-OG</v>
      </c>
      <c>
        <v>Uzun</v>
      </c>
      <c>
        <v>Şebeke işletmecisi</v>
      </c>
      <c>
        <v>Bildirimli</v>
      </c>
      <c>
        <is>
          <t>07.07.2023 16:01:31</t>
        </is>
      </c>
      <c>
        <is>
          <t>07.07.2023 17:49:28</t>
        </is>
      </c>
      <c>
        <v>1.799166666</v>
      </c>
      <c>
        <v>0</v>
      </c>
      <c>
        <v>34</v>
      </c>
      <c>
        <v>0</v>
      </c>
      <c>
        <v>0</v>
      </c>
      <c>
        <v>0</v>
      </c>
      <c>
        <v>31</v>
      </c>
      <c>
        <v>0</v>
      </c>
      <c>
        <v>0</v>
      </c>
      <c>
        <v>0</v>
      </c>
      <c>
        <v>14.02727181022253</v>
      </c>
      <c>
        <v>0</v>
      </c>
      <c>
        <v>0</v>
      </c>
      <c>
        <v>0</v>
      </c>
      <c>
        <v>401.3812973293906</v>
      </c>
      <c>
        <v>0</v>
      </c>
      <c>
        <v>0</v>
      </c>
      <c>
        <v>415.4085691396131</v>
      </c>
    </row>
    <row>
      <c>
        <v>2600525</v>
      </c>
      <c>
        <v>1</v>
      </c>
      <c>
        <is>
          <t>İZMİR</t>
        </is>
      </c>
      <c>
        <v>ÖDEMİŞ</v>
      </c>
      <c>
        <is>
          <t>AG Fideri</t>
        </is>
      </c>
      <c>
        <v>KARADOĞAN TR-6 35-15-L00465_A_91227093_91227093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07.07.2023 01:10:51</t>
        </is>
      </c>
      <c>
        <is>
          <t>07.07.2023 04:41:23</t>
        </is>
      </c>
      <c>
        <v>3.508888888</v>
      </c>
      <c>
        <v>0</v>
      </c>
      <c>
        <v>6</v>
      </c>
      <c>
        <v>0</v>
      </c>
      <c>
        <v>7</v>
      </c>
      <c>
        <v>0</v>
      </c>
      <c>
        <v>12</v>
      </c>
      <c>
        <v>0</v>
      </c>
      <c>
        <v>0</v>
      </c>
      <c>
        <v>0</v>
      </c>
      <c>
        <v>3.4712144689801097</v>
      </c>
      <c>
        <v>0</v>
      </c>
      <c>
        <v>146.47224816123</v>
      </c>
      <c>
        <v>0</v>
      </c>
      <c>
        <v>47.93354489466758</v>
      </c>
      <c>
        <v>0</v>
      </c>
      <c>
        <v>0</v>
      </c>
      <c>
        <v>197.87700752487768</v>
      </c>
    </row>
    <row>
      <c>
        <v>2601123</v>
      </c>
      <c>
        <v>1</v>
      </c>
      <c>
        <is>
          <t>İZMİR</t>
        </is>
      </c>
      <c>
        <v>BEYDAĞ</v>
      </c>
      <c>
        <is>
          <t>AG Fideri</t>
        </is>
      </c>
      <c>
        <v>TOSUNLAR HACIİSA TR-3 35-32-L00042_48687421_56369447_56369447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07.07.2023 14:13:57</t>
        </is>
      </c>
      <c>
        <is>
          <t>07.07.2023 19:10:26</t>
        </is>
      </c>
      <c>
        <v>4.941388888</v>
      </c>
      <c>
        <v>0</v>
      </c>
      <c>
        <v>0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5.711446089805685</v>
      </c>
      <c>
        <v>0</v>
      </c>
      <c>
        <v>0</v>
      </c>
      <c>
        <v>5.711446089805685</v>
      </c>
    </row>
    <row>
      <c>
        <v>2601564</v>
      </c>
      <c>
        <v>1</v>
      </c>
      <c>
        <is>
          <t>İZMİR</t>
        </is>
      </c>
      <c>
        <v>BERGAMA</v>
      </c>
      <c>
        <is>
          <t>AG Fideri</t>
        </is>
      </c>
      <c>
        <v>TR-53 35-16-L00053_C_56398460_56398460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07.07.2023 20:54:09</t>
        </is>
      </c>
      <c>
        <is>
          <t>07.07.2023 21:32:58</t>
        </is>
      </c>
      <c>
        <v>0.646944444</v>
      </c>
      <c>
        <v>0</v>
      </c>
      <c>
        <v>8</v>
      </c>
      <c>
        <v>0</v>
      </c>
      <c>
        <v>23</v>
      </c>
      <c>
        <v>0</v>
      </c>
      <c>
        <v>5</v>
      </c>
      <c>
        <v>0</v>
      </c>
      <c>
        <v>0</v>
      </c>
      <c>
        <v>0</v>
      </c>
      <c>
        <v>1.2356350608185416</v>
      </c>
      <c>
        <v>0</v>
      </c>
      <c>
        <v>5.590044021791522</v>
      </c>
      <c>
        <v>0</v>
      </c>
      <c>
        <v>3.4426101881450846</v>
      </c>
      <c>
        <v>0</v>
      </c>
      <c>
        <v>0</v>
      </c>
      <c>
        <v>10.268289270755147</v>
      </c>
    </row>
    <row>
      <c>
        <v>2601415</v>
      </c>
      <c>
        <v>1</v>
      </c>
      <c>
        <is>
          <t>İZMİR</t>
        </is>
      </c>
      <c>
        <v>MENEMEN</v>
      </c>
      <c>
        <is>
          <t>AG Fideri</t>
        </is>
      </c>
      <c>
        <v>MENEMEN TR-15 35-28-L00015_6658747_56367496_56367496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07.07.2023 18:25:23</t>
        </is>
      </c>
      <c>
        <is>
          <t>07.07.2023 21:15:07</t>
        </is>
      </c>
      <c>
        <v>2.828888888</v>
      </c>
      <c>
        <v>0</v>
      </c>
      <c>
        <v>111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92.50970347932686</v>
      </c>
      <c>
        <v>0</v>
      </c>
      <c>
        <v>0</v>
      </c>
      <c>
        <v>0</v>
      </c>
      <c>
        <v>5.130289936507316</v>
      </c>
      <c>
        <v>0</v>
      </c>
      <c>
        <v>0</v>
      </c>
      <c>
        <v>97.63999341583417</v>
      </c>
    </row>
    <row>
      <c>
        <v>2601524</v>
      </c>
      <c>
        <v>1</v>
      </c>
      <c>
        <is>
          <t>İZMİR</t>
        </is>
      </c>
      <c>
        <v>ÖDEMİŞ</v>
      </c>
      <c>
        <is>
          <t>DM</t>
        </is>
      </c>
      <c>
        <v>ÖDEMİŞ İM 35-15-A00001_YENİ KENT L16_2062383</v>
      </c>
      <c>
        <v>OG Fider Açması</v>
      </c>
      <c>
        <v>Dağıtım-OG</v>
      </c>
      <c>
        <v>Kısa</v>
      </c>
      <c>
        <v>Şebeke işletmecisi</v>
      </c>
      <c>
        <v>Bildirimsiz</v>
      </c>
      <c>
        <is>
          <t>07.07.2023 20:35:20</t>
        </is>
      </c>
      <c>
        <is>
          <t>07.07.2023 20:36:37</t>
        </is>
      </c>
      <c>
        <v>0.021388888</v>
      </c>
      <c>
        <v>0</v>
      </c>
      <c>
        <v>1847</v>
      </c>
      <c>
        <v>27</v>
      </c>
      <c>
        <v>66</v>
      </c>
      <c>
        <v>10</v>
      </c>
      <c>
        <v>216</v>
      </c>
      <c>
        <v>2</v>
      </c>
      <c>
        <v>1</v>
      </c>
      <c>
        <v>0</v>
      </c>
      <c>
        <v>7.841522133084173</v>
      </c>
      <c>
        <v>3.197711220974491</v>
      </c>
      <c>
        <v>2.2407685105137465</v>
      </c>
      <c>
        <v>1.34855374199589</v>
      </c>
      <c>
        <v>3.4051492374452144</v>
      </c>
      <c>
        <v>4.56387325525859</v>
      </c>
      <c>
        <v>0.48901890617965</v>
      </c>
      <c>
        <v>23.086597005451754</v>
      </c>
    </row>
    <row>
      <c>
        <v>2600977</v>
      </c>
      <c>
        <v>1</v>
      </c>
      <c>
        <is>
          <t>İZMİR</t>
        </is>
      </c>
      <c>
        <v>SEFERİHİSAR</v>
      </c>
      <c>
        <is>
          <t>DM</t>
        </is>
      </c>
      <c>
        <v>SEFERİHİSAR İM 35-14-A00002_SIĞACIK L03_72378376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07.07.2023 12:46:36</t>
        </is>
      </c>
      <c>
        <is>
          <t>07.07.2023 13:16:56</t>
        </is>
      </c>
      <c>
        <v>0.505555555</v>
      </c>
      <c>
        <v>1</v>
      </c>
      <c>
        <v>3278</v>
      </c>
      <c>
        <v>0</v>
      </c>
      <c>
        <v>375</v>
      </c>
      <c>
        <v>11</v>
      </c>
      <c>
        <v>388</v>
      </c>
      <c>
        <v>1</v>
      </c>
      <c>
        <v>0</v>
      </c>
      <c>
        <v>0</v>
      </c>
      <c>
        <v>478.8281722810595</v>
      </c>
      <c>
        <v>0</v>
      </c>
      <c>
        <v>95.81336916113985</v>
      </c>
      <c>
        <v>332.1839681342291</v>
      </c>
      <c>
        <v>690.1617463004906</v>
      </c>
      <c>
        <v>0.3867310190036066</v>
      </c>
      <c>
        <v>0</v>
      </c>
      <c>
        <v>1597.3739868959226</v>
      </c>
    </row>
    <row>
      <c>
        <v>2601309</v>
      </c>
      <c>
        <v>1</v>
      </c>
      <c>
        <is>
          <t>İZMİR</t>
        </is>
      </c>
      <c>
        <v>TİRE</v>
      </c>
      <c>
        <is>
          <t>AG Fideri</t>
        </is>
      </c>
      <c>
        <v>YİĞENLİ TR-1 35-29-L00603_B_56401164_56401164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07.07.2023 16:15:44</t>
        </is>
      </c>
      <c>
        <is>
          <t>07.07.2023 23:38:25</t>
        </is>
      </c>
      <c>
        <v>7.378055555</v>
      </c>
      <c>
        <v>0</v>
      </c>
      <c>
        <v>22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75.94430651099569</v>
      </c>
      <c>
        <v>0</v>
      </c>
      <c>
        <v>0</v>
      </c>
      <c>
        <v>0</v>
      </c>
      <c>
        <v>18.44011607520031</v>
      </c>
      <c>
        <v>0</v>
      </c>
      <c>
        <v>0</v>
      </c>
      <c>
        <v>94.384422586196</v>
      </c>
    </row>
    <row>
      <c>
        <v>2601355</v>
      </c>
      <c>
        <v>1</v>
      </c>
      <c>
        <is>
          <t>İZMİR</t>
        </is>
      </c>
      <c>
        <v>BERGAMA</v>
      </c>
      <c>
        <is>
          <t>TM Fideri</t>
        </is>
      </c>
      <c>
        <v>BERGAMA TM 35-16-A00004_AŞAĞIKIRIKLAR-2 M07_2314063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07.07.2023 17:11:21</t>
        </is>
      </c>
      <c>
        <is>
          <t>07.07.2023 17:28:02</t>
        </is>
      </c>
      <c>
        <v>0.278055555</v>
      </c>
      <c>
        <v>1</v>
      </c>
      <c>
        <v>1523</v>
      </c>
      <c>
        <v>26</v>
      </c>
      <c>
        <v>210</v>
      </c>
      <c>
        <v>47</v>
      </c>
      <c>
        <v>152</v>
      </c>
      <c>
        <v>7</v>
      </c>
      <c>
        <v>0</v>
      </c>
      <c>
        <v>0.22278314231520568</v>
      </c>
      <c>
        <v>54.28212502092464</v>
      </c>
      <c>
        <v>25.602636274077426</v>
      </c>
      <c>
        <v>121.42485120517416</v>
      </c>
      <c>
        <v>61.422281041087444</v>
      </c>
      <c>
        <v>39.95702874284045</v>
      </c>
      <c>
        <v>1755.010288149292</v>
      </c>
      <c>
        <v>0</v>
      </c>
      <c>
        <v>2057.9219935757114</v>
      </c>
    </row>
    <row>
      <c>
        <v>2601455</v>
      </c>
      <c>
        <v>1</v>
      </c>
      <c>
        <is>
          <t>İZMİR</t>
        </is>
      </c>
      <c>
        <v>ÇEŞME</v>
      </c>
      <c>
        <is>
          <t>Kullanıcı Bağlantı Hattı</t>
        </is>
      </c>
      <c>
        <v>L-287 SCOTCH PARK 35-18-L00287_950459266_950459266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07.07.2023 18:57:58</t>
        </is>
      </c>
      <c>
        <is>
          <t>08.07.2023 02:09:53</t>
        </is>
      </c>
      <c>
        <v>7.198611111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0.10572272918643477</v>
      </c>
      <c>
        <v>0</v>
      </c>
      <c>
        <v>0</v>
      </c>
      <c>
        <v>0</v>
      </c>
      <c>
        <v>0</v>
      </c>
      <c>
        <v>0</v>
      </c>
      <c>
        <v>0</v>
      </c>
      <c>
        <v>0.10572272918643477</v>
      </c>
    </row>
    <row>
      <c>
        <v>2600814</v>
      </c>
      <c>
        <v>1</v>
      </c>
      <c>
        <is>
          <t>İZMİR</t>
        </is>
      </c>
      <c>
        <v>BERGAMA</v>
      </c>
      <c>
        <is>
          <t>OG Fideri</t>
        </is>
      </c>
      <c>
        <v>TR-31 35-16-L00031_DAĞITIM TRAFO TR-31 L06_67586222</v>
      </c>
      <c>
        <v>Şebeke Yenileme ve Kapasite Artışı Çalışması</v>
      </c>
      <c>
        <v>Dağıtım-OG</v>
      </c>
      <c>
        <v>Uzun</v>
      </c>
      <c>
        <v>Şebeke işletmecisi</v>
      </c>
      <c>
        <v>Bildirimli</v>
      </c>
      <c>
        <is>
          <t>07.07.2023 10:06:18</t>
        </is>
      </c>
      <c>
        <is>
          <t>07.07.2023 14:22:26</t>
        </is>
      </c>
      <c>
        <v>4.268888888</v>
      </c>
      <c>
        <v>0</v>
      </c>
      <c>
        <v>417</v>
      </c>
      <c>
        <v>0</v>
      </c>
      <c>
        <v>0</v>
      </c>
      <c>
        <v>0</v>
      </c>
      <c>
        <v>17</v>
      </c>
      <c>
        <v>0</v>
      </c>
      <c>
        <v>0</v>
      </c>
      <c>
        <v>0</v>
      </c>
      <c>
        <v>308.9764951040643</v>
      </c>
      <c>
        <v>0</v>
      </c>
      <c>
        <v>0</v>
      </c>
      <c>
        <v>0</v>
      </c>
      <c>
        <v>73.80046614638773</v>
      </c>
      <c>
        <v>0</v>
      </c>
      <c>
        <v>0</v>
      </c>
      <c>
        <v>382.7769612504521</v>
      </c>
    </row>
    <row>
      <c>
        <v>2600960</v>
      </c>
      <c>
        <v>1</v>
      </c>
      <c>
        <is>
          <t>MANİSA</t>
        </is>
      </c>
      <c>
        <v>ALAŞEHİR</v>
      </c>
      <c>
        <is>
          <t>AG Fideri</t>
        </is>
      </c>
      <c>
        <v>SERİNKÖY TR-1 45-73-M00872_A_91105968_91105968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07.07.2023 12:04:25</t>
        </is>
      </c>
      <c>
        <is>
          <t>07.07.2023 20:43:56</t>
        </is>
      </c>
      <c>
        <v>8.658611111</v>
      </c>
      <c>
        <v>0</v>
      </c>
      <c>
        <v>6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9.604062964195043</v>
      </c>
      <c>
        <v>0</v>
      </c>
      <c>
        <v>0</v>
      </c>
      <c>
        <v>0</v>
      </c>
      <c>
        <v>0</v>
      </c>
      <c>
        <v>0</v>
      </c>
      <c>
        <v>0</v>
      </c>
      <c>
        <v>9.604062964195043</v>
      </c>
    </row>
    <row>
      <c>
        <v>2601378</v>
      </c>
      <c>
        <v>1</v>
      </c>
      <c>
        <is>
          <t>İZMİR</t>
        </is>
      </c>
      <c>
        <v>BERGAMA</v>
      </c>
      <c>
        <is>
          <t>Kullanıcı Bağlantı Hattı</t>
        </is>
      </c>
      <c>
        <v>TR-4 35-16-L00004_953347473_953347473</v>
      </c>
      <c>
        <v>AG Branşman Yeraltı Kablo Arızası</v>
      </c>
      <c>
        <v>Dağıtım-AG</v>
      </c>
      <c>
        <v>Uzun</v>
      </c>
      <c>
        <v>Şebeke işletmecisi</v>
      </c>
      <c>
        <v>Bildirimsiz</v>
      </c>
      <c>
        <is>
          <t>07.07.2023 17:15:13</t>
        </is>
      </c>
      <c>
        <is>
          <t>07.07.2023 22:22:45</t>
        </is>
      </c>
      <c>
        <v>5.125555555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3.8332204704379755</v>
      </c>
      <c>
        <v>0</v>
      </c>
      <c>
        <v>0</v>
      </c>
      <c>
        <v>0</v>
      </c>
      <c>
        <v>0</v>
      </c>
      <c>
        <v>0</v>
      </c>
      <c>
        <v>0</v>
      </c>
      <c>
        <v>3.8332204704379755</v>
      </c>
    </row>
    <row>
      <c>
        <v>2601186</v>
      </c>
      <c>
        <v>1</v>
      </c>
      <c>
        <is>
          <t>İZMİR</t>
        </is>
      </c>
      <c>
        <v>BAYINDIR</v>
      </c>
      <c>
        <is>
          <t>OG Fideri</t>
        </is>
      </c>
      <c>
        <v>HACI ABDİ YOLAYRIMI TR 35-20-L00050_YANIKKAVAK MERKEZ L03_66525672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07.07.2023 15:03:10</t>
        </is>
      </c>
      <c>
        <is>
          <t>07.07.2023 15:40:02</t>
        </is>
      </c>
      <c>
        <v>0.614444444</v>
      </c>
      <c>
        <v>0</v>
      </c>
      <c>
        <v>160</v>
      </c>
      <c>
        <v>2</v>
      </c>
      <c>
        <v>328</v>
      </c>
      <c>
        <v>0</v>
      </c>
      <c>
        <v>98</v>
      </c>
      <c>
        <v>0</v>
      </c>
      <c>
        <v>0</v>
      </c>
      <c>
        <v>0</v>
      </c>
      <c>
        <v>37.21089977231445</v>
      </c>
      <c>
        <v>3.179743241000634</v>
      </c>
      <c>
        <v>384.6236436500353</v>
      </c>
      <c>
        <v>0</v>
      </c>
      <c>
        <v>159.52794969776377</v>
      </c>
      <c>
        <v>0</v>
      </c>
      <c>
        <v>0</v>
      </c>
      <c>
        <v>584.5422363611142</v>
      </c>
    </row>
    <row>
      <c>
        <v>2601246</v>
      </c>
      <c>
        <v>1</v>
      </c>
      <c>
        <is>
          <t>İZMİR</t>
        </is>
      </c>
      <c>
        <v>MENDERES</v>
      </c>
      <c>
        <is>
          <t>KÖK</t>
        </is>
      </c>
      <c>
        <v>TAHTALIÇAY KÖK (M-751) 35-22-M00145_M-1548 TÜFEKÇİOĞLU M02_2330035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07.07.2023 15:39:41</t>
        </is>
      </c>
      <c>
        <is>
          <t>07.07.2023 16:57:40</t>
        </is>
      </c>
      <c>
        <v>1.299722222</v>
      </c>
      <c>
        <v>1</v>
      </c>
      <c>
        <v>29</v>
      </c>
      <c>
        <v>4</v>
      </c>
      <c>
        <v>31</v>
      </c>
      <c>
        <v>17</v>
      </c>
      <c>
        <v>15</v>
      </c>
      <c>
        <v>1</v>
      </c>
      <c>
        <v>0</v>
      </c>
      <c>
        <v>1.1199017204189174</v>
      </c>
      <c>
        <v>24.16244566251418</v>
      </c>
      <c>
        <v>24.179141256392356</v>
      </c>
      <c>
        <v>136.3743461099749</v>
      </c>
      <c>
        <v>105.83798009524143</v>
      </c>
      <c>
        <v>32.151488667381024</v>
      </c>
      <c>
        <v>39.11283049950034</v>
      </c>
      <c>
        <v>0</v>
      </c>
      <c>
        <v>362.9381340114232</v>
      </c>
    </row>
    <row>
      <c>
        <v>2601146</v>
      </c>
      <c>
        <v>1</v>
      </c>
      <c>
        <is>
          <t>MANİSA</t>
        </is>
      </c>
      <c>
        <v>DEMİRCİ</v>
      </c>
      <c>
        <is>
          <t>Kullanıcı Bağlantı Hattı</t>
        </is>
      </c>
      <c>
        <v>SAYIK TR-1 45-74-M00217_945592674_945592674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07.07.2023 14:29:14</t>
        </is>
      </c>
      <c>
        <is>
          <t>07.07.2023 18:26:58</t>
        </is>
      </c>
      <c>
        <v>3.962222222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0.8162034538288949</v>
      </c>
      <c>
        <v>0</v>
      </c>
      <c>
        <v>0</v>
      </c>
      <c>
        <v>0</v>
      </c>
      <c>
        <v>0</v>
      </c>
      <c>
        <v>0</v>
      </c>
      <c>
        <v>0</v>
      </c>
      <c>
        <v>0.8162034538288949</v>
      </c>
    </row>
    <row>
      <c>
        <v>2601292</v>
      </c>
      <c>
        <v>1</v>
      </c>
      <c>
        <is>
          <t>MANİSA</t>
        </is>
      </c>
      <c>
        <v>ALAŞEHİR</v>
      </c>
      <c>
        <is>
          <t>OG Fideri</t>
        </is>
      </c>
      <c>
        <v>ASSTAR KÖK 45-73-M00134_HatBaşıAyırıcı_53136579 M02_53136579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07.07.2023 16:05:54</t>
        </is>
      </c>
      <c>
        <is>
          <t>07.07.2023 18:23:27</t>
        </is>
      </c>
      <c>
        <v>2.2925</v>
      </c>
      <c>
        <v>0</v>
      </c>
      <c>
        <v>0</v>
      </c>
      <c>
        <v>2</v>
      </c>
      <c>
        <v>59</v>
      </c>
      <c>
        <v>1</v>
      </c>
      <c>
        <v>1</v>
      </c>
      <c>
        <v>0</v>
      </c>
      <c>
        <v>0</v>
      </c>
      <c>
        <v>0</v>
      </c>
      <c>
        <v>0</v>
      </c>
      <c>
        <v>13.796205680659998</v>
      </c>
      <c>
        <v>891.9560683025605</v>
      </c>
      <c>
        <v>17.232029264547965</v>
      </c>
      <c>
        <v>6.50812823107165</v>
      </c>
      <c>
        <v>0</v>
      </c>
      <c>
        <v>0</v>
      </c>
      <c>
        <v>929.4924314788401</v>
      </c>
    </row>
    <row>
      <c>
        <v>2601418</v>
      </c>
      <c>
        <v>1</v>
      </c>
      <c>
        <is>
          <t>İZMİR</t>
        </is>
      </c>
      <c>
        <v>KARŞIYAKA</v>
      </c>
      <c>
        <is>
          <t>AG Fideri</t>
        </is>
      </c>
      <c>
        <v>K-2316 35-04-K02316_F_56366545_56366545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07.07.2023 18:23:16</t>
        </is>
      </c>
      <c>
        <is>
          <t>07.07.2023 22:47:05</t>
        </is>
      </c>
      <c>
        <v>4.396944444</v>
      </c>
      <c>
        <v>0</v>
      </c>
      <c>
        <v>70</v>
      </c>
      <c>
        <v>0</v>
      </c>
      <c>
        <v>0</v>
      </c>
      <c>
        <v>0</v>
      </c>
      <c>
        <v>13</v>
      </c>
      <c>
        <v>0</v>
      </c>
      <c>
        <v>0</v>
      </c>
      <c>
        <v>0</v>
      </c>
      <c>
        <v>75.70877475353731</v>
      </c>
      <c>
        <v>0</v>
      </c>
      <c>
        <v>0</v>
      </c>
      <c>
        <v>0</v>
      </c>
      <c>
        <v>54.395608565783895</v>
      </c>
      <c>
        <v>0</v>
      </c>
      <c>
        <v>0</v>
      </c>
      <c>
        <v>130.10438331932122</v>
      </c>
    </row>
    <row>
      <c>
        <v>2601063</v>
      </c>
      <c>
        <v>1</v>
      </c>
      <c>
        <is>
          <t>MANİSA</t>
        </is>
      </c>
      <c>
        <v>ŞEHZADELER</v>
      </c>
      <c>
        <is>
          <t>OG Fideri</t>
        </is>
      </c>
      <c>
        <v>BEYDERE KÖK 45-71-M00128_HatBaşıAyırıcı_53134431 M03_53134431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07.07.2023 13:40:13</t>
        </is>
      </c>
      <c>
        <is>
          <t>07.07.2023 15:24:22</t>
        </is>
      </c>
      <c>
        <v>1.735833333</v>
      </c>
      <c>
        <v>0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1.7031304104766487</v>
      </c>
      <c>
        <v>0</v>
      </c>
      <c>
        <v>0</v>
      </c>
      <c>
        <v>0</v>
      </c>
      <c>
        <v>1.7031304104766487</v>
      </c>
    </row>
    <row>
      <c>
        <v>2600708</v>
      </c>
      <c>
        <v>1</v>
      </c>
      <c>
        <is>
          <t>İZMİR</t>
        </is>
      </c>
      <c>
        <v>BUCA</v>
      </c>
      <c>
        <is>
          <t>Dağıtım Transformatörü</t>
        </is>
      </c>
      <c>
        <v>M-392 35-03-M00392_35-03-M00392_47395559</v>
      </c>
      <c>
        <v>Şebeke Yenileme ve Kapasite Artışı Çalışması</v>
      </c>
      <c>
        <v>Dağıtım-AG</v>
      </c>
      <c>
        <v>Uzun</v>
      </c>
      <c>
        <v>Şebeke işletmecisi</v>
      </c>
      <c>
        <v>Bildirimli</v>
      </c>
      <c>
        <is>
          <t>07.07.2023 09:41:03</t>
        </is>
      </c>
      <c>
        <is>
          <t>07.07.2023 18:24:54</t>
        </is>
      </c>
      <c>
        <v>8.730833333</v>
      </c>
      <c>
        <v>0</v>
      </c>
      <c>
        <v>51</v>
      </c>
      <c>
        <v>0</v>
      </c>
      <c>
        <v>2</v>
      </c>
      <c>
        <v>0</v>
      </c>
      <c>
        <v>194</v>
      </c>
      <c>
        <v>0</v>
      </c>
      <c>
        <v>0</v>
      </c>
      <c>
        <v>0</v>
      </c>
      <c>
        <v>114.90226862774392</v>
      </c>
      <c>
        <v>0</v>
      </c>
      <c>
        <v>3.7513135534959</v>
      </c>
      <c>
        <v>0</v>
      </c>
      <c>
        <v>3699.40093684442</v>
      </c>
      <c>
        <v>0</v>
      </c>
      <c>
        <v>0</v>
      </c>
      <c>
        <v>3818.05451902566</v>
      </c>
    </row>
    <row>
      <c>
        <v>2600585</v>
      </c>
      <c>
        <v>1</v>
      </c>
      <c>
        <is>
          <t>İZMİR</t>
        </is>
      </c>
      <c>
        <v>TİRE</v>
      </c>
      <c>
        <is>
          <t>OG Fideri</t>
        </is>
      </c>
      <c>
        <v>BOYNUYOĞUN KÖK 35-29-L00051_HatBaşıAyırıcı_53133361 L04_53133361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07.07.2023 06:56:10</t>
        </is>
      </c>
      <c>
        <is>
          <t>07.07.2023 15:13:11</t>
        </is>
      </c>
      <c>
        <v>8.283611111</v>
      </c>
      <c>
        <v>0</v>
      </c>
      <c>
        <v>6</v>
      </c>
      <c>
        <v>0</v>
      </c>
      <c>
        <v>13</v>
      </c>
      <c>
        <v>0</v>
      </c>
      <c>
        <v>9</v>
      </c>
      <c>
        <v>0</v>
      </c>
      <c>
        <v>0</v>
      </c>
      <c>
        <v>0</v>
      </c>
      <c>
        <v>9.215576468003134</v>
      </c>
      <c>
        <v>0</v>
      </c>
      <c>
        <v>332.3502952449214</v>
      </c>
      <c>
        <v>0</v>
      </c>
      <c>
        <v>254.4923541707363</v>
      </c>
      <c>
        <v>0</v>
      </c>
      <c>
        <v>0</v>
      </c>
      <c>
        <v>596.0582258836608</v>
      </c>
    </row>
    <row>
      <c>
        <v>2600940</v>
      </c>
      <c>
        <v>1</v>
      </c>
      <c>
        <is>
          <t>İZMİR</t>
        </is>
      </c>
      <c>
        <v>TİRE</v>
      </c>
      <c>
        <is>
          <t>Dağıtım Transformatörü</t>
        </is>
      </c>
      <c>
        <v>REFIK AYBAR SULAMA GRUBU 35-29-L00158_35-29-L00158_2371114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07.07.2023 10:04:17</t>
        </is>
      </c>
      <c>
        <is>
          <t>07.07.2023 17:36:07</t>
        </is>
      </c>
      <c>
        <v>7.530555555</v>
      </c>
      <c>
        <v>0</v>
      </c>
      <c>
        <v>10</v>
      </c>
      <c>
        <v>0</v>
      </c>
      <c>
        <v>9</v>
      </c>
      <c>
        <v>0</v>
      </c>
      <c>
        <v>2</v>
      </c>
      <c>
        <v>0</v>
      </c>
      <c>
        <v>0</v>
      </c>
      <c>
        <v>0</v>
      </c>
      <c>
        <v>33.595083865999385</v>
      </c>
      <c>
        <v>0</v>
      </c>
      <c>
        <v>180.72684169581737</v>
      </c>
      <c>
        <v>0</v>
      </c>
      <c>
        <v>34.89968284226667</v>
      </c>
      <c>
        <v>0</v>
      </c>
      <c>
        <v>0</v>
      </c>
      <c>
        <v>249.22160840408344</v>
      </c>
    </row>
    <row>
      <c>
        <v>2601206</v>
      </c>
      <c>
        <v>1</v>
      </c>
      <c>
        <is>
          <t>MANİSA</t>
        </is>
      </c>
      <c>
        <v>YUNUSEMRE</v>
      </c>
      <c>
        <is>
          <t>DM</t>
        </is>
      </c>
      <c>
        <v>DM-16 45-71-M00309_DM-16/14 M06_93671576</v>
      </c>
      <c>
        <v>OG Kablo Başlığı Arızası</v>
      </c>
      <c>
        <v>Dağıtım-OG</v>
      </c>
      <c>
        <v>Uzun</v>
      </c>
      <c>
        <v>Şebeke işletmecisi</v>
      </c>
      <c>
        <v>Bildirimsiz</v>
      </c>
      <c>
        <is>
          <t>07.07.2023 15:16:31</t>
        </is>
      </c>
      <c>
        <is>
          <t>07.07.2023 19:27:28</t>
        </is>
      </c>
      <c>
        <v>4.1825</v>
      </c>
      <c>
        <v>0</v>
      </c>
      <c>
        <v>0</v>
      </c>
      <c>
        <v>0</v>
      </c>
      <c>
        <v>0</v>
      </c>
      <c>
        <v>2</v>
      </c>
      <c>
        <v>325</v>
      </c>
      <c>
        <v>0</v>
      </c>
      <c>
        <v>3</v>
      </c>
      <c>
        <v>0</v>
      </c>
      <c>
        <v>0</v>
      </c>
      <c>
        <v>0</v>
      </c>
      <c>
        <v>0</v>
      </c>
      <c>
        <v>51.1863120050864</v>
      </c>
      <c>
        <v>1026.9009233117802</v>
      </c>
      <c>
        <v>0</v>
      </c>
      <c>
        <v>616.8606928139926</v>
      </c>
      <c>
        <v>1694.947928130859</v>
      </c>
    </row>
    <row>
      <c>
        <v>2601020</v>
      </c>
      <c>
        <v>1</v>
      </c>
      <c>
        <is>
          <t>İZMİR</t>
        </is>
      </c>
      <c>
        <v>GÜZELBAHÇE</v>
      </c>
      <c>
        <is>
          <t>AG Fideri</t>
        </is>
      </c>
      <c>
        <v>K-4492 35-10-K04492_F_56374076_56374076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07.07.2023 13:19:35</t>
        </is>
      </c>
      <c>
        <is>
          <t>07.07.2023 16:43:34</t>
        </is>
      </c>
      <c>
        <v>3.399722222</v>
      </c>
      <c>
        <v>0</v>
      </c>
      <c>
        <v>85</v>
      </c>
      <c>
        <v>0</v>
      </c>
      <c>
        <v>1</v>
      </c>
      <c>
        <v>0</v>
      </c>
      <c>
        <v>1</v>
      </c>
      <c>
        <v>0</v>
      </c>
      <c>
        <v>0</v>
      </c>
      <c>
        <v>0</v>
      </c>
      <c>
        <v>99.35664782728753</v>
      </c>
      <c>
        <v>0</v>
      </c>
      <c>
        <v>7.69764400248033</v>
      </c>
      <c>
        <v>0</v>
      </c>
      <c>
        <v>1.1563035230846417</v>
      </c>
      <c>
        <v>0</v>
      </c>
      <c>
        <v>0</v>
      </c>
      <c>
        <v>108.21059535285251</v>
      </c>
    </row>
    <row>
      <c>
        <v>2600522</v>
      </c>
      <c>
        <v>1</v>
      </c>
      <c>
        <is>
          <t>İZMİR</t>
        </is>
      </c>
      <c>
        <v>BAYRAKLI</v>
      </c>
      <c>
        <is>
          <t>Kullanıcı Bağlantı Hattı</t>
        </is>
      </c>
      <c>
        <v>M-2744 35-02-M02744_99453068_99453068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07.07.2023 01:05:19</t>
        </is>
      </c>
      <c>
        <is>
          <t>07.07.2023 02:15:51</t>
        </is>
      </c>
      <c>
        <v>1.175555555</v>
      </c>
      <c>
        <v>0</v>
      </c>
      <c>
        <v>6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2.4734680421878625</v>
      </c>
      <c>
        <v>0</v>
      </c>
      <c>
        <v>0</v>
      </c>
      <c>
        <v>0</v>
      </c>
      <c>
        <v>0</v>
      </c>
      <c>
        <v>0</v>
      </c>
      <c>
        <v>0</v>
      </c>
      <c>
        <v>2.4734680421878625</v>
      </c>
    </row>
    <row>
      <c>
        <v>2600877</v>
      </c>
      <c>
        <v>1</v>
      </c>
      <c>
        <is>
          <t>İZMİR</t>
        </is>
      </c>
      <c>
        <v>NARLIDERE</v>
      </c>
      <c>
        <is>
          <t>AG Fideri</t>
        </is>
      </c>
      <c>
        <v>K-3159 35-07-K03159_B_56378687_56378687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07.07.2023 11:10:00</t>
        </is>
      </c>
      <c>
        <is>
          <t>07.07.2023 11:27:32</t>
        </is>
      </c>
      <c>
        <v>0.292222222</v>
      </c>
      <c>
        <v>0</v>
      </c>
      <c>
        <v>142</v>
      </c>
      <c>
        <v>0</v>
      </c>
      <c>
        <v>0</v>
      </c>
      <c>
        <v>0</v>
      </c>
      <c>
        <v>8</v>
      </c>
      <c>
        <v>0</v>
      </c>
      <c>
        <v>0</v>
      </c>
      <c>
        <v>0</v>
      </c>
      <c>
        <v>12.023683738597233</v>
      </c>
      <c>
        <v>0</v>
      </c>
      <c>
        <v>0</v>
      </c>
      <c>
        <v>0</v>
      </c>
      <c>
        <v>1.6505929994476531</v>
      </c>
      <c>
        <v>0</v>
      </c>
      <c>
        <v>0</v>
      </c>
      <c>
        <v>13.674276738044886</v>
      </c>
    </row>
    <row>
      <c>
        <v>2601375</v>
      </c>
      <c>
        <v>1</v>
      </c>
      <c>
        <is>
          <t>MANİSA</t>
        </is>
      </c>
      <c>
        <v>AKHİSAR</v>
      </c>
      <c>
        <is>
          <t>Kullanıcı Bağlantı Hattı</t>
        </is>
      </c>
      <c>
        <v>TR-2/28-B 45-72-L00066_956531523_956531523</v>
      </c>
      <c>
        <v>Üçüncü Şahısların Vermiş Olduğu Hasarlar</v>
      </c>
      <c>
        <v>Dağıtım-AG</v>
      </c>
      <c>
        <v>Uzun</v>
      </c>
      <c>
        <v>Şebeke işletmecisi</v>
      </c>
      <c>
        <v>Bildirimsiz</v>
      </c>
      <c>
        <is>
          <t>07.07.2023 17:35:46</t>
        </is>
      </c>
      <c>
        <is>
          <t>07.07.2023 18:13:10</t>
        </is>
      </c>
      <c>
        <v>0.623333333</v>
      </c>
      <c>
        <v>0</v>
      </c>
      <c>
        <v>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0.8194444329638817</v>
      </c>
      <c>
        <v>0</v>
      </c>
      <c>
        <v>0</v>
      </c>
      <c>
        <v>0</v>
      </c>
      <c>
        <v>0</v>
      </c>
      <c>
        <v>0</v>
      </c>
      <c>
        <v>0</v>
      </c>
      <c>
        <v>0.8194444329638817</v>
      </c>
    </row>
    <row>
      <c>
        <v>2600728</v>
      </c>
      <c>
        <v>1</v>
      </c>
      <c>
        <is>
          <t>İZMİR</t>
        </is>
      </c>
      <c>
        <v>BAYINDIR</v>
      </c>
      <c>
        <is>
          <t>AG Fideri</t>
        </is>
      </c>
      <c>
        <v>ELİFLİ TR-4 35-20-L00111_6049443_65507928_65507928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07.07.2023 09:27:43</t>
        </is>
      </c>
      <c>
        <is>
          <t>07.07.2023 11:31:52</t>
        </is>
      </c>
      <c>
        <v>2.069166666</v>
      </c>
      <c>
        <v>0</v>
      </c>
      <c>
        <v>2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9.389418542973681</v>
      </c>
      <c>
        <v>0</v>
      </c>
      <c>
        <v>0</v>
      </c>
      <c>
        <v>0</v>
      </c>
      <c>
        <v>0</v>
      </c>
      <c>
        <v>9.389418542973681</v>
      </c>
    </row>
    <row>
      <c>
        <v>2600717</v>
      </c>
      <c>
        <v>1</v>
      </c>
      <c>
        <is>
          <t>İZMİR</t>
        </is>
      </c>
      <c>
        <v>KEMALPAŞA</v>
      </c>
      <c>
        <is>
          <t>OG Fideri</t>
        </is>
      </c>
      <c>
        <v>DM03-TR-01 (TR-32) 35-27-M00032_İSTİKBAL TR M03_66125366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07.07.2023 09:28:50</t>
        </is>
      </c>
      <c>
        <is>
          <t>07.07.2023 10:39:44</t>
        </is>
      </c>
      <c>
        <v>1.181666666</v>
      </c>
      <c>
        <v>0</v>
      </c>
      <c>
        <v>5014</v>
      </c>
      <c>
        <v>0</v>
      </c>
      <c>
        <v>2</v>
      </c>
      <c>
        <v>1</v>
      </c>
      <c>
        <v>648</v>
      </c>
      <c>
        <v>0</v>
      </c>
      <c>
        <v>0</v>
      </c>
      <c>
        <v>0</v>
      </c>
      <c>
        <v>1168.7676545090203</v>
      </c>
      <c>
        <v>0</v>
      </c>
      <c>
        <v>0.44628608854951113</v>
      </c>
      <c>
        <v>45.890950706250635</v>
      </c>
      <c>
        <v>807.6961462325803</v>
      </c>
      <c>
        <v>0</v>
      </c>
      <c>
        <v>0</v>
      </c>
      <c>
        <v>2022.8010375364006</v>
      </c>
    </row>
    <row>
      <c>
        <v>2601381</v>
      </c>
      <c>
        <v>1</v>
      </c>
      <c>
        <is>
          <t>MANİSA</t>
        </is>
      </c>
      <c>
        <v>ALAŞEHİR</v>
      </c>
      <c>
        <is>
          <t>AG Fideri</t>
        </is>
      </c>
      <c>
        <v>ULUDERBENT TR-3 45-73-M00543_A_91075485_91075485</v>
      </c>
      <c>
        <v>AG Hatta Yabancı Cisim</v>
      </c>
      <c>
        <v>Dağıtım-AG</v>
      </c>
      <c>
        <v>Uzun</v>
      </c>
      <c>
        <v>Dışsal</v>
      </c>
      <c>
        <v>Bildirimsiz</v>
      </c>
      <c>
        <is>
          <t>07.07.2023 19:11:52</t>
        </is>
      </c>
      <c>
        <is>
          <t>07.07.2023 19:43:02</t>
        </is>
      </c>
      <c>
        <v>0.519444444</v>
      </c>
      <c>
        <v>0</v>
      </c>
      <c>
        <v>39</v>
      </c>
      <c>
        <v>0</v>
      </c>
      <c>
        <v>4</v>
      </c>
      <c>
        <v>0</v>
      </c>
      <c>
        <v>2</v>
      </c>
      <c>
        <v>0</v>
      </c>
      <c>
        <v>0</v>
      </c>
      <c>
        <v>0</v>
      </c>
      <c>
        <v>2.539247933337641</v>
      </c>
      <c>
        <v>0</v>
      </c>
      <c>
        <v>5.9217879198044265</v>
      </c>
      <c>
        <v>0</v>
      </c>
      <c>
        <v>0</v>
      </c>
      <c>
        <v>0</v>
      </c>
      <c>
        <v>0</v>
      </c>
      <c>
        <v>8.461035853142068</v>
      </c>
    </row>
    <row>
      <c>
        <v>2600671</v>
      </c>
      <c>
        <v>1</v>
      </c>
      <c>
        <is>
          <t>MANİSA</t>
        </is>
      </c>
      <c>
        <v>GÖRDES</v>
      </c>
      <c>
        <is>
          <t>KÖK</t>
        </is>
      </c>
      <c>
        <v>ÇİÇEKLİ KÖK 45-75-M00070_KIRDİBİ M03_2308349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07.07.2023 09:15:26</t>
        </is>
      </c>
      <c>
        <is>
          <t>07.07.2023 10:55:52</t>
        </is>
      </c>
      <c>
        <v>1.673888888</v>
      </c>
      <c>
        <v>1</v>
      </c>
      <c>
        <v>124</v>
      </c>
      <c>
        <v>0</v>
      </c>
      <c>
        <v>4</v>
      </c>
      <c>
        <v>0</v>
      </c>
      <c>
        <v>4</v>
      </c>
      <c>
        <v>0</v>
      </c>
      <c>
        <v>0</v>
      </c>
      <c>
        <v>0.35938706945444443</v>
      </c>
      <c>
        <v>29.191467825737668</v>
      </c>
      <c>
        <v>0</v>
      </c>
      <c>
        <v>1.7782935086102067</v>
      </c>
      <c>
        <v>0</v>
      </c>
      <c>
        <v>1.96661946358903</v>
      </c>
      <c>
        <v>0</v>
      </c>
      <c>
        <v>0</v>
      </c>
      <c>
        <v>33.29576786739135</v>
      </c>
    </row>
    <row>
      <c>
        <v>2600863</v>
      </c>
      <c>
        <v>1</v>
      </c>
      <c>
        <is>
          <t>İZMİR</t>
        </is>
      </c>
      <c>
        <v>ÇİĞLİ</v>
      </c>
      <c>
        <is>
          <t>Saha Dağıtım Kutusu (SDK)</t>
        </is>
      </c>
      <c>
        <v>K-1878 35-09-K01878_D d1b_5863158</v>
      </c>
      <c>
        <v>AG Yeraltı Kablo Arızası</v>
      </c>
      <c>
        <v>Dağıtım-AG</v>
      </c>
      <c>
        <v>Uzun</v>
      </c>
      <c>
        <v>Şebeke işletmecisi</v>
      </c>
      <c>
        <v>Bildirimsiz</v>
      </c>
      <c>
        <is>
          <t>07.07.2023 10:59:12</t>
        </is>
      </c>
      <c>
        <is>
          <t>07.07.2023 14:54:24</t>
        </is>
      </c>
      <c>
        <v>3.92</v>
      </c>
      <c>
        <v>0</v>
      </c>
      <c>
        <v>145</v>
      </c>
      <c>
        <v>0</v>
      </c>
      <c>
        <v>0</v>
      </c>
      <c>
        <v>0</v>
      </c>
      <c>
        <v>27</v>
      </c>
      <c>
        <v>0</v>
      </c>
      <c>
        <v>0</v>
      </c>
      <c>
        <v>0</v>
      </c>
      <c>
        <v>144.11073191467517</v>
      </c>
      <c>
        <v>0</v>
      </c>
      <c>
        <v>0</v>
      </c>
      <c>
        <v>0</v>
      </c>
      <c>
        <v>181.6383104404659</v>
      </c>
      <c>
        <v>0</v>
      </c>
      <c>
        <v>0</v>
      </c>
      <c>
        <v>325.74904235514106</v>
      </c>
    </row>
    <row>
      <c>
        <v>2601573</v>
      </c>
      <c>
        <v>1</v>
      </c>
      <c>
        <is>
          <t>İZMİR</t>
        </is>
      </c>
      <c>
        <v>TİRE</v>
      </c>
      <c>
        <is>
          <t>DM</t>
        </is>
      </c>
      <c>
        <v>TİRE İM-DM-1 35-29-A00001_DOYRANLI L11_2059658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07.07.2023 21:29:43</t>
        </is>
      </c>
      <c>
        <is>
          <t>07.07.2023 21:34:40</t>
        </is>
      </c>
      <c>
        <v>0.0825</v>
      </c>
      <c>
        <v>0</v>
      </c>
      <c>
        <v>616</v>
      </c>
      <c>
        <v>26</v>
      </c>
      <c>
        <v>185</v>
      </c>
      <c>
        <v>12</v>
      </c>
      <c>
        <v>138</v>
      </c>
      <c>
        <v>0</v>
      </c>
      <c>
        <v>0</v>
      </c>
      <c>
        <v>0</v>
      </c>
      <c>
        <v>14.859348110335864</v>
      </c>
      <c>
        <v>27.824588900799263</v>
      </c>
      <c>
        <v>39.710642223891405</v>
      </c>
      <c>
        <v>3.7516337106951125</v>
      </c>
      <c>
        <v>19.50508577922469</v>
      </c>
      <c>
        <v>0</v>
      </c>
      <c>
        <v>0</v>
      </c>
      <c>
        <v>105.65129872494633</v>
      </c>
    </row>
    <row>
      <c>
        <v>2600886</v>
      </c>
      <c>
        <v>1</v>
      </c>
      <c>
        <is>
          <t>İZMİR</t>
        </is>
      </c>
      <c>
        <v>ÖDEMİŞ</v>
      </c>
      <c>
        <is>
          <t>Kullanıcı Bağlantı Hattı</t>
        </is>
      </c>
      <c>
        <v>GERELİ KÖYÜ KAVAKKUYU TR 9 35-15-M00226_950367511_950367511</v>
      </c>
      <c>
        <v>AG Box / Sdk Abone Çıkış Sigorta Atığı</v>
      </c>
      <c>
        <v>Dağıtım-AG</v>
      </c>
      <c>
        <v>Uzun</v>
      </c>
      <c>
        <v>Şebeke işletmecisi</v>
      </c>
      <c>
        <v>Bildirimsiz</v>
      </c>
      <c>
        <is>
          <t>07.07.2023 11:11:15</t>
        </is>
      </c>
      <c>
        <is>
          <t>07.07.2023 18:14:48</t>
        </is>
      </c>
      <c>
        <v>7.059166666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2.8516475939191066</v>
      </c>
      <c>
        <v>0</v>
      </c>
      <c>
        <v>0</v>
      </c>
      <c>
        <v>0</v>
      </c>
      <c>
        <v>0</v>
      </c>
      <c>
        <v>0</v>
      </c>
      <c>
        <v>0</v>
      </c>
      <c>
        <v>2.8516475939191066</v>
      </c>
    </row>
    <row>
      <c>
        <v>2601427</v>
      </c>
      <c>
        <v>1</v>
      </c>
      <c>
        <is>
          <t>İZMİR</t>
        </is>
      </c>
      <c>
        <v>ÇEŞME</v>
      </c>
      <c>
        <is>
          <t>Kullanıcı Bağlantı Hattı</t>
        </is>
      </c>
      <c>
        <v>L-330 DENİZKIZI-1 35-18-L00330_950438349_950438349</v>
      </c>
      <c>
        <v>AG Branşman Yeraltı Kablo Arızası</v>
      </c>
      <c>
        <v>Dağıtım-AG</v>
      </c>
      <c>
        <v>Uzun</v>
      </c>
      <c>
        <v>Şebeke işletmecisi</v>
      </c>
      <c>
        <v>Bildirimsiz</v>
      </c>
      <c>
        <is>
          <t>07.07.2023 18:31:52</t>
        </is>
      </c>
      <c>
        <is>
          <t>07.07.2023 23:47:15</t>
        </is>
      </c>
      <c>
        <v>5.256388888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0.4625126338052857</v>
      </c>
      <c>
        <v>0</v>
      </c>
      <c>
        <v>0</v>
      </c>
      <c>
        <v>0</v>
      </c>
      <c>
        <v>0</v>
      </c>
      <c>
        <v>0</v>
      </c>
      <c>
        <v>0</v>
      </c>
      <c>
        <v>0.4625126338052857</v>
      </c>
    </row>
    <row>
      <c>
        <v>2600949</v>
      </c>
      <c>
        <v>1</v>
      </c>
      <c>
        <is>
          <t>İZMİR</t>
        </is>
      </c>
      <c>
        <v>KEMALPAŞA</v>
      </c>
      <c>
        <is>
          <t>Saha Dağıtım Kutusu (SDK)</t>
        </is>
      </c>
      <c>
        <v>TR-47 35-27-M00047_A A1B_5824476</v>
      </c>
      <c>
        <v>AG Pano Faz Sigorta Atığı</v>
      </c>
      <c>
        <v>Dağıtım-AG</v>
      </c>
      <c>
        <v>Uzun</v>
      </c>
      <c>
        <v>Şebeke işletmecisi</v>
      </c>
      <c>
        <v>Bildirimsiz</v>
      </c>
      <c>
        <is>
          <t>07.07.2023 08:44:04</t>
        </is>
      </c>
      <c>
        <is>
          <t>07.07.2023 14:26:15</t>
        </is>
      </c>
      <c>
        <v>5.703055555</v>
      </c>
      <c>
        <v>0</v>
      </c>
      <c>
        <v>103</v>
      </c>
      <c>
        <v>0</v>
      </c>
      <c>
        <v>0</v>
      </c>
      <c>
        <v>0</v>
      </c>
      <c>
        <v>21</v>
      </c>
      <c>
        <v>0</v>
      </c>
      <c>
        <v>0</v>
      </c>
      <c>
        <v>0</v>
      </c>
      <c>
        <v>110.21658705916457</v>
      </c>
      <c>
        <v>0</v>
      </c>
      <c>
        <v>0</v>
      </c>
      <c>
        <v>0</v>
      </c>
      <c>
        <v>81.44747475672857</v>
      </c>
      <c>
        <v>0</v>
      </c>
      <c>
        <v>0</v>
      </c>
      <c>
        <v>191.66406181589315</v>
      </c>
    </row>
    <row>
      <c>
        <v>2601590</v>
      </c>
      <c>
        <v>1</v>
      </c>
      <c>
        <is>
          <t>İZMİR</t>
        </is>
      </c>
      <c>
        <v>BAYINDIR</v>
      </c>
      <c>
        <is>
          <t>Dağıtım Transformatörü</t>
        </is>
      </c>
      <c>
        <v>ÇIRPI TR-1-2/1 35-20-M00006_35-20-M00006_2367229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07.07.2023 21:46:14</t>
        </is>
      </c>
      <c>
        <is>
          <t>08.07.2023 01:49:51</t>
        </is>
      </c>
      <c>
        <v>4.060277777</v>
      </c>
      <c>
        <v>0</v>
      </c>
      <c>
        <v>67</v>
      </c>
      <c>
        <v>0</v>
      </c>
      <c>
        <v>6</v>
      </c>
      <c>
        <v>0</v>
      </c>
      <c>
        <v>7</v>
      </c>
      <c>
        <v>0</v>
      </c>
      <c>
        <v>0</v>
      </c>
      <c>
        <v>0</v>
      </c>
      <c>
        <v>64.45616951687308</v>
      </c>
      <c>
        <v>0</v>
      </c>
      <c>
        <v>220.30072899038365</v>
      </c>
      <c>
        <v>0</v>
      </c>
      <c>
        <v>118.15738492039327</v>
      </c>
      <c>
        <v>0</v>
      </c>
      <c>
        <v>0</v>
      </c>
      <c>
        <v>402.91428342765</v>
      </c>
    </row>
    <row>
      <c>
        <v>2601235</v>
      </c>
      <c>
        <v>1</v>
      </c>
      <c>
        <is>
          <t>İZMİR</t>
        </is>
      </c>
      <c>
        <v>KARŞIYAKA</v>
      </c>
      <c>
        <is>
          <t>AG Fideri</t>
        </is>
      </c>
      <c>
        <v>K-1450 35-04-K01450_A_56364490_56364490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07.07.2023 15:29:47</t>
        </is>
      </c>
      <c>
        <is>
          <t>07.07.2023 16:03:58</t>
        </is>
      </c>
      <c>
        <v>0.569722222</v>
      </c>
      <c>
        <v>0</v>
      </c>
      <c>
        <v>266</v>
      </c>
      <c>
        <v>0</v>
      </c>
      <c>
        <v>0</v>
      </c>
      <c>
        <v>0</v>
      </c>
      <c>
        <v>61</v>
      </c>
      <c>
        <v>0</v>
      </c>
      <c>
        <v>0</v>
      </c>
      <c>
        <v>0</v>
      </c>
      <c>
        <v>44.82458141695707</v>
      </c>
      <c>
        <v>0</v>
      </c>
      <c>
        <v>0</v>
      </c>
      <c>
        <v>0</v>
      </c>
      <c>
        <v>57.106544746893725</v>
      </c>
      <c>
        <v>0</v>
      </c>
      <c>
        <v>0</v>
      </c>
      <c>
        <v>101.93112616385079</v>
      </c>
    </row>
    <row>
      <c>
        <v>2600903</v>
      </c>
      <c>
        <v>1</v>
      </c>
      <c>
        <is>
          <t>İZMİR</t>
        </is>
      </c>
      <c>
        <v>ÖDEMİŞ</v>
      </c>
      <c>
        <is>
          <t>AG Fideri</t>
        </is>
      </c>
      <c>
        <v>KURUCUOVA TR-7 35-15-L00248_A_91242631_91242631</v>
      </c>
      <c>
        <v>AG Tel Kopuğu</v>
      </c>
      <c>
        <v>Dağıtım-AG</v>
      </c>
      <c>
        <v>Uzun</v>
      </c>
      <c>
        <v>Şebeke işletmecisi</v>
      </c>
      <c>
        <v>Bildirimsiz</v>
      </c>
      <c>
        <is>
          <t>07.07.2023 11:38:35</t>
        </is>
      </c>
      <c>
        <is>
          <t>07.07.2023 16:42:04</t>
        </is>
      </c>
      <c>
        <v>5.058055555</v>
      </c>
      <c>
        <v>0</v>
      </c>
      <c>
        <v>5</v>
      </c>
      <c>
        <v>0</v>
      </c>
      <c>
        <v>8</v>
      </c>
      <c>
        <v>0</v>
      </c>
      <c>
        <v>0</v>
      </c>
      <c>
        <v>0</v>
      </c>
      <c>
        <v>0</v>
      </c>
      <c>
        <v>0</v>
      </c>
      <c>
        <v>12.225463794826462</v>
      </c>
      <c>
        <v>0</v>
      </c>
      <c>
        <v>33.052863980922915</v>
      </c>
      <c>
        <v>0</v>
      </c>
      <c>
        <v>0</v>
      </c>
      <c>
        <v>0</v>
      </c>
      <c>
        <v>0</v>
      </c>
      <c>
        <v>45.278327775749375</v>
      </c>
    </row>
    <row>
      <c>
        <v>2600548</v>
      </c>
      <c>
        <v>1</v>
      </c>
      <c>
        <is>
          <t>İZMİR</t>
        </is>
      </c>
      <c>
        <v>ÇEŞME</v>
      </c>
      <c>
        <is>
          <t>DM</t>
        </is>
      </c>
      <c>
        <v>ALAÇATI İM 35-18-A00002_TR-2 15800 GİRİŞ L08_2307540</v>
      </c>
      <c>
        <v>Şebeke Bakım Çalışması</v>
      </c>
      <c>
        <v>Dağıtım-OG</v>
      </c>
      <c>
        <v>Uzun</v>
      </c>
      <c>
        <v>Şebeke işletmecisi</v>
      </c>
      <c>
        <v>Bildirimli</v>
      </c>
      <c>
        <is>
          <t>07.07.2023 03:06:00</t>
        </is>
      </c>
      <c>
        <is>
          <t>07.07.2023 07:59:29</t>
        </is>
      </c>
      <c>
        <v>4.891388888</v>
      </c>
      <c>
        <v>4</v>
      </c>
      <c>
        <v>8721</v>
      </c>
      <c>
        <v>2</v>
      </c>
      <c>
        <v>103</v>
      </c>
      <c>
        <v>11</v>
      </c>
      <c>
        <v>1388</v>
      </c>
      <c>
        <v>0</v>
      </c>
      <c>
        <v>4</v>
      </c>
      <c>
        <v>181.76984480278006</v>
      </c>
      <c>
        <v>20545.387598552064</v>
      </c>
      <c>
        <v>145.56175025461798</v>
      </c>
      <c>
        <v>405.4718357042942</v>
      </c>
      <c>
        <v>1194.6176405417566</v>
      </c>
      <c>
        <v>10625.453587593245</v>
      </c>
      <c>
        <v>0</v>
      </c>
      <c>
        <v>171.71461717235445</v>
      </c>
      <c>
        <v>33269.97687462112</v>
      </c>
    </row>
    <row>
      <c>
        <v>2600757</v>
      </c>
      <c>
        <v>1</v>
      </c>
      <c>
        <is>
          <t>İZMİR</t>
        </is>
      </c>
      <c>
        <v>BAYINDIR</v>
      </c>
      <c>
        <is>
          <t>AG Fideri</t>
        </is>
      </c>
      <c>
        <v>TR-1-5/9 35-20-L00053_8102174_56360005_56360005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07.07.2023 09:36:03</t>
        </is>
      </c>
      <c>
        <is>
          <t>07.07.2023 11:30:29</t>
        </is>
      </c>
      <c>
        <v>1.907222222</v>
      </c>
      <c>
        <v>0</v>
      </c>
      <c>
        <v>22</v>
      </c>
      <c>
        <v>0</v>
      </c>
      <c>
        <v>27</v>
      </c>
      <c>
        <v>0</v>
      </c>
      <c>
        <v>8</v>
      </c>
      <c>
        <v>0</v>
      </c>
      <c>
        <v>0</v>
      </c>
      <c>
        <v>0</v>
      </c>
      <c>
        <v>12.17463899921779</v>
      </c>
      <c>
        <v>0</v>
      </c>
      <c>
        <v>79.54183320953379</v>
      </c>
      <c>
        <v>0</v>
      </c>
      <c>
        <v>21.12529539442867</v>
      </c>
      <c>
        <v>0</v>
      </c>
      <c>
        <v>0</v>
      </c>
      <c>
        <v>112.84176760318024</v>
      </c>
    </row>
    <row>
      <c>
        <v>2601444</v>
      </c>
      <c>
        <v>1</v>
      </c>
      <c>
        <is>
          <t>İZMİR</t>
        </is>
      </c>
      <c>
        <v>ÇEŞME</v>
      </c>
      <c>
        <is>
          <t>Dağıtım Transformatörü</t>
        </is>
      </c>
      <c>
        <v>L-231 35-18-L00231_35-18-L00231_72078122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07.07.2023 18:47:31</t>
        </is>
      </c>
      <c>
        <is>
          <t>07.07.2023 21:33:17</t>
        </is>
      </c>
      <c>
        <v>2.762777777</v>
      </c>
      <c>
        <v>0</v>
      </c>
      <c>
        <v>152</v>
      </c>
      <c>
        <v>0</v>
      </c>
      <c>
        <v>0</v>
      </c>
      <c>
        <v>0</v>
      </c>
      <c>
        <v>76</v>
      </c>
      <c>
        <v>0</v>
      </c>
      <c>
        <v>0</v>
      </c>
      <c>
        <v>0</v>
      </c>
      <c>
        <v>105.72600182871176</v>
      </c>
      <c>
        <v>0</v>
      </c>
      <c>
        <v>0</v>
      </c>
      <c>
        <v>0</v>
      </c>
      <c>
        <v>435.1410197222393</v>
      </c>
      <c>
        <v>0</v>
      </c>
      <c>
        <v>0</v>
      </c>
      <c>
        <v>540.8670215509511</v>
      </c>
    </row>
    <row>
      <c>
        <v>2600654</v>
      </c>
      <c>
        <v>1</v>
      </c>
      <c>
        <is>
          <t>İZMİR</t>
        </is>
      </c>
      <c>
        <v>ÖDEMİŞ</v>
      </c>
      <c>
        <is>
          <t>DM</t>
        </is>
      </c>
      <c>
        <v>ÖDEMİŞ İM 35-15-A00001_GÜNLÜCE L13_2062377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07.07.2023 09:06:54</t>
        </is>
      </c>
      <c>
        <is>
          <t>07.07.2023 10:16:31</t>
        </is>
      </c>
      <c>
        <v>1.160277777</v>
      </c>
      <c>
        <v>0</v>
      </c>
      <c>
        <v>425</v>
      </c>
      <c>
        <v>49</v>
      </c>
      <c>
        <v>39</v>
      </c>
      <c>
        <v>6</v>
      </c>
      <c>
        <v>62</v>
      </c>
      <c>
        <v>1</v>
      </c>
      <c>
        <v>0</v>
      </c>
      <c>
        <v>0</v>
      </c>
      <c>
        <v>85.71024767346121</v>
      </c>
      <c>
        <v>634.0385231962468</v>
      </c>
      <c>
        <v>224.41921235719155</v>
      </c>
      <c>
        <v>48.54806151914726</v>
      </c>
      <c>
        <v>69.08091084165737</v>
      </c>
      <c>
        <v>322.0201833132403</v>
      </c>
      <c>
        <v>0</v>
      </c>
      <c>
        <v>1383.8171389009447</v>
      </c>
    </row>
    <row>
      <c>
        <v>2601490</v>
      </c>
      <c>
        <v>1</v>
      </c>
      <c>
        <is>
          <t>İZMİR</t>
        </is>
      </c>
      <c>
        <v>TİRE</v>
      </c>
      <c>
        <is>
          <t>DM</t>
        </is>
      </c>
      <c>
        <v>TİRE İM-DM-1 35-29-A00001_MAHMUTLAR L13_2060147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07.07.2023 19:53:53</t>
        </is>
      </c>
      <c>
        <is>
          <t>07.07.2023 20:03:51</t>
        </is>
      </c>
      <c>
        <v>0.166111111</v>
      </c>
      <c>
        <v>0</v>
      </c>
      <c>
        <v>31</v>
      </c>
      <c>
        <v>14</v>
      </c>
      <c>
        <v>48</v>
      </c>
      <c>
        <v>11</v>
      </c>
      <c>
        <v>21</v>
      </c>
      <c>
        <v>3</v>
      </c>
      <c>
        <v>0</v>
      </c>
      <c>
        <v>0</v>
      </c>
      <c>
        <v>2.538021189476525</v>
      </c>
      <c>
        <v>26.657690836459178</v>
      </c>
      <c>
        <v>28.941094910668387</v>
      </c>
      <c>
        <v>27.825634853292264</v>
      </c>
      <c>
        <v>6.786971225532351</v>
      </c>
      <c>
        <v>34.59328013624054</v>
      </c>
      <c>
        <v>0</v>
      </c>
      <c>
        <v>127.34269315166925</v>
      </c>
    </row>
    <row>
      <c>
        <v>2601636</v>
      </c>
      <c>
        <v>1</v>
      </c>
      <c>
        <is>
          <t>İZMİR</t>
        </is>
      </c>
      <c>
        <v>KINIK</v>
      </c>
      <c>
        <is>
          <t>Dağıtım Transformatörü</t>
        </is>
      </c>
      <c>
        <v>ARAPLI TR-4 35-16-M00750_35-16-M00750_2358855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07.07.2023 23:47:48</t>
        </is>
      </c>
      <c>
        <is>
          <t>08.07.2023 00:03:23</t>
        </is>
      </c>
      <c>
        <v>0.259722222</v>
      </c>
      <c>
        <v>0</v>
      </c>
      <c>
        <v>49</v>
      </c>
      <c>
        <v>0</v>
      </c>
      <c>
        <v>11</v>
      </c>
      <c>
        <v>0</v>
      </c>
      <c>
        <v>5</v>
      </c>
      <c>
        <v>0</v>
      </c>
      <c>
        <v>0</v>
      </c>
      <c>
        <v>0</v>
      </c>
      <c>
        <v>6.029846393443392</v>
      </c>
      <c>
        <v>0</v>
      </c>
      <c>
        <v>2.8106884516590434</v>
      </c>
      <c>
        <v>0</v>
      </c>
      <c>
        <v>1.043754685392891</v>
      </c>
      <c>
        <v>0</v>
      </c>
      <c>
        <v>0</v>
      </c>
      <c>
        <v>9.884289530495327</v>
      </c>
    </row>
    <row>
      <c>
        <v>2600611</v>
      </c>
      <c>
        <v>1</v>
      </c>
      <c>
        <is>
          <t>İZMİR</t>
        </is>
      </c>
      <c>
        <v>KİRAZ</v>
      </c>
      <c>
        <is>
          <t>AG Fideri</t>
        </is>
      </c>
      <c>
        <v>YENİŞEHİR TR-2 35-31-L00378_B_91432872_91432872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07.07.2023 08:26:23</t>
        </is>
      </c>
      <c>
        <is>
          <t>07.07.2023 10:38:45</t>
        </is>
      </c>
      <c>
        <v>2.206111111</v>
      </c>
      <c>
        <v>0</v>
      </c>
      <c>
        <v>7</v>
      </c>
      <c>
        <v>0</v>
      </c>
      <c>
        <v>1</v>
      </c>
      <c>
        <v>0</v>
      </c>
      <c>
        <v>2</v>
      </c>
      <c>
        <v>0</v>
      </c>
      <c>
        <v>0</v>
      </c>
      <c>
        <v>0</v>
      </c>
      <c>
        <v>1.5229131988332147</v>
      </c>
      <c>
        <v>0</v>
      </c>
      <c>
        <v>0.1388245680912169</v>
      </c>
      <c>
        <v>0</v>
      </c>
      <c>
        <v>12.591539152245153</v>
      </c>
      <c>
        <v>0</v>
      </c>
      <c>
        <v>0</v>
      </c>
      <c>
        <v>14.253276919169585</v>
      </c>
    </row>
    <row>
      <c>
        <v>2600986</v>
      </c>
      <c>
        <v>1</v>
      </c>
      <c>
        <is>
          <t>İZMİR</t>
        </is>
      </c>
      <c>
        <v>MENEMEN</v>
      </c>
      <c>
        <is>
          <t>AG Fideri</t>
        </is>
      </c>
      <c>
        <v>MENEMEN TR-34 (DM 7/13) 35-28-L00034__72410764_72410764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07.07.2023 12:56:21</t>
        </is>
      </c>
      <c>
        <is>
          <t>07.07.2023 20:04:17</t>
        </is>
      </c>
      <c>
        <v>7.132222222</v>
      </c>
      <c>
        <v>0</v>
      </c>
      <c>
        <v>98</v>
      </c>
      <c>
        <v>0</v>
      </c>
      <c>
        <v>0</v>
      </c>
      <c>
        <v>0</v>
      </c>
      <c>
        <v>84</v>
      </c>
      <c>
        <v>0</v>
      </c>
      <c>
        <v>0</v>
      </c>
      <c>
        <v>0</v>
      </c>
      <c>
        <v>178.2165099591066</v>
      </c>
      <c>
        <v>0</v>
      </c>
      <c>
        <v>0</v>
      </c>
      <c>
        <v>0</v>
      </c>
      <c>
        <v>1113.7203305914163</v>
      </c>
      <c>
        <v>0</v>
      </c>
      <c>
        <v>0</v>
      </c>
      <c>
        <v>1291.936840550523</v>
      </c>
    </row>
    <row>
      <c>
        <v>2600568</v>
      </c>
      <c>
        <v>1</v>
      </c>
      <c>
        <is>
          <t>MANİSA</t>
        </is>
      </c>
      <c>
        <v>AKHİSAR</v>
      </c>
      <c>
        <is>
          <t>Dağıtım Transformatörü</t>
        </is>
      </c>
      <c>
        <v>SARIÇALI TR-2 45-72-L00777_45-72-L00777_2351172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07.07.2023 06:18:01</t>
        </is>
      </c>
      <c>
        <is>
          <t>07.07.2023 07:45:25</t>
        </is>
      </c>
      <c>
        <v>1.456666666</v>
      </c>
      <c>
        <v>0</v>
      </c>
      <c>
        <v>90</v>
      </c>
      <c>
        <v>0</v>
      </c>
      <c>
        <v>3</v>
      </c>
      <c>
        <v>0</v>
      </c>
      <c>
        <v>5</v>
      </c>
      <c>
        <v>0</v>
      </c>
      <c>
        <v>1</v>
      </c>
      <c>
        <v>0</v>
      </c>
      <c>
        <v>16.774110812292665</v>
      </c>
      <c>
        <v>0</v>
      </c>
      <c>
        <v>3.494669095628617</v>
      </c>
      <c>
        <v>0</v>
      </c>
      <c>
        <v>1.9346790366307718</v>
      </c>
      <c>
        <v>0</v>
      </c>
      <c>
        <v>0.4235500464520936</v>
      </c>
      <c>
        <v>22.627008991004146</v>
      </c>
    </row>
    <row>
      <c>
        <v>2601364</v>
      </c>
      <c>
        <v>1</v>
      </c>
      <c>
        <is>
          <t>İZMİR</t>
        </is>
      </c>
      <c>
        <v>SELÇUK</v>
      </c>
      <c>
        <is>
          <t>DM</t>
        </is>
      </c>
      <c>
        <v>SELÇUK İM/DM 35-13-A00004_DM-1/TR-23 M16_65986027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07.07.2023 17:26:51</t>
        </is>
      </c>
      <c>
        <is>
          <t>07.07.2023 18:04:30</t>
        </is>
      </c>
      <c>
        <v>0.6275</v>
      </c>
      <c>
        <v>0</v>
      </c>
      <c>
        <v>8</v>
      </c>
      <c>
        <v>0</v>
      </c>
      <c>
        <v>12</v>
      </c>
      <c>
        <v>0</v>
      </c>
      <c>
        <v>20</v>
      </c>
      <c>
        <v>0</v>
      </c>
      <c>
        <v>0</v>
      </c>
      <c>
        <v>0</v>
      </c>
      <c>
        <v>1.1768020996979713</v>
      </c>
      <c>
        <v>0</v>
      </c>
      <c>
        <v>12.307854443176293</v>
      </c>
      <c>
        <v>0</v>
      </c>
      <c>
        <v>82.35265861356058</v>
      </c>
      <c>
        <v>0</v>
      </c>
      <c>
        <v>0</v>
      </c>
      <c>
        <v>95.83731515643484</v>
      </c>
    </row>
    <row>
      <c>
        <v>2601613</v>
      </c>
      <c>
        <v>1</v>
      </c>
      <c>
        <is>
          <t>İZMİR</t>
        </is>
      </c>
      <c>
        <v>KARABURUN</v>
      </c>
      <c>
        <is>
          <t>Kullanıcı Bağlantı Hattı</t>
        </is>
      </c>
      <c>
        <v>ARDIÇ MAHALLESİ TR-17 35-21-L00128_953357017_953357017</v>
      </c>
      <c>
        <v>AG Box / Sdk Abone Çıkış Sigorta Atığı</v>
      </c>
      <c>
        <v>Dağıtım-AG</v>
      </c>
      <c>
        <v>Uzun</v>
      </c>
      <c>
        <v>Şebeke işletmecisi</v>
      </c>
      <c>
        <v>Bildirimsiz</v>
      </c>
      <c>
        <is>
          <t>07.07.2023 22:37:28</t>
        </is>
      </c>
      <c>
        <is>
          <t>07.07.2023 23:10:11</t>
        </is>
      </c>
      <c>
        <v>0.545277777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0.016171578166575</v>
      </c>
      <c>
        <v>0</v>
      </c>
      <c>
        <v>0</v>
      </c>
      <c>
        <v>0</v>
      </c>
      <c>
        <v>0</v>
      </c>
      <c>
        <v>0</v>
      </c>
      <c>
        <v>0</v>
      </c>
      <c>
        <v>0.016171578166575</v>
      </c>
    </row>
    <row>
      <c>
        <v>2601507</v>
      </c>
      <c>
        <v>1</v>
      </c>
      <c>
        <is>
          <t>İZMİR</t>
        </is>
      </c>
      <c>
        <v>SELÇUK</v>
      </c>
      <c>
        <is>
          <t>KÖK</t>
        </is>
      </c>
      <c>
        <v>PAMUCAK KÖK 35-13-L00400_ARVALYA L11_2326934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07.07.2023 20:11:36</t>
        </is>
      </c>
      <c>
        <is>
          <t>07.07.2023 20:37:27</t>
        </is>
      </c>
      <c>
        <v>0.430833333</v>
      </c>
      <c>
        <v>3</v>
      </c>
      <c>
        <v>16</v>
      </c>
      <c>
        <v>25</v>
      </c>
      <c>
        <v>4</v>
      </c>
      <c>
        <v>26</v>
      </c>
      <c>
        <v>2</v>
      </c>
      <c>
        <v>0</v>
      </c>
      <c>
        <v>0</v>
      </c>
      <c>
        <v>4.950743096754239</v>
      </c>
      <c>
        <v>2.698632273550125</v>
      </c>
      <c>
        <v>32.237250515147615</v>
      </c>
      <c>
        <v>0.5108674902402427</v>
      </c>
      <c>
        <v>105.03655541639738</v>
      </c>
      <c>
        <v>2.023437702974976</v>
      </c>
      <c>
        <v>0</v>
      </c>
      <c>
        <v>0</v>
      </c>
      <c>
        <v>147.45748649506456</v>
      </c>
    </row>
    <row>
      <c>
        <v>2600780</v>
      </c>
      <c>
        <v>1</v>
      </c>
      <c>
        <is>
          <t>İZMİR</t>
        </is>
      </c>
      <c>
        <v>TORBALI</v>
      </c>
      <c>
        <is>
          <t>Dağıtım Transformatörü</t>
        </is>
      </c>
      <c>
        <v>TR-161 35-26-M00161_35-26-M00161_65982611</v>
      </c>
      <c>
        <v>Şebeke Yenileme ve Kapasite Artışı Çalışması</v>
      </c>
      <c>
        <v>Dağıtım-AG</v>
      </c>
      <c>
        <v>Uzun</v>
      </c>
      <c>
        <v>Şebeke işletmecisi</v>
      </c>
      <c>
        <v>Bildirimli</v>
      </c>
      <c>
        <is>
          <t>07.07.2023 10:14:30</t>
        </is>
      </c>
      <c>
        <is>
          <t>07.07.2023 15:36:24</t>
        </is>
      </c>
      <c>
        <v>5.365</v>
      </c>
      <c>
        <v>0</v>
      </c>
      <c>
        <v>223</v>
      </c>
      <c>
        <v>0</v>
      </c>
      <c>
        <v>0</v>
      </c>
      <c>
        <v>0</v>
      </c>
      <c>
        <v>29</v>
      </c>
      <c>
        <v>0</v>
      </c>
      <c>
        <v>0</v>
      </c>
      <c>
        <v>0</v>
      </c>
      <c>
        <v>317.7952085969677</v>
      </c>
      <c>
        <v>0</v>
      </c>
      <c>
        <v>0</v>
      </c>
      <c>
        <v>0</v>
      </c>
      <c>
        <v>103.75627403806185</v>
      </c>
      <c>
        <v>0</v>
      </c>
      <c>
        <v>0</v>
      </c>
      <c>
        <v>421.5514826350296</v>
      </c>
    </row>
    <row>
      <c>
        <v>2600631</v>
      </c>
      <c>
        <v>1</v>
      </c>
      <c>
        <is>
          <t>MANİSA</t>
        </is>
      </c>
      <c>
        <v>SARUHANLI</v>
      </c>
      <c>
        <is>
          <t>KÖK</t>
        </is>
      </c>
      <c>
        <v>KOLDERE KÖK 45-80-M00051_GÜMÜLCELİ M011_73403251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07.07.2023 08:51:16</t>
        </is>
      </c>
      <c>
        <is>
          <t>07.07.2023 09:27:16</t>
        </is>
      </c>
      <c>
        <v>0.6</v>
      </c>
      <c>
        <v>1</v>
      </c>
      <c>
        <v>954</v>
      </c>
      <c>
        <v>37</v>
      </c>
      <c>
        <v>65</v>
      </c>
      <c>
        <v>5</v>
      </c>
      <c>
        <v>70</v>
      </c>
      <c>
        <v>1</v>
      </c>
      <c>
        <v>1</v>
      </c>
      <c>
        <v>0.11763023866222222</v>
      </c>
      <c>
        <v>117.90763724569636</v>
      </c>
      <c>
        <v>112.54874882446529</v>
      </c>
      <c>
        <v>148.03550534118475</v>
      </c>
      <c>
        <v>7.27863218364883</v>
      </c>
      <c>
        <v>35.804099613769786</v>
      </c>
      <c>
        <v>16.87477524712653</v>
      </c>
      <c>
        <v>95.13539214837333</v>
      </c>
      <c>
        <v>533.702420842927</v>
      </c>
    </row>
    <row>
      <c>
        <v>2600674</v>
      </c>
      <c>
        <v>1</v>
      </c>
      <c>
        <is>
          <t>İZMİR</t>
        </is>
      </c>
      <c>
        <v>ALİAĞA</v>
      </c>
      <c>
        <is>
          <t>TM Fideri</t>
        </is>
      </c>
      <c>
        <v>ALÇUK TM 35-17-A00001_MENEMEN-1 M30_2055292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07.07.2023 08:05:16</t>
        </is>
      </c>
      <c>
        <is>
          <t>07.07.2023 09:33:10</t>
        </is>
      </c>
      <c>
        <v>1.465</v>
      </c>
      <c>
        <v>50</v>
      </c>
      <c>
        <v>2281</v>
      </c>
      <c>
        <v>48</v>
      </c>
      <c>
        <v>188</v>
      </c>
      <c>
        <v>78</v>
      </c>
      <c>
        <v>263</v>
      </c>
      <c>
        <v>14</v>
      </c>
      <c>
        <v>3</v>
      </c>
      <c>
        <v>38.77576639904992</v>
      </c>
      <c>
        <v>688.8157974665357</v>
      </c>
      <c>
        <v>277.17159812525773</v>
      </c>
      <c>
        <v>258.81768698810924</v>
      </c>
      <c>
        <v>1485.285916538632</v>
      </c>
      <c>
        <v>482.9424735464002</v>
      </c>
      <c>
        <v>2292.8425429137333</v>
      </c>
      <c>
        <v>252.24035772271233</v>
      </c>
      <c>
        <v>5776.892139700431</v>
      </c>
    </row>
    <row>
      <c>
        <v>2601172</v>
      </c>
      <c>
        <v>1</v>
      </c>
      <c>
        <is>
          <t>İZMİR</t>
        </is>
      </c>
      <c>
        <v>GÜZELBAHÇE</v>
      </c>
      <c>
        <is>
          <t>Saha Dağıtım Kutusu (SDK)</t>
        </is>
      </c>
      <c>
        <v>K-3397 35-10-K03397_C c1_5880914</v>
      </c>
      <c>
        <v>Üçüncü Şahısların Vermiş Olduğu Hasarlar</v>
      </c>
      <c>
        <v>Dağıtım-AG</v>
      </c>
      <c>
        <v>Uzun</v>
      </c>
      <c>
        <v>Şebeke işletmecisi</v>
      </c>
      <c>
        <v>Bildirimsiz</v>
      </c>
      <c>
        <is>
          <t>07.07.2023 14:52:22</t>
        </is>
      </c>
      <c>
        <is>
          <t>07.07.2023 21:03:44</t>
        </is>
      </c>
      <c>
        <v>6.189444444</v>
      </c>
      <c>
        <v>0</v>
      </c>
      <c>
        <v>0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892.576923124449</v>
      </c>
      <c>
        <v>0</v>
      </c>
      <c>
        <v>0</v>
      </c>
      <c>
        <v>892.576923124449</v>
      </c>
    </row>
    <row>
      <c>
        <v>2601072</v>
      </c>
      <c>
        <v>1</v>
      </c>
      <c>
        <is>
          <t>İZMİR</t>
        </is>
      </c>
      <c>
        <v>TORBALI</v>
      </c>
      <c>
        <is>
          <t>AG Fideri</t>
        </is>
      </c>
      <c>
        <v>DM-6/8 35-26-M00655__56360235_56360235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07.07.2023 13:37:34</t>
        </is>
      </c>
      <c>
        <is>
          <t>07.07.2023 15:13:20</t>
        </is>
      </c>
      <c>
        <v>1.596111111</v>
      </c>
      <c>
        <v>0</v>
      </c>
      <c>
        <v>24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6.883912129001924</v>
      </c>
      <c>
        <v>0</v>
      </c>
      <c>
        <v>0</v>
      </c>
      <c>
        <v>0</v>
      </c>
      <c>
        <v>0.5188794268583005</v>
      </c>
      <c>
        <v>0</v>
      </c>
      <c>
        <v>0</v>
      </c>
      <c>
        <v>7.402791555860225</v>
      </c>
    </row>
    <row>
      <c>
        <v>2600528</v>
      </c>
      <c>
        <v>1</v>
      </c>
      <c>
        <is>
          <t>MANİSA</t>
        </is>
      </c>
      <c>
        <v>ALAŞEHİR</v>
      </c>
      <c>
        <is>
          <t>Dağıtım Transformatörü</t>
        </is>
      </c>
      <c>
        <v>YEŞİLYURT TR-6 45-73-M00913_45-73-M00913_2354543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07.07.2023 01:01:13</t>
        </is>
      </c>
      <c>
        <is>
          <t>07.07.2023 01:28:55</t>
        </is>
      </c>
      <c>
        <v>0.461666666</v>
      </c>
      <c>
        <v>0</v>
      </c>
      <c>
        <v>4</v>
      </c>
      <c>
        <v>0</v>
      </c>
      <c>
        <v>6</v>
      </c>
      <c>
        <v>0</v>
      </c>
      <c>
        <v>4</v>
      </c>
      <c>
        <v>0</v>
      </c>
      <c>
        <v>0</v>
      </c>
      <c>
        <v>0</v>
      </c>
      <c>
        <v>8.394944009773152</v>
      </c>
      <c>
        <v>0</v>
      </c>
      <c>
        <v>5.010504752426877</v>
      </c>
      <c>
        <v>0</v>
      </c>
      <c>
        <v>3.517606410165116</v>
      </c>
      <c>
        <v>0</v>
      </c>
      <c>
        <v>0</v>
      </c>
      <c>
        <v>16.923055172365146</v>
      </c>
    </row>
    <row>
      <c>
        <v>2601192</v>
      </c>
      <c>
        <v>1</v>
      </c>
      <c>
        <is>
          <t>MANİSA</t>
        </is>
      </c>
      <c>
        <v>SALİHLİ</v>
      </c>
      <c>
        <is>
          <t>Saha Dağıtım Kutusu (SDK)</t>
        </is>
      </c>
      <c>
        <v>TR-182 45-78-L00182_Ö1 _49362013</v>
      </c>
      <c>
        <v>AG Branşman Yeraltı Kablo Arızası</v>
      </c>
      <c>
        <v>Dağıtım-AG</v>
      </c>
      <c>
        <v>Uzun</v>
      </c>
      <c>
        <v>Şebeke işletmecisi</v>
      </c>
      <c>
        <v>Bildirimsiz</v>
      </c>
      <c>
        <is>
          <t>07.07.2023 15:02:45</t>
        </is>
      </c>
      <c>
        <is>
          <t>07.07.2023 22:24:35</t>
        </is>
      </c>
      <c>
        <v>7.363888888</v>
      </c>
      <c>
        <v>0</v>
      </c>
      <c>
        <v>27</v>
      </c>
      <c>
        <v>0</v>
      </c>
      <c>
        <v>0</v>
      </c>
      <c>
        <v>0</v>
      </c>
      <c>
        <v>10</v>
      </c>
      <c>
        <v>0</v>
      </c>
      <c>
        <v>0</v>
      </c>
      <c>
        <v>0</v>
      </c>
      <c>
        <v>113.87360545653459</v>
      </c>
      <c>
        <v>0</v>
      </c>
      <c>
        <v>0</v>
      </c>
      <c>
        <v>0</v>
      </c>
      <c>
        <v>88.45707878009671</v>
      </c>
      <c>
        <v>0</v>
      </c>
      <c>
        <v>0</v>
      </c>
      <c>
        <v>202.3306842366313</v>
      </c>
    </row>
    <row>
      <c>
        <v>2600860</v>
      </c>
      <c>
        <v>1</v>
      </c>
      <c>
        <is>
          <t>İZMİR</t>
        </is>
      </c>
      <c>
        <v>TİRE</v>
      </c>
      <c>
        <is>
          <t>AG Fideri</t>
        </is>
      </c>
      <c>
        <v>BAŞKÖY TR-1 35-29-L00229_A_56395257_56395257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07.07.2023 10:54:28</t>
        </is>
      </c>
      <c>
        <is>
          <t>07.07.2023 18:34:40</t>
        </is>
      </c>
      <c>
        <v>7.67</v>
      </c>
      <c>
        <v>0</v>
      </c>
      <c>
        <v>58</v>
      </c>
      <c>
        <v>0</v>
      </c>
      <c>
        <v>15</v>
      </c>
      <c>
        <v>0</v>
      </c>
      <c>
        <v>12</v>
      </c>
      <c>
        <v>0</v>
      </c>
      <c>
        <v>0</v>
      </c>
      <c>
        <v>0</v>
      </c>
      <c>
        <v>101.16204822454016</v>
      </c>
      <c>
        <v>0</v>
      </c>
      <c>
        <v>58.175261643531655</v>
      </c>
      <c>
        <v>0</v>
      </c>
      <c>
        <v>21.414562642556934</v>
      </c>
      <c>
        <v>0</v>
      </c>
      <c>
        <v>0</v>
      </c>
      <c>
        <v>180.75187251062877</v>
      </c>
    </row>
    <row>
      <c>
        <v>2600551</v>
      </c>
      <c>
        <v>1</v>
      </c>
      <c>
        <is>
          <t>İZMİR</t>
        </is>
      </c>
      <c>
        <v>BAYINDIR</v>
      </c>
      <c>
        <is>
          <t>Dağıtım Transformatörü</t>
        </is>
      </c>
      <c>
        <v>ZEYTİNOVA SULAMA TR-2 35-20-L00278_35-20-L00278_93564177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07.07.2023 03:29:19</t>
        </is>
      </c>
      <c>
        <is>
          <t>07.07.2023 05:17:40</t>
        </is>
      </c>
      <c>
        <v>1.805833333</v>
      </c>
      <c>
        <v>0</v>
      </c>
      <c>
        <v>8</v>
      </c>
      <c>
        <v>0</v>
      </c>
      <c>
        <v>5</v>
      </c>
      <c>
        <v>0</v>
      </c>
      <c>
        <v>5</v>
      </c>
      <c>
        <v>0</v>
      </c>
      <c>
        <v>0</v>
      </c>
      <c>
        <v>0</v>
      </c>
      <c>
        <v>3.3287032168516473</v>
      </c>
      <c>
        <v>0</v>
      </c>
      <c>
        <v>1.3835626620649277</v>
      </c>
      <c>
        <v>0</v>
      </c>
      <c>
        <v>5.081285855006738</v>
      </c>
      <c>
        <v>0</v>
      </c>
      <c>
        <v>0</v>
      </c>
      <c>
        <v>9.793551733923312</v>
      </c>
    </row>
    <row>
      <c>
        <v>2600574</v>
      </c>
      <c>
        <v>1</v>
      </c>
      <c>
        <is>
          <t>İZMİR</t>
        </is>
      </c>
      <c>
        <v>TİRE</v>
      </c>
      <c>
        <is>
          <t>AG Fideri</t>
        </is>
      </c>
      <c>
        <v>DEREBAŞI TR-8 35-29-L00253_A_56368339_56368339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07.07.2023 06:32:37</t>
        </is>
      </c>
      <c>
        <is>
          <t>07.07.2023 10:47:02</t>
        </is>
      </c>
      <c>
        <v>4.240277777</v>
      </c>
      <c>
        <v>0</v>
      </c>
      <c>
        <v>3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5.903008037807941</v>
      </c>
      <c>
        <v>0</v>
      </c>
      <c>
        <v>0</v>
      </c>
      <c>
        <v>0</v>
      </c>
      <c>
        <v>5.713955713362078</v>
      </c>
      <c>
        <v>0</v>
      </c>
      <c>
        <v>0</v>
      </c>
      <c>
        <v>11.616963751170019</v>
      </c>
    </row>
    <row>
      <c>
        <v>2600906</v>
      </c>
      <c>
        <v>1</v>
      </c>
      <c>
        <is>
          <t>İZMİR</t>
        </is>
      </c>
      <c>
        <v>SELÇUK</v>
      </c>
      <c>
        <is>
          <t>OG Fideri</t>
        </is>
      </c>
      <c>
        <v>SELÇUK İM/DM 35-13-A00004_HatBaşıAyırıcı_53138390 L05_53138390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07.07.2023 11:12:25</t>
        </is>
      </c>
      <c>
        <is>
          <t>07.07.2023 15:43:27</t>
        </is>
      </c>
      <c>
        <v>4.517222222</v>
      </c>
      <c>
        <v>0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9.992739134015554</v>
      </c>
      <c>
        <v>0</v>
      </c>
      <c>
        <v>0</v>
      </c>
      <c>
        <v>0</v>
      </c>
      <c>
        <v>9.992739134015554</v>
      </c>
    </row>
    <row>
      <c>
        <v>2601384</v>
      </c>
      <c>
        <v>1</v>
      </c>
      <c>
        <is>
          <t>İZMİR</t>
        </is>
      </c>
      <c>
        <v>BAYINDIR</v>
      </c>
      <c>
        <is>
          <t>OG Fideri</t>
        </is>
      </c>
      <c>
        <v>ARAPBAŞI TR-4 35-20-M00034_DIREK TIPI TRAFO HUCRESI H01_2050221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07.07.2023 17:43:26</t>
        </is>
      </c>
      <c>
        <is>
          <t>07.07.2023 17:51:31</t>
        </is>
      </c>
      <c>
        <v>0.134722222</v>
      </c>
      <c>
        <v>0</v>
      </c>
      <c>
        <v>40</v>
      </c>
      <c>
        <v>0</v>
      </c>
      <c>
        <v>57</v>
      </c>
      <c>
        <v>0</v>
      </c>
      <c>
        <v>19</v>
      </c>
      <c>
        <v>0</v>
      </c>
      <c>
        <v>0</v>
      </c>
      <c>
        <v>0</v>
      </c>
      <c>
        <v>1.745841390523693</v>
      </c>
      <c>
        <v>0</v>
      </c>
      <c>
        <v>11.663042245635948</v>
      </c>
      <c>
        <v>0</v>
      </c>
      <c>
        <v>3.157711323464167</v>
      </c>
      <c>
        <v>0</v>
      </c>
      <c>
        <v>0</v>
      </c>
      <c>
        <v>16.566594959623806</v>
      </c>
    </row>
    <row>
      <c>
        <v>2601593</v>
      </c>
      <c>
        <v>1</v>
      </c>
      <c>
        <is>
          <t>İZMİR</t>
        </is>
      </c>
      <c>
        <v>MENEMEN</v>
      </c>
      <c>
        <is>
          <t>Dağıtım Transformatörü</t>
        </is>
      </c>
      <c>
        <v>MENEMEN TR-77 35-28-L00077_35-28-L00077_66761917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07.07.2023 21:55:06</t>
        </is>
      </c>
      <c>
        <is>
          <t>07.07.2023 22:08:56</t>
        </is>
      </c>
      <c>
        <v>0.230555555</v>
      </c>
      <c>
        <v>0</v>
      </c>
      <c>
        <v>540</v>
      </c>
      <c>
        <v>0</v>
      </c>
      <c>
        <v>0</v>
      </c>
      <c>
        <v>0</v>
      </c>
      <c>
        <v>58</v>
      </c>
      <c>
        <v>0</v>
      </c>
      <c>
        <v>0</v>
      </c>
      <c>
        <v>0</v>
      </c>
      <c>
        <v>29.016358805886547</v>
      </c>
      <c>
        <v>0</v>
      </c>
      <c>
        <v>0</v>
      </c>
      <c>
        <v>0</v>
      </c>
      <c>
        <v>13.11053364615636</v>
      </c>
      <c>
        <v>0</v>
      </c>
      <c>
        <v>0</v>
      </c>
      <c>
        <v>42.12689245204291</v>
      </c>
    </row>
    <row>
      <c>
        <v>2601261</v>
      </c>
      <c>
        <v>1</v>
      </c>
      <c>
        <is>
          <t>İZMİR</t>
        </is>
      </c>
      <c>
        <v>TİRE</v>
      </c>
      <c>
        <is>
          <t>AG Fideri</t>
        </is>
      </c>
      <c>
        <v>TİRE DM2/11 35-29-M00117_A_91255654_91255654</v>
      </c>
      <c>
        <v>AG Tel Kopuğu</v>
      </c>
      <c>
        <v>Dağıtım-AG</v>
      </c>
      <c>
        <v>Uzun</v>
      </c>
      <c>
        <v>Şebeke işletmecisi</v>
      </c>
      <c>
        <v>Bildirimsiz</v>
      </c>
      <c>
        <is>
          <t>07.07.2023 15:26:07</t>
        </is>
      </c>
      <c>
        <is>
          <t>07.07.2023 19:47:07</t>
        </is>
      </c>
      <c>
        <v>4.35</v>
      </c>
      <c>
        <v>0</v>
      </c>
      <c>
        <v>121</v>
      </c>
      <c>
        <v>0</v>
      </c>
      <c>
        <v>2</v>
      </c>
      <c>
        <v>0</v>
      </c>
      <c>
        <v>7</v>
      </c>
      <c>
        <v>0</v>
      </c>
      <c>
        <v>0</v>
      </c>
      <c>
        <v>0</v>
      </c>
      <c>
        <v>92.2429087666929</v>
      </c>
      <c>
        <v>0</v>
      </c>
      <c>
        <v>13.008629950342801</v>
      </c>
      <c>
        <v>0</v>
      </c>
      <c>
        <v>39.29533619554437</v>
      </c>
      <c>
        <v>0</v>
      </c>
      <c>
        <v>0</v>
      </c>
      <c>
        <v>144.54687491258008</v>
      </c>
    </row>
    <row>
      <c>
        <v>2601052</v>
      </c>
      <c>
        <v>1</v>
      </c>
      <c>
        <is>
          <t>İZMİR</t>
        </is>
      </c>
      <c>
        <v>TİRE</v>
      </c>
      <c>
        <is>
          <t>Kullanıcı Bağlantı Hattı</t>
        </is>
      </c>
      <c>
        <v>ZİHNİ ÖNEM SULAMA GRUBU 35-29-M00332_955020927_955020927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07.07.2023 13:36:30</t>
        </is>
      </c>
      <c>
        <is>
          <t>07.07.2023 20:16:45</t>
        </is>
      </c>
      <c>
        <v>6.670833333</v>
      </c>
      <c>
        <v>0</v>
      </c>
      <c>
        <v>0</v>
      </c>
      <c>
        <v>0</v>
      </c>
      <c>
        <v>5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148.74134937890534</v>
      </c>
      <c>
        <v>0</v>
      </c>
      <c>
        <v>6.216331959649744</v>
      </c>
      <c>
        <v>0</v>
      </c>
      <c>
        <v>0</v>
      </c>
      <c>
        <v>154.9576813385551</v>
      </c>
    </row>
    <row>
      <c>
        <v>2601029</v>
      </c>
      <c>
        <v>1</v>
      </c>
      <c>
        <is>
          <t>İZMİR</t>
        </is>
      </c>
      <c>
        <v>TORBALI</v>
      </c>
      <c>
        <is>
          <t>Dağıtım Transformatörü</t>
        </is>
      </c>
      <c>
        <v>YEŞİLKÖY-2 35-26-M00791_35-26-M00791_2376545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07.07.2023 12:49:45</t>
        </is>
      </c>
      <c>
        <is>
          <t>07.07.2023 14:12:57</t>
        </is>
      </c>
      <c>
        <v>1.386666666</v>
      </c>
      <c>
        <v>0</v>
      </c>
      <c>
        <v>53</v>
      </c>
      <c>
        <v>0</v>
      </c>
      <c>
        <v>5</v>
      </c>
      <c>
        <v>0</v>
      </c>
      <c>
        <v>20</v>
      </c>
      <c>
        <v>0</v>
      </c>
      <c>
        <v>0</v>
      </c>
      <c>
        <v>0</v>
      </c>
      <c>
        <v>20.809501259905733</v>
      </c>
      <c>
        <v>0</v>
      </c>
      <c>
        <v>0.9096266224221885</v>
      </c>
      <c>
        <v>0</v>
      </c>
      <c>
        <v>24.400430433583068</v>
      </c>
      <c>
        <v>0</v>
      </c>
      <c>
        <v>0</v>
      </c>
      <c>
        <v>46.11955831591099</v>
      </c>
    </row>
    <row>
      <c>
        <v>2601530</v>
      </c>
      <c>
        <v>1</v>
      </c>
      <c>
        <is>
          <t>İZMİR</t>
        </is>
      </c>
      <c>
        <v>ÇEŞME</v>
      </c>
      <c>
        <is>
          <t>Saha Dağıtım Kutusu (SDK)</t>
        </is>
      </c>
      <c>
        <v>L-296 35-18-L00296_6980131 b4_5946230</v>
      </c>
      <c>
        <v>AG Box / Sdk Giriş Sigorta Atığı</v>
      </c>
      <c>
        <v>Dağıtım-AG</v>
      </c>
      <c>
        <v>Uzun</v>
      </c>
      <c>
        <v>Şebeke işletmecisi</v>
      </c>
      <c>
        <v>Bildirimsiz</v>
      </c>
      <c>
        <is>
          <t>07.07.2023 20:35:10</t>
        </is>
      </c>
      <c>
        <is>
          <t>07.07.2023 21:54:30</t>
        </is>
      </c>
      <c>
        <v>1.322222222</v>
      </c>
      <c>
        <v>0</v>
      </c>
      <c>
        <v>8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11.852202320638357</v>
      </c>
      <c>
        <v>0</v>
      </c>
      <c>
        <v>0</v>
      </c>
      <c>
        <v>0</v>
      </c>
      <c>
        <v>28.26414551811413</v>
      </c>
      <c>
        <v>0</v>
      </c>
      <c>
        <v>0</v>
      </c>
      <c>
        <v>40.11634783875249</v>
      </c>
    </row>
    <row>
      <c>
        <v>2601447</v>
      </c>
      <c>
        <v>1</v>
      </c>
      <c>
        <is>
          <t>İZMİR</t>
        </is>
      </c>
      <c>
        <v>BAYINDIR</v>
      </c>
      <c>
        <is>
          <t>AG Fideri</t>
        </is>
      </c>
      <c>
        <v>FIRINLI TR-4 35-20-L00093__91109267_91109267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07.07.2023 18:47:11</t>
        </is>
      </c>
      <c>
        <is>
          <t>07.07.2023 22:38:22</t>
        </is>
      </c>
      <c>
        <v>3.853055555</v>
      </c>
      <c>
        <v>0</v>
      </c>
      <c>
        <v>64</v>
      </c>
      <c>
        <v>0</v>
      </c>
      <c>
        <v>9</v>
      </c>
      <c>
        <v>0</v>
      </c>
      <c>
        <v>12</v>
      </c>
      <c>
        <v>0</v>
      </c>
      <c>
        <v>0</v>
      </c>
      <c>
        <v>0</v>
      </c>
      <c>
        <v>106.49672318973586</v>
      </c>
      <c>
        <v>0</v>
      </c>
      <c>
        <v>27.109274039364227</v>
      </c>
      <c>
        <v>0</v>
      </c>
      <c>
        <v>39.192109093092036</v>
      </c>
      <c>
        <v>0</v>
      </c>
      <c>
        <v>0</v>
      </c>
      <c>
        <v>172.79810632219213</v>
      </c>
    </row>
    <row>
      <c>
        <v>2600760</v>
      </c>
      <c>
        <v>1</v>
      </c>
      <c>
        <is>
          <t>İZMİR</t>
        </is>
      </c>
      <c>
        <v>TİRE</v>
      </c>
      <c>
        <is>
          <t>AG Fideri</t>
        </is>
      </c>
      <c>
        <v>TİRE TR-12 35-29-L00012_48356003_56361176_56361176</v>
      </c>
      <c>
        <v>AG Tel Kopuğu</v>
      </c>
      <c>
        <v>Dağıtım-AG</v>
      </c>
      <c>
        <v>Uzun</v>
      </c>
      <c>
        <v>Şebeke işletmecisi</v>
      </c>
      <c>
        <v>Bildirimsiz</v>
      </c>
      <c>
        <is>
          <t>07.07.2023 09:45:27</t>
        </is>
      </c>
      <c>
        <is>
          <t>07.07.2023 19:31:05</t>
        </is>
      </c>
      <c>
        <v>9.760555555</v>
      </c>
      <c>
        <v>0</v>
      </c>
      <c>
        <v>149</v>
      </c>
      <c>
        <v>0</v>
      </c>
      <c>
        <v>1</v>
      </c>
      <c>
        <v>0</v>
      </c>
      <c>
        <v>5</v>
      </c>
      <c>
        <v>0</v>
      </c>
      <c>
        <v>0</v>
      </c>
      <c>
        <v>0</v>
      </c>
      <c>
        <v>315.29074040541565</v>
      </c>
      <c>
        <v>0</v>
      </c>
      <c>
        <v>0.33823026603092304</v>
      </c>
      <c>
        <v>0</v>
      </c>
      <c>
        <v>93.82716670870683</v>
      </c>
      <c>
        <v>0</v>
      </c>
      <c>
        <v>0</v>
      </c>
      <c>
        <v>409.4561373801534</v>
      </c>
    </row>
    <row>
      <c>
        <v>2601484</v>
      </c>
      <c>
        <v>1</v>
      </c>
      <c>
        <is>
          <t>İZMİR</t>
        </is>
      </c>
      <c>
        <v>ÖDEMİŞ</v>
      </c>
      <c>
        <is>
          <t>Dağıtım Transformatörü</t>
        </is>
      </c>
      <c>
        <v>YENİCEKÖY TR-4 35-15-L00429_35-15-L00429_2365590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07.07.2023 19:41:51</t>
        </is>
      </c>
      <c>
        <is>
          <t>07.07.2023 19:55:00</t>
        </is>
      </c>
      <c>
        <v>0.219166666</v>
      </c>
      <c>
        <v>0</v>
      </c>
      <c>
        <v>36</v>
      </c>
      <c>
        <v>0</v>
      </c>
      <c>
        <v>17</v>
      </c>
      <c>
        <v>0</v>
      </c>
      <c>
        <v>5</v>
      </c>
      <c>
        <v>0</v>
      </c>
      <c>
        <v>0</v>
      </c>
      <c>
        <v>0</v>
      </c>
      <c>
        <v>1.6050312626775776</v>
      </c>
      <c>
        <v>0</v>
      </c>
      <c>
        <v>33.76711083922752</v>
      </c>
      <c>
        <v>0</v>
      </c>
      <c>
        <v>1.2944199831678707</v>
      </c>
      <c>
        <v>0</v>
      </c>
      <c>
        <v>0</v>
      </c>
      <c>
        <v>36.66656208507297</v>
      </c>
    </row>
    <row>
      <c>
        <v>2600946</v>
      </c>
      <c>
        <v>1</v>
      </c>
      <c>
        <is>
          <t>İZMİR</t>
        </is>
      </c>
      <c>
        <v>MENEMEN</v>
      </c>
      <c>
        <is>
          <t>DM</t>
        </is>
      </c>
      <c>
        <v>ASARLIK DM-2 35-28-M00169_ASARLIK DM-2/1 M02_2064502</v>
      </c>
      <c>
        <v>Şebeke Bakım Çalışması</v>
      </c>
      <c>
        <v>Dağıtım-OG</v>
      </c>
      <c>
        <v>Uzun</v>
      </c>
      <c>
        <v>Şebeke işletmecisi</v>
      </c>
      <c>
        <v>Bildirimli</v>
      </c>
      <c>
        <is>
          <t>07.07.2023 09:44:57</t>
        </is>
      </c>
      <c>
        <is>
          <t>07.07.2023 13:30:54</t>
        </is>
      </c>
      <c>
        <v>3.765833333</v>
      </c>
      <c>
        <v>0</v>
      </c>
      <c>
        <v>251</v>
      </c>
      <c>
        <v>0</v>
      </c>
      <c>
        <v>0</v>
      </c>
      <c>
        <v>0</v>
      </c>
      <c>
        <v>20</v>
      </c>
      <c>
        <v>0</v>
      </c>
      <c>
        <v>0</v>
      </c>
      <c>
        <v>0</v>
      </c>
      <c>
        <v>223.82322717933874</v>
      </c>
      <c>
        <v>0</v>
      </c>
      <c>
        <v>0</v>
      </c>
      <c>
        <v>0</v>
      </c>
      <c>
        <v>160.25474052399693</v>
      </c>
      <c>
        <v>0</v>
      </c>
      <c>
        <v>0</v>
      </c>
      <c>
        <v>384.0779677033357</v>
      </c>
    </row>
    <row>
      <c>
        <v>2600505</v>
      </c>
      <c>
        <v>1</v>
      </c>
      <c>
        <is>
          <t>İZMİR</t>
        </is>
      </c>
      <c>
        <v>BORNOVA</v>
      </c>
      <c>
        <is>
          <t>OG Fideri</t>
        </is>
      </c>
      <c>
        <v>K-2725 35-02-K02725_K-1561 K01_2061883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07.07.2023 00:26:17</t>
        </is>
      </c>
      <c>
        <is>
          <t>07.07.2023 01:01:32</t>
        </is>
      </c>
      <c>
        <v>0.5875</v>
      </c>
      <c>
        <v>0</v>
      </c>
      <c>
        <v>2773</v>
      </c>
      <c>
        <v>0</v>
      </c>
      <c>
        <v>0</v>
      </c>
      <c>
        <v>1</v>
      </c>
      <c>
        <v>425</v>
      </c>
      <c>
        <v>0</v>
      </c>
      <c>
        <v>3</v>
      </c>
      <c>
        <v>0</v>
      </c>
      <c>
        <v>399.0525346966164</v>
      </c>
      <c>
        <v>0</v>
      </c>
      <c>
        <v>0</v>
      </c>
      <c>
        <v>0.7974499748444445</v>
      </c>
      <c>
        <v>166.53854657668728</v>
      </c>
      <c>
        <v>0</v>
      </c>
      <c>
        <v>8.638501214047594</v>
      </c>
      <c>
        <v>575.0270324621957</v>
      </c>
    </row>
    <row>
      <c>
        <v>2600657</v>
      </c>
      <c>
        <v>1</v>
      </c>
      <c>
        <is>
          <t>İZMİR</t>
        </is>
      </c>
      <c>
        <v>KEMALPAŞA</v>
      </c>
      <c>
        <is>
          <t>KÖK</t>
        </is>
      </c>
      <c>
        <v>TR-1 35-27-M00001_KABLO BAĞLAMA M08_83484974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07.07.2023 09:04:26</t>
        </is>
      </c>
      <c>
        <is>
          <t>07.07.2023 09:27:58</t>
        </is>
      </c>
      <c>
        <v>0.392222222</v>
      </c>
      <c>
        <v>0</v>
      </c>
      <c>
        <v>14514</v>
      </c>
      <c>
        <v>0</v>
      </c>
      <c>
        <v>49</v>
      </c>
      <c>
        <v>2</v>
      </c>
      <c>
        <v>1894</v>
      </c>
      <c>
        <v>0</v>
      </c>
      <c>
        <v>0</v>
      </c>
      <c>
        <v>0</v>
      </c>
      <c>
        <v>1085.1016487673994</v>
      </c>
      <c>
        <v>0</v>
      </c>
      <c>
        <v>12.18410558084979</v>
      </c>
      <c>
        <v>36.16900649819732</v>
      </c>
      <c>
        <v>861.2075310240044</v>
      </c>
      <c>
        <v>0</v>
      </c>
      <c>
        <v>0</v>
      </c>
      <c>
        <v>1994.662291870451</v>
      </c>
    </row>
    <row>
      <c>
        <v>2600614</v>
      </c>
      <c>
        <v>1</v>
      </c>
      <c>
        <is>
          <t>MANİSA</t>
        </is>
      </c>
      <c>
        <v>YUNUSEMRE</v>
      </c>
      <c>
        <is>
          <t>OG Fideri</t>
        </is>
      </c>
      <c>
        <v>MURADİYE TR-5 (ESKİ MEZARLIK YANI) 45-71-M00204_FABRİKALAR M05_2312805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07.07.2023 08:23:56</t>
        </is>
      </c>
      <c>
        <is>
          <t>07.07.2023 10:26:17</t>
        </is>
      </c>
      <c>
        <v>2.039166666</v>
      </c>
      <c>
        <v>0</v>
      </c>
      <c>
        <v>15</v>
      </c>
      <c>
        <v>0</v>
      </c>
      <c>
        <v>21</v>
      </c>
      <c>
        <v>10</v>
      </c>
      <c>
        <v>8</v>
      </c>
      <c>
        <v>3</v>
      </c>
      <c>
        <v>0</v>
      </c>
      <c>
        <v>0</v>
      </c>
      <c>
        <v>9.616791388906565</v>
      </c>
      <c>
        <v>0</v>
      </c>
      <c>
        <v>66.42617454854754</v>
      </c>
      <c>
        <v>323.6640799943798</v>
      </c>
      <c>
        <v>38.83508232441195</v>
      </c>
      <c>
        <v>2539.3715939211806</v>
      </c>
      <c>
        <v>0</v>
      </c>
      <c>
        <v>2977.9137221774263</v>
      </c>
    </row>
    <row>
      <c>
        <v>2600963</v>
      </c>
      <c>
        <v>1</v>
      </c>
      <c>
        <is>
          <t>İZMİR</t>
        </is>
      </c>
      <c>
        <v>DİKİLİ</v>
      </c>
      <c>
        <is>
          <t>Dağıtım Transformatörü</t>
        </is>
      </c>
      <c>
        <v>ÇUKURALAN TR-1 35-30-L00138_35-30-L00138_2356464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07.07.2023 12:24:41</t>
        </is>
      </c>
      <c>
        <is>
          <t>07.07.2023 14:18:18</t>
        </is>
      </c>
      <c>
        <v>1.893611111</v>
      </c>
      <c>
        <v>0</v>
      </c>
      <c>
        <v>38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11.125182114855047</v>
      </c>
      <c>
        <v>0</v>
      </c>
      <c>
        <v>0</v>
      </c>
      <c>
        <v>0</v>
      </c>
      <c>
        <v>5.027516266598394</v>
      </c>
      <c>
        <v>0</v>
      </c>
      <c>
        <v>0</v>
      </c>
      <c>
        <v>16.15269838145344</v>
      </c>
    </row>
    <row>
      <c>
        <v>2601032</v>
      </c>
      <c>
        <v>1</v>
      </c>
      <c>
        <is>
          <t>İZMİR</t>
        </is>
      </c>
      <c>
        <v>BAYINDIR</v>
      </c>
      <c>
        <is>
          <t>AG Fideri</t>
        </is>
      </c>
      <c>
        <v>DURMUŞ SABANCI SULAMA GRUBU 35-29-M00295_A_91048544_91048544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07.07.2023 13:23:00</t>
        </is>
      </c>
      <c>
        <is>
          <t>07.07.2023 14:57:45</t>
        </is>
      </c>
      <c>
        <v>1.579166666</v>
      </c>
      <c>
        <v>0</v>
      </c>
      <c>
        <v>0</v>
      </c>
      <c>
        <v>0</v>
      </c>
      <c>
        <v>14</v>
      </c>
      <c>
        <v>0</v>
      </c>
      <c>
        <v>5</v>
      </c>
      <c>
        <v>0</v>
      </c>
      <c>
        <v>0</v>
      </c>
      <c>
        <v>0</v>
      </c>
      <c>
        <v>0</v>
      </c>
      <c>
        <v>0</v>
      </c>
      <c>
        <v>249.11189787310138</v>
      </c>
      <c>
        <v>0</v>
      </c>
      <c>
        <v>52.61822691532966</v>
      </c>
      <c>
        <v>0</v>
      </c>
      <c>
        <v>0</v>
      </c>
      <c>
        <v>301.73012478843106</v>
      </c>
    </row>
    <row>
      <c>
        <v>2601424</v>
      </c>
      <c>
        <v>1</v>
      </c>
      <c>
        <is>
          <t>MANİSA</t>
        </is>
      </c>
      <c>
        <v>ŞEHZADELER</v>
      </c>
      <c>
        <is>
          <t>OG Fideri</t>
        </is>
      </c>
      <c>
        <v>KARAAĞAÇLI TR-2 45-71-M00130_TR-5-6 M03_72242834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07.07.2023 18:28:01</t>
        </is>
      </c>
      <c>
        <is>
          <t>07.07.2023 19:18:59</t>
        </is>
      </c>
      <c>
        <v>0.849444444</v>
      </c>
      <c>
        <v>0</v>
      </c>
      <c>
        <v>330</v>
      </c>
      <c>
        <v>0</v>
      </c>
      <c>
        <v>8</v>
      </c>
      <c>
        <v>0</v>
      </c>
      <c>
        <v>16</v>
      </c>
      <c>
        <v>0</v>
      </c>
      <c>
        <v>0</v>
      </c>
      <c>
        <v>0</v>
      </c>
      <c>
        <v>67.67968598948109</v>
      </c>
      <c>
        <v>0</v>
      </c>
      <c>
        <v>2.682301727303108</v>
      </c>
      <c>
        <v>0</v>
      </c>
      <c>
        <v>2.003401006729663</v>
      </c>
      <c>
        <v>0</v>
      </c>
      <c>
        <v>0</v>
      </c>
      <c>
        <v>72.36538872351386</v>
      </c>
    </row>
    <row>
      <c>
        <v>2600734</v>
      </c>
      <c>
        <v>1</v>
      </c>
      <c>
        <is>
          <t>İZMİR</t>
        </is>
      </c>
      <c>
        <v>BUCA</v>
      </c>
      <c>
        <is>
          <t>Saha Dağıtım Kutusu (SDK)</t>
        </is>
      </c>
      <c>
        <v>K-410 35-03-K00410_A a2b_5793645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07.07.2023 09:40:47</t>
        </is>
      </c>
      <c>
        <is>
          <t>07.07.2023 11:42:02</t>
        </is>
      </c>
      <c>
        <v>2.020833333</v>
      </c>
      <c>
        <v>0</v>
      </c>
      <c>
        <v>84</v>
      </c>
      <c>
        <v>0</v>
      </c>
      <c>
        <v>0</v>
      </c>
      <c>
        <v>0</v>
      </c>
      <c>
        <v>26</v>
      </c>
      <c>
        <v>0</v>
      </c>
      <c>
        <v>0</v>
      </c>
      <c>
        <v>0</v>
      </c>
      <c>
        <v>34.270645813971086</v>
      </c>
      <c>
        <v>0</v>
      </c>
      <c>
        <v>0</v>
      </c>
      <c>
        <v>0</v>
      </c>
      <c>
        <v>95.05434221575752</v>
      </c>
      <c>
        <v>0</v>
      </c>
      <c>
        <v>0</v>
      </c>
      <c>
        <v>129.32498802972862</v>
      </c>
    </row>
    <row>
      <c>
        <v>2601175</v>
      </c>
      <c>
        <v>1</v>
      </c>
      <c>
        <is>
          <t>İZMİR</t>
        </is>
      </c>
      <c>
        <v>URLA</v>
      </c>
      <c>
        <is>
          <t>KÖK</t>
        </is>
      </c>
      <c>
        <v>TR-55 KÖK 35-19-M00055_TR-48 L06_76784142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07.07.2023 14:53:21</t>
        </is>
      </c>
      <c>
        <is>
          <t>07.07.2023 15:44:56</t>
        </is>
      </c>
      <c>
        <v>0.859722222</v>
      </c>
      <c>
        <v>0</v>
      </c>
      <c>
        <v>219</v>
      </c>
      <c>
        <v>0</v>
      </c>
      <c>
        <v>58</v>
      </c>
      <c>
        <v>2</v>
      </c>
      <c>
        <v>29</v>
      </c>
      <c>
        <v>0</v>
      </c>
      <c>
        <v>1</v>
      </c>
      <c>
        <v>0</v>
      </c>
      <c>
        <v>97.73664926817536</v>
      </c>
      <c>
        <v>0</v>
      </c>
      <c>
        <v>21.59347297212258</v>
      </c>
      <c>
        <v>2.6847579813059466</v>
      </c>
      <c>
        <v>24.317620362174512</v>
      </c>
      <c>
        <v>0</v>
      </c>
      <c>
        <v>6.638920370742481</v>
      </c>
      <c>
        <v>152.97142095452088</v>
      </c>
    </row>
    <row>
      <c>
        <v>2601610</v>
      </c>
      <c>
        <v>1</v>
      </c>
      <c>
        <is>
          <t>İZMİR</t>
        </is>
      </c>
      <c>
        <v>DİKİLİ</v>
      </c>
      <c>
        <is>
          <t>Dağıtım Transformatörü</t>
        </is>
      </c>
      <c>
        <v>BADEMLİ TR-7 35-30-L00104_35-30-L00104_2349349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07.07.2023 22:30:17</t>
        </is>
      </c>
      <c>
        <is>
          <t>07.07.2023 23:53:58</t>
        </is>
      </c>
      <c>
        <v>1.394722222</v>
      </c>
      <c>
        <v>0</v>
      </c>
      <c>
        <v>17</v>
      </c>
      <c>
        <v>0</v>
      </c>
      <c>
        <v>12</v>
      </c>
      <c>
        <v>0</v>
      </c>
      <c>
        <v>8</v>
      </c>
      <c>
        <v>0</v>
      </c>
      <c>
        <v>0</v>
      </c>
      <c>
        <v>0</v>
      </c>
      <c>
        <v>5.871581058519997</v>
      </c>
      <c>
        <v>0</v>
      </c>
      <c>
        <v>2.0444295344988914</v>
      </c>
      <c>
        <v>0</v>
      </c>
      <c>
        <v>2.6547366260354095</v>
      </c>
      <c>
        <v>0</v>
      </c>
      <c>
        <v>0</v>
      </c>
      <c>
        <v>10.570747219054297</v>
      </c>
    </row>
    <row>
      <c>
        <v>2600677</v>
      </c>
      <c>
        <v>1</v>
      </c>
      <c>
        <is>
          <t>İZMİR</t>
        </is>
      </c>
      <c>
        <v>BAYRAKLI</v>
      </c>
      <c>
        <is>
          <t>AG Fideri</t>
        </is>
      </c>
      <c>
        <v>M-3067(YATIRIM REZERVE) 35-02-M03067_C_56364511_56364511</v>
      </c>
      <c>
        <v>Şebeke Yenileme ve Kapasite Artışı Çalışması</v>
      </c>
      <c>
        <v>Dağıtım-AG</v>
      </c>
      <c>
        <v>Uzun</v>
      </c>
      <c>
        <v>Şebeke işletmecisi</v>
      </c>
      <c>
        <v>Bildirimli</v>
      </c>
      <c>
        <is>
          <t>07.07.2023 09:25:05</t>
        </is>
      </c>
      <c>
        <is>
          <t>07.07.2023 16:24:02</t>
        </is>
      </c>
      <c>
        <v>6.9825</v>
      </c>
      <c>
        <v>0</v>
      </c>
      <c>
        <v>142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253.28418528244922</v>
      </c>
      <c>
        <v>0</v>
      </c>
      <c>
        <v>0</v>
      </c>
      <c>
        <v>0</v>
      </c>
      <c>
        <v>1.8762364205253512</v>
      </c>
      <c>
        <v>0</v>
      </c>
      <c>
        <v>0</v>
      </c>
      <c>
        <v>255.16042170297456</v>
      </c>
    </row>
    <row>
      <c>
        <v>2600623</v>
      </c>
      <c>
        <v>1</v>
      </c>
      <c>
        <is>
          <t>MANİSA</t>
        </is>
      </c>
      <c>
        <v>ŞEHZADELER</v>
      </c>
      <c>
        <is>
          <t>KÖK</t>
        </is>
      </c>
      <c>
        <v>ÇINARLIKUYU KÖK 45-71-M00188_ÇINARLIKUYU TR-1 M02_72248739</v>
      </c>
      <c>
        <v>OG Fider Açması</v>
      </c>
      <c>
        <v>Dağıtım-OG</v>
      </c>
      <c>
        <v>Kısa</v>
      </c>
      <c>
        <v>Şebeke işletmecisi</v>
      </c>
      <c>
        <v>Bildirimsiz</v>
      </c>
      <c>
        <is>
          <t>07.07.2023 08:45:31</t>
        </is>
      </c>
      <c>
        <is>
          <t>07.07.2023 08:45:56</t>
        </is>
      </c>
      <c>
        <v>0.006944444</v>
      </c>
      <c>
        <v>9</v>
      </c>
      <c>
        <v>1477</v>
      </c>
      <c>
        <v>31</v>
      </c>
      <c>
        <v>84</v>
      </c>
      <c>
        <v>6</v>
      </c>
      <c>
        <v>127</v>
      </c>
      <c>
        <v>1</v>
      </c>
      <c>
        <v>0</v>
      </c>
      <c>
        <v>0.013021666494534722</v>
      </c>
      <c>
        <v>1.3498497872270199</v>
      </c>
      <c>
        <v>0.8311223162239046</v>
      </c>
      <c>
        <v>0.7542428961627847</v>
      </c>
      <c>
        <v>0.2829060830712604</v>
      </c>
      <c>
        <v>0.49336760529300644</v>
      </c>
      <c>
        <v>0.016737331411822917</v>
      </c>
      <c>
        <v>0</v>
      </c>
      <c>
        <v>3.7412476858843338</v>
      </c>
    </row>
    <row>
      <c>
        <v>2601619</v>
      </c>
      <c>
        <v>1</v>
      </c>
      <c>
        <is>
          <t>İZMİR</t>
        </is>
      </c>
      <c>
        <v>KARŞIYAKA</v>
      </c>
      <c>
        <is>
          <t>AG Fideri</t>
        </is>
      </c>
      <c>
        <v>K-4503 35-04-K04503__83737112_83737112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07.07.2023 22:55:08</t>
        </is>
      </c>
      <c>
        <is>
          <t>08.07.2023 01:22:39</t>
        </is>
      </c>
      <c>
        <v>2.458611111</v>
      </c>
      <c>
        <v>0</v>
      </c>
      <c>
        <v>49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31.840156446207118</v>
      </c>
      <c>
        <v>0</v>
      </c>
      <c>
        <v>0</v>
      </c>
      <c>
        <v>0</v>
      </c>
      <c>
        <v>5.909893920860234</v>
      </c>
      <c>
        <v>0</v>
      </c>
      <c>
        <v>0</v>
      </c>
      <c>
        <v>37.75005036706735</v>
      </c>
    </row>
    <row>
      <c>
        <v>2600600</v>
      </c>
      <c>
        <v>1</v>
      </c>
      <c>
        <is>
          <t>İZMİR</t>
        </is>
      </c>
      <c>
        <v>BERGAMA</v>
      </c>
      <c>
        <is>
          <t>DM</t>
        </is>
      </c>
      <c>
        <v>KIRCALAR DM 35-16-M00261_KARALAR-KATRANCI ENH GRUBU M02_72041843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07.07.2023 08:00:49</t>
        </is>
      </c>
      <c>
        <is>
          <t>07.07.2023 10:28:49</t>
        </is>
      </c>
      <c>
        <v>2.466666666</v>
      </c>
      <c>
        <v>0</v>
      </c>
      <c>
        <v>285</v>
      </c>
      <c>
        <v>0</v>
      </c>
      <c>
        <v>1</v>
      </c>
      <c>
        <v>5</v>
      </c>
      <c>
        <v>26</v>
      </c>
      <c>
        <v>0</v>
      </c>
      <c>
        <v>0</v>
      </c>
      <c>
        <v>0</v>
      </c>
      <c>
        <v>69.01678108416874</v>
      </c>
      <c>
        <v>0</v>
      </c>
      <c>
        <v>0.5166269687248242</v>
      </c>
      <c>
        <v>25.209721785189345</v>
      </c>
      <c>
        <v>21.958942945967685</v>
      </c>
      <c>
        <v>0</v>
      </c>
      <c>
        <v>0</v>
      </c>
      <c>
        <v>116.70207278405059</v>
      </c>
    </row>
    <row>
      <c>
        <v>2600786</v>
      </c>
      <c>
        <v>1</v>
      </c>
      <c>
        <is>
          <t>İZMİR</t>
        </is>
      </c>
      <c>
        <v>BAYINDIR</v>
      </c>
      <c>
        <is>
          <t>Kullanıcı Bağlantı Hattı</t>
        </is>
      </c>
      <c>
        <v>BURUNCUK TR-5 35-20-L00305_955211972_955211972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07.07.2023 10:08:39</t>
        </is>
      </c>
      <c>
        <is>
          <t>07.07.2023 15:01:01</t>
        </is>
      </c>
      <c>
        <v>4.872777777</v>
      </c>
      <c>
        <v>0</v>
      </c>
      <c>
        <v>1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3.069655910253207</v>
      </c>
      <c>
        <v>0</v>
      </c>
      <c>
        <v>12.428755786718348</v>
      </c>
      <c>
        <v>0</v>
      </c>
      <c>
        <v>0</v>
      </c>
      <c>
        <v>0</v>
      </c>
      <c>
        <v>0</v>
      </c>
      <c>
        <v>15.498411696971555</v>
      </c>
    </row>
    <row>
      <c>
        <v>2601473</v>
      </c>
      <c>
        <v>1</v>
      </c>
      <c>
        <is>
          <t>İZMİR</t>
        </is>
      </c>
      <c>
        <v>ÖDEMİŞ</v>
      </c>
      <c>
        <is>
          <t>AG Fideri</t>
        </is>
      </c>
      <c>
        <v>YENİCEKÖY TR-4 35-15-L00429_C_56368298_56368298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07.07.2023 19:20:29</t>
        </is>
      </c>
      <c>
        <is>
          <t>07.07.2023 20:00:57</t>
        </is>
      </c>
      <c>
        <v>0.674444444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32.889256085978104</v>
      </c>
      <c>
        <v>0</v>
      </c>
      <c>
        <v>0</v>
      </c>
      <c>
        <v>0</v>
      </c>
      <c>
        <v>0</v>
      </c>
      <c>
        <v>32.889256085978104</v>
      </c>
    </row>
    <row>
      <c>
        <v>2600909</v>
      </c>
      <c>
        <v>1</v>
      </c>
      <c>
        <is>
          <t>MANİSA</t>
        </is>
      </c>
      <c>
        <v>SARIGÖL</v>
      </c>
      <c>
        <is>
          <t>Dağıtım Transformatörü</t>
        </is>
      </c>
      <c>
        <v>DOĞUŞLAR TR-2 45-79-M00103_45-79-M00103_2350504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07.07.2023 11:36:21</t>
        </is>
      </c>
      <c>
        <is>
          <t>07.07.2023 13:41:56</t>
        </is>
      </c>
      <c>
        <v>2.093055555</v>
      </c>
      <c>
        <v>0</v>
      </c>
      <c>
        <v>7</v>
      </c>
      <c>
        <v>0</v>
      </c>
      <c>
        <v>16</v>
      </c>
      <c>
        <v>0</v>
      </c>
      <c>
        <v>0</v>
      </c>
      <c>
        <v>0</v>
      </c>
      <c>
        <v>0</v>
      </c>
      <c>
        <v>0</v>
      </c>
      <c>
        <v>0.6635314755656325</v>
      </c>
      <c>
        <v>0</v>
      </c>
      <c>
        <v>114.41294689027606</v>
      </c>
      <c>
        <v>0</v>
      </c>
      <c>
        <v>0</v>
      </c>
      <c>
        <v>0</v>
      </c>
      <c>
        <v>0</v>
      </c>
      <c>
        <v>115.0764783658417</v>
      </c>
    </row>
    <row>
      <c>
        <v>2600763</v>
      </c>
      <c>
        <v>1</v>
      </c>
      <c>
        <is>
          <t>MANİSA</t>
        </is>
      </c>
      <c>
        <v>AKHİSAR</v>
      </c>
      <c>
        <is>
          <t>Kullanıcı Bağlantı Hattı</t>
        </is>
      </c>
      <c>
        <v>DM-12/TR-12 45-72-L00940_956482639_956482639</v>
      </c>
      <c>
        <v>Üçüncü Şahısların Vermiş Olduğu Hasarlar</v>
      </c>
      <c>
        <v>Dağıtım-AG</v>
      </c>
      <c>
        <v>Uzun</v>
      </c>
      <c>
        <v>Şebeke işletmecisi</v>
      </c>
      <c>
        <v>Bildirimsiz</v>
      </c>
      <c>
        <is>
          <t>07.07.2023 09:54:04</t>
        </is>
      </c>
      <c>
        <is>
          <t>07.07.2023 17:28:00</t>
        </is>
      </c>
      <c>
        <v>7.565555555</v>
      </c>
      <c>
        <v>0</v>
      </c>
      <c>
        <v>11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18.030722661338782</v>
      </c>
      <c>
        <v>0</v>
      </c>
      <c>
        <v>0</v>
      </c>
      <c>
        <v>0</v>
      </c>
      <c>
        <v>0</v>
      </c>
      <c>
        <v>0</v>
      </c>
      <c>
        <v>0</v>
      </c>
      <c>
        <v>18.030722661338782</v>
      </c>
    </row>
    <row>
      <c>
        <v>2601055</v>
      </c>
      <c>
        <v>1</v>
      </c>
      <c>
        <is>
          <t>İZMİR</t>
        </is>
      </c>
      <c>
        <v>KEMALPAŞA</v>
      </c>
      <c>
        <is>
          <t>Kullanıcı Bağlantı Hattı</t>
        </is>
      </c>
      <c>
        <v>YİĞİTLER TR-3 35-27-L00227_99108661_99108661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07.07.2023 13:37:28</t>
        </is>
      </c>
      <c>
        <is>
          <t>07.07.2023 15:52:13</t>
        </is>
      </c>
      <c>
        <v>2.245833333</v>
      </c>
      <c>
        <v>0</v>
      </c>
      <c>
        <v>1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0.797058889930418</v>
      </c>
      <c>
        <v>0</v>
      </c>
      <c>
        <v>0</v>
      </c>
      <c>
        <v>0</v>
      </c>
      <c>
        <v>1.0088843995225738</v>
      </c>
      <c>
        <v>0</v>
      </c>
      <c>
        <v>0</v>
      </c>
      <c>
        <v>1.8059432894529919</v>
      </c>
    </row>
    <row>
      <c>
        <v>2601387</v>
      </c>
      <c>
        <v>1</v>
      </c>
      <c>
        <is>
          <t>İZMİR</t>
        </is>
      </c>
      <c>
        <v>MENEMEN</v>
      </c>
      <c>
        <is>
          <t>Saha Dağıtım Kutusu (SDK)</t>
        </is>
      </c>
      <c>
        <v>SEYREK TR-7 KÖK 35-28-M00379_C C01_79673300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07.07.2023 17:51:11</t>
        </is>
      </c>
      <c>
        <is>
          <t>07.07.2023 18:43:13</t>
        </is>
      </c>
      <c>
        <v>0.867222222</v>
      </c>
      <c>
        <v>0</v>
      </c>
      <c>
        <v>0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2.0200183460352146</v>
      </c>
      <c>
        <v>0</v>
      </c>
      <c>
        <v>0</v>
      </c>
      <c>
        <v>2.0200183460352146</v>
      </c>
    </row>
    <row>
      <c>
        <v>2601579</v>
      </c>
      <c>
        <v>1</v>
      </c>
      <c>
        <is>
          <t>İZMİR</t>
        </is>
      </c>
      <c>
        <v>ÖDEMİŞ</v>
      </c>
      <c>
        <is>
          <t>Dağıtım Transformatörü</t>
        </is>
      </c>
      <c>
        <v>YENİKÖY KAHVELERİ KÜSKÜT YOLU TR-2 35-15-L00381_35-15-L00381_2370629</v>
      </c>
      <c>
        <v>AG Hatta Ağaç Kesimi</v>
      </c>
      <c>
        <v>Dağıtım-AG</v>
      </c>
      <c>
        <v>Uzun</v>
      </c>
      <c>
        <v>Şebeke işletmecisi</v>
      </c>
      <c>
        <v>Bildirimsiz</v>
      </c>
      <c>
        <is>
          <t>07.07.2023 21:33:12</t>
        </is>
      </c>
      <c>
        <is>
          <t>07.07.2023 22:41:33</t>
        </is>
      </c>
      <c>
        <v>1.139166666</v>
      </c>
      <c>
        <v>0</v>
      </c>
      <c>
        <v>82</v>
      </c>
      <c>
        <v>0</v>
      </c>
      <c>
        <v>11</v>
      </c>
      <c>
        <v>0</v>
      </c>
      <c>
        <v>15</v>
      </c>
      <c>
        <v>0</v>
      </c>
      <c>
        <v>0</v>
      </c>
      <c>
        <v>0</v>
      </c>
      <c>
        <v>23.254024922732658</v>
      </c>
      <c>
        <v>0</v>
      </c>
      <c>
        <v>69.1199611155567</v>
      </c>
      <c>
        <v>0</v>
      </c>
      <c>
        <v>8.491808560829297</v>
      </c>
      <c>
        <v>0</v>
      </c>
      <c>
        <v>0</v>
      </c>
      <c>
        <v>100.86579459911866</v>
      </c>
    </row>
    <row>
      <c>
        <v>2601433</v>
      </c>
      <c>
        <v>1</v>
      </c>
      <c>
        <is>
          <t>İZMİR</t>
        </is>
      </c>
      <c>
        <v>URLA</v>
      </c>
      <c>
        <is>
          <t>Dağıtım Transformatörü</t>
        </is>
      </c>
      <c>
        <v>TR-61 35-19-L00061_35-19-L00061_2361632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07.07.2023 18:39:43</t>
        </is>
      </c>
      <c>
        <is>
          <t>07.07.2023 19:21:50</t>
        </is>
      </c>
      <c>
        <v>0.701944444</v>
      </c>
      <c>
        <v>0</v>
      </c>
      <c>
        <v>69</v>
      </c>
      <c>
        <v>0</v>
      </c>
      <c>
        <v>0</v>
      </c>
      <c>
        <v>0</v>
      </c>
      <c>
        <v>17</v>
      </c>
      <c>
        <v>0</v>
      </c>
      <c>
        <v>0</v>
      </c>
      <c>
        <v>0</v>
      </c>
      <c>
        <v>15.813704616002362</v>
      </c>
      <c>
        <v>0</v>
      </c>
      <c>
        <v>0</v>
      </c>
      <c>
        <v>0</v>
      </c>
      <c>
        <v>24.76219386610432</v>
      </c>
      <c>
        <v>0</v>
      </c>
      <c>
        <v>0</v>
      </c>
      <c>
        <v>40.57589848210668</v>
      </c>
    </row>
    <row>
      <c>
        <v>2601141</v>
      </c>
      <c>
        <v>1</v>
      </c>
      <c>
        <is>
          <t>MANİSA</t>
        </is>
      </c>
      <c>
        <v>TURGUTLU</v>
      </c>
      <c>
        <is>
          <t>AG Fideri</t>
        </is>
      </c>
      <c>
        <v>TR-2/78 45-83-L00078__72372960_72372960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07.07.2023 14:28:20</t>
        </is>
      </c>
      <c>
        <is>
          <t>07.07.2023 16:11:58</t>
        </is>
      </c>
      <c>
        <v>1.727222222</v>
      </c>
      <c>
        <v>0</v>
      </c>
      <c>
        <v>120</v>
      </c>
      <c>
        <v>0</v>
      </c>
      <c>
        <v>0</v>
      </c>
      <c>
        <v>0</v>
      </c>
      <c>
        <v>31</v>
      </c>
      <c>
        <v>0</v>
      </c>
      <c>
        <v>0</v>
      </c>
      <c>
        <v>0</v>
      </c>
      <c>
        <v>46.60264354987608</v>
      </c>
      <c>
        <v>0</v>
      </c>
      <c>
        <v>0</v>
      </c>
      <c>
        <v>0</v>
      </c>
      <c>
        <v>37.94110562266022</v>
      </c>
      <c>
        <v>0</v>
      </c>
      <c>
        <v>0</v>
      </c>
      <c>
        <v>84.5437491725363</v>
      </c>
    </row>
    <row>
      <c>
        <v>2600995</v>
      </c>
      <c>
        <v>1</v>
      </c>
      <c>
        <is>
          <t>MANİSA</t>
        </is>
      </c>
      <c>
        <v>ALAŞEHİR</v>
      </c>
      <c>
        <is>
          <t>KÖK</t>
        </is>
      </c>
      <c>
        <v>SARIPINAR KÖK 45-73-M01357_ULUDERBENT DM M05_95477816</v>
      </c>
      <c>
        <v>Şebeke Bakım Çalışması</v>
      </c>
      <c>
        <v>Dağıtım-OG</v>
      </c>
      <c>
        <v>Uzun</v>
      </c>
      <c>
        <v>Şebeke işletmecisi</v>
      </c>
      <c>
        <v>Bildirimli</v>
      </c>
      <c>
        <is>
          <t>07.07.2023 13:05:56</t>
        </is>
      </c>
      <c>
        <is>
          <t>07.07.2023 14:15:01</t>
        </is>
      </c>
      <c>
        <v>1.151388888</v>
      </c>
      <c>
        <v>2</v>
      </c>
      <c>
        <v>716</v>
      </c>
      <c>
        <v>2</v>
      </c>
      <c>
        <v>291</v>
      </c>
      <c>
        <v>1</v>
      </c>
      <c>
        <v>47</v>
      </c>
      <c>
        <v>0</v>
      </c>
      <c>
        <v>0</v>
      </c>
      <c>
        <v>0.5404770109833333</v>
      </c>
      <c>
        <v>136.37087880103627</v>
      </c>
      <c>
        <v>81.31002383178684</v>
      </c>
      <c>
        <v>244.69887602194314</v>
      </c>
      <c>
        <v>0.8408709254261334</v>
      </c>
      <c>
        <v>40.8224449116662</v>
      </c>
      <c>
        <v>0</v>
      </c>
      <c>
        <v>0</v>
      </c>
      <c>
        <v>504.5835715028419</v>
      </c>
    </row>
    <row>
      <c>
        <v>2601241</v>
      </c>
      <c>
        <v>1</v>
      </c>
      <c>
        <is>
          <t>MANİSA</t>
        </is>
      </c>
      <c>
        <v>SALİHLİ</v>
      </c>
      <c>
        <is>
          <t>OG Fideri</t>
        </is>
      </c>
      <c>
        <v>AKÖREN TR-19 KÖK 45-78-M00974_HatBaşıAyırıcı_53139585 M04_53139585</v>
      </c>
      <c>
        <v>OG Atlama(Jumper) Arızası</v>
      </c>
      <c>
        <v>Dağıtım-OG</v>
      </c>
      <c>
        <v>Uzun</v>
      </c>
      <c>
        <v>Şebeke işletmecisi</v>
      </c>
      <c>
        <v>Bildirimsiz</v>
      </c>
      <c>
        <is>
          <t>07.07.2023 15:43:20</t>
        </is>
      </c>
      <c>
        <is>
          <t>07.07.2023 16:32:53</t>
        </is>
      </c>
      <c>
        <v>0.825833333</v>
      </c>
      <c>
        <v>15</v>
      </c>
      <c>
        <v>3</v>
      </c>
      <c>
        <v>62</v>
      </c>
      <c>
        <v>18</v>
      </c>
      <c>
        <v>5</v>
      </c>
      <c>
        <v>2</v>
      </c>
      <c>
        <v>0</v>
      </c>
      <c>
        <v>0</v>
      </c>
      <c>
        <v>5.474779974118722</v>
      </c>
      <c>
        <v>3.478694222971388</v>
      </c>
      <c>
        <v>152.79508028522847</v>
      </c>
      <c>
        <v>21.121799631995103</v>
      </c>
      <c>
        <v>30.757123309431755</v>
      </c>
      <c>
        <v>0.6879496840093751</v>
      </c>
      <c>
        <v>0</v>
      </c>
      <c>
        <v>0</v>
      </c>
      <c>
        <v>214.3154271077548</v>
      </c>
    </row>
    <row>
      <c>
        <v>2600554</v>
      </c>
      <c>
        <v>1</v>
      </c>
      <c>
        <is>
          <t>MANİSA</t>
        </is>
      </c>
      <c>
        <v>ALAŞEHİR</v>
      </c>
      <c>
        <is>
          <t>Kullanıcı Bağlantı Hattı</t>
        </is>
      </c>
      <c>
        <v>ÇİFTLİKDERE TR-1 45-73-M00546_945651134_945651134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07.07.2023 04:21:14</t>
        </is>
      </c>
      <c>
        <is>
          <t>07.07.2023 07:45:14</t>
        </is>
      </c>
      <c>
        <v>3.4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1.0534850457716147</v>
      </c>
      <c>
        <v>0</v>
      </c>
      <c>
        <v>0</v>
      </c>
      <c>
        <v>0</v>
      </c>
      <c>
        <v>0</v>
      </c>
      <c>
        <v>0</v>
      </c>
      <c>
        <v>0</v>
      </c>
      <c>
        <v>1.0534850457716147</v>
      </c>
    </row>
    <row>
      <c>
        <v>2601393</v>
      </c>
      <c>
        <v>1</v>
      </c>
      <c>
        <is>
          <t>İZMİR</t>
        </is>
      </c>
      <c>
        <v>TİRE</v>
      </c>
      <c>
        <is>
          <t>AG Fideri</t>
        </is>
      </c>
      <c>
        <v>DM-3/13 35-29-M00090_48371317_60984953_60984953</v>
      </c>
      <c>
        <v>AG Tel Kopuğu</v>
      </c>
      <c>
        <v>Dağıtım-AG</v>
      </c>
      <c>
        <v>Uzun</v>
      </c>
      <c>
        <v>Şebeke işletmecisi</v>
      </c>
      <c>
        <v>Bildirimsiz</v>
      </c>
      <c>
        <is>
          <t>07.07.2023 12:44:05</t>
        </is>
      </c>
      <c>
        <is>
          <t>07.07.2023 20:08:52</t>
        </is>
      </c>
      <c>
        <v>7.413055555</v>
      </c>
      <c>
        <v>0</v>
      </c>
      <c>
        <v>103</v>
      </c>
      <c>
        <v>0</v>
      </c>
      <c>
        <v>0</v>
      </c>
      <c>
        <v>0</v>
      </c>
      <c>
        <v>7</v>
      </c>
      <c>
        <v>0</v>
      </c>
      <c>
        <v>0</v>
      </c>
      <c>
        <v>0</v>
      </c>
      <c>
        <v>201.09609809459013</v>
      </c>
      <c>
        <v>0</v>
      </c>
      <c>
        <v>0</v>
      </c>
      <c>
        <v>0</v>
      </c>
      <c>
        <v>123.26538619268638</v>
      </c>
      <c>
        <v>0</v>
      </c>
      <c>
        <v>0</v>
      </c>
      <c>
        <v>324.36148428727654</v>
      </c>
    </row>
    <row>
      <c>
        <v>2601015</v>
      </c>
      <c>
        <v>1</v>
      </c>
      <c>
        <is>
          <t>İZMİR</t>
        </is>
      </c>
      <c>
        <v>TİRE</v>
      </c>
      <c>
        <is>
          <t>AG Fideri</t>
        </is>
      </c>
      <c>
        <v>DM-1/89 35-29-M00089_C_91148489_91148489</v>
      </c>
      <c>
        <v>AG Hatta Ağaç Kesimi</v>
      </c>
      <c>
        <v>Dağıtım-AG</v>
      </c>
      <c>
        <v>Uzun</v>
      </c>
      <c>
        <v>Şebeke işletmecisi</v>
      </c>
      <c>
        <v>Bildirimsiz</v>
      </c>
      <c>
        <is>
          <t>07.07.2023 13:12:43</t>
        </is>
      </c>
      <c>
        <is>
          <t>07.07.2023 15:21:53</t>
        </is>
      </c>
      <c>
        <v>2.152777777</v>
      </c>
      <c>
        <v>0</v>
      </c>
      <c>
        <v>6</v>
      </c>
      <c>
        <v>0</v>
      </c>
      <c>
        <v>1</v>
      </c>
      <c>
        <v>0</v>
      </c>
      <c>
        <v>10</v>
      </c>
      <c>
        <v>0</v>
      </c>
      <c>
        <v>0</v>
      </c>
      <c>
        <v>0</v>
      </c>
      <c>
        <v>1.3427275668908498</v>
      </c>
      <c>
        <v>0</v>
      </c>
      <c>
        <v>6.9445926409559675</v>
      </c>
      <c>
        <v>0</v>
      </c>
      <c>
        <v>73.2010674735233</v>
      </c>
      <c>
        <v>0</v>
      </c>
      <c>
        <v>0</v>
      </c>
      <c>
        <v>81.48838768137011</v>
      </c>
    </row>
    <row>
      <c>
        <v>2601350</v>
      </c>
      <c>
        <v>1</v>
      </c>
      <c>
        <is>
          <t>İZMİR</t>
        </is>
      </c>
      <c>
        <v>KARŞIYAKA</v>
      </c>
      <c>
        <is>
          <t>AG Fideri</t>
        </is>
      </c>
      <c>
        <v>K-1450 35-04-K01450_C_56357926_56357926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07.07.2023 17:12:14</t>
        </is>
      </c>
      <c>
        <is>
          <t>07.07.2023 21:17:11</t>
        </is>
      </c>
      <c>
        <v>4.0825</v>
      </c>
      <c>
        <v>0</v>
      </c>
      <c>
        <v>15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19.429947219725534</v>
      </c>
      <c>
        <v>0</v>
      </c>
      <c>
        <v>0</v>
      </c>
      <c>
        <v>0</v>
      </c>
      <c>
        <v>4.972414584257313</v>
      </c>
      <c>
        <v>0</v>
      </c>
      <c>
        <v>0</v>
      </c>
      <c>
        <v>24.40236180398285</v>
      </c>
    </row>
    <row>
      <c>
        <v>2600686</v>
      </c>
      <c>
        <v>1</v>
      </c>
      <c>
        <is>
          <t>MANİSA</t>
        </is>
      </c>
      <c>
        <v>AKHİSAR</v>
      </c>
      <c>
        <is>
          <t>DM</t>
        </is>
      </c>
      <c>
        <v>SAZOBA DM 45-72-M00413_SAZOBA TARIMSAL SULAMA M08_2331531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07.07.2023 09:29:31</t>
        </is>
      </c>
      <c>
        <is>
          <t>07.07.2023 12:16:21</t>
        </is>
      </c>
      <c>
        <v>2.780555555</v>
      </c>
      <c>
        <v>0</v>
      </c>
      <c>
        <v>1</v>
      </c>
      <c>
        <v>33</v>
      </c>
      <c>
        <v>23</v>
      </c>
      <c>
        <v>1</v>
      </c>
      <c>
        <v>0</v>
      </c>
      <c>
        <v>1</v>
      </c>
      <c>
        <v>0</v>
      </c>
      <c>
        <v>0</v>
      </c>
      <c>
        <v>11.479665946829966</v>
      </c>
      <c>
        <v>1674.1465511016413</v>
      </c>
      <c>
        <v>2116.8338138296904</v>
      </c>
      <c>
        <v>22.05649053287133</v>
      </c>
      <c>
        <v>0</v>
      </c>
      <c>
        <v>461.1440929259692</v>
      </c>
      <c>
        <v>0</v>
      </c>
      <c>
        <v>4285.660614337003</v>
      </c>
    </row>
    <row>
      <c>
        <v>2601327</v>
      </c>
      <c>
        <v>1</v>
      </c>
      <c>
        <is>
          <t>MANİSA</t>
        </is>
      </c>
      <c>
        <v>ALAŞEHİR</v>
      </c>
      <c>
        <is>
          <t>DM</t>
        </is>
      </c>
      <c>
        <v>CABBAR DM 45-73-M00100_KEMALİYE-1 ÇIKIŞ M09_2058104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07.07.2023 16:53:36</t>
        </is>
      </c>
      <c>
        <is>
          <t>07.07.2023 17:15:00</t>
        </is>
      </c>
      <c>
        <v>0.356666666</v>
      </c>
      <c>
        <v>9</v>
      </c>
      <c>
        <v>1386</v>
      </c>
      <c>
        <v>59</v>
      </c>
      <c>
        <v>413</v>
      </c>
      <c>
        <v>38</v>
      </c>
      <c>
        <v>505</v>
      </c>
      <c>
        <v>21</v>
      </c>
      <c>
        <v>4</v>
      </c>
      <c>
        <v>1.9610501865318797</v>
      </c>
      <c>
        <v>113.80560113775786</v>
      </c>
      <c>
        <v>151.06857819911315</v>
      </c>
      <c>
        <v>234.11798887806233</v>
      </c>
      <c>
        <v>392.86929768598947</v>
      </c>
      <c>
        <v>226.59054872502026</v>
      </c>
      <c>
        <v>2006.0792846184527</v>
      </c>
      <c>
        <v>3.200538979042747</v>
      </c>
      <c>
        <v>3129.6928884099707</v>
      </c>
    </row>
    <row>
      <c>
        <v>2600517</v>
      </c>
      <c>
        <v>1</v>
      </c>
      <c>
        <is>
          <t>İZMİR</t>
        </is>
      </c>
      <c>
        <v>TİRE</v>
      </c>
      <c>
        <is>
          <t>AG Fideri</t>
        </is>
      </c>
      <c>
        <v>DM-1/25-A 35-29-M00102_48345638_56395946_56395946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07.07.2023 00:58:55</t>
        </is>
      </c>
      <c>
        <is>
          <t>07.07.2023 06:29:56</t>
        </is>
      </c>
      <c>
        <v>5.516944444</v>
      </c>
      <c>
        <v>0</v>
      </c>
      <c>
        <v>61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87.01196236251754</v>
      </c>
      <c>
        <v>0</v>
      </c>
      <c>
        <v>0</v>
      </c>
      <c>
        <v>0</v>
      </c>
      <c>
        <v>28.0547773433457</v>
      </c>
      <c>
        <v>0</v>
      </c>
      <c>
        <v>0</v>
      </c>
      <c>
        <v>115.06673970586324</v>
      </c>
    </row>
    <row>
      <c>
        <v>2601058</v>
      </c>
      <c>
        <v>1</v>
      </c>
      <c>
        <is>
          <t>İZMİR</t>
        </is>
      </c>
      <c>
        <v>TİRE</v>
      </c>
      <c>
        <is>
          <t>Kullanıcı Bağlantı Hattı</t>
        </is>
      </c>
      <c>
        <v>MAHMUTLAR TR-2 35-29-L00119_950341151_950341151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07.07.2023 13:41:16</t>
        </is>
      </c>
      <c>
        <is>
          <t>07.07.2023 17:46:01</t>
        </is>
      </c>
      <c>
        <v>4.079166666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1.135877959336948</v>
      </c>
      <c>
        <v>0</v>
      </c>
      <c>
        <v>0</v>
      </c>
      <c>
        <v>0</v>
      </c>
      <c>
        <v>0</v>
      </c>
      <c>
        <v>0</v>
      </c>
      <c>
        <v>0</v>
      </c>
      <c>
        <v>1.135877959336948</v>
      </c>
    </row>
    <row>
      <c>
        <v>2600829</v>
      </c>
      <c>
        <v>1</v>
      </c>
      <c>
        <is>
          <t>İZMİR</t>
        </is>
      </c>
      <c>
        <v>BEYDAĞ</v>
      </c>
      <c>
        <is>
          <t>Dağıtım Transformatörü</t>
        </is>
      </c>
      <c>
        <v>HALIKÖY TR-1 35-32-L00031_35-32-L00031_2349401</v>
      </c>
      <c>
        <v>Üçüncü Şahısların Vermiş Olduğu Hasarlar</v>
      </c>
      <c>
        <v>Dağıtım-AG</v>
      </c>
      <c>
        <v>Uzun</v>
      </c>
      <c>
        <v>Dışsal</v>
      </c>
      <c>
        <v>Bildirimsiz</v>
      </c>
      <c>
        <is>
          <t>07.07.2023 10:39:02</t>
        </is>
      </c>
      <c>
        <is>
          <t>07.07.2023 19:07:20</t>
        </is>
      </c>
      <c>
        <v>8.471666666</v>
      </c>
      <c>
        <v>0</v>
      </c>
      <c>
        <v>129</v>
      </c>
      <c>
        <v>0</v>
      </c>
      <c>
        <v>2</v>
      </c>
      <c>
        <v>0</v>
      </c>
      <c>
        <v>14</v>
      </c>
      <c>
        <v>0</v>
      </c>
      <c>
        <v>0</v>
      </c>
      <c>
        <v>0</v>
      </c>
      <c>
        <v>111.96323577474705</v>
      </c>
      <c>
        <v>0</v>
      </c>
      <c>
        <v>10.884961462422359</v>
      </c>
      <c>
        <v>0</v>
      </c>
      <c>
        <v>37.394991032598135</v>
      </c>
      <c>
        <v>0</v>
      </c>
      <c>
        <v>0</v>
      </c>
      <c>
        <v>160.24318826976753</v>
      </c>
    </row>
    <row>
      <c>
        <v>2600915</v>
      </c>
      <c>
        <v>1</v>
      </c>
      <c>
        <is>
          <t>İZMİR</t>
        </is>
      </c>
      <c>
        <v>TİRE</v>
      </c>
      <c>
        <is>
          <t>AG Fideri</t>
        </is>
      </c>
      <c>
        <v>DM-1/51 35-29-M00051_48345964_65499533_65499533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07.07.2023 10:07:54</t>
        </is>
      </c>
      <c>
        <is>
          <t>07.07.2023 17:53:53</t>
        </is>
      </c>
      <c>
        <v>7.766388888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205.15222077859397</v>
      </c>
      <c>
        <v>205.15222077859397</v>
      </c>
    </row>
    <row>
      <c>
        <v>2600680</v>
      </c>
      <c>
        <v>1</v>
      </c>
      <c>
        <is>
          <t>İZMİR</t>
        </is>
      </c>
      <c>
        <v>BAYRAKLI</v>
      </c>
      <c>
        <is>
          <t>Dağıtım Transformatörü</t>
        </is>
      </c>
      <c>
        <v>K-4218 35-02-K04218_35-02-K04218_2372031</v>
      </c>
      <c>
        <v>Şebeke Bakım Çalışması</v>
      </c>
      <c>
        <v>Dağıtım-AG</v>
      </c>
      <c>
        <v>Uzun</v>
      </c>
      <c>
        <v>Şebeke işletmecisi</v>
      </c>
      <c>
        <v>Bildirimli</v>
      </c>
      <c>
        <is>
          <t>07.07.2023 09:28:33</t>
        </is>
      </c>
      <c>
        <is>
          <t>07.07.2023 09:55:21</t>
        </is>
      </c>
      <c>
        <v>0.446666666</v>
      </c>
      <c>
        <v>0</v>
      </c>
      <c>
        <v>17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2.8076272766221675</v>
      </c>
      <c>
        <v>0</v>
      </c>
      <c>
        <v>0</v>
      </c>
      <c>
        <v>0</v>
      </c>
      <c>
        <v>0</v>
      </c>
      <c>
        <v>0</v>
      </c>
      <c>
        <v>0</v>
      </c>
      <c>
        <v>2.8076272766221675</v>
      </c>
    </row>
    <row>
      <c>
        <v>2600580</v>
      </c>
      <c>
        <v>1</v>
      </c>
      <c>
        <is>
          <t>İZMİR</t>
        </is>
      </c>
      <c>
        <v>MENDERES</v>
      </c>
      <c>
        <is>
          <t>KÖK</t>
        </is>
      </c>
      <c>
        <v>TEKELİ ARITMA KÖK 35-22-M00090_ÇİLEME M05_2127063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07.07.2023 07:29:03</t>
        </is>
      </c>
      <c>
        <is>
          <t>07.07.2023 09:32:44</t>
        </is>
      </c>
      <c>
        <v>2.061388888</v>
      </c>
      <c>
        <v>0</v>
      </c>
      <c>
        <v>5</v>
      </c>
      <c>
        <v>59</v>
      </c>
      <c>
        <v>72</v>
      </c>
      <c>
        <v>3</v>
      </c>
      <c>
        <v>5</v>
      </c>
      <c>
        <v>0</v>
      </c>
      <c>
        <v>0</v>
      </c>
      <c>
        <v>0</v>
      </c>
      <c>
        <v>43.932490691711344</v>
      </c>
      <c>
        <v>1276.1620483575232</v>
      </c>
      <c>
        <v>1675.6098048559136</v>
      </c>
      <c>
        <v>188.0626608799838</v>
      </c>
      <c>
        <v>72.47015593262205</v>
      </c>
      <c>
        <v>0</v>
      </c>
      <c>
        <v>0</v>
      </c>
      <c>
        <v>3256.2371607177543</v>
      </c>
    </row>
    <row>
      <c>
        <v>2601413</v>
      </c>
      <c>
        <v>1</v>
      </c>
      <c>
        <is>
          <t>İZMİR</t>
        </is>
      </c>
      <c>
        <v>BORNOVA</v>
      </c>
      <c>
        <is>
          <t>AG Fideri</t>
        </is>
      </c>
      <c>
        <v>M-1344 35-02-M01344_A_56383080_56383080</v>
      </c>
      <c>
        <v>Şebeke Yenileme ve Kapasite Artışı Çalışması</v>
      </c>
      <c>
        <v>Dağıtım-AG</v>
      </c>
      <c>
        <v>Uzun</v>
      </c>
      <c>
        <v>Şebeke işletmecisi</v>
      </c>
      <c>
        <v>Bildirimli</v>
      </c>
      <c>
        <is>
          <t>07.07.2023 18:26:48</t>
        </is>
      </c>
      <c>
        <is>
          <t>07.07.2023 22:50:56</t>
        </is>
      </c>
      <c>
        <v>4.402222222</v>
      </c>
      <c>
        <v>0</v>
      </c>
      <c>
        <v>0</v>
      </c>
      <c>
        <v>0</v>
      </c>
      <c>
        <v>0</v>
      </c>
      <c>
        <v>0</v>
      </c>
      <c>
        <v>11</v>
      </c>
      <c>
        <v>0</v>
      </c>
      <c>
        <v>3</v>
      </c>
      <c>
        <v>0</v>
      </c>
      <c>
        <v>0</v>
      </c>
      <c>
        <v>0</v>
      </c>
      <c>
        <v>0</v>
      </c>
      <c>
        <v>0</v>
      </c>
      <c>
        <v>188.4098503432195</v>
      </c>
      <c>
        <v>0</v>
      </c>
      <c>
        <v>52.08591182023209</v>
      </c>
      <c>
        <v>240.4957621634516</v>
      </c>
    </row>
    <row>
      <c>
        <v>2601453</v>
      </c>
      <c>
        <v>1</v>
      </c>
      <c>
        <is>
          <t>İZMİR</t>
        </is>
      </c>
      <c>
        <v>TİRE</v>
      </c>
      <c>
        <is>
          <t>AG Fideri</t>
        </is>
      </c>
      <c>
        <v>KİRELİ TR-1 35-29-L00456_A_90998741_90998741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07.07.2023 18:55:42</t>
        </is>
      </c>
      <c>
        <is>
          <t>07.07.2023 21:20:07</t>
        </is>
      </c>
      <c>
        <v>2.406944444</v>
      </c>
      <c>
        <v>0</v>
      </c>
      <c>
        <v>61</v>
      </c>
      <c>
        <v>0</v>
      </c>
      <c>
        <v>2</v>
      </c>
      <c>
        <v>0</v>
      </c>
      <c>
        <v>6</v>
      </c>
      <c>
        <v>0</v>
      </c>
      <c>
        <v>0</v>
      </c>
      <c>
        <v>0</v>
      </c>
      <c>
        <v>32.15868286883296</v>
      </c>
      <c>
        <v>0</v>
      </c>
      <c>
        <v>3.549853629309172</v>
      </c>
      <c>
        <v>0</v>
      </c>
      <c>
        <v>8.614596219804566</v>
      </c>
      <c>
        <v>0</v>
      </c>
      <c>
        <v>0</v>
      </c>
      <c>
        <v>44.3231327179467</v>
      </c>
    </row>
    <row>
      <c>
        <v>2601075</v>
      </c>
      <c>
        <v>1</v>
      </c>
      <c>
        <is>
          <t>MANİSA</t>
        </is>
      </c>
      <c>
        <v>TURGUTLU</v>
      </c>
      <c>
        <is>
          <t>KÖK</t>
        </is>
      </c>
      <c>
        <v>İSTASYONALTI KÖK 45-83-M00131_CELALETTİN AŞKIN M08_2329824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07.07.2023 13:44:33</t>
        </is>
      </c>
      <c>
        <is>
          <t>07.07.2023 15:30:45</t>
        </is>
      </c>
      <c>
        <v>1.77</v>
      </c>
      <c>
        <v>4</v>
      </c>
      <c>
        <v>60</v>
      </c>
      <c>
        <v>129</v>
      </c>
      <c>
        <v>323</v>
      </c>
      <c>
        <v>17</v>
      </c>
      <c>
        <v>80</v>
      </c>
      <c>
        <v>0</v>
      </c>
      <c>
        <v>0</v>
      </c>
      <c>
        <v>11.276070613097206</v>
      </c>
      <c>
        <v>37.11700001621236</v>
      </c>
      <c>
        <v>455.05762757748795</v>
      </c>
      <c>
        <v>467.2807237605967</v>
      </c>
      <c>
        <v>61.10839711508799</v>
      </c>
      <c>
        <v>141.41395542977605</v>
      </c>
      <c>
        <v>0</v>
      </c>
      <c>
        <v>0</v>
      </c>
      <c>
        <v>1173.2537745122581</v>
      </c>
    </row>
    <row>
      <c>
        <v>2600743</v>
      </c>
      <c>
        <v>1</v>
      </c>
      <c>
        <is>
          <t>MANİSA</t>
        </is>
      </c>
      <c>
        <v>AKHİSAR</v>
      </c>
      <c>
        <is>
          <t>DM</t>
        </is>
      </c>
      <c>
        <v>DAĞDERE DM 45-72-M00097_ÇITAK M05_2106082</v>
      </c>
      <c>
        <v>Şebeke Yenileme ve Kapasite Artışı Çalışması</v>
      </c>
      <c>
        <v>Dağıtım-OG</v>
      </c>
      <c>
        <v>Uzun</v>
      </c>
      <c>
        <v>Şebeke işletmecisi</v>
      </c>
      <c>
        <v>Bildirimli</v>
      </c>
      <c>
        <is>
          <t>07.07.2023 09:56:54</t>
        </is>
      </c>
      <c>
        <is>
          <t>07.07.2023 19:10:00</t>
        </is>
      </c>
      <c>
        <v>9.218333333</v>
      </c>
      <c>
        <v>3</v>
      </c>
      <c>
        <v>1283</v>
      </c>
      <c>
        <v>5</v>
      </c>
      <c>
        <v>37</v>
      </c>
      <c>
        <v>7</v>
      </c>
      <c>
        <v>69</v>
      </c>
      <c>
        <v>0</v>
      </c>
      <c>
        <v>0</v>
      </c>
      <c>
        <v>6.61263137167</v>
      </c>
      <c>
        <v>1083.8629517810994</v>
      </c>
      <c>
        <v>317.4176518213464</v>
      </c>
      <c>
        <v>123.29233357093914</v>
      </c>
      <c>
        <v>190.56677867081953</v>
      </c>
      <c>
        <v>266.011768027689</v>
      </c>
      <c>
        <v>0</v>
      </c>
      <c>
        <v>0</v>
      </c>
      <c>
        <v>1987.7641152435633</v>
      </c>
    </row>
    <row>
      <c>
        <v>2601330</v>
      </c>
      <c>
        <v>1</v>
      </c>
      <c>
        <is>
          <t>İZMİR</t>
        </is>
      </c>
      <c>
        <v>TİRE</v>
      </c>
      <c>
        <is>
          <t>Dağıtım Transformatörü</t>
        </is>
      </c>
      <c>
        <v>TİRE TR-12 35-29-L00012_35-29-L00012_82689749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07.07.2023 16:54:11</t>
        </is>
      </c>
      <c>
        <is>
          <t>07.07.2023 19:43:39</t>
        </is>
      </c>
      <c>
        <v>2.824444444</v>
      </c>
      <c>
        <v>0</v>
      </c>
      <c>
        <v>515</v>
      </c>
      <c>
        <v>0</v>
      </c>
      <c>
        <v>1</v>
      </c>
      <c>
        <v>0</v>
      </c>
      <c>
        <v>25</v>
      </c>
      <c>
        <v>0</v>
      </c>
      <c>
        <v>0</v>
      </c>
      <c>
        <v>0</v>
      </c>
      <c>
        <v>289.9719595058741</v>
      </c>
      <c>
        <v>0</v>
      </c>
      <c>
        <v>0.0961266652962105</v>
      </c>
      <c>
        <v>0</v>
      </c>
      <c>
        <v>71.49367841560064</v>
      </c>
      <c>
        <v>0</v>
      </c>
      <c>
        <v>0</v>
      </c>
      <c>
        <v>361.56176458677095</v>
      </c>
    </row>
    <row>
      <c>
        <v>2601576</v>
      </c>
      <c>
        <v>1</v>
      </c>
      <c>
        <is>
          <t>İZMİR</t>
        </is>
      </c>
      <c>
        <v>TİRE</v>
      </c>
      <c>
        <is>
          <t>AG Fideri</t>
        </is>
      </c>
      <c>
        <v>ESKİOBA KÖK 35-29-L00037_A_56360211_56360211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07.07.2023 21:31:30</t>
        </is>
      </c>
      <c>
        <is>
          <t>08.07.2023 01:08:26</t>
        </is>
      </c>
      <c>
        <v>3.615555555</v>
      </c>
      <c>
        <v>0</v>
      </c>
      <c>
        <v>29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43.01001669318886</v>
      </c>
      <c>
        <v>0</v>
      </c>
      <c>
        <v>0</v>
      </c>
      <c>
        <v>0</v>
      </c>
      <c>
        <v>0.130874919722078</v>
      </c>
      <c>
        <v>0</v>
      </c>
      <c>
        <v>0</v>
      </c>
      <c>
        <v>43.140891612910934</v>
      </c>
    </row>
    <row>
      <c>
        <v>2600935</v>
      </c>
      <c>
        <v>1</v>
      </c>
      <c>
        <is>
          <t>İZMİR</t>
        </is>
      </c>
      <c>
        <v>TORBALI</v>
      </c>
      <c>
        <is>
          <t>KÖK</t>
        </is>
      </c>
      <c>
        <v>JTI KÖK 35-26-M00260_KANSAN M04_65969142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07.07.2023 11:56:19</t>
        </is>
      </c>
      <c>
        <is>
          <t>07.07.2023 12:25:44</t>
        </is>
      </c>
      <c>
        <v>0.490277777</v>
      </c>
      <c>
        <v>0</v>
      </c>
      <c>
        <v>0</v>
      </c>
      <c>
        <v>0</v>
      </c>
      <c>
        <v>0</v>
      </c>
      <c>
        <v>6</v>
      </c>
      <c>
        <v>0</v>
      </c>
      <c>
        <v>4</v>
      </c>
      <c>
        <v>0</v>
      </c>
      <c>
        <v>0</v>
      </c>
      <c>
        <v>0</v>
      </c>
      <c>
        <v>0</v>
      </c>
      <c>
        <v>0</v>
      </c>
      <c>
        <v>30.971440454510606</v>
      </c>
      <c>
        <v>0</v>
      </c>
      <c>
        <v>670.2879204989629</v>
      </c>
      <c>
        <v>0</v>
      </c>
      <c>
        <v>701.2593609534734</v>
      </c>
    </row>
    <row>
      <c>
        <v>2600497</v>
      </c>
      <c>
        <v>1</v>
      </c>
      <c>
        <is>
          <t>İZMİR</t>
        </is>
      </c>
      <c>
        <v>BORNOVA</v>
      </c>
      <c>
        <is>
          <t>TM Fideri</t>
        </is>
      </c>
      <c>
        <v>BORNOVA TM 35-02-A00005_ÇINARLI K15_2308102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07.07.2023 00:03:48</t>
        </is>
      </c>
      <c>
        <is>
          <t>07.07.2023 00:26:29</t>
        </is>
      </c>
      <c>
        <v>0.378055555</v>
      </c>
      <c>
        <v>0</v>
      </c>
      <c>
        <v>3430</v>
      </c>
      <c>
        <v>0</v>
      </c>
      <c>
        <v>0</v>
      </c>
      <c>
        <v>1</v>
      </c>
      <c>
        <v>520</v>
      </c>
      <c>
        <v>0</v>
      </c>
      <c>
        <v>4</v>
      </c>
      <c>
        <v>0</v>
      </c>
      <c>
        <v>324.77755376019724</v>
      </c>
      <c>
        <v>0</v>
      </c>
      <c>
        <v>0</v>
      </c>
      <c>
        <v>0.5144068929377779</v>
      </c>
      <c>
        <v>141.61030748417087</v>
      </c>
      <c>
        <v>0</v>
      </c>
      <c>
        <v>11.940947664765536</v>
      </c>
      <c>
        <v>478.8432158020714</v>
      </c>
    </row>
    <row>
      <c>
        <v>2600998</v>
      </c>
      <c>
        <v>1</v>
      </c>
      <c>
        <is>
          <t>MANİSA</t>
        </is>
      </c>
      <c>
        <v>SOMA</v>
      </c>
      <c>
        <is>
          <t>DM</t>
        </is>
      </c>
      <c>
        <v>SOMA KÖYLER DM-2 45-82-M00125_BERGAMA M02_2035736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07.07.2023 13:08:45</t>
        </is>
      </c>
      <c>
        <is>
          <t>07.07.2023 13:30:03</t>
        </is>
      </c>
      <c>
        <v>0.355</v>
      </c>
      <c>
        <v>19</v>
      </c>
      <c>
        <v>4153</v>
      </c>
      <c>
        <v>101</v>
      </c>
      <c>
        <v>166</v>
      </c>
      <c>
        <v>58</v>
      </c>
      <c>
        <v>387</v>
      </c>
      <c>
        <v>4</v>
      </c>
      <c>
        <v>1</v>
      </c>
      <c>
        <v>1.9610033160848799</v>
      </c>
      <c>
        <v>217.20548718496664</v>
      </c>
      <c>
        <v>182.55370900302225</v>
      </c>
      <c>
        <v>65.85595594011733</v>
      </c>
      <c>
        <v>77.76393416595405</v>
      </c>
      <c>
        <v>107.96316839170534</v>
      </c>
      <c>
        <v>85.74627289118442</v>
      </c>
      <c>
        <v>0.227313477191158</v>
      </c>
      <c>
        <v>739.2768443702261</v>
      </c>
    </row>
    <row>
      <c>
        <v>2600603</v>
      </c>
      <c>
        <v>1</v>
      </c>
      <c>
        <is>
          <t>İZMİR</t>
        </is>
      </c>
      <c>
        <v>MENDERES</v>
      </c>
      <c>
        <is>
          <t>Dağıtım Transformatörü</t>
        </is>
      </c>
      <c>
        <v>BULGURCA TR-2 35-22-M00251_35-22-M00251_2349153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07.07.2023 08:15:52</t>
        </is>
      </c>
      <c>
        <is>
          <t>07.07.2023 10:38:42</t>
        </is>
      </c>
      <c>
        <v>2.380555555</v>
      </c>
      <c>
        <v>0</v>
      </c>
      <c>
        <v>222</v>
      </c>
      <c>
        <v>0</v>
      </c>
      <c>
        <v>5</v>
      </c>
      <c>
        <v>0</v>
      </c>
      <c>
        <v>2</v>
      </c>
      <c>
        <v>0</v>
      </c>
      <c>
        <v>0</v>
      </c>
      <c>
        <v>0</v>
      </c>
      <c>
        <v>179.8468854069216</v>
      </c>
      <c>
        <v>0</v>
      </c>
      <c>
        <v>12.760536022312014</v>
      </c>
      <c>
        <v>0</v>
      </c>
      <c>
        <v>0.3256790514570809</v>
      </c>
      <c>
        <v>0</v>
      </c>
      <c>
        <v>0</v>
      </c>
      <c>
        <v>192.93310048069068</v>
      </c>
    </row>
    <row>
      <c>
        <v>2600540</v>
      </c>
      <c>
        <v>1</v>
      </c>
      <c>
        <is>
          <t>İZMİR</t>
        </is>
      </c>
      <c>
        <v>KEMALPAŞA</v>
      </c>
      <c>
        <is>
          <t>KÖK</t>
        </is>
      </c>
      <c>
        <v>YENMİŞ KÖK 35-27-M00366_ÇAMBEL-1 M03_72163706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07.07.2023 02:40:16</t>
        </is>
      </c>
      <c>
        <is>
          <t>07.07.2023 05:09:29</t>
        </is>
      </c>
      <c>
        <v>2.486944444</v>
      </c>
      <c>
        <v>0</v>
      </c>
      <c>
        <v>175</v>
      </c>
      <c>
        <v>0</v>
      </c>
      <c>
        <v>2</v>
      </c>
      <c>
        <v>9</v>
      </c>
      <c>
        <v>22</v>
      </c>
      <c>
        <v>1</v>
      </c>
      <c>
        <v>0</v>
      </c>
      <c>
        <v>0</v>
      </c>
      <c>
        <v>73.63331668627102</v>
      </c>
      <c>
        <v>0</v>
      </c>
      <c>
        <v>3.489129120280746</v>
      </c>
      <c>
        <v>13.140048918311617</v>
      </c>
      <c>
        <v>23.94042587524513</v>
      </c>
      <c>
        <v>20.685882423504108</v>
      </c>
      <c>
        <v>0</v>
      </c>
      <c>
        <v>134.8888030236126</v>
      </c>
    </row>
    <row>
      <c>
        <v>2601324</v>
      </c>
      <c>
        <v>1</v>
      </c>
      <c>
        <is>
          <t>İZMİR</t>
        </is>
      </c>
      <c>
        <v>ALİAĞA</v>
      </c>
      <c>
        <is>
          <t>AG Fideri</t>
        </is>
      </c>
      <c>
        <v>YENİ ŞAKRAN TR-19 35-17-M00216_B_56357045_56357045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07.07.2023 16:52:00</t>
        </is>
      </c>
      <c>
        <is>
          <t>07.07.2023 17:18:18</t>
        </is>
      </c>
      <c>
        <v>0.438333333</v>
      </c>
      <c>
        <v>0</v>
      </c>
      <c>
        <v>21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2.3694120640189165</v>
      </c>
      <c>
        <v>0</v>
      </c>
      <c>
        <v>0</v>
      </c>
      <c>
        <v>0</v>
      </c>
      <c>
        <v>0</v>
      </c>
      <c>
        <v>0</v>
      </c>
      <c>
        <v>0</v>
      </c>
      <c>
        <v>2.3694120640189165</v>
      </c>
    </row>
    <row>
      <c>
        <v>2600514</v>
      </c>
      <c>
        <v>1</v>
      </c>
      <c>
        <is>
          <t>MANİSA</t>
        </is>
      </c>
      <c>
        <v>SARIGÖL</v>
      </c>
      <c>
        <is>
          <t>OG Fideri</t>
        </is>
      </c>
      <c>
        <v>SELİMİYE TR-3 ARNAVUTLAR 45-79-M00507_DIREK TIPI TRAFO HUCRESI H01_2114990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07.07.2023 00:53:45</t>
        </is>
      </c>
      <c>
        <is>
          <t>07.07.2023 01:28:46</t>
        </is>
      </c>
      <c>
        <v>0.583611111</v>
      </c>
      <c>
        <v>0</v>
      </c>
      <c>
        <v>25</v>
      </c>
      <c>
        <v>0</v>
      </c>
      <c>
        <v>24</v>
      </c>
      <c>
        <v>0</v>
      </c>
      <c>
        <v>1</v>
      </c>
      <c>
        <v>0</v>
      </c>
      <c>
        <v>0</v>
      </c>
      <c>
        <v>0</v>
      </c>
      <c>
        <v>2.8987698961280532</v>
      </c>
      <c>
        <v>0</v>
      </c>
      <c>
        <v>32.56448367954359</v>
      </c>
      <c>
        <v>0</v>
      </c>
      <c>
        <v>0.0035542549049239723</v>
      </c>
      <c>
        <v>0</v>
      </c>
      <c>
        <v>0</v>
      </c>
      <c>
        <v>35.46680783057657</v>
      </c>
    </row>
    <row>
      <c>
        <v>2600520</v>
      </c>
      <c>
        <v>1</v>
      </c>
      <c>
        <is>
          <t>İZMİR</t>
        </is>
      </c>
      <c>
        <v>ÖDEMİŞ</v>
      </c>
      <c>
        <is>
          <t>AG Fideri</t>
        </is>
      </c>
      <c>
        <v>ALAŞARLI H.ALİ ÇİFTÇİ GRUBU TR-4 35-15-L00222_B_91221258_91221258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07.07.2023 00:32:42</t>
        </is>
      </c>
      <c>
        <is>
          <t>07.07.2023 02:06:11</t>
        </is>
      </c>
      <c>
        <v>1.558055555</v>
      </c>
      <c>
        <v>0</v>
      </c>
      <c>
        <v>0</v>
      </c>
      <c>
        <v>0</v>
      </c>
      <c>
        <v>3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4.688187468282646</v>
      </c>
      <c>
        <v>0</v>
      </c>
      <c>
        <v>7.259588354608893</v>
      </c>
      <c>
        <v>0</v>
      </c>
      <c>
        <v>0</v>
      </c>
      <c>
        <v>11.94777582289154</v>
      </c>
    </row>
    <row>
      <c>
        <v>2600663</v>
      </c>
      <c>
        <v>1</v>
      </c>
      <c>
        <is>
          <t>İZMİR</t>
        </is>
      </c>
      <c>
        <v>FOÇA</v>
      </c>
      <c>
        <is>
          <t>AG Fideri</t>
        </is>
      </c>
      <c>
        <v>BAĞARASI TR-1 35-23-M00170_D_65513679_65513679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07.07.2023 09:09:51</t>
        </is>
      </c>
      <c>
        <is>
          <t>07.07.2023 11:09:26</t>
        </is>
      </c>
      <c>
        <v>1.993055555</v>
      </c>
      <c>
        <v>0</v>
      </c>
      <c>
        <v>2</v>
      </c>
      <c>
        <v>0</v>
      </c>
      <c>
        <v>0</v>
      </c>
      <c>
        <v>0</v>
      </c>
      <c>
        <v>21</v>
      </c>
      <c>
        <v>0</v>
      </c>
      <c>
        <v>0</v>
      </c>
      <c>
        <v>0</v>
      </c>
      <c>
        <v>0.353854995905556</v>
      </c>
      <c>
        <v>0</v>
      </c>
      <c>
        <v>0</v>
      </c>
      <c>
        <v>0</v>
      </c>
      <c>
        <v>35.194594012510095</v>
      </c>
      <c>
        <v>0</v>
      </c>
      <c>
        <v>0</v>
      </c>
      <c>
        <v>35.54844900841565</v>
      </c>
    </row>
    <row>
      <c>
        <v>2601304</v>
      </c>
      <c>
        <v>1</v>
      </c>
      <c>
        <is>
          <t>İZMİR</t>
        </is>
      </c>
      <c>
        <v>ÖDEMİŞ</v>
      </c>
      <c>
        <is>
          <t>AG Fideri</t>
        </is>
      </c>
      <c>
        <v>BADEMLİ KOCABAĞLAR MEV. TR-34 35-15-L01058_B_91247086_91247086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07.07.2023 16:18:53</t>
        </is>
      </c>
      <c>
        <is>
          <t>07.07.2023 19:31:19</t>
        </is>
      </c>
      <c>
        <v>3.207222222</v>
      </c>
      <c>
        <v>0</v>
      </c>
      <c>
        <v>6</v>
      </c>
      <c>
        <v>0</v>
      </c>
      <c>
        <v>6</v>
      </c>
      <c>
        <v>0</v>
      </c>
      <c>
        <v>2</v>
      </c>
      <c>
        <v>0</v>
      </c>
      <c>
        <v>0</v>
      </c>
      <c>
        <v>0</v>
      </c>
      <c>
        <v>7.048629437435171</v>
      </c>
      <c>
        <v>0</v>
      </c>
      <c>
        <v>33.76973699904044</v>
      </c>
      <c>
        <v>0</v>
      </c>
      <c>
        <v>0.8296138522416867</v>
      </c>
      <c>
        <v>0</v>
      </c>
      <c>
        <v>0</v>
      </c>
      <c>
        <v>41.6479802887173</v>
      </c>
    </row>
    <row>
      <c>
        <v>2600534</v>
      </c>
      <c>
        <v>1</v>
      </c>
      <c>
        <is>
          <t>İZMİR</t>
        </is>
      </c>
      <c>
        <v>KONAK</v>
      </c>
      <c>
        <is>
          <t>TM Fideri</t>
        </is>
      </c>
      <c>
        <v>ALSANCAK TM 35-01-A00005_GÜZEL SANATLAR K28_2308526</v>
      </c>
      <c>
        <v>Manevra</v>
      </c>
      <c>
        <v>Dağıtım-OG</v>
      </c>
      <c>
        <v>Uzun</v>
      </c>
      <c>
        <v>Şebeke işletmecisi</v>
      </c>
      <c>
        <v>Bildirimsiz</v>
      </c>
      <c>
        <is>
          <t>07.07.2023 01:34:08</t>
        </is>
      </c>
      <c>
        <is>
          <t>07.07.2023 01:45:06</t>
        </is>
      </c>
      <c>
        <v>0.182777777</v>
      </c>
      <c>
        <v>0</v>
      </c>
      <c>
        <v>502</v>
      </c>
      <c>
        <v>0</v>
      </c>
      <c>
        <v>0</v>
      </c>
      <c>
        <v>3</v>
      </c>
      <c>
        <v>265</v>
      </c>
      <c>
        <v>0</v>
      </c>
      <c>
        <v>0</v>
      </c>
      <c>
        <v>0</v>
      </c>
      <c>
        <v>19.604798454676533</v>
      </c>
      <c>
        <v>0</v>
      </c>
      <c>
        <v>0</v>
      </c>
      <c>
        <v>37.27115642372659</v>
      </c>
      <c>
        <v>52.707396363045596</v>
      </c>
      <c>
        <v>0</v>
      </c>
      <c>
        <v>0</v>
      </c>
      <c>
        <v>109.58335124144872</v>
      </c>
    </row>
    <row>
      <c>
        <v>2601553</v>
      </c>
      <c>
        <v>1</v>
      </c>
      <c>
        <is>
          <t>İZMİR</t>
        </is>
      </c>
      <c>
        <v>TORBALI</v>
      </c>
      <c>
        <is>
          <t>Saha Dağıtım Kutusu (SDK)</t>
        </is>
      </c>
      <c>
        <v>AYRANCILAR DM-5/TR-22 35-26-M01289_E E02b_42573275</v>
      </c>
      <c>
        <v>AG Klemens Arızası</v>
      </c>
      <c>
        <v>Dağıtım-AG</v>
      </c>
      <c>
        <v>Uzun</v>
      </c>
      <c>
        <v>Şebeke işletmecisi</v>
      </c>
      <c>
        <v>Bildirimsiz</v>
      </c>
      <c>
        <is>
          <t>07.07.2023 21:03:19</t>
        </is>
      </c>
      <c>
        <is>
          <t>07.07.2023 21:54:28</t>
        </is>
      </c>
      <c>
        <v>0.8525</v>
      </c>
      <c>
        <v>0</v>
      </c>
      <c>
        <v>143</v>
      </c>
      <c>
        <v>0</v>
      </c>
      <c>
        <v>0</v>
      </c>
      <c>
        <v>0</v>
      </c>
      <c>
        <v>9</v>
      </c>
      <c>
        <v>0</v>
      </c>
      <c>
        <v>0</v>
      </c>
      <c>
        <v>0</v>
      </c>
      <c>
        <v>32.051538568962236</v>
      </c>
      <c>
        <v>0</v>
      </c>
      <c>
        <v>0</v>
      </c>
      <c>
        <v>0</v>
      </c>
      <c>
        <v>15.492401242524165</v>
      </c>
      <c>
        <v>0</v>
      </c>
      <c>
        <v>0</v>
      </c>
      <c>
        <v>47.5439398114864</v>
      </c>
    </row>
    <row>
      <c>
        <v>2601410</v>
      </c>
      <c>
        <v>1</v>
      </c>
      <c>
        <is>
          <t>İZMİR</t>
        </is>
      </c>
      <c>
        <v>ÖDEMİŞ</v>
      </c>
      <c>
        <is>
          <t>Kullanıcı Bağlantı Hattı</t>
        </is>
      </c>
      <c>
        <v>SEYREKLİ TR-2 35-15-L00440_950408897_950408897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07.07.2023 18:13:13</t>
        </is>
      </c>
      <c>
        <is>
          <t>07.07.2023 22:55:18</t>
        </is>
      </c>
      <c>
        <v>4.701388888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95.70860542554988</v>
      </c>
      <c>
        <v>0</v>
      </c>
      <c>
        <v>0</v>
      </c>
      <c>
        <v>0</v>
      </c>
      <c>
        <v>0</v>
      </c>
      <c>
        <v>95.70860542554988</v>
      </c>
    </row>
    <row>
      <c>
        <v>2601224</v>
      </c>
      <c>
        <v>1</v>
      </c>
      <c>
        <is>
          <t>MANİSA</t>
        </is>
      </c>
      <c>
        <v>ALAŞEHİR</v>
      </c>
      <c>
        <is>
          <t>DM</t>
        </is>
      </c>
      <c>
        <v>KEMALİYE DM (TR-1) 45-73-M00150_İSMETİYE M02_66716001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07.07.2023 15:23:51</t>
        </is>
      </c>
      <c>
        <is>
          <t>07.07.2023 16:34:09</t>
        </is>
      </c>
      <c>
        <v>1.171666666</v>
      </c>
      <c>
        <v>19</v>
      </c>
      <c>
        <v>378</v>
      </c>
      <c>
        <v>152</v>
      </c>
      <c>
        <v>183</v>
      </c>
      <c>
        <v>18</v>
      </c>
      <c>
        <v>33</v>
      </c>
      <c>
        <v>1</v>
      </c>
      <c>
        <v>0</v>
      </c>
      <c>
        <v>8.85359275220322</v>
      </c>
      <c>
        <v>112.77483362493928</v>
      </c>
      <c>
        <v>730.3712870729998</v>
      </c>
      <c>
        <v>612.1939836222093</v>
      </c>
      <c>
        <v>74.10065086098784</v>
      </c>
      <c>
        <v>56.8974127497622</v>
      </c>
      <c>
        <v>192.6855935276925</v>
      </c>
      <c>
        <v>0</v>
      </c>
      <c>
        <v>1787.8773542107942</v>
      </c>
    </row>
    <row>
      <c>
        <v>2600975</v>
      </c>
      <c>
        <v>1</v>
      </c>
      <c>
        <is>
          <t>MANİSA</t>
        </is>
      </c>
      <c>
        <v>TURGUTLU</v>
      </c>
      <c>
        <is>
          <t>DM</t>
        </is>
      </c>
      <c>
        <v>DERBENT İM-DM 45-83-A00004_MANİSA-1 M03_2099895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07.07.2023 12:45:21</t>
        </is>
      </c>
      <c>
        <is>
          <t>07.07.2023 13:30:23</t>
        </is>
      </c>
      <c>
        <v>0.750555555</v>
      </c>
      <c>
        <v>12</v>
      </c>
      <c>
        <v>462</v>
      </c>
      <c>
        <v>494</v>
      </c>
      <c>
        <v>824</v>
      </c>
      <c>
        <v>51</v>
      </c>
      <c>
        <v>159</v>
      </c>
      <c>
        <v>1</v>
      </c>
      <c>
        <v>0</v>
      </c>
      <c>
        <v>10.846343112654033</v>
      </c>
      <c>
        <v>102.89647732490877</v>
      </c>
      <c>
        <v>1303.2918600170915</v>
      </c>
      <c>
        <v>1241.5470652295262</v>
      </c>
      <c>
        <v>74.50829173836584</v>
      </c>
      <c>
        <v>145.37985654596937</v>
      </c>
      <c>
        <v>106.70013260570582</v>
      </c>
      <c>
        <v>0</v>
      </c>
      <c>
        <v>2985.170026574221</v>
      </c>
    </row>
    <row>
      <c>
        <v>2600577</v>
      </c>
      <c>
        <v>1</v>
      </c>
      <c>
        <is>
          <t>İZMİR</t>
        </is>
      </c>
      <c>
        <v>BAYINDIR</v>
      </c>
      <c>
        <is>
          <t>AG Fideri</t>
        </is>
      </c>
      <c>
        <v>NEVZAT TANÇ SULAMA GRB 35-20-L00405_11206071_56382535_56382535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07.07.2023 07:10:01</t>
        </is>
      </c>
      <c>
        <is>
          <t>07.07.2023 10:07:32</t>
        </is>
      </c>
      <c>
        <v>2.958611111</v>
      </c>
      <c>
        <v>0</v>
      </c>
      <c>
        <v>0</v>
      </c>
      <c>
        <v>0</v>
      </c>
      <c>
        <v>3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28.66621806894559</v>
      </c>
      <c>
        <v>0</v>
      </c>
      <c>
        <v>6.417879324656106</v>
      </c>
      <c>
        <v>0</v>
      </c>
      <c>
        <v>0</v>
      </c>
      <c>
        <v>35.084097393601695</v>
      </c>
    </row>
    <row>
      <c>
        <v>2600669</v>
      </c>
      <c>
        <v>1</v>
      </c>
      <c>
        <is>
          <t>İZMİR</t>
        </is>
      </c>
      <c>
        <v>SELÇUK</v>
      </c>
      <c>
        <is>
          <t>DM</t>
        </is>
      </c>
      <c>
        <v>SELÇUK İM/DM 35-13-A00004_ŞEHİR-1 L03_65986300</v>
      </c>
      <c>
        <v>Manevra</v>
      </c>
      <c>
        <v>Dağıtım-OG</v>
      </c>
      <c>
        <v>Uzun</v>
      </c>
      <c>
        <v>Şebeke işletmecisi</v>
      </c>
      <c>
        <v>Bildirimli</v>
      </c>
      <c>
        <is>
          <t>07.07.2023 09:16:36</t>
        </is>
      </c>
      <c>
        <is>
          <t>07.07.2023 09:30:02</t>
        </is>
      </c>
      <c>
        <v>0.223888888</v>
      </c>
      <c>
        <v>0</v>
      </c>
      <c>
        <v>7421</v>
      </c>
      <c>
        <v>0</v>
      </c>
      <c>
        <v>2</v>
      </c>
      <c>
        <v>2</v>
      </c>
      <c>
        <v>390</v>
      </c>
      <c>
        <v>0</v>
      </c>
      <c>
        <v>0</v>
      </c>
      <c>
        <v>0</v>
      </c>
      <c>
        <v>379.50762266779896</v>
      </c>
      <c>
        <v>0</v>
      </c>
      <c>
        <v>1.0267197290080112</v>
      </c>
      <c>
        <v>5.701705399789573</v>
      </c>
      <c>
        <v>116.6160216680897</v>
      </c>
      <c>
        <v>0</v>
      </c>
      <c>
        <v>0</v>
      </c>
      <c>
        <v>502.8520694646862</v>
      </c>
    </row>
    <row>
      <c>
        <v>2600978</v>
      </c>
      <c>
        <v>1</v>
      </c>
      <c>
        <is>
          <t>İZMİR</t>
        </is>
      </c>
      <c>
        <v>BERGAMA</v>
      </c>
      <c>
        <is>
          <t>OG Fideri</t>
        </is>
      </c>
      <c>
        <v>AŞAĞICUMA DM 35-16-M00103_HatBaşıAyırıcı_53140507 M02_53140507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07.07.2023 12:34:09</t>
        </is>
      </c>
      <c>
        <is>
          <t>07.07.2023 13:40:47</t>
        </is>
      </c>
      <c>
        <v>1.110555555</v>
      </c>
      <c>
        <v>0</v>
      </c>
      <c>
        <v>157</v>
      </c>
      <c>
        <v>0</v>
      </c>
      <c>
        <v>4</v>
      </c>
      <c>
        <v>2</v>
      </c>
      <c>
        <v>30</v>
      </c>
      <c>
        <v>1</v>
      </c>
      <c>
        <v>0</v>
      </c>
      <c>
        <v>0</v>
      </c>
      <c>
        <v>26.654661389502404</v>
      </c>
      <c>
        <v>0</v>
      </c>
      <c>
        <v>0.11091624939050858</v>
      </c>
      <c>
        <v>17.1547057643496</v>
      </c>
      <c>
        <v>50.44928376778054</v>
      </c>
      <c>
        <v>135.08726145118004</v>
      </c>
      <c>
        <v>0</v>
      </c>
      <c>
        <v>229.4568286222031</v>
      </c>
    </row>
    <row>
      <c>
        <v>2600715</v>
      </c>
      <c>
        <v>1</v>
      </c>
      <c>
        <is>
          <t>İZMİR</t>
        </is>
      </c>
      <c>
        <v>KARABURUN</v>
      </c>
      <c>
        <is>
          <t>DM</t>
        </is>
      </c>
      <c>
        <v>KARABURUN İM 35-21-A00001_KÜÇÜKBAHÇE L05_2063036</v>
      </c>
      <c>
        <v>Manevra</v>
      </c>
      <c>
        <v>Dağıtım-OG</v>
      </c>
      <c>
        <v>Uzun</v>
      </c>
      <c>
        <v>Şebeke işletmecisi</v>
      </c>
      <c>
        <v>Bildirimli</v>
      </c>
      <c>
        <is>
          <t>07.07.2023 09:39:01</t>
        </is>
      </c>
      <c>
        <is>
          <t>07.07.2023 10:02:46</t>
        </is>
      </c>
      <c>
        <v>0.395833333</v>
      </c>
      <c>
        <v>4</v>
      </c>
      <c>
        <v>924</v>
      </c>
      <c>
        <v>14</v>
      </c>
      <c>
        <v>132</v>
      </c>
      <c>
        <v>20</v>
      </c>
      <c>
        <v>81</v>
      </c>
      <c>
        <v>0</v>
      </c>
      <c>
        <v>4</v>
      </c>
      <c>
        <v>2.908577377417334</v>
      </c>
      <c>
        <v>68.95685070603169</v>
      </c>
      <c>
        <v>21.910805111965846</v>
      </c>
      <c>
        <v>39.33993247322873</v>
      </c>
      <c>
        <v>47.83153301842758</v>
      </c>
      <c>
        <v>20.121408277456737</v>
      </c>
      <c>
        <v>0</v>
      </c>
      <c>
        <v>11.223816677920512</v>
      </c>
      <c>
        <v>212.29292364244844</v>
      </c>
    </row>
    <row>
      <c>
        <v>2600815</v>
      </c>
      <c>
        <v>1</v>
      </c>
      <c>
        <is>
          <t>İZMİR</t>
        </is>
      </c>
      <c>
        <v>KEMALPAŞA</v>
      </c>
      <c>
        <is>
          <t>TM Fideri</t>
        </is>
      </c>
      <c>
        <v>KEMALPAŞA TM 35-27-A00002_KEMALPAŞA-1 M06_2306690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07.07.2023 10:28:06</t>
        </is>
      </c>
      <c>
        <is>
          <t>07.07.2023 10:38:46</t>
        </is>
      </c>
      <c>
        <v>0.177777777</v>
      </c>
      <c>
        <v>3</v>
      </c>
      <c>
        <v>255</v>
      </c>
      <c>
        <v>21</v>
      </c>
      <c>
        <v>307</v>
      </c>
      <c>
        <v>56</v>
      </c>
      <c>
        <v>99</v>
      </c>
      <c>
        <v>20</v>
      </c>
      <c>
        <v>0</v>
      </c>
      <c>
        <v>3.0890350933333344</v>
      </c>
      <c>
        <v>20.136619094996274</v>
      </c>
      <c>
        <v>3.469089821678417</v>
      </c>
      <c>
        <v>50.93180996228907</v>
      </c>
      <c>
        <v>238.0313235178675</v>
      </c>
      <c>
        <v>19.153050702878062</v>
      </c>
      <c>
        <v>1210.8883525643244</v>
      </c>
      <c>
        <v>0</v>
      </c>
      <c>
        <v>1545.699280757367</v>
      </c>
    </row>
    <row>
      <c>
        <v>2601356</v>
      </c>
      <c>
        <v>1</v>
      </c>
      <c>
        <is>
          <t>İZMİR</t>
        </is>
      </c>
      <c>
        <v>SELÇUK</v>
      </c>
      <c>
        <is>
          <t>DM</t>
        </is>
      </c>
      <c>
        <v>SELÇUK İM/DM 35-13-A00004_DM-1/TR-23 M16_65986027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07.07.2023 17:18:45</t>
        </is>
      </c>
      <c>
        <is>
          <t>07.07.2023 17:23:58</t>
        </is>
      </c>
      <c>
        <v>0.086944444</v>
      </c>
      <c>
        <v>0</v>
      </c>
      <c>
        <v>8</v>
      </c>
      <c>
        <v>0</v>
      </c>
      <c>
        <v>12</v>
      </c>
      <c>
        <v>0</v>
      </c>
      <c>
        <v>20</v>
      </c>
      <c>
        <v>0</v>
      </c>
      <c>
        <v>0</v>
      </c>
      <c>
        <v>0</v>
      </c>
      <c>
        <v>0.16330044518352488</v>
      </c>
      <c>
        <v>0</v>
      </c>
      <c>
        <v>1.6947830945627114</v>
      </c>
      <c>
        <v>0</v>
      </c>
      <c>
        <v>11.562877379163126</v>
      </c>
      <c>
        <v>0</v>
      </c>
      <c>
        <v>0</v>
      </c>
      <c>
        <v>13.420960918909362</v>
      </c>
    </row>
    <row>
      <c>
        <v>2600692</v>
      </c>
      <c>
        <v>1</v>
      </c>
      <c>
        <is>
          <t>İZMİR</t>
        </is>
      </c>
      <c>
        <v>MENEMEN</v>
      </c>
      <c>
        <is>
          <t>Saha Dağıtım Kutusu (SDK)</t>
        </is>
      </c>
      <c>
        <v>SEYREK TR-2 35-28-M00909_B B01_79674192</v>
      </c>
      <c>
        <v>AG Yeraltı Kablo Arızası</v>
      </c>
      <c>
        <v>Dağıtım-AG</v>
      </c>
      <c>
        <v>Uzun</v>
      </c>
      <c>
        <v>Şebeke işletmecisi</v>
      </c>
      <c>
        <v>Bildirimsiz</v>
      </c>
      <c>
        <is>
          <t>07.07.2023 09:28:06</t>
        </is>
      </c>
      <c>
        <is>
          <t>07.07.2023 17:39:47</t>
        </is>
      </c>
      <c>
        <v>8.194722222</v>
      </c>
      <c>
        <v>0</v>
      </c>
      <c>
        <v>9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12.160761302017319</v>
      </c>
      <c>
        <v>0</v>
      </c>
      <c>
        <v>0</v>
      </c>
      <c>
        <v>0</v>
      </c>
      <c>
        <v>93.02036567052811</v>
      </c>
      <c>
        <v>0</v>
      </c>
      <c>
        <v>0</v>
      </c>
      <c>
        <v>105.18112697254543</v>
      </c>
    </row>
    <row>
      <c>
        <v>2601502</v>
      </c>
      <c>
        <v>1</v>
      </c>
      <c>
        <is>
          <t>MANİSA</t>
        </is>
      </c>
      <c>
        <v>YUNUSEMRE</v>
      </c>
      <c>
        <is>
          <t>Kullanıcı Bağlantı Hattı</t>
        </is>
      </c>
      <c>
        <v>MURADİYE TR 2/A 45-71-M00201_953243056_953243056</v>
      </c>
      <c>
        <v>AG Branşman Yeraltı Kablo Arızası</v>
      </c>
      <c>
        <v>Dağıtım-AG</v>
      </c>
      <c>
        <v>Uzun</v>
      </c>
      <c>
        <v>Şebeke işletmecisi</v>
      </c>
      <c>
        <v>Bildirimsiz</v>
      </c>
      <c>
        <is>
          <t>07.07.2023 20:04:38</t>
        </is>
      </c>
      <c>
        <is>
          <t>07.07.2023 22:37:06</t>
        </is>
      </c>
      <c>
        <v>2.541111111</v>
      </c>
      <c>
        <v>0</v>
      </c>
      <c>
        <v>10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4.600860397633313</v>
      </c>
      <c>
        <v>0</v>
      </c>
      <c>
        <v>0</v>
      </c>
      <c>
        <v>0</v>
      </c>
      <c>
        <v>0</v>
      </c>
      <c>
        <v>0</v>
      </c>
      <c>
        <v>0</v>
      </c>
      <c>
        <v>4.600860397633313</v>
      </c>
    </row>
    <row>
      <c>
        <v>2601525</v>
      </c>
      <c>
        <v>1</v>
      </c>
      <c>
        <is>
          <t>İZMİR</t>
        </is>
      </c>
      <c>
        <v>ÖDEMİŞ</v>
      </c>
      <c>
        <is>
          <t>DM</t>
        </is>
      </c>
      <c>
        <v>ÖDEMİŞ İM 35-15-A00001_YENİ KENT L16_2062384</v>
      </c>
      <c>
        <v>OG Fider Açması</v>
      </c>
      <c>
        <v>Dağıtım-OG</v>
      </c>
      <c>
        <v>Kısa</v>
      </c>
      <c>
        <v>Şebeke işletmecisi</v>
      </c>
      <c>
        <v>Bildirimsiz</v>
      </c>
      <c>
        <is>
          <t>07.07.2023 20:38:16</t>
        </is>
      </c>
      <c>
        <is>
          <t>07.07.2023 20:38:32</t>
        </is>
      </c>
      <c>
        <v>0.004444444</v>
      </c>
      <c>
        <v>0</v>
      </c>
      <c>
        <v>1847</v>
      </c>
      <c>
        <v>27</v>
      </c>
      <c>
        <v>66</v>
      </c>
      <c>
        <v>10</v>
      </c>
      <c>
        <v>216</v>
      </c>
      <c>
        <v>2</v>
      </c>
      <c>
        <v>1</v>
      </c>
      <c>
        <v>0</v>
      </c>
      <c>
        <v>1.6294071964849752</v>
      </c>
      <c>
        <v>0.6644594744882062</v>
      </c>
      <c>
        <v>0.46561423595090856</v>
      </c>
      <c>
        <v>0.28021895937576935</v>
      </c>
      <c>
        <v>0.7075634779106935</v>
      </c>
      <c>
        <v>0.948337299793993</v>
      </c>
      <c>
        <v>0.10161431816719999</v>
      </c>
      <c>
        <v>4.797214962171745</v>
      </c>
    </row>
    <row>
      <c>
        <v>2601293</v>
      </c>
      <c>
        <v>1</v>
      </c>
      <c>
        <is>
          <t>İZMİR</t>
        </is>
      </c>
      <c>
        <v>SEFERİHİSAR</v>
      </c>
      <c>
        <is>
          <t>Kullanıcı Bağlantı Hattı</t>
        </is>
      </c>
      <c>
        <v>L-67 ELMASTAŞ 35-14-L00067_956658959_956658959</v>
      </c>
      <c>
        <v>AG Branşman Yeraltı Kablo Arızası</v>
      </c>
      <c>
        <v>Dağıtım-AG</v>
      </c>
      <c>
        <v>Uzun</v>
      </c>
      <c>
        <v>Şebeke işletmecisi</v>
      </c>
      <c>
        <v>Bildirimsiz</v>
      </c>
      <c>
        <is>
          <t>07.07.2023 16:07:23</t>
        </is>
      </c>
      <c>
        <is>
          <t>07.07.2023 17:12:51</t>
        </is>
      </c>
      <c>
        <v>1.091111111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0.1538845240295929</v>
      </c>
      <c>
        <v>0</v>
      </c>
      <c>
        <v>0</v>
      </c>
      <c>
        <v>0</v>
      </c>
      <c>
        <v>0</v>
      </c>
      <c>
        <v>0</v>
      </c>
      <c>
        <v>0</v>
      </c>
      <c>
        <v>0.1538845240295929</v>
      </c>
    </row>
    <row>
      <c>
        <v>2601233</v>
      </c>
      <c>
        <v>1</v>
      </c>
      <c>
        <is>
          <t>MANİSA</t>
        </is>
      </c>
      <c>
        <v>ŞEHZADELER</v>
      </c>
      <c>
        <is>
          <t>Saha Dağıtım Kutusu (SDK)</t>
        </is>
      </c>
      <c>
        <v>DM-8/29 45-71-M00157_A a2b_45193499</v>
      </c>
      <c>
        <v>AG Box / Sdk Giriş Sigorta Atığı</v>
      </c>
      <c>
        <v>Dağıtım-AG</v>
      </c>
      <c>
        <v>Uzun</v>
      </c>
      <c>
        <v>Şebeke işletmecisi</v>
      </c>
      <c>
        <v>Bildirimsiz</v>
      </c>
      <c>
        <is>
          <t>07.07.2023 15:32:49</t>
        </is>
      </c>
      <c>
        <is>
          <t>07.07.2023 19:28:06</t>
        </is>
      </c>
      <c>
        <v>3.921388888</v>
      </c>
      <c>
        <v>0</v>
      </c>
      <c>
        <v>51</v>
      </c>
      <c>
        <v>0</v>
      </c>
      <c>
        <v>0</v>
      </c>
      <c>
        <v>0</v>
      </c>
      <c>
        <v>7</v>
      </c>
      <c>
        <v>0</v>
      </c>
      <c>
        <v>0</v>
      </c>
      <c>
        <v>0</v>
      </c>
      <c>
        <v>41.1803027061953</v>
      </c>
      <c>
        <v>0</v>
      </c>
      <c>
        <v>0</v>
      </c>
      <c>
        <v>0</v>
      </c>
      <c>
        <v>154.10050926210243</v>
      </c>
      <c>
        <v>0</v>
      </c>
      <c>
        <v>0</v>
      </c>
      <c>
        <v>195.28081196829774</v>
      </c>
    </row>
    <row>
      <c>
        <v>2601047</v>
      </c>
      <c>
        <v>1</v>
      </c>
      <c>
        <is>
          <t>İZMİR</t>
        </is>
      </c>
      <c>
        <v>TİRE</v>
      </c>
      <c>
        <is>
          <t>Kullanıcı Bağlantı Hattı</t>
        </is>
      </c>
      <c>
        <v>GÖKÇEN TR-5 35-29-L00543_950344335_950344335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07.07.2023 13:36:27</t>
        </is>
      </c>
      <c>
        <is>
          <t>07.07.2023 18:57:20</t>
        </is>
      </c>
      <c>
        <v>5.348055555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2.590170289299115</v>
      </c>
      <c>
        <v>0</v>
      </c>
      <c>
        <v>0</v>
      </c>
      <c>
        <v>0</v>
      </c>
      <c>
        <v>0</v>
      </c>
      <c>
        <v>2.590170289299115</v>
      </c>
    </row>
    <row>
      <c>
        <v>2600752</v>
      </c>
      <c>
        <v>1</v>
      </c>
      <c>
        <is>
          <t>MANİSA</t>
        </is>
      </c>
      <c>
        <v>KÖPRÜBAŞI</v>
      </c>
      <c>
        <is>
          <t>KÖK</t>
        </is>
      </c>
      <c>
        <v>TOKMAKLI KÖK 45-86-M00047_ÇATALOLUK ENH.(BORLU KÖK) M01_72227668</v>
      </c>
      <c>
        <v>OG Fider Açması</v>
      </c>
      <c>
        <v>Dağıtım-OG</v>
      </c>
      <c>
        <v>Kısa</v>
      </c>
      <c>
        <v>Şebeke işletmecisi</v>
      </c>
      <c>
        <v>Bildirimsiz</v>
      </c>
      <c>
        <is>
          <t>07.07.2023 09:59:36</t>
        </is>
      </c>
      <c>
        <is>
          <t>07.07.2023 09:59:46</t>
        </is>
      </c>
      <c>
        <v>0.002777777</v>
      </c>
      <c>
        <v>7</v>
      </c>
      <c>
        <v>2050</v>
      </c>
      <c>
        <v>50</v>
      </c>
      <c>
        <v>206</v>
      </c>
      <c>
        <v>9</v>
      </c>
      <c>
        <v>295</v>
      </c>
      <c>
        <v>0</v>
      </c>
      <c>
        <v>0</v>
      </c>
      <c>
        <v>0.0039052205500000013</v>
      </c>
      <c>
        <v>0.7233044906950988</v>
      </c>
      <c>
        <v>1.4121452894793638</v>
      </c>
      <c>
        <v>0.4301012116582798</v>
      </c>
      <c>
        <v>0.06150682000526696</v>
      </c>
      <c>
        <v>0.36392406776586605</v>
      </c>
      <c>
        <v>0</v>
      </c>
      <c>
        <v>0</v>
      </c>
      <c>
        <v>2.9948871001538753</v>
      </c>
    </row>
    <row>
      <c>
        <v>2601193</v>
      </c>
      <c>
        <v>1</v>
      </c>
      <c>
        <is>
          <t>İZMİR</t>
        </is>
      </c>
      <c>
        <v>TİRE</v>
      </c>
      <c>
        <is>
          <t>AG Fideri</t>
        </is>
      </c>
      <c>
        <v>TİRE TR-11 35-29-L00011_48352069_56361428_56361428</v>
      </c>
      <c>
        <v>AG Tel Kopuğu</v>
      </c>
      <c>
        <v>Dağıtım-AG</v>
      </c>
      <c>
        <v>Uzun</v>
      </c>
      <c>
        <v>Şebeke işletmecisi</v>
      </c>
      <c>
        <v>Bildirimsiz</v>
      </c>
      <c>
        <is>
          <t>07.07.2023 15:03:29</t>
        </is>
      </c>
      <c>
        <is>
          <t>08.07.2023 00:22:17</t>
        </is>
      </c>
      <c>
        <v>9.313333333</v>
      </c>
      <c>
        <v>0</v>
      </c>
      <c>
        <v>31</v>
      </c>
      <c>
        <v>0</v>
      </c>
      <c>
        <v>1</v>
      </c>
      <c>
        <v>0</v>
      </c>
      <c>
        <v>5</v>
      </c>
      <c>
        <v>0</v>
      </c>
      <c>
        <v>0</v>
      </c>
      <c>
        <v>0</v>
      </c>
      <c>
        <v>42.404812206551036</v>
      </c>
      <c>
        <v>0</v>
      </c>
      <c>
        <v>0.6340829727710422</v>
      </c>
      <c>
        <v>0</v>
      </c>
      <c>
        <v>124.07678638211941</v>
      </c>
      <c>
        <v>0</v>
      </c>
      <c>
        <v>0</v>
      </c>
      <c>
        <v>167.11568156144148</v>
      </c>
    </row>
    <row>
      <c>
        <v>2600652</v>
      </c>
      <c>
        <v>1</v>
      </c>
      <c>
        <is>
          <t>İZMİR</t>
        </is>
      </c>
      <c>
        <v>BUCA</v>
      </c>
      <c>
        <is>
          <t>OG Fideri</t>
        </is>
      </c>
      <c>
        <v>K-1502 35-03-K01502_TRAFO K04_41910057</v>
      </c>
      <c>
        <v>Şebeke Yenileme ve Kapasite Artışı Çalışması</v>
      </c>
      <c>
        <v>Dağıtım-OG</v>
      </c>
      <c>
        <v>Uzun</v>
      </c>
      <c>
        <v>Şebeke işletmecisi</v>
      </c>
      <c>
        <v>Bildirimli</v>
      </c>
      <c>
        <is>
          <t>07.07.2023 09:00:46</t>
        </is>
      </c>
      <c>
        <is>
          <t>07.07.2023 17:18:05</t>
        </is>
      </c>
      <c>
        <v>8.288611111</v>
      </c>
      <c>
        <v>0</v>
      </c>
      <c>
        <v>950</v>
      </c>
      <c>
        <v>0</v>
      </c>
      <c>
        <v>0</v>
      </c>
      <c>
        <v>0</v>
      </c>
      <c>
        <v>43</v>
      </c>
      <c>
        <v>0</v>
      </c>
      <c>
        <v>0</v>
      </c>
      <c>
        <v>0</v>
      </c>
      <c>
        <v>1716.6978566685818</v>
      </c>
      <c>
        <v>0</v>
      </c>
      <c>
        <v>0</v>
      </c>
      <c>
        <v>0</v>
      </c>
      <c>
        <v>899.3318643507622</v>
      </c>
      <c>
        <v>0</v>
      </c>
      <c>
        <v>0</v>
      </c>
      <c>
        <v>2616.029721019344</v>
      </c>
    </row>
    <row>
      <c>
        <v>2601442</v>
      </c>
      <c>
        <v>1</v>
      </c>
      <c>
        <is>
          <t>MANİSA</t>
        </is>
      </c>
      <c>
        <v>SARUHANLI</v>
      </c>
      <c>
        <is>
          <t>DM</t>
        </is>
      </c>
      <c>
        <v>SARUHANLI DM 45-80-M00001_AKHİSAR-2 M06_2086496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07.07.2023 18:49:08</t>
        </is>
      </c>
      <c>
        <is>
          <t>07.07.2023 18:59:03</t>
        </is>
      </c>
      <c>
        <v>0.165277777</v>
      </c>
      <c>
        <v>5</v>
      </c>
      <c>
        <v>881</v>
      </c>
      <c>
        <v>282</v>
      </c>
      <c>
        <v>94</v>
      </c>
      <c>
        <v>21</v>
      </c>
      <c>
        <v>109</v>
      </c>
      <c>
        <v>4</v>
      </c>
      <c>
        <v>1</v>
      </c>
      <c>
        <v>4.589884693781441</v>
      </c>
      <c>
        <v>31.720906016158505</v>
      </c>
      <c>
        <v>657.934576264032</v>
      </c>
      <c>
        <v>97.02093528175622</v>
      </c>
      <c>
        <v>267.6518983195164</v>
      </c>
      <c>
        <v>14.271222002868285</v>
      </c>
      <c>
        <v>70.84632793970007</v>
      </c>
      <c>
        <v>0.28884204694742155</v>
      </c>
      <c>
        <v>1144.3245925647605</v>
      </c>
    </row>
    <row>
      <c>
        <v>2601419</v>
      </c>
      <c>
        <v>1</v>
      </c>
      <c>
        <is>
          <t>İZMİR</t>
        </is>
      </c>
      <c>
        <v>KARABAĞLAR</v>
      </c>
      <c>
        <is>
          <t>AG Fideri</t>
        </is>
      </c>
      <c>
        <v>K-1997 35-01-K01997_B_56383043_56383043</v>
      </c>
      <c>
        <v>Hırsızlık</v>
      </c>
      <c>
        <v>Dağıtım-AG</v>
      </c>
      <c>
        <v>Uzun</v>
      </c>
      <c>
        <v>Dışsal</v>
      </c>
      <c>
        <v>Bildirimsiz</v>
      </c>
      <c>
        <is>
          <t>07.07.2023 18:23:37</t>
        </is>
      </c>
      <c>
        <is>
          <t>07.07.2023 20:30:31</t>
        </is>
      </c>
      <c>
        <v>2.115</v>
      </c>
      <c>
        <v>0</v>
      </c>
      <c>
        <v>99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57.11861397196117</v>
      </c>
      <c>
        <v>0</v>
      </c>
      <c>
        <v>0</v>
      </c>
      <c>
        <v>0</v>
      </c>
      <c>
        <v>10.0941639444545</v>
      </c>
      <c>
        <v>0</v>
      </c>
      <c>
        <v>0</v>
      </c>
      <c>
        <v>67.21277791641566</v>
      </c>
    </row>
    <row>
      <c>
        <v>2601064</v>
      </c>
      <c>
        <v>1</v>
      </c>
      <c>
        <is>
          <t>İZMİR</t>
        </is>
      </c>
      <c>
        <v>GÜZELBAHÇE</v>
      </c>
      <c>
        <is>
          <t>Dağıtım Transformatörü</t>
        </is>
      </c>
      <c>
        <v>M-2892 35-10-M02892_35-10-M02892_72727592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07.07.2023 13:43:21</t>
        </is>
      </c>
      <c>
        <is>
          <t>07.07.2023 13:52:08</t>
        </is>
      </c>
      <c>
        <v>0.146388888</v>
      </c>
      <c>
        <v>0</v>
      </c>
      <c>
        <v>64</v>
      </c>
      <c>
        <v>0</v>
      </c>
      <c>
        <v>26</v>
      </c>
      <c>
        <v>0</v>
      </c>
      <c>
        <v>17</v>
      </c>
      <c>
        <v>0</v>
      </c>
      <c>
        <v>0</v>
      </c>
      <c>
        <v>0</v>
      </c>
      <c>
        <v>4.460775378823101</v>
      </c>
      <c>
        <v>0</v>
      </c>
      <c>
        <v>2.0588025054177748</v>
      </c>
      <c>
        <v>0</v>
      </c>
      <c>
        <v>3.0673300004418644</v>
      </c>
      <c>
        <v>0</v>
      </c>
      <c>
        <v>0</v>
      </c>
      <c>
        <v>9.586907884682741</v>
      </c>
    </row>
    <row>
      <c>
        <v>2600609</v>
      </c>
      <c>
        <v>1</v>
      </c>
      <c>
        <is>
          <t>İZMİR</t>
        </is>
      </c>
      <c>
        <v>MENDERES</v>
      </c>
      <c>
        <is>
          <t>AG Fideri</t>
        </is>
      </c>
      <c>
        <v>AĞAÇ İŞLERİ TR-8 35-22-M00144_C_56353686_56353686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07.07.2023 08:25:49</t>
        </is>
      </c>
      <c>
        <is>
          <t>07.07.2023 11:03:39</t>
        </is>
      </c>
      <c>
        <v>2.630555555</v>
      </c>
      <c>
        <v>0</v>
      </c>
      <c>
        <v>0</v>
      </c>
      <c>
        <v>0</v>
      </c>
      <c>
        <v>0</v>
      </c>
      <c>
        <v>0</v>
      </c>
      <c>
        <v>16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36.618262270616626</v>
      </c>
      <c>
        <v>0</v>
      </c>
      <c>
        <v>69.12854223739339</v>
      </c>
      <c>
        <v>105.74680450801002</v>
      </c>
    </row>
    <row>
      <c>
        <v>2601207</v>
      </c>
      <c>
        <v>1</v>
      </c>
      <c>
        <is>
          <t>MANİSA</t>
        </is>
      </c>
      <c>
        <v>ALAŞEHİR</v>
      </c>
      <c>
        <is>
          <t>OG Fideri</t>
        </is>
      </c>
      <c>
        <v>GİRELLİ TR-2 45-73-M00766_DIREK TIPI TRAFO HUCRESI H01_2094374</v>
      </c>
      <c>
        <v>OG Ayırıcı Arızası</v>
      </c>
      <c>
        <v>Dağıtım-OG</v>
      </c>
      <c>
        <v>Uzun</v>
      </c>
      <c>
        <v>Şebeke işletmecisi</v>
      </c>
      <c>
        <v>Bildirimsiz</v>
      </c>
      <c>
        <is>
          <t>07.07.2023 15:06:20</t>
        </is>
      </c>
      <c>
        <is>
          <t>07.07.2023 22:31:35</t>
        </is>
      </c>
      <c>
        <v>7.420833333</v>
      </c>
      <c>
        <v>0</v>
      </c>
      <c>
        <v>80</v>
      </c>
      <c>
        <v>0</v>
      </c>
      <c>
        <v>27</v>
      </c>
      <c>
        <v>0</v>
      </c>
      <c>
        <v>10</v>
      </c>
      <c>
        <v>0</v>
      </c>
      <c>
        <v>0</v>
      </c>
      <c>
        <v>0</v>
      </c>
      <c>
        <v>135.48840677881782</v>
      </c>
      <c>
        <v>0</v>
      </c>
      <c>
        <v>221.0806471171183</v>
      </c>
      <c>
        <v>0</v>
      </c>
      <c>
        <v>64.57389179697654</v>
      </c>
      <c>
        <v>0</v>
      </c>
      <c>
        <v>0</v>
      </c>
      <c>
        <v>421.1429456929127</v>
      </c>
    </row>
    <row>
      <c>
        <v>2600709</v>
      </c>
      <c>
        <v>1</v>
      </c>
      <c>
        <is>
          <t>İZMİR</t>
        </is>
      </c>
      <c>
        <v>BORNOVA</v>
      </c>
      <c>
        <is>
          <t>Dağıtım Transformatörü</t>
        </is>
      </c>
      <c>
        <v>K-4498 35-02-K04498_35-02-K04498_2350939</v>
      </c>
      <c>
        <v>Şebeke Yenileme ve Kapasite Artışı Çalışması</v>
      </c>
      <c>
        <v>Dağıtım-AG</v>
      </c>
      <c>
        <v>Uzun</v>
      </c>
      <c>
        <v>Şebeke işletmecisi</v>
      </c>
      <c>
        <v>Bildirimli</v>
      </c>
      <c>
        <is>
          <t>07.07.2023 09:19:16</t>
        </is>
      </c>
      <c>
        <is>
          <t>07.07.2023 12:51:06</t>
        </is>
      </c>
      <c>
        <v>3.530555555</v>
      </c>
      <c>
        <v>0</v>
      </c>
      <c>
        <v>170</v>
      </c>
      <c>
        <v>0</v>
      </c>
      <c>
        <v>0</v>
      </c>
      <c>
        <v>0</v>
      </c>
      <c>
        <v>41</v>
      </c>
      <c>
        <v>0</v>
      </c>
      <c>
        <v>3</v>
      </c>
      <c>
        <v>0</v>
      </c>
      <c>
        <v>158.3130185501283</v>
      </c>
      <c>
        <v>0</v>
      </c>
      <c>
        <v>0</v>
      </c>
      <c>
        <v>0</v>
      </c>
      <c>
        <v>758.2856340379625</v>
      </c>
      <c>
        <v>0</v>
      </c>
      <c>
        <v>155.74500599340527</v>
      </c>
      <c>
        <v>1072.3436585814961</v>
      </c>
    </row>
    <row>
      <c>
        <v>2600543</v>
      </c>
      <c>
        <v>1</v>
      </c>
      <c>
        <is>
          <t>İZMİR</t>
        </is>
      </c>
      <c>
        <v>KEMALPAŞA</v>
      </c>
      <c>
        <is>
          <t>KÖK</t>
        </is>
      </c>
      <c>
        <v>TR-1 35-27-M00001_TR-5 M05_83504963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07.07.2023 02:52:40</t>
        </is>
      </c>
      <c>
        <is>
          <t>07.07.2023 05:20:12</t>
        </is>
      </c>
      <c>
        <v>2.458888888</v>
      </c>
      <c>
        <v>0</v>
      </c>
      <c>
        <v>8818</v>
      </c>
      <c>
        <v>0</v>
      </c>
      <c>
        <v>32</v>
      </c>
      <c>
        <v>1</v>
      </c>
      <c>
        <v>960</v>
      </c>
      <c>
        <v>0</v>
      </c>
      <c>
        <v>0</v>
      </c>
      <c>
        <v>0</v>
      </c>
      <c>
        <v>3518.1289125214357</v>
      </c>
      <c>
        <v>0</v>
      </c>
      <c>
        <v>27.605149639656997</v>
      </c>
      <c>
        <v>78.5474977549368</v>
      </c>
      <c>
        <v>1372.4637038238254</v>
      </c>
      <c>
        <v>0</v>
      </c>
      <c>
        <v>0</v>
      </c>
      <c>
        <v>4996.745263739856</v>
      </c>
    </row>
    <row>
      <c>
        <v>2601256</v>
      </c>
      <c>
        <v>1</v>
      </c>
      <c>
        <is>
          <t>İZMİR</t>
        </is>
      </c>
      <c>
        <v>BERGAMA</v>
      </c>
      <c>
        <is>
          <t>OG Fideri</t>
        </is>
      </c>
      <c>
        <v>TR-82 35-16-L00082_TR-86/TR-87/TR-88/TR-89/TR-93 L04_71999975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07.07.2023 15:52:31</t>
        </is>
      </c>
      <c>
        <is>
          <t>07.07.2023 16:41:50</t>
        </is>
      </c>
      <c>
        <v>0.821944444</v>
      </c>
      <c>
        <v>0</v>
      </c>
      <c>
        <v>951</v>
      </c>
      <c>
        <v>1</v>
      </c>
      <c>
        <v>1</v>
      </c>
      <c>
        <v>1</v>
      </c>
      <c>
        <v>143</v>
      </c>
      <c>
        <v>0</v>
      </c>
      <c>
        <v>0</v>
      </c>
      <c>
        <v>0</v>
      </c>
      <c>
        <v>130.6730179186865</v>
      </c>
      <c>
        <v>5.357186295203485</v>
      </c>
      <c>
        <v>0.204923660325987</v>
      </c>
      <c>
        <v>20.818017414610306</v>
      </c>
      <c>
        <v>114.21723803722593</v>
      </c>
      <c>
        <v>0</v>
      </c>
      <c>
        <v>0</v>
      </c>
      <c>
        <v>271.2703833260522</v>
      </c>
    </row>
    <row>
      <c>
        <v>2600566</v>
      </c>
      <c>
        <v>1</v>
      </c>
      <c>
        <is>
          <t>İZMİR</t>
        </is>
      </c>
      <c>
        <v>TİRE</v>
      </c>
      <c>
        <is>
          <t>AG Fideri</t>
        </is>
      </c>
      <c>
        <v>HASAN KÜÇÜK SULAMA GRUBU 35-29-L00298__90946903_90946903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07.07.2023 05:51:45</t>
        </is>
      </c>
      <c>
        <is>
          <t>07.07.2023 13:54:11</t>
        </is>
      </c>
      <c>
        <v>8.040555555</v>
      </c>
      <c>
        <v>0</v>
      </c>
      <c>
        <v>14</v>
      </c>
      <c>
        <v>0</v>
      </c>
      <c>
        <v>17</v>
      </c>
      <c>
        <v>0</v>
      </c>
      <c>
        <v>5</v>
      </c>
      <c>
        <v>0</v>
      </c>
      <c>
        <v>0</v>
      </c>
      <c>
        <v>0</v>
      </c>
      <c>
        <v>98.9217863060891</v>
      </c>
      <c>
        <v>0</v>
      </c>
      <c>
        <v>612.8808644274188</v>
      </c>
      <c>
        <v>0</v>
      </c>
      <c>
        <v>110.88613552564934</v>
      </c>
      <c>
        <v>0</v>
      </c>
      <c>
        <v>0</v>
      </c>
      <c>
        <v>822.6887862591573</v>
      </c>
    </row>
    <row>
      <c>
        <v>2601376</v>
      </c>
      <c>
        <v>1</v>
      </c>
      <c>
        <is>
          <t>MANİSA</t>
        </is>
      </c>
      <c>
        <v>SARUHANLI</v>
      </c>
      <c>
        <is>
          <t>Dağıtım Transformatörü</t>
        </is>
      </c>
      <c>
        <v>BÜYÜKBELEN TR-4 45-80-M00099_45-80-M00099_2374069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07.07.2023 17:40:10</t>
        </is>
      </c>
      <c>
        <is>
          <t>07.07.2023 18:40:19</t>
        </is>
      </c>
      <c>
        <v>1.0025</v>
      </c>
      <c>
        <v>0</v>
      </c>
      <c>
        <v>248</v>
      </c>
      <c>
        <v>0</v>
      </c>
      <c>
        <v>2</v>
      </c>
      <c>
        <v>0</v>
      </c>
      <c>
        <v>68</v>
      </c>
      <c>
        <v>0</v>
      </c>
      <c>
        <v>0</v>
      </c>
      <c>
        <v>0</v>
      </c>
      <c>
        <v>44.302631027731586</v>
      </c>
      <c>
        <v>0</v>
      </c>
      <c>
        <v>0.21227417908347299</v>
      </c>
      <c>
        <v>0</v>
      </c>
      <c>
        <v>38.910407040870325</v>
      </c>
      <c>
        <v>0</v>
      </c>
      <c>
        <v>0</v>
      </c>
      <c>
        <v>83.42531224768538</v>
      </c>
    </row>
    <row>
      <c>
        <v>2600629</v>
      </c>
      <c>
        <v>1</v>
      </c>
      <c>
        <is>
          <t>İZMİR</t>
        </is>
      </c>
      <c>
        <v>TİRE</v>
      </c>
      <c>
        <is>
          <t>Dağıtım Transformatörü</t>
        </is>
      </c>
      <c>
        <v>KAPLAN TR-1 35-29-M00091_35-29-M00091_2372281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07.07.2023 08:48:18</t>
        </is>
      </c>
      <c>
        <is>
          <t>07.07.2023 13:16:11</t>
        </is>
      </c>
      <c>
        <v>4.464722222</v>
      </c>
      <c>
        <v>0</v>
      </c>
      <c>
        <v>101</v>
      </c>
      <c>
        <v>0</v>
      </c>
      <c>
        <v>7</v>
      </c>
      <c>
        <v>0</v>
      </c>
      <c>
        <v>24</v>
      </c>
      <c>
        <v>0</v>
      </c>
      <c>
        <v>0</v>
      </c>
      <c>
        <v>0</v>
      </c>
      <c>
        <v>70.19183516387265</v>
      </c>
      <c>
        <v>0</v>
      </c>
      <c>
        <v>37.22734576130602</v>
      </c>
      <c>
        <v>0</v>
      </c>
      <c>
        <v>185.1739586542977</v>
      </c>
      <c>
        <v>0</v>
      </c>
      <c>
        <v>0</v>
      </c>
      <c>
        <v>292.5931395794764</v>
      </c>
    </row>
    <row>
      <c>
        <v>2601270</v>
      </c>
      <c>
        <v>1</v>
      </c>
      <c>
        <is>
          <t>MANİSA</t>
        </is>
      </c>
      <c>
        <v>KULA</v>
      </c>
      <c>
        <is>
          <t>Dağıtım Transformatörü</t>
        </is>
      </c>
      <c>
        <v>HAMİDİYE TR-1 45-77-L00114_45-77-L00114_2366672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07.07.2023 15:58:55</t>
        </is>
      </c>
      <c>
        <is>
          <t>07.07.2023 17:16:27</t>
        </is>
      </c>
      <c>
        <v>1.292222222</v>
      </c>
      <c>
        <v>0</v>
      </c>
      <c>
        <v>50</v>
      </c>
      <c>
        <v>0</v>
      </c>
      <c>
        <v>7</v>
      </c>
      <c>
        <v>0</v>
      </c>
      <c>
        <v>8</v>
      </c>
      <c>
        <v>0</v>
      </c>
      <c>
        <v>0</v>
      </c>
      <c>
        <v>0</v>
      </c>
      <c>
        <v>9.139206450405311</v>
      </c>
      <c>
        <v>0</v>
      </c>
      <c>
        <v>1.1166995308466832</v>
      </c>
      <c>
        <v>0</v>
      </c>
      <c>
        <v>8.277933873274915</v>
      </c>
      <c>
        <v>0</v>
      </c>
      <c>
        <v>0</v>
      </c>
      <c>
        <v>18.53383985452691</v>
      </c>
    </row>
    <row>
      <c>
        <v>2600735</v>
      </c>
      <c>
        <v>1</v>
      </c>
      <c>
        <is>
          <t>İZMİR</t>
        </is>
      </c>
      <c>
        <v>ALİAĞA</v>
      </c>
      <c>
        <is>
          <t>DM</t>
        </is>
      </c>
      <c>
        <v>İMBAT DM 35-17-M00260_ÇEBİTAŞ-2 M14_2123280</v>
      </c>
      <c>
        <v>Manevra</v>
      </c>
      <c>
        <v>Dağıtım-OG</v>
      </c>
      <c>
        <v>Kısa</v>
      </c>
      <c>
        <v>Şebeke işletmecisi</v>
      </c>
      <c>
        <v>Bildirimsiz</v>
      </c>
      <c>
        <is>
          <t>07.07.2023 09:53:04</t>
        </is>
      </c>
      <c>
        <is>
          <t>07.07.2023 09:55:07</t>
        </is>
      </c>
      <c>
        <v>0.034166666</v>
      </c>
      <c>
        <v>0</v>
      </c>
      <c>
        <v>0</v>
      </c>
      <c>
        <v>0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4.703896281300075</v>
      </c>
      <c>
        <v>0</v>
      </c>
      <c>
        <v>4.703896281300075</v>
      </c>
    </row>
    <row>
      <c>
        <v>2600523</v>
      </c>
      <c>
        <v>1</v>
      </c>
      <c>
        <is>
          <t>İZMİR</t>
        </is>
      </c>
      <c>
        <v>TİRE</v>
      </c>
      <c>
        <is>
          <t>Kullanıcı Bağlantı Hattı</t>
        </is>
      </c>
      <c>
        <v>PEŞREFLİ TR-4 35-29-L00773_950328643_950328643</v>
      </c>
      <c>
        <v>AG Box / Sdk Abone Çıkış Sigorta Atığı</v>
      </c>
      <c>
        <v>Dağıtım-AG</v>
      </c>
      <c>
        <v>Uzun</v>
      </c>
      <c>
        <v>Şebeke işletmecisi</v>
      </c>
      <c>
        <v>Bildirimsiz</v>
      </c>
      <c>
        <is>
          <t>07.07.2023 00:05:29</t>
        </is>
      </c>
      <c>
        <is>
          <t>07.07.2023 04:50:47</t>
        </is>
      </c>
      <c>
        <v>4.755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0.6386806237247573</v>
      </c>
      <c>
        <v>0</v>
      </c>
      <c>
        <v>0</v>
      </c>
      <c>
        <v>0</v>
      </c>
      <c>
        <v>0</v>
      </c>
      <c>
        <v>0</v>
      </c>
      <c>
        <v>0</v>
      </c>
      <c>
        <v>0.6386806237247573</v>
      </c>
    </row>
    <row>
      <c>
        <v>2601313</v>
      </c>
      <c>
        <v>1</v>
      </c>
      <c>
        <is>
          <t>MANİSA</t>
        </is>
      </c>
      <c>
        <v>SOMA</v>
      </c>
      <c>
        <is>
          <t>DM</t>
        </is>
      </c>
      <c>
        <v>SOMA A SANTRALİ İM/DM 45-82-A00001_SAVAŞTEPE 15.8 L14_2324960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07.07.2023 16:37:36</t>
        </is>
      </c>
      <c>
        <is>
          <t>07.07.2023 17:05:44</t>
        </is>
      </c>
      <c>
        <v>0.468888888</v>
      </c>
      <c>
        <v>16</v>
      </c>
      <c>
        <v>866</v>
      </c>
      <c>
        <v>73</v>
      </c>
      <c>
        <v>41</v>
      </c>
      <c>
        <v>16</v>
      </c>
      <c>
        <v>50</v>
      </c>
      <c>
        <v>0</v>
      </c>
      <c>
        <v>1</v>
      </c>
      <c>
        <v>2.3974970917204104</v>
      </c>
      <c>
        <v>55.84350340813749</v>
      </c>
      <c>
        <v>41.04942392641132</v>
      </c>
      <c>
        <v>14.147944763427393</v>
      </c>
      <c>
        <v>32.00765552003661</v>
      </c>
      <c>
        <v>18.337882331340186</v>
      </c>
      <c>
        <v>0</v>
      </c>
      <c>
        <v>3.963114524210305</v>
      </c>
      <c>
        <v>167.74702156528372</v>
      </c>
    </row>
    <row>
      <c>
        <v>2601170</v>
      </c>
      <c>
        <v>1</v>
      </c>
      <c>
        <is>
          <t>İZMİR</t>
        </is>
      </c>
      <c>
        <v>URLA</v>
      </c>
      <c>
        <is>
          <t>Kullanıcı Bağlantı Hattı</t>
        </is>
      </c>
      <c>
        <v>TR-63 35-19-L00063_956665001_956665001</v>
      </c>
      <c>
        <v>AG Branşman Yeraltı Kablo Arızası</v>
      </c>
      <c>
        <v>Dağıtım-AG</v>
      </c>
      <c>
        <v>Uzun</v>
      </c>
      <c>
        <v>Şebeke işletmecisi</v>
      </c>
      <c>
        <v>Bildirimsiz</v>
      </c>
      <c>
        <is>
          <t>07.07.2023 14:44:02</t>
        </is>
      </c>
      <c>
        <is>
          <t>07.07.2023 18:09:20</t>
        </is>
      </c>
      <c>
        <v>3.421666666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0.7645872694508499</v>
      </c>
      <c>
        <v>0</v>
      </c>
      <c>
        <v>0</v>
      </c>
      <c>
        <v>0</v>
      </c>
      <c>
        <v>0</v>
      </c>
      <c>
        <v>0</v>
      </c>
      <c>
        <v>0</v>
      </c>
      <c>
        <v>0.7645872694508499</v>
      </c>
    </row>
    <row>
      <c>
        <v>2601004</v>
      </c>
      <c>
        <v>1</v>
      </c>
      <c>
        <is>
          <t>İZMİR</t>
        </is>
      </c>
      <c>
        <v>TİRE</v>
      </c>
      <c>
        <is>
          <t>AG Fideri</t>
        </is>
      </c>
      <c>
        <v>HÜSEYİN ÇETİNKAYA SULAMA GRUBU 35-29-M00368_A_91180222_91180222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07.07.2023 13:06:08</t>
        </is>
      </c>
      <c>
        <is>
          <t>07.07.2023 19:46:44</t>
        </is>
      </c>
      <c>
        <v>6.676666666</v>
      </c>
      <c>
        <v>0</v>
      </c>
      <c>
        <v>0</v>
      </c>
      <c>
        <v>0</v>
      </c>
      <c>
        <v>2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19.32140930386514</v>
      </c>
      <c>
        <v>0</v>
      </c>
      <c>
        <v>69.88748146778697</v>
      </c>
      <c>
        <v>0</v>
      </c>
      <c>
        <v>0</v>
      </c>
      <c>
        <v>89.20889077165211</v>
      </c>
    </row>
    <row>
      <c>
        <v>2601359</v>
      </c>
      <c>
        <v>1</v>
      </c>
      <c>
        <is>
          <t>İZMİR</t>
        </is>
      </c>
      <c>
        <v>SELÇUK</v>
      </c>
      <c>
        <is>
          <t>DM</t>
        </is>
      </c>
      <c>
        <v>SELÇUK İM/DM 35-13-A00004_BAYRAKÇIKULE (TEİAŞ GİRİŞ) M12_65986277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07.07.2023 17:19:51</t>
        </is>
      </c>
      <c>
        <is>
          <t>07.07.2023 17:26:53</t>
        </is>
      </c>
      <c>
        <v>0.117222222</v>
      </c>
      <c>
        <v>44</v>
      </c>
      <c>
        <v>11279</v>
      </c>
      <c>
        <v>241</v>
      </c>
      <c>
        <v>453</v>
      </c>
      <c>
        <v>125</v>
      </c>
      <c>
        <v>2074</v>
      </c>
      <c>
        <v>8</v>
      </c>
      <c>
        <v>6</v>
      </c>
      <c>
        <v>8.98362386304487</v>
      </c>
      <c>
        <v>313.77512941332805</v>
      </c>
      <c>
        <v>241.9159775128529</v>
      </c>
      <c>
        <v>117.26898827829385</v>
      </c>
      <c>
        <v>208.99310889389534</v>
      </c>
      <c>
        <v>367.2076153539378</v>
      </c>
      <c>
        <v>35.2268269821613</v>
      </c>
      <c>
        <v>12.676976834080849</v>
      </c>
      <c>
        <v>1306.0482471315952</v>
      </c>
    </row>
    <row>
      <c>
        <v>2600958</v>
      </c>
      <c>
        <v>1</v>
      </c>
      <c>
        <is>
          <t>İZMİR</t>
        </is>
      </c>
      <c>
        <v>SEFERİHİSAR</v>
      </c>
      <c>
        <is>
          <t>Kullanıcı Bağlantı Hattı</t>
        </is>
      </c>
      <c>
        <v>L-67 ELMASTAŞ 35-14-L00067_956635260_956635260</v>
      </c>
      <c>
        <v>AG Branşman Yeraltı Kablo Arızası</v>
      </c>
      <c>
        <v>Dağıtım-AG</v>
      </c>
      <c>
        <v>Uzun</v>
      </c>
      <c>
        <v>Şebeke işletmecisi</v>
      </c>
      <c>
        <v>Bildirimsiz</v>
      </c>
      <c>
        <is>
          <t>07.07.2023 12:01:10</t>
        </is>
      </c>
      <c>
        <is>
          <t>07.07.2023 15:50:45</t>
        </is>
      </c>
      <c>
        <v>3.826388888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1.3116836885627658</v>
      </c>
      <c>
        <v>0</v>
      </c>
      <c>
        <v>0</v>
      </c>
      <c>
        <v>0</v>
      </c>
      <c>
        <v>0</v>
      </c>
      <c>
        <v>0</v>
      </c>
      <c>
        <v>0</v>
      </c>
      <c>
        <v>1.3116836885627658</v>
      </c>
    </row>
    <row>
      <c>
        <v>2601522</v>
      </c>
      <c>
        <v>1</v>
      </c>
      <c>
        <is>
          <t>MANİSA</t>
        </is>
      </c>
      <c>
        <v>TURGUTLU</v>
      </c>
      <c>
        <is>
          <t>Dağıtım Transformatörü</t>
        </is>
      </c>
      <c>
        <v>AYVACIK KIRAN TR-1 45-83-L00297_45-83-L00297_2356540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07.07.2023 20:28:15</t>
        </is>
      </c>
      <c>
        <is>
          <t>07.07.2023 23:15:36</t>
        </is>
      </c>
      <c>
        <v>2.789166666</v>
      </c>
      <c>
        <v>0</v>
      </c>
      <c>
        <v>7</v>
      </c>
      <c>
        <v>0</v>
      </c>
      <c>
        <v>17</v>
      </c>
      <c>
        <v>0</v>
      </c>
      <c>
        <v>4</v>
      </c>
      <c>
        <v>0</v>
      </c>
      <c>
        <v>0</v>
      </c>
      <c>
        <v>0</v>
      </c>
      <c>
        <v>2.1125090185441695</v>
      </c>
      <c>
        <v>0</v>
      </c>
      <c>
        <v>28.146901746369352</v>
      </c>
      <c>
        <v>0</v>
      </c>
      <c>
        <v>9.864195205281675</v>
      </c>
      <c>
        <v>0</v>
      </c>
      <c>
        <v>0</v>
      </c>
      <c>
        <v>40.1236059701952</v>
      </c>
    </row>
    <row>
      <c>
        <v>2601499</v>
      </c>
      <c>
        <v>1</v>
      </c>
      <c>
        <is>
          <t>MANİSA</t>
        </is>
      </c>
      <c>
        <v>TURGUTLU</v>
      </c>
      <c>
        <is>
          <t>AG Fideri</t>
        </is>
      </c>
      <c>
        <v>URGANLI TR-12 45-83-M00553_48024919_56399784_56399784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07.07.2023 20:00:24</t>
        </is>
      </c>
      <c>
        <is>
          <t>07.07.2023 21:09:54</t>
        </is>
      </c>
      <c>
        <v>1.158333333</v>
      </c>
      <c>
        <v>0</v>
      </c>
      <c>
        <v>6</v>
      </c>
      <c>
        <v>0</v>
      </c>
      <c>
        <v>2</v>
      </c>
      <c>
        <v>0</v>
      </c>
      <c>
        <v>1</v>
      </c>
      <c>
        <v>0</v>
      </c>
      <c>
        <v>0</v>
      </c>
      <c>
        <v>0</v>
      </c>
      <c>
        <v>0.9059634657023627</v>
      </c>
      <c>
        <v>0</v>
      </c>
      <c>
        <v>9.75786409325347</v>
      </c>
      <c>
        <v>0</v>
      </c>
      <c>
        <v>4.108305226485933</v>
      </c>
      <c>
        <v>0</v>
      </c>
      <c>
        <v>0</v>
      </c>
      <c>
        <v>14.772132785441766</v>
      </c>
    </row>
    <row>
      <c>
        <v>2600835</v>
      </c>
      <c>
        <v>1</v>
      </c>
      <c>
        <is>
          <t>İZMİR</t>
        </is>
      </c>
      <c>
        <v>MENEMEN</v>
      </c>
      <c>
        <is>
          <t>DM</t>
        </is>
      </c>
      <c>
        <v>VİLLAKENT DM 35-28-M00381_DERSAN-1 M01_66521604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07.07.2023 10:41:21</t>
        </is>
      </c>
      <c>
        <is>
          <t>07.07.2023 10:45:01</t>
        </is>
      </c>
      <c>
        <v>0.061111111</v>
      </c>
      <c>
        <v>4</v>
      </c>
      <c>
        <v>6648</v>
      </c>
      <c>
        <v>3</v>
      </c>
      <c>
        <v>16</v>
      </c>
      <c>
        <v>26</v>
      </c>
      <c>
        <v>575</v>
      </c>
      <c>
        <v>5</v>
      </c>
      <c>
        <v>0</v>
      </c>
      <c>
        <v>0.28388460026666673</v>
      </c>
      <c>
        <v>99.82148839469917</v>
      </c>
      <c>
        <v>1.69084261121886</v>
      </c>
      <c>
        <v>1.5264902370993245</v>
      </c>
      <c>
        <v>13.53484729399654</v>
      </c>
      <c>
        <v>64.23594511504666</v>
      </c>
      <c>
        <v>33.98244233197607</v>
      </c>
      <c>
        <v>0</v>
      </c>
      <c>
        <v>215.07594058430328</v>
      </c>
    </row>
    <row>
      <c>
        <v>2601353</v>
      </c>
      <c>
        <v>1</v>
      </c>
      <c>
        <is>
          <t>MANİSA</t>
        </is>
      </c>
      <c>
        <v>GÖRDES</v>
      </c>
      <c>
        <is>
          <t>AG Fideri</t>
        </is>
      </c>
      <c>
        <v>BEĞEL DEĞİRMENBOĞAZI TR-1 45-75-M00283_B_91297166_91297166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07.07.2023 17:01:36</t>
        </is>
      </c>
      <c>
        <is>
          <t>07.07.2023 20:33:53</t>
        </is>
      </c>
      <c>
        <v>3.538055555</v>
      </c>
      <c>
        <v>0</v>
      </c>
      <c>
        <v>6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7.543349456770686</v>
      </c>
      <c>
        <v>0</v>
      </c>
      <c>
        <v>10.660501135656666</v>
      </c>
      <c>
        <v>0</v>
      </c>
      <c>
        <v>0</v>
      </c>
      <c>
        <v>0</v>
      </c>
      <c>
        <v>0</v>
      </c>
      <c>
        <v>18.20385059242735</v>
      </c>
    </row>
    <row>
      <c>
        <v>2600812</v>
      </c>
      <c>
        <v>1</v>
      </c>
      <c>
        <is>
          <t>İZMİR</t>
        </is>
      </c>
      <c>
        <v>KEMALPAŞA</v>
      </c>
      <c>
        <is>
          <t>OG Fideri</t>
        </is>
      </c>
      <c>
        <v>YENMİŞ KÖK 35-27-M00366_Recloser M03_2303188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07.07.2023 10:26:07</t>
        </is>
      </c>
      <c>
        <is>
          <t>07.07.2023 11:07:03</t>
        </is>
      </c>
      <c>
        <v>0.682222222</v>
      </c>
      <c>
        <v>5</v>
      </c>
      <c>
        <v>0</v>
      </c>
      <c>
        <v>17</v>
      </c>
      <c>
        <v>0</v>
      </c>
      <c>
        <v>15</v>
      </c>
      <c>
        <v>0</v>
      </c>
      <c>
        <v>1</v>
      </c>
      <c>
        <v>0</v>
      </c>
      <c>
        <v>0.9379223560034704</v>
      </c>
      <c>
        <v>0</v>
      </c>
      <c>
        <v>8.332810607466245</v>
      </c>
      <c>
        <v>0</v>
      </c>
      <c>
        <v>64.02192520417981</v>
      </c>
      <c>
        <v>0</v>
      </c>
      <c>
        <v>8.470885561881676</v>
      </c>
      <c>
        <v>0</v>
      </c>
      <c>
        <v>81.7635437295312</v>
      </c>
    </row>
    <row>
      <c>
        <v>2600795</v>
      </c>
      <c>
        <v>1</v>
      </c>
      <c>
        <is>
          <t>MANİSA</t>
        </is>
      </c>
      <c>
        <v>ALAŞEHİR</v>
      </c>
      <c>
        <is>
          <t>AG Fideri</t>
        </is>
      </c>
      <c>
        <v>TEPEKÖY TR-3 45-73-M00784_A_91131934_91131934</v>
      </c>
      <c>
        <v>AG Tel Kopuğu</v>
      </c>
      <c>
        <v>Dağıtım-AG</v>
      </c>
      <c>
        <v>Uzun</v>
      </c>
      <c>
        <v>Şebeke işletmecisi</v>
      </c>
      <c>
        <v>Bildirimsiz</v>
      </c>
      <c>
        <is>
          <t>07.07.2023 10:12:24</t>
        </is>
      </c>
      <c>
        <is>
          <t>07.07.2023 16:08:16</t>
        </is>
      </c>
      <c>
        <v>5.931111111</v>
      </c>
      <c>
        <v>0</v>
      </c>
      <c>
        <v>12</v>
      </c>
      <c>
        <v>0</v>
      </c>
      <c>
        <v>6</v>
      </c>
      <c>
        <v>0</v>
      </c>
      <c>
        <v>2</v>
      </c>
      <c>
        <v>0</v>
      </c>
      <c>
        <v>0</v>
      </c>
      <c>
        <v>0</v>
      </c>
      <c>
        <v>15.597453824943077</v>
      </c>
      <c>
        <v>0</v>
      </c>
      <c>
        <v>113.73095966587465</v>
      </c>
      <c>
        <v>0</v>
      </c>
      <c>
        <v>1.0886049148081913</v>
      </c>
      <c>
        <v>0</v>
      </c>
      <c>
        <v>0</v>
      </c>
      <c>
        <v>130.41701840562592</v>
      </c>
    </row>
    <row>
      <c>
        <v>2601436</v>
      </c>
      <c>
        <v>1</v>
      </c>
      <c>
        <is>
          <t>İZMİR</t>
        </is>
      </c>
      <c>
        <v>TORBALI</v>
      </c>
      <c>
        <is>
          <t>Dağıtım Transformatörü</t>
        </is>
      </c>
      <c>
        <v>YEŞİLKÖY-2 35-26-M00791_35-26-M00791_2376545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07.07.2023 18:40:51</t>
        </is>
      </c>
      <c>
        <is>
          <t>07.07.2023 19:35:30</t>
        </is>
      </c>
      <c>
        <v>0.910833333</v>
      </c>
      <c>
        <v>0</v>
      </c>
      <c>
        <v>53</v>
      </c>
      <c>
        <v>0</v>
      </c>
      <c>
        <v>5</v>
      </c>
      <c>
        <v>0</v>
      </c>
      <c>
        <v>20</v>
      </c>
      <c>
        <v>0</v>
      </c>
      <c>
        <v>0</v>
      </c>
      <c>
        <v>0</v>
      </c>
      <c>
        <v>13.601005154781983</v>
      </c>
      <c>
        <v>0</v>
      </c>
      <c>
        <v>0.6291067114691078</v>
      </c>
      <c>
        <v>0</v>
      </c>
      <c>
        <v>12.68564131175185</v>
      </c>
      <c>
        <v>0</v>
      </c>
      <c>
        <v>0</v>
      </c>
      <c>
        <v>26.91575317800294</v>
      </c>
    </row>
    <row>
      <c>
        <v>2601150</v>
      </c>
      <c>
        <v>1</v>
      </c>
      <c>
        <is>
          <t>MANİSA</t>
        </is>
      </c>
      <c>
        <v>ALAŞEHİR</v>
      </c>
      <c>
        <is>
          <t>OG Fideri</t>
        </is>
      </c>
      <c>
        <v>ULUDERBENT TR-7 45-73-M00540_DIREK TIPI TRAFO HUCRESI H01_2084119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07.07.2023 14:37:21</t>
        </is>
      </c>
      <c>
        <is>
          <t>07.07.2023 15:30:08</t>
        </is>
      </c>
      <c>
        <v>0.879722222</v>
      </c>
      <c>
        <v>0</v>
      </c>
      <c>
        <v>39</v>
      </c>
      <c>
        <v>0</v>
      </c>
      <c>
        <v>7</v>
      </c>
      <c>
        <v>0</v>
      </c>
      <c>
        <v>4</v>
      </c>
      <c>
        <v>0</v>
      </c>
      <c>
        <v>0</v>
      </c>
      <c>
        <v>0</v>
      </c>
      <c>
        <v>6.231323146477207</v>
      </c>
      <c>
        <v>0</v>
      </c>
      <c>
        <v>30.96985124280306</v>
      </c>
      <c>
        <v>0</v>
      </c>
      <c>
        <v>8.583317237063019</v>
      </c>
      <c>
        <v>0</v>
      </c>
      <c>
        <v>0</v>
      </c>
      <c>
        <v>45.78449162634329</v>
      </c>
    </row>
    <row>
      <c>
        <v>2601190</v>
      </c>
      <c>
        <v>1</v>
      </c>
      <c>
        <is>
          <t>İZMİR</t>
        </is>
      </c>
      <c>
        <v>ÖDEMİŞ</v>
      </c>
      <c>
        <is>
          <t>Dağıtım Transformatörü</t>
        </is>
      </c>
      <c>
        <v>KURUCUOVA TR-7 35-15-L00248_35-15-L00248_2365156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07.07.2023 15:05:02</t>
        </is>
      </c>
      <c>
        <is>
          <t>07.07.2023 17:28:03</t>
        </is>
      </c>
      <c>
        <v>2.383611111</v>
      </c>
      <c>
        <v>0</v>
      </c>
      <c>
        <v>13</v>
      </c>
      <c>
        <v>0</v>
      </c>
      <c>
        <v>16</v>
      </c>
      <c>
        <v>0</v>
      </c>
      <c>
        <v>4</v>
      </c>
      <c>
        <v>0</v>
      </c>
      <c>
        <v>0</v>
      </c>
      <c>
        <v>0</v>
      </c>
      <c>
        <v>21.754539800513687</v>
      </c>
      <c>
        <v>0</v>
      </c>
      <c>
        <v>48.6388012376208</v>
      </c>
      <c>
        <v>0</v>
      </c>
      <c>
        <v>3.83334145821756</v>
      </c>
      <c>
        <v>0</v>
      </c>
      <c>
        <v>0</v>
      </c>
      <c>
        <v>74.22668249635204</v>
      </c>
    </row>
    <row>
      <c>
        <v>2601585</v>
      </c>
      <c>
        <v>1</v>
      </c>
      <c>
        <is>
          <t>MANİSA</t>
        </is>
      </c>
      <c>
        <v>SALİHLİ</v>
      </c>
      <c>
        <is>
          <t>Dağıtım Transformatörü</t>
        </is>
      </c>
      <c>
        <v>TR-174/A 45-78-L00736_45-78-L00736_61394670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07.07.2023 21:36:09</t>
        </is>
      </c>
      <c>
        <is>
          <t>07.07.2023 23:26:59</t>
        </is>
      </c>
      <c>
        <v>1.847222222</v>
      </c>
      <c>
        <v>0</v>
      </c>
      <c>
        <v>571</v>
      </c>
      <c>
        <v>0</v>
      </c>
      <c>
        <v>1</v>
      </c>
      <c>
        <v>0</v>
      </c>
      <c>
        <v>33</v>
      </c>
      <c>
        <v>0</v>
      </c>
      <c>
        <v>0</v>
      </c>
      <c>
        <v>0</v>
      </c>
      <c>
        <v>239.8705923384778</v>
      </c>
      <c>
        <v>0</v>
      </c>
      <c>
        <v>5.012351055746667</v>
      </c>
      <c>
        <v>0</v>
      </c>
      <c>
        <v>49.661380697893165</v>
      </c>
      <c>
        <v>0</v>
      </c>
      <c>
        <v>0</v>
      </c>
      <c>
        <v>294.5443240921176</v>
      </c>
    </row>
    <row>
      <c>
        <v>2600563</v>
      </c>
      <c>
        <v>1</v>
      </c>
      <c>
        <is>
          <t>İZMİR</t>
        </is>
      </c>
      <c>
        <v>TİRE</v>
      </c>
      <c>
        <is>
          <t>Dağıtım Transformatörü</t>
        </is>
      </c>
      <c>
        <v>ESKİOBA TR-2 35-29-L00146_35-29-L00146_2372903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07.07.2023 05:43:10</t>
        </is>
      </c>
      <c>
        <is>
          <t>07.07.2023 10:51:02</t>
        </is>
      </c>
      <c>
        <v>5.131111111</v>
      </c>
      <c>
        <v>0</v>
      </c>
      <c>
        <v>70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72.15429000909658</v>
      </c>
      <c>
        <v>0</v>
      </c>
      <c>
        <v>0</v>
      </c>
      <c>
        <v>0</v>
      </c>
      <c>
        <v>3.033540304970811</v>
      </c>
      <c>
        <v>0</v>
      </c>
      <c>
        <v>0</v>
      </c>
      <c>
        <v>75.1878303140674</v>
      </c>
    </row>
    <row>
      <c>
        <v>2600944</v>
      </c>
      <c>
        <v>1</v>
      </c>
      <c>
        <is>
          <t>İZMİR</t>
        </is>
      </c>
      <c>
        <v>ÇEŞME</v>
      </c>
      <c>
        <is>
          <t>Saha Dağıtım Kutusu (SDK)</t>
        </is>
      </c>
      <c>
        <v>L-231 35-18-L00231_7172988 B1b_5958364</v>
      </c>
      <c>
        <v>AG Yeraltı Kablo Arızası</v>
      </c>
      <c>
        <v>Dağıtım-AG</v>
      </c>
      <c>
        <v>Uzun</v>
      </c>
      <c>
        <v>Şebeke işletmecisi</v>
      </c>
      <c>
        <v>Bildirimsiz</v>
      </c>
      <c>
        <is>
          <t>07.07.2023 11:56:37</t>
        </is>
      </c>
      <c>
        <is>
          <t>07.07.2023 20:40:51</t>
        </is>
      </c>
      <c>
        <v>8.737222222</v>
      </c>
      <c>
        <v>0</v>
      </c>
      <c>
        <v>30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76.90929814047885</v>
      </c>
      <c>
        <v>0</v>
      </c>
      <c>
        <v>0</v>
      </c>
      <c>
        <v>0</v>
      </c>
      <c>
        <v>97.81754999555892</v>
      </c>
      <c>
        <v>0</v>
      </c>
      <c>
        <v>0</v>
      </c>
      <c>
        <v>174.72684813603777</v>
      </c>
    </row>
    <row>
      <c>
        <v>2601396</v>
      </c>
      <c>
        <v>1</v>
      </c>
      <c>
        <is>
          <t>İZMİR</t>
        </is>
      </c>
      <c>
        <v>MENEMEN</v>
      </c>
      <c>
        <is>
          <t>Dağıtım Transformatörü</t>
        </is>
      </c>
      <c>
        <v>MENEMEN TR-77 35-28-L00077_35-28-L00077_66761917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07.07.2023 17:57:31</t>
        </is>
      </c>
      <c>
        <is>
          <t>07.07.2023 18:20:37</t>
        </is>
      </c>
      <c>
        <v>0.385</v>
      </c>
      <c>
        <v>0</v>
      </c>
      <c>
        <v>540</v>
      </c>
      <c>
        <v>0</v>
      </c>
      <c>
        <v>0</v>
      </c>
      <c>
        <v>0</v>
      </c>
      <c>
        <v>58</v>
      </c>
      <c>
        <v>0</v>
      </c>
      <c>
        <v>0</v>
      </c>
      <c>
        <v>0</v>
      </c>
      <c>
        <v>48.69674248459952</v>
      </c>
      <c>
        <v>0</v>
      </c>
      <c>
        <v>0</v>
      </c>
      <c>
        <v>0</v>
      </c>
      <c>
        <v>29.80453398779283</v>
      </c>
      <c>
        <v>0</v>
      </c>
      <c>
        <v>0</v>
      </c>
      <c>
        <v>78.50127647239235</v>
      </c>
    </row>
    <row>
      <c>
        <v>2601273</v>
      </c>
      <c>
        <v>1</v>
      </c>
      <c>
        <is>
          <t>İZMİR</t>
        </is>
      </c>
      <c>
        <v>TİRE</v>
      </c>
      <c>
        <is>
          <t>Dağıtım Transformatörü</t>
        </is>
      </c>
      <c>
        <v>DERELI ARPALIK TR-1 35-29-L00463_35-29-L00463_2373618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07.07.2023 16:03:26</t>
        </is>
      </c>
      <c>
        <is>
          <t>07.07.2023 20:23:40</t>
        </is>
      </c>
      <c>
        <v>4.337222222</v>
      </c>
      <c>
        <v>0</v>
      </c>
      <c>
        <v>13</v>
      </c>
      <c>
        <v>0</v>
      </c>
      <c>
        <v>3</v>
      </c>
      <c>
        <v>0</v>
      </c>
      <c>
        <v>0</v>
      </c>
      <c>
        <v>0</v>
      </c>
      <c>
        <v>0</v>
      </c>
      <c>
        <v>0</v>
      </c>
      <c>
        <v>11.205936890979784</v>
      </c>
      <c>
        <v>0</v>
      </c>
      <c>
        <v>13.59819343581588</v>
      </c>
      <c>
        <v>0</v>
      </c>
      <c>
        <v>0</v>
      </c>
      <c>
        <v>0</v>
      </c>
      <c>
        <v>0</v>
      </c>
      <c>
        <v>24.804130326795665</v>
      </c>
    </row>
    <row>
      <c>
        <v>2600589</v>
      </c>
      <c>
        <v>1</v>
      </c>
      <c>
        <is>
          <t>İZMİR</t>
        </is>
      </c>
      <c>
        <v>TİRE</v>
      </c>
      <c>
        <is>
          <t>OG Fideri</t>
        </is>
      </c>
      <c>
        <v>HİSARLIK YUVALI TR-3 35-29-L00211_DIREK TIPI TRAFO HUCRESI H01_2105050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07.07.2023 07:43:07</t>
        </is>
      </c>
      <c>
        <is>
          <t>07.07.2023 12:51:32</t>
        </is>
      </c>
      <c>
        <v>5.140277777</v>
      </c>
      <c>
        <v>0</v>
      </c>
      <c>
        <v>36</v>
      </c>
      <c>
        <v>0</v>
      </c>
      <c>
        <v>6</v>
      </c>
      <c>
        <v>0</v>
      </c>
      <c>
        <v>8</v>
      </c>
      <c>
        <v>0</v>
      </c>
      <c>
        <v>0</v>
      </c>
      <c>
        <v>0</v>
      </c>
      <c>
        <v>57.902038960633845</v>
      </c>
      <c>
        <v>0</v>
      </c>
      <c>
        <v>7.361834188072906</v>
      </c>
      <c>
        <v>0</v>
      </c>
      <c>
        <v>25.813761284913728</v>
      </c>
      <c>
        <v>0</v>
      </c>
      <c>
        <v>0</v>
      </c>
      <c>
        <v>91.07763443362047</v>
      </c>
    </row>
    <row>
      <c>
        <v>2601230</v>
      </c>
      <c>
        <v>1</v>
      </c>
      <c>
        <is>
          <t>MANİSA</t>
        </is>
      </c>
      <c>
        <v>SARIGÖL</v>
      </c>
      <c>
        <is>
          <t>Dağıtım Transformatörü</t>
        </is>
      </c>
      <c>
        <v>BAHADIRLAR TR-6 OVA 45-79-M00146_45-79-M00146_2350031</v>
      </c>
      <c>
        <v>AG İzolatör Arızası</v>
      </c>
      <c>
        <v>Dağıtım-AG</v>
      </c>
      <c>
        <v>Uzun</v>
      </c>
      <c>
        <v>Şebeke işletmecisi</v>
      </c>
      <c>
        <v>Bildirimsiz</v>
      </c>
      <c>
        <is>
          <t>07.07.2023 15:32:14</t>
        </is>
      </c>
      <c>
        <is>
          <t>07.07.2023 16:10:35</t>
        </is>
      </c>
      <c>
        <v>0.639166666</v>
      </c>
      <c>
        <v>0</v>
      </c>
      <c>
        <v>7</v>
      </c>
      <c>
        <v>0</v>
      </c>
      <c>
        <v>15</v>
      </c>
      <c>
        <v>0</v>
      </c>
      <c>
        <v>1</v>
      </c>
      <c>
        <v>0</v>
      </c>
      <c>
        <v>0</v>
      </c>
      <c>
        <v>0</v>
      </c>
      <c>
        <v>0.13682585002167336</v>
      </c>
      <c>
        <v>0</v>
      </c>
      <c>
        <v>67.18834944080932</v>
      </c>
      <c>
        <v>0</v>
      </c>
      <c>
        <v>2.8129311701933295</v>
      </c>
      <c>
        <v>0</v>
      </c>
      <c>
        <v>0</v>
      </c>
      <c>
        <v>70.13810646102432</v>
      </c>
    </row>
    <row>
      <c>
        <v>2600569</v>
      </c>
      <c>
        <v>1</v>
      </c>
      <c>
        <is>
          <t>MANİSA</t>
        </is>
      </c>
      <c>
        <v>AKHİSAR</v>
      </c>
      <c>
        <is>
          <t>DM</t>
        </is>
      </c>
      <c>
        <v>DAĞDERE DM 45-72-M00097_KÖMÜRCÜ M06_2329932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07.07.2023 05:32:00</t>
        </is>
      </c>
      <c>
        <is>
          <t>07.07.2023 06:44:00</t>
        </is>
      </c>
      <c>
        <v>1.2</v>
      </c>
      <c>
        <v>4</v>
      </c>
      <c>
        <v>894</v>
      </c>
      <c>
        <v>2</v>
      </c>
      <c>
        <v>78</v>
      </c>
      <c>
        <v>3</v>
      </c>
      <c>
        <v>30</v>
      </c>
      <c>
        <v>0</v>
      </c>
      <c>
        <v>0</v>
      </c>
      <c>
        <v>0.7135822965333333</v>
      </c>
      <c>
        <v>91.66141880460583</v>
      </c>
      <c>
        <v>9.090637372751758</v>
      </c>
      <c>
        <v>38.25006751792642</v>
      </c>
      <c>
        <v>2.7226517698488997</v>
      </c>
      <c>
        <v>6.030438274514152</v>
      </c>
      <c>
        <v>0</v>
      </c>
      <c>
        <v>0</v>
      </c>
      <c>
        <v>148.4687960361804</v>
      </c>
    </row>
    <row>
      <c>
        <v>2601565</v>
      </c>
      <c>
        <v>1</v>
      </c>
      <c>
        <is>
          <t>İZMİR</t>
        </is>
      </c>
      <c>
        <v>BERGAMA</v>
      </c>
      <c>
        <is>
          <t>Kullanıcı Bağlantı Hattı</t>
        </is>
      </c>
      <c>
        <v>TR-44 35-16-L00044_953338873_953338873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07.07.2023 21:08:38</t>
        </is>
      </c>
      <c>
        <is>
          <t>08.07.2023 00:10:36</t>
        </is>
      </c>
      <c>
        <v>3.032777777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1.7249911011123473</v>
      </c>
      <c>
        <v>0</v>
      </c>
      <c>
        <v>0</v>
      </c>
      <c>
        <v>0</v>
      </c>
      <c>
        <v>0</v>
      </c>
      <c>
        <v>0</v>
      </c>
      <c>
        <v>0</v>
      </c>
      <c>
        <v>1.7249911011123473</v>
      </c>
    </row>
    <row>
      <c>
        <v>2601422</v>
      </c>
      <c>
        <v>1</v>
      </c>
      <c>
        <is>
          <t>İZMİR</t>
        </is>
      </c>
      <c>
        <v>BERGAMA</v>
      </c>
      <c>
        <is>
          <t>AG Fideri</t>
        </is>
      </c>
      <c>
        <v>TR-52 35-16-L00052_D_56397425_56397425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07.07.2023 18:27:46</t>
        </is>
      </c>
      <c>
        <is>
          <t>07.07.2023 21:17:40</t>
        </is>
      </c>
      <c>
        <v>2.831666666</v>
      </c>
      <c>
        <v>0</v>
      </c>
      <c>
        <v>11</v>
      </c>
      <c>
        <v>0</v>
      </c>
      <c>
        <v>12</v>
      </c>
      <c>
        <v>0</v>
      </c>
      <c>
        <v>3</v>
      </c>
      <c>
        <v>0</v>
      </c>
      <c>
        <v>0</v>
      </c>
      <c>
        <v>0</v>
      </c>
      <c>
        <v>8.335730631091103</v>
      </c>
      <c>
        <v>0</v>
      </c>
      <c>
        <v>18.855272514174917</v>
      </c>
      <c>
        <v>0</v>
      </c>
      <c>
        <v>6.832947833513178</v>
      </c>
      <c>
        <v>0</v>
      </c>
      <c>
        <v>0</v>
      </c>
      <c>
        <v>34.0239509787792</v>
      </c>
    </row>
    <row>
      <c>
        <v>2600526</v>
      </c>
      <c>
        <v>1</v>
      </c>
      <c>
        <is>
          <t>İZMİR</t>
        </is>
      </c>
      <c>
        <v>BAYINDIR</v>
      </c>
      <c>
        <is>
          <t>Kullanıcı Bağlantı Hattı</t>
        </is>
      </c>
      <c>
        <v>ÇENİKLER TR-1 35-20-L00260_95002376490_95002376490</v>
      </c>
      <c>
        <v>AG Box / Sdk Abone Çıkış Sigorta Atığı</v>
      </c>
      <c>
        <v>Dağıtım-AG</v>
      </c>
      <c>
        <v>Uzun</v>
      </c>
      <c>
        <v>Şebeke işletmecisi</v>
      </c>
      <c>
        <v>Bildirimsiz</v>
      </c>
      <c>
        <is>
          <t>07.07.2023 00:46:32</t>
        </is>
      </c>
      <c>
        <is>
          <t>07.07.2023 04:19:39</t>
        </is>
      </c>
      <c>
        <v>3.551944444</v>
      </c>
      <c>
        <v>0</v>
      </c>
      <c>
        <v>0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</row>
    <row>
      <c>
        <v>2600575</v>
      </c>
      <c>
        <v>1</v>
      </c>
      <c>
        <is>
          <t>İZMİR</t>
        </is>
      </c>
      <c>
        <v>KEMALPAŞA</v>
      </c>
      <c>
        <is>
          <t>KÖK</t>
        </is>
      </c>
      <c>
        <v>YENMİŞ KÖK 35-27-M00366_ÇAMBEL-1 M03_72163652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07.07.2023 07:19:02</t>
        </is>
      </c>
      <c>
        <is>
          <t>07.07.2023 11:36:00</t>
        </is>
      </c>
      <c>
        <v>4.282777777</v>
      </c>
      <c>
        <v>0</v>
      </c>
      <c>
        <v>178</v>
      </c>
      <c>
        <v>0</v>
      </c>
      <c>
        <v>2</v>
      </c>
      <c>
        <v>9</v>
      </c>
      <c>
        <v>22</v>
      </c>
      <c>
        <v>1</v>
      </c>
      <c>
        <v>0</v>
      </c>
      <c>
        <v>0</v>
      </c>
      <c>
        <v>146.86559851475906</v>
      </c>
      <c>
        <v>0</v>
      </c>
      <c>
        <v>9.896748304865284</v>
      </c>
      <c>
        <v>35.88259332647086</v>
      </c>
      <c>
        <v>78.15674930976961</v>
      </c>
      <c>
        <v>93.83699564825405</v>
      </c>
      <c>
        <v>0</v>
      </c>
      <c>
        <v>364.63868510411885</v>
      </c>
    </row>
    <row>
      <c>
        <v>2601239</v>
      </c>
      <c>
        <v>1</v>
      </c>
      <c>
        <is>
          <t>İZMİR</t>
        </is>
      </c>
      <c>
        <v>MENEMEN</v>
      </c>
      <c>
        <is>
          <t>Kullanıcı Bağlantı Hattı</t>
        </is>
      </c>
      <c>
        <v>ULUKENT DM-4/19 35-28-M00042_953369322_953369322</v>
      </c>
      <c>
        <v>Üçüncü Şahısların Vermiş Olduğu Hasarlar</v>
      </c>
      <c>
        <v>Dağıtım-AG</v>
      </c>
      <c>
        <v>Uzun</v>
      </c>
      <c>
        <v>Dışsal</v>
      </c>
      <c>
        <v>Bildirimsiz</v>
      </c>
      <c>
        <is>
          <t>07.07.2023 15:34:12</t>
        </is>
      </c>
      <c>
        <is>
          <t>07.07.2023 20:47:14</t>
        </is>
      </c>
      <c>
        <v>5.217222222</v>
      </c>
      <c>
        <v>0</v>
      </c>
      <c>
        <v>33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52.99971654718574</v>
      </c>
      <c>
        <v>0</v>
      </c>
      <c>
        <v>0</v>
      </c>
      <c>
        <v>0</v>
      </c>
      <c>
        <v>0</v>
      </c>
      <c>
        <v>0</v>
      </c>
      <c>
        <v>0</v>
      </c>
      <c>
        <v>52.99971654718574</v>
      </c>
    </row>
    <row>
      <c>
        <v>2601594</v>
      </c>
      <c>
        <v>1</v>
      </c>
      <c>
        <is>
          <t>İZMİR</t>
        </is>
      </c>
      <c>
        <v>ÖDEMİŞ</v>
      </c>
      <c>
        <is>
          <t>DM</t>
        </is>
      </c>
      <c>
        <v>ÖDEMİŞ İM 35-15-A00001_YENİ KENT L16_2062383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07.07.2023 21:56:21</t>
        </is>
      </c>
      <c>
        <is>
          <t>07.07.2023 22:03:23</t>
        </is>
      </c>
      <c>
        <v>0.117222222</v>
      </c>
      <c>
        <v>0</v>
      </c>
      <c>
        <v>1847</v>
      </c>
      <c>
        <v>27</v>
      </c>
      <c>
        <v>66</v>
      </c>
      <c>
        <v>10</v>
      </c>
      <c>
        <v>216</v>
      </c>
      <c>
        <v>2</v>
      </c>
      <c>
        <v>1</v>
      </c>
      <c>
        <v>0</v>
      </c>
      <c>
        <v>44.37886730509007</v>
      </c>
      <c>
        <v>16.6505382604847</v>
      </c>
      <c>
        <v>10.953282397965767</v>
      </c>
      <c>
        <v>7.1986189069819515</v>
      </c>
      <c>
        <v>16.062749374924486</v>
      </c>
      <c>
        <v>23.074434830028554</v>
      </c>
      <c>
        <v>2.379480437505598</v>
      </c>
      <c>
        <v>120.69797151298113</v>
      </c>
    </row>
    <row>
      <c>
        <v>2601053</v>
      </c>
      <c>
        <v>1</v>
      </c>
      <c>
        <is>
          <t>MANİSA</t>
        </is>
      </c>
      <c>
        <v>KÖPRÜBAŞI</v>
      </c>
      <c>
        <is>
          <t>KÖK</t>
        </is>
      </c>
      <c>
        <v>UĞURLU KÖK 45-86-M00045_ALANYOLU KIRANŞEYH M04_72226053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07.07.2023 13:39:26</t>
        </is>
      </c>
      <c>
        <is>
          <t>07.07.2023 13:48:00</t>
        </is>
      </c>
      <c>
        <v>0.142777777</v>
      </c>
      <c>
        <v>3</v>
      </c>
      <c>
        <v>651</v>
      </c>
      <c>
        <v>23</v>
      </c>
      <c>
        <v>201</v>
      </c>
      <c>
        <v>5</v>
      </c>
      <c>
        <v>47</v>
      </c>
      <c>
        <v>0</v>
      </c>
      <c>
        <v>0</v>
      </c>
      <c>
        <v>0.10015551540333334</v>
      </c>
      <c>
        <v>10.633040371299414</v>
      </c>
      <c>
        <v>48.68697592674832</v>
      </c>
      <c>
        <v>16.36806650810617</v>
      </c>
      <c>
        <v>7.6462985119592615</v>
      </c>
      <c>
        <v>3.7523162338633367</v>
      </c>
      <c>
        <v>0</v>
      </c>
      <c>
        <v>0</v>
      </c>
      <c>
        <v>87.18685306737983</v>
      </c>
    </row>
    <row>
      <c>
        <v>2600761</v>
      </c>
      <c>
        <v>1</v>
      </c>
      <c>
        <is>
          <t>İZMİR</t>
        </is>
      </c>
      <c>
        <v>BUCA</v>
      </c>
      <c>
        <is>
          <t>KÖK</t>
        </is>
      </c>
      <c>
        <v>M-639 OLDURUK KÖK 35-03-M00639_M-1929 M04_42868457</v>
      </c>
      <c>
        <v>Şebeke Yenileme ve Kapasite Artışı Çalışması</v>
      </c>
      <c>
        <v>Dağıtım-OG</v>
      </c>
      <c>
        <v>Uzun</v>
      </c>
      <c>
        <v>Şebeke işletmecisi</v>
      </c>
      <c>
        <v>Bildirimli</v>
      </c>
      <c>
        <is>
          <t>07.07.2023 09:13:19</t>
        </is>
      </c>
      <c>
        <is>
          <t>07.07.2023 17:47:17</t>
        </is>
      </c>
      <c>
        <v>8.566111111</v>
      </c>
      <c>
        <v>1</v>
      </c>
      <c>
        <v>545</v>
      </c>
      <c>
        <v>0</v>
      </c>
      <c>
        <v>19</v>
      </c>
      <c>
        <v>29</v>
      </c>
      <c>
        <v>533</v>
      </c>
      <c>
        <v>5</v>
      </c>
      <c>
        <v>7</v>
      </c>
      <c>
        <v>0</v>
      </c>
      <c>
        <v>1657.3371711653172</v>
      </c>
      <c>
        <v>0</v>
      </c>
      <c>
        <v>118.90452504233417</v>
      </c>
      <c>
        <v>2714.6768369546953</v>
      </c>
      <c>
        <v>8677.321187301044</v>
      </c>
      <c>
        <v>4244.408901830575</v>
      </c>
      <c>
        <v>2287.2878119655657</v>
      </c>
      <c>
        <v>19699.93643425953</v>
      </c>
    </row>
    <row>
      <c>
        <v>2601425</v>
      </c>
      <c>
        <v>1</v>
      </c>
      <c>
        <is>
          <t>MANİSA</t>
        </is>
      </c>
      <c>
        <v>ALAŞEHİR</v>
      </c>
      <c>
        <is>
          <t>OG Fideri</t>
        </is>
      </c>
      <c>
        <v>BADINCA KÖK 45-73-M00341_HatBaşıAyırıcı_53135622 M03_53135622</v>
      </c>
      <c>
        <v>OG İletken Kopması</v>
      </c>
      <c>
        <v>Dağıtım-OG</v>
      </c>
      <c>
        <v>Uzun</v>
      </c>
      <c>
        <v>Şebeke işletmecisi</v>
      </c>
      <c>
        <v>Bildirimsiz</v>
      </c>
      <c>
        <is>
          <t>07.07.2023 18:25:38</t>
        </is>
      </c>
      <c>
        <is>
          <t>07.07.2023 19:28:34</t>
        </is>
      </c>
      <c>
        <v>1.048888888</v>
      </c>
      <c>
        <v>0</v>
      </c>
      <c>
        <v>129</v>
      </c>
      <c>
        <v>0</v>
      </c>
      <c>
        <v>10</v>
      </c>
      <c>
        <v>0</v>
      </c>
      <c>
        <v>6</v>
      </c>
      <c>
        <v>0</v>
      </c>
      <c>
        <v>0</v>
      </c>
      <c>
        <v>0</v>
      </c>
      <c>
        <v>33.68540402943398</v>
      </c>
      <c>
        <v>0</v>
      </c>
      <c>
        <v>23.302066334854054</v>
      </c>
      <c>
        <v>0</v>
      </c>
      <c>
        <v>10.571373799620698</v>
      </c>
      <c>
        <v>0</v>
      </c>
      <c>
        <v>0</v>
      </c>
      <c>
        <v>67.55884416390873</v>
      </c>
    </row>
    <row>
      <c>
        <v>2600738</v>
      </c>
      <c>
        <v>1</v>
      </c>
      <c>
        <is>
          <t>İZMİR</t>
        </is>
      </c>
      <c>
        <v>BAYRAKLI</v>
      </c>
      <c>
        <is>
          <t>OG Fideri</t>
        </is>
      </c>
      <c>
        <v>K-1699 35-02-K01699_TRAFO K02_2034919</v>
      </c>
      <c>
        <v>Şebeke Yenileme ve Kapasite Artışı Çalışması</v>
      </c>
      <c>
        <v>Dağıtım-OG</v>
      </c>
      <c>
        <v>Uzun</v>
      </c>
      <c>
        <v>Şebeke işletmecisi</v>
      </c>
      <c>
        <v>Bildirimli</v>
      </c>
      <c>
        <is>
          <t>07.07.2023 09:00:42</t>
        </is>
      </c>
      <c>
        <is>
          <t>07.07.2023 19:15:28</t>
        </is>
      </c>
      <c>
        <v>10.246111111</v>
      </c>
      <c>
        <v>0</v>
      </c>
      <c>
        <v>508</v>
      </c>
      <c>
        <v>0</v>
      </c>
      <c>
        <v>0</v>
      </c>
      <c>
        <v>0</v>
      </c>
      <c>
        <v>35</v>
      </c>
      <c>
        <v>0</v>
      </c>
      <c>
        <v>0</v>
      </c>
      <c>
        <v>0</v>
      </c>
      <c>
        <v>1444.469185456838</v>
      </c>
      <c>
        <v>0</v>
      </c>
      <c>
        <v>0</v>
      </c>
      <c>
        <v>0</v>
      </c>
      <c>
        <v>299.80009517275937</v>
      </c>
      <c>
        <v>0</v>
      </c>
      <c>
        <v>0</v>
      </c>
      <c>
        <v>1744.2692806295972</v>
      </c>
    </row>
    <row>
      <c>
        <v>2601402</v>
      </c>
      <c>
        <v>1</v>
      </c>
      <c>
        <is>
          <t>İZMİR</t>
        </is>
      </c>
      <c>
        <v>SELÇUK</v>
      </c>
      <c>
        <is>
          <t>DM</t>
        </is>
      </c>
      <c>
        <v>SELÇUK İM/DM 35-13-A00004_DM-1/TR-23 M16_65986027</v>
      </c>
      <c>
        <v>OG Fider Açması</v>
      </c>
      <c>
        <v>Dağıtım-OG</v>
      </c>
      <c>
        <v>Kısa</v>
      </c>
      <c>
        <v>Şebeke işletmecisi</v>
      </c>
      <c>
        <v>Bildirimsiz</v>
      </c>
      <c>
        <is>
          <t>07.07.2023 18:11:48</t>
        </is>
      </c>
      <c>
        <is>
          <t>07.07.2023 18:12:33</t>
        </is>
      </c>
      <c>
        <v>0.0125</v>
      </c>
      <c>
        <v>0</v>
      </c>
      <c>
        <v>8</v>
      </c>
      <c>
        <v>0</v>
      </c>
      <c>
        <v>12</v>
      </c>
      <c>
        <v>0</v>
      </c>
      <c>
        <v>20</v>
      </c>
      <c>
        <v>0</v>
      </c>
      <c>
        <v>0</v>
      </c>
      <c>
        <v>0</v>
      </c>
      <c>
        <v>0.023181294853798752</v>
      </c>
      <c>
        <v>0</v>
      </c>
      <c>
        <v>0.2563550935191413</v>
      </c>
      <c>
        <v>0</v>
      </c>
      <c>
        <v>1.4791368684180002</v>
      </c>
      <c>
        <v>0</v>
      </c>
      <c>
        <v>0</v>
      </c>
      <c>
        <v>1.7586732567909402</v>
      </c>
    </row>
    <row>
      <c>
        <v>2601199</v>
      </c>
      <c>
        <v>1</v>
      </c>
      <c>
        <is>
          <t>MANİSA</t>
        </is>
      </c>
      <c>
        <v>GÖRDES</v>
      </c>
      <c>
        <is>
          <t>AG Fideri</t>
        </is>
      </c>
      <c>
        <v>BODAMAS TR-3 45-75-M00299_B_91369518_91369518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07.07.2023 15:10:58</t>
        </is>
      </c>
      <c>
        <is>
          <t>07.07.2023 16:54:13</t>
        </is>
      </c>
      <c>
        <v>1.720833333</v>
      </c>
      <c>
        <v>0</v>
      </c>
      <c>
        <v>6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2.8212173979031587</v>
      </c>
      <c>
        <v>0</v>
      </c>
      <c>
        <v>1.9930079169594337</v>
      </c>
      <c>
        <v>0</v>
      </c>
      <c>
        <v>0</v>
      </c>
      <c>
        <v>0</v>
      </c>
      <c>
        <v>0</v>
      </c>
      <c>
        <v>4.814225314862592</v>
      </c>
    </row>
    <row>
      <c>
        <v>2601531</v>
      </c>
      <c>
        <v>1</v>
      </c>
      <c>
        <is>
          <t>MANİSA</t>
        </is>
      </c>
      <c>
        <v>SOMA</v>
      </c>
      <c>
        <is>
          <t>OG Fideri</t>
        </is>
      </c>
      <c>
        <v>CENKYERİ TR-1 45-82-M00131_CENKYERİ TR-4 M04_72195032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07.07.2023 20:40:11</t>
        </is>
      </c>
      <c>
        <is>
          <t>07.07.2023 21:03:32</t>
        </is>
      </c>
      <c>
        <v>0.389166666</v>
      </c>
      <c>
        <v>1</v>
      </c>
      <c>
        <v>1060</v>
      </c>
      <c>
        <v>6</v>
      </c>
      <c>
        <v>27</v>
      </c>
      <c>
        <v>0</v>
      </c>
      <c>
        <v>146</v>
      </c>
      <c>
        <v>1</v>
      </c>
      <c>
        <v>0</v>
      </c>
      <c>
        <v>0.10588363322888888</v>
      </c>
      <c>
        <v>64.75343525336314</v>
      </c>
      <c>
        <v>1.780235078017429</v>
      </c>
      <c>
        <v>16.258719759032143</v>
      </c>
      <c>
        <v>0</v>
      </c>
      <c>
        <v>39.56218289484205</v>
      </c>
      <c>
        <v>0.3070940297935311</v>
      </c>
      <c>
        <v>0</v>
      </c>
      <c>
        <v>122.76755064827718</v>
      </c>
    </row>
    <row>
      <c>
        <v>2600993</v>
      </c>
      <c>
        <v>1</v>
      </c>
      <c>
        <is>
          <t>MANİSA</t>
        </is>
      </c>
      <c>
        <v>ŞEHZADELER</v>
      </c>
      <c>
        <is>
          <t>AG Fideri</t>
        </is>
      </c>
      <c>
        <v>SANCAKLI BOZKÖY TR-8 45-71-M00501_A_91018874_91018874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07.07.2023 12:46:49</t>
        </is>
      </c>
      <c>
        <is>
          <t>07.07.2023 16:21:07</t>
        </is>
      </c>
      <c>
        <v>3.571666666</v>
      </c>
      <c>
        <v>0</v>
      </c>
      <c>
        <v>23</v>
      </c>
      <c>
        <v>0</v>
      </c>
      <c>
        <v>2</v>
      </c>
      <c>
        <v>0</v>
      </c>
      <c>
        <v>1</v>
      </c>
      <c>
        <v>0</v>
      </c>
      <c>
        <v>0</v>
      </c>
      <c>
        <v>0</v>
      </c>
      <c>
        <v>16.77225052400864</v>
      </c>
      <c>
        <v>0</v>
      </c>
      <c>
        <v>9.704915178384136</v>
      </c>
      <c>
        <v>0</v>
      </c>
      <c>
        <v>0</v>
      </c>
      <c>
        <v>0</v>
      </c>
      <c>
        <v>0</v>
      </c>
      <c>
        <v>26.477165702392774</v>
      </c>
    </row>
    <row>
      <c>
        <v>2600947</v>
      </c>
      <c>
        <v>1</v>
      </c>
      <c>
        <is>
          <t>İZMİR</t>
        </is>
      </c>
      <c>
        <v>TİRE</v>
      </c>
      <c>
        <is>
          <t>Dağıtım Transformatörü</t>
        </is>
      </c>
      <c>
        <v>KIZILCAAVLU TR-5 35-29-L00576_35-29-L00576_2351654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07.07.2023 12:12:31</t>
        </is>
      </c>
      <c>
        <is>
          <t>07.07.2023 13:34:52</t>
        </is>
      </c>
      <c>
        <v>1.3725</v>
      </c>
      <c>
        <v>0</v>
      </c>
      <c>
        <v>39</v>
      </c>
      <c>
        <v>0</v>
      </c>
      <c>
        <v>19</v>
      </c>
      <c>
        <v>0</v>
      </c>
      <c>
        <v>5</v>
      </c>
      <c>
        <v>0</v>
      </c>
      <c>
        <v>0</v>
      </c>
      <c>
        <v>0</v>
      </c>
      <c>
        <v>7.720844811439871</v>
      </c>
      <c>
        <v>0</v>
      </c>
      <c>
        <v>74.02926100407907</v>
      </c>
      <c>
        <v>0</v>
      </c>
      <c>
        <v>3.4093685268573175</v>
      </c>
      <c>
        <v>0</v>
      </c>
      <c>
        <v>0</v>
      </c>
      <c>
        <v>85.15947434237627</v>
      </c>
    </row>
    <row>
      <c>
        <v>2601631</v>
      </c>
      <c>
        <v>1</v>
      </c>
      <c>
        <is>
          <t>İZMİR</t>
        </is>
      </c>
      <c>
        <v>ALİAĞA</v>
      </c>
      <c>
        <is>
          <t>AG Fideri</t>
        </is>
      </c>
      <c>
        <v>HELVACI TR-2 35-17-M00362_B_91194627_91194627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07.07.2023 23:18:07</t>
        </is>
      </c>
      <c>
        <is>
          <t>08.07.2023 01:16:16</t>
        </is>
      </c>
      <c>
        <v>1.969166666</v>
      </c>
      <c>
        <v>0</v>
      </c>
      <c>
        <v>117</v>
      </c>
      <c>
        <v>0</v>
      </c>
      <c>
        <v>0</v>
      </c>
      <c>
        <v>0</v>
      </c>
      <c>
        <v>16</v>
      </c>
      <c>
        <v>0</v>
      </c>
      <c>
        <v>0</v>
      </c>
      <c>
        <v>0</v>
      </c>
      <c>
        <v>52.87416134732093</v>
      </c>
      <c>
        <v>0</v>
      </c>
      <c>
        <v>0</v>
      </c>
      <c>
        <v>0</v>
      </c>
      <c>
        <v>32.30572298044462</v>
      </c>
      <c>
        <v>0</v>
      </c>
      <c>
        <v>0</v>
      </c>
      <c>
        <v>85.17988432776555</v>
      </c>
    </row>
    <row>
      <c>
        <v>2601299</v>
      </c>
      <c>
        <v>1</v>
      </c>
      <c>
        <is>
          <t>MANİSA</t>
        </is>
      </c>
      <c>
        <v>SALİHLİ</v>
      </c>
      <c>
        <is>
          <t>Dağıtım Transformatörü</t>
        </is>
      </c>
      <c>
        <v>YILMAZ TR-13 45-78-L00213_45-78-L00213_2375669</v>
      </c>
      <c>
        <v>AG Hatta Yabancı Cisim</v>
      </c>
      <c>
        <v>Dağıtım-AG</v>
      </c>
      <c>
        <v>Uzun</v>
      </c>
      <c>
        <v>Şebeke işletmecisi</v>
      </c>
      <c>
        <v>Bildirimsiz</v>
      </c>
      <c>
        <is>
          <t>07.07.2023 16:23:31</t>
        </is>
      </c>
      <c>
        <is>
          <t>07.07.2023 17:12:20</t>
        </is>
      </c>
      <c>
        <v>0.813611111</v>
      </c>
      <c>
        <v>0</v>
      </c>
      <c>
        <v>176</v>
      </c>
      <c>
        <v>0</v>
      </c>
      <c>
        <v>2</v>
      </c>
      <c>
        <v>0</v>
      </c>
      <c>
        <v>4</v>
      </c>
      <c>
        <v>0</v>
      </c>
      <c>
        <v>0</v>
      </c>
      <c>
        <v>0</v>
      </c>
      <c>
        <v>48.247981234086</v>
      </c>
      <c>
        <v>0</v>
      </c>
      <c>
        <v>0.6371700949631932</v>
      </c>
      <c>
        <v>0</v>
      </c>
      <c>
        <v>1.7821026587604858</v>
      </c>
      <c>
        <v>0</v>
      </c>
      <c>
        <v>0</v>
      </c>
      <c>
        <v>50.66725398780968</v>
      </c>
    </row>
    <row>
      <c>
        <v>2601325</v>
      </c>
      <c>
        <v>1</v>
      </c>
      <c>
        <is>
          <t>İZMİR</t>
        </is>
      </c>
      <c>
        <v>KARABAĞLAR</v>
      </c>
      <c>
        <is>
          <t>AG Fideri</t>
        </is>
      </c>
      <c>
        <v>K-2340 35-01-K02340_B_56377597_56377597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07.07.2023 16:47:40</t>
        </is>
      </c>
      <c>
        <is>
          <t>07.07.2023 18:10:13</t>
        </is>
      </c>
      <c>
        <v>1.375833333</v>
      </c>
      <c>
        <v>0</v>
      </c>
      <c>
        <v>79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30.89031728997544</v>
      </c>
      <c>
        <v>0</v>
      </c>
      <c>
        <v>0</v>
      </c>
      <c>
        <v>0</v>
      </c>
      <c>
        <v>0</v>
      </c>
      <c>
        <v>0</v>
      </c>
      <c>
        <v>0</v>
      </c>
      <c>
        <v>30.89031728997544</v>
      </c>
    </row>
    <row>
      <c>
        <v>2600592</v>
      </c>
      <c>
        <v>1</v>
      </c>
      <c>
        <is>
          <t>İZMİR</t>
        </is>
      </c>
      <c>
        <v>KİRAZ</v>
      </c>
      <c>
        <is>
          <t>AG Fideri</t>
        </is>
      </c>
      <c>
        <v>HALİLLER TR-1 35-31-L00230_47919310_56403026_56403026</v>
      </c>
      <c>
        <v>AG Sehim Bozukluğu</v>
      </c>
      <c>
        <v>Dağıtım-AG</v>
      </c>
      <c>
        <v>Uzun</v>
      </c>
      <c>
        <v>Şebeke işletmecisi</v>
      </c>
      <c>
        <v>Bildirimsiz</v>
      </c>
      <c>
        <is>
          <t>07.07.2023 07:40:27</t>
        </is>
      </c>
      <c>
        <is>
          <t>07.07.2023 13:01:04</t>
        </is>
      </c>
      <c>
        <v>5.343611111</v>
      </c>
      <c>
        <v>0</v>
      </c>
      <c>
        <v>3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1.618264833566689</v>
      </c>
      <c>
        <v>0</v>
      </c>
      <c>
        <v>0</v>
      </c>
      <c>
        <v>0</v>
      </c>
      <c>
        <v>0</v>
      </c>
      <c>
        <v>0</v>
      </c>
      <c>
        <v>0</v>
      </c>
      <c>
        <v>1.618264833566689</v>
      </c>
    </row>
    <row>
      <c>
        <v>2601156</v>
      </c>
      <c>
        <v>1</v>
      </c>
      <c>
        <is>
          <t>İZMİR</t>
        </is>
      </c>
      <c>
        <v>BAYINDIR</v>
      </c>
      <c>
        <is>
          <t>KÖK</t>
        </is>
      </c>
      <c>
        <v>KARAHALİLLİ KÖK 35-20-L00087_TOKATBAŞI L05_66504267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07.07.2023 14:42:31</t>
        </is>
      </c>
      <c>
        <is>
          <t>07.07.2023 15:14:59</t>
        </is>
      </c>
      <c>
        <v>0.541111111</v>
      </c>
      <c>
        <v>0</v>
      </c>
      <c>
        <v>826</v>
      </c>
      <c>
        <v>1</v>
      </c>
      <c>
        <v>348</v>
      </c>
      <c>
        <v>2</v>
      </c>
      <c>
        <v>200</v>
      </c>
      <c>
        <v>0</v>
      </c>
      <c>
        <v>0</v>
      </c>
      <c>
        <v>0</v>
      </c>
      <c>
        <v>163.75217247725726</v>
      </c>
      <c>
        <v>2.479424521700435</v>
      </c>
      <c>
        <v>417.6635948215658</v>
      </c>
      <c>
        <v>5.242979292779761</v>
      </c>
      <c>
        <v>208.56369134203817</v>
      </c>
      <c>
        <v>0</v>
      </c>
      <c>
        <v>0</v>
      </c>
      <c>
        <v>797.7018624553414</v>
      </c>
    </row>
    <row>
      <c>
        <v>2601554</v>
      </c>
      <c>
        <v>1</v>
      </c>
      <c>
        <is>
          <t>İZMİR</t>
        </is>
      </c>
      <c>
        <v>URLA</v>
      </c>
      <c>
        <is>
          <t>AG Fideri</t>
        </is>
      </c>
      <c>
        <v>GÜLBAHÇE TR-7 35-19-L00167_A_91020049_91020049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07.07.2023 21:04:12</t>
        </is>
      </c>
      <c>
        <is>
          <t>07.07.2023 22:17:50</t>
        </is>
      </c>
      <c>
        <v>1.227222222</v>
      </c>
      <c>
        <v>0</v>
      </c>
      <c>
        <v>37</v>
      </c>
      <c>
        <v>0</v>
      </c>
      <c>
        <v>1</v>
      </c>
      <c>
        <v>0</v>
      </c>
      <c>
        <v>10</v>
      </c>
      <c>
        <v>0</v>
      </c>
      <c>
        <v>0</v>
      </c>
      <c>
        <v>0</v>
      </c>
      <c>
        <v>13.749051470426418</v>
      </c>
      <c>
        <v>0</v>
      </c>
      <c>
        <v>0.20059542823911114</v>
      </c>
      <c>
        <v>0</v>
      </c>
      <c>
        <v>3.8529409330958906</v>
      </c>
      <c>
        <v>0</v>
      </c>
      <c>
        <v>0</v>
      </c>
      <c>
        <v>17.80258783176142</v>
      </c>
    </row>
    <row>
      <c>
        <v>2601305</v>
      </c>
      <c>
        <v>1</v>
      </c>
      <c>
        <is>
          <t>İZMİR</t>
        </is>
      </c>
      <c>
        <v>KEMALPAŞA</v>
      </c>
      <c>
        <is>
          <t>Kullanıcı Bağlantı Hattı</t>
        </is>
      </c>
      <c>
        <v>BAĞYURDU DM-2/2 35-27-L00234_913601591_913601591</v>
      </c>
      <c>
        <v>AG Box / Sdk Abone Çıkış Sigorta Atığı</v>
      </c>
      <c>
        <v>Dağıtım-AG</v>
      </c>
      <c>
        <v>Uzun</v>
      </c>
      <c>
        <v>Şebeke işletmecisi</v>
      </c>
      <c>
        <v>Bildirimsiz</v>
      </c>
      <c>
        <is>
          <t>07.07.2023 16:13:42</t>
        </is>
      </c>
      <c>
        <is>
          <t>07.07.2023 19:01:08</t>
        </is>
      </c>
      <c>
        <v>2.790555555</v>
      </c>
      <c>
        <v>0</v>
      </c>
      <c>
        <v>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1.4877329035631308</v>
      </c>
      <c>
        <v>0</v>
      </c>
      <c>
        <v>0</v>
      </c>
      <c>
        <v>0</v>
      </c>
      <c>
        <v>1.410399636188657</v>
      </c>
      <c>
        <v>0</v>
      </c>
      <c>
        <v>0</v>
      </c>
      <c>
        <v>2.8981325397517876</v>
      </c>
    </row>
    <row>
      <c>
        <v>2600784</v>
      </c>
      <c>
        <v>1</v>
      </c>
      <c>
        <is>
          <t>İZMİR</t>
        </is>
      </c>
      <c>
        <v>MENDERES</v>
      </c>
      <c>
        <is>
          <t>AG Fideri</t>
        </is>
      </c>
      <c>
        <v>DEREKÖY TR-47 35-22-M00653__81571256_81571256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07.07.2023 10:05:59</t>
        </is>
      </c>
      <c>
        <is>
          <t>07.07.2023 12:52:40</t>
        </is>
      </c>
      <c>
        <v>2.778055555</v>
      </c>
      <c>
        <v>0</v>
      </c>
      <c>
        <v>9</v>
      </c>
      <c>
        <v>0</v>
      </c>
      <c>
        <v>9</v>
      </c>
      <c>
        <v>0</v>
      </c>
      <c>
        <v>4</v>
      </c>
      <c>
        <v>0</v>
      </c>
      <c>
        <v>0</v>
      </c>
      <c>
        <v>0</v>
      </c>
      <c>
        <v>4.640662021915111</v>
      </c>
      <c>
        <v>0</v>
      </c>
      <c>
        <v>16.947019994341744</v>
      </c>
      <c>
        <v>0</v>
      </c>
      <c>
        <v>15.941833409115599</v>
      </c>
      <c>
        <v>0</v>
      </c>
      <c>
        <v>0</v>
      </c>
      <c>
        <v>37.52951542537245</v>
      </c>
    </row>
    <row>
      <c>
        <v>2600535</v>
      </c>
      <c>
        <v>1</v>
      </c>
      <c>
        <is>
          <t>İZMİR</t>
        </is>
      </c>
      <c>
        <v>ÖDEMİŞ</v>
      </c>
      <c>
        <is>
          <t>AG Fideri</t>
        </is>
      </c>
      <c>
        <v>KÖSELER TR-2 (KOCA MEZARLIK) 35-15-L00473_A_56362076_56362076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07.07.2023 01:38:11</t>
        </is>
      </c>
      <c>
        <is>
          <t>07.07.2023 07:26:54</t>
        </is>
      </c>
      <c>
        <v>5.811944444</v>
      </c>
      <c>
        <v>0</v>
      </c>
      <c>
        <v>5</v>
      </c>
      <c>
        <v>0</v>
      </c>
      <c>
        <v>4</v>
      </c>
      <c>
        <v>0</v>
      </c>
      <c>
        <v>1</v>
      </c>
      <c>
        <v>0</v>
      </c>
      <c>
        <v>0</v>
      </c>
      <c>
        <v>0</v>
      </c>
      <c>
        <v>1.2114941757253699</v>
      </c>
      <c>
        <v>0</v>
      </c>
      <c>
        <v>31.876373936097032</v>
      </c>
      <c>
        <v>0</v>
      </c>
      <c>
        <v>2.4640636476952227</v>
      </c>
      <c>
        <v>0</v>
      </c>
      <c>
        <v>0</v>
      </c>
      <c>
        <v>35.55193175951762</v>
      </c>
    </row>
    <row>
      <c>
        <v>2600721</v>
      </c>
      <c>
        <v>1</v>
      </c>
      <c>
        <is>
          <t>MANİSA</t>
        </is>
      </c>
      <c>
        <v>KÖPRÜBAŞI</v>
      </c>
      <c>
        <is>
          <t>OG Fideri</t>
        </is>
      </c>
      <c>
        <v>UĞURLU KÖK 45-86-M00045_HatBaşıAyırıcı_53135437 M04_53135437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07.07.2023 09:48:21</t>
        </is>
      </c>
      <c>
        <is>
          <t>07.07.2023 11:12:56</t>
        </is>
      </c>
      <c>
        <v>1.409722222</v>
      </c>
      <c>
        <v>3</v>
      </c>
      <c>
        <v>651</v>
      </c>
      <c>
        <v>23</v>
      </c>
      <c>
        <v>199</v>
      </c>
      <c>
        <v>5</v>
      </c>
      <c>
        <v>47</v>
      </c>
      <c>
        <v>0</v>
      </c>
      <c>
        <v>0</v>
      </c>
      <c>
        <v>0.9476931850783334</v>
      </c>
      <c>
        <v>100.76976107380719</v>
      </c>
      <c>
        <v>464.78244899746323</v>
      </c>
      <c>
        <v>182.8856382286545</v>
      </c>
      <c>
        <v>73.56104894852395</v>
      </c>
      <c>
        <v>34.69317177685722</v>
      </c>
      <c>
        <v>0</v>
      </c>
      <c>
        <v>0</v>
      </c>
      <c>
        <v>857.6397622103843</v>
      </c>
    </row>
    <row>
      <c>
        <v>2600678</v>
      </c>
      <c>
        <v>1</v>
      </c>
      <c>
        <is>
          <t>İZMİR</t>
        </is>
      </c>
      <c>
        <v>BORNOVA</v>
      </c>
      <c>
        <is>
          <t>Dağıtım Transformatörü</t>
        </is>
      </c>
      <c>
        <v>K-771 35-02-K00771_35-02-K00771_2374175</v>
      </c>
      <c>
        <v>Şebeke Bakım Çalışması</v>
      </c>
      <c>
        <v>Dağıtım-AG</v>
      </c>
      <c>
        <v>Uzun</v>
      </c>
      <c>
        <v>Şebeke işletmecisi</v>
      </c>
      <c>
        <v>Bildirimli</v>
      </c>
      <c>
        <is>
          <t>07.07.2023 09:25:16</t>
        </is>
      </c>
      <c>
        <is>
          <t>07.07.2023 10:35:33</t>
        </is>
      </c>
      <c>
        <v>1.171388888</v>
      </c>
      <c>
        <v>0</v>
      </c>
      <c>
        <v>291</v>
      </c>
      <c>
        <v>0</v>
      </c>
      <c>
        <v>0</v>
      </c>
      <c>
        <v>0</v>
      </c>
      <c>
        <v>147</v>
      </c>
      <c>
        <v>0</v>
      </c>
      <c>
        <v>0</v>
      </c>
      <c>
        <v>0</v>
      </c>
      <c>
        <v>82.66355175030662</v>
      </c>
      <c>
        <v>0</v>
      </c>
      <c>
        <v>0</v>
      </c>
      <c>
        <v>0</v>
      </c>
      <c>
        <v>131.1100371141831</v>
      </c>
      <c>
        <v>0</v>
      </c>
      <c>
        <v>0</v>
      </c>
      <c>
        <v>213.7735888644897</v>
      </c>
    </row>
    <row>
      <c>
        <v>2601611</v>
      </c>
      <c>
        <v>1</v>
      </c>
      <c>
        <is>
          <t>İZMİR</t>
        </is>
      </c>
      <c>
        <v>DİKİLİ</v>
      </c>
      <c>
        <is>
          <t>DM</t>
        </is>
      </c>
      <c>
        <v>DİKİLİ İM 35-30-A00001_DEMİRTAŞ M02_72356797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07.07.2023 22:35:06</t>
        </is>
      </c>
      <c>
        <is>
          <t>07.07.2023 22:38:41</t>
        </is>
      </c>
      <c>
        <v>0.059722222</v>
      </c>
      <c>
        <v>3</v>
      </c>
      <c>
        <v>923</v>
      </c>
      <c>
        <v>77</v>
      </c>
      <c>
        <v>82</v>
      </c>
      <c>
        <v>23</v>
      </c>
      <c>
        <v>92</v>
      </c>
      <c>
        <v>1</v>
      </c>
      <c>
        <v>0</v>
      </c>
      <c>
        <v>0.11636117658701667</v>
      </c>
      <c>
        <v>10.299813222083502</v>
      </c>
      <c>
        <v>21.525916852859343</v>
      </c>
      <c>
        <v>9.47515137157402</v>
      </c>
      <c>
        <v>10.803010292161105</v>
      </c>
      <c>
        <v>3.315537433523591</v>
      </c>
      <c>
        <v>1.5004157760176708</v>
      </c>
      <c>
        <v>0</v>
      </c>
      <c>
        <v>57.03620612480625</v>
      </c>
    </row>
    <row>
      <c>
        <v>2600529</v>
      </c>
      <c>
        <v>1</v>
      </c>
      <c>
        <is>
          <t>MANİSA</t>
        </is>
      </c>
      <c>
        <v>KULA</v>
      </c>
      <c>
        <is>
          <t>OG Fideri</t>
        </is>
      </c>
      <c>
        <v>TR-47 45-77-L00047_TR-51 L02_2107153</v>
      </c>
      <c>
        <v>Şebeke Yenileme ve Kapasite Artışı Çalışması</v>
      </c>
      <c>
        <v>Dağıtım-OG</v>
      </c>
      <c>
        <v>Uzun</v>
      </c>
      <c>
        <v>Şebeke işletmecisi</v>
      </c>
      <c>
        <v>Bildirimli</v>
      </c>
      <c>
        <is>
          <t>07.07.2023 01:02:12</t>
        </is>
      </c>
      <c>
        <is>
          <t>07.07.2023 02:07:55</t>
        </is>
      </c>
      <c>
        <v>1.095277777</v>
      </c>
      <c>
        <v>10</v>
      </c>
      <c>
        <v>1044</v>
      </c>
      <c>
        <v>104</v>
      </c>
      <c>
        <v>255</v>
      </c>
      <c>
        <v>17</v>
      </c>
      <c>
        <v>314</v>
      </c>
      <c>
        <v>5</v>
      </c>
      <c>
        <v>0</v>
      </c>
      <c>
        <v>4.10372244378639</v>
      </c>
      <c>
        <v>194.51809216823958</v>
      </c>
      <c>
        <v>599.4775483222973</v>
      </c>
      <c>
        <v>538.7393397967464</v>
      </c>
      <c>
        <v>106.08072315656906</v>
      </c>
      <c>
        <v>147.47679607951738</v>
      </c>
      <c>
        <v>138.96968818771865</v>
      </c>
      <c>
        <v>0</v>
      </c>
      <c>
        <v>1729.3659101548749</v>
      </c>
    </row>
    <row>
      <c>
        <v>2601382</v>
      </c>
      <c>
        <v>1</v>
      </c>
      <c>
        <is>
          <t>İZMİR</t>
        </is>
      </c>
      <c>
        <v>SEFERİHİSAR</v>
      </c>
      <c>
        <is>
          <t>Saha Dağıtım Kutusu (SDK)</t>
        </is>
      </c>
      <c>
        <v>L-27 35-14-L00027_50011377 B01_50011513</v>
      </c>
      <c>
        <v>AG Yeraltı Kablo Arızası</v>
      </c>
      <c>
        <v>Dağıtım-AG</v>
      </c>
      <c>
        <v>Uzun</v>
      </c>
      <c>
        <v>Şebeke işletmecisi</v>
      </c>
      <c>
        <v>Bildirimsiz</v>
      </c>
      <c>
        <is>
          <t>07.07.2023 17:17:08</t>
        </is>
      </c>
      <c>
        <is>
          <t>07.07.2023 20:38:01</t>
        </is>
      </c>
      <c>
        <v>3.348055555</v>
      </c>
      <c>
        <v>0</v>
      </c>
      <c>
        <v>67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55.570498468612726</v>
      </c>
      <c>
        <v>0</v>
      </c>
      <c>
        <v>0</v>
      </c>
      <c>
        <v>0</v>
      </c>
      <c>
        <v>0</v>
      </c>
      <c>
        <v>0</v>
      </c>
      <c>
        <v>0</v>
      </c>
      <c>
        <v>55.570498468612726</v>
      </c>
    </row>
    <row>
      <c>
        <v>2600695</v>
      </c>
      <c>
        <v>1</v>
      </c>
      <c>
        <is>
          <t>MANİSA</t>
        </is>
      </c>
      <c>
        <v>YUNUSEMRE</v>
      </c>
      <c>
        <is>
          <t>Kullanıcı Bağlantı Hattı</t>
        </is>
      </c>
      <c>
        <v>DM-15/03 45-71-M02270_953211429_953211429</v>
      </c>
      <c>
        <v>AG Box / Sdk Abone Çıkış Sigorta Atığı</v>
      </c>
      <c>
        <v>Dağıtım-AG</v>
      </c>
      <c>
        <v>Uzun</v>
      </c>
      <c>
        <v>Şebeke işletmecisi</v>
      </c>
      <c>
        <v>Bildirimsiz</v>
      </c>
      <c>
        <is>
          <t>07.07.2023 09:33:10</t>
        </is>
      </c>
      <c>
        <is>
          <t>07.07.2023 09:55:23</t>
        </is>
      </c>
      <c>
        <v>0.370277777</v>
      </c>
      <c>
        <v>0</v>
      </c>
      <c>
        <v>5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0.3029089072953019</v>
      </c>
      <c>
        <v>0</v>
      </c>
      <c>
        <v>0</v>
      </c>
      <c>
        <v>0</v>
      </c>
      <c>
        <v>0</v>
      </c>
      <c>
        <v>0</v>
      </c>
      <c>
        <v>0</v>
      </c>
      <c>
        <v>0.3029089072953019</v>
      </c>
    </row>
    <row>
      <c>
        <v>2601551</v>
      </c>
      <c>
        <v>1</v>
      </c>
      <c>
        <is>
          <t>MANİSA</t>
        </is>
      </c>
      <c>
        <v>YUNUSEMRE</v>
      </c>
      <c>
        <is>
          <t>OG Fideri</t>
        </is>
      </c>
      <c>
        <v>SARINASUHLAR KÖYÜ TR-1 45-71-M01447_DIREK TIPI TRAFO HUCRESI H01_2086901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07.07.2023 21:00:27</t>
        </is>
      </c>
      <c>
        <is>
          <t>07.07.2023 23:19:47</t>
        </is>
      </c>
      <c>
        <v>2.322222222</v>
      </c>
      <c>
        <v>0</v>
      </c>
      <c>
        <v>48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13.960298251677731</v>
      </c>
      <c>
        <v>0</v>
      </c>
      <c>
        <v>0</v>
      </c>
      <c>
        <v>0</v>
      </c>
      <c>
        <v>0.24885681313993463</v>
      </c>
      <c>
        <v>0</v>
      </c>
      <c>
        <v>0</v>
      </c>
      <c>
        <v>14.209155064817665</v>
      </c>
    </row>
    <row>
      <c>
        <v>2600887</v>
      </c>
      <c>
        <v>1</v>
      </c>
      <c>
        <is>
          <t>MANİSA</t>
        </is>
      </c>
      <c>
        <v>AKHİSAR</v>
      </c>
      <c>
        <is>
          <t>Saha Dağıtım Kutusu (SDK)</t>
        </is>
      </c>
      <c>
        <v>TR-2/24 45-72-L00024_49736080 a2_49736941</v>
      </c>
      <c>
        <v>Şebeke Yenileme ve Kapasite Artışı Çalışması</v>
      </c>
      <c>
        <v>Dağıtım-AG</v>
      </c>
      <c>
        <v>Uzun</v>
      </c>
      <c>
        <v>Şebeke işletmecisi</v>
      </c>
      <c>
        <v>Bildirimli</v>
      </c>
      <c>
        <is>
          <t>07.07.2023 11:04:41</t>
        </is>
      </c>
      <c>
        <is>
          <t>07.07.2023 16:47:58</t>
        </is>
      </c>
      <c>
        <v>5.721388888</v>
      </c>
      <c>
        <v>0</v>
      </c>
      <c>
        <v>170</v>
      </c>
      <c>
        <v>0</v>
      </c>
      <c>
        <v>0</v>
      </c>
      <c>
        <v>0</v>
      </c>
      <c>
        <v>8</v>
      </c>
      <c>
        <v>0</v>
      </c>
      <c>
        <v>0</v>
      </c>
      <c>
        <v>0</v>
      </c>
      <c>
        <v>175.25251978425217</v>
      </c>
      <c>
        <v>0</v>
      </c>
      <c>
        <v>0</v>
      </c>
      <c>
        <v>0</v>
      </c>
      <c>
        <v>12.240305348333674</v>
      </c>
      <c>
        <v>0</v>
      </c>
      <c>
        <v>0</v>
      </c>
      <c>
        <v>187.49282513258584</v>
      </c>
    </row>
    <row>
      <c>
        <v>2600864</v>
      </c>
      <c>
        <v>1</v>
      </c>
      <c>
        <is>
          <t>MANİSA</t>
        </is>
      </c>
      <c>
        <v>AKHİSAR</v>
      </c>
      <c>
        <is>
          <t>DM</t>
        </is>
      </c>
      <c>
        <v>AKSELENDİ İM 45-72-A00004_AKSELENDİ TR2 L12_2327098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07.07.2023 10:47:41</t>
        </is>
      </c>
      <c>
        <is>
          <t>07.07.2023 11:28:22</t>
        </is>
      </c>
      <c>
        <v>0.678055555</v>
      </c>
      <c>
        <v>0</v>
      </c>
      <c>
        <v>425</v>
      </c>
      <c>
        <v>25</v>
      </c>
      <c>
        <v>44</v>
      </c>
      <c>
        <v>3</v>
      </c>
      <c>
        <v>59</v>
      </c>
      <c>
        <v>0</v>
      </c>
      <c>
        <v>0</v>
      </c>
      <c>
        <v>0</v>
      </c>
      <c>
        <v>60.543692729311786</v>
      </c>
      <c>
        <v>83.26975626293155</v>
      </c>
      <c>
        <v>75.68159104534332</v>
      </c>
      <c>
        <v>1.5807685678547665</v>
      </c>
      <c>
        <v>23.23375622178577</v>
      </c>
      <c>
        <v>0</v>
      </c>
      <c>
        <v>0</v>
      </c>
      <c>
        <v>244.30956482722718</v>
      </c>
    </row>
    <row>
      <c>
        <v>2601528</v>
      </c>
      <c>
        <v>1</v>
      </c>
      <c>
        <is>
          <t>İZMİR</t>
        </is>
      </c>
      <c>
        <v>TİRE</v>
      </c>
      <c>
        <is>
          <t>Kullanıcı Bağlantı Hattı</t>
        </is>
      </c>
      <c>
        <v>GÖKÇEN DM 1-1/2 35-29-L00059_950343622_950343622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07.07.2023 20:34:53</t>
        </is>
      </c>
      <c>
        <is>
          <t>08.07.2023 04:12:42</t>
        </is>
      </c>
      <c>
        <v>7.630277777</v>
      </c>
      <c>
        <v>0</v>
      </c>
      <c>
        <v>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7.7623113113553135</v>
      </c>
      <c>
        <v>0</v>
      </c>
      <c>
        <v>0</v>
      </c>
      <c>
        <v>0</v>
      </c>
      <c>
        <v>0.001084136519824111</v>
      </c>
      <c>
        <v>0</v>
      </c>
      <c>
        <v>0</v>
      </c>
      <c>
        <v>7.763395447875138</v>
      </c>
    </row>
    <row>
      <c>
        <v>2601574</v>
      </c>
      <c>
        <v>1</v>
      </c>
      <c>
        <is>
          <t>MANİSA</t>
        </is>
      </c>
      <c>
        <v>SARUHANLI</v>
      </c>
      <c>
        <is>
          <t>KÖK</t>
        </is>
      </c>
      <c>
        <v>DERİCİ KÖK 45-84-M00003_RAZOĞLU M07_2313984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07.07.2023 21:30:33</t>
        </is>
      </c>
      <c>
        <is>
          <t>07.07.2023 22:34:13</t>
        </is>
      </c>
      <c>
        <v>1.061111111</v>
      </c>
      <c>
        <v>9</v>
      </c>
      <c>
        <v>2</v>
      </c>
      <c>
        <v>102</v>
      </c>
      <c>
        <v>17</v>
      </c>
      <c>
        <v>2</v>
      </c>
      <c>
        <v>0</v>
      </c>
      <c>
        <v>0</v>
      </c>
      <c>
        <v>0</v>
      </c>
      <c>
        <v>30.868057316350413</v>
      </c>
      <c>
        <v>3.2273411604266484</v>
      </c>
      <c>
        <v>408.4499458187965</v>
      </c>
      <c>
        <v>92.21389648018983</v>
      </c>
      <c>
        <v>4.074721957128416</v>
      </c>
      <c>
        <v>0</v>
      </c>
      <c>
        <v>0</v>
      </c>
      <c>
        <v>0</v>
      </c>
      <c>
        <v>538.8339627328918</v>
      </c>
    </row>
    <row>
      <c>
        <v>2601236</v>
      </c>
      <c>
        <v>1</v>
      </c>
      <c>
        <is>
          <t>İZMİR</t>
        </is>
      </c>
      <c>
        <v>BAYRAKLI</v>
      </c>
      <c>
        <is>
          <t>TM Fideri</t>
        </is>
      </c>
      <c>
        <v>PİYALE TM 35-02-A00007_PİYALE-31 K42_2063620</v>
      </c>
      <c>
        <v>Manevra</v>
      </c>
      <c>
        <v>Dağıtım-OG</v>
      </c>
      <c>
        <v>Uzun</v>
      </c>
      <c>
        <v>Şebeke işletmecisi</v>
      </c>
      <c>
        <v>Bildirimsiz</v>
      </c>
      <c>
        <is>
          <t>07.07.2023 15:32:46</t>
        </is>
      </c>
      <c>
        <is>
          <t>07.07.2023 15:42:56</t>
        </is>
      </c>
      <c>
        <v>0.169444444</v>
      </c>
      <c>
        <v>0</v>
      </c>
      <c>
        <v>3719</v>
      </c>
      <c>
        <v>0</v>
      </c>
      <c>
        <v>0</v>
      </c>
      <c>
        <v>0</v>
      </c>
      <c>
        <v>226</v>
      </c>
      <c>
        <v>0</v>
      </c>
      <c>
        <v>1</v>
      </c>
      <c>
        <v>0</v>
      </c>
      <c>
        <v>192.34460780112113</v>
      </c>
      <c>
        <v>0</v>
      </c>
      <c>
        <v>0</v>
      </c>
      <c>
        <v>0</v>
      </c>
      <c>
        <v>78.03627725790864</v>
      </c>
      <c>
        <v>0</v>
      </c>
      <c>
        <v>7.284249940167707</v>
      </c>
      <c>
        <v>277.66513499919745</v>
      </c>
    </row>
    <row>
      <c>
        <v>2600904</v>
      </c>
      <c>
        <v>1</v>
      </c>
      <c>
        <is>
          <t>İZMİR</t>
        </is>
      </c>
      <c>
        <v>BORNOVA</v>
      </c>
      <c>
        <is>
          <t>Kullanıcı Bağlantı Hattı</t>
        </is>
      </c>
      <c>
        <v>M-236 35-02-M00236_913655485_913655485</v>
      </c>
      <c>
        <v>AG Branşman Yeraltı Kablo Arızası</v>
      </c>
      <c>
        <v>Dağıtım-AG</v>
      </c>
      <c>
        <v>Uzun</v>
      </c>
      <c>
        <v>Şebeke işletmecisi</v>
      </c>
      <c>
        <v>Bildirimsiz</v>
      </c>
      <c>
        <is>
          <t>07.07.2023 11:37:47</t>
        </is>
      </c>
      <c>
        <is>
          <t>07.07.2023 18:42:24</t>
        </is>
      </c>
      <c>
        <v>7.076944444</v>
      </c>
      <c>
        <v>0</v>
      </c>
      <c>
        <v>0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60.988723702459595</v>
      </c>
      <c>
        <v>0</v>
      </c>
      <c>
        <v>0</v>
      </c>
      <c>
        <v>60.988723702459595</v>
      </c>
    </row>
    <row>
      <c>
        <v>2600804</v>
      </c>
      <c>
        <v>1</v>
      </c>
      <c>
        <is>
          <t>İZMİR</t>
        </is>
      </c>
      <c>
        <v>KİRAZ</v>
      </c>
      <c>
        <is>
          <t>AG Fideri</t>
        </is>
      </c>
      <c>
        <v>SIRIMLI AVCILAR TR 35-31-L00202_47892124_56380920_56380920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07.07.2023 09:54:50</t>
        </is>
      </c>
      <c>
        <is>
          <t>07.07.2023 14:41:06</t>
        </is>
      </c>
      <c>
        <v>4.771111111</v>
      </c>
      <c>
        <v>0</v>
      </c>
      <c>
        <v>21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36.8850624616481</v>
      </c>
      <c>
        <v>0</v>
      </c>
      <c>
        <v>5.306638961747785</v>
      </c>
      <c>
        <v>0</v>
      </c>
      <c>
        <v>0</v>
      </c>
      <c>
        <v>0</v>
      </c>
      <c>
        <v>0</v>
      </c>
      <c>
        <v>42.191701423395884</v>
      </c>
    </row>
    <row>
      <c>
        <v>2600555</v>
      </c>
      <c>
        <v>1</v>
      </c>
      <c>
        <is>
          <t>MANİSA</t>
        </is>
      </c>
      <c>
        <v>ALAŞEHİR</v>
      </c>
      <c>
        <is>
          <t>AG Fideri</t>
        </is>
      </c>
      <c>
        <v>ERENKÖY TR-2 45-73-M00449_A_56400309_56400309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07.07.2023 04:28:05</t>
        </is>
      </c>
      <c>
        <is>
          <t>07.07.2023 09:06:08</t>
        </is>
      </c>
      <c>
        <v>4.634166666</v>
      </c>
      <c>
        <v>0</v>
      </c>
      <c>
        <v>8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3.5766806542896847</v>
      </c>
      <c>
        <v>0</v>
      </c>
      <c>
        <v>0</v>
      </c>
      <c>
        <v>0</v>
      </c>
      <c>
        <v>0</v>
      </c>
      <c>
        <v>0</v>
      </c>
      <c>
        <v>0</v>
      </c>
      <c>
        <v>3.5766806542896847</v>
      </c>
    </row>
    <row>
      <c>
        <v>2600549</v>
      </c>
      <c>
        <v>1</v>
      </c>
      <c>
        <is>
          <t>MANİSA</t>
        </is>
      </c>
      <c>
        <v>ALAŞEHİR</v>
      </c>
      <c>
        <is>
          <t>Kullanıcı Bağlantı Hattı</t>
        </is>
      </c>
      <c>
        <v>AZİZTEPE ÇAM MAH. TR-1 45-73-M00211_945688967_945688967</v>
      </c>
      <c>
        <v>AG Box / Sdk Abone Çıkış Sigorta Atığı</v>
      </c>
      <c>
        <v>Dağıtım-AG</v>
      </c>
      <c>
        <v>Uzun</v>
      </c>
      <c>
        <v>Şebeke işletmecisi</v>
      </c>
      <c>
        <v>Bildirimsiz</v>
      </c>
      <c>
        <is>
          <t>07.07.2023 03:25:54</t>
        </is>
      </c>
      <c>
        <is>
          <t>07.07.2023 07:34:37</t>
        </is>
      </c>
      <c>
        <v>4.145277777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0.3378709824090799</v>
      </c>
      <c>
        <v>0</v>
      </c>
      <c>
        <v>0</v>
      </c>
      <c>
        <v>0</v>
      </c>
      <c>
        <v>0</v>
      </c>
      <c>
        <v>0</v>
      </c>
      <c>
        <v>0</v>
      </c>
      <c>
        <v>0.3378709824090799</v>
      </c>
    </row>
    <row>
      <c>
        <v>2601534</v>
      </c>
      <c>
        <v>1</v>
      </c>
      <c>
        <is>
          <t>İZMİR</t>
        </is>
      </c>
      <c>
        <v>TİRE</v>
      </c>
      <c>
        <is>
          <t>Dağıtım Transformatörü</t>
        </is>
      </c>
      <c>
        <v>BÜYÜKKALE TR-2 35-29-L00666_35-29-L00666_2364335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07.07.2023 20:41:11</t>
        </is>
      </c>
      <c>
        <is>
          <t>07.07.2023 23:19:24</t>
        </is>
      </c>
      <c>
        <v>2.636944444</v>
      </c>
      <c>
        <v>0</v>
      </c>
      <c>
        <v>70</v>
      </c>
      <c>
        <v>0</v>
      </c>
      <c>
        <v>1</v>
      </c>
      <c>
        <v>0</v>
      </c>
      <c>
        <v>3</v>
      </c>
      <c>
        <v>0</v>
      </c>
      <c>
        <v>0</v>
      </c>
      <c>
        <v>0</v>
      </c>
      <c>
        <v>44.45451663762464</v>
      </c>
      <c>
        <v>0</v>
      </c>
      <c>
        <v>0.10608633443686057</v>
      </c>
      <c>
        <v>0</v>
      </c>
      <c>
        <v>5.538031742237468</v>
      </c>
      <c>
        <v>0</v>
      </c>
      <c>
        <v>0</v>
      </c>
      <c>
        <v>50.09863471429897</v>
      </c>
    </row>
    <row>
      <c>
        <v>2601196</v>
      </c>
      <c>
        <v>1</v>
      </c>
      <c>
        <is>
          <t>İZMİR</t>
        </is>
      </c>
      <c>
        <v>KARABAĞLAR</v>
      </c>
      <c>
        <is>
          <t>AG Fideri</t>
        </is>
      </c>
      <c>
        <v>K-1247 35-01-K01247_C_56373517_56373517</v>
      </c>
      <c>
        <v>AG Nötr İletken Kopması</v>
      </c>
      <c>
        <v>Dağıtım-AG</v>
      </c>
      <c>
        <v>Uzun</v>
      </c>
      <c>
        <v>Şebeke işletmecisi</v>
      </c>
      <c>
        <v>Bildirimsiz</v>
      </c>
      <c>
        <is>
          <t>07.07.2023 15:09:31</t>
        </is>
      </c>
      <c>
        <is>
          <t>07.07.2023 16:30:06</t>
        </is>
      </c>
      <c>
        <v>1.343055555</v>
      </c>
      <c>
        <v>0</v>
      </c>
      <c>
        <v>1</v>
      </c>
      <c>
        <v>0</v>
      </c>
      <c>
        <v>0</v>
      </c>
      <c>
        <v>0</v>
      </c>
      <c>
        <v>36</v>
      </c>
      <c>
        <v>0</v>
      </c>
      <c>
        <v>1</v>
      </c>
      <c>
        <v>0</v>
      </c>
      <c>
        <v>0.125756147504066</v>
      </c>
      <c>
        <v>0</v>
      </c>
      <c>
        <v>0</v>
      </c>
      <c>
        <v>0</v>
      </c>
      <c>
        <v>38.69394370653864</v>
      </c>
      <c>
        <v>0</v>
      </c>
      <c>
        <v>2.0131118567557413</v>
      </c>
      <c>
        <v>40.832811710798445</v>
      </c>
    </row>
    <row>
      <c>
        <v>2600847</v>
      </c>
      <c>
        <v>1</v>
      </c>
      <c>
        <is>
          <t>İZMİR</t>
        </is>
      </c>
      <c>
        <v>BERGAMA</v>
      </c>
      <c>
        <is>
          <t>OG Fideri</t>
        </is>
      </c>
      <c>
        <v>TR-3 35-16-L00003_DIREK TIPI TRAFO HUCRESI H01_2037372</v>
      </c>
      <c>
        <v>Şebeke Yenileme ve Kapasite Artışı Çalışması</v>
      </c>
      <c>
        <v>Dağıtım-OG</v>
      </c>
      <c>
        <v>Uzun</v>
      </c>
      <c>
        <v>Şebeke işletmecisi</v>
      </c>
      <c>
        <v>Bildirimli</v>
      </c>
      <c>
        <is>
          <t>07.07.2023 10:48:28</t>
        </is>
      </c>
      <c>
        <is>
          <t>07.07.2023 15:19:00</t>
        </is>
      </c>
      <c>
        <v>4.508888888</v>
      </c>
      <c>
        <v>0</v>
      </c>
      <c>
        <v>381</v>
      </c>
      <c>
        <v>0</v>
      </c>
      <c>
        <v>0</v>
      </c>
      <c>
        <v>0</v>
      </c>
      <c>
        <v>15</v>
      </c>
      <c>
        <v>0</v>
      </c>
      <c>
        <v>0</v>
      </c>
      <c>
        <v>0</v>
      </c>
      <c>
        <v>351.33111943321086</v>
      </c>
      <c>
        <v>0</v>
      </c>
      <c>
        <v>0</v>
      </c>
      <c>
        <v>0</v>
      </c>
      <c>
        <v>103.35192752246917</v>
      </c>
      <c>
        <v>0</v>
      </c>
      <c>
        <v>0</v>
      </c>
      <c>
        <v>454.68304695568</v>
      </c>
    </row>
    <row>
      <c>
        <v>2600701</v>
      </c>
      <c>
        <v>1</v>
      </c>
      <c>
        <is>
          <t>MANİSA</t>
        </is>
      </c>
      <c>
        <v>ALAŞEHİR</v>
      </c>
      <c>
        <is>
          <t>KÖK</t>
        </is>
      </c>
      <c>
        <v>TARİŞ KÖK 45-73-M01049_ULAŞTIRMA TABURU M02_66732572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07.07.2023 09:36:54</t>
        </is>
      </c>
      <c>
        <is>
          <t>07.07.2023 10:21:52</t>
        </is>
      </c>
      <c>
        <v>0.749444444</v>
      </c>
      <c>
        <v>2</v>
      </c>
      <c>
        <v>98</v>
      </c>
      <c>
        <v>7</v>
      </c>
      <c>
        <v>3</v>
      </c>
      <c>
        <v>5</v>
      </c>
      <c>
        <v>12</v>
      </c>
      <c>
        <v>2</v>
      </c>
      <c>
        <v>0</v>
      </c>
      <c>
        <v>0.2782881985726161</v>
      </c>
      <c>
        <v>18.943572473880515</v>
      </c>
      <c>
        <v>44.01979256353825</v>
      </c>
      <c>
        <v>0.9289792697536118</v>
      </c>
      <c>
        <v>31.017509810448225</v>
      </c>
      <c>
        <v>22.078809974069618</v>
      </c>
      <c>
        <v>220.9298637966524</v>
      </c>
      <c>
        <v>0</v>
      </c>
      <c>
        <v>338.19681608691525</v>
      </c>
    </row>
    <row>
      <c>
        <v>2601242</v>
      </c>
      <c>
        <v>1</v>
      </c>
      <c>
        <is>
          <t>İZMİR</t>
        </is>
      </c>
      <c>
        <v>ALİAĞA</v>
      </c>
      <c>
        <is>
          <t>AG Fideri</t>
        </is>
      </c>
      <c>
        <v>ÇAKMAKLI TR-2 35-17-M00346_A_91304927_91304927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07.07.2023 16:16:21</t>
        </is>
      </c>
      <c>
        <is>
          <t>07.07.2023 16:45:09</t>
        </is>
      </c>
      <c>
        <v>0.48</v>
      </c>
      <c>
        <v>0</v>
      </c>
      <c>
        <v>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3.123655355335679</v>
      </c>
      <c>
        <v>0</v>
      </c>
      <c>
        <v>0</v>
      </c>
      <c>
        <v>0</v>
      </c>
      <c>
        <v>0.0170816497476</v>
      </c>
      <c>
        <v>0</v>
      </c>
      <c>
        <v>0</v>
      </c>
      <c>
        <v>3.140737005083279</v>
      </c>
    </row>
    <row>
      <c>
        <v>2601345</v>
      </c>
      <c>
        <v>1</v>
      </c>
      <c>
        <is>
          <t>MANİSA</t>
        </is>
      </c>
      <c>
        <v>SARIGÖL</v>
      </c>
      <c>
        <is>
          <t>DM</t>
        </is>
      </c>
      <c>
        <v>SARIGÖL DM 45-79-M00069_ESKİ KÖYLER FİDERİ M05_2318419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07.07.2023 17:07:12</t>
        </is>
      </c>
      <c>
        <is>
          <t>07.07.2023 17:35:09</t>
        </is>
      </c>
      <c>
        <v>0.465833333</v>
      </c>
      <c>
        <v>4</v>
      </c>
      <c>
        <v>2642</v>
      </c>
      <c>
        <v>145</v>
      </c>
      <c>
        <v>336</v>
      </c>
      <c>
        <v>5</v>
      </c>
      <c>
        <v>192</v>
      </c>
      <c>
        <v>0</v>
      </c>
      <c>
        <v>0</v>
      </c>
      <c>
        <v>0.4533713786333333</v>
      </c>
      <c>
        <v>201.0588009141588</v>
      </c>
      <c>
        <v>908.7490229228708</v>
      </c>
      <c>
        <v>1008.3808457694461</v>
      </c>
      <c>
        <v>9.424646809362528</v>
      </c>
      <c>
        <v>64.79475774021924</v>
      </c>
      <c>
        <v>0</v>
      </c>
      <c>
        <v>0</v>
      </c>
      <c>
        <v>2192.8614455346906</v>
      </c>
    </row>
    <row>
      <c>
        <v>2600681</v>
      </c>
      <c>
        <v>1</v>
      </c>
      <c>
        <is>
          <t>İZMİR</t>
        </is>
      </c>
      <c>
        <v>BAYRAKLI</v>
      </c>
      <c>
        <is>
          <t>AG Fideri</t>
        </is>
      </c>
      <c>
        <v>M-3067(YATIRIM REZERVE) 35-02-M03067_D_56364512_56364512</v>
      </c>
      <c>
        <v>Şebeke Yenileme ve Kapasite Artışı Çalışması</v>
      </c>
      <c>
        <v>Dağıtım-AG</v>
      </c>
      <c>
        <v>Uzun</v>
      </c>
      <c>
        <v>Şebeke işletmecisi</v>
      </c>
      <c>
        <v>Bildirimli</v>
      </c>
      <c>
        <is>
          <t>07.07.2023 09:29:00</t>
        </is>
      </c>
      <c>
        <is>
          <t>07.07.2023 16:29:00</t>
        </is>
      </c>
      <c>
        <v>7</v>
      </c>
      <c>
        <v>0</v>
      </c>
      <c>
        <v>111</v>
      </c>
      <c>
        <v>0</v>
      </c>
      <c>
        <v>0</v>
      </c>
      <c>
        <v>0</v>
      </c>
      <c>
        <v>12</v>
      </c>
      <c>
        <v>0</v>
      </c>
      <c>
        <v>0</v>
      </c>
      <c>
        <v>0</v>
      </c>
      <c>
        <v>215.88531884741417</v>
      </c>
      <c>
        <v>0</v>
      </c>
      <c>
        <v>0</v>
      </c>
      <c>
        <v>0</v>
      </c>
      <c>
        <v>8.216599002559633</v>
      </c>
      <c>
        <v>0</v>
      </c>
      <c>
        <v>0</v>
      </c>
      <c>
        <v>224.1019178499738</v>
      </c>
    </row>
    <row>
      <c>
        <v>2601136</v>
      </c>
      <c>
        <v>1</v>
      </c>
      <c>
        <is>
          <t>MANİSA</t>
        </is>
      </c>
      <c>
        <v>KÖPRÜBAŞI</v>
      </c>
      <c>
        <is>
          <t>KÖK</t>
        </is>
      </c>
      <c>
        <v>UĞURLU KÖK 45-86-M00045_GÜNDOĞDU UĞURLU M02_72226020</v>
      </c>
      <c>
        <v>OG Fider Açması</v>
      </c>
      <c>
        <v>Dağıtım-OG</v>
      </c>
      <c>
        <v>Kısa</v>
      </c>
      <c>
        <v>Şebeke işletmecisi</v>
      </c>
      <c>
        <v>Bildirimsiz</v>
      </c>
      <c>
        <is>
          <t>07.07.2023 14:22:11</t>
        </is>
      </c>
      <c>
        <is>
          <t>07.07.2023 14:23:16</t>
        </is>
      </c>
      <c>
        <v>0.018055555</v>
      </c>
      <c>
        <v>7</v>
      </c>
      <c>
        <v>304</v>
      </c>
      <c>
        <v>36</v>
      </c>
      <c>
        <v>132</v>
      </c>
      <c>
        <v>6</v>
      </c>
      <c>
        <v>20</v>
      </c>
      <c>
        <v>1</v>
      </c>
      <c>
        <v>0</v>
      </c>
      <c>
        <v>0.026573720706003605</v>
      </c>
      <c>
        <v>0.8523247477369587</v>
      </c>
      <c>
        <v>9.229190185417744</v>
      </c>
      <c>
        <v>2.720085807152382</v>
      </c>
      <c>
        <v>1.8938351127200697</v>
      </c>
      <c>
        <v>0.4322331256017395</v>
      </c>
      <c>
        <v>3.0230185223333335</v>
      </c>
      <c>
        <v>0</v>
      </c>
      <c>
        <v>18.17726122166823</v>
      </c>
    </row>
    <row>
      <c>
        <v>2601159</v>
      </c>
      <c>
        <v>1</v>
      </c>
      <c>
        <is>
          <t>İZMİR</t>
        </is>
      </c>
      <c>
        <v>ÖDEMİŞ</v>
      </c>
      <c>
        <is>
          <t>KÖK</t>
        </is>
      </c>
      <c>
        <v>LOKMANKUYU KÖK 35-15-L00903_MENDERES L02_67112626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07.07.2023 14:44:06</t>
        </is>
      </c>
      <c>
        <is>
          <t>07.07.2023 15:36:56</t>
        </is>
      </c>
      <c>
        <v>0.880555555</v>
      </c>
      <c>
        <v>0</v>
      </c>
      <c>
        <v>4</v>
      </c>
      <c>
        <v>22</v>
      </c>
      <c>
        <v>26</v>
      </c>
      <c>
        <v>0</v>
      </c>
      <c>
        <v>4</v>
      </c>
      <c>
        <v>0</v>
      </c>
      <c>
        <v>0</v>
      </c>
      <c>
        <v>0</v>
      </c>
      <c>
        <v>4.548968490232251</v>
      </c>
      <c>
        <v>321.65164137240333</v>
      </c>
      <c>
        <v>120.46989894101391</v>
      </c>
      <c>
        <v>0</v>
      </c>
      <c>
        <v>7.623872650422198</v>
      </c>
      <c>
        <v>0</v>
      </c>
      <c>
        <v>0</v>
      </c>
      <c>
        <v>454.2943814540717</v>
      </c>
    </row>
    <row>
      <c>
        <v>2600987</v>
      </c>
      <c>
        <v>1</v>
      </c>
      <c>
        <is>
          <t>İZMİR</t>
        </is>
      </c>
      <c>
        <v>KARABAĞLAR</v>
      </c>
      <c>
        <is>
          <t>AG Fideri</t>
        </is>
      </c>
      <c>
        <v>K-2340 35-01-K02340_A_56376899_56376899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07.07.2023 12:53:53</t>
        </is>
      </c>
      <c>
        <is>
          <t>07.07.2023 13:52:35</t>
        </is>
      </c>
      <c>
        <v>0.978333333</v>
      </c>
      <c>
        <v>0</v>
      </c>
      <c>
        <v>139</v>
      </c>
      <c>
        <v>0</v>
      </c>
      <c>
        <v>0</v>
      </c>
      <c>
        <v>0</v>
      </c>
      <c>
        <v>19</v>
      </c>
      <c>
        <v>0</v>
      </c>
      <c>
        <v>0</v>
      </c>
      <c>
        <v>0</v>
      </c>
      <c>
        <v>31.94716560678363</v>
      </c>
      <c>
        <v>0</v>
      </c>
      <c>
        <v>0</v>
      </c>
      <c>
        <v>0</v>
      </c>
      <c>
        <v>13.91048501098947</v>
      </c>
      <c>
        <v>0</v>
      </c>
      <c>
        <v>0</v>
      </c>
      <c>
        <v>45.8576506177731</v>
      </c>
    </row>
    <row>
      <c>
        <v>2601279</v>
      </c>
      <c>
        <v>1</v>
      </c>
      <c>
        <is>
          <t>İZMİR</t>
        </is>
      </c>
      <c>
        <v>DİKİLİ</v>
      </c>
      <c>
        <is>
          <t>AG Fideri</t>
        </is>
      </c>
      <c>
        <v>TR-81 35-30-L00081_43007138_56397924_56397924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07.07.2023 15:53:07</t>
        </is>
      </c>
      <c>
        <is>
          <t>07.07.2023 17:48:28</t>
        </is>
      </c>
      <c>
        <v>1.9225</v>
      </c>
      <c>
        <v>0</v>
      </c>
      <c>
        <v>66</v>
      </c>
      <c>
        <v>0</v>
      </c>
      <c>
        <v>2</v>
      </c>
      <c>
        <v>0</v>
      </c>
      <c>
        <v>5</v>
      </c>
      <c>
        <v>0</v>
      </c>
      <c>
        <v>0</v>
      </c>
      <c>
        <v>0</v>
      </c>
      <c>
        <v>31.635056870612644</v>
      </c>
      <c>
        <v>0</v>
      </c>
      <c>
        <v>0.6085733651149094</v>
      </c>
      <c>
        <v>0</v>
      </c>
      <c>
        <v>5.339550081225581</v>
      </c>
      <c>
        <v>0</v>
      </c>
      <c>
        <v>0</v>
      </c>
      <c>
        <v>37.58318031695313</v>
      </c>
    </row>
    <row>
      <c>
        <v>2601471</v>
      </c>
      <c>
        <v>1</v>
      </c>
      <c>
        <is>
          <t>İZMİR</t>
        </is>
      </c>
      <c>
        <v>ÇEŞME</v>
      </c>
      <c>
        <is>
          <t>Kullanıcı Bağlantı Hattı</t>
        </is>
      </c>
      <c>
        <v>L-298 35-18-L00298_950465841_950465841</v>
      </c>
      <c>
        <v>AG Branşman Yeraltı Kablo Arızası</v>
      </c>
      <c>
        <v>Dağıtım-AG</v>
      </c>
      <c>
        <v>Uzun</v>
      </c>
      <c>
        <v>Şebeke işletmecisi</v>
      </c>
      <c>
        <v>Bildirimsiz</v>
      </c>
      <c>
        <is>
          <t>07.07.2023 19:17:26</t>
        </is>
      </c>
      <c>
        <is>
          <t>08.07.2023 00:07:37</t>
        </is>
      </c>
      <c>
        <v>4.836388888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0.5618000313433195</v>
      </c>
      <c>
        <v>0</v>
      </c>
      <c>
        <v>0</v>
      </c>
      <c>
        <v>0</v>
      </c>
      <c>
        <v>0</v>
      </c>
      <c>
        <v>0</v>
      </c>
      <c>
        <v>0</v>
      </c>
      <c>
        <v>0.5618000313433195</v>
      </c>
    </row>
    <row>
      <c>
        <v>2600632</v>
      </c>
      <c>
        <v>1</v>
      </c>
      <c>
        <is>
          <t>İZMİR</t>
        </is>
      </c>
      <c>
        <v>BUCA</v>
      </c>
      <c>
        <is>
          <t>TM Fideri</t>
        </is>
      </c>
      <c>
        <v>BUCA TM 35-03-A00003_BUCA KOOP. M07_96572977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07.07.2023 08:50:22</t>
        </is>
      </c>
      <c>
        <is>
          <t>07.07.2023 13:59:08</t>
        </is>
      </c>
      <c>
        <v>5.146111111</v>
      </c>
      <c>
        <v>0</v>
      </c>
      <c>
        <v>4264</v>
      </c>
      <c>
        <v>0</v>
      </c>
      <c>
        <v>0</v>
      </c>
      <c>
        <v>0</v>
      </c>
      <c>
        <v>177</v>
      </c>
      <c>
        <v>0</v>
      </c>
      <c>
        <v>0</v>
      </c>
      <c>
        <v>0</v>
      </c>
      <c>
        <v>5085.35278582653</v>
      </c>
      <c>
        <v>0</v>
      </c>
      <c>
        <v>0</v>
      </c>
      <c>
        <v>0</v>
      </c>
      <c>
        <v>1541.6259028380832</v>
      </c>
      <c>
        <v>0</v>
      </c>
      <c>
        <v>0</v>
      </c>
      <c>
        <v>6626.9786886646125</v>
      </c>
    </row>
    <row>
      <c>
        <v>2602333</v>
      </c>
      <c>
        <v>1</v>
      </c>
      <c>
        <is>
          <t>İZMİR</t>
        </is>
      </c>
      <c>
        <v>ÖDEMİŞ</v>
      </c>
      <c>
        <is>
          <t>Kullanıcı Bağlantı Hattı</t>
        </is>
      </c>
      <c>
        <v>TR-26 35-15-L00026_95001412897_95001412897</v>
      </c>
      <c>
        <v>AG Box / Sdk Abone Çıkış Sigorta Atığı</v>
      </c>
      <c>
        <v>Dağıtım-AG</v>
      </c>
      <c>
        <v>Uzun</v>
      </c>
      <c>
        <v>Şebeke işletmecisi</v>
      </c>
      <c>
        <v>Bildirimsiz</v>
      </c>
      <c>
        <is>
          <t>08.07.2023 20:04:52</t>
        </is>
      </c>
      <c>
        <is>
          <t>08.07.2023 22:13:25</t>
        </is>
      </c>
      <c>
        <v>2.1425</v>
      </c>
      <c>
        <v>0</v>
      </c>
      <c>
        <v>6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2.7228756316466733</v>
      </c>
      <c>
        <v>0</v>
      </c>
      <c>
        <v>0</v>
      </c>
      <c>
        <v>0</v>
      </c>
      <c>
        <v>0</v>
      </c>
      <c>
        <v>0</v>
      </c>
      <c>
        <v>0</v>
      </c>
      <c>
        <v>2.7228756316466733</v>
      </c>
    </row>
    <row>
      <c>
        <v>2602310</v>
      </c>
      <c>
        <v>1</v>
      </c>
      <c>
        <is>
          <t>MANİSA</t>
        </is>
      </c>
      <c>
        <v>GÖRDES</v>
      </c>
      <c>
        <is>
          <t>AG Fideri</t>
        </is>
      </c>
      <c>
        <v>GÖRDES TR-20 45-75-M00020_B_56390805_56390805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08.07.2023 19:41:03</t>
        </is>
      </c>
      <c>
        <is>
          <t>08.07.2023 20:53:12</t>
        </is>
      </c>
      <c>
        <v>1.2025</v>
      </c>
      <c>
        <v>0</v>
      </c>
      <c>
        <v>2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0.3083250686861425</v>
      </c>
      <c>
        <v>0</v>
      </c>
      <c>
        <v>0</v>
      </c>
      <c>
        <v>0</v>
      </c>
      <c>
        <v>0</v>
      </c>
      <c>
        <v>0</v>
      </c>
      <c>
        <v>0</v>
      </c>
      <c>
        <v>0.3083250686861425</v>
      </c>
    </row>
    <row>
      <c>
        <v>2602264</v>
      </c>
      <c>
        <v>1</v>
      </c>
      <c>
        <is>
          <t>MANİSA</t>
        </is>
      </c>
      <c>
        <v>SALİHLİ</v>
      </c>
      <c>
        <is>
          <t>AG Fideri</t>
        </is>
      </c>
      <c>
        <v>PAZARKÖY YENİ MAH TR-4 45-78-L00655_D_91016059_91016059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08.07.2023 18:35:48</t>
        </is>
      </c>
      <c>
        <is>
          <t>08.07.2023 19:27:39</t>
        </is>
      </c>
      <c>
        <v>0.864166666</v>
      </c>
      <c>
        <v>0</v>
      </c>
      <c>
        <v>8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0.8014033799542676</v>
      </c>
      <c>
        <v>0</v>
      </c>
      <c>
        <v>0</v>
      </c>
      <c>
        <v>0</v>
      </c>
      <c>
        <v>0</v>
      </c>
      <c>
        <v>0</v>
      </c>
      <c>
        <v>0</v>
      </c>
      <c>
        <v>0.8014033799542676</v>
      </c>
    </row>
    <row>
      <c>
        <v>2602181</v>
      </c>
      <c>
        <v>1</v>
      </c>
      <c>
        <is>
          <t>İZMİR</t>
        </is>
      </c>
      <c>
        <v>TORBALI</v>
      </c>
      <c>
        <is>
          <t>KÖK</t>
        </is>
      </c>
      <c>
        <v>ÇAYBAŞI DM-1/19 35-26-M00182_ M10_2038795</v>
      </c>
      <c>
        <v>Manevra</v>
      </c>
      <c>
        <v>Dağıtım-OG</v>
      </c>
      <c>
        <v>Uzun</v>
      </c>
      <c>
        <v>Şebeke işletmecisi</v>
      </c>
      <c>
        <v>Bildirimsiz</v>
      </c>
      <c>
        <is>
          <t>08.07.2023 17:08:33</t>
        </is>
      </c>
      <c>
        <is>
          <t>08.07.2023 17:33:28</t>
        </is>
      </c>
      <c>
        <v>0.415277777</v>
      </c>
      <c>
        <v>0</v>
      </c>
      <c>
        <v>1</v>
      </c>
      <c>
        <v>36</v>
      </c>
      <c>
        <v>75</v>
      </c>
      <c>
        <v>12</v>
      </c>
      <c>
        <v>7</v>
      </c>
      <c>
        <v>3</v>
      </c>
      <c>
        <v>0</v>
      </c>
      <c>
        <v>0</v>
      </c>
      <c>
        <v>0</v>
      </c>
      <c>
        <v>80.531290637042</v>
      </c>
      <c>
        <v>136.66086563124784</v>
      </c>
      <c>
        <v>87.8819099885801</v>
      </c>
      <c>
        <v>7.917371576297177</v>
      </c>
      <c>
        <v>206.23782738953787</v>
      </c>
      <c>
        <v>0</v>
      </c>
      <c>
        <v>519.229265222705</v>
      </c>
    </row>
    <row>
      <c>
        <v>2601792</v>
      </c>
      <c>
        <v>1</v>
      </c>
      <c>
        <is>
          <t>İZMİR</t>
        </is>
      </c>
      <c>
        <v>TORBALI</v>
      </c>
      <c>
        <is>
          <t>DM</t>
        </is>
      </c>
      <c>
        <v>SUBAŞI İM 35-26-A00002_NAİME L03_2035579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08.07.2023 09:27:06</t>
        </is>
      </c>
      <c>
        <is>
          <t>08.07.2023 09:47:06</t>
        </is>
      </c>
      <c>
        <v>0.333333333</v>
      </c>
      <c>
        <v>1</v>
      </c>
      <c>
        <v>294</v>
      </c>
      <c>
        <v>18</v>
      </c>
      <c>
        <v>107</v>
      </c>
      <c>
        <v>12</v>
      </c>
      <c>
        <v>50</v>
      </c>
      <c>
        <v>4</v>
      </c>
      <c>
        <v>0</v>
      </c>
      <c>
        <v>0.6440917729108667</v>
      </c>
      <c>
        <v>25.219328158631242</v>
      </c>
      <c>
        <v>132.61333318962483</v>
      </c>
      <c>
        <v>144.78000222186162</v>
      </c>
      <c>
        <v>23.972658530251632</v>
      </c>
      <c>
        <v>33.47848849156123</v>
      </c>
      <c>
        <v>251.27416688884176</v>
      </c>
      <c>
        <v>0</v>
      </c>
      <c>
        <v>611.9820692536832</v>
      </c>
    </row>
    <row>
      <c>
        <v>2602327</v>
      </c>
      <c>
        <v>1</v>
      </c>
      <c>
        <is>
          <t>İZMİR</t>
        </is>
      </c>
      <c>
        <v>ÖDEMİŞ</v>
      </c>
      <c>
        <is>
          <t>DM</t>
        </is>
      </c>
      <c>
        <v>ÖDEMİŞ İM 35-15-A00001_GÜNLÜCE L13_2062377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08.07.2023 20:01:51</t>
        </is>
      </c>
      <c>
        <is>
          <t>08.07.2023 20:12:51</t>
        </is>
      </c>
      <c>
        <v>0.183333333</v>
      </c>
      <c>
        <v>0</v>
      </c>
      <c>
        <v>425</v>
      </c>
      <c>
        <v>48</v>
      </c>
      <c>
        <v>39</v>
      </c>
      <c>
        <v>4</v>
      </c>
      <c>
        <v>62</v>
      </c>
      <c>
        <v>1</v>
      </c>
      <c>
        <v>0</v>
      </c>
      <c>
        <v>0</v>
      </c>
      <c>
        <v>13.68005964078073</v>
      </c>
      <c>
        <v>103.83533561491464</v>
      </c>
      <c>
        <v>31.99460255089573</v>
      </c>
      <c>
        <v>4.552077058366786</v>
      </c>
      <c>
        <v>8.846033279040594</v>
      </c>
      <c>
        <v>16.758257662743077</v>
      </c>
      <c>
        <v>0</v>
      </c>
      <c>
        <v>179.66636580674157</v>
      </c>
    </row>
    <row>
      <c>
        <v>2602078</v>
      </c>
      <c>
        <v>1</v>
      </c>
      <c>
        <is>
          <t>İZMİR</t>
        </is>
      </c>
      <c>
        <v>BALÇOVA</v>
      </c>
      <c>
        <is>
          <t>AG Fideri</t>
        </is>
      </c>
      <c>
        <v>K-4554 35-07-K04554_C_56377259_56377259</v>
      </c>
      <c>
        <v>AG Tel Kopuğu</v>
      </c>
      <c>
        <v>Dağıtım-AG</v>
      </c>
      <c>
        <v>Uzun</v>
      </c>
      <c>
        <v>Şebeke işletmecisi</v>
      </c>
      <c>
        <v>Bildirimsiz</v>
      </c>
      <c>
        <is>
          <t>08.07.2023 14:56:37</t>
        </is>
      </c>
      <c>
        <is>
          <t>08.07.2023 16:54:12</t>
        </is>
      </c>
      <c>
        <v>1.959722222</v>
      </c>
      <c>
        <v>0</v>
      </c>
      <c>
        <v>16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7.728801278721586</v>
      </c>
      <c>
        <v>0</v>
      </c>
      <c>
        <v>0</v>
      </c>
      <c>
        <v>0</v>
      </c>
      <c>
        <v>0.36583447913314654</v>
      </c>
      <c>
        <v>0</v>
      </c>
      <c>
        <v>0</v>
      </c>
      <c>
        <v>8.094635757854732</v>
      </c>
    </row>
    <row>
      <c>
        <v>2601978</v>
      </c>
      <c>
        <v>1</v>
      </c>
      <c>
        <is>
          <t>İZMİR</t>
        </is>
      </c>
      <c>
        <v>URLA</v>
      </c>
      <c>
        <is>
          <t>OG Fideri</t>
        </is>
      </c>
      <c>
        <v>TR-73 35-19-L00073_DIREK TIPI TRAFO HUCRESI H01_2056783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08.07.2023 12:45:45</t>
        </is>
      </c>
      <c>
        <is>
          <t>08.07.2023 13:35:04</t>
        </is>
      </c>
      <c>
        <v>0.821944444</v>
      </c>
      <c>
        <v>0</v>
      </c>
      <c>
        <v>27</v>
      </c>
      <c>
        <v>0</v>
      </c>
      <c>
        <v>7</v>
      </c>
      <c>
        <v>0</v>
      </c>
      <c>
        <v>6</v>
      </c>
      <c>
        <v>0</v>
      </c>
      <c>
        <v>0</v>
      </c>
      <c>
        <v>0</v>
      </c>
      <c>
        <v>10.08571789480657</v>
      </c>
      <c>
        <v>0</v>
      </c>
      <c>
        <v>1.1794805444691214</v>
      </c>
      <c>
        <v>0</v>
      </c>
      <c>
        <v>4.401680611530556</v>
      </c>
      <c>
        <v>0</v>
      </c>
      <c>
        <v>0</v>
      </c>
      <c>
        <v>15.666879050806248</v>
      </c>
    </row>
    <row>
      <c>
        <v>2601686</v>
      </c>
      <c>
        <v>1</v>
      </c>
      <c>
        <is>
          <t>İZMİR</t>
        </is>
      </c>
      <c>
        <v>BEYDAĞ</v>
      </c>
      <c>
        <is>
          <t>DM</t>
        </is>
      </c>
      <c>
        <v>BEYDAĞ İM 35-32-A00001_BEYDAĞ L02_2049981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08.07.2023 06:18:18</t>
        </is>
      </c>
      <c>
        <is>
          <t>08.07.2023 06:26:23</t>
        </is>
      </c>
      <c>
        <v>0.134722222</v>
      </c>
      <c>
        <v>0</v>
      </c>
      <c>
        <v>3393</v>
      </c>
      <c>
        <v>0</v>
      </c>
      <c>
        <v>198</v>
      </c>
      <c>
        <v>5</v>
      </c>
      <c>
        <v>856</v>
      </c>
      <c>
        <v>4</v>
      </c>
      <c>
        <v>1</v>
      </c>
      <c>
        <v>0</v>
      </c>
      <c>
        <v>50.89950071415783</v>
      </c>
      <c>
        <v>0</v>
      </c>
      <c>
        <v>23.071063442825103</v>
      </c>
      <c>
        <v>11.572124789701427</v>
      </c>
      <c>
        <v>37.723791963626425</v>
      </c>
      <c>
        <v>8.809357156551016</v>
      </c>
      <c>
        <v>0.8796403532181517</v>
      </c>
      <c>
        <v>132.95547842007997</v>
      </c>
    </row>
    <row>
      <c>
        <v>2601915</v>
      </c>
      <c>
        <v>1</v>
      </c>
      <c>
        <is>
          <t>MANİSA</t>
        </is>
      </c>
      <c>
        <v>ALAŞEHİR</v>
      </c>
      <c>
        <is>
          <t>DM</t>
        </is>
      </c>
      <c>
        <v>DM-12/TR-1 45-73-M00067_ASKERİYE M02_65917903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08.07.2023 11:29:29</t>
        </is>
      </c>
      <c>
        <is>
          <t>08.07.2023 12:18:46</t>
        </is>
      </c>
      <c>
        <v>0.821388888</v>
      </c>
      <c>
        <v>2</v>
      </c>
      <c>
        <v>122</v>
      </c>
      <c>
        <v>7</v>
      </c>
      <c>
        <v>22</v>
      </c>
      <c>
        <v>7</v>
      </c>
      <c>
        <v>59</v>
      </c>
      <c>
        <v>4</v>
      </c>
      <c>
        <v>0</v>
      </c>
      <c>
        <v>0.3638027602724392</v>
      </c>
      <c>
        <v>24.681844997668694</v>
      </c>
      <c>
        <v>50.46083788976959</v>
      </c>
      <c>
        <v>9.284572271144787</v>
      </c>
      <c>
        <v>30.721731558294262</v>
      </c>
      <c>
        <v>95.73348392530677</v>
      </c>
      <c>
        <v>968.7751758730275</v>
      </c>
      <c>
        <v>0</v>
      </c>
      <c>
        <v>1180.021449275484</v>
      </c>
    </row>
    <row>
      <c>
        <v>2602058</v>
      </c>
      <c>
        <v>1</v>
      </c>
      <c>
        <is>
          <t>İZMİR</t>
        </is>
      </c>
      <c>
        <v>URLA</v>
      </c>
      <c>
        <is>
          <t>AG Fideri</t>
        </is>
      </c>
      <c>
        <v>TR-25 35-19-L00025_8164569_56394796_56394796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08.07.2023 14:35:41</t>
        </is>
      </c>
      <c>
        <is>
          <t>08.07.2023 15:53:05</t>
        </is>
      </c>
      <c>
        <v>1.29</v>
      </c>
      <c>
        <v>0</v>
      </c>
      <c>
        <v>9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2.907874363909909</v>
      </c>
      <c>
        <v>0</v>
      </c>
      <c>
        <v>0</v>
      </c>
      <c>
        <v>0</v>
      </c>
      <c>
        <v>16.57866871064201</v>
      </c>
      <c>
        <v>0</v>
      </c>
      <c>
        <v>0</v>
      </c>
      <c>
        <v>19.486543074551918</v>
      </c>
    </row>
    <row>
      <c>
        <v>2602244</v>
      </c>
      <c>
        <v>1</v>
      </c>
      <c>
        <is>
          <t>İZMİR</t>
        </is>
      </c>
      <c>
        <v>MENEMEN</v>
      </c>
      <c>
        <is>
          <t>AG Fideri</t>
        </is>
      </c>
      <c>
        <v>EMİRALEM TR-5 35-28-M00501_A_91032926_91032926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08.07.2023 18:23:09</t>
        </is>
      </c>
      <c>
        <is>
          <t>08.07.2023 18:59:55</t>
        </is>
      </c>
      <c>
        <v>0.612777777</v>
      </c>
      <c>
        <v>0</v>
      </c>
      <c>
        <v>4</v>
      </c>
      <c>
        <v>0</v>
      </c>
      <c>
        <v>11</v>
      </c>
      <c>
        <v>0</v>
      </c>
      <c>
        <v>3</v>
      </c>
      <c>
        <v>0</v>
      </c>
      <c>
        <v>0</v>
      </c>
      <c>
        <v>0</v>
      </c>
      <c>
        <v>1.6701450708791339</v>
      </c>
      <c>
        <v>0</v>
      </c>
      <c>
        <v>3.768116322075924</v>
      </c>
      <c>
        <v>0</v>
      </c>
      <c>
        <v>0.6920979774180851</v>
      </c>
      <c>
        <v>0</v>
      </c>
      <c>
        <v>0</v>
      </c>
      <c>
        <v>6.130359370373142</v>
      </c>
    </row>
    <row>
      <c>
        <v>2601872</v>
      </c>
      <c>
        <v>1</v>
      </c>
      <c>
        <is>
          <t>MANİSA</t>
        </is>
      </c>
      <c>
        <v>YUNUSEMRE</v>
      </c>
      <c>
        <is>
          <t>DM</t>
        </is>
      </c>
      <c>
        <v>ÜÇPINAR DM 45-71-M00183_PELİTALAN M03_72249125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08.07.2023 10:43:42</t>
        </is>
      </c>
      <c>
        <is>
          <t>08.07.2023 10:51:48</t>
        </is>
      </c>
      <c>
        <v>0.135</v>
      </c>
      <c>
        <v>7</v>
      </c>
      <c>
        <v>1070</v>
      </c>
      <c>
        <v>2</v>
      </c>
      <c>
        <v>15</v>
      </c>
      <c>
        <v>15</v>
      </c>
      <c>
        <v>127</v>
      </c>
      <c>
        <v>0</v>
      </c>
      <c>
        <v>0</v>
      </c>
      <c>
        <v>0.23212775502000005</v>
      </c>
      <c>
        <v>19.443560300476836</v>
      </c>
      <c>
        <v>1.5294659980524528</v>
      </c>
      <c>
        <v>3.2528542628767774</v>
      </c>
      <c>
        <v>20.504981731818617</v>
      </c>
      <c>
        <v>7.433224004868163</v>
      </c>
      <c>
        <v>0</v>
      </c>
      <c>
        <v>0</v>
      </c>
      <c>
        <v>52.39621405311284</v>
      </c>
    </row>
    <row>
      <c>
        <v>2601852</v>
      </c>
      <c>
        <v>1</v>
      </c>
      <c>
        <is>
          <t>İZMİR</t>
        </is>
      </c>
      <c>
        <v>MENDERES</v>
      </c>
      <c>
        <is>
          <t>DM</t>
        </is>
      </c>
      <c>
        <v>MENDERES DM-2/TR-1 35-22-M00300_MENDERES-1 M17_2095708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08.07.2023 10:20:15</t>
        </is>
      </c>
      <c>
        <is>
          <t>08.07.2023 10:24:10</t>
        </is>
      </c>
      <c>
        <v>0.065277777</v>
      </c>
      <c>
        <v>5</v>
      </c>
      <c>
        <v>432</v>
      </c>
      <c>
        <v>4</v>
      </c>
      <c>
        <v>64</v>
      </c>
      <c>
        <v>17</v>
      </c>
      <c>
        <v>107</v>
      </c>
      <c>
        <v>4</v>
      </c>
      <c>
        <v>1</v>
      </c>
      <c>
        <v>0.18497794644670557</v>
      </c>
      <c>
        <v>12.254783537557701</v>
      </c>
      <c>
        <v>0.2297447100603667</v>
      </c>
      <c>
        <v>4.227124511118311</v>
      </c>
      <c>
        <v>4.429296584656593</v>
      </c>
      <c>
        <v>6.1985686187928435</v>
      </c>
      <c>
        <v>19.24869731836303</v>
      </c>
      <c>
        <v>0.013374533265398334</v>
      </c>
      <c>
        <v>46.78656776026095</v>
      </c>
    </row>
    <row>
      <c>
        <v>2602201</v>
      </c>
      <c>
        <v>1</v>
      </c>
      <c>
        <is>
          <t>MANİSA</t>
        </is>
      </c>
      <c>
        <v>ALAŞEHİR</v>
      </c>
      <c>
        <is>
          <t>Kullanıcı Bağlantı Hattı</t>
        </is>
      </c>
      <c>
        <v>SUBAŞI TR-2 45-73-M00820_945645821_945645821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08.07.2023 17:26:46</t>
        </is>
      </c>
      <c>
        <is>
          <t>08.07.2023 18:29:06</t>
        </is>
      </c>
      <c>
        <v>1.038888888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0.07753509889099</v>
      </c>
      <c>
        <v>0</v>
      </c>
      <c>
        <v>0</v>
      </c>
      <c>
        <v>0</v>
      </c>
      <c>
        <v>0</v>
      </c>
      <c>
        <v>0</v>
      </c>
      <c>
        <v>0</v>
      </c>
      <c>
        <v>0.07753509889099</v>
      </c>
    </row>
    <row>
      <c>
        <v>2602350</v>
      </c>
      <c>
        <v>1</v>
      </c>
      <c>
        <is>
          <t>MANİSA</t>
        </is>
      </c>
      <c>
        <v>ALAŞEHİR</v>
      </c>
      <c>
        <is>
          <t>DM</t>
        </is>
      </c>
      <c>
        <v>ULUDERBENT DM 45-73-M00491_ÖRENCİK M03_95475184</v>
      </c>
      <c>
        <v>OG Fider Açması</v>
      </c>
      <c>
        <v>Dağıtım-OG</v>
      </c>
      <c>
        <v>Kısa</v>
      </c>
      <c>
        <v>Şebeke işletmecisi</v>
      </c>
      <c>
        <v>Bildirimsiz</v>
      </c>
      <c>
        <is>
          <t>08.07.2023 20:34:01</t>
        </is>
      </c>
      <c>
        <is>
          <t>08.07.2023 20:35:34</t>
        </is>
      </c>
      <c>
        <v>0.025833333</v>
      </c>
      <c>
        <v>0</v>
      </c>
      <c>
        <v>627</v>
      </c>
      <c>
        <v>0</v>
      </c>
      <c>
        <v>139</v>
      </c>
      <c>
        <v>2</v>
      </c>
      <c>
        <v>24</v>
      </c>
      <c>
        <v>0</v>
      </c>
      <c>
        <v>0</v>
      </c>
      <c>
        <v>0</v>
      </c>
      <c>
        <v>2.2013422980669035</v>
      </c>
      <c>
        <v>0</v>
      </c>
      <c>
        <v>2.8825766615828528</v>
      </c>
      <c>
        <v>0.046911637357082</v>
      </c>
      <c>
        <v>0.33682280354596156</v>
      </c>
      <c>
        <v>0</v>
      </c>
      <c>
        <v>0</v>
      </c>
      <c>
        <v>5.4676534005528</v>
      </c>
    </row>
    <row>
      <c>
        <v>2601666</v>
      </c>
      <c>
        <v>1</v>
      </c>
      <c>
        <is>
          <t>İZMİR</t>
        </is>
      </c>
      <c>
        <v>BAYINDIR</v>
      </c>
      <c>
        <is>
          <t>OG Fideri</t>
        </is>
      </c>
      <c>
        <v>TR-1-5/8 (SABRİNİN KAHVE) 35-20-L00052_YANIKKAVAK MERKEZ L01_66524766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08.07.2023 04:41:21</t>
        </is>
      </c>
      <c>
        <is>
          <t>08.07.2023 06:22:37</t>
        </is>
      </c>
      <c>
        <v>1.687777777</v>
      </c>
      <c>
        <v>0</v>
      </c>
      <c>
        <v>131</v>
      </c>
      <c>
        <v>1</v>
      </c>
      <c>
        <v>294</v>
      </c>
      <c>
        <v>0</v>
      </c>
      <c>
        <v>92</v>
      </c>
      <c>
        <v>0</v>
      </c>
      <c>
        <v>0</v>
      </c>
      <c>
        <v>0</v>
      </c>
      <c>
        <v>58.05126151912447</v>
      </c>
      <c>
        <v>3.8657988643733336</v>
      </c>
      <c>
        <v>773.2982757985366</v>
      </c>
      <c>
        <v>0</v>
      </c>
      <c>
        <v>169.59169256271278</v>
      </c>
      <c>
        <v>0</v>
      </c>
      <c>
        <v>0</v>
      </c>
      <c>
        <v>1004.8070287447471</v>
      </c>
    </row>
    <row>
      <c>
        <v>2602330</v>
      </c>
      <c>
        <v>1</v>
      </c>
      <c>
        <is>
          <t>MANİSA</t>
        </is>
      </c>
      <c>
        <v>TURGUTLU</v>
      </c>
      <c>
        <is>
          <t>AG Fideri</t>
        </is>
      </c>
      <c>
        <v>IRLAMAZ TR-1 45-83-L00231_A_91169638_91169638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08.07.2023 20:03:53</t>
        </is>
      </c>
      <c>
        <is>
          <t>08.07.2023 22:02:16</t>
        </is>
      </c>
      <c>
        <v>1.973055555</v>
      </c>
      <c>
        <v>0</v>
      </c>
      <c>
        <v>16</v>
      </c>
      <c>
        <v>0</v>
      </c>
      <c>
        <v>1</v>
      </c>
      <c>
        <v>0</v>
      </c>
      <c>
        <v>3</v>
      </c>
      <c>
        <v>0</v>
      </c>
      <c>
        <v>0</v>
      </c>
      <c>
        <v>0</v>
      </c>
      <c>
        <v>7.13874819575131</v>
      </c>
      <c>
        <v>0</v>
      </c>
      <c>
        <v>0.8884777770726799</v>
      </c>
      <c>
        <v>0</v>
      </c>
      <c>
        <v>0.5620094218352436</v>
      </c>
      <c>
        <v>0</v>
      </c>
      <c>
        <v>0</v>
      </c>
      <c>
        <v>8.589235394659234</v>
      </c>
    </row>
    <row>
      <c>
        <v>2601998</v>
      </c>
      <c>
        <v>1</v>
      </c>
      <c>
        <is>
          <t>MANİSA</t>
        </is>
      </c>
      <c>
        <v>ŞEHZADELER</v>
      </c>
      <c>
        <is>
          <t>OG Fideri</t>
        </is>
      </c>
      <c>
        <v>DM-8/9 (ESKİ HARMANDALI) 45-71-M00293_DM-8-2A - DM-8-9A M04_2334315</v>
      </c>
      <c>
        <v>OG Yeraltı Kablo Arızası</v>
      </c>
      <c>
        <v>Dağıtım-OG</v>
      </c>
      <c>
        <v>Uzun</v>
      </c>
      <c>
        <v>Şebeke işletmecisi</v>
      </c>
      <c>
        <v>Bildirimsiz</v>
      </c>
      <c>
        <is>
          <t>08.07.2023 13:09:31</t>
        </is>
      </c>
      <c>
        <is>
          <t>08.07.2023 15:43:15</t>
        </is>
      </c>
      <c>
        <v>2.562222222</v>
      </c>
      <c>
        <v>0</v>
      </c>
      <c>
        <v>117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71.82550549153325</v>
      </c>
      <c>
        <v>0</v>
      </c>
      <c>
        <v>0</v>
      </c>
      <c>
        <v>0</v>
      </c>
      <c>
        <v>2.261489402826886</v>
      </c>
      <c>
        <v>0</v>
      </c>
      <c>
        <v>0</v>
      </c>
      <c>
        <v>74.08699489436013</v>
      </c>
    </row>
    <row>
      <c>
        <v>2602284</v>
      </c>
      <c>
        <v>1</v>
      </c>
      <c>
        <is>
          <t>MANİSA</t>
        </is>
      </c>
      <c>
        <v>DEMİRCİ</v>
      </c>
      <c>
        <is>
          <t>OG Fideri</t>
        </is>
      </c>
      <c>
        <v>MAHMUTLAR KÖK 45-74-M00354_HatBaşıAyırıcı_77952727 M010_77952727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08.07.2023 19:13:58</t>
        </is>
      </c>
      <c>
        <is>
          <t>08.07.2023 20:28:32</t>
        </is>
      </c>
      <c>
        <v>1.242777777</v>
      </c>
      <c>
        <v>0</v>
      </c>
      <c>
        <v>422</v>
      </c>
      <c>
        <v>0</v>
      </c>
      <c>
        <v>1</v>
      </c>
      <c>
        <v>0</v>
      </c>
      <c>
        <v>29</v>
      </c>
      <c>
        <v>0</v>
      </c>
      <c>
        <v>0</v>
      </c>
      <c>
        <v>0</v>
      </c>
      <c>
        <v>56.69525883305</v>
      </c>
      <c>
        <v>0</v>
      </c>
      <c>
        <v>0.23700489358576804</v>
      </c>
      <c>
        <v>0</v>
      </c>
      <c>
        <v>7.723567754698702</v>
      </c>
      <c>
        <v>0</v>
      </c>
      <c>
        <v>0</v>
      </c>
      <c>
        <v>64.65583148133447</v>
      </c>
    </row>
    <row>
      <c>
        <v>2601975</v>
      </c>
      <c>
        <v>1</v>
      </c>
      <c>
        <is>
          <t>MANİSA</t>
        </is>
      </c>
      <c>
        <v>SARIGÖL</v>
      </c>
      <c>
        <is>
          <t>OG Fideri</t>
        </is>
      </c>
      <c>
        <v>DADAĞLI TR-8 TARIMSAL SULAMA 45-79-M00403_DIREK TIPI TRAFO HUCRESI H01_2071438</v>
      </c>
      <c>
        <v>OG Ayırıcı Arızası</v>
      </c>
      <c>
        <v>Dağıtım-OG</v>
      </c>
      <c>
        <v>Uzun</v>
      </c>
      <c>
        <v>Şebeke işletmecisi</v>
      </c>
      <c>
        <v>Bildirimsiz</v>
      </c>
      <c>
        <is>
          <t>08.07.2023 12:43:10</t>
        </is>
      </c>
      <c>
        <is>
          <t>08.07.2023 13:22:20</t>
        </is>
      </c>
      <c>
        <v>0.652777777</v>
      </c>
      <c>
        <v>0</v>
      </c>
      <c>
        <v>0</v>
      </c>
      <c>
        <v>0</v>
      </c>
      <c>
        <v>14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81.32680335355039</v>
      </c>
      <c>
        <v>0</v>
      </c>
      <c>
        <v>0</v>
      </c>
      <c>
        <v>0</v>
      </c>
      <c>
        <v>0</v>
      </c>
      <c>
        <v>81.32680335355039</v>
      </c>
    </row>
    <row>
      <c>
        <v>2602161</v>
      </c>
      <c>
        <v>1</v>
      </c>
      <c>
        <is>
          <t>İZMİR</t>
        </is>
      </c>
      <c>
        <v>BERGAMA</v>
      </c>
      <c>
        <is>
          <t>DM</t>
        </is>
      </c>
      <c>
        <v>BERGAMA İM-1 35-16-A00001_BERGAMA-1 M03_2094398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08.07.2023 16:51:21</t>
        </is>
      </c>
      <c>
        <is>
          <t>08.07.2023 16:56:41</t>
        </is>
      </c>
      <c>
        <v>0.088888888</v>
      </c>
      <c>
        <v>0</v>
      </c>
      <c>
        <v>22874</v>
      </c>
      <c>
        <v>2</v>
      </c>
      <c>
        <v>310</v>
      </c>
      <c>
        <v>17</v>
      </c>
      <c>
        <v>3899</v>
      </c>
      <c>
        <v>2</v>
      </c>
      <c>
        <v>7</v>
      </c>
      <c>
        <v>0</v>
      </c>
      <c>
        <v>398.1465074387711</v>
      </c>
      <c>
        <v>0.8851262432324445</v>
      </c>
      <c>
        <v>20.234089788454042</v>
      </c>
      <c>
        <v>60.06348800936777</v>
      </c>
      <c>
        <v>357.7574240810311</v>
      </c>
      <c>
        <v>8.129347268966196</v>
      </c>
      <c>
        <v>10.256965064145051</v>
      </c>
      <c>
        <v>855.4729478939677</v>
      </c>
    </row>
    <row>
      <c>
        <v>2602144</v>
      </c>
      <c>
        <v>1</v>
      </c>
      <c>
        <is>
          <t>İZMİR</t>
        </is>
      </c>
      <c>
        <v>BEYDAĞ</v>
      </c>
      <c>
        <is>
          <t>DM</t>
        </is>
      </c>
      <c>
        <v>BEYDAĞ İM 35-32-A00001_BAKIR L03_2049979</v>
      </c>
      <c>
        <v>Manevra</v>
      </c>
      <c>
        <v>Dağıtım-OG</v>
      </c>
      <c>
        <v>Uzun</v>
      </c>
      <c>
        <v>Şebeke işletmecisi</v>
      </c>
      <c>
        <v>Bildirimsiz</v>
      </c>
      <c>
        <is>
          <t>08.07.2023 16:21:48</t>
        </is>
      </c>
      <c>
        <is>
          <t>08.07.2023 16:33:10</t>
        </is>
      </c>
      <c>
        <v>0.189444444</v>
      </c>
      <c>
        <v>0</v>
      </c>
      <c>
        <v>699</v>
      </c>
      <c>
        <v>1</v>
      </c>
      <c>
        <v>131</v>
      </c>
      <c>
        <v>9</v>
      </c>
      <c>
        <v>164</v>
      </c>
      <c>
        <v>0</v>
      </c>
      <c>
        <v>0</v>
      </c>
      <c>
        <v>0</v>
      </c>
      <c>
        <v>27.427649738937696</v>
      </c>
      <c>
        <v>0</v>
      </c>
      <c>
        <v>79.47054437264057</v>
      </c>
      <c>
        <v>16.18746617025843</v>
      </c>
      <c>
        <v>49.27226952783537</v>
      </c>
      <c>
        <v>0</v>
      </c>
      <c>
        <v>0</v>
      </c>
      <c>
        <v>172.35792980967207</v>
      </c>
    </row>
    <row>
      <c>
        <v>2601743</v>
      </c>
      <c>
        <v>1</v>
      </c>
      <c>
        <is>
          <t>İZMİR</t>
        </is>
      </c>
      <c>
        <v>BUCA</v>
      </c>
      <c>
        <is>
          <t>Dağıtım Transformatörü</t>
        </is>
      </c>
      <c>
        <v>K-195 35-03-K00195_35-03-K00195_41915870</v>
      </c>
      <c>
        <v>Şebeke Bakım Çalışması</v>
      </c>
      <c>
        <v>Dağıtım-AG</v>
      </c>
      <c>
        <v>Uzun</v>
      </c>
      <c>
        <v>Şebeke işletmecisi</v>
      </c>
      <c>
        <v>Bildirimli</v>
      </c>
      <c>
        <is>
          <t>08.07.2023 08:44:42</t>
        </is>
      </c>
      <c>
        <is>
          <t>08.07.2023 11:48:13</t>
        </is>
      </c>
      <c>
        <v>3.058611111</v>
      </c>
      <c>
        <v>0</v>
      </c>
      <c>
        <v>914</v>
      </c>
      <c>
        <v>0</v>
      </c>
      <c>
        <v>0</v>
      </c>
      <c>
        <v>0</v>
      </c>
      <c>
        <v>59</v>
      </c>
      <c>
        <v>0</v>
      </c>
      <c>
        <v>0</v>
      </c>
      <c>
        <v>0</v>
      </c>
      <c>
        <v>566.9053537662686</v>
      </c>
      <c>
        <v>0</v>
      </c>
      <c>
        <v>0</v>
      </c>
      <c>
        <v>0</v>
      </c>
      <c>
        <v>217.69364948898786</v>
      </c>
      <c>
        <v>0</v>
      </c>
      <c>
        <v>0</v>
      </c>
      <c>
        <v>784.5990032552564</v>
      </c>
    </row>
    <row>
      <c>
        <v>2601683</v>
      </c>
      <c>
        <v>1</v>
      </c>
      <c>
        <is>
          <t>İZMİR</t>
        </is>
      </c>
      <c>
        <v>SEFERİHİSAR</v>
      </c>
      <c>
        <is>
          <t>DM</t>
        </is>
      </c>
      <c>
        <v>KAVAKDERE DM 35-14-M00339_ M07_65666753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08.07.2023 06:15:00</t>
        </is>
      </c>
      <c>
        <is>
          <t>08.07.2023 06:18:10</t>
        </is>
      </c>
      <c>
        <v>0.052777777</v>
      </c>
      <c>
        <v>0</v>
      </c>
      <c>
        <v>998</v>
      </c>
      <c>
        <v>2</v>
      </c>
      <c>
        <v>335</v>
      </c>
      <c>
        <v>8</v>
      </c>
      <c>
        <v>97</v>
      </c>
      <c>
        <v>0</v>
      </c>
      <c>
        <v>1</v>
      </c>
      <c>
        <v>0</v>
      </c>
      <c>
        <v>8.723644533409706</v>
      </c>
      <c>
        <v>0.04142197047617223</v>
      </c>
      <c>
        <v>6.0830921133487745</v>
      </c>
      <c>
        <v>0.42952832752223774</v>
      </c>
      <c>
        <v>2.8811144143363467</v>
      </c>
      <c>
        <v>0</v>
      </c>
      <c>
        <v>0.002759923846706667</v>
      </c>
      <c>
        <v>18.161561282939946</v>
      </c>
    </row>
    <row>
      <c>
        <v>2602038</v>
      </c>
      <c>
        <v>1</v>
      </c>
      <c>
        <is>
          <t>İZMİR</t>
        </is>
      </c>
      <c>
        <v>ÖDEMİŞ</v>
      </c>
      <c>
        <is>
          <t>Dağıtım Transformatörü</t>
        </is>
      </c>
      <c>
        <v>SEYREKLİ TR-2 35-15-L00440_35-15-L00440_2365592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08.07.2023 14:15:42</t>
        </is>
      </c>
      <c>
        <is>
          <t>08.07.2023 14:58:48</t>
        </is>
      </c>
      <c>
        <v>0.718333333</v>
      </c>
      <c>
        <v>0</v>
      </c>
      <c>
        <v>151</v>
      </c>
      <c>
        <v>0</v>
      </c>
      <c>
        <v>16</v>
      </c>
      <c>
        <v>0</v>
      </c>
      <c>
        <v>21</v>
      </c>
      <c>
        <v>0</v>
      </c>
      <c>
        <v>0</v>
      </c>
      <c>
        <v>0</v>
      </c>
      <c>
        <v>21.900164629209694</v>
      </c>
      <c>
        <v>0</v>
      </c>
      <c>
        <v>50.524154706899026</v>
      </c>
      <c>
        <v>0</v>
      </c>
      <c>
        <v>23.919061614261103</v>
      </c>
      <c>
        <v>0</v>
      </c>
      <c>
        <v>0</v>
      </c>
      <c>
        <v>96.34338095036983</v>
      </c>
    </row>
    <row>
      <c>
        <v>2601875</v>
      </c>
      <c>
        <v>1</v>
      </c>
      <c>
        <is>
          <t>MANİSA</t>
        </is>
      </c>
      <c>
        <v>KIRKAĞAÇ</v>
      </c>
      <c>
        <is>
          <t>OG Fideri</t>
        </is>
      </c>
      <c>
        <v>YAĞMURLU TR-2 45-76-L00170_DIREK TIPI TRAFO HUCRESI H01_2093233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08.07.2023 10:25:33</t>
        </is>
      </c>
      <c>
        <is>
          <t>08.07.2023 13:26:08</t>
        </is>
      </c>
      <c>
        <v>3.009722222</v>
      </c>
      <c>
        <v>0</v>
      </c>
      <c>
        <v>101</v>
      </c>
      <c>
        <v>0</v>
      </c>
      <c>
        <v>0</v>
      </c>
      <c>
        <v>0</v>
      </c>
      <c>
        <v>11</v>
      </c>
      <c>
        <v>0</v>
      </c>
      <c>
        <v>0</v>
      </c>
      <c>
        <v>0</v>
      </c>
      <c>
        <v>39.533524448211914</v>
      </c>
      <c>
        <v>0</v>
      </c>
      <c>
        <v>0</v>
      </c>
      <c>
        <v>0</v>
      </c>
      <c>
        <v>6.594661840348911</v>
      </c>
      <c>
        <v>0</v>
      </c>
      <c>
        <v>0</v>
      </c>
      <c>
        <v>46.128186288560826</v>
      </c>
    </row>
    <row>
      <c>
        <v>2602121</v>
      </c>
      <c>
        <v>1</v>
      </c>
      <c>
        <is>
          <t>MANİSA</t>
        </is>
      </c>
      <c>
        <v>AKHİSAR</v>
      </c>
      <c>
        <is>
          <t>DM</t>
        </is>
      </c>
      <c>
        <v>AKSELENDİ İM 45-72-A00004_MORALILAR ÇIKIŞ L22_2326923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08.07.2023 15:52:34</t>
        </is>
      </c>
      <c>
        <is>
          <t>08.07.2023 17:07:06</t>
        </is>
      </c>
      <c>
        <v>1.242222222</v>
      </c>
      <c>
        <v>1</v>
      </c>
      <c>
        <v>15</v>
      </c>
      <c>
        <v>108</v>
      </c>
      <c>
        <v>0</v>
      </c>
      <c>
        <v>2</v>
      </c>
      <c>
        <v>0</v>
      </c>
      <c>
        <v>0</v>
      </c>
      <c>
        <v>0</v>
      </c>
      <c>
        <v>0.659355523954335</v>
      </c>
      <c>
        <v>3.378906517842878</v>
      </c>
      <c>
        <v>1009.4111989992763</v>
      </c>
      <c>
        <v>0</v>
      </c>
      <c>
        <v>15.1273128200338</v>
      </c>
      <c>
        <v>0</v>
      </c>
      <c>
        <v>0</v>
      </c>
      <c>
        <v>0</v>
      </c>
      <c>
        <v>1028.5767738611073</v>
      </c>
    </row>
    <row>
      <c>
        <v>2601789</v>
      </c>
      <c>
        <v>1</v>
      </c>
      <c>
        <is>
          <t>İZMİR</t>
        </is>
      </c>
      <c>
        <v>ÖDEMİŞ</v>
      </c>
      <c>
        <is>
          <t>AG Fideri</t>
        </is>
      </c>
      <c>
        <v>DEMİRCİLİ İSMAİL YER GRUBU TR-4 35-15-L00153_C_56361837_56361837</v>
      </c>
      <c>
        <v>AG Tel Kopuğu</v>
      </c>
      <c>
        <v>Dağıtım-AG</v>
      </c>
      <c>
        <v>Uzun</v>
      </c>
      <c>
        <v>Şebeke işletmecisi</v>
      </c>
      <c>
        <v>Bildirimsiz</v>
      </c>
      <c>
        <is>
          <t>08.07.2023 09:22:08</t>
        </is>
      </c>
      <c>
        <is>
          <t>08.07.2023 17:46:39</t>
        </is>
      </c>
      <c>
        <v>8.408611111</v>
      </c>
      <c>
        <v>0</v>
      </c>
      <c>
        <v>1</v>
      </c>
      <c>
        <v>0</v>
      </c>
      <c>
        <v>5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118.9396912305969</v>
      </c>
      <c>
        <v>0</v>
      </c>
      <c>
        <v>2.4862350538710345</v>
      </c>
      <c>
        <v>0</v>
      </c>
      <c>
        <v>0</v>
      </c>
      <c>
        <v>121.42592628446795</v>
      </c>
    </row>
    <row>
      <c>
        <v>2601749</v>
      </c>
      <c>
        <v>1</v>
      </c>
      <c>
        <is>
          <t>MANİSA</t>
        </is>
      </c>
      <c>
        <v>AKHİSAR</v>
      </c>
      <c>
        <is>
          <t>Kullanıcı Bağlantı Hattı</t>
        </is>
      </c>
      <c>
        <v>TR-1/14-D 45-72-M00101_956519081_956519081</v>
      </c>
      <c>
        <v>AG Branşman Yeraltı Kablo Arızası</v>
      </c>
      <c>
        <v>Dağıtım-AG</v>
      </c>
      <c>
        <v>Uzun</v>
      </c>
      <c>
        <v>Şebeke işletmecisi</v>
      </c>
      <c>
        <v>Bildirimsiz</v>
      </c>
      <c>
        <is>
          <t>08.07.2023 08:53:37</t>
        </is>
      </c>
      <c>
        <is>
          <t>08.07.2023 13:16:56</t>
        </is>
      </c>
      <c>
        <v>4.388611111</v>
      </c>
      <c>
        <v>0</v>
      </c>
      <c>
        <v>10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16.3932998133698</v>
      </c>
      <c>
        <v>0</v>
      </c>
      <c>
        <v>0</v>
      </c>
      <c>
        <v>0</v>
      </c>
      <c>
        <v>13.25546901874191</v>
      </c>
      <c>
        <v>0</v>
      </c>
      <c>
        <v>0</v>
      </c>
      <c>
        <v>29.648768832111713</v>
      </c>
    </row>
    <row>
      <c>
        <v>2602224</v>
      </c>
      <c>
        <v>1</v>
      </c>
      <c>
        <is>
          <t>İZMİR</t>
        </is>
      </c>
      <c>
        <v>KARABURUN</v>
      </c>
      <c>
        <is>
          <t>DM</t>
        </is>
      </c>
      <c>
        <v>MORDOĞAN İM 35-21-A00002_PETLİNE BENZİNLİK L14_2061849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08.07.2023 18:02:09</t>
        </is>
      </c>
      <c>
        <is>
          <t>08.07.2023 18:15:03</t>
        </is>
      </c>
      <c>
        <v>0.215</v>
      </c>
      <c>
        <v>5</v>
      </c>
      <c>
        <v>1346</v>
      </c>
      <c>
        <v>0</v>
      </c>
      <c>
        <v>26</v>
      </c>
      <c>
        <v>3</v>
      </c>
      <c>
        <v>182</v>
      </c>
      <c>
        <v>0</v>
      </c>
      <c>
        <v>2</v>
      </c>
      <c>
        <v>21.045611546896303</v>
      </c>
      <c>
        <v>66.6068498359876</v>
      </c>
      <c>
        <v>0</v>
      </c>
      <c>
        <v>2.118500951605174</v>
      </c>
      <c>
        <v>22.436278286535654</v>
      </c>
      <c>
        <v>39.88635711452522</v>
      </c>
      <c>
        <v>0</v>
      </c>
      <c>
        <v>0.13681475354522</v>
      </c>
      <c>
        <v>152.23041248909516</v>
      </c>
    </row>
    <row>
      <c>
        <v>2601892</v>
      </c>
      <c>
        <v>1</v>
      </c>
      <c>
        <is>
          <t>İZMİR</t>
        </is>
      </c>
      <c>
        <v>TİRE</v>
      </c>
      <c>
        <is>
          <t>AG Fideri</t>
        </is>
      </c>
      <c>
        <v>DM 1-2/5 35-29-L00062_48309387_56396708_56396708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08.07.2023 10:52:04</t>
        </is>
      </c>
      <c>
        <is>
          <t>08.07.2023 11:22:27</t>
        </is>
      </c>
      <c>
        <v>0.506388888</v>
      </c>
      <c>
        <v>0</v>
      </c>
      <c>
        <v>13</v>
      </c>
      <c>
        <v>0</v>
      </c>
      <c>
        <v>1</v>
      </c>
      <c>
        <v>0</v>
      </c>
      <c>
        <v>3</v>
      </c>
      <c>
        <v>0</v>
      </c>
      <c>
        <v>0</v>
      </c>
      <c>
        <v>0</v>
      </c>
      <c>
        <v>1.2467325179997162</v>
      </c>
      <c>
        <v>0</v>
      </c>
      <c>
        <v>1.5063804178366667</v>
      </c>
      <c>
        <v>0</v>
      </c>
      <c>
        <v>0.16860671558872367</v>
      </c>
      <c>
        <v>0</v>
      </c>
      <c>
        <v>0</v>
      </c>
      <c>
        <v>2.9217196514251067</v>
      </c>
    </row>
    <row>
      <c>
        <v>2602416</v>
      </c>
      <c>
        <v>1</v>
      </c>
      <c>
        <is>
          <t>İZMİR</t>
        </is>
      </c>
      <c>
        <v>FOÇA</v>
      </c>
      <c>
        <is>
          <t>Kullanıcı Bağlantı Hattı</t>
        </is>
      </c>
      <c>
        <v>YENİFOÇA TR-38 35-23-M00038_950421426_950421426</v>
      </c>
      <c>
        <v>AG Box / Sdk Abone Çıkış Sigorta Atığı</v>
      </c>
      <c>
        <v>Dağıtım-AG</v>
      </c>
      <c>
        <v>Uzun</v>
      </c>
      <c>
        <v>Şebeke işletmecisi</v>
      </c>
      <c>
        <v>Bildirimsiz</v>
      </c>
      <c>
        <is>
          <t>08.07.2023 22:10:48</t>
        </is>
      </c>
      <c>
        <is>
          <t>09.07.2023 01:21:25</t>
        </is>
      </c>
      <c>
        <v>3.176944444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0.1897512632740169</v>
      </c>
      <c>
        <v>0</v>
      </c>
      <c>
        <v>0</v>
      </c>
      <c>
        <v>0</v>
      </c>
      <c>
        <v>0</v>
      </c>
      <c>
        <v>0</v>
      </c>
      <c>
        <v>0</v>
      </c>
      <c>
        <v>0.1897512632740169</v>
      </c>
    </row>
    <row>
      <c>
        <v>2602433</v>
      </c>
      <c>
        <v>1</v>
      </c>
      <c>
        <is>
          <t>MANİSA</t>
        </is>
      </c>
      <c>
        <v>KÖPRÜBAŞI</v>
      </c>
      <c>
        <is>
          <t>OG Fideri</t>
        </is>
      </c>
      <c>
        <v>TOKMAKLI KÖK 45-86-M00047_HatBaşıAyırıcı_53134901 M05_53134901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08.07.2023 22:41:11</t>
        </is>
      </c>
      <c>
        <is>
          <t>08.07.2023 23:55:55</t>
        </is>
      </c>
      <c>
        <v>1.245555555</v>
      </c>
      <c>
        <v>0</v>
      </c>
      <c>
        <v>31</v>
      </c>
      <c>
        <v>2</v>
      </c>
      <c>
        <v>6</v>
      </c>
      <c>
        <v>0</v>
      </c>
      <c>
        <v>1</v>
      </c>
      <c>
        <v>0</v>
      </c>
      <c>
        <v>0</v>
      </c>
      <c>
        <v>0</v>
      </c>
      <c>
        <v>3.708273829960498</v>
      </c>
      <c>
        <v>172.49713433782946</v>
      </c>
      <c>
        <v>4.358574266716199</v>
      </c>
      <c>
        <v>0</v>
      </c>
      <c>
        <v>0.293253959987125</v>
      </c>
      <c>
        <v>0</v>
      </c>
      <c>
        <v>0</v>
      </c>
      <c>
        <v>180.85723639449327</v>
      </c>
    </row>
    <row>
      <c>
        <v>2601869</v>
      </c>
      <c>
        <v>1</v>
      </c>
      <c>
        <is>
          <t>İZMİR</t>
        </is>
      </c>
      <c>
        <v>TİRE</v>
      </c>
      <c>
        <is>
          <t>Dağıtım Transformatörü</t>
        </is>
      </c>
      <c>
        <v>SOMAK TR-1 35-29-L00316_35-29-L00316_66119067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08.07.2023 10:36:31</t>
        </is>
      </c>
      <c>
        <is>
          <t>08.07.2023 11:28:50</t>
        </is>
      </c>
      <c>
        <v>0.871944444</v>
      </c>
      <c>
        <v>0</v>
      </c>
      <c>
        <v>64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8.06328677915515</v>
      </c>
      <c>
        <v>0</v>
      </c>
      <c>
        <v>0</v>
      </c>
      <c>
        <v>0</v>
      </c>
      <c>
        <v>8.258256404173899</v>
      </c>
      <c>
        <v>0</v>
      </c>
      <c>
        <v>0</v>
      </c>
      <c>
        <v>16.321543183329048</v>
      </c>
    </row>
    <row>
      <c>
        <v>2601706</v>
      </c>
      <c>
        <v>1</v>
      </c>
      <c>
        <is>
          <t>MANİSA</t>
        </is>
      </c>
      <c>
        <v>SALİHLİ</v>
      </c>
      <c>
        <is>
          <t>KÖK</t>
        </is>
      </c>
      <c>
        <v>KABAZLI KÖK 45-78-M00675_TAYTAN OFİS YENİ GİRİŞ 1/0 HAT M06_65971500</v>
      </c>
      <c>
        <v>OG Fider Açması</v>
      </c>
      <c>
        <v>Dağıtım-OG</v>
      </c>
      <c>
        <v>Kısa</v>
      </c>
      <c>
        <v>Şebeke işletmecisi</v>
      </c>
      <c>
        <v>Bildirimsiz</v>
      </c>
      <c>
        <is>
          <t>08.07.2023 07:21:16</t>
        </is>
      </c>
      <c>
        <is>
          <t>08.07.2023 07:21:51</t>
        </is>
      </c>
      <c>
        <v>0.009722222</v>
      </c>
      <c>
        <v>13</v>
      </c>
      <c>
        <v>3106</v>
      </c>
      <c>
        <v>83</v>
      </c>
      <c>
        <v>156</v>
      </c>
      <c>
        <v>7</v>
      </c>
      <c>
        <v>227</v>
      </c>
      <c>
        <v>0</v>
      </c>
      <c>
        <v>1</v>
      </c>
      <c>
        <v>0.037422804973925</v>
      </c>
      <c>
        <v>3.837654211346291</v>
      </c>
      <c>
        <v>5.545008369654461</v>
      </c>
      <c>
        <v>4.191722857498909</v>
      </c>
      <c>
        <v>0.3310102045666325</v>
      </c>
      <c>
        <v>0.6446685999349326</v>
      </c>
      <c>
        <v>0</v>
      </c>
      <c>
        <v>0.06675272062644501</v>
      </c>
      <c>
        <v>14.654239768601597</v>
      </c>
    </row>
    <row>
      <c>
        <v>2602453</v>
      </c>
      <c>
        <v>1</v>
      </c>
      <c>
        <is>
          <t>İZMİR</t>
        </is>
      </c>
      <c>
        <v>BALÇOVA</v>
      </c>
      <c>
        <is>
          <t>AG Fideri</t>
        </is>
      </c>
      <c>
        <v>K-4554 35-07-K04554_A_56377258_56377258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08.07.2023 23:32:26</t>
        </is>
      </c>
      <c>
        <is>
          <t>08.07.2023 23:45:12</t>
        </is>
      </c>
      <c>
        <v>0.212777777</v>
      </c>
      <c>
        <v>0</v>
      </c>
      <c>
        <v>222</v>
      </c>
      <c>
        <v>0</v>
      </c>
      <c>
        <v>0</v>
      </c>
      <c>
        <v>0</v>
      </c>
      <c>
        <v>9</v>
      </c>
      <c>
        <v>0</v>
      </c>
      <c>
        <v>0</v>
      </c>
      <c>
        <v>0</v>
      </c>
      <c>
        <v>8.810326180181951</v>
      </c>
      <c>
        <v>0</v>
      </c>
      <c>
        <v>0</v>
      </c>
      <c>
        <v>0</v>
      </c>
      <c>
        <v>1.1062846267537303</v>
      </c>
      <c>
        <v>0</v>
      </c>
      <c>
        <v>0</v>
      </c>
      <c>
        <v>9.916610806935681</v>
      </c>
    </row>
    <row>
      <c>
        <v>2602098</v>
      </c>
      <c>
        <v>1</v>
      </c>
      <c>
        <is>
          <t>İZMİR</t>
        </is>
      </c>
      <c>
        <v>TİRE</v>
      </c>
      <c>
        <is>
          <t>AG Fideri</t>
        </is>
      </c>
      <c>
        <v>KIZILCAAVLU TR-5 35-29-L00576_A_56406690_56406690</v>
      </c>
      <c>
        <v>Ağaç Kesimi</v>
      </c>
      <c>
        <v>Dağıtım-AG</v>
      </c>
      <c>
        <v>Uzun</v>
      </c>
      <c>
        <v>Şebeke işletmecisi</v>
      </c>
      <c>
        <v>Bildirimsiz</v>
      </c>
      <c>
        <is>
          <t>08.07.2023 15:13:50</t>
        </is>
      </c>
      <c>
        <is>
          <t>08.07.2023 17:10:11</t>
        </is>
      </c>
      <c>
        <v>1.939166666</v>
      </c>
      <c>
        <v>0</v>
      </c>
      <c>
        <v>32</v>
      </c>
      <c>
        <v>0</v>
      </c>
      <c>
        <v>4</v>
      </c>
      <c>
        <v>0</v>
      </c>
      <c>
        <v>5</v>
      </c>
      <c>
        <v>0</v>
      </c>
      <c>
        <v>0</v>
      </c>
      <c>
        <v>0</v>
      </c>
      <c>
        <v>9.453838936401672</v>
      </c>
      <c>
        <v>0</v>
      </c>
      <c>
        <v>18.981632245440043</v>
      </c>
      <c>
        <v>0</v>
      </c>
      <c>
        <v>3.973425568791869</v>
      </c>
      <c>
        <v>0</v>
      </c>
      <c>
        <v>0</v>
      </c>
      <c>
        <v>32.40889675063358</v>
      </c>
    </row>
    <row>
      <c>
        <v>2602204</v>
      </c>
      <c>
        <v>1</v>
      </c>
      <c>
        <is>
          <t>MANİSA</t>
        </is>
      </c>
      <c>
        <v>GÖLMARMARA</v>
      </c>
      <c>
        <is>
          <t>Dağıtım Transformatörü</t>
        </is>
      </c>
      <c>
        <v>HACIVELİLER KÖK 45-85-L00035_45-85-L00035_2356598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08.07.2023 17:30:36</t>
        </is>
      </c>
      <c>
        <is>
          <t>08.07.2023 18:46:59</t>
        </is>
      </c>
      <c>
        <v>1.273055555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31.078317718571924</v>
      </c>
      <c>
        <v>0</v>
      </c>
      <c>
        <v>0</v>
      </c>
      <c>
        <v>0</v>
      </c>
      <c>
        <v>0</v>
      </c>
      <c>
        <v>31.078317718571924</v>
      </c>
    </row>
    <row>
      <c>
        <v>2601855</v>
      </c>
      <c>
        <v>1</v>
      </c>
      <c>
        <is>
          <t>MANİSA</t>
        </is>
      </c>
      <c>
        <v>KULA</v>
      </c>
      <c>
        <is>
          <t>Saha Dağıtım Kutusu (SDK)</t>
        </is>
      </c>
      <c>
        <v>TR-26 45-77-L00026_I I03_75354276</v>
      </c>
      <c>
        <v>Yangın</v>
      </c>
      <c>
        <v>Dağıtım-AG</v>
      </c>
      <c>
        <v>Uzun</v>
      </c>
      <c>
        <v>Güvenlik</v>
      </c>
      <c>
        <v>Bildirimsiz</v>
      </c>
      <c>
        <is>
          <t>08.07.2023 10:24:54</t>
        </is>
      </c>
      <c>
        <is>
          <t>08.07.2023 12:30:01</t>
        </is>
      </c>
      <c>
        <v>2.085277777</v>
      </c>
      <c>
        <v>0</v>
      </c>
      <c>
        <v>8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3.3110776518548417</v>
      </c>
      <c>
        <v>0</v>
      </c>
      <c>
        <v>0</v>
      </c>
      <c>
        <v>0</v>
      </c>
      <c>
        <v>7.296791191602382</v>
      </c>
      <c>
        <v>0</v>
      </c>
      <c>
        <v>0</v>
      </c>
      <c>
        <v>10.607868843457224</v>
      </c>
    </row>
    <row>
      <c>
        <v>2601878</v>
      </c>
      <c>
        <v>1</v>
      </c>
      <c>
        <is>
          <t>İZMİR</t>
        </is>
      </c>
      <c>
        <v>ÖDEMİŞ</v>
      </c>
      <c>
        <is>
          <t>AG Fideri</t>
        </is>
      </c>
      <c>
        <v>TEKKE TR-1 35-15-L00123_A_56367966_56367966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08.07.2023 10:48:16</t>
        </is>
      </c>
      <c>
        <is>
          <t>08.07.2023 14:23:08</t>
        </is>
      </c>
      <c>
        <v>3.581111111</v>
      </c>
      <c>
        <v>0</v>
      </c>
      <c>
        <v>3</v>
      </c>
      <c>
        <v>0</v>
      </c>
      <c>
        <v>3</v>
      </c>
      <c>
        <v>0</v>
      </c>
      <c>
        <v>1</v>
      </c>
      <c>
        <v>0</v>
      </c>
      <c>
        <v>0</v>
      </c>
      <c>
        <v>0</v>
      </c>
      <c>
        <v>2.3218844348788514</v>
      </c>
      <c>
        <v>0</v>
      </c>
      <c>
        <v>18.202706888235692</v>
      </c>
      <c>
        <v>0</v>
      </c>
      <c>
        <v>2.797892769739364</v>
      </c>
      <c>
        <v>0</v>
      </c>
      <c>
        <v>0</v>
      </c>
      <c>
        <v>23.322484092853905</v>
      </c>
    </row>
    <row>
      <c>
        <v>2602047</v>
      </c>
      <c>
        <v>1</v>
      </c>
      <c>
        <is>
          <t>İZMİR</t>
        </is>
      </c>
      <c>
        <v>TİRE</v>
      </c>
      <c>
        <is>
          <t>Dağıtım Transformatörü</t>
        </is>
      </c>
      <c>
        <v>ESKİOBA KÖK 35-29-L00037_35-29-L00037_2371153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08.07.2023 14:24:01</t>
        </is>
      </c>
      <c>
        <is>
          <t>08.07.2023 15:33:36</t>
        </is>
      </c>
      <c>
        <v>1.159722222</v>
      </c>
      <c>
        <v>0</v>
      </c>
      <c>
        <v>36</v>
      </c>
      <c>
        <v>0</v>
      </c>
      <c>
        <v>3</v>
      </c>
      <c>
        <v>0</v>
      </c>
      <c>
        <v>4</v>
      </c>
      <c>
        <v>0</v>
      </c>
      <c>
        <v>0</v>
      </c>
      <c>
        <v>0</v>
      </c>
      <c>
        <v>16.35214029699498</v>
      </c>
      <c>
        <v>0</v>
      </c>
      <c>
        <v>17.870490132387985</v>
      </c>
      <c>
        <v>0</v>
      </c>
      <c>
        <v>0.18061521335538752</v>
      </c>
      <c>
        <v>0</v>
      </c>
      <c>
        <v>0</v>
      </c>
      <c>
        <v>34.40324564273835</v>
      </c>
    </row>
    <row>
      <c>
        <v>2602210</v>
      </c>
      <c>
        <v>1</v>
      </c>
      <c>
        <is>
          <t>İZMİR</t>
        </is>
      </c>
      <c>
        <v>TORBALI</v>
      </c>
      <c>
        <is>
          <t>Dağıtım Transformatörü</t>
        </is>
      </c>
      <c>
        <v>PAMUKYAZI-2 35-26-L00381_35-26-L00381_2360465</v>
      </c>
      <c>
        <v>AG Sehim Bozukluğu</v>
      </c>
      <c>
        <v>Dağıtım-AG</v>
      </c>
      <c>
        <v>Uzun</v>
      </c>
      <c>
        <v>Şebeke işletmecisi</v>
      </c>
      <c>
        <v>Bildirimsiz</v>
      </c>
      <c>
        <is>
          <t>08.07.2023 17:39:52</t>
        </is>
      </c>
      <c>
        <is>
          <t>08.07.2023 18:16:14</t>
        </is>
      </c>
      <c>
        <v>0.606111111</v>
      </c>
      <c>
        <v>0</v>
      </c>
      <c>
        <v>156</v>
      </c>
      <c>
        <v>0</v>
      </c>
      <c>
        <v>4</v>
      </c>
      <c>
        <v>0</v>
      </c>
      <c>
        <v>30</v>
      </c>
      <c>
        <v>0</v>
      </c>
      <c>
        <v>0</v>
      </c>
      <c>
        <v>0</v>
      </c>
      <c>
        <v>29.48269198878285</v>
      </c>
      <c>
        <v>0</v>
      </c>
      <c>
        <v>9.026637812450218</v>
      </c>
      <c>
        <v>0</v>
      </c>
      <c>
        <v>20.399281898433387</v>
      </c>
      <c>
        <v>0</v>
      </c>
      <c>
        <v>0</v>
      </c>
      <c>
        <v>58.90861169966645</v>
      </c>
    </row>
    <row>
      <c>
        <v>2601692</v>
      </c>
      <c>
        <v>1</v>
      </c>
      <c>
        <is>
          <t>MANİSA</t>
        </is>
      </c>
      <c>
        <v>SOMA</v>
      </c>
      <c>
        <is>
          <t>DM</t>
        </is>
      </c>
      <c>
        <v>SOMA A SANTRALİ İM/DM 45-82-A00001_SAVAŞTEPE 15.8 L14_2091658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08.07.2023 06:34:06</t>
        </is>
      </c>
      <c>
        <is>
          <t>08.07.2023 06:57:16</t>
        </is>
      </c>
      <c>
        <v>0.386111111</v>
      </c>
      <c>
        <v>16</v>
      </c>
      <c>
        <v>866</v>
      </c>
      <c>
        <v>73</v>
      </c>
      <c>
        <v>41</v>
      </c>
      <c>
        <v>16</v>
      </c>
      <c>
        <v>50</v>
      </c>
      <c>
        <v>0</v>
      </c>
      <c>
        <v>1</v>
      </c>
      <c>
        <v>1.2186269480880152</v>
      </c>
      <c>
        <v>31.112555799417514</v>
      </c>
      <c>
        <v>26.56152142837382</v>
      </c>
      <c>
        <v>9.986895419136303</v>
      </c>
      <c>
        <v>12.987638818392327</v>
      </c>
      <c>
        <v>6.260208243013724</v>
      </c>
      <c>
        <v>0</v>
      </c>
      <c>
        <v>1.0113090308797636</v>
      </c>
      <c>
        <v>89.13875568730145</v>
      </c>
    </row>
    <row>
      <c>
        <v>2601669</v>
      </c>
      <c>
        <v>1</v>
      </c>
      <c>
        <is>
          <t>İZMİR</t>
        </is>
      </c>
      <c>
        <v>BUCA</v>
      </c>
      <c>
        <is>
          <t>KÖK</t>
        </is>
      </c>
      <c>
        <v>M-639 OLDURUK KÖK 35-03-M00639_M-1810 M02_42868422</v>
      </c>
      <c>
        <v>Manevra</v>
      </c>
      <c>
        <v>Dağıtım-OG</v>
      </c>
      <c>
        <v>Uzun</v>
      </c>
      <c>
        <v>Şebeke işletmecisi</v>
      </c>
      <c>
        <v>Bildirimsiz</v>
      </c>
      <c>
        <is>
          <t>08.07.2023 05:01:38</t>
        </is>
      </c>
      <c>
        <is>
          <t>08.07.2023 05:12:58</t>
        </is>
      </c>
      <c>
        <v>0.188888888</v>
      </c>
      <c>
        <v>8</v>
      </c>
      <c>
        <v>1568</v>
      </c>
      <c>
        <v>13</v>
      </c>
      <c>
        <v>267</v>
      </c>
      <c>
        <v>33</v>
      </c>
      <c>
        <v>269</v>
      </c>
      <c>
        <v>1</v>
      </c>
      <c>
        <v>0</v>
      </c>
      <c>
        <v>0.5704067562303734</v>
      </c>
      <c>
        <v>59.90515094505293</v>
      </c>
      <c>
        <v>5.2091045877993265</v>
      </c>
      <c>
        <v>18.939984472444458</v>
      </c>
      <c>
        <v>32.815021538331024</v>
      </c>
      <c>
        <v>34.50709764862109</v>
      </c>
      <c>
        <v>0.9781307725504089</v>
      </c>
      <c>
        <v>0</v>
      </c>
      <c>
        <v>152.9248967210296</v>
      </c>
    </row>
    <row>
      <c>
        <v>2602273</v>
      </c>
      <c>
        <v>1</v>
      </c>
      <c>
        <is>
          <t>İZMİR</t>
        </is>
      </c>
      <c>
        <v>ÖDEMİŞ</v>
      </c>
      <c>
        <is>
          <t>AG Fideri</t>
        </is>
      </c>
      <c>
        <v>YENİKÖY TR-4 35-15-L00383_A_56406127_56406127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08.07.2023 18:59:32</t>
        </is>
      </c>
      <c>
        <is>
          <t>09.07.2023 03:41:39</t>
        </is>
      </c>
      <c>
        <v>8.701944444</v>
      </c>
      <c>
        <v>0</v>
      </c>
      <c>
        <v>10</v>
      </c>
      <c>
        <v>0</v>
      </c>
      <c>
        <v>2</v>
      </c>
      <c>
        <v>0</v>
      </c>
      <c>
        <v>1</v>
      </c>
      <c>
        <v>0</v>
      </c>
      <c>
        <v>0</v>
      </c>
      <c>
        <v>0</v>
      </c>
      <c>
        <v>14.400998272037041</v>
      </c>
      <c>
        <v>0</v>
      </c>
      <c>
        <v>73.71236304569288</v>
      </c>
      <c>
        <v>0</v>
      </c>
      <c>
        <v>0.16581379700475363</v>
      </c>
      <c>
        <v>0</v>
      </c>
      <c>
        <v>0</v>
      </c>
      <c>
        <v>88.27917511473468</v>
      </c>
    </row>
    <row>
      <c>
        <v>2601938</v>
      </c>
      <c>
        <v>1</v>
      </c>
      <c>
        <is>
          <t>İZMİR</t>
        </is>
      </c>
      <c>
        <v>TİRE</v>
      </c>
      <c>
        <is>
          <t>Dağıtım Transformatörü</t>
        </is>
      </c>
      <c>
        <v>ÖMER ÖZGÜR SULAMA GRUBU 35-29-M00345_35-29-M00345_2374036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08.07.2023 11:50:45</t>
        </is>
      </c>
      <c>
        <is>
          <t>08.07.2023 13:32:50</t>
        </is>
      </c>
      <c>
        <v>1.701388888</v>
      </c>
      <c>
        <v>0</v>
      </c>
      <c>
        <v>0</v>
      </c>
      <c>
        <v>0</v>
      </c>
      <c>
        <v>12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100.32273366451014</v>
      </c>
      <c>
        <v>0</v>
      </c>
      <c>
        <v>4.437460541088243</v>
      </c>
      <c>
        <v>0</v>
      </c>
      <c>
        <v>0</v>
      </c>
      <c>
        <v>104.76019420559838</v>
      </c>
    </row>
    <row>
      <c>
        <v>2602319</v>
      </c>
      <c>
        <v>1</v>
      </c>
      <c>
        <is>
          <t>İZMİR</t>
        </is>
      </c>
      <c>
        <v>TİRE</v>
      </c>
      <c>
        <is>
          <t>Dağıtım Transformatörü</t>
        </is>
      </c>
      <c>
        <v>KAPLAN TR-1 35-29-M00091_35-29-M00091_2372281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08.07.2023 19:52:16</t>
        </is>
      </c>
      <c>
        <is>
          <t>08.07.2023 20:32:58</t>
        </is>
      </c>
      <c>
        <v>0.678333333</v>
      </c>
      <c>
        <v>0</v>
      </c>
      <c>
        <v>101</v>
      </c>
      <c>
        <v>0</v>
      </c>
      <c>
        <v>7</v>
      </c>
      <c>
        <v>0</v>
      </c>
      <c>
        <v>24</v>
      </c>
      <c>
        <v>0</v>
      </c>
      <c>
        <v>0</v>
      </c>
      <c>
        <v>0</v>
      </c>
      <c>
        <v>10.491729415459936</v>
      </c>
      <c>
        <v>0</v>
      </c>
      <c>
        <v>5.389313867139804</v>
      </c>
      <c>
        <v>0</v>
      </c>
      <c>
        <v>21.71866246088353</v>
      </c>
      <c>
        <v>0</v>
      </c>
      <c>
        <v>0</v>
      </c>
      <c>
        <v>37.59970574348327</v>
      </c>
    </row>
    <row>
      <c>
        <v>2601752</v>
      </c>
      <c>
        <v>1</v>
      </c>
      <c>
        <is>
          <t>İZMİR</t>
        </is>
      </c>
      <c>
        <v>KEMALPAŞA</v>
      </c>
      <c>
        <is>
          <t>Dağıtım Transformatörü</t>
        </is>
      </c>
      <c>
        <v>DAMLACIK TR-3 35-27-M01157_35-27-M01157_80289742</v>
      </c>
      <c>
        <v>Hırsızlık</v>
      </c>
      <c>
        <v>Dağıtım-AG</v>
      </c>
      <c>
        <v>Uzun</v>
      </c>
      <c>
        <v>Dışsal</v>
      </c>
      <c>
        <v>Bildirimsiz</v>
      </c>
      <c>
        <is>
          <t>08.07.2023 08:57:40</t>
        </is>
      </c>
      <c>
        <is>
          <t>08.07.2023 15:31:27</t>
        </is>
      </c>
      <c>
        <v>6.563055555</v>
      </c>
      <c>
        <v>0</v>
      </c>
      <c>
        <v>49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75.83040534912776</v>
      </c>
      <c>
        <v>0</v>
      </c>
      <c>
        <v>0</v>
      </c>
      <c>
        <v>0</v>
      </c>
      <c>
        <v>21.466362419711093</v>
      </c>
      <c>
        <v>0</v>
      </c>
      <c>
        <v>0</v>
      </c>
      <c>
        <v>97.29676776883885</v>
      </c>
    </row>
    <row>
      <c>
        <v>2601795</v>
      </c>
      <c>
        <v>1</v>
      </c>
      <c>
        <is>
          <t>İZMİR</t>
        </is>
      </c>
      <c>
        <v>SEFERİHİSAR</v>
      </c>
      <c>
        <is>
          <t>AG Fideri</t>
        </is>
      </c>
      <c>
        <v>L-30 TAŞDİBİ 35-14-L00030_A_91346382_91346382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08.07.2023 09:25:28</t>
        </is>
      </c>
      <c>
        <is>
          <t>08.07.2023 10:21:58</t>
        </is>
      </c>
      <c>
        <v>0.941666666</v>
      </c>
      <c>
        <v>0</v>
      </c>
      <c>
        <v>9</v>
      </c>
      <c>
        <v>0</v>
      </c>
      <c>
        <v>17</v>
      </c>
      <c>
        <v>0</v>
      </c>
      <c>
        <v>2</v>
      </c>
      <c>
        <v>0</v>
      </c>
      <c>
        <v>0</v>
      </c>
      <c>
        <v>0</v>
      </c>
      <c>
        <v>7.243587289129812</v>
      </c>
      <c>
        <v>0</v>
      </c>
      <c>
        <v>27.42816858488499</v>
      </c>
      <c>
        <v>0</v>
      </c>
      <c>
        <v>1.4670453885160504</v>
      </c>
      <c>
        <v>0</v>
      </c>
      <c>
        <v>0</v>
      </c>
      <c>
        <v>36.13880126253085</v>
      </c>
    </row>
    <row>
      <c>
        <v>2602313</v>
      </c>
      <c>
        <v>1</v>
      </c>
      <c>
        <is>
          <t>MANİSA</t>
        </is>
      </c>
      <c>
        <v>SALİHLİ</v>
      </c>
      <c>
        <is>
          <t>KÖK</t>
        </is>
      </c>
      <c>
        <v>YEŞİLOVA KÖK 45-78-M01393_YEŞİLOVA KÖYİÇİ M01_83810700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08.07.2023 19:47:19</t>
        </is>
      </c>
      <c>
        <is>
          <t>08.07.2023 20:29:07</t>
        </is>
      </c>
      <c>
        <v>0.696666666</v>
      </c>
      <c>
        <v>0</v>
      </c>
      <c>
        <v>0</v>
      </c>
      <c>
        <v>30</v>
      </c>
      <c>
        <v>56</v>
      </c>
      <c>
        <v>4</v>
      </c>
      <c>
        <v>5</v>
      </c>
      <c>
        <v>0</v>
      </c>
      <c>
        <v>0</v>
      </c>
      <c>
        <v>0</v>
      </c>
      <c>
        <v>0</v>
      </c>
      <c>
        <v>56.514830491670175</v>
      </c>
      <c>
        <v>84.10615364779025</v>
      </c>
      <c>
        <v>11.2209826031115</v>
      </c>
      <c>
        <v>6.6090691306695035</v>
      </c>
      <c>
        <v>0</v>
      </c>
      <c>
        <v>0</v>
      </c>
      <c>
        <v>158.45103587324144</v>
      </c>
    </row>
    <row>
      <c>
        <v>2601944</v>
      </c>
      <c>
        <v>1</v>
      </c>
      <c>
        <is>
          <t>MANİSA</t>
        </is>
      </c>
      <c>
        <v>DEMİRCİ</v>
      </c>
      <c>
        <is>
          <t>AG Fideri</t>
        </is>
      </c>
      <c>
        <v>ULACIK TR-2 45-74-M00307_A_91170869_91170869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08.07.2023 11:58:15</t>
        </is>
      </c>
      <c>
        <is>
          <t>08.07.2023 14:06:06</t>
        </is>
      </c>
      <c>
        <v>2.130833333</v>
      </c>
      <c>
        <v>0</v>
      </c>
      <c>
        <v>28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6.374978070969499</v>
      </c>
      <c>
        <v>0</v>
      </c>
      <c>
        <v>0</v>
      </c>
      <c>
        <v>0</v>
      </c>
      <c>
        <v>3.387682026399537</v>
      </c>
      <c>
        <v>0</v>
      </c>
      <c>
        <v>0</v>
      </c>
      <c>
        <v>9.762660097369036</v>
      </c>
    </row>
    <row>
      <c>
        <v>2601772</v>
      </c>
      <c>
        <v>1</v>
      </c>
      <c>
        <is>
          <t>İZMİR</t>
        </is>
      </c>
      <c>
        <v>TİRE</v>
      </c>
      <c>
        <is>
          <t>AG Fideri</t>
        </is>
      </c>
      <c>
        <v>MEHMET BOZKURT SULAMA GRUBU 35-29-M00357_A_56395643_56395643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08.07.2023 09:10:35</t>
        </is>
      </c>
      <c>
        <is>
          <t>08.07.2023 16:00:15</t>
        </is>
      </c>
      <c>
        <v>6.827777777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24.003345124122816</v>
      </c>
      <c>
        <v>0</v>
      </c>
      <c>
        <v>0</v>
      </c>
      <c>
        <v>0</v>
      </c>
      <c>
        <v>0</v>
      </c>
      <c>
        <v>24.003345124122816</v>
      </c>
    </row>
    <row>
      <c>
        <v>2601672</v>
      </c>
      <c>
        <v>1</v>
      </c>
      <c>
        <is>
          <t>İZMİR</t>
        </is>
      </c>
      <c>
        <v>KEMALPAŞA</v>
      </c>
      <c>
        <is>
          <t>KÖK</t>
        </is>
      </c>
      <c>
        <v>HALİLBEYLİ TR-1 KÖK 35-27-M01057_HAMZABABA VE KÖYLER M04_61283942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08.07.2023 05:43:52</t>
        </is>
      </c>
      <c>
        <is>
          <t>08.07.2023 07:15:19</t>
        </is>
      </c>
      <c>
        <v>1.524166666</v>
      </c>
      <c>
        <v>2</v>
      </c>
      <c>
        <v>421</v>
      </c>
      <c>
        <v>6</v>
      </c>
      <c>
        <v>30</v>
      </c>
      <c>
        <v>6</v>
      </c>
      <c>
        <v>76</v>
      </c>
      <c>
        <v>0</v>
      </c>
      <c>
        <v>0</v>
      </c>
      <c>
        <v>1.2202072310364411</v>
      </c>
      <c>
        <v>97.1187734055424</v>
      </c>
      <c>
        <v>24.82196905676253</v>
      </c>
      <c>
        <v>27.56608115161943</v>
      </c>
      <c>
        <v>45.43771090553034</v>
      </c>
      <c>
        <v>39.14488642031546</v>
      </c>
      <c>
        <v>0</v>
      </c>
      <c>
        <v>0</v>
      </c>
      <c>
        <v>235.30962817080658</v>
      </c>
    </row>
    <row>
      <c>
        <v>2601758</v>
      </c>
      <c>
        <v>1</v>
      </c>
      <c>
        <is>
          <t>İZMİR</t>
        </is>
      </c>
      <c>
        <v>MENEMEN</v>
      </c>
      <c>
        <is>
          <t>DM</t>
        </is>
      </c>
      <c>
        <v>MENEMEN İM 35-28-A00001_TR-70 L09_88107433</v>
      </c>
      <c>
        <v>Şebeke Yenileme ve Kapasite Artışı Çalışması</v>
      </c>
      <c>
        <v>Dağıtım-OG</v>
      </c>
      <c>
        <v>Uzun</v>
      </c>
      <c>
        <v>Şebeke işletmecisi</v>
      </c>
      <c>
        <v>Bildirimli</v>
      </c>
      <c>
        <is>
          <t>08.07.2023 09:03:00</t>
        </is>
      </c>
      <c>
        <is>
          <t>08.07.2023 13:18:32</t>
        </is>
      </c>
      <c>
        <v>4.258888888</v>
      </c>
      <c>
        <v>0</v>
      </c>
      <c>
        <v>3097</v>
      </c>
      <c>
        <v>0</v>
      </c>
      <c>
        <v>0</v>
      </c>
      <c>
        <v>0</v>
      </c>
      <c>
        <v>160</v>
      </c>
      <c>
        <v>0</v>
      </c>
      <c>
        <v>0</v>
      </c>
      <c>
        <v>0</v>
      </c>
      <c>
        <v>2819.1872174728132</v>
      </c>
      <c>
        <v>0</v>
      </c>
      <c>
        <v>0</v>
      </c>
      <c>
        <v>0</v>
      </c>
      <c>
        <v>1071.503951350285</v>
      </c>
      <c>
        <v>0</v>
      </c>
      <c>
        <v>0</v>
      </c>
      <c>
        <v>3890.6911688230985</v>
      </c>
    </row>
    <row>
      <c>
        <v>2602250</v>
      </c>
      <c>
        <v>1</v>
      </c>
      <c>
        <is>
          <t>İZMİR</t>
        </is>
      </c>
      <c>
        <v>ÇEŞME</v>
      </c>
      <c>
        <is>
          <t>Saha Dağıtım Kutusu (SDK)</t>
        </is>
      </c>
      <c>
        <v>L-296 35-18-L00296_6179941 B01_5937846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08.07.2023 18:31:12</t>
        </is>
      </c>
      <c>
        <is>
          <t>08.07.2023 19:46:14</t>
        </is>
      </c>
      <c>
        <v>1.250555555</v>
      </c>
      <c>
        <v>0</v>
      </c>
      <c>
        <v>5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9.360259855812656</v>
      </c>
      <c>
        <v>0</v>
      </c>
      <c>
        <v>0</v>
      </c>
      <c>
        <v>0</v>
      </c>
      <c>
        <v>0</v>
      </c>
      <c>
        <v>0</v>
      </c>
      <c>
        <v>0</v>
      </c>
      <c>
        <v>9.360259855812656</v>
      </c>
    </row>
    <row>
      <c>
        <v>2602299</v>
      </c>
      <c>
        <v>1</v>
      </c>
      <c>
        <is>
          <t>İZMİR</t>
        </is>
      </c>
      <c>
        <v>ÖDEMİŞ</v>
      </c>
      <c>
        <is>
          <t>DM</t>
        </is>
      </c>
      <c>
        <v>ÖDEMİŞ İM 35-15-A00001_YENİ KENT L16_2062383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08.07.2023 19:28:55</t>
        </is>
      </c>
      <c>
        <is>
          <t>08.07.2023 20:13:36</t>
        </is>
      </c>
      <c>
        <v>0.744722222</v>
      </c>
      <c>
        <v>0</v>
      </c>
      <c>
        <v>1847</v>
      </c>
      <c>
        <v>27</v>
      </c>
      <c>
        <v>66</v>
      </c>
      <c>
        <v>10</v>
      </c>
      <c>
        <v>216</v>
      </c>
      <c>
        <v>2</v>
      </c>
      <c>
        <v>1</v>
      </c>
      <c>
        <v>0</v>
      </c>
      <c>
        <v>263.1968819989014</v>
      </c>
      <c>
        <v>110.32833562561797</v>
      </c>
      <c>
        <v>77.52584779854244</v>
      </c>
      <c>
        <v>44.58784570221633</v>
      </c>
      <c>
        <v>118.31243468524676</v>
      </c>
      <c>
        <v>119.85618152095435</v>
      </c>
      <c>
        <v>9.484715502125312</v>
      </c>
      <c>
        <v>743.2922428336046</v>
      </c>
    </row>
    <row>
      <c>
        <v>2602399</v>
      </c>
      <c>
        <v>1</v>
      </c>
      <c>
        <is>
          <t>İZMİR</t>
        </is>
      </c>
      <c>
        <v>SEFERİHİSAR</v>
      </c>
      <c>
        <is>
          <t>Dağıtım Transformatörü</t>
        </is>
      </c>
      <c>
        <v>PAYAMLI M-19 35-25-M00172_35-25-M00172_72064941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08.07.2023 21:43:06</t>
        </is>
      </c>
      <c>
        <is>
          <t>08.07.2023 22:29:00</t>
        </is>
      </c>
      <c>
        <v>0.765</v>
      </c>
      <c>
        <v>0</v>
      </c>
      <c>
        <v>337</v>
      </c>
      <c>
        <v>0</v>
      </c>
      <c>
        <v>0</v>
      </c>
      <c>
        <v>0</v>
      </c>
      <c>
        <v>22</v>
      </c>
      <c>
        <v>0</v>
      </c>
      <c>
        <v>0</v>
      </c>
      <c>
        <v>0</v>
      </c>
      <c>
        <v>55.26944856907263</v>
      </c>
      <c>
        <v>0</v>
      </c>
      <c>
        <v>0</v>
      </c>
      <c>
        <v>0</v>
      </c>
      <c>
        <v>11.03105179640123</v>
      </c>
      <c>
        <v>0</v>
      </c>
      <c>
        <v>0</v>
      </c>
      <c>
        <v>66.30050036547385</v>
      </c>
    </row>
    <row>
      <c>
        <v>2601858</v>
      </c>
      <c>
        <v>1</v>
      </c>
      <c>
        <is>
          <t>İZMİR</t>
        </is>
      </c>
      <c>
        <v>MENDERES</v>
      </c>
      <c>
        <is>
          <t>DM</t>
        </is>
      </c>
      <c>
        <v>ÖZDERE ORTA MAHALLE DM (M-1) 35-25-M00120_ORTA MAHALLE M-6(SAHİL) M05_72127253</v>
      </c>
      <c>
        <v>OG Fider Açması</v>
      </c>
      <c>
        <v>Dağıtım-OG</v>
      </c>
      <c>
        <v>Kısa</v>
      </c>
      <c>
        <v>Şebeke işletmecisi</v>
      </c>
      <c>
        <v>Bildirimsiz</v>
      </c>
      <c>
        <is>
          <t>08.07.2023 10:28:51</t>
        </is>
      </c>
      <c>
        <is>
          <t>08.07.2023 10:31:31</t>
        </is>
      </c>
      <c>
        <v>0.044444444</v>
      </c>
      <c>
        <v>3</v>
      </c>
      <c>
        <v>1465</v>
      </c>
      <c>
        <v>0</v>
      </c>
      <c>
        <v>3</v>
      </c>
      <c>
        <v>0</v>
      </c>
      <c>
        <v>102</v>
      </c>
      <c>
        <v>0</v>
      </c>
      <c>
        <v>0</v>
      </c>
      <c>
        <v>3.697847083129849</v>
      </c>
      <c>
        <v>13.19540720905119</v>
      </c>
      <c>
        <v>0</v>
      </c>
      <c>
        <v>0.16643672625416</v>
      </c>
      <c>
        <v>0</v>
      </c>
      <c>
        <v>11.446583768295294</v>
      </c>
      <c>
        <v>0</v>
      </c>
      <c>
        <v>0</v>
      </c>
      <c>
        <v>28.506274786730497</v>
      </c>
    </row>
    <row>
      <c>
        <v>2602213</v>
      </c>
      <c>
        <v>1</v>
      </c>
      <c>
        <is>
          <t>İZMİR</t>
        </is>
      </c>
      <c>
        <v>ÖDEMİŞ</v>
      </c>
      <c>
        <is>
          <t>DM</t>
        </is>
      </c>
      <c>
        <v>DEMİRCİLİ DM 35-15-L00895_ÜZÜMLÜ L06_85268684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08.07.2023 17:45:11</t>
        </is>
      </c>
      <c>
        <is>
          <t>08.07.2023 17:59:24</t>
        </is>
      </c>
      <c>
        <v>0.236944444</v>
      </c>
      <c>
        <v>0</v>
      </c>
      <c>
        <v>653</v>
      </c>
      <c>
        <v>15</v>
      </c>
      <c>
        <v>119</v>
      </c>
      <c>
        <v>4</v>
      </c>
      <c>
        <v>149</v>
      </c>
      <c>
        <v>0</v>
      </c>
      <c>
        <v>0</v>
      </c>
      <c>
        <v>0</v>
      </c>
      <c>
        <v>17.887218423588678</v>
      </c>
      <c>
        <v>19.3036020796469</v>
      </c>
      <c>
        <v>56.200308827131444</v>
      </c>
      <c>
        <v>9.278449686664292</v>
      </c>
      <c>
        <v>33.81773248956537</v>
      </c>
      <c>
        <v>0</v>
      </c>
      <c>
        <v>0</v>
      </c>
      <c>
        <v>136.48731150659668</v>
      </c>
    </row>
    <row>
      <c>
        <v>2602127</v>
      </c>
      <c>
        <v>1</v>
      </c>
      <c>
        <is>
          <t>İZMİR</t>
        </is>
      </c>
      <c>
        <v>KONAK</v>
      </c>
      <c>
        <is>
          <t>Kullanıcı Bağlantı Hattı</t>
        </is>
      </c>
      <c>
        <v>K-1567 35-01-K01567_910908625_910908625</v>
      </c>
      <c>
        <v>AG Box / Sdk Abone Çıkış Sigorta Atığı</v>
      </c>
      <c>
        <v>Dağıtım-AG</v>
      </c>
      <c>
        <v>Uzun</v>
      </c>
      <c>
        <v>Şebeke işletmecisi</v>
      </c>
      <c>
        <v>Bildirimsiz</v>
      </c>
      <c>
        <is>
          <t>08.07.2023 15:59:20</t>
        </is>
      </c>
      <c>
        <is>
          <t>08.07.2023 17:11:50</t>
        </is>
      </c>
      <c>
        <v>1.208333333</v>
      </c>
      <c>
        <v>0</v>
      </c>
      <c>
        <v>0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15.438543455941302</v>
      </c>
      <c>
        <v>0</v>
      </c>
      <c>
        <v>0</v>
      </c>
      <c>
        <v>15.438543455941302</v>
      </c>
    </row>
    <row>
      <c>
        <v>2602376</v>
      </c>
      <c>
        <v>1</v>
      </c>
      <c>
        <is>
          <t>İZMİR</t>
        </is>
      </c>
      <c>
        <v>MENDERES</v>
      </c>
      <c>
        <is>
          <t>DM</t>
        </is>
      </c>
      <c>
        <v>DEĞİRMENDERE DM 35-22-M00085_ÇAMÖNÜ - ATAKÖY M09_50066540</v>
      </c>
      <c>
        <v>OG Fider Açması</v>
      </c>
      <c>
        <v>Dağıtım-OG</v>
      </c>
      <c>
        <v>Kısa</v>
      </c>
      <c>
        <v>Şebeke işletmecisi</v>
      </c>
      <c>
        <v>Bildirimsiz</v>
      </c>
      <c>
        <is>
          <t>08.07.2023 21:11:51</t>
        </is>
      </c>
      <c>
        <is>
          <t>08.07.2023 21:12:17</t>
        </is>
      </c>
      <c>
        <v>0.007222222</v>
      </c>
      <c>
        <v>1</v>
      </c>
      <c>
        <v>1521</v>
      </c>
      <c>
        <v>18</v>
      </c>
      <c>
        <v>462</v>
      </c>
      <c>
        <v>14</v>
      </c>
      <c>
        <v>311</v>
      </c>
      <c>
        <v>0</v>
      </c>
      <c>
        <v>1</v>
      </c>
      <c>
        <v>0.007492651746626222</v>
      </c>
      <c>
        <v>3.3276991749398976</v>
      </c>
      <c>
        <v>2.288315247738945</v>
      </c>
      <c>
        <v>3.8764815272885023</v>
      </c>
      <c>
        <v>1.3432198132515065</v>
      </c>
      <c>
        <v>1.5955413762049035</v>
      </c>
      <c>
        <v>0</v>
      </c>
      <c>
        <v>0.004427608733166667</v>
      </c>
      <c>
        <v>12.443177399903547</v>
      </c>
    </row>
    <row>
      <c>
        <v>2601881</v>
      </c>
      <c>
        <v>1</v>
      </c>
      <c>
        <is>
          <t>İZMİR</t>
        </is>
      </c>
      <c>
        <v>MENEMEN</v>
      </c>
      <c>
        <is>
          <t>TM Fideri</t>
        </is>
      </c>
      <c>
        <v>ULUCAK TM 35-28-A00002_ÇİĞLİ-1 M04_2313767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08.07.2023 10:56:42</t>
        </is>
      </c>
      <c>
        <is>
          <t>08.07.2023 11:14:48</t>
        </is>
      </c>
      <c>
        <v>0.301666666</v>
      </c>
      <c>
        <v>0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13.354692432654545</v>
      </c>
      <c>
        <v>0</v>
      </c>
      <c>
        <v>0</v>
      </c>
      <c>
        <v>0</v>
      </c>
      <c>
        <v>13.354692432654545</v>
      </c>
    </row>
    <row>
      <c>
        <v>2601735</v>
      </c>
      <c>
        <v>1</v>
      </c>
      <c>
        <is>
          <t>İZMİR</t>
        </is>
      </c>
      <c>
        <v>BERGAMA</v>
      </c>
      <c>
        <is>
          <t>Kullanıcı Bağlantı Hattı</t>
        </is>
      </c>
      <c>
        <v>TR-136 35-16-L00136_953318797_953318797</v>
      </c>
      <c>
        <v>AG Box / Sdk Abone Çıkış Sigorta Atığı</v>
      </c>
      <c>
        <v>Dağıtım-AG</v>
      </c>
      <c>
        <v>Uzun</v>
      </c>
      <c>
        <v>Şebeke işletmecisi</v>
      </c>
      <c>
        <v>Bildirimsiz</v>
      </c>
      <c>
        <is>
          <t>08.07.2023 08:25:27</t>
        </is>
      </c>
      <c>
        <is>
          <t>08.07.2023 09:23:43</t>
        </is>
      </c>
      <c>
        <v>0.971111111</v>
      </c>
      <c>
        <v>0</v>
      </c>
      <c>
        <v>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0.5092633655021079</v>
      </c>
      <c>
        <v>0</v>
      </c>
      <c>
        <v>0</v>
      </c>
      <c>
        <v>0</v>
      </c>
      <c>
        <v>0.6295239852695905</v>
      </c>
      <c>
        <v>0</v>
      </c>
      <c>
        <v>0</v>
      </c>
      <c>
        <v>1.1387873507716986</v>
      </c>
    </row>
    <row>
      <c>
        <v>2601961</v>
      </c>
      <c>
        <v>1</v>
      </c>
      <c>
        <is>
          <t>MANİSA</t>
        </is>
      </c>
      <c>
        <v>SALİHLİ</v>
      </c>
      <c>
        <is>
          <t>Saha Dağıtım Kutusu (SDK)</t>
        </is>
      </c>
      <c>
        <v>TR-76 45-78-L00076_49380657 _49382631</v>
      </c>
      <c>
        <v>AG Box / Sdk Giriş Sigorta Atığı</v>
      </c>
      <c>
        <v>Dağıtım-AG</v>
      </c>
      <c>
        <v>Uzun</v>
      </c>
      <c>
        <v>Şebeke işletmecisi</v>
      </c>
      <c>
        <v>Bildirimsiz</v>
      </c>
      <c>
        <is>
          <t>08.07.2023 12:27:02</t>
        </is>
      </c>
      <c>
        <is>
          <t>08.07.2023 13:07:33</t>
        </is>
      </c>
      <c>
        <v>0.675277777</v>
      </c>
      <c>
        <v>0</v>
      </c>
      <c>
        <v>0</v>
      </c>
      <c>
        <v>0</v>
      </c>
      <c>
        <v>0</v>
      </c>
      <c>
        <v>0</v>
      </c>
      <c>
        <v>6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1.7967165908338911</v>
      </c>
      <c>
        <v>0</v>
      </c>
      <c>
        <v>0</v>
      </c>
      <c>
        <v>1.7967165908338911</v>
      </c>
    </row>
    <row>
      <c>
        <v>2601841</v>
      </c>
      <c>
        <v>1</v>
      </c>
      <c>
        <is>
          <t>İZMİR</t>
        </is>
      </c>
      <c>
        <v>TORBALI</v>
      </c>
      <c>
        <is>
          <t>DM</t>
        </is>
      </c>
      <c>
        <v>YAZIBAŞI DM-5 35-26-M00550_YAZIBAŞI HAVAI HAT M07_2116264</v>
      </c>
      <c>
        <v>Şebeke Yenileme ve Kapasite Artışı Çalışması</v>
      </c>
      <c>
        <v>Dağıtım-OG</v>
      </c>
      <c>
        <v>Uzun</v>
      </c>
      <c>
        <v>Şebeke işletmecisi</v>
      </c>
      <c>
        <v>Bildirimli</v>
      </c>
      <c>
        <is>
          <t>08.07.2023 10:07:30</t>
        </is>
      </c>
      <c>
        <is>
          <t>08.07.2023 13:15:00</t>
        </is>
      </c>
      <c>
        <v>3.125</v>
      </c>
      <c>
        <v>0</v>
      </c>
      <c>
        <v>0</v>
      </c>
      <c>
        <v>0</v>
      </c>
      <c>
        <v>0</v>
      </c>
      <c>
        <v>2</v>
      </c>
      <c>
        <v>0</v>
      </c>
      <c>
        <v>3</v>
      </c>
      <c>
        <v>0</v>
      </c>
      <c>
        <v>0</v>
      </c>
      <c>
        <v>0</v>
      </c>
      <c>
        <v>0</v>
      </c>
      <c>
        <v>0</v>
      </c>
      <c>
        <v>21.395452834104375</v>
      </c>
      <c>
        <v>0</v>
      </c>
      <c>
        <v>758.0626981272051</v>
      </c>
      <c>
        <v>0</v>
      </c>
      <c>
        <v>779.4581509613095</v>
      </c>
    </row>
    <row>
      <c>
        <v>2601818</v>
      </c>
      <c>
        <v>1</v>
      </c>
      <c>
        <is>
          <t>İZMİR</t>
        </is>
      </c>
      <c>
        <v>BUCA</v>
      </c>
      <c>
        <is>
          <t>Kullanıcı Bağlantı Hattı</t>
        </is>
      </c>
      <c>
        <v>M-984 35-03-M00984_910484058_910484058</v>
      </c>
      <c>
        <v>AG Branşman Yeraltı Kablo Arızası</v>
      </c>
      <c>
        <v>Dağıtım-AG</v>
      </c>
      <c>
        <v>Uzun</v>
      </c>
      <c>
        <v>Şebeke işletmecisi</v>
      </c>
      <c>
        <v>Bildirimsiz</v>
      </c>
      <c>
        <is>
          <t>08.07.2023 09:51:00</t>
        </is>
      </c>
      <c>
        <is>
          <t>08.07.2023 14:53:55</t>
        </is>
      </c>
      <c>
        <v>5.048611111</v>
      </c>
      <c>
        <v>0</v>
      </c>
      <c>
        <v>0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9.852250995733622</v>
      </c>
      <c>
        <v>0</v>
      </c>
      <c>
        <v>0</v>
      </c>
      <c>
        <v>9.852250995733622</v>
      </c>
    </row>
    <row>
      <c>
        <v>2601941</v>
      </c>
      <c>
        <v>1</v>
      </c>
      <c>
        <is>
          <t>İZMİR</t>
        </is>
      </c>
      <c>
        <v>ÇİĞLİ</v>
      </c>
      <c>
        <is>
          <t>TM Fideri</t>
        </is>
      </c>
      <c>
        <v>EBSO TM 35-09-A00001_BALATCIK M16_2314254</v>
      </c>
      <c>
        <v>Yangın</v>
      </c>
      <c>
        <v>Dağıtım-OG</v>
      </c>
      <c>
        <v>Uzun</v>
      </c>
      <c>
        <v>Şebeke işletmecisi</v>
      </c>
      <c>
        <v>Bildirimsiz</v>
      </c>
      <c>
        <is>
          <t>08.07.2023 11:52:00</t>
        </is>
      </c>
      <c>
        <is>
          <t>08.07.2023 12:23:25</t>
        </is>
      </c>
      <c>
        <v>0.523611111</v>
      </c>
      <c>
        <v>1</v>
      </c>
      <c>
        <v>8271</v>
      </c>
      <c>
        <v>0</v>
      </c>
      <c>
        <v>3</v>
      </c>
      <c>
        <v>16</v>
      </c>
      <c>
        <v>1132</v>
      </c>
      <c>
        <v>4</v>
      </c>
      <c>
        <v>5</v>
      </c>
      <c>
        <v>5.504241962026628</v>
      </c>
      <c>
        <v>1073.6552174186804</v>
      </c>
      <c>
        <v>0</v>
      </c>
      <c>
        <v>1.7367345978674287</v>
      </c>
      <c>
        <v>77.96698118445171</v>
      </c>
      <c>
        <v>1093.2618603643855</v>
      </c>
      <c>
        <v>307.8921783119897</v>
      </c>
      <c>
        <v>30.660310221375425</v>
      </c>
      <c>
        <v>2590.6775240607762</v>
      </c>
    </row>
    <row>
      <c>
        <v>2601775</v>
      </c>
      <c>
        <v>1</v>
      </c>
      <c>
        <is>
          <t>MANİSA</t>
        </is>
      </c>
      <c>
        <v>ALAŞEHİR</v>
      </c>
      <c>
        <is>
          <t>AG Fideri</t>
        </is>
      </c>
      <c>
        <v>DAĞCIYUSUF TR-7 45-73-M01330_A_88470513_88470513</v>
      </c>
      <c>
        <v>AG Klemens Arızası</v>
      </c>
      <c>
        <v>Dağıtım-AG</v>
      </c>
      <c>
        <v>Uzun</v>
      </c>
      <c>
        <v>Şebeke işletmecisi</v>
      </c>
      <c>
        <v>Bildirimsiz</v>
      </c>
      <c>
        <is>
          <t>08.07.2023 09:12:28</t>
        </is>
      </c>
      <c>
        <is>
          <t>08.07.2023 14:17:36</t>
        </is>
      </c>
      <c>
        <v>5.085555555</v>
      </c>
      <c>
        <v>0</v>
      </c>
      <c>
        <v>6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3.8286227534018993</v>
      </c>
      <c>
        <v>0</v>
      </c>
      <c>
        <v>15.192824282133333</v>
      </c>
      <c>
        <v>0</v>
      </c>
      <c>
        <v>0</v>
      </c>
      <c>
        <v>0</v>
      </c>
      <c>
        <v>0</v>
      </c>
      <c>
        <v>19.021447035535232</v>
      </c>
    </row>
    <row>
      <c>
        <v>2601798</v>
      </c>
      <c>
        <v>1</v>
      </c>
      <c>
        <is>
          <t>İZMİR</t>
        </is>
      </c>
      <c>
        <v>BALÇOVA</v>
      </c>
      <c>
        <is>
          <t>AG Fideri</t>
        </is>
      </c>
      <c>
        <v>M-2442 35-07-M02442__83816066_83816066</v>
      </c>
      <c>
        <v>Üçüncü Şahısların Vermiş Olduğu Hasarlar</v>
      </c>
      <c>
        <v>Dağıtım-AG</v>
      </c>
      <c>
        <v>Uzun</v>
      </c>
      <c>
        <v>Dışsal</v>
      </c>
      <c>
        <v>Bildirimsiz</v>
      </c>
      <c>
        <is>
          <t>08.07.2023 09:31:50</t>
        </is>
      </c>
      <c>
        <is>
          <t>08.07.2023 10:54:34</t>
        </is>
      </c>
      <c>
        <v>1.378888888</v>
      </c>
      <c>
        <v>0</v>
      </c>
      <c>
        <v>2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0.6659025755899485</v>
      </c>
      <c>
        <v>0</v>
      </c>
      <c>
        <v>0</v>
      </c>
      <c>
        <v>0</v>
      </c>
      <c>
        <v>2.4229765682194975</v>
      </c>
      <c>
        <v>0</v>
      </c>
      <c>
        <v>0</v>
      </c>
      <c>
        <v>3.088879143809446</v>
      </c>
    </row>
    <row>
      <c>
        <v>2601861</v>
      </c>
      <c>
        <v>1</v>
      </c>
      <c>
        <is>
          <t>İZMİR</t>
        </is>
      </c>
      <c>
        <v>MENDERES</v>
      </c>
      <c>
        <is>
          <t>OG Fideri</t>
        </is>
      </c>
      <c>
        <v>ÖZDERE ORTA MAHALLE DM (M-1) 35-25-M00120_HatBaşıAyırıcı_53133754 M05_53133754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08.07.2023 10:32:29</t>
        </is>
      </c>
      <c>
        <is>
          <t>08.07.2023 11:19:38</t>
        </is>
      </c>
      <c>
        <v>0.785833333</v>
      </c>
      <c>
        <v>0</v>
      </c>
      <c>
        <v>85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16.528910478882167</v>
      </c>
      <c>
        <v>0</v>
      </c>
      <c>
        <v>0</v>
      </c>
      <c>
        <v>0</v>
      </c>
      <c>
        <v>0</v>
      </c>
      <c>
        <v>0</v>
      </c>
      <c>
        <v>0</v>
      </c>
      <c>
        <v>16.528910478882167</v>
      </c>
    </row>
    <row>
      <c>
        <v>2602110</v>
      </c>
      <c>
        <v>1</v>
      </c>
      <c>
        <is>
          <t>İZMİR</t>
        </is>
      </c>
      <c>
        <v>GAZİEMİR</v>
      </c>
      <c>
        <is>
          <t>Kullanıcı Bağlantı Hattı</t>
        </is>
      </c>
      <c>
        <v>K-1304 35-08-K01304_95002493712_95002493712</v>
      </c>
      <c>
        <v>AG Box / Sdk Abone Çıkış Sigorta Atığı</v>
      </c>
      <c>
        <v>Dağıtım-AG</v>
      </c>
      <c>
        <v>Uzun</v>
      </c>
      <c>
        <v>Şebeke işletmecisi</v>
      </c>
      <c>
        <v>Bildirimsiz</v>
      </c>
      <c>
        <is>
          <t>08.07.2023 15:41:14</t>
        </is>
      </c>
      <c>
        <is>
          <t>08.07.2023 17:33:19</t>
        </is>
      </c>
      <c>
        <v>1.868055555</v>
      </c>
      <c>
        <v>0</v>
      </c>
      <c>
        <v>0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36.903931942199165</v>
      </c>
      <c>
        <v>0</v>
      </c>
      <c>
        <v>0</v>
      </c>
      <c>
        <v>36.903931942199165</v>
      </c>
    </row>
    <row>
      <c>
        <v>2602445</v>
      </c>
      <c>
        <v>1</v>
      </c>
      <c>
        <is>
          <t>MANİSA</t>
        </is>
      </c>
      <c>
        <v>KÖPRÜBAŞI</v>
      </c>
      <c>
        <is>
          <t>OG Fideri</t>
        </is>
      </c>
      <c>
        <v>YABACI KÖYÜ TR-1 45-86-M00187_DIREK TIPI TRAFO HUCRESI H01_2093262</v>
      </c>
      <c>
        <v>Plansız Kesinti / Müdahale</v>
      </c>
      <c>
        <v>Dağıtım-OG</v>
      </c>
      <c>
        <v>Uzun</v>
      </c>
      <c>
        <v>Şebeke işletmecisi</v>
      </c>
      <c>
        <v>Bildirimsiz</v>
      </c>
      <c>
        <is>
          <t>08.07.2023 23:14:21</t>
        </is>
      </c>
      <c>
        <is>
          <t>09.07.2023 00:06:01</t>
        </is>
      </c>
      <c>
        <v>0.861111111</v>
      </c>
      <c>
        <v>0</v>
      </c>
      <c>
        <v>31</v>
      </c>
      <c>
        <v>0</v>
      </c>
      <c>
        <v>6</v>
      </c>
      <c>
        <v>0</v>
      </c>
      <c>
        <v>1</v>
      </c>
      <c>
        <v>0</v>
      </c>
      <c>
        <v>0</v>
      </c>
      <c>
        <v>0</v>
      </c>
      <c>
        <v>2.515921418211911</v>
      </c>
      <c>
        <v>0</v>
      </c>
      <c>
        <v>2.9394174002343028</v>
      </c>
      <c>
        <v>0</v>
      </c>
      <c>
        <v>0.19576728495187504</v>
      </c>
      <c>
        <v>0</v>
      </c>
      <c>
        <v>0</v>
      </c>
      <c>
        <v>5.651106103398089</v>
      </c>
    </row>
    <row>
      <c>
        <v>2601712</v>
      </c>
      <c>
        <v>1</v>
      </c>
      <c>
        <is>
          <t>İZMİR</t>
        </is>
      </c>
      <c>
        <v>BERGAMA</v>
      </c>
      <c>
        <is>
          <t>OG Fideri</t>
        </is>
      </c>
      <c>
        <v>AŞAĞICUMA DM 35-16-M00103_HatBaşıAyırıcı_53140749 M03_53140749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08.07.2023 07:39:59</t>
        </is>
      </c>
      <c>
        <is>
          <t>08.07.2023 12:44:35</t>
        </is>
      </c>
      <c>
        <v>5.076666666</v>
      </c>
      <c>
        <v>0</v>
      </c>
      <c>
        <v>0</v>
      </c>
      <c>
        <v>3</v>
      </c>
      <c>
        <v>33</v>
      </c>
      <c>
        <v>0</v>
      </c>
      <c>
        <v>9</v>
      </c>
      <c>
        <v>0</v>
      </c>
      <c>
        <v>0</v>
      </c>
      <c>
        <v>0</v>
      </c>
      <c>
        <v>0</v>
      </c>
      <c>
        <v>11.67487529087669</v>
      </c>
      <c>
        <v>300.14117607999236</v>
      </c>
      <c>
        <v>0</v>
      </c>
      <c>
        <v>94.59146848804146</v>
      </c>
      <c>
        <v>0</v>
      </c>
      <c>
        <v>0</v>
      </c>
      <c>
        <v>406.4075198589105</v>
      </c>
    </row>
    <row>
      <c>
        <v>2601761</v>
      </c>
      <c>
        <v>1</v>
      </c>
      <c>
        <is>
          <t>İZMİR</t>
        </is>
      </c>
      <c>
        <v>ÖDEMİŞ</v>
      </c>
      <c>
        <is>
          <t>AG Fideri</t>
        </is>
      </c>
      <c>
        <v>GÜNLÜCE KÖYÜ TR-2 35-15-L00836_A_56361953_56361953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08.07.2023 09:04:05</t>
        </is>
      </c>
      <c>
        <is>
          <t>08.07.2023 12:13:13</t>
        </is>
      </c>
      <c>
        <v>3.152222222</v>
      </c>
      <c>
        <v>0</v>
      </c>
      <c>
        <v>5</v>
      </c>
      <c>
        <v>0</v>
      </c>
      <c>
        <v>11</v>
      </c>
      <c>
        <v>0</v>
      </c>
      <c>
        <v>14</v>
      </c>
      <c>
        <v>0</v>
      </c>
      <c>
        <v>0</v>
      </c>
      <c>
        <v>0</v>
      </c>
      <c>
        <v>6.845523138334266</v>
      </c>
      <c>
        <v>0</v>
      </c>
      <c>
        <v>88.71247018633576</v>
      </c>
      <c>
        <v>0</v>
      </c>
      <c>
        <v>48.60166036265375</v>
      </c>
      <c>
        <v>0</v>
      </c>
      <c>
        <v>0</v>
      </c>
      <c>
        <v>144.15965368732378</v>
      </c>
    </row>
    <row>
      <c>
        <v>2602093</v>
      </c>
      <c>
        <v>1</v>
      </c>
      <c>
        <is>
          <t>İZMİR</t>
        </is>
      </c>
      <c>
        <v>TORBALI</v>
      </c>
      <c>
        <is>
          <t>Kullanıcı Bağlantı Hattı</t>
        </is>
      </c>
      <c>
        <v>DM-4/TR-15 (ESKİ TR-14) 35-26-M00014_956619489_956619489</v>
      </c>
      <c>
        <v>AG Box / Sdk Abone Çıkış Sigorta Atığı</v>
      </c>
      <c>
        <v>Dağıtım-AG</v>
      </c>
      <c>
        <v>Uzun</v>
      </c>
      <c>
        <v>Şebeke işletmecisi</v>
      </c>
      <c>
        <v>Bildirimsiz</v>
      </c>
      <c>
        <is>
          <t>08.07.2023 15:14:46</t>
        </is>
      </c>
      <c>
        <is>
          <t>08.07.2023 17:08:55</t>
        </is>
      </c>
      <c>
        <v>1.9025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0.7459580958192582</v>
      </c>
      <c>
        <v>0</v>
      </c>
      <c>
        <v>0</v>
      </c>
      <c>
        <v>0</v>
      </c>
      <c>
        <v>0</v>
      </c>
      <c>
        <v>0</v>
      </c>
      <c>
        <v>0</v>
      </c>
      <c>
        <v>0.7459580958192582</v>
      </c>
    </row>
    <row>
      <c>
        <v>2601738</v>
      </c>
      <c>
        <v>1</v>
      </c>
      <c>
        <is>
          <t>İZMİR</t>
        </is>
      </c>
      <c>
        <v>BORNOVA</v>
      </c>
      <c>
        <is>
          <t>KÖK</t>
        </is>
      </c>
      <c>
        <v>M-891 35-02-M00891_M-32 M03_2064243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08.07.2023 08:37:28</t>
        </is>
      </c>
      <c>
        <is>
          <t>08.07.2023 08:49:44</t>
        </is>
      </c>
      <c>
        <v>0.204444444</v>
      </c>
      <c>
        <v>0</v>
      </c>
      <c>
        <v>1477</v>
      </c>
      <c>
        <v>0</v>
      </c>
      <c>
        <v>0</v>
      </c>
      <c>
        <v>0</v>
      </c>
      <c>
        <v>174</v>
      </c>
      <c>
        <v>1</v>
      </c>
      <c>
        <v>0</v>
      </c>
      <c>
        <v>0</v>
      </c>
      <c>
        <v>63.308150207717965</v>
      </c>
      <c>
        <v>0</v>
      </c>
      <c>
        <v>0</v>
      </c>
      <c>
        <v>0</v>
      </c>
      <c>
        <v>20.21501104792072</v>
      </c>
      <c>
        <v>1.884344954769683</v>
      </c>
      <c>
        <v>0</v>
      </c>
      <c>
        <v>85.40750621040837</v>
      </c>
    </row>
    <row>
      <c>
        <v>2601947</v>
      </c>
      <c>
        <v>1</v>
      </c>
      <c>
        <is>
          <t>İZMİR</t>
        </is>
      </c>
      <c>
        <v>TİRE</v>
      </c>
      <c>
        <is>
          <t>OG Fideri</t>
        </is>
      </c>
      <c>
        <v>GÖKÇEN DM 1-1/2 35-29-L00059_GÖKÇEN DM 1-2/1 L01_72210135</v>
      </c>
      <c>
        <v>OG İletken Kopması</v>
      </c>
      <c>
        <v>Dağıtım-OG</v>
      </c>
      <c>
        <v>Uzun</v>
      </c>
      <c>
        <v>Şebeke işletmecisi</v>
      </c>
      <c>
        <v>Bildirimsiz</v>
      </c>
      <c>
        <is>
          <t>08.07.2023 12:04:34</t>
        </is>
      </c>
      <c>
        <is>
          <t>08.07.2023 15:38:49</t>
        </is>
      </c>
      <c>
        <v>3.570833333</v>
      </c>
      <c>
        <v>0</v>
      </c>
      <c>
        <v>100</v>
      </c>
      <c>
        <v>0</v>
      </c>
      <c>
        <v>0</v>
      </c>
      <c>
        <v>0</v>
      </c>
      <c>
        <v>23</v>
      </c>
      <c>
        <v>0</v>
      </c>
      <c>
        <v>0</v>
      </c>
      <c>
        <v>0</v>
      </c>
      <c>
        <v>78.25659904436938</v>
      </c>
      <c>
        <v>0</v>
      </c>
      <c>
        <v>0</v>
      </c>
      <c>
        <v>0</v>
      </c>
      <c>
        <v>42.14655145576657</v>
      </c>
      <c>
        <v>0</v>
      </c>
      <c>
        <v>0</v>
      </c>
      <c>
        <v>120.40315050013595</v>
      </c>
    </row>
    <row>
      <c>
        <v>2602116</v>
      </c>
      <c>
        <v>1</v>
      </c>
      <c>
        <is>
          <t>İZMİR</t>
        </is>
      </c>
      <c>
        <v>ÇİĞLİ</v>
      </c>
      <c>
        <is>
          <t>Kullanıcı Bağlantı Hattı</t>
        </is>
      </c>
      <c>
        <v>M-1608 35-09-M01608_97840421_97840421</v>
      </c>
      <c>
        <v>Üçüncü Şahısların Vermiş Olduğu Hasarlar</v>
      </c>
      <c>
        <v>Dağıtım-AG</v>
      </c>
      <c>
        <v>Uzun</v>
      </c>
      <c>
        <v>Dışsal</v>
      </c>
      <c>
        <v>Bildirimsiz</v>
      </c>
      <c>
        <is>
          <t>08.07.2023 15:47:54</t>
        </is>
      </c>
      <c>
        <is>
          <t>08.07.2023 19:21:13</t>
        </is>
      </c>
      <c>
        <v>3.555277777</v>
      </c>
      <c>
        <v>0</v>
      </c>
      <c>
        <v>6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8.847713406037757</v>
      </c>
      <c>
        <v>0</v>
      </c>
      <c>
        <v>0</v>
      </c>
      <c>
        <v>0</v>
      </c>
      <c>
        <v>8.714441593528308</v>
      </c>
      <c>
        <v>0</v>
      </c>
      <c>
        <v>0</v>
      </c>
      <c>
        <v>17.562154999566065</v>
      </c>
    </row>
    <row>
      <c>
        <v>2602431</v>
      </c>
      <c>
        <v>1</v>
      </c>
      <c>
        <is>
          <t>İZMİR</t>
        </is>
      </c>
      <c>
        <v>BORNOVA</v>
      </c>
      <c>
        <is>
          <t>OG Fideri</t>
        </is>
      </c>
      <c>
        <v>IŞIKLAR TM 35-02-A00006_HatBaşıAyırıcı_53135750 M23_53135750</v>
      </c>
      <c>
        <v>OG Atlama Arızası</v>
      </c>
      <c>
        <v>Dağıtım-OG</v>
      </c>
      <c>
        <v>Uzun</v>
      </c>
      <c>
        <v>Şebeke işletmecisi</v>
      </c>
      <c>
        <v>Bildirimsiz</v>
      </c>
      <c>
        <is>
          <t>08.07.2023 21:36:30</t>
        </is>
      </c>
      <c>
        <is>
          <t>09.07.2023 00:32:58</t>
        </is>
      </c>
      <c>
        <v>2.941111111</v>
      </c>
      <c>
        <v>0</v>
      </c>
      <c>
        <v>0</v>
      </c>
      <c>
        <v>0</v>
      </c>
      <c>
        <v>0</v>
      </c>
      <c>
        <v>4</v>
      </c>
      <c>
        <v>2</v>
      </c>
      <c>
        <v>1</v>
      </c>
      <c>
        <v>0</v>
      </c>
      <c>
        <v>0</v>
      </c>
      <c>
        <v>0</v>
      </c>
      <c>
        <v>0</v>
      </c>
      <c>
        <v>0</v>
      </c>
      <c>
        <v>250.27875550717442</v>
      </c>
      <c>
        <v>52.39863387515645</v>
      </c>
      <c>
        <v>107.36728507978141</v>
      </c>
      <c>
        <v>0</v>
      </c>
      <c>
        <v>410.0446744621123</v>
      </c>
    </row>
    <row>
      <c>
        <v>2602133</v>
      </c>
      <c>
        <v>1</v>
      </c>
      <c>
        <is>
          <t>İZMİR</t>
        </is>
      </c>
      <c>
        <v>ÖDEMİŞ</v>
      </c>
      <c>
        <is>
          <t>DM</t>
        </is>
      </c>
      <c>
        <v>ÖDEMİŞ İM 35-15-A00001_YENİ KENT L16_2062383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08.07.2023 16:04:23</t>
        </is>
      </c>
      <c>
        <is>
          <t>08.07.2023 16:08:55</t>
        </is>
      </c>
      <c>
        <v>0.075555555</v>
      </c>
      <c>
        <v>0</v>
      </c>
      <c>
        <v>887</v>
      </c>
      <c>
        <v>21</v>
      </c>
      <c>
        <v>17</v>
      </c>
      <c>
        <v>5</v>
      </c>
      <c>
        <v>72</v>
      </c>
      <c>
        <v>1</v>
      </c>
      <c>
        <v>1</v>
      </c>
      <c>
        <v>0</v>
      </c>
      <c>
        <v>13.351916453172777</v>
      </c>
      <c>
        <v>10.357254870717412</v>
      </c>
      <c>
        <v>3.3242854330507194</v>
      </c>
      <c>
        <v>2.4499415582961577</v>
      </c>
      <c>
        <v>6.270067276944196</v>
      </c>
      <c>
        <v>0</v>
      </c>
      <c>
        <v>1.7888138471044404</v>
      </c>
      <c>
        <v>37.5422794392857</v>
      </c>
    </row>
    <row>
      <c>
        <v>2602179</v>
      </c>
      <c>
        <v>1</v>
      </c>
      <c>
        <is>
          <t>İZMİR</t>
        </is>
      </c>
      <c>
        <v>ÖDEMİŞ</v>
      </c>
      <c>
        <is>
          <t>Dağıtım Transformatörü</t>
        </is>
      </c>
      <c>
        <v>YENİKÖY TR-4 35-15-L00383_35-15-L00383_2365579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08.07.2023 17:09:01</t>
        </is>
      </c>
      <c>
        <is>
          <t>08.07.2023 17:45:55</t>
        </is>
      </c>
      <c>
        <v>0.615</v>
      </c>
      <c>
        <v>0</v>
      </c>
      <c>
        <v>38</v>
      </c>
      <c>
        <v>0</v>
      </c>
      <c>
        <v>11</v>
      </c>
      <c>
        <v>0</v>
      </c>
      <c>
        <v>9</v>
      </c>
      <c>
        <v>0</v>
      </c>
      <c>
        <v>0</v>
      </c>
      <c>
        <v>0</v>
      </c>
      <c>
        <v>6.315281870534816</v>
      </c>
      <c>
        <v>0</v>
      </c>
      <c>
        <v>27.483743947797976</v>
      </c>
      <c>
        <v>0</v>
      </c>
      <c>
        <v>5.922561791240256</v>
      </c>
      <c>
        <v>0</v>
      </c>
      <c>
        <v>0</v>
      </c>
      <c>
        <v>39.72158760957305</v>
      </c>
    </row>
    <row>
      <c>
        <v>2602030</v>
      </c>
      <c>
        <v>1</v>
      </c>
      <c>
        <is>
          <t>İZMİR</t>
        </is>
      </c>
      <c>
        <v>KARABURUN</v>
      </c>
      <c>
        <is>
          <t>AG Fideri</t>
        </is>
      </c>
      <c>
        <v>AMBARSEKİ KÖYÜ TR-1 35-21-L00105_C_56376927_56376927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08.07.2023 13:53:45</t>
        </is>
      </c>
      <c>
        <is>
          <t>08.07.2023 18:17:26</t>
        </is>
      </c>
      <c>
        <v>4.394722222</v>
      </c>
      <c>
        <v>0</v>
      </c>
      <c>
        <v>42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29.507220866775313</v>
      </c>
      <c>
        <v>0</v>
      </c>
      <c>
        <v>0</v>
      </c>
      <c>
        <v>0</v>
      </c>
      <c>
        <v>0</v>
      </c>
      <c>
        <v>0</v>
      </c>
      <c>
        <v>0</v>
      </c>
      <c>
        <v>29.507220866775313</v>
      </c>
    </row>
    <row>
      <c>
        <v>2601701</v>
      </c>
      <c>
        <v>1</v>
      </c>
      <c>
        <is>
          <t>İZMİR</t>
        </is>
      </c>
      <c>
        <v>TİRE</v>
      </c>
      <c>
        <is>
          <t>AG Fideri</t>
        </is>
      </c>
      <c>
        <v>ESKİOBA KÖK 35-29-L00037_A_56360211_56360211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08.07.2023 07:12:18</t>
        </is>
      </c>
      <c>
        <is>
          <t>08.07.2023 14:24:05</t>
        </is>
      </c>
      <c>
        <v>7.196388888</v>
      </c>
      <c>
        <v>0</v>
      </c>
      <c>
        <v>29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79.18443319924712</v>
      </c>
      <c>
        <v>0</v>
      </c>
      <c>
        <v>0</v>
      </c>
      <c>
        <v>0</v>
      </c>
      <c>
        <v>0.34454403508378</v>
      </c>
      <c>
        <v>0</v>
      </c>
      <c>
        <v>0</v>
      </c>
      <c>
        <v>79.52897723433091</v>
      </c>
    </row>
    <row>
      <c>
        <v>2601870</v>
      </c>
      <c>
        <v>1</v>
      </c>
      <c>
        <is>
          <t>İZMİR</t>
        </is>
      </c>
      <c>
        <v>TORBALI</v>
      </c>
      <c>
        <is>
          <t>KÖK</t>
        </is>
      </c>
      <c>
        <v>SELAMPEN KÖK 35-26-M00926_İMPO-KALE-CENKÇİ-SELAMPEN M01_65890763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08.07.2023 09:21:00</t>
        </is>
      </c>
      <c>
        <is>
          <t>08.07.2023 11:35:39</t>
        </is>
      </c>
      <c>
        <v>2.244166666</v>
      </c>
      <c>
        <v>0</v>
      </c>
      <c>
        <v>0</v>
      </c>
      <c>
        <v>4</v>
      </c>
      <c>
        <v>1</v>
      </c>
      <c>
        <v>4</v>
      </c>
      <c>
        <v>0</v>
      </c>
      <c>
        <v>5</v>
      </c>
      <c>
        <v>1</v>
      </c>
      <c>
        <v>0</v>
      </c>
      <c>
        <v>0</v>
      </c>
      <c>
        <v>187.55934859283389</v>
      </c>
      <c>
        <v>2.9877344442521983</v>
      </c>
      <c>
        <v>21.373320330773247</v>
      </c>
      <c>
        <v>0</v>
      </c>
      <c>
        <v>210.24467982996677</v>
      </c>
      <c>
        <v>48.249273025129696</v>
      </c>
      <c>
        <v>470.4143562229558</v>
      </c>
    </row>
    <row>
      <c>
        <v>2602242</v>
      </c>
      <c>
        <v>1</v>
      </c>
      <c>
        <is>
          <t>İZMİR</t>
        </is>
      </c>
      <c>
        <v>KARABURUN</v>
      </c>
      <c>
        <is>
          <t>AG Fideri</t>
        </is>
      </c>
      <c>
        <v>MORDOĞAN TR-26 35-21-L00209_A_91449961_91449961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08.07.2023 18:21:10</t>
        </is>
      </c>
      <c>
        <is>
          <t>08.07.2023 19:57:04</t>
        </is>
      </c>
      <c>
        <v>1.598333333</v>
      </c>
      <c>
        <v>0</v>
      </c>
      <c>
        <v>28</v>
      </c>
      <c>
        <v>0</v>
      </c>
      <c>
        <v>0</v>
      </c>
      <c>
        <v>0</v>
      </c>
      <c>
        <v>4</v>
      </c>
      <c>
        <v>0</v>
      </c>
      <c>
        <v>1</v>
      </c>
      <c>
        <v>0</v>
      </c>
      <c>
        <v>9.178972583756403</v>
      </c>
      <c>
        <v>0</v>
      </c>
      <c>
        <v>0</v>
      </c>
      <c>
        <v>0</v>
      </c>
      <c>
        <v>3.0983229913743724</v>
      </c>
      <c>
        <v>0</v>
      </c>
      <c>
        <v>0.143894972020659</v>
      </c>
      <c>
        <v>12.421190547151435</v>
      </c>
    </row>
    <row>
      <c>
        <v>2601801</v>
      </c>
      <c>
        <v>1</v>
      </c>
      <c>
        <is>
          <t>MANİSA</t>
        </is>
      </c>
      <c>
        <v>DEMİRCİ</v>
      </c>
      <c>
        <is>
          <t>OG Fideri</t>
        </is>
      </c>
      <c>
        <v>TR-43 45-74-M00315_TR-5 M02_49463907</v>
      </c>
      <c>
        <v>Plansız Kesinti / Müdahale</v>
      </c>
      <c>
        <v>Dağıtım-OG</v>
      </c>
      <c>
        <v>Uzun</v>
      </c>
      <c>
        <v>Şebeke işletmecisi</v>
      </c>
      <c>
        <v>Bildirimsiz</v>
      </c>
      <c>
        <is>
          <t>08.07.2023 09:33:52</t>
        </is>
      </c>
      <c>
        <is>
          <t>08.07.2023 10:16:36</t>
        </is>
      </c>
      <c>
        <v>0.712222222</v>
      </c>
      <c>
        <v>0</v>
      </c>
      <c>
        <v>259</v>
      </c>
      <c>
        <v>0</v>
      </c>
      <c>
        <v>22</v>
      </c>
      <c>
        <v>0</v>
      </c>
      <c>
        <v>14</v>
      </c>
      <c>
        <v>0</v>
      </c>
      <c>
        <v>1</v>
      </c>
      <c>
        <v>0</v>
      </c>
      <c>
        <v>20.20937101458438</v>
      </c>
      <c>
        <v>0</v>
      </c>
      <c>
        <v>3.1893079460980087</v>
      </c>
      <c>
        <v>0</v>
      </c>
      <c>
        <v>6.012040245252915</v>
      </c>
      <c>
        <v>0</v>
      </c>
      <c>
        <v>1.0983718828373012</v>
      </c>
      <c>
        <v>30.509091088772607</v>
      </c>
    </row>
    <row>
      <c>
        <v>2602405</v>
      </c>
      <c>
        <v>1</v>
      </c>
      <c>
        <is>
          <t>İZMİR</t>
        </is>
      </c>
      <c>
        <v>TİRE</v>
      </c>
      <c>
        <is>
          <t>AG Fideri</t>
        </is>
      </c>
      <c>
        <v>DAĞDERE TR-1 35-29-L00320_B_91347271_91347271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08.07.2023 21:51:40</t>
        </is>
      </c>
      <c>
        <is>
          <t>09.07.2023 01:53:28</t>
        </is>
      </c>
      <c>
        <v>4.03</v>
      </c>
      <c>
        <v>0</v>
      </c>
      <c>
        <v>24</v>
      </c>
      <c>
        <v>0</v>
      </c>
      <c>
        <v>1</v>
      </c>
      <c>
        <v>0</v>
      </c>
      <c>
        <v>4</v>
      </c>
      <c>
        <v>0</v>
      </c>
      <c>
        <v>0</v>
      </c>
      <c>
        <v>0</v>
      </c>
      <c>
        <v>13.987468097562871</v>
      </c>
      <c>
        <v>0</v>
      </c>
      <c>
        <v>0.04449593589642578</v>
      </c>
      <c>
        <v>0</v>
      </c>
      <c>
        <v>0.9062691100169347</v>
      </c>
      <c>
        <v>0</v>
      </c>
      <c>
        <v>0</v>
      </c>
      <c>
        <v>14.938233143476232</v>
      </c>
    </row>
    <row>
      <c>
        <v>2602156</v>
      </c>
      <c>
        <v>1</v>
      </c>
      <c>
        <is>
          <t>İZMİR</t>
        </is>
      </c>
      <c>
        <v>ÖDEMİŞ</v>
      </c>
      <c>
        <is>
          <t>AG Fideri</t>
        </is>
      </c>
      <c>
        <v>OCAKLI TR-2 35-15-L00775_B_56371382_56371382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08.07.2023 16:41:35</t>
        </is>
      </c>
      <c>
        <is>
          <t>08.07.2023 18:47:13</t>
        </is>
      </c>
      <c>
        <v>2.093888888</v>
      </c>
      <c>
        <v>0</v>
      </c>
      <c>
        <v>9</v>
      </c>
      <c>
        <v>0</v>
      </c>
      <c>
        <v>2</v>
      </c>
      <c>
        <v>0</v>
      </c>
      <c>
        <v>1</v>
      </c>
      <c>
        <v>0</v>
      </c>
      <c>
        <v>0</v>
      </c>
      <c>
        <v>0</v>
      </c>
      <c>
        <v>10.87947786196868</v>
      </c>
      <c>
        <v>0</v>
      </c>
      <c>
        <v>7.738870649094641</v>
      </c>
      <c>
        <v>0</v>
      </c>
      <c>
        <v>14.278127987519838</v>
      </c>
      <c>
        <v>0</v>
      </c>
      <c>
        <v>0</v>
      </c>
      <c>
        <v>32.896476498583155</v>
      </c>
    </row>
    <row>
      <c>
        <v>2601658</v>
      </c>
      <c>
        <v>1</v>
      </c>
      <c>
        <is>
          <t>MANİSA</t>
        </is>
      </c>
      <c>
        <v>SOMA</v>
      </c>
      <c>
        <is>
          <t>OG Fideri</t>
        </is>
      </c>
      <c>
        <v>YAĞCILI TR-2 45-82-M00367_HatBaşıAyırıcı_53136142 M02_53136142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08.07.2023 01:25:06</t>
        </is>
      </c>
      <c>
        <is>
          <t>08.07.2023 06:11:37</t>
        </is>
      </c>
      <c>
        <v>4.775277777</v>
      </c>
      <c>
        <v>0</v>
      </c>
      <c>
        <v>84</v>
      </c>
      <c>
        <v>15</v>
      </c>
      <c>
        <v>0</v>
      </c>
      <c>
        <v>0</v>
      </c>
      <c>
        <v>3</v>
      </c>
      <c>
        <v>0</v>
      </c>
      <c>
        <v>0</v>
      </c>
      <c>
        <v>0</v>
      </c>
      <c>
        <v>42.99194858443314</v>
      </c>
      <c>
        <v>61.48400496969087</v>
      </c>
      <c>
        <v>0</v>
      </c>
      <c>
        <v>0</v>
      </c>
      <c>
        <v>5.72924135451025</v>
      </c>
      <c>
        <v>0</v>
      </c>
      <c>
        <v>0</v>
      </c>
      <c>
        <v>110.20519490863425</v>
      </c>
    </row>
    <row>
      <c>
        <v>2601807</v>
      </c>
      <c>
        <v>1</v>
      </c>
      <c>
        <is>
          <t>İZMİR</t>
        </is>
      </c>
      <c>
        <v>TİRE</v>
      </c>
      <c>
        <is>
          <t>AG Fideri</t>
        </is>
      </c>
      <c>
        <v>BAŞKÖY KUREYŞ TR-2 35-29-L00195_A_91396760_91396760</v>
      </c>
      <c>
        <v>AG Tel Kopuğu</v>
      </c>
      <c>
        <v>Dağıtım-AG</v>
      </c>
      <c>
        <v>Uzun</v>
      </c>
      <c>
        <v>Şebeke işletmecisi</v>
      </c>
      <c>
        <v>Bildirimsiz</v>
      </c>
      <c>
        <is>
          <t>08.07.2023 09:39:08</t>
        </is>
      </c>
      <c>
        <is>
          <t>08.07.2023 18:14:01</t>
        </is>
      </c>
      <c>
        <v>8.581388888</v>
      </c>
      <c>
        <v>0</v>
      </c>
      <c>
        <v>8</v>
      </c>
      <c>
        <v>0</v>
      </c>
      <c>
        <v>5</v>
      </c>
      <c>
        <v>0</v>
      </c>
      <c>
        <v>2</v>
      </c>
      <c>
        <v>0</v>
      </c>
      <c>
        <v>0</v>
      </c>
      <c>
        <v>0</v>
      </c>
      <c>
        <v>47.566535123801714</v>
      </c>
      <c>
        <v>0</v>
      </c>
      <c>
        <v>22.746543824926338</v>
      </c>
      <c>
        <v>0</v>
      </c>
      <c>
        <v>0.5379302481741955</v>
      </c>
      <c>
        <v>0</v>
      </c>
      <c>
        <v>0</v>
      </c>
      <c>
        <v>70.85100919690224</v>
      </c>
    </row>
    <row>
      <c>
        <v>2601907</v>
      </c>
      <c>
        <v>1</v>
      </c>
      <c>
        <is>
          <t>MANİSA</t>
        </is>
      </c>
      <c>
        <v>KULA</v>
      </c>
      <c>
        <is>
          <t>OG Fideri</t>
        </is>
      </c>
      <c>
        <v>TR-65 45-77-L00065_TR-73 L02_2109415</v>
      </c>
      <c>
        <v>Şebeke Yenileme ve Kapasite Artışı Çalışması</v>
      </c>
      <c>
        <v>Dağıtım-OG</v>
      </c>
      <c>
        <v>Uzun</v>
      </c>
      <c>
        <v>Şebeke işletmecisi</v>
      </c>
      <c>
        <v>Bildirimli</v>
      </c>
      <c>
        <is>
          <t>08.07.2023 11:21:48</t>
        </is>
      </c>
      <c>
        <is>
          <t>08.07.2023 13:23:43</t>
        </is>
      </c>
      <c>
        <v>2.031944444</v>
      </c>
      <c>
        <v>0</v>
      </c>
      <c>
        <v>86</v>
      </c>
      <c>
        <v>0</v>
      </c>
      <c>
        <v>61</v>
      </c>
      <c>
        <v>2</v>
      </c>
      <c>
        <v>13</v>
      </c>
      <c>
        <v>0</v>
      </c>
      <c>
        <v>0</v>
      </c>
      <c>
        <v>0</v>
      </c>
      <c>
        <v>30.01362564663293</v>
      </c>
      <c>
        <v>0</v>
      </c>
      <c>
        <v>140.80883635639688</v>
      </c>
      <c>
        <v>5.60506478951381</v>
      </c>
      <c>
        <v>29.641701016243708</v>
      </c>
      <c>
        <v>0</v>
      </c>
      <c>
        <v>0</v>
      </c>
      <c>
        <v>206.06922780878733</v>
      </c>
    </row>
    <row>
      <c>
        <v>2602448</v>
      </c>
      <c>
        <v>1</v>
      </c>
      <c>
        <is>
          <t>MANİSA</t>
        </is>
      </c>
      <c>
        <v>ŞEHZADELER</v>
      </c>
      <c>
        <is>
          <t>AG Fideri</t>
        </is>
      </c>
      <c>
        <v>KARAYENİCE TR-3 45-71-M02286_A_75566392_75566392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08.07.2023 23:19:03</t>
        </is>
      </c>
      <c>
        <is>
          <t>09.07.2023 04:54:43</t>
        </is>
      </c>
      <c>
        <v>5.594444444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3.4934782952839765</v>
      </c>
      <c>
        <v>0</v>
      </c>
      <c>
        <v>0</v>
      </c>
      <c>
        <v>0</v>
      </c>
      <c>
        <v>0</v>
      </c>
      <c>
        <v>0</v>
      </c>
      <c>
        <v>0</v>
      </c>
      <c>
        <v>3.4934782952839765</v>
      </c>
    </row>
    <row>
      <c>
        <v>2602259</v>
      </c>
      <c>
        <v>1</v>
      </c>
      <c>
        <is>
          <t>İZMİR</t>
        </is>
      </c>
      <c>
        <v>ÇEŞME</v>
      </c>
      <c>
        <is>
          <t>AG Fideri</t>
        </is>
      </c>
      <c>
        <v>M-9 GERMİYAN 35-18-M00009__78227296_78227296</v>
      </c>
      <c>
        <v>Üçüncü Şahısların Vermiş Olduğu Hasarlar</v>
      </c>
      <c>
        <v>Dağıtım-AG</v>
      </c>
      <c>
        <v>Uzun</v>
      </c>
      <c>
        <v>Dışsal</v>
      </c>
      <c>
        <v>Bildirimsiz</v>
      </c>
      <c>
        <is>
          <t>08.07.2023 18:37:15</t>
        </is>
      </c>
      <c>
        <is>
          <t>08.07.2023 20:01:52</t>
        </is>
      </c>
      <c>
        <v>1.410277777</v>
      </c>
      <c>
        <v>0</v>
      </c>
      <c>
        <v>35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15.839469810371979</v>
      </c>
      <c>
        <v>0</v>
      </c>
      <c>
        <v>0</v>
      </c>
      <c>
        <v>0</v>
      </c>
      <c>
        <v>1.0738962896747934</v>
      </c>
      <c>
        <v>0</v>
      </c>
      <c>
        <v>0</v>
      </c>
      <c>
        <v>16.913366100046773</v>
      </c>
    </row>
    <row>
      <c>
        <v>2601927</v>
      </c>
      <c>
        <v>1</v>
      </c>
      <c>
        <is>
          <t>MANİSA</t>
        </is>
      </c>
      <c>
        <v>YUNUSEMRE</v>
      </c>
      <c>
        <is>
          <t>OG Fideri</t>
        </is>
      </c>
      <c>
        <v>ÇINARLIKUYU KÖK 45-71-M00188_HatBaşıAyırıcı_88207040 M02_88207040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08.07.2023 11:40:40</t>
        </is>
      </c>
      <c>
        <is>
          <t>08.07.2023 13:00:14</t>
        </is>
      </c>
      <c>
        <v>1.326111111</v>
      </c>
      <c>
        <v>2</v>
      </c>
      <c>
        <v>337</v>
      </c>
      <c>
        <v>0</v>
      </c>
      <c>
        <v>14</v>
      </c>
      <c>
        <v>0</v>
      </c>
      <c>
        <v>19</v>
      </c>
      <c>
        <v>0</v>
      </c>
      <c>
        <v>0</v>
      </c>
      <c>
        <v>0.6729850729622222</v>
      </c>
      <c>
        <v>61.23169101710361</v>
      </c>
      <c>
        <v>0</v>
      </c>
      <c>
        <v>5.261785576307027</v>
      </c>
      <c>
        <v>0</v>
      </c>
      <c>
        <v>13.19590335280374</v>
      </c>
      <c>
        <v>0</v>
      </c>
      <c>
        <v>0</v>
      </c>
      <c>
        <v>80.3623650191766</v>
      </c>
    </row>
    <row>
      <c>
        <v>2601904</v>
      </c>
      <c>
        <v>1</v>
      </c>
      <c>
        <is>
          <t>İZMİR</t>
        </is>
      </c>
      <c>
        <v>ÖDEMİŞ</v>
      </c>
      <c>
        <is>
          <t>DM</t>
        </is>
      </c>
      <c>
        <v>BADEMLİ TR-1 DM 35-15-L01010_ÜÇ CEVİZLER (TR-26) L02_67544151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08.07.2023 11:15:17</t>
        </is>
      </c>
      <c>
        <is>
          <t>08.07.2023 11:18:18</t>
        </is>
      </c>
      <c>
        <v>0.050277777</v>
      </c>
      <c>
        <v>0</v>
      </c>
      <c>
        <v>255</v>
      </c>
      <c>
        <v>2</v>
      </c>
      <c>
        <v>168</v>
      </c>
      <c>
        <v>0</v>
      </c>
      <c>
        <v>94</v>
      </c>
      <c>
        <v>0</v>
      </c>
      <c>
        <v>0</v>
      </c>
      <c>
        <v>0</v>
      </c>
      <c>
        <v>2.4764772564246615</v>
      </c>
      <c>
        <v>0.15489798827659845</v>
      </c>
      <c>
        <v>10.398636700085934</v>
      </c>
      <c>
        <v>0</v>
      </c>
      <c>
        <v>4.914202468496396</v>
      </c>
      <c>
        <v>0</v>
      </c>
      <c>
        <v>0</v>
      </c>
      <c>
        <v>17.94421441328359</v>
      </c>
    </row>
    <row>
      <c>
        <v>2601641</v>
      </c>
      <c>
        <v>1</v>
      </c>
      <c>
        <is>
          <t>İZMİR</t>
        </is>
      </c>
      <c>
        <v>BERGAMA</v>
      </c>
      <c>
        <is>
          <t>Dağıtım Transformatörü</t>
        </is>
      </c>
      <c>
        <v>TR-44 35-16-L00044_35-16-L00044_2346999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08.07.2023 00:10:01</t>
        </is>
      </c>
      <c>
        <is>
          <t>08.07.2023 00:27:34</t>
        </is>
      </c>
      <c>
        <v>0.2925</v>
      </c>
      <c>
        <v>0</v>
      </c>
      <c>
        <v>248</v>
      </c>
      <c>
        <v>0</v>
      </c>
      <c>
        <v>0</v>
      </c>
      <c>
        <v>0</v>
      </c>
      <c>
        <v>14</v>
      </c>
      <c>
        <v>0</v>
      </c>
      <c>
        <v>0</v>
      </c>
      <c>
        <v>0</v>
      </c>
      <c>
        <v>12.079341664571908</v>
      </c>
      <c>
        <v>0</v>
      </c>
      <c>
        <v>0</v>
      </c>
      <c>
        <v>0</v>
      </c>
      <c>
        <v>2.816998482057143</v>
      </c>
      <c>
        <v>0</v>
      </c>
      <c>
        <v>0</v>
      </c>
      <c>
        <v>14.89634014662905</v>
      </c>
    </row>
    <row>
      <c>
        <v>2602282</v>
      </c>
      <c>
        <v>1</v>
      </c>
      <c>
        <is>
          <t>İZMİR</t>
        </is>
      </c>
      <c>
        <v>MENDERES</v>
      </c>
      <c>
        <is>
          <t>Kullanıcı Bağlantı Hattı</t>
        </is>
      </c>
      <c>
        <v>ÇİLEME TR-2 35-22-M00161_955270827_955270827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08.07.2023 19:08:59</t>
        </is>
      </c>
      <c>
        <is>
          <t>08.07.2023 21:00:22</t>
        </is>
      </c>
      <c>
        <v>1.856388888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0.5226881347637526</v>
      </c>
      <c>
        <v>0</v>
      </c>
      <c>
        <v>0</v>
      </c>
      <c>
        <v>0</v>
      </c>
      <c>
        <v>0</v>
      </c>
      <c>
        <v>0</v>
      </c>
      <c>
        <v>0</v>
      </c>
      <c>
        <v>0.5226881347637526</v>
      </c>
    </row>
    <row>
      <c>
        <v>2602113</v>
      </c>
      <c>
        <v>1</v>
      </c>
      <c>
        <is>
          <t>İZMİR</t>
        </is>
      </c>
      <c>
        <v>ÖDEMİŞ</v>
      </c>
      <c>
        <is>
          <t>AG Fideri</t>
        </is>
      </c>
      <c>
        <v>BALABANLI ÜNER DEVECİ SULAMA GRB TR-7 35-15-M00339_A_56367707_56367707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08.07.2023 15:42:23</t>
        </is>
      </c>
      <c>
        <is>
          <t>09.07.2023 00:05:44</t>
        </is>
      </c>
      <c>
        <v>8.389166666</v>
      </c>
      <c>
        <v>0</v>
      </c>
      <c>
        <v>0</v>
      </c>
      <c>
        <v>0</v>
      </c>
      <c>
        <v>3</v>
      </c>
      <c>
        <v>0</v>
      </c>
      <c>
        <v>6</v>
      </c>
      <c>
        <v>0</v>
      </c>
      <c>
        <v>0</v>
      </c>
      <c>
        <v>0</v>
      </c>
      <c>
        <v>0</v>
      </c>
      <c>
        <v>0</v>
      </c>
      <c>
        <v>54.38265139433673</v>
      </c>
      <c>
        <v>0</v>
      </c>
      <c>
        <v>77.00072479129304</v>
      </c>
      <c>
        <v>0</v>
      </c>
      <c>
        <v>0</v>
      </c>
      <c>
        <v>131.38337618562977</v>
      </c>
    </row>
    <row>
      <c>
        <v>2602119</v>
      </c>
      <c>
        <v>1</v>
      </c>
      <c>
        <is>
          <t>İZMİR</t>
        </is>
      </c>
      <c>
        <v>TİRE</v>
      </c>
      <c>
        <is>
          <t>Kullanıcı Bağlantı Hattı</t>
        </is>
      </c>
      <c>
        <v>SARUHANLI ÇEŞMEBAŞI TR 35-29-L00506_950344969_950344969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08.07.2023 15:47:10</t>
        </is>
      </c>
      <c>
        <is>
          <t>08.07.2023 20:27:13</t>
        </is>
      </c>
      <c>
        <v>4.6675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0.6788688914374807</v>
      </c>
      <c>
        <v>0</v>
      </c>
      <c>
        <v>0</v>
      </c>
      <c>
        <v>0</v>
      </c>
      <c>
        <v>0</v>
      </c>
      <c>
        <v>0.6788688914374807</v>
      </c>
    </row>
    <row>
      <c>
        <v>2602182</v>
      </c>
      <c>
        <v>1</v>
      </c>
      <c>
        <is>
          <t>İZMİR</t>
        </is>
      </c>
      <c>
        <v>TİRE</v>
      </c>
      <c>
        <is>
          <t>Dağıtım Transformatörü</t>
        </is>
      </c>
      <c>
        <v>KIZILCAAVLU TR-5 35-29-L00576_35-29-L00576_2351654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08.07.2023 17:10:11</t>
        </is>
      </c>
      <c>
        <is>
          <t>08.07.2023 17:55:29</t>
        </is>
      </c>
      <c>
        <v>0.755</v>
      </c>
      <c>
        <v>0</v>
      </c>
      <c>
        <v>39</v>
      </c>
      <c>
        <v>0</v>
      </c>
      <c>
        <v>19</v>
      </c>
      <c>
        <v>0</v>
      </c>
      <c>
        <v>5</v>
      </c>
      <c>
        <v>0</v>
      </c>
      <c>
        <v>0</v>
      </c>
      <c>
        <v>0</v>
      </c>
      <c>
        <v>4.057514481121394</v>
      </c>
      <c>
        <v>0</v>
      </c>
      <c>
        <v>43.23269887539862</v>
      </c>
      <c>
        <v>0</v>
      </c>
      <c>
        <v>1.4974415823106566</v>
      </c>
      <c>
        <v>0</v>
      </c>
      <c>
        <v>0</v>
      </c>
      <c>
        <v>48.78765493883067</v>
      </c>
    </row>
    <row>
      <c>
        <v>2601887</v>
      </c>
      <c>
        <v>1</v>
      </c>
      <c>
        <is>
          <t>MANİSA</t>
        </is>
      </c>
      <c>
        <v>KÖPRÜBAŞI</v>
      </c>
      <c>
        <is>
          <t>KÖK</t>
        </is>
      </c>
      <c>
        <v>UĞURLU KÖK 45-86-M00045_ALANYOLU KIRANŞEYH M04_72226023</v>
      </c>
      <c>
        <v>OG Ayırıcı Arızası</v>
      </c>
      <c>
        <v>Dağıtım-OG</v>
      </c>
      <c>
        <v>Uzun</v>
      </c>
      <c>
        <v>Şebeke işletmecisi</v>
      </c>
      <c>
        <v>Bildirimsiz</v>
      </c>
      <c>
        <is>
          <t>08.07.2023 10:57:32</t>
        </is>
      </c>
      <c>
        <is>
          <t>08.07.2023 13:12:42</t>
        </is>
      </c>
      <c>
        <v>2.252777777</v>
      </c>
      <c>
        <v>3</v>
      </c>
      <c>
        <v>651</v>
      </c>
      <c>
        <v>23</v>
      </c>
      <c>
        <v>199</v>
      </c>
      <c>
        <v>5</v>
      </c>
      <c>
        <v>47</v>
      </c>
      <c>
        <v>0</v>
      </c>
      <c>
        <v>0</v>
      </c>
      <c>
        <v>1.7156254980366668</v>
      </c>
      <c>
        <v>151.6982184265151</v>
      </c>
      <c>
        <v>770.0013395123335</v>
      </c>
      <c>
        <v>257.3670002755959</v>
      </c>
      <c>
        <v>94.05571434991884</v>
      </c>
      <c>
        <v>47.61876286396002</v>
      </c>
      <c>
        <v>0</v>
      </c>
      <c>
        <v>0</v>
      </c>
      <c>
        <v>1322.45666092636</v>
      </c>
    </row>
    <row>
      <c>
        <v>2601681</v>
      </c>
      <c>
        <v>1</v>
      </c>
      <c>
        <is>
          <t>MANİSA</t>
        </is>
      </c>
      <c>
        <v>ŞEHZADELER</v>
      </c>
      <c>
        <is>
          <t>KÖK</t>
        </is>
      </c>
      <c>
        <v>GÜZELKÖY KÖK 45-71-M00123_GÜZELKÖY M07_50218011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08.07.2023 06:10:26</t>
        </is>
      </c>
      <c>
        <is>
          <t>08.07.2023 07:16:30</t>
        </is>
      </c>
      <c>
        <v>1.101111111</v>
      </c>
      <c>
        <v>1</v>
      </c>
      <c>
        <v>112</v>
      </c>
      <c>
        <v>12</v>
      </c>
      <c>
        <v>142</v>
      </c>
      <c>
        <v>3</v>
      </c>
      <c>
        <v>18</v>
      </c>
      <c>
        <v>0</v>
      </c>
      <c>
        <v>1</v>
      </c>
      <c>
        <v>1.269055964920027</v>
      </c>
      <c>
        <v>20.148561717927848</v>
      </c>
      <c>
        <v>23.423184358241382</v>
      </c>
      <c>
        <v>160.29496051396583</v>
      </c>
      <c>
        <v>28.03430186265449</v>
      </c>
      <c>
        <v>10.140046158794421</v>
      </c>
      <c>
        <v>0</v>
      </c>
      <c>
        <v>59.39597743717334</v>
      </c>
      <c>
        <v>302.70608801367734</v>
      </c>
    </row>
    <row>
      <c>
        <v>2602428</v>
      </c>
      <c>
        <v>1</v>
      </c>
      <c>
        <is>
          <t>MANİSA</t>
        </is>
      </c>
      <c>
        <v>TURGUTLU</v>
      </c>
      <c>
        <is>
          <t>AG Fideri</t>
        </is>
      </c>
      <c>
        <v>TR-2/9 45-83-L00009__84843369_84843369</v>
      </c>
      <c>
        <v>AG Box / Sdk Giriş Sigorta Atığı</v>
      </c>
      <c>
        <v>Dağıtım-AG</v>
      </c>
      <c>
        <v>Uzun</v>
      </c>
      <c>
        <v>Şebeke işletmecisi</v>
      </c>
      <c>
        <v>Bildirimsiz</v>
      </c>
      <c>
        <is>
          <t>08.07.2023 22:22:23</t>
        </is>
      </c>
      <c>
        <is>
          <t>09.07.2023 00:24:03</t>
        </is>
      </c>
      <c>
        <v>2.027777777</v>
      </c>
      <c>
        <v>0</v>
      </c>
      <c>
        <v>268</v>
      </c>
      <c>
        <v>0</v>
      </c>
      <c>
        <v>0</v>
      </c>
      <c>
        <v>0</v>
      </c>
      <c>
        <v>9</v>
      </c>
      <c>
        <v>0</v>
      </c>
      <c>
        <v>0</v>
      </c>
      <c>
        <v>0</v>
      </c>
      <c>
        <v>114.01045275469536</v>
      </c>
      <c>
        <v>0</v>
      </c>
      <c>
        <v>0</v>
      </c>
      <c>
        <v>0</v>
      </c>
      <c>
        <v>6.241572747520505</v>
      </c>
      <c>
        <v>0</v>
      </c>
      <c>
        <v>0</v>
      </c>
      <c>
        <v>120.25202550221587</v>
      </c>
    </row>
    <row>
      <c>
        <v>2602322</v>
      </c>
      <c>
        <v>1</v>
      </c>
      <c>
        <is>
          <t>MANİSA</t>
        </is>
      </c>
      <c>
        <v>ŞEHZADELER</v>
      </c>
      <c>
        <is>
          <t>OG Fideri</t>
        </is>
      </c>
      <c>
        <v>SELİMŞAHLAR TR-2 45-71-M00137_TOKİ M03_2320416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08.07.2023 19:55:51</t>
        </is>
      </c>
      <c>
        <is>
          <t>08.07.2023 21:34:59</t>
        </is>
      </c>
      <c>
        <v>1.652222222</v>
      </c>
      <c>
        <v>1</v>
      </c>
      <c>
        <v>492</v>
      </c>
      <c>
        <v>93</v>
      </c>
      <c>
        <v>134</v>
      </c>
      <c>
        <v>8</v>
      </c>
      <c>
        <v>70</v>
      </c>
      <c>
        <v>0</v>
      </c>
      <c>
        <v>0</v>
      </c>
      <c>
        <v>11.375768716486913</v>
      </c>
      <c>
        <v>172.00358095587367</v>
      </c>
      <c>
        <v>1710.6535329334965</v>
      </c>
      <c>
        <v>1132.465342425793</v>
      </c>
      <c>
        <v>104.34221467424904</v>
      </c>
      <c>
        <v>59.94725267885141</v>
      </c>
      <c>
        <v>0</v>
      </c>
      <c>
        <v>0</v>
      </c>
      <c>
        <v>3190.7876923847507</v>
      </c>
    </row>
    <row>
      <c>
        <v>2601781</v>
      </c>
      <c>
        <v>1</v>
      </c>
      <c>
        <is>
          <t>İZMİR</t>
        </is>
      </c>
      <c>
        <v>FOÇA</v>
      </c>
      <c>
        <is>
          <t>Kullanıcı Bağlantı Hattı</t>
        </is>
      </c>
      <c>
        <v>FOÇA TR-14 35-23-L00014_950422113_950422113</v>
      </c>
      <c>
        <v>Üçüncü Şahısların Vermiş Olduğu Hasarlar</v>
      </c>
      <c>
        <v>Dağıtım-AG</v>
      </c>
      <c>
        <v>Uzun</v>
      </c>
      <c>
        <v>Şebeke işletmecisi</v>
      </c>
      <c>
        <v>Bildirimsiz</v>
      </c>
      <c>
        <is>
          <t>08.07.2023 09:18:08</t>
        </is>
      </c>
      <c>
        <is>
          <t>08.07.2023 11:16:58</t>
        </is>
      </c>
      <c>
        <v>1.980555555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0.9240859377431202</v>
      </c>
      <c>
        <v>0</v>
      </c>
      <c>
        <v>0</v>
      </c>
      <c>
        <v>0</v>
      </c>
      <c>
        <v>0</v>
      </c>
      <c>
        <v>0</v>
      </c>
      <c>
        <v>0</v>
      </c>
      <c>
        <v>0.9240859377431202</v>
      </c>
    </row>
    <row>
      <c>
        <v>2602010</v>
      </c>
      <c>
        <v>1</v>
      </c>
      <c>
        <is>
          <t>İZMİR</t>
        </is>
      </c>
      <c>
        <v>TİRE</v>
      </c>
      <c>
        <is>
          <t>Kullanıcı Bağlantı Hattı</t>
        </is>
      </c>
      <c>
        <v>AKMESCİT TR-1 35-29-L00219_950323249_950323249</v>
      </c>
      <c>
        <v>AG Box / Sdk Abone Çıkış Sigorta Atığı</v>
      </c>
      <c>
        <v>Dağıtım-AG</v>
      </c>
      <c>
        <v>Uzun</v>
      </c>
      <c>
        <v>Şebeke işletmecisi</v>
      </c>
      <c>
        <v>Bildirimsiz</v>
      </c>
      <c>
        <is>
          <t>08.07.2023 13:28:09</t>
        </is>
      </c>
      <c>
        <is>
          <t>08.07.2023 21:41:47</t>
        </is>
      </c>
      <c>
        <v>8.227222222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0.6678392181981779</v>
      </c>
      <c>
        <v>0</v>
      </c>
      <c>
        <v>0</v>
      </c>
      <c>
        <v>0</v>
      </c>
      <c>
        <v>0</v>
      </c>
      <c>
        <v>0</v>
      </c>
      <c>
        <v>0</v>
      </c>
      <c>
        <v>0.6678392181981779</v>
      </c>
    </row>
    <row>
      <c>
        <v>2601890</v>
      </c>
      <c>
        <v>1</v>
      </c>
      <c>
        <is>
          <t>MANİSA</t>
        </is>
      </c>
      <c>
        <v>YUNUSEMRE</v>
      </c>
      <c>
        <is>
          <t>KÖK</t>
        </is>
      </c>
      <c>
        <v>YAĞCILAR KÖK 45-71-M00179_SULAMALAR-AT ÇİFTLİĞİ M02_72258017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08.07.2023 11:03:42</t>
        </is>
      </c>
      <c>
        <is>
          <t>08.07.2023 11:19:26</t>
        </is>
      </c>
      <c>
        <v>0.262222222</v>
      </c>
      <c>
        <v>3</v>
      </c>
      <c>
        <v>1</v>
      </c>
      <c>
        <v>26</v>
      </c>
      <c>
        <v>6</v>
      </c>
      <c>
        <v>8</v>
      </c>
      <c>
        <v>1</v>
      </c>
      <c>
        <v>0</v>
      </c>
      <c>
        <v>0</v>
      </c>
      <c>
        <v>12.806161290122446</v>
      </c>
      <c>
        <v>0.037467584375033336</v>
      </c>
      <c>
        <v>35.81974400501653</v>
      </c>
      <c>
        <v>0.7212436482194445</v>
      </c>
      <c>
        <v>20.296562273162426</v>
      </c>
      <c>
        <v>0.004425365672297779</v>
      </c>
      <c>
        <v>0</v>
      </c>
      <c>
        <v>0</v>
      </c>
      <c>
        <v>69.68560416656818</v>
      </c>
    </row>
    <row>
      <c>
        <v>2601655</v>
      </c>
      <c>
        <v>1</v>
      </c>
      <c>
        <is>
          <t>İZMİR</t>
        </is>
      </c>
      <c>
        <v>KARŞIYAKA</v>
      </c>
      <c>
        <is>
          <t>Kullanıcı Bağlantı Hattı</t>
        </is>
      </c>
      <c>
        <v>K-4503 35-04-K04503_966148008_966148008</v>
      </c>
      <c>
        <v>AG Branşman Yeraltı Kablo Arızası</v>
      </c>
      <c>
        <v>Dağıtım-AG</v>
      </c>
      <c>
        <v>Uzun</v>
      </c>
      <c>
        <v>Şebeke işletmecisi</v>
      </c>
      <c>
        <v>Bildirimsiz</v>
      </c>
      <c>
        <is>
          <t>08.07.2023 01:05:47</t>
        </is>
      </c>
      <c>
        <is>
          <t>08.07.2023 04:28:46</t>
        </is>
      </c>
      <c>
        <v>3.383055555</v>
      </c>
      <c>
        <v>0</v>
      </c>
      <c>
        <v>8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4.3525327726946035</v>
      </c>
      <c>
        <v>0</v>
      </c>
      <c>
        <v>0</v>
      </c>
      <c>
        <v>0</v>
      </c>
      <c>
        <v>2.4745629586227813</v>
      </c>
      <c>
        <v>0</v>
      </c>
      <c>
        <v>0</v>
      </c>
      <c>
        <v>6.827095731317385</v>
      </c>
    </row>
    <row>
      <c>
        <v>2601847</v>
      </c>
      <c>
        <v>1</v>
      </c>
      <c>
        <is>
          <t>İZMİR</t>
        </is>
      </c>
      <c>
        <v>BORNOVA</v>
      </c>
      <c>
        <is>
          <t>OG Fideri</t>
        </is>
      </c>
      <c>
        <v>K-1323 35-02-K01323_TRAFO K01_2310379</v>
      </c>
      <c>
        <v>Şebeke Bakım Çalışması</v>
      </c>
      <c>
        <v>Dağıtım-OG</v>
      </c>
      <c>
        <v>Uzun</v>
      </c>
      <c>
        <v>Şebeke işletmecisi</v>
      </c>
      <c>
        <v>Bildirimli</v>
      </c>
      <c>
        <is>
          <t>08.07.2023 10:08:42</t>
        </is>
      </c>
      <c>
        <is>
          <t>08.07.2023 14:17:19</t>
        </is>
      </c>
      <c>
        <v>4.143611111</v>
      </c>
      <c>
        <v>0</v>
      </c>
      <c>
        <v>655</v>
      </c>
      <c>
        <v>0</v>
      </c>
      <c>
        <v>0</v>
      </c>
      <c>
        <v>0</v>
      </c>
      <c>
        <v>59</v>
      </c>
      <c>
        <v>0</v>
      </c>
      <c>
        <v>0</v>
      </c>
      <c>
        <v>0</v>
      </c>
      <c>
        <v>649.6943574968159</v>
      </c>
      <c>
        <v>0</v>
      </c>
      <c>
        <v>0</v>
      </c>
      <c>
        <v>0</v>
      </c>
      <c>
        <v>270.83835006445605</v>
      </c>
      <c>
        <v>0</v>
      </c>
      <c>
        <v>0</v>
      </c>
      <c>
        <v>920.532707561272</v>
      </c>
    </row>
    <row>
      <c>
        <v>2601724</v>
      </c>
      <c>
        <v>1</v>
      </c>
      <c>
        <is>
          <t>İZMİR</t>
        </is>
      </c>
      <c>
        <v>MENDERES</v>
      </c>
      <c>
        <is>
          <t>DM</t>
        </is>
      </c>
      <c>
        <v>MENDERES DM-2/TR-1 35-22-M00300_PERLİT M18_2095706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08.07.2023 08:06:36</t>
        </is>
      </c>
      <c>
        <is>
          <t>08.07.2023 08:29:15</t>
        </is>
      </c>
      <c>
        <v>0.3775</v>
      </c>
      <c>
        <v>6</v>
      </c>
      <c>
        <v>1075</v>
      </c>
      <c>
        <v>25</v>
      </c>
      <c>
        <v>383</v>
      </c>
      <c>
        <v>12</v>
      </c>
      <c>
        <v>214</v>
      </c>
      <c>
        <v>3</v>
      </c>
      <c>
        <v>0</v>
      </c>
      <c>
        <v>1.2776502595799182</v>
      </c>
      <c>
        <v>77.01756436123847</v>
      </c>
      <c>
        <v>6.148490799057337</v>
      </c>
      <c>
        <v>53.756938048052156</v>
      </c>
      <c>
        <v>27.007291547403884</v>
      </c>
      <c>
        <v>55.949212145499196</v>
      </c>
      <c>
        <v>45.246533227432764</v>
      </c>
      <c>
        <v>0</v>
      </c>
      <c>
        <v>266.40368038826375</v>
      </c>
    </row>
    <row>
      <c>
        <v>2601967</v>
      </c>
      <c>
        <v>1</v>
      </c>
      <c>
        <is>
          <t>İZMİR</t>
        </is>
      </c>
      <c>
        <v>BORNOVA</v>
      </c>
      <c>
        <is>
          <t>Kullanıcı Bağlantı Hattı</t>
        </is>
      </c>
      <c>
        <v>K-2953 35-02-K02953_913806900_913806900</v>
      </c>
      <c>
        <v>AG Box / Sdk Abone Çıkış Sigorta Atığı</v>
      </c>
      <c>
        <v>Dağıtım-AG</v>
      </c>
      <c>
        <v>Uzun</v>
      </c>
      <c>
        <v>Şebeke işletmecisi</v>
      </c>
      <c>
        <v>Bildirimsiz</v>
      </c>
      <c>
        <is>
          <t>08.07.2023 12:32:51</t>
        </is>
      </c>
      <c>
        <is>
          <t>08.07.2023 14:18:51</t>
        </is>
      </c>
      <c>
        <v>1.766666666</v>
      </c>
      <c>
        <v>0</v>
      </c>
      <c>
        <v>0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34.232348515244716</v>
      </c>
      <c>
        <v>0</v>
      </c>
      <c>
        <v>0</v>
      </c>
      <c>
        <v>34.232348515244716</v>
      </c>
    </row>
    <row>
      <c>
        <v>2601718</v>
      </c>
      <c>
        <v>1</v>
      </c>
      <c>
        <is>
          <t>MANİSA</t>
        </is>
      </c>
      <c>
        <v>GÖRDES</v>
      </c>
      <c>
        <is>
          <t>KÖK</t>
        </is>
      </c>
      <c>
        <v>ÇİÇEKLİ KÖK 45-75-M00070_ÇİÇEKLİ M04_2308350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08.07.2023 07:54:11</t>
        </is>
      </c>
      <c>
        <is>
          <t>08.07.2023 08:55:25</t>
        </is>
      </c>
      <c>
        <v>1.020555555</v>
      </c>
      <c>
        <v>0</v>
      </c>
      <c>
        <v>301</v>
      </c>
      <c>
        <v>0</v>
      </c>
      <c>
        <v>5</v>
      </c>
      <c>
        <v>0</v>
      </c>
      <c>
        <v>33</v>
      </c>
      <c>
        <v>0</v>
      </c>
      <c>
        <v>0</v>
      </c>
      <c>
        <v>0</v>
      </c>
      <c>
        <v>28.026326587988358</v>
      </c>
      <c>
        <v>0</v>
      </c>
      <c>
        <v>0.107552428679758</v>
      </c>
      <c>
        <v>0</v>
      </c>
      <c>
        <v>6.721399015498843</v>
      </c>
      <c>
        <v>0</v>
      </c>
      <c>
        <v>0</v>
      </c>
      <c>
        <v>34.85527803216696</v>
      </c>
    </row>
    <row>
      <c>
        <v>2601804</v>
      </c>
      <c>
        <v>1</v>
      </c>
      <c>
        <is>
          <t>İZMİR</t>
        </is>
      </c>
      <c>
        <v>KARABURUN</v>
      </c>
      <c>
        <is>
          <t>Dağıtım Transformatörü</t>
        </is>
      </c>
      <c>
        <v>SAİPALTI TR-1 35-21-L00101_35-21-L00101_2347971</v>
      </c>
      <c>
        <v>Şebeke Bakım Çalışması</v>
      </c>
      <c>
        <v>Dağıtım-AG</v>
      </c>
      <c>
        <v>Uzun</v>
      </c>
      <c>
        <v>Şebeke işletmecisi</v>
      </c>
      <c>
        <v>Bildirimli</v>
      </c>
      <c>
        <is>
          <t>08.07.2023 09:37:08</t>
        </is>
      </c>
      <c>
        <is>
          <t>08.07.2023 15:44:38</t>
        </is>
      </c>
      <c>
        <v>6.125</v>
      </c>
      <c>
        <v>0</v>
      </c>
      <c>
        <v>176</v>
      </c>
      <c>
        <v>0</v>
      </c>
      <c>
        <v>2</v>
      </c>
      <c>
        <v>0</v>
      </c>
      <c>
        <v>34</v>
      </c>
      <c>
        <v>0</v>
      </c>
      <c>
        <v>1</v>
      </c>
      <c>
        <v>0</v>
      </c>
      <c>
        <v>272.86237422236184</v>
      </c>
      <c>
        <v>0</v>
      </c>
      <c>
        <v>4.829800101236728</v>
      </c>
      <c>
        <v>0</v>
      </c>
      <c>
        <v>164.3902239428765</v>
      </c>
      <c>
        <v>0</v>
      </c>
      <c>
        <v>23.70209876385082</v>
      </c>
      <c>
        <v>465.7844970303259</v>
      </c>
    </row>
    <row>
      <c>
        <v>2602345</v>
      </c>
      <c>
        <v>1</v>
      </c>
      <c>
        <is>
          <t>İZMİR</t>
        </is>
      </c>
      <c>
        <v>TİRE</v>
      </c>
      <c>
        <is>
          <t>AG Fideri</t>
        </is>
      </c>
      <c>
        <v>HALİL ÜZMEZ SULMA GRUBU 35-29-L00478_A_91292545_91292545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08.07.2023 20:25:52</t>
        </is>
      </c>
      <c>
        <is>
          <t>08.07.2023 23:21:52</t>
        </is>
      </c>
      <c>
        <v>2.933333333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5.7177572192860655</v>
      </c>
      <c>
        <v>0</v>
      </c>
      <c>
        <v>0</v>
      </c>
      <c>
        <v>0</v>
      </c>
      <c>
        <v>0</v>
      </c>
      <c>
        <v>5.7177572192860655</v>
      </c>
    </row>
    <row>
      <c>
        <v>2602302</v>
      </c>
      <c>
        <v>1</v>
      </c>
      <c>
        <is>
          <t>MANİSA</t>
        </is>
      </c>
      <c>
        <v>ŞEHZADELER</v>
      </c>
      <c>
        <is>
          <t>KÖK</t>
        </is>
      </c>
      <c>
        <v>BEYDERE KÖK 45-71-M00128_ESKİ KARAAĞAÇLI M07_50217231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08.07.2023 19:34:41</t>
        </is>
      </c>
      <c>
        <is>
          <t>08.07.2023 21:11:01</t>
        </is>
      </c>
      <c>
        <v>1.605555555</v>
      </c>
      <c>
        <v>4</v>
      </c>
      <c>
        <v>87</v>
      </c>
      <c>
        <v>100</v>
      </c>
      <c>
        <v>98</v>
      </c>
      <c>
        <v>2</v>
      </c>
      <c>
        <v>8</v>
      </c>
      <c>
        <v>0</v>
      </c>
      <c>
        <v>0</v>
      </c>
      <c>
        <v>4.021912462790288</v>
      </c>
      <c>
        <v>37.74447570202009</v>
      </c>
      <c>
        <v>656.1424579964319</v>
      </c>
      <c>
        <v>603.6115588500146</v>
      </c>
      <c>
        <v>22.21775149230927</v>
      </c>
      <c>
        <v>12.322342516988247</v>
      </c>
      <c>
        <v>0</v>
      </c>
      <c>
        <v>0</v>
      </c>
      <c>
        <v>1336.0604990205543</v>
      </c>
    </row>
    <row>
      <c>
        <v>2602202</v>
      </c>
      <c>
        <v>1</v>
      </c>
      <c>
        <is>
          <t>İZMİR</t>
        </is>
      </c>
      <c>
        <v>TİRE</v>
      </c>
      <c>
        <is>
          <t>AG Fideri</t>
        </is>
      </c>
      <c>
        <v>AKKOYUNLU ATATÜRK MAH.TR-1 35-29-L00117_A_56361089_56361089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08.07.2023 17:16:25</t>
        </is>
      </c>
      <c>
        <is>
          <t>08.07.2023 19:04:10</t>
        </is>
      </c>
      <c>
        <v>1.795833333</v>
      </c>
      <c>
        <v>0</v>
      </c>
      <c>
        <v>5</v>
      </c>
      <c>
        <v>0</v>
      </c>
      <c>
        <v>1</v>
      </c>
      <c>
        <v>0</v>
      </c>
      <c>
        <v>1</v>
      </c>
      <c>
        <v>0</v>
      </c>
      <c>
        <v>0</v>
      </c>
      <c>
        <v>0</v>
      </c>
      <c>
        <v>2.236563111271307</v>
      </c>
      <c>
        <v>0</v>
      </c>
      <c>
        <v>5.548314601916666</v>
      </c>
      <c>
        <v>0</v>
      </c>
      <c>
        <v>0</v>
      </c>
      <c>
        <v>0</v>
      </c>
      <c>
        <v>0</v>
      </c>
      <c>
        <v>7.784877713187973</v>
      </c>
    </row>
    <row>
      <c>
        <v>2602354</v>
      </c>
      <c>
        <v>1</v>
      </c>
      <c>
        <is>
          <t>İZMİR</t>
        </is>
      </c>
      <c>
        <v>KİRAZ</v>
      </c>
      <c>
        <is>
          <t>Dağıtım Transformatörü</t>
        </is>
      </c>
      <c>
        <v>HALİLLER TR-10 35-31-L00189_35-31-L00189_2364429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08.07.2023 20:37:32</t>
        </is>
      </c>
      <c>
        <is>
          <t>08.07.2023 21:02:28</t>
        </is>
      </c>
      <c>
        <v>0.415555555</v>
      </c>
      <c>
        <v>0</v>
      </c>
      <c>
        <v>29</v>
      </c>
      <c>
        <v>0</v>
      </c>
      <c>
        <v>10</v>
      </c>
      <c>
        <v>0</v>
      </c>
      <c>
        <v>8</v>
      </c>
      <c>
        <v>0</v>
      </c>
      <c>
        <v>0</v>
      </c>
      <c>
        <v>0</v>
      </c>
      <c>
        <v>2.8703631554023574</v>
      </c>
      <c>
        <v>0</v>
      </c>
      <c>
        <v>7.092867900657772</v>
      </c>
      <c>
        <v>0</v>
      </c>
      <c>
        <v>2.2730519400342306</v>
      </c>
      <c>
        <v>0</v>
      </c>
      <c>
        <v>0</v>
      </c>
      <c>
        <v>12.23628299609436</v>
      </c>
    </row>
    <row>
      <c>
        <v>2601976</v>
      </c>
      <c>
        <v>1</v>
      </c>
      <c>
        <is>
          <t>İZMİR</t>
        </is>
      </c>
      <c>
        <v>URLA</v>
      </c>
      <c>
        <is>
          <t>Saha Dağıtım Kutusu (SDK)</t>
        </is>
      </c>
      <c>
        <v>DM-3/19 35-19-M00019_6632590 B3_5961371</v>
      </c>
      <c>
        <v>AG Yeraltı Kablo Arızası</v>
      </c>
      <c>
        <v>Dağıtım-AG</v>
      </c>
      <c>
        <v>Uzun</v>
      </c>
      <c>
        <v>Şebeke işletmecisi</v>
      </c>
      <c>
        <v>Bildirimsiz</v>
      </c>
      <c>
        <is>
          <t>08.07.2023 12:44:02</t>
        </is>
      </c>
      <c>
        <is>
          <t>08.07.2023 14:41:24</t>
        </is>
      </c>
      <c>
        <v>1.956111111</v>
      </c>
      <c>
        <v>0</v>
      </c>
      <c>
        <v>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1.207648525382874</v>
      </c>
      <c>
        <v>0</v>
      </c>
      <c>
        <v>0</v>
      </c>
      <c>
        <v>0</v>
      </c>
      <c>
        <v>0.9869653328897021</v>
      </c>
      <c>
        <v>0</v>
      </c>
      <c>
        <v>0</v>
      </c>
      <c>
        <v>2.194613858272576</v>
      </c>
    </row>
    <row>
      <c>
        <v>2601999</v>
      </c>
      <c>
        <v>1</v>
      </c>
      <c>
        <is>
          <t>İZMİR</t>
        </is>
      </c>
      <c>
        <v>ÇİĞLİ</v>
      </c>
      <c>
        <is>
          <t>OG Fideri</t>
        </is>
      </c>
      <c>
        <v>M-2088 35-09-M02088_M-250 M04_75653674</v>
      </c>
      <c>
        <v>Yangın</v>
      </c>
      <c>
        <v>Dağıtım-OG</v>
      </c>
      <c>
        <v>Uzun</v>
      </c>
      <c>
        <v>Şebeke işletmecisi</v>
      </c>
      <c>
        <v>Bildirimsiz</v>
      </c>
      <c>
        <is>
          <t>08.07.2023 12:54:36</t>
        </is>
      </c>
      <c>
        <is>
          <t>08.07.2023 15:22:56</t>
        </is>
      </c>
      <c>
        <v>2.472222222</v>
      </c>
      <c>
        <v>1</v>
      </c>
      <c>
        <v>744</v>
      </c>
      <c>
        <v>0</v>
      </c>
      <c>
        <v>1</v>
      </c>
      <c>
        <v>15</v>
      </c>
      <c>
        <v>139</v>
      </c>
      <c>
        <v>4</v>
      </c>
      <c>
        <v>1</v>
      </c>
      <c>
        <v>26.43172395996295</v>
      </c>
      <c>
        <v>543.6130691652563</v>
      </c>
      <c>
        <v>0</v>
      </c>
      <c>
        <v>7.581712987506666</v>
      </c>
      <c>
        <v>336.70583288753886</v>
      </c>
      <c>
        <v>621.5362348097208</v>
      </c>
      <c>
        <v>1490.1299519925894</v>
      </c>
      <c>
        <v>25.05513409464534</v>
      </c>
      <c>
        <v>3051.0536598972203</v>
      </c>
    </row>
    <row>
      <c>
        <v>2602162</v>
      </c>
      <c>
        <v>1</v>
      </c>
      <c>
        <is>
          <t>MANİSA</t>
        </is>
      </c>
      <c>
        <v>SALİHLİ</v>
      </c>
      <c>
        <is>
          <t>KÖK</t>
        </is>
      </c>
      <c>
        <v>KAPANCI KÖK 45-78-L00229_HASALAN L02_2108490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08.07.2023 16:40:31</t>
        </is>
      </c>
      <c>
        <is>
          <t>08.07.2023 17:05:12</t>
        </is>
      </c>
      <c>
        <v>0.411388888</v>
      </c>
      <c>
        <v>2</v>
      </c>
      <c>
        <v>464</v>
      </c>
      <c>
        <v>50</v>
      </c>
      <c>
        <v>69</v>
      </c>
      <c>
        <v>20</v>
      </c>
      <c>
        <v>51</v>
      </c>
      <c>
        <v>0</v>
      </c>
      <c>
        <v>0</v>
      </c>
      <c>
        <v>0.5981085013337943</v>
      </c>
      <c>
        <v>49.177472753116184</v>
      </c>
      <c>
        <v>112.53709948570656</v>
      </c>
      <c>
        <v>100.9781568424074</v>
      </c>
      <c>
        <v>62.63447150597516</v>
      </c>
      <c>
        <v>18.286556593497327</v>
      </c>
      <c>
        <v>0</v>
      </c>
      <c>
        <v>0</v>
      </c>
      <c>
        <v>344.21186568203643</v>
      </c>
    </row>
    <row>
      <c>
        <v>2602039</v>
      </c>
      <c>
        <v>1</v>
      </c>
      <c>
        <is>
          <t>MANİSA</t>
        </is>
      </c>
      <c>
        <v>ALAŞEHİR</v>
      </c>
      <c>
        <is>
          <t>Dağıtım Transformatörü</t>
        </is>
      </c>
      <c>
        <v>BAKLACI TR-1 45-73-M00523_45-73-M00523_2355604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08.07.2023 14:03:39</t>
        </is>
      </c>
      <c>
        <is>
          <t>08.07.2023 14:42:59</t>
        </is>
      </c>
      <c>
        <v>0.655555555</v>
      </c>
      <c>
        <v>0</v>
      </c>
      <c>
        <v>53</v>
      </c>
      <c>
        <v>0</v>
      </c>
      <c>
        <v>1</v>
      </c>
      <c>
        <v>0</v>
      </c>
      <c>
        <v>9</v>
      </c>
      <c>
        <v>0</v>
      </c>
      <c>
        <v>0</v>
      </c>
      <c>
        <v>0</v>
      </c>
      <c>
        <v>8.208029137287081</v>
      </c>
      <c>
        <v>0</v>
      </c>
      <c>
        <v>1.9823259509764624</v>
      </c>
      <c>
        <v>0</v>
      </c>
      <c>
        <v>4.841087085083214</v>
      </c>
      <c>
        <v>0</v>
      </c>
      <c>
        <v>0</v>
      </c>
      <c>
        <v>15.031442173346758</v>
      </c>
    </row>
    <row>
      <c>
        <v>2601730</v>
      </c>
      <c>
        <v>1</v>
      </c>
      <c>
        <is>
          <t>İZMİR</t>
        </is>
      </c>
      <c>
        <v>ÖDEMİŞ</v>
      </c>
      <c>
        <is>
          <t>AG Fideri</t>
        </is>
      </c>
      <c>
        <v>OVAKENT TR-10 35-15-L00630_A_91230085_91230085</v>
      </c>
      <c>
        <v>AG Atlama Kopuğu</v>
      </c>
      <c>
        <v>Dağıtım-AG</v>
      </c>
      <c>
        <v>Uzun</v>
      </c>
      <c>
        <v>Şebeke işletmecisi</v>
      </c>
      <c>
        <v>Bildirimsiz</v>
      </c>
      <c>
        <is>
          <t>08.07.2023 08:16:02</t>
        </is>
      </c>
      <c>
        <is>
          <t>08.07.2023 10:23:16</t>
        </is>
      </c>
      <c>
        <v>2.120555555</v>
      </c>
      <c>
        <v>0</v>
      </c>
      <c>
        <v>51</v>
      </c>
      <c>
        <v>0</v>
      </c>
      <c>
        <v>2</v>
      </c>
      <c>
        <v>0</v>
      </c>
      <c>
        <v>15</v>
      </c>
      <c>
        <v>0</v>
      </c>
      <c>
        <v>0</v>
      </c>
      <c>
        <v>0</v>
      </c>
      <c>
        <v>31.037996904044245</v>
      </c>
      <c>
        <v>0</v>
      </c>
      <c>
        <v>16.121402903405126</v>
      </c>
      <c>
        <v>0</v>
      </c>
      <c>
        <v>21.721256227698856</v>
      </c>
      <c>
        <v>0</v>
      </c>
      <c>
        <v>0</v>
      </c>
      <c>
        <v>68.88065603514823</v>
      </c>
    </row>
    <row>
      <c>
        <v>2602231</v>
      </c>
      <c>
        <v>1</v>
      </c>
      <c>
        <is>
          <t>İZMİR</t>
        </is>
      </c>
      <c>
        <v>KİRAZ</v>
      </c>
      <c>
        <is>
          <t>AG Fideri</t>
        </is>
      </c>
      <c>
        <v>HALİLLER TR-10 35-31-L00189_47918559_56388209_56388209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08.07.2023 18:08:34</t>
        </is>
      </c>
      <c>
        <is>
          <t>08.07.2023 20:43:09</t>
        </is>
      </c>
      <c>
        <v>2.576388888</v>
      </c>
      <c>
        <v>0</v>
      </c>
      <c>
        <v>3</v>
      </c>
      <c>
        <v>0</v>
      </c>
      <c>
        <v>5</v>
      </c>
      <c>
        <v>0</v>
      </c>
      <c>
        <v>1</v>
      </c>
      <c>
        <v>0</v>
      </c>
      <c>
        <v>0</v>
      </c>
      <c>
        <v>0</v>
      </c>
      <c>
        <v>2.430599952612112</v>
      </c>
      <c>
        <v>0</v>
      </c>
      <c>
        <v>16.249315868970147</v>
      </c>
      <c>
        <v>0</v>
      </c>
      <c>
        <v>2.8163347880926723</v>
      </c>
      <c>
        <v>0</v>
      </c>
      <c>
        <v>0</v>
      </c>
      <c>
        <v>21.49625060967493</v>
      </c>
    </row>
    <row>
      <c>
        <v>2601876</v>
      </c>
      <c>
        <v>1</v>
      </c>
      <c>
        <is>
          <t>MANİSA</t>
        </is>
      </c>
      <c>
        <v>AKHİSAR</v>
      </c>
      <c>
        <is>
          <t>AG Fideri</t>
        </is>
      </c>
      <c>
        <v>YİĞİTALİ TR-2 45-72-L00146_A_56401818_56401818</v>
      </c>
      <c>
        <v>AG Sehim Bozukluğu</v>
      </c>
      <c>
        <v>Dağıtım-AG</v>
      </c>
      <c>
        <v>Uzun</v>
      </c>
      <c>
        <v>Şebeke işletmecisi</v>
      </c>
      <c>
        <v>Bildirimsiz</v>
      </c>
      <c>
        <is>
          <t>08.07.2023 10:27:48</t>
        </is>
      </c>
      <c>
        <is>
          <t>08.07.2023 12:05:43</t>
        </is>
      </c>
      <c>
        <v>1.631944444</v>
      </c>
      <c>
        <v>0</v>
      </c>
      <c>
        <v>22</v>
      </c>
      <c>
        <v>0</v>
      </c>
      <c>
        <v>8</v>
      </c>
      <c>
        <v>0</v>
      </c>
      <c>
        <v>0</v>
      </c>
      <c>
        <v>0</v>
      </c>
      <c>
        <v>0</v>
      </c>
      <c>
        <v>0</v>
      </c>
      <c>
        <v>12.050748947893066</v>
      </c>
      <c>
        <v>0</v>
      </c>
      <c>
        <v>4.653008672536892</v>
      </c>
      <c>
        <v>0</v>
      </c>
      <c>
        <v>0</v>
      </c>
      <c>
        <v>0</v>
      </c>
      <c>
        <v>0</v>
      </c>
      <c>
        <v>16.703757620429958</v>
      </c>
    </row>
    <row>
      <c>
        <v>2601936</v>
      </c>
      <c>
        <v>1</v>
      </c>
      <c>
        <is>
          <t>MANİSA</t>
        </is>
      </c>
      <c>
        <v>ŞEHZADELER</v>
      </c>
      <c>
        <is>
          <t>Saha Dağıtım Kutusu (SDK)</t>
        </is>
      </c>
      <c>
        <v>DM-2/21 45-71-M00135_B dm1/31b1b_45179949</v>
      </c>
      <c>
        <v>AG Box / Sdk Giriş Sigorta Atığı</v>
      </c>
      <c>
        <v>Dağıtım-AG</v>
      </c>
      <c>
        <v>Uzun</v>
      </c>
      <c>
        <v>Şebeke işletmecisi</v>
      </c>
      <c>
        <v>Bildirimsiz</v>
      </c>
      <c>
        <is>
          <t>08.07.2023 11:44:33</t>
        </is>
      </c>
      <c>
        <is>
          <t>08.07.2023 12:30:28</t>
        </is>
      </c>
      <c>
        <v>0.765277777</v>
      </c>
      <c>
        <v>0</v>
      </c>
      <c>
        <v>128</v>
      </c>
      <c>
        <v>0</v>
      </c>
      <c>
        <v>0</v>
      </c>
      <c>
        <v>0</v>
      </c>
      <c>
        <v>29</v>
      </c>
      <c>
        <v>0</v>
      </c>
      <c>
        <v>0</v>
      </c>
      <c>
        <v>0</v>
      </c>
      <c>
        <v>20.837812519624066</v>
      </c>
      <c>
        <v>0</v>
      </c>
      <c>
        <v>0</v>
      </c>
      <c>
        <v>0</v>
      </c>
      <c>
        <v>53.761388513331916</v>
      </c>
      <c>
        <v>0</v>
      </c>
      <c>
        <v>0</v>
      </c>
      <c>
        <v>74.59920103295599</v>
      </c>
    </row>
    <row>
      <c>
        <v>2601836</v>
      </c>
      <c>
        <v>1</v>
      </c>
      <c>
        <is>
          <t>İZMİR</t>
        </is>
      </c>
      <c>
        <v>KARŞIYAKA</v>
      </c>
      <c>
        <is>
          <t>Kullanıcı Bağlantı Hattı</t>
        </is>
      </c>
      <c>
        <v>M-1643 35-04-M01643_947619368_947619368</v>
      </c>
      <c>
        <v>Üçüncü Şahısların Vermiş Olduğu Hasarlar</v>
      </c>
      <c>
        <v>Dağıtım-AG</v>
      </c>
      <c>
        <v>Uzun</v>
      </c>
      <c>
        <v>Dışsal</v>
      </c>
      <c>
        <v>Bildirimsiz</v>
      </c>
      <c>
        <is>
          <t>08.07.2023 10:01:28</t>
        </is>
      </c>
      <c>
        <is>
          <t>08.07.2023 13:39:22</t>
        </is>
      </c>
      <c>
        <v>3.631666666</v>
      </c>
      <c>
        <v>0</v>
      </c>
      <c>
        <v>6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7.242640472073558</v>
      </c>
      <c>
        <v>0</v>
      </c>
      <c>
        <v>0</v>
      </c>
      <c>
        <v>0</v>
      </c>
      <c>
        <v>0</v>
      </c>
      <c>
        <v>0</v>
      </c>
      <c>
        <v>0</v>
      </c>
      <c>
        <v>7.242640472073558</v>
      </c>
    </row>
    <row>
      <c>
        <v>2601982</v>
      </c>
      <c>
        <v>1</v>
      </c>
      <c>
        <is>
          <t>İZMİR</t>
        </is>
      </c>
      <c>
        <v>ÖDEMİŞ</v>
      </c>
      <c>
        <is>
          <t>AG Fideri</t>
        </is>
      </c>
      <c>
        <v>SEYREKLİ TR-2 35-15-L00440_A_56370026_56370026</v>
      </c>
      <c>
        <v>AG Tel Kopuğu</v>
      </c>
      <c>
        <v>Dağıtım-AG</v>
      </c>
      <c>
        <v>Uzun</v>
      </c>
      <c>
        <v>Şebeke işletmecisi</v>
      </c>
      <c>
        <v>Bildirimsiz</v>
      </c>
      <c>
        <is>
          <t>08.07.2023 12:54:12</t>
        </is>
      </c>
      <c>
        <is>
          <t>08.07.2023 14:43:44</t>
        </is>
      </c>
      <c>
        <v>1.825555555</v>
      </c>
      <c>
        <v>0</v>
      </c>
      <c>
        <v>33</v>
      </c>
      <c>
        <v>0</v>
      </c>
      <c>
        <v>9</v>
      </c>
      <c>
        <v>0</v>
      </c>
      <c>
        <v>6</v>
      </c>
      <c>
        <v>0</v>
      </c>
      <c>
        <v>0</v>
      </c>
      <c>
        <v>0</v>
      </c>
      <c>
        <v>13.461699136566118</v>
      </c>
      <c>
        <v>0</v>
      </c>
      <c>
        <v>88.97010669938564</v>
      </c>
      <c>
        <v>0</v>
      </c>
      <c>
        <v>43.62073916643743</v>
      </c>
      <c>
        <v>0</v>
      </c>
      <c>
        <v>0</v>
      </c>
      <c>
        <v>146.0525450023892</v>
      </c>
    </row>
    <row>
      <c>
        <v>2602105</v>
      </c>
      <c>
        <v>1</v>
      </c>
      <c>
        <is>
          <t>MANİSA</t>
        </is>
      </c>
      <c>
        <v>ŞEHZADELER</v>
      </c>
      <c>
        <is>
          <t>OG Fideri</t>
        </is>
      </c>
      <c>
        <v>DM-8/9-B 45-71-M02281_ H_73314881</v>
      </c>
      <c>
        <v>OG Yeraltı Kablo Arızası</v>
      </c>
      <c>
        <v>Dağıtım-OG</v>
      </c>
      <c>
        <v>Uzun</v>
      </c>
      <c>
        <v>Şebeke işletmecisi</v>
      </c>
      <c>
        <v>Bildirimsiz</v>
      </c>
      <c>
        <is>
          <t>08.07.2023 13:01:24</t>
        </is>
      </c>
      <c>
        <is>
          <t>08.07.2023 15:32:18</t>
        </is>
      </c>
      <c>
        <v>2.515</v>
      </c>
      <c>
        <v>0</v>
      </c>
      <c>
        <v>444</v>
      </c>
      <c>
        <v>0</v>
      </c>
      <c>
        <v>0</v>
      </c>
      <c>
        <v>0</v>
      </c>
      <c>
        <v>33</v>
      </c>
      <c>
        <v>0</v>
      </c>
      <c>
        <v>0</v>
      </c>
      <c>
        <v>0</v>
      </c>
      <c>
        <v>218.3327051594972</v>
      </c>
      <c>
        <v>0</v>
      </c>
      <c>
        <v>0</v>
      </c>
      <c>
        <v>0</v>
      </c>
      <c>
        <v>46.805478376633694</v>
      </c>
      <c>
        <v>0</v>
      </c>
      <c>
        <v>0</v>
      </c>
      <c>
        <v>265.1381835361309</v>
      </c>
    </row>
    <row>
      <c>
        <v>2602248</v>
      </c>
      <c>
        <v>1</v>
      </c>
      <c>
        <is>
          <t>İZMİR</t>
        </is>
      </c>
      <c>
        <v>BUCA</v>
      </c>
      <c>
        <is>
          <t>AG Fideri</t>
        </is>
      </c>
      <c>
        <v>M-639 OLDURUK KÖK 35-03-M00639_C_56367338_56367338</v>
      </c>
      <c>
        <v>AG Tel Kopuğu</v>
      </c>
      <c>
        <v>Dağıtım-AG</v>
      </c>
      <c>
        <v>Uzun</v>
      </c>
      <c>
        <v>Şebeke işletmecisi</v>
      </c>
      <c>
        <v>Bildirimsiz</v>
      </c>
      <c>
        <is>
          <t>08.07.2023 18:32:46</t>
        </is>
      </c>
      <c>
        <is>
          <t>08.07.2023 21:14:18</t>
        </is>
      </c>
      <c>
        <v>2.692222222</v>
      </c>
      <c>
        <v>0</v>
      </c>
      <c>
        <v>0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195.99462465595653</v>
      </c>
      <c>
        <v>0</v>
      </c>
      <c>
        <v>0</v>
      </c>
      <c>
        <v>195.99462465595653</v>
      </c>
    </row>
    <row>
      <c>
        <v>2601727</v>
      </c>
      <c>
        <v>1</v>
      </c>
      <c>
        <is>
          <t>İZMİR</t>
        </is>
      </c>
      <c>
        <v>ÇEŞME</v>
      </c>
      <c>
        <is>
          <t>Kullanıcı Bağlantı Hattı</t>
        </is>
      </c>
      <c>
        <v>L-427 35-18-L00427_950459893_950459893</v>
      </c>
      <c>
        <v>Üçüncü Şahısların Vermiş Olduğu Hasarlar</v>
      </c>
      <c>
        <v>Dağıtım-AG</v>
      </c>
      <c>
        <v>Uzun</v>
      </c>
      <c>
        <v>Dışsal</v>
      </c>
      <c>
        <v>Bildirimsiz</v>
      </c>
      <c>
        <is>
          <t>08.07.2023 08:11:28</t>
        </is>
      </c>
      <c>
        <is>
          <t>08.07.2023 11:24:17</t>
        </is>
      </c>
      <c>
        <v>3.213611111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5.96512231837401</v>
      </c>
      <c>
        <v>0</v>
      </c>
      <c>
        <v>0</v>
      </c>
      <c>
        <v>0</v>
      </c>
      <c>
        <v>0</v>
      </c>
      <c>
        <v>0</v>
      </c>
      <c>
        <v>0</v>
      </c>
      <c>
        <v>5.96512231837401</v>
      </c>
    </row>
    <row>
      <c>
        <v>2601770</v>
      </c>
      <c>
        <v>1</v>
      </c>
      <c>
        <is>
          <t>İZMİR</t>
        </is>
      </c>
      <c>
        <v>ÇEŞME</v>
      </c>
      <c>
        <is>
          <t>Saha Dağıtım Kutusu (SDK)</t>
        </is>
      </c>
      <c>
        <v>L-231 35-18-L00231_7172988 B1b_5958364</v>
      </c>
      <c>
        <v>AG Yeraltı Kablo Arızası</v>
      </c>
      <c>
        <v>Dağıtım-AG</v>
      </c>
      <c>
        <v>Uzun</v>
      </c>
      <c>
        <v>Şebeke işletmecisi</v>
      </c>
      <c>
        <v>Bildirimsiz</v>
      </c>
      <c>
        <is>
          <t>08.07.2023 09:09:51</t>
        </is>
      </c>
      <c>
        <is>
          <t>08.07.2023 13:32:44</t>
        </is>
      </c>
      <c>
        <v>4.381388888</v>
      </c>
      <c>
        <v>0</v>
      </c>
      <c>
        <v>30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34.28899267333948</v>
      </c>
      <c>
        <v>0</v>
      </c>
      <c>
        <v>0</v>
      </c>
      <c>
        <v>0</v>
      </c>
      <c>
        <v>40.76492439326235</v>
      </c>
      <c>
        <v>0</v>
      </c>
      <c>
        <v>0</v>
      </c>
      <c>
        <v>75.05391706660183</v>
      </c>
    </row>
    <row>
      <c>
        <v>2601793</v>
      </c>
      <c>
        <v>1</v>
      </c>
      <c>
        <is>
          <t>İZMİR</t>
        </is>
      </c>
      <c>
        <v>MENEMEN</v>
      </c>
      <c>
        <is>
          <t>AG Fideri</t>
        </is>
      </c>
      <c>
        <v>TÜRKELLİ TR-6 35-28-M00459_E_91248332_91248332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08.07.2023 09:27:10</t>
        </is>
      </c>
      <c>
        <is>
          <t>08.07.2023 12:20:21</t>
        </is>
      </c>
      <c>
        <v>2.886388888</v>
      </c>
      <c>
        <v>0</v>
      </c>
      <c>
        <v>56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35.45136019637875</v>
      </c>
      <c>
        <v>0</v>
      </c>
      <c>
        <v>0</v>
      </c>
      <c>
        <v>0</v>
      </c>
      <c>
        <v>0.40419460348806246</v>
      </c>
      <c>
        <v>0</v>
      </c>
      <c>
        <v>0</v>
      </c>
      <c>
        <v>35.855554799866816</v>
      </c>
    </row>
    <row>
      <c>
        <v>2602205</v>
      </c>
      <c>
        <v>1</v>
      </c>
      <c>
        <is>
          <t>İZMİR</t>
        </is>
      </c>
      <c>
        <v>KİRAZ</v>
      </c>
      <c>
        <is>
          <t>AG Fideri</t>
        </is>
      </c>
      <c>
        <v>CEVİZLİ DERVİŞLER TR-5 35-31-L00325_B_91234253_91234253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08.07.2023 17:20:07</t>
        </is>
      </c>
      <c>
        <is>
          <t>08.07.2023 19:03:58</t>
        </is>
      </c>
      <c>
        <v>1.730833333</v>
      </c>
      <c>
        <v>0</v>
      </c>
      <c>
        <v>15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3.1036620371703596</v>
      </c>
      <c>
        <v>0</v>
      </c>
      <c>
        <v>0.5050006097060076</v>
      </c>
      <c>
        <v>0</v>
      </c>
      <c>
        <v>0</v>
      </c>
      <c>
        <v>0</v>
      </c>
      <c>
        <v>0</v>
      </c>
      <c>
        <v>3.6086626468763674</v>
      </c>
    </row>
    <row>
      <c>
        <v>2601856</v>
      </c>
      <c>
        <v>1</v>
      </c>
      <c>
        <is>
          <t>İZMİR</t>
        </is>
      </c>
      <c>
        <v>KARŞIYAKA</v>
      </c>
      <c>
        <is>
          <t>Kullanıcı Bağlantı Hattı</t>
        </is>
      </c>
      <c>
        <v>K-3109 35-04-K03109_99362264_99362264</v>
      </c>
      <c>
        <v>AG Branşman Yeraltı Kablo Arızası</v>
      </c>
      <c>
        <v>Dağıtım-AG</v>
      </c>
      <c>
        <v>Uzun</v>
      </c>
      <c>
        <v>Şebeke işletmecisi</v>
      </c>
      <c>
        <v>Bildirimsiz</v>
      </c>
      <c>
        <is>
          <t>08.07.2023 10:22:34</t>
        </is>
      </c>
      <c>
        <is>
          <t>08.07.2023 12:17:15</t>
        </is>
      </c>
      <c>
        <v>1.911388888</v>
      </c>
      <c>
        <v>0</v>
      </c>
      <c>
        <v>11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3.9223194480173342</v>
      </c>
      <c>
        <v>0</v>
      </c>
      <c>
        <v>0</v>
      </c>
      <c>
        <v>0</v>
      </c>
      <c>
        <v>3.52257783689</v>
      </c>
      <c>
        <v>0</v>
      </c>
      <c>
        <v>0</v>
      </c>
      <c>
        <v>7.444897284907334</v>
      </c>
    </row>
    <row>
      <c>
        <v>2602334</v>
      </c>
      <c>
        <v>1</v>
      </c>
      <c>
        <is>
          <t>İZMİR</t>
        </is>
      </c>
      <c>
        <v>ÖDEMİŞ</v>
      </c>
      <c>
        <is>
          <t>AG Fideri</t>
        </is>
      </c>
      <c>
        <v>GÖLCÜK TR-25 35-15-L00320_48779323_56368613_56368613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08.07.2023 20:07:57</t>
        </is>
      </c>
      <c>
        <is>
          <t>09.07.2023 00:00:21</t>
        </is>
      </c>
      <c>
        <v>3.873333333</v>
      </c>
      <c>
        <v>0</v>
      </c>
      <c>
        <v>56</v>
      </c>
      <c>
        <v>0</v>
      </c>
      <c>
        <v>8</v>
      </c>
      <c>
        <v>0</v>
      </c>
      <c>
        <v>10</v>
      </c>
      <c>
        <v>0</v>
      </c>
      <c>
        <v>0</v>
      </c>
      <c>
        <v>0</v>
      </c>
      <c>
        <v>34.40690102566227</v>
      </c>
      <c>
        <v>0</v>
      </c>
      <c>
        <v>12.60902260561735</v>
      </c>
      <c>
        <v>0</v>
      </c>
      <c>
        <v>24.979618543172418</v>
      </c>
      <c>
        <v>0</v>
      </c>
      <c>
        <v>0</v>
      </c>
      <c>
        <v>71.99554217445204</v>
      </c>
    </row>
    <row>
      <c>
        <v>2601647</v>
      </c>
      <c>
        <v>1</v>
      </c>
      <c>
        <is>
          <t>İZMİR</t>
        </is>
      </c>
      <c>
        <v>BORNOVA</v>
      </c>
      <c>
        <is>
          <t>Dağıtım Transformatörü</t>
        </is>
      </c>
      <c>
        <v>K-3338 35-02-K03338_35-02-K03338_2359363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08.07.2023 00:34:58</t>
        </is>
      </c>
      <c>
        <is>
          <t>08.07.2023 01:08:49</t>
        </is>
      </c>
      <c>
        <v>0.564166666</v>
      </c>
      <c>
        <v>0</v>
      </c>
      <c>
        <v>713</v>
      </c>
      <c>
        <v>0</v>
      </c>
      <c>
        <v>0</v>
      </c>
      <c>
        <v>0</v>
      </c>
      <c>
        <v>86</v>
      </c>
      <c>
        <v>0</v>
      </c>
      <c>
        <v>1</v>
      </c>
      <c>
        <v>0</v>
      </c>
      <c>
        <v>94.9885153456186</v>
      </c>
      <c>
        <v>0</v>
      </c>
      <c>
        <v>0</v>
      </c>
      <c>
        <v>0</v>
      </c>
      <c>
        <v>39.66667998394036</v>
      </c>
      <c>
        <v>0</v>
      </c>
      <c>
        <v>5.0551078880361375</v>
      </c>
      <c>
        <v>139.71030321759508</v>
      </c>
    </row>
    <row>
      <c>
        <v>2602142</v>
      </c>
      <c>
        <v>1</v>
      </c>
      <c>
        <is>
          <t>İZMİR</t>
        </is>
      </c>
      <c>
        <v>ÇEŞME</v>
      </c>
      <c>
        <is>
          <t>Kullanıcı Bağlantı Hattı</t>
        </is>
      </c>
      <c>
        <v>L-288 MENDERES MAH. 35-18-L00288_950447122_950447122</v>
      </c>
      <c>
        <v>AG Branşman Yeraltı Kablo Arızası</v>
      </c>
      <c>
        <v>Dağıtım-AG</v>
      </c>
      <c>
        <v>Uzun</v>
      </c>
      <c>
        <v>Şebeke işletmecisi</v>
      </c>
      <c>
        <v>Bildirimsiz</v>
      </c>
      <c>
        <is>
          <t>08.07.2023 16:12:32</t>
        </is>
      </c>
      <c>
        <is>
          <t>08.07.2023 18:42:41</t>
        </is>
      </c>
      <c>
        <v>2.5025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0.46559976518604607</v>
      </c>
      <c>
        <v>0</v>
      </c>
      <c>
        <v>0</v>
      </c>
      <c>
        <v>0</v>
      </c>
      <c>
        <v>0</v>
      </c>
      <c>
        <v>0</v>
      </c>
      <c>
        <v>0</v>
      </c>
      <c>
        <v>0.46559976518604607</v>
      </c>
    </row>
    <row>
      <c>
        <v>2602165</v>
      </c>
      <c>
        <v>1</v>
      </c>
      <c>
        <is>
          <t>İZMİR</t>
        </is>
      </c>
      <c>
        <v>ÇİĞLİ</v>
      </c>
      <c>
        <is>
          <t>Kullanıcı Bağlantı Hattı</t>
        </is>
      </c>
      <c>
        <v>M-203(DM-2/7) 35-09-M00203_914557476_914557476</v>
      </c>
      <c>
        <v>AG Box / Sdk Abone Çıkış Sigorta Atığı</v>
      </c>
      <c>
        <v>Dağıtım-AG</v>
      </c>
      <c>
        <v>Uzun</v>
      </c>
      <c>
        <v>Şebeke işletmecisi</v>
      </c>
      <c>
        <v>Bildirimsiz</v>
      </c>
      <c>
        <is>
          <t>08.07.2023 16:55:47</t>
        </is>
      </c>
      <c>
        <is>
          <t>08.07.2023 18:28:49</t>
        </is>
      </c>
      <c>
        <v>1.550555555</v>
      </c>
      <c>
        <v>0</v>
      </c>
      <c>
        <v>33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14.135950745952861</v>
      </c>
      <c>
        <v>0</v>
      </c>
      <c>
        <v>0</v>
      </c>
      <c>
        <v>0</v>
      </c>
      <c>
        <v>0</v>
      </c>
      <c>
        <v>0</v>
      </c>
      <c>
        <v>0</v>
      </c>
      <c>
        <v>14.135950745952861</v>
      </c>
    </row>
    <row>
      <c>
        <v>2601873</v>
      </c>
      <c>
        <v>1</v>
      </c>
      <c>
        <is>
          <t>İZMİR</t>
        </is>
      </c>
      <c>
        <v>ÖDEMİŞ</v>
      </c>
      <c>
        <is>
          <t>Dağıtım Transformatörü</t>
        </is>
      </c>
      <c>
        <v>TR-131 35-15-M00131_35-15-M00131_66748093</v>
      </c>
      <c>
        <v>Şebeke Yenileme ve Kapasite Artışı Çalışması</v>
      </c>
      <c>
        <v>Dağıtım-AG</v>
      </c>
      <c>
        <v>Uzun</v>
      </c>
      <c>
        <v>Şebeke işletmecisi</v>
      </c>
      <c>
        <v>Bildirimli</v>
      </c>
      <c>
        <is>
          <t>08.07.2023 10:44:23</t>
        </is>
      </c>
      <c>
        <is>
          <t>08.07.2023 17:29:26</t>
        </is>
      </c>
      <c>
        <v>6.750833333</v>
      </c>
      <c>
        <v>0</v>
      </c>
      <c>
        <v>387</v>
      </c>
      <c>
        <v>0</v>
      </c>
      <c>
        <v>0</v>
      </c>
      <c>
        <v>0</v>
      </c>
      <c>
        <v>30</v>
      </c>
      <c>
        <v>0</v>
      </c>
      <c>
        <v>0</v>
      </c>
      <c>
        <v>0</v>
      </c>
      <c>
        <v>578.0657939870683</v>
      </c>
      <c>
        <v>0</v>
      </c>
      <c>
        <v>0</v>
      </c>
      <c>
        <v>0</v>
      </c>
      <c>
        <v>333.2303729975385</v>
      </c>
      <c>
        <v>0</v>
      </c>
      <c>
        <v>0</v>
      </c>
      <c>
        <v>911.2961669846068</v>
      </c>
    </row>
    <row>
      <c>
        <v>2601687</v>
      </c>
      <c>
        <v>1</v>
      </c>
      <c>
        <is>
          <t>İZMİR</t>
        </is>
      </c>
      <c>
        <v>BAYINDIR</v>
      </c>
      <c>
        <is>
          <t>DM</t>
        </is>
      </c>
      <c>
        <v>BAYINDIR İM 35-20-A00001_YANIK KAVAK L04_2058789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08.07.2023 06:20:36</t>
        </is>
      </c>
      <c>
        <is>
          <t>08.07.2023 06:39:55</t>
        </is>
      </c>
      <c>
        <v>0.321944444</v>
      </c>
      <c>
        <v>0</v>
      </c>
      <c>
        <v>120</v>
      </c>
      <c>
        <v>1</v>
      </c>
      <c>
        <v>227</v>
      </c>
      <c>
        <v>3</v>
      </c>
      <c>
        <v>72</v>
      </c>
      <c>
        <v>2</v>
      </c>
      <c>
        <v>0</v>
      </c>
      <c>
        <v>0</v>
      </c>
      <c>
        <v>8.566490051498368</v>
      </c>
      <c>
        <v>0.5453958142784716</v>
      </c>
      <c>
        <v>98.72082662735441</v>
      </c>
      <c>
        <v>3.814528419933515</v>
      </c>
      <c>
        <v>20.184851622657064</v>
      </c>
      <c>
        <v>5.036736935883337</v>
      </c>
      <c>
        <v>0</v>
      </c>
      <c>
        <v>136.86882947160515</v>
      </c>
    </row>
    <row>
      <c>
        <v>2601787</v>
      </c>
      <c>
        <v>1</v>
      </c>
      <c>
        <is>
          <t>MANİSA</t>
        </is>
      </c>
      <c>
        <v>SARIGÖL</v>
      </c>
      <c>
        <is>
          <t>Dağıtım Transformatörü</t>
        </is>
      </c>
      <c>
        <v>SARIGÖL TR-28 45-79-M00028_45-79-M00028_2359666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08.07.2023 09:13:21</t>
        </is>
      </c>
      <c>
        <is>
          <t>08.07.2023 10:32:28</t>
        </is>
      </c>
      <c>
        <v>1.318611111</v>
      </c>
      <c>
        <v>0</v>
      </c>
      <c>
        <v>5</v>
      </c>
      <c>
        <v>0</v>
      </c>
      <c>
        <v>24</v>
      </c>
      <c>
        <v>0</v>
      </c>
      <c>
        <v>4</v>
      </c>
      <c>
        <v>0</v>
      </c>
      <c>
        <v>0</v>
      </c>
      <c>
        <v>0</v>
      </c>
      <c>
        <v>0.7948398758942253</v>
      </c>
      <c>
        <v>0</v>
      </c>
      <c>
        <v>108.15392948296888</v>
      </c>
      <c>
        <v>0</v>
      </c>
      <c>
        <v>8.102798134569639</v>
      </c>
      <c>
        <v>0</v>
      </c>
      <c>
        <v>0</v>
      </c>
      <c>
        <v>117.05156749343274</v>
      </c>
    </row>
    <row>
      <c>
        <v>2601979</v>
      </c>
      <c>
        <v>1</v>
      </c>
      <c>
        <is>
          <t>İZMİR</t>
        </is>
      </c>
      <c>
        <v>KARABAĞLAR</v>
      </c>
      <c>
        <is>
          <t>AG Fideri</t>
        </is>
      </c>
      <c>
        <v>K-813 35-01-K00813__72410566_72410566</v>
      </c>
      <c>
        <v>NH Altlık Arızası</v>
      </c>
      <c>
        <v>Dağıtım-AG</v>
      </c>
      <c>
        <v>Uzun</v>
      </c>
      <c>
        <v>Şebeke işletmecisi</v>
      </c>
      <c>
        <v>Bildirimsiz</v>
      </c>
      <c>
        <is>
          <t>08.07.2023 12:40:31</t>
        </is>
      </c>
      <c>
        <is>
          <t>08.07.2023 15:58:34</t>
        </is>
      </c>
      <c>
        <v>3.300833333</v>
      </c>
      <c>
        <v>0</v>
      </c>
      <c>
        <v>77</v>
      </c>
      <c>
        <v>0</v>
      </c>
      <c>
        <v>0</v>
      </c>
      <c>
        <v>0</v>
      </c>
      <c>
        <v>16</v>
      </c>
      <c>
        <v>0</v>
      </c>
      <c>
        <v>0</v>
      </c>
      <c>
        <v>0</v>
      </c>
      <c>
        <v>73.68867679682785</v>
      </c>
      <c>
        <v>0</v>
      </c>
      <c>
        <v>0</v>
      </c>
      <c>
        <v>0</v>
      </c>
      <c>
        <v>23.4988029811182</v>
      </c>
      <c>
        <v>0</v>
      </c>
      <c>
        <v>0</v>
      </c>
      <c>
        <v>97.18747977794605</v>
      </c>
    </row>
    <row>
      <c>
        <v>2602228</v>
      </c>
      <c>
        <v>1</v>
      </c>
      <c>
        <is>
          <t>MANİSA</t>
        </is>
      </c>
      <c>
        <v>ŞEHZADELER</v>
      </c>
      <c>
        <is>
          <t>OG Fideri</t>
        </is>
      </c>
      <c>
        <v>BEYDERE KÖK 45-71-M00128_HatBaşıAyırıcı_93515960 M07_93515960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08.07.2023 18:07:37</t>
        </is>
      </c>
      <c>
        <is>
          <t>08.07.2023 21:03:45</t>
        </is>
      </c>
      <c>
        <v>2.935555555</v>
      </c>
      <c>
        <v>0</v>
      </c>
      <c>
        <v>9</v>
      </c>
      <c>
        <v>0</v>
      </c>
      <c>
        <v>6</v>
      </c>
      <c>
        <v>0</v>
      </c>
      <c>
        <v>0</v>
      </c>
      <c>
        <v>0</v>
      </c>
      <c>
        <v>0</v>
      </c>
      <c>
        <v>0</v>
      </c>
      <c>
        <v>15.313294349447556</v>
      </c>
      <c>
        <v>0</v>
      </c>
      <c>
        <v>46.19598029301669</v>
      </c>
      <c>
        <v>0</v>
      </c>
      <c>
        <v>0</v>
      </c>
      <c>
        <v>0</v>
      </c>
      <c>
        <v>0</v>
      </c>
      <c>
        <v>61.50927464246425</v>
      </c>
    </row>
    <row>
      <c>
        <v>2601833</v>
      </c>
      <c>
        <v>1</v>
      </c>
      <c>
        <is>
          <t>İZMİR</t>
        </is>
      </c>
      <c>
        <v>BERGAMA</v>
      </c>
      <c>
        <is>
          <t>OG Fideri</t>
        </is>
      </c>
      <c>
        <v>TR-101 35-16-L00101_TR-55 L01_71979396</v>
      </c>
      <c>
        <v>Şebeke Yenileme ve Kapasite Artışı Çalışması</v>
      </c>
      <c>
        <v>Dağıtım-OG</v>
      </c>
      <c>
        <v>Uzun</v>
      </c>
      <c>
        <v>Şebeke işletmecisi</v>
      </c>
      <c>
        <v>Bildirimli</v>
      </c>
      <c>
        <is>
          <t>08.07.2023 10:01:51</t>
        </is>
      </c>
      <c>
        <is>
          <t>08.07.2023 17:49:16</t>
        </is>
      </c>
      <c>
        <v>7.790277777</v>
      </c>
      <c>
        <v>0</v>
      </c>
      <c>
        <v>484</v>
      </c>
      <c>
        <v>0</v>
      </c>
      <c>
        <v>35</v>
      </c>
      <c>
        <v>1</v>
      </c>
      <c>
        <v>19</v>
      </c>
      <c>
        <v>0</v>
      </c>
      <c>
        <v>0</v>
      </c>
      <c>
        <v>0</v>
      </c>
      <c>
        <v>753.2239518523403</v>
      </c>
      <c>
        <v>0</v>
      </c>
      <c>
        <v>161.56732137165542</v>
      </c>
      <c>
        <v>2655.572780729134</v>
      </c>
      <c>
        <v>84.61864601242156</v>
      </c>
      <c>
        <v>0</v>
      </c>
      <c>
        <v>0</v>
      </c>
      <c>
        <v>3654.9826999655515</v>
      </c>
    </row>
    <row>
      <c>
        <v>2602271</v>
      </c>
      <c>
        <v>1</v>
      </c>
      <c>
        <is>
          <t>İZMİR</t>
        </is>
      </c>
      <c>
        <v>ÖDEMİŞ</v>
      </c>
      <c>
        <is>
          <t>AG Fideri</t>
        </is>
      </c>
      <c>
        <v>KARADOĞAN TR-6 35-15-L00465_A_91227093_91227093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08.07.2023 18:48:49</t>
        </is>
      </c>
      <c>
        <is>
          <t>09.07.2023 02:41:10</t>
        </is>
      </c>
      <c>
        <v>7.8725</v>
      </c>
      <c>
        <v>0</v>
      </c>
      <c>
        <v>6</v>
      </c>
      <c>
        <v>0</v>
      </c>
      <c>
        <v>7</v>
      </c>
      <c>
        <v>0</v>
      </c>
      <c>
        <v>12</v>
      </c>
      <c>
        <v>0</v>
      </c>
      <c>
        <v>0</v>
      </c>
      <c>
        <v>0</v>
      </c>
      <c>
        <v>8.640110031636125</v>
      </c>
      <c>
        <v>0</v>
      </c>
      <c>
        <v>420.92443568995384</v>
      </c>
      <c>
        <v>0</v>
      </c>
      <c>
        <v>143.56353072351192</v>
      </c>
      <c>
        <v>0</v>
      </c>
      <c>
        <v>0</v>
      </c>
      <c>
        <v>573.1280764451019</v>
      </c>
    </row>
    <row>
      <c>
        <v>2601773</v>
      </c>
      <c>
        <v>1</v>
      </c>
      <c>
        <is>
          <t>İZMİR</t>
        </is>
      </c>
      <c>
        <v>ÇEŞME</v>
      </c>
      <c>
        <is>
          <t>Kullanıcı Bağlantı Hattı</t>
        </is>
      </c>
      <c>
        <v>L-330 DENİZKIZI-1 35-18-L00330_950438350_950438350</v>
      </c>
      <c>
        <v>AG Branşman Yeraltı Kablo Arızası</v>
      </c>
      <c>
        <v>Dağıtım-AG</v>
      </c>
      <c>
        <v>Uzun</v>
      </c>
      <c>
        <v>Şebeke işletmecisi</v>
      </c>
      <c>
        <v>Bildirimsiz</v>
      </c>
      <c>
        <is>
          <t>08.07.2023 09:07:12</t>
        </is>
      </c>
      <c>
        <is>
          <t>08.07.2023 15:21:06</t>
        </is>
      </c>
      <c>
        <v>6.231666666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0.229660239063717</v>
      </c>
      <c>
        <v>0</v>
      </c>
      <c>
        <v>0</v>
      </c>
      <c>
        <v>0</v>
      </c>
      <c>
        <v>0</v>
      </c>
      <c>
        <v>0</v>
      </c>
      <c>
        <v>0</v>
      </c>
      <c>
        <v>0.229660239063717</v>
      </c>
    </row>
    <row>
      <c>
        <v>2602082</v>
      </c>
      <c>
        <v>1</v>
      </c>
      <c>
        <is>
          <t>İZMİR</t>
        </is>
      </c>
      <c>
        <v>MENEMEN</v>
      </c>
      <c>
        <is>
          <t>DM</t>
        </is>
      </c>
      <c>
        <v>PANAZTEPE DM 35-28-M00732_KESİKKÖY-2 GİRİŞ M02_2315401</v>
      </c>
      <c>
        <v>OG Atlama(Jumper) Arızası</v>
      </c>
      <c>
        <v>Dağıtım-OG</v>
      </c>
      <c>
        <v>Uzun</v>
      </c>
      <c>
        <v>Şebeke işletmecisi</v>
      </c>
      <c>
        <v>Bildirimsiz</v>
      </c>
      <c>
        <is>
          <t>08.07.2023 15:34:01</t>
        </is>
      </c>
      <c>
        <is>
          <t>08.07.2023 17:36:26</t>
        </is>
      </c>
      <c>
        <v>2.040277777</v>
      </c>
      <c>
        <v>6</v>
      </c>
      <c>
        <v>3008</v>
      </c>
      <c>
        <v>16</v>
      </c>
      <c>
        <v>69</v>
      </c>
      <c>
        <v>20</v>
      </c>
      <c>
        <v>769</v>
      </c>
      <c>
        <v>6</v>
      </c>
      <c>
        <v>0</v>
      </c>
      <c>
        <v>11.284843371047753</v>
      </c>
      <c>
        <v>1406.5915239939625</v>
      </c>
      <c>
        <v>49.688143160740445</v>
      </c>
      <c>
        <v>90.99932653042053</v>
      </c>
      <c>
        <v>165.07131473316838</v>
      </c>
      <c>
        <v>1650.0764470859517</v>
      </c>
      <c>
        <v>403.5030301644116</v>
      </c>
      <c>
        <v>0</v>
      </c>
      <c>
        <v>3777.214629039703</v>
      </c>
    </row>
    <row>
      <c>
        <v>2602059</v>
      </c>
      <c>
        <v>1</v>
      </c>
      <c>
        <is>
          <t>İZMİR</t>
        </is>
      </c>
      <c>
        <v>BORNOVA</v>
      </c>
      <c>
        <is>
          <t>AG Fideri</t>
        </is>
      </c>
      <c>
        <v>M-3557(YATIRIM REZERVE) 35-02-M03557__93967126_93967126</v>
      </c>
      <c>
        <v>Şebeke Yenileme ve Kapasite Artışı Çalışması</v>
      </c>
      <c>
        <v>Dağıtım-AG</v>
      </c>
      <c>
        <v>Uzun</v>
      </c>
      <c>
        <v>Şebeke işletmecisi</v>
      </c>
      <c>
        <v>Bildirimli</v>
      </c>
      <c>
        <is>
          <t>08.07.2023 13:00:00</t>
        </is>
      </c>
      <c>
        <is>
          <t>08.07.2023 14:54:00</t>
        </is>
      </c>
      <c>
        <v>1.9</v>
      </c>
      <c>
        <v>0</v>
      </c>
      <c>
        <v>168</v>
      </c>
      <c>
        <v>0</v>
      </c>
      <c>
        <v>0</v>
      </c>
      <c>
        <v>0</v>
      </c>
      <c>
        <v>12</v>
      </c>
      <c>
        <v>0</v>
      </c>
      <c>
        <v>0</v>
      </c>
      <c>
        <v>0</v>
      </c>
      <c>
        <v>72.10600715776998</v>
      </c>
      <c>
        <v>0</v>
      </c>
      <c>
        <v>0</v>
      </c>
      <c>
        <v>0</v>
      </c>
      <c>
        <v>20.414714095230146</v>
      </c>
      <c>
        <v>0</v>
      </c>
      <c>
        <v>0</v>
      </c>
      <c>
        <v>92.52072125300012</v>
      </c>
    </row>
    <row>
      <c>
        <v>2601704</v>
      </c>
      <c>
        <v>1</v>
      </c>
      <c>
        <is>
          <t>İZMİR</t>
        </is>
      </c>
      <c>
        <v>KARŞIYAKA</v>
      </c>
      <c>
        <is>
          <t>Kullanıcı Bağlantı Hattı</t>
        </is>
      </c>
      <c>
        <v>K-4503 35-04-K04503_950080928_950080928</v>
      </c>
      <c>
        <v>AG Branşman Yeraltı Kablo Arızası</v>
      </c>
      <c>
        <v>Dağıtım-AG</v>
      </c>
      <c>
        <v>Uzun</v>
      </c>
      <c>
        <v>Şebeke işletmecisi</v>
      </c>
      <c>
        <v>Bildirimsiz</v>
      </c>
      <c>
        <is>
          <t>08.07.2023 07:14:34</t>
        </is>
      </c>
      <c>
        <is>
          <t>08.07.2023 15:01:05</t>
        </is>
      </c>
      <c>
        <v>7.775277777</v>
      </c>
      <c>
        <v>0</v>
      </c>
      <c>
        <v>0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</row>
    <row>
      <c>
        <v>2602294</v>
      </c>
      <c>
        <v>1</v>
      </c>
      <c>
        <is>
          <t>MANİSA</t>
        </is>
      </c>
      <c>
        <v>TURGUTLU</v>
      </c>
      <c>
        <is>
          <t>AG Fideri</t>
        </is>
      </c>
      <c>
        <v>DM-3/15 (ESKİ TR-2/71) 45-83-L00071__72374618_72374618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08.07.2023 19:22:58</t>
        </is>
      </c>
      <c>
        <is>
          <t>08.07.2023 19:43:52</t>
        </is>
      </c>
      <c>
        <v>0.348333333</v>
      </c>
      <c>
        <v>0</v>
      </c>
      <c>
        <v>97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6.420689509977068</v>
      </c>
      <c>
        <v>0</v>
      </c>
      <c>
        <v>0</v>
      </c>
      <c>
        <v>0</v>
      </c>
      <c>
        <v>0.7756572393400307</v>
      </c>
      <c>
        <v>0</v>
      </c>
      <c>
        <v>0</v>
      </c>
      <c>
        <v>7.196346749317099</v>
      </c>
    </row>
    <row>
      <c>
        <v>2601767</v>
      </c>
      <c>
        <v>1</v>
      </c>
      <c>
        <is>
          <t>MANİSA</t>
        </is>
      </c>
      <c>
        <v>GÖRDES</v>
      </c>
      <c>
        <is>
          <t>KÖK</t>
        </is>
      </c>
      <c>
        <v>YAKAKÖY KÖK 45-75-M00067_KAYACIK ESKİ SARIALİLER M05_2092145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08.07.2023 09:06:20</t>
        </is>
      </c>
      <c>
        <is>
          <t>08.07.2023 09:11:08</t>
        </is>
      </c>
      <c>
        <v>0.08</v>
      </c>
      <c>
        <v>4</v>
      </c>
      <c>
        <v>1195</v>
      </c>
      <c>
        <v>3</v>
      </c>
      <c>
        <v>143</v>
      </c>
      <c>
        <v>3</v>
      </c>
      <c>
        <v>75</v>
      </c>
      <c>
        <v>0</v>
      </c>
      <c>
        <v>0</v>
      </c>
      <c>
        <v>0.07069841728000001</v>
      </c>
      <c>
        <v>8.140230901761912</v>
      </c>
      <c>
        <v>0.6282214892870401</v>
      </c>
      <c>
        <v>7.962486200980094</v>
      </c>
      <c>
        <v>0.429913693323392</v>
      </c>
      <c>
        <v>1.870819781839008</v>
      </c>
      <c>
        <v>0</v>
      </c>
      <c>
        <v>0</v>
      </c>
      <c>
        <v>19.102370484471447</v>
      </c>
    </row>
    <row>
      <c>
        <v>2602394</v>
      </c>
      <c>
        <v>1</v>
      </c>
      <c>
        <is>
          <t>İZMİR</t>
        </is>
      </c>
      <c>
        <v>ÖDEMİŞ</v>
      </c>
      <c>
        <is>
          <t>DM</t>
        </is>
      </c>
      <c>
        <v>ÖDEMİŞ İM 35-15-A00001_YENİ KENT L16_2062383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08.07.2023 21:39:22</t>
        </is>
      </c>
      <c>
        <is>
          <t>08.07.2023 21:47:46</t>
        </is>
      </c>
      <c>
        <v>0.14</v>
      </c>
      <c>
        <v>0</v>
      </c>
      <c>
        <v>1847</v>
      </c>
      <c>
        <v>27</v>
      </c>
      <c>
        <v>66</v>
      </c>
      <c>
        <v>10</v>
      </c>
      <c>
        <v>216</v>
      </c>
      <c>
        <v>2</v>
      </c>
      <c>
        <v>1</v>
      </c>
      <c>
        <v>0</v>
      </c>
      <c>
        <v>52.270822362764065</v>
      </c>
      <c>
        <v>19.888948780712706</v>
      </c>
      <c>
        <v>13.797721145284054</v>
      </c>
      <c>
        <v>8.564224337373936</v>
      </c>
      <c>
        <v>20.006598165201478</v>
      </c>
      <c>
        <v>21.97980701883137</v>
      </c>
      <c>
        <v>1.6601901232190404</v>
      </c>
      <c>
        <v>138.1683119333867</v>
      </c>
    </row>
    <row>
      <c>
        <v>2601753</v>
      </c>
      <c>
        <v>1</v>
      </c>
      <c>
        <is>
          <t>MANİSA</t>
        </is>
      </c>
      <c>
        <v>SARUHANLI</v>
      </c>
      <c>
        <is>
          <t>DM</t>
        </is>
      </c>
      <c>
        <v>SARUHANLI DM 45-80-M00001_HACIRAHMANLI M13_2324164</v>
      </c>
      <c>
        <v>Şebeke Bakım Çalışması</v>
      </c>
      <c>
        <v>Dağıtım-OG</v>
      </c>
      <c>
        <v>Uzun</v>
      </c>
      <c>
        <v>Şebeke işletmecisi</v>
      </c>
      <c>
        <v>Bildirimli</v>
      </c>
      <c>
        <is>
          <t>08.07.2023 08:59:34</t>
        </is>
      </c>
      <c>
        <is>
          <t>08.07.2023 13:17:20</t>
        </is>
      </c>
      <c>
        <v>4.296111111</v>
      </c>
      <c>
        <v>5</v>
      </c>
      <c>
        <v>1831</v>
      </c>
      <c>
        <v>79</v>
      </c>
      <c>
        <v>103</v>
      </c>
      <c>
        <v>14</v>
      </c>
      <c>
        <v>203</v>
      </c>
      <c>
        <v>4</v>
      </c>
      <c>
        <v>1</v>
      </c>
      <c>
        <v>8.752869553924187</v>
      </c>
      <c>
        <v>1462.0240600878158</v>
      </c>
      <c>
        <v>1547.7303430541842</v>
      </c>
      <c>
        <v>1606.874984375064</v>
      </c>
      <c>
        <v>270.76848397086155</v>
      </c>
      <c>
        <v>686.7437377327547</v>
      </c>
      <c>
        <v>1523.2570105400607</v>
      </c>
      <c>
        <v>11.278962099798896</v>
      </c>
      <c>
        <v>7117.430451414464</v>
      </c>
    </row>
    <row>
      <c>
        <v>2602208</v>
      </c>
      <c>
        <v>1</v>
      </c>
      <c>
        <is>
          <t>MANİSA</t>
        </is>
      </c>
      <c>
        <v>TURGUTLU</v>
      </c>
      <c>
        <is>
          <t>AG Fideri</t>
        </is>
      </c>
      <c>
        <v>ÇATALKÖPRÜ TR-1 45-83-L00253_D_56400148_56400148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08.07.2023 17:36:20</t>
        </is>
      </c>
      <c>
        <is>
          <t>08.07.2023 18:38:05</t>
        </is>
      </c>
      <c>
        <v>1.029166666</v>
      </c>
      <c>
        <v>0</v>
      </c>
      <c>
        <v>1</v>
      </c>
      <c>
        <v>0</v>
      </c>
      <c>
        <v>1</v>
      </c>
      <c>
        <v>0</v>
      </c>
      <c>
        <v>3</v>
      </c>
      <c>
        <v>0</v>
      </c>
      <c>
        <v>0</v>
      </c>
      <c>
        <v>0</v>
      </c>
      <c>
        <v>0.0615634520731875</v>
      </c>
      <c>
        <v>0</v>
      </c>
      <c>
        <v>0.23246699086206557</v>
      </c>
      <c>
        <v>0</v>
      </c>
      <c>
        <v>2.177363062443454</v>
      </c>
      <c>
        <v>0</v>
      </c>
      <c>
        <v>0</v>
      </c>
      <c>
        <v>2.4713935053787073</v>
      </c>
    </row>
    <row>
      <c>
        <v>2602102</v>
      </c>
      <c>
        <v>1</v>
      </c>
      <c>
        <is>
          <t>İZMİR</t>
        </is>
      </c>
      <c>
        <v>URLA</v>
      </c>
      <c>
        <is>
          <t>AG Fideri</t>
        </is>
      </c>
      <c>
        <v>TR-77 ÇEŞMEALTI KÖK 35-19-M00077__78917798_78917798</v>
      </c>
      <c>
        <v>AG Yeraltı Kablo Arızası</v>
      </c>
      <c>
        <v>Dağıtım-AG</v>
      </c>
      <c>
        <v>Uzun</v>
      </c>
      <c>
        <v>Şebeke işletmecisi</v>
      </c>
      <c>
        <v>Bildirimsiz</v>
      </c>
      <c>
        <is>
          <t>08.07.2023 15:27:39</t>
        </is>
      </c>
      <c>
        <is>
          <t>08.07.2023 19:22:03</t>
        </is>
      </c>
      <c>
        <v>3.906666666</v>
      </c>
      <c>
        <v>0</v>
      </c>
      <c>
        <v>77</v>
      </c>
      <c>
        <v>0</v>
      </c>
      <c>
        <v>6</v>
      </c>
      <c>
        <v>0</v>
      </c>
      <c>
        <v>6</v>
      </c>
      <c>
        <v>0</v>
      </c>
      <c>
        <v>0</v>
      </c>
      <c>
        <v>0</v>
      </c>
      <c>
        <v>184.09511542153575</v>
      </c>
      <c>
        <v>0</v>
      </c>
      <c>
        <v>31.582954042808147</v>
      </c>
      <c>
        <v>0</v>
      </c>
      <c>
        <v>55.54804948337538</v>
      </c>
      <c>
        <v>0</v>
      </c>
      <c>
        <v>0</v>
      </c>
      <c>
        <v>271.22611894771927</v>
      </c>
    </row>
    <row>
      <c>
        <v>2602351</v>
      </c>
      <c>
        <v>1</v>
      </c>
      <c>
        <is>
          <t>İZMİR</t>
        </is>
      </c>
      <c>
        <v>FOÇA</v>
      </c>
      <c>
        <is>
          <t>Saha Dağıtım Kutusu (SDK)</t>
        </is>
      </c>
      <c>
        <v>FOÇA TR-46 35-23-L00046_A a1b_42054546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08.07.2023 20:27:02</t>
        </is>
      </c>
      <c>
        <is>
          <t>08.07.2023 21:43:46</t>
        </is>
      </c>
      <c>
        <v>1.278888888</v>
      </c>
      <c>
        <v>0</v>
      </c>
      <c>
        <v>4</v>
      </c>
      <c>
        <v>0</v>
      </c>
      <c>
        <v>0</v>
      </c>
      <c>
        <v>0</v>
      </c>
      <c>
        <v>15</v>
      </c>
      <c>
        <v>0</v>
      </c>
      <c>
        <v>0</v>
      </c>
      <c>
        <v>0</v>
      </c>
      <c>
        <v>0.9920291199848787</v>
      </c>
      <c>
        <v>0</v>
      </c>
      <c>
        <v>0</v>
      </c>
      <c>
        <v>0</v>
      </c>
      <c>
        <v>30.290909439869125</v>
      </c>
      <c>
        <v>0</v>
      </c>
      <c>
        <v>0</v>
      </c>
      <c>
        <v>31.282938559854003</v>
      </c>
    </row>
    <row>
      <c>
        <v>2602002</v>
      </c>
      <c>
        <v>1</v>
      </c>
      <c>
        <is>
          <t>İZMİR</t>
        </is>
      </c>
      <c>
        <v>BAYINDIR</v>
      </c>
      <c>
        <is>
          <t>AG Fideri</t>
        </is>
      </c>
      <c>
        <v>TR-1-5/7A 35-20-L00458__72750561_72750561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08.07.2023 13:17:15</t>
        </is>
      </c>
      <c>
        <is>
          <t>08.07.2023 15:37:33</t>
        </is>
      </c>
      <c>
        <v>2.338333333</v>
      </c>
      <c>
        <v>0</v>
      </c>
      <c>
        <v>5</v>
      </c>
      <c>
        <v>0</v>
      </c>
      <c>
        <v>14</v>
      </c>
      <c>
        <v>0</v>
      </c>
      <c>
        <v>1</v>
      </c>
      <c>
        <v>0</v>
      </c>
      <c>
        <v>0</v>
      </c>
      <c>
        <v>0</v>
      </c>
      <c>
        <v>3.643761661312116</v>
      </c>
      <c>
        <v>0</v>
      </c>
      <c>
        <v>45.89314798270173</v>
      </c>
      <c>
        <v>0</v>
      </c>
      <c>
        <v>5.7390523546946275</v>
      </c>
      <c>
        <v>0</v>
      </c>
      <c>
        <v>0</v>
      </c>
      <c>
        <v>55.275961998708475</v>
      </c>
    </row>
    <row>
      <c>
        <v>2601810</v>
      </c>
      <c>
        <v>1</v>
      </c>
      <c>
        <is>
          <t>İZMİR</t>
        </is>
      </c>
      <c>
        <v>BORNOVA</v>
      </c>
      <c>
        <is>
          <t>Kullanıcı Bağlantı Hattı</t>
        </is>
      </c>
      <c>
        <v>K-4650 35-02-K04650_913024622_913024622</v>
      </c>
      <c>
        <v>AG Branşman Yeraltı Kablo Arızası</v>
      </c>
      <c>
        <v>Dağıtım-AG</v>
      </c>
      <c>
        <v>Uzun</v>
      </c>
      <c>
        <v>Şebeke işletmecisi</v>
      </c>
      <c>
        <v>Bildirimsiz</v>
      </c>
      <c>
        <is>
          <t>08.07.2023 09:37:08</t>
        </is>
      </c>
      <c>
        <is>
          <t>08.07.2023 11:15:19</t>
        </is>
      </c>
      <c>
        <v>1.636388888</v>
      </c>
      <c>
        <v>0</v>
      </c>
      <c>
        <v>3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1.3362471391469184</v>
      </c>
      <c>
        <v>0</v>
      </c>
      <c>
        <v>0</v>
      </c>
      <c>
        <v>0</v>
      </c>
      <c>
        <v>0</v>
      </c>
      <c>
        <v>0</v>
      </c>
      <c>
        <v>0</v>
      </c>
      <c>
        <v>1.3362471391469184</v>
      </c>
    </row>
    <row>
      <c>
        <v>2601710</v>
      </c>
      <c>
        <v>1</v>
      </c>
      <c>
        <is>
          <t>İZMİR</t>
        </is>
      </c>
      <c>
        <v>FOÇA</v>
      </c>
      <c>
        <is>
          <t>KÖK</t>
        </is>
      </c>
      <c>
        <v>FOÇA CEZA İNFAZ KURUMU KÖK 35-23-M00302_BAĞARASI DM GİRİŞ M03_67574173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08.07.2023 07:31:56</t>
        </is>
      </c>
      <c>
        <is>
          <t>08.07.2023 08:33:31</t>
        </is>
      </c>
      <c>
        <v>1.026388888</v>
      </c>
      <c>
        <v>33</v>
      </c>
      <c>
        <v>4743</v>
      </c>
      <c>
        <v>56</v>
      </c>
      <c>
        <v>79</v>
      </c>
      <c>
        <v>58</v>
      </c>
      <c>
        <v>523</v>
      </c>
      <c>
        <v>7</v>
      </c>
      <c>
        <v>0</v>
      </c>
      <c>
        <v>23.239701801805435</v>
      </c>
      <c>
        <v>1015.95530577956</v>
      </c>
      <c>
        <v>748.9715569489608</v>
      </c>
      <c>
        <v>47.15923954256461</v>
      </c>
      <c>
        <v>485.0109940715801</v>
      </c>
      <c>
        <v>445.9646340040389</v>
      </c>
      <c>
        <v>326.7890530521972</v>
      </c>
      <c>
        <v>0</v>
      </c>
      <c>
        <v>3093.090485200707</v>
      </c>
    </row>
    <row>
      <c>
        <v>2601713</v>
      </c>
      <c>
        <v>1</v>
      </c>
      <c>
        <is>
          <t>İZMİR</t>
        </is>
      </c>
      <c>
        <v>URLA</v>
      </c>
      <c>
        <is>
          <t>Kullanıcı Bağlantı Hattı</t>
        </is>
      </c>
      <c>
        <v>DM-3/19 35-19-M00019_956695863_956695863</v>
      </c>
      <c>
        <v>AG Box / Sdk Abone Çıkış Sigorta Atığı</v>
      </c>
      <c>
        <v>Dağıtım-AG</v>
      </c>
      <c>
        <v>Uzun</v>
      </c>
      <c>
        <v>Şebeke işletmecisi</v>
      </c>
      <c>
        <v>Bildirimsiz</v>
      </c>
      <c>
        <is>
          <t>08.07.2023 07:43:26</t>
        </is>
      </c>
      <c>
        <is>
          <t>08.07.2023 08:58:49</t>
        </is>
      </c>
      <c>
        <v>1.256388888</v>
      </c>
      <c>
        <v>0</v>
      </c>
      <c>
        <v>10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2.8587087174560613</v>
      </c>
      <c>
        <v>0</v>
      </c>
      <c>
        <v>0</v>
      </c>
      <c>
        <v>0</v>
      </c>
      <c>
        <v>23.92196368751964</v>
      </c>
      <c>
        <v>0</v>
      </c>
      <c>
        <v>0</v>
      </c>
      <c>
        <v>26.7806724049757</v>
      </c>
    </row>
    <row>
      <c>
        <v>2602260</v>
      </c>
      <c>
        <v>1</v>
      </c>
      <c>
        <is>
          <t>İZMİR</t>
        </is>
      </c>
      <c>
        <v>SEFERİHİSAR</v>
      </c>
      <c>
        <is>
          <t>Kullanıcı Bağlantı Hattı</t>
        </is>
      </c>
      <c>
        <v>DM-1/TR-3 35-14-M00314_961533420_961533420</v>
      </c>
      <c>
        <v>AG Box / Sdk Abone Çıkış Sigorta Atığı</v>
      </c>
      <c>
        <v>Dağıtım-AG</v>
      </c>
      <c>
        <v>Uzun</v>
      </c>
      <c>
        <v>Şebeke işletmecisi</v>
      </c>
      <c>
        <v>Bildirimsiz</v>
      </c>
      <c>
        <is>
          <t>08.07.2023 18:38:07</t>
        </is>
      </c>
      <c>
        <is>
          <t>08.07.2023 19:07:04</t>
        </is>
      </c>
      <c>
        <v>0.4825</v>
      </c>
      <c>
        <v>0</v>
      </c>
      <c>
        <v>9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0.942936127473351</v>
      </c>
      <c>
        <v>0</v>
      </c>
      <c>
        <v>0</v>
      </c>
      <c>
        <v>0</v>
      </c>
      <c>
        <v>0</v>
      </c>
      <c>
        <v>0</v>
      </c>
      <c>
        <v>0</v>
      </c>
      <c>
        <v>0.942936127473351</v>
      </c>
    </row>
    <row>
      <c>
        <v>2602068</v>
      </c>
      <c>
        <v>1</v>
      </c>
      <c>
        <is>
          <t>MANİSA</t>
        </is>
      </c>
      <c>
        <v>SALİHLİ</v>
      </c>
      <c>
        <is>
          <t>KÖK</t>
        </is>
      </c>
      <c>
        <v>KAPANCI KÖK 45-78-L00229_HASALAN L02_2108490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08.07.2023 14:28:06</t>
        </is>
      </c>
      <c>
        <is>
          <t>08.07.2023 16:39:10</t>
        </is>
      </c>
      <c>
        <v>2.184444444</v>
      </c>
      <c>
        <v>2</v>
      </c>
      <c>
        <v>464</v>
      </c>
      <c>
        <v>50</v>
      </c>
      <c>
        <v>69</v>
      </c>
      <c>
        <v>20</v>
      </c>
      <c>
        <v>51</v>
      </c>
      <c>
        <v>0</v>
      </c>
      <c>
        <v>0</v>
      </c>
      <c>
        <v>3.1659073108924143</v>
      </c>
      <c>
        <v>260.9267640428073</v>
      </c>
      <c>
        <v>604.7225399068025</v>
      </c>
      <c>
        <v>537.6205301213279</v>
      </c>
      <c>
        <v>340.88458736337253</v>
      </c>
      <c>
        <v>98.40919043858547</v>
      </c>
      <c>
        <v>0</v>
      </c>
      <c>
        <v>0</v>
      </c>
      <c>
        <v>1845.729519183788</v>
      </c>
    </row>
    <row>
      <c>
        <v>2602237</v>
      </c>
      <c>
        <v>1</v>
      </c>
      <c>
        <is>
          <t>İZMİR</t>
        </is>
      </c>
      <c>
        <v>BERGAMA</v>
      </c>
      <c>
        <is>
          <t>OG Fideri</t>
        </is>
      </c>
      <c>
        <v>TR-55 35-16-L00055_TR-56 L03_71984715</v>
      </c>
      <c>
        <v>Plansız Kesinti / Müdahale</v>
      </c>
      <c>
        <v>Dağıtım-OG</v>
      </c>
      <c>
        <v>Uzun</v>
      </c>
      <c>
        <v>Şebeke işletmecisi</v>
      </c>
      <c>
        <v>Bildirimsiz</v>
      </c>
      <c>
        <is>
          <t>08.07.2023 18:06:46</t>
        </is>
      </c>
      <c>
        <is>
          <t>08.07.2023 18:42:52</t>
        </is>
      </c>
      <c>
        <v>0.601666666</v>
      </c>
      <c>
        <v>0</v>
      </c>
      <c>
        <v>484</v>
      </c>
      <c>
        <v>0</v>
      </c>
      <c>
        <v>35</v>
      </c>
      <c>
        <v>1</v>
      </c>
      <c>
        <v>19</v>
      </c>
      <c>
        <v>0</v>
      </c>
      <c>
        <v>0</v>
      </c>
      <c>
        <v>0</v>
      </c>
      <c>
        <v>59.356640202546885</v>
      </c>
      <c>
        <v>0</v>
      </c>
      <c>
        <v>12.898770919482427</v>
      </c>
      <c>
        <v>191.56834169633268</v>
      </c>
      <c>
        <v>6.22361956814727</v>
      </c>
      <c>
        <v>0</v>
      </c>
      <c>
        <v>0</v>
      </c>
      <c>
        <v>270.04737238650927</v>
      </c>
    </row>
    <row>
      <c>
        <v>2602091</v>
      </c>
      <c>
        <v>1</v>
      </c>
      <c>
        <is>
          <t>İZMİR</t>
        </is>
      </c>
      <c>
        <v>BUCA</v>
      </c>
      <c>
        <is>
          <t>AG Fideri</t>
        </is>
      </c>
      <c>
        <v>M-2112 35-03-M02112_A_56365376_56365376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08.07.2023 13:16:00</t>
        </is>
      </c>
      <c>
        <is>
          <t>08.07.2023 19:48:13</t>
        </is>
      </c>
      <c>
        <v>6.536944444</v>
      </c>
      <c>
        <v>0</v>
      </c>
      <c>
        <v>108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144.16248288361723</v>
      </c>
      <c>
        <v>0</v>
      </c>
      <c>
        <v>0</v>
      </c>
      <c>
        <v>0</v>
      </c>
      <c>
        <v>36.39018945983166</v>
      </c>
      <c>
        <v>0</v>
      </c>
      <c>
        <v>0</v>
      </c>
      <c>
        <v>180.55267234344888</v>
      </c>
    </row>
    <row>
      <c>
        <v>2602277</v>
      </c>
      <c>
        <v>1</v>
      </c>
      <c>
        <is>
          <t>İZMİR</t>
        </is>
      </c>
      <c>
        <v>URLA</v>
      </c>
      <c>
        <is>
          <t>DM</t>
        </is>
      </c>
      <c>
        <v>URLA İM 35-19-A00001_ÇEŞMEALTI L08_2049488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08.07.2023 19:05:24</t>
        </is>
      </c>
      <c>
        <is>
          <t>08.07.2023 19:16:38</t>
        </is>
      </c>
      <c>
        <v>0.187222222</v>
      </c>
      <c>
        <v>14</v>
      </c>
      <c>
        <v>4740</v>
      </c>
      <c>
        <v>0</v>
      </c>
      <c>
        <v>106</v>
      </c>
      <c>
        <v>9</v>
      </c>
      <c>
        <v>445</v>
      </c>
      <c>
        <v>0</v>
      </c>
      <c>
        <v>2</v>
      </c>
      <c>
        <v>40.133008797658434</v>
      </c>
      <c>
        <v>294.28490732228937</v>
      </c>
      <c>
        <v>0</v>
      </c>
      <c>
        <v>11.388272976036655</v>
      </c>
      <c>
        <v>77.25541481570718</v>
      </c>
      <c>
        <v>113.66293877303694</v>
      </c>
      <c>
        <v>0</v>
      </c>
      <c>
        <v>0.8054236685690273</v>
      </c>
      <c>
        <v>537.5299663532976</v>
      </c>
    </row>
    <row>
      <c>
        <v>2601696</v>
      </c>
      <c>
        <v>1</v>
      </c>
      <c>
        <is>
          <t>MANİSA</t>
        </is>
      </c>
      <c>
        <v>YUNUSEMRE</v>
      </c>
      <c>
        <is>
          <t>DM</t>
        </is>
      </c>
      <c>
        <v>ÜÇPINAR DM 45-71-M00183_GÖKBEL M09_72249134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08.07.2023 07:01:51</t>
        </is>
      </c>
      <c>
        <is>
          <t>08.07.2023 07:06:14</t>
        </is>
      </c>
      <c>
        <v>0.073055555</v>
      </c>
      <c>
        <v>18</v>
      </c>
      <c>
        <v>1764</v>
      </c>
      <c>
        <v>66</v>
      </c>
      <c>
        <v>104</v>
      </c>
      <c>
        <v>12</v>
      </c>
      <c>
        <v>151</v>
      </c>
      <c>
        <v>2</v>
      </c>
      <c>
        <v>0</v>
      </c>
      <c>
        <v>0.25936538053093</v>
      </c>
      <c>
        <v>14.662551082002901</v>
      </c>
      <c>
        <v>14.516372916101412</v>
      </c>
      <c>
        <v>7.263333444749179</v>
      </c>
      <c>
        <v>12.88657862195401</v>
      </c>
      <c>
        <v>4.217195845245529</v>
      </c>
      <c>
        <v>0.17750482289877012</v>
      </c>
      <c>
        <v>0</v>
      </c>
      <c>
        <v>53.98290211348273</v>
      </c>
    </row>
    <row>
      <c>
        <v>2602383</v>
      </c>
      <c>
        <v>1</v>
      </c>
      <c>
        <is>
          <t>İZMİR</t>
        </is>
      </c>
      <c>
        <v>TİRE</v>
      </c>
      <c>
        <is>
          <t>KÖK</t>
        </is>
      </c>
      <c>
        <v>ESKİOBA KÖK 35-29-L00037_MAHMUTLAR L02_2093166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08.07.2023 21:23:26</t>
        </is>
      </c>
      <c>
        <is>
          <t>08.07.2023 21:29:11</t>
        </is>
      </c>
      <c>
        <v>0.095833333</v>
      </c>
      <c>
        <v>0</v>
      </c>
      <c>
        <v>501</v>
      </c>
      <c>
        <v>36</v>
      </c>
      <c>
        <v>105</v>
      </c>
      <c>
        <v>12</v>
      </c>
      <c>
        <v>99</v>
      </c>
      <c>
        <v>1</v>
      </c>
      <c>
        <v>0</v>
      </c>
      <c>
        <v>0</v>
      </c>
      <c>
        <v>15.636527485280068</v>
      </c>
      <c>
        <v>40.04640087325761</v>
      </c>
      <c>
        <v>43.51560925060231</v>
      </c>
      <c>
        <v>6.09988432364641</v>
      </c>
      <c>
        <v>10.359318125678191</v>
      </c>
      <c>
        <v>0.6787897510356451</v>
      </c>
      <c>
        <v>0</v>
      </c>
      <c>
        <v>116.33652980950023</v>
      </c>
    </row>
    <row>
      <c>
        <v>2601922</v>
      </c>
      <c>
        <v>1</v>
      </c>
      <c>
        <is>
          <t>MANİSA</t>
        </is>
      </c>
      <c>
        <v>AKHİSAR</v>
      </c>
      <c>
        <is>
          <t>Kullanıcı Bağlantı Hattı</t>
        </is>
      </c>
      <c>
        <v>DM-12/TR-16 45-72-L00939_956512568_956512568</v>
      </c>
      <c>
        <v>Üçüncü Şahısların Vermiş Olduğu Hasarlar</v>
      </c>
      <c>
        <v>Dağıtım-AG</v>
      </c>
      <c>
        <v>Uzun</v>
      </c>
      <c>
        <v>Dışsal</v>
      </c>
      <c>
        <v>Bildirimsiz</v>
      </c>
      <c>
        <is>
          <t>08.07.2023 11:32:17</t>
        </is>
      </c>
      <c>
        <is>
          <t>08.07.2023 18:51:50</t>
        </is>
      </c>
      <c>
        <v>7.325833333</v>
      </c>
      <c>
        <v>0</v>
      </c>
      <c>
        <v>4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4.552823063618865</v>
      </c>
      <c>
        <v>0</v>
      </c>
      <c>
        <v>0</v>
      </c>
      <c>
        <v>0</v>
      </c>
      <c>
        <v>0</v>
      </c>
      <c>
        <v>0</v>
      </c>
      <c>
        <v>0</v>
      </c>
      <c>
        <v>4.552823063618865</v>
      </c>
    </row>
    <row>
      <c>
        <v>2602131</v>
      </c>
      <c>
        <v>1</v>
      </c>
      <c>
        <is>
          <t>İZMİR</t>
        </is>
      </c>
      <c>
        <v>ÖDEMİŞ</v>
      </c>
      <c>
        <is>
          <t>DM</t>
        </is>
      </c>
      <c>
        <v>ÖDEMİŞ İM 35-15-A00001_BOZDAĞ L17_2062385</v>
      </c>
      <c>
        <v>OG Fider Açması</v>
      </c>
      <c>
        <v>Dağıtım-OG</v>
      </c>
      <c>
        <v>Kısa</v>
      </c>
      <c>
        <v>Şebeke işletmecisi</v>
      </c>
      <c>
        <v>Bildirimsiz</v>
      </c>
      <c>
        <is>
          <t>08.07.2023 16:04:15</t>
        </is>
      </c>
      <c>
        <is>
          <t>08.07.2023 16:04:22</t>
        </is>
      </c>
      <c>
        <v>0.001944444</v>
      </c>
      <c>
        <v>2</v>
      </c>
      <c>
        <v>2318</v>
      </c>
      <c>
        <v>19</v>
      </c>
      <c>
        <v>903</v>
      </c>
      <c>
        <v>18</v>
      </c>
      <c>
        <v>597</v>
      </c>
      <c>
        <v>2</v>
      </c>
      <c>
        <v>0</v>
      </c>
      <c>
        <v>0.011409693186048111</v>
      </c>
      <c>
        <v>0.6682990786031985</v>
      </c>
      <c>
        <v>0.31665996483991105</v>
      </c>
      <c>
        <v>1.2807750308526316</v>
      </c>
      <c>
        <v>0.11829433335263408</v>
      </c>
      <c>
        <v>0.8648939127463797</v>
      </c>
      <c>
        <v>0.2204655072382027</v>
      </c>
      <c>
        <v>0</v>
      </c>
      <c>
        <v>3.4807975208190056</v>
      </c>
    </row>
    <row>
      <c>
        <v>2602174</v>
      </c>
      <c>
        <v>1</v>
      </c>
      <c>
        <is>
          <t>MANİSA</t>
        </is>
      </c>
      <c>
        <v>SALİHLİ</v>
      </c>
      <c>
        <is>
          <t>OG Fideri</t>
        </is>
      </c>
      <c>
        <v>KABAZLI KÖK 45-78-M00675_HatBaşıAyırıcı_73215683 M03_73215683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08.07.2023 17:02:27</t>
        </is>
      </c>
      <c>
        <is>
          <t>08.07.2023 18:20:25</t>
        </is>
      </c>
      <c>
        <v>1.299444444</v>
      </c>
      <c>
        <v>0</v>
      </c>
      <c>
        <v>475</v>
      </c>
      <c>
        <v>0</v>
      </c>
      <c>
        <v>9</v>
      </c>
      <c>
        <v>0</v>
      </c>
      <c>
        <v>37</v>
      </c>
      <c>
        <v>0</v>
      </c>
      <c>
        <v>0</v>
      </c>
      <c>
        <v>0</v>
      </c>
      <c>
        <v>106.19756443322851</v>
      </c>
      <c>
        <v>0</v>
      </c>
      <c>
        <v>90.74737835947508</v>
      </c>
      <c>
        <v>0</v>
      </c>
      <c>
        <v>22.7817977576532</v>
      </c>
      <c>
        <v>0</v>
      </c>
      <c>
        <v>0</v>
      </c>
      <c>
        <v>219.7267405503568</v>
      </c>
    </row>
    <row>
      <c>
        <v>2602128</v>
      </c>
      <c>
        <v>1</v>
      </c>
      <c>
        <is>
          <t>İZMİR</t>
        </is>
      </c>
      <c>
        <v>ÖDEMİŞ</v>
      </c>
      <c>
        <is>
          <t>AG Fideri</t>
        </is>
      </c>
      <c>
        <v>YENİCEKÖY TR-5 35-15-L00423_A_91228519_91228519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08.07.2023 15:59:55</t>
        </is>
      </c>
      <c>
        <is>
          <t>09.07.2023 00:31:26</t>
        </is>
      </c>
      <c>
        <v>8.525277777</v>
      </c>
      <c>
        <v>0</v>
      </c>
      <c>
        <v>1</v>
      </c>
      <c>
        <v>0</v>
      </c>
      <c>
        <v>3</v>
      </c>
      <c>
        <v>0</v>
      </c>
      <c>
        <v>3</v>
      </c>
      <c>
        <v>0</v>
      </c>
      <c>
        <v>0</v>
      </c>
      <c>
        <v>0</v>
      </c>
      <c>
        <v>3.0672302738380703</v>
      </c>
      <c>
        <v>0</v>
      </c>
      <c>
        <v>88.66478187159127</v>
      </c>
      <c>
        <v>0</v>
      </c>
      <c>
        <v>23.499531270461137</v>
      </c>
      <c>
        <v>0</v>
      </c>
      <c>
        <v>0</v>
      </c>
      <c>
        <v>115.23154341589047</v>
      </c>
    </row>
    <row>
      <c>
        <v>2602317</v>
      </c>
      <c>
        <v>1</v>
      </c>
      <c>
        <is>
          <t>İZMİR</t>
        </is>
      </c>
      <c>
        <v>BAYINDIR</v>
      </c>
      <c>
        <is>
          <t>AG Fideri</t>
        </is>
      </c>
      <c>
        <v>TR-1-5/5 35-20-L00063_A_91344648_91344648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08.07.2023 19:43:57</t>
        </is>
      </c>
      <c>
        <is>
          <t>08.07.2023 20:40:07</t>
        </is>
      </c>
      <c>
        <v>0.936111111</v>
      </c>
      <c>
        <v>0</v>
      </c>
      <c>
        <v>5</v>
      </c>
      <c>
        <v>0</v>
      </c>
      <c>
        <v>7</v>
      </c>
      <c>
        <v>0</v>
      </c>
      <c>
        <v>2</v>
      </c>
      <c>
        <v>0</v>
      </c>
      <c>
        <v>0</v>
      </c>
      <c>
        <v>0</v>
      </c>
      <c>
        <v>0.6579460089005251</v>
      </c>
      <c>
        <v>0</v>
      </c>
      <c>
        <v>23.082447398761907</v>
      </c>
      <c>
        <v>0</v>
      </c>
      <c>
        <v>0.9323748993248951</v>
      </c>
      <c>
        <v>0</v>
      </c>
      <c>
        <v>0</v>
      </c>
      <c>
        <v>24.672768306987326</v>
      </c>
    </row>
    <row>
      <c>
        <v>2601962</v>
      </c>
      <c>
        <v>1</v>
      </c>
      <c>
        <is>
          <t>İZMİR</t>
        </is>
      </c>
      <c>
        <v>BALÇOVA</v>
      </c>
      <c>
        <is>
          <t>OG Fideri</t>
        </is>
      </c>
      <c>
        <v>K-4554 35-07-K04554_DIREK TIPI TRAFO HUCRESI H01_2083919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08.07.2023 12:28:05</t>
        </is>
      </c>
      <c>
        <is>
          <t>08.07.2023 14:22:56</t>
        </is>
      </c>
      <c>
        <v>1.914166666</v>
      </c>
      <c>
        <v>0</v>
      </c>
      <c>
        <v>400</v>
      </c>
      <c>
        <v>0</v>
      </c>
      <c>
        <v>0</v>
      </c>
      <c>
        <v>0</v>
      </c>
      <c>
        <v>15</v>
      </c>
      <c>
        <v>0</v>
      </c>
      <c>
        <v>0</v>
      </c>
      <c>
        <v>0</v>
      </c>
      <c>
        <v>151.38306655587493</v>
      </c>
      <c>
        <v>0</v>
      </c>
      <c>
        <v>0</v>
      </c>
      <c>
        <v>0</v>
      </c>
      <c>
        <v>17.435793088612098</v>
      </c>
      <c>
        <v>0</v>
      </c>
      <c>
        <v>0</v>
      </c>
      <c>
        <v>168.81885964448702</v>
      </c>
    </row>
    <row>
      <c>
        <v>2601842</v>
      </c>
      <c>
        <v>1</v>
      </c>
      <c>
        <is>
          <t>İZMİR</t>
        </is>
      </c>
      <c>
        <v>BUCA</v>
      </c>
      <c>
        <is>
          <t>OG Fideri</t>
        </is>
      </c>
      <c>
        <v>K-2546 35-03-K02546_TRAFO K04_2318254</v>
      </c>
      <c>
        <v>Şebeke Yenileme ve Kapasite Artışı Çalışması</v>
      </c>
      <c>
        <v>Dağıtım-OG</v>
      </c>
      <c>
        <v>Uzun</v>
      </c>
      <c>
        <v>Şebeke işletmecisi</v>
      </c>
      <c>
        <v>Bildirimli</v>
      </c>
      <c>
        <is>
          <t>08.07.2023 10:01:21</t>
        </is>
      </c>
      <c>
        <is>
          <t>08.07.2023 12:28:02</t>
        </is>
      </c>
      <c>
        <v>2.444722222</v>
      </c>
      <c>
        <v>0</v>
      </c>
      <c>
        <v>565</v>
      </c>
      <c>
        <v>0</v>
      </c>
      <c>
        <v>0</v>
      </c>
      <c>
        <v>0</v>
      </c>
      <c>
        <v>15</v>
      </c>
      <c>
        <v>0</v>
      </c>
      <c>
        <v>0</v>
      </c>
      <c>
        <v>0</v>
      </c>
      <c>
        <v>331.44646788250225</v>
      </c>
      <c>
        <v>0</v>
      </c>
      <c>
        <v>0</v>
      </c>
      <c>
        <v>0</v>
      </c>
      <c>
        <v>29.816682809320735</v>
      </c>
      <c>
        <v>0</v>
      </c>
      <c>
        <v>0</v>
      </c>
      <c>
        <v>361.263150691823</v>
      </c>
    </row>
    <row>
      <c>
        <v>2601650</v>
      </c>
      <c>
        <v>1</v>
      </c>
      <c>
        <is>
          <t>İZMİR</t>
        </is>
      </c>
      <c>
        <v>KONAK</v>
      </c>
      <c>
        <is>
          <t>TM Fideri</t>
        </is>
      </c>
      <c>
        <v>ALSANCAK TM 35-01-A00005_MERSİNLİ K11_2308519</v>
      </c>
      <c>
        <v>Üçüncü Şahısların Vermiş Olduğu Hasarlar</v>
      </c>
      <c>
        <v>Dağıtım-OG</v>
      </c>
      <c>
        <v>Uzun</v>
      </c>
      <c>
        <v>Dışsal</v>
      </c>
      <c>
        <v>Bildirimsiz</v>
      </c>
      <c>
        <is>
          <t>08.07.2023 00:41:26</t>
        </is>
      </c>
      <c>
        <is>
          <t>08.07.2023 02:33:32</t>
        </is>
      </c>
      <c>
        <v>1.868333333</v>
      </c>
      <c>
        <v>0</v>
      </c>
      <c>
        <v>5</v>
      </c>
      <c>
        <v>0</v>
      </c>
      <c>
        <v>0</v>
      </c>
      <c>
        <v>7</v>
      </c>
      <c>
        <v>338</v>
      </c>
      <c>
        <v>0</v>
      </c>
      <c>
        <v>0</v>
      </c>
      <c>
        <v>0</v>
      </c>
      <c>
        <v>2.4886729771850264</v>
      </c>
      <c>
        <v>0</v>
      </c>
      <c>
        <v>0</v>
      </c>
      <c>
        <v>301.8644746228229</v>
      </c>
      <c>
        <v>375.4367796519944</v>
      </c>
      <c>
        <v>0</v>
      </c>
      <c>
        <v>0</v>
      </c>
      <c>
        <v>679.7899272520024</v>
      </c>
    </row>
    <row>
      <c>
        <v>2601819</v>
      </c>
      <c>
        <v>1</v>
      </c>
      <c>
        <is>
          <t>İZMİR</t>
        </is>
      </c>
      <c>
        <v>ÖDEMİŞ</v>
      </c>
      <c>
        <is>
          <t>Dağıtım Transformatörü</t>
        </is>
      </c>
      <c>
        <v>OVAKENT TR-10 35-15-L00630_35-15-L00630_2366047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08.07.2023 09:50:01</t>
        </is>
      </c>
      <c>
        <is>
          <t>08.07.2023 10:28:17</t>
        </is>
      </c>
      <c>
        <v>0.637777777</v>
      </c>
      <c>
        <v>0</v>
      </c>
      <c>
        <v>51</v>
      </c>
      <c>
        <v>0</v>
      </c>
      <c>
        <v>2</v>
      </c>
      <c>
        <v>0</v>
      </c>
      <c>
        <v>15</v>
      </c>
      <c>
        <v>0</v>
      </c>
      <c>
        <v>0</v>
      </c>
      <c>
        <v>0</v>
      </c>
      <c>
        <v>9.856797451624724</v>
      </c>
      <c>
        <v>0</v>
      </c>
      <c>
        <v>4.827593790910381</v>
      </c>
      <c>
        <v>0</v>
      </c>
      <c>
        <v>7.233950602175963</v>
      </c>
      <c>
        <v>0</v>
      </c>
      <c>
        <v>0</v>
      </c>
      <c>
        <v>21.91834184471107</v>
      </c>
    </row>
    <row>
      <c>
        <v>2601862</v>
      </c>
      <c>
        <v>1</v>
      </c>
      <c>
        <is>
          <t>MANİSA</t>
        </is>
      </c>
      <c>
        <v>SELENDİ</v>
      </c>
      <c>
        <is>
          <t>Dağıtım Transformatörü</t>
        </is>
      </c>
      <c>
        <v>HALILAR TR-1 45-81-M00129_45-81-M00129_2376524</v>
      </c>
      <c>
        <v>AG Direk Kırılması</v>
      </c>
      <c>
        <v>Dağıtım-AG</v>
      </c>
      <c>
        <v>Uzun</v>
      </c>
      <c>
        <v>Şebeke işletmecisi</v>
      </c>
      <c>
        <v>Bildirimsiz</v>
      </c>
      <c>
        <is>
          <t>08.07.2023 10:35:05</t>
        </is>
      </c>
      <c>
        <is>
          <t>08.07.2023 13:04:36</t>
        </is>
      </c>
      <c>
        <v>2.491944444</v>
      </c>
      <c>
        <v>0</v>
      </c>
      <c>
        <v>65</v>
      </c>
      <c>
        <v>0</v>
      </c>
      <c>
        <v>11</v>
      </c>
      <c>
        <v>0</v>
      </c>
      <c>
        <v>1</v>
      </c>
      <c>
        <v>0</v>
      </c>
      <c>
        <v>0</v>
      </c>
      <c>
        <v>0</v>
      </c>
      <c>
        <v>20.631226795071967</v>
      </c>
      <c>
        <v>0</v>
      </c>
      <c>
        <v>13.832634605782367</v>
      </c>
      <c>
        <v>0</v>
      </c>
      <c>
        <v>0.0005312073904991668</v>
      </c>
      <c>
        <v>0</v>
      </c>
      <c>
        <v>0</v>
      </c>
      <c>
        <v>34.464392608244836</v>
      </c>
    </row>
    <row>
      <c>
        <v>2601719</v>
      </c>
      <c>
        <v>1</v>
      </c>
      <c>
        <is>
          <t>İZMİR</t>
        </is>
      </c>
      <c>
        <v>BAYRAKLI</v>
      </c>
      <c>
        <is>
          <t>OG Fideri</t>
        </is>
      </c>
      <c>
        <v>K-3953 35-04-K03953_TRF-1 K02_2052174</v>
      </c>
      <c>
        <v>Şebeke Yenileme ve Kapasite Artışı Çalışması</v>
      </c>
      <c>
        <v>Dağıtım-OG</v>
      </c>
      <c>
        <v>Uzun</v>
      </c>
      <c>
        <v>Şebeke işletmecisi</v>
      </c>
      <c>
        <v>Bildirimli</v>
      </c>
      <c>
        <is>
          <t>08.07.2023 07:58:11</t>
        </is>
      </c>
      <c>
        <is>
          <t>08.07.2023 09:49:12</t>
        </is>
      </c>
      <c>
        <v>1.850277777</v>
      </c>
      <c>
        <v>0</v>
      </c>
      <c>
        <v>271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116.43735948034814</v>
      </c>
      <c>
        <v>0</v>
      </c>
      <c>
        <v>0</v>
      </c>
      <c>
        <v>0</v>
      </c>
      <c>
        <v>3.264503700578951</v>
      </c>
      <c>
        <v>0</v>
      </c>
      <c>
        <v>0</v>
      </c>
      <c>
        <v>119.70186318092709</v>
      </c>
    </row>
    <row>
      <c>
        <v>2602446</v>
      </c>
      <c>
        <v>1</v>
      </c>
      <c>
        <is>
          <t>İZMİR</t>
        </is>
      </c>
      <c>
        <v>BAYINDIR</v>
      </c>
      <c>
        <is>
          <t>AG Fideri</t>
        </is>
      </c>
      <c>
        <v>SÖĞÜTÖREN TR-3 35-20-L00349_A_91177786_91177786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08.07.2023 23:13:16</t>
        </is>
      </c>
      <c>
        <is>
          <t>09.07.2023 01:27:55</t>
        </is>
      </c>
      <c>
        <v>2.244166666</v>
      </c>
      <c>
        <v>0</v>
      </c>
      <c>
        <v>18</v>
      </c>
      <c>
        <v>0</v>
      </c>
      <c>
        <v>8</v>
      </c>
      <c>
        <v>0</v>
      </c>
      <c>
        <v>3</v>
      </c>
      <c>
        <v>0</v>
      </c>
      <c>
        <v>0</v>
      </c>
      <c>
        <v>0</v>
      </c>
      <c>
        <v>8.13695872108273</v>
      </c>
      <c>
        <v>0</v>
      </c>
      <c>
        <v>18.726458501207546</v>
      </c>
      <c>
        <v>0</v>
      </c>
      <c>
        <v>0</v>
      </c>
      <c>
        <v>0</v>
      </c>
      <c>
        <v>0</v>
      </c>
      <c>
        <v>26.863417222290273</v>
      </c>
    </row>
    <row>
      <c>
        <v>2602297</v>
      </c>
      <c>
        <v>1</v>
      </c>
      <c>
        <is>
          <t>İZMİR</t>
        </is>
      </c>
      <c>
        <v>ÖDEMİŞ</v>
      </c>
      <c>
        <is>
          <t>AG Fideri</t>
        </is>
      </c>
      <c>
        <v>TR-73 YAŞAR KAHRAMAN GRB. 35-15-M00073_C_56370677_56370677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08.07.2023 19:27:29</t>
        </is>
      </c>
      <c>
        <is>
          <t>08.07.2023 23:00:14</t>
        </is>
      </c>
      <c>
        <v>3.545833333</v>
      </c>
      <c>
        <v>0</v>
      </c>
      <c>
        <v>1</v>
      </c>
      <c>
        <v>0</v>
      </c>
      <c>
        <v>3</v>
      </c>
      <c>
        <v>0</v>
      </c>
      <c>
        <v>0</v>
      </c>
      <c>
        <v>0</v>
      </c>
      <c>
        <v>0</v>
      </c>
      <c>
        <v>0</v>
      </c>
      <c>
        <v>0.11106087668773068</v>
      </c>
      <c>
        <v>0</v>
      </c>
      <c>
        <v>42.873942642867945</v>
      </c>
      <c>
        <v>0</v>
      </c>
      <c>
        <v>0</v>
      </c>
      <c>
        <v>0</v>
      </c>
      <c>
        <v>0</v>
      </c>
      <c>
        <v>42.985003519555676</v>
      </c>
    </row>
    <row>
      <c>
        <v>2601905</v>
      </c>
      <c>
        <v>1</v>
      </c>
      <c>
        <is>
          <t>İZMİR</t>
        </is>
      </c>
      <c>
        <v>BORNOVA</v>
      </c>
      <c>
        <is>
          <t>Kullanıcı Bağlantı Hattı</t>
        </is>
      </c>
      <c>
        <v>M-235 35-02-M00235_910061430_910061430</v>
      </c>
      <c>
        <v>Üçüncü Şahısların Vermiş Olduğu Hasarlar</v>
      </c>
      <c>
        <v>Dağıtım-AG</v>
      </c>
      <c>
        <v>Uzun</v>
      </c>
      <c>
        <v>Dışsal</v>
      </c>
      <c>
        <v>Bildirimsiz</v>
      </c>
      <c>
        <is>
          <t>08.07.2023 11:18:12</t>
        </is>
      </c>
      <c>
        <is>
          <t>08.07.2023 18:38:14</t>
        </is>
      </c>
      <c>
        <v>7.333888888</v>
      </c>
      <c>
        <v>0</v>
      </c>
      <c>
        <v>0</v>
      </c>
      <c>
        <v>0</v>
      </c>
      <c>
        <v>0</v>
      </c>
      <c>
        <v>0</v>
      </c>
      <c>
        <v>30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223.34369272035178</v>
      </c>
      <c>
        <v>0</v>
      </c>
      <c>
        <v>0</v>
      </c>
      <c>
        <v>223.34369272035178</v>
      </c>
    </row>
    <row>
      <c>
        <v>2661023</v>
      </c>
      <c>
        <v>1</v>
      </c>
      <c>
        <is>
          <t>İZMİR</t>
        </is>
      </c>
      <c>
        <v>URLA</v>
      </c>
      <c>
        <is>
          <t>OG Fideri</t>
        </is>
      </c>
      <c>
        <v>TR-81 35-19-L00081_ÖZKANLAR L03_72133658</v>
      </c>
      <c>
        <v>Üçüncü Şahısların Vermiş Olduğu Hasarlar</v>
      </c>
      <c>
        <v>Dağıtım-OG</v>
      </c>
      <c>
        <v>Uzun</v>
      </c>
      <c>
        <v>Dışsal</v>
      </c>
      <c>
        <v>Bildirimsiz</v>
      </c>
      <c>
        <is>
          <t>08.07.2023 19:16:52</t>
        </is>
      </c>
      <c>
        <is>
          <t>08.07.2023 21:41:16</t>
        </is>
      </c>
      <c>
        <v>2.406666666</v>
      </c>
      <c>
        <v>12</v>
      </c>
      <c>
        <v>3415</v>
      </c>
      <c>
        <v>0</v>
      </c>
      <c>
        <v>102</v>
      </c>
      <c>
        <v>4</v>
      </c>
      <c>
        <v>274</v>
      </c>
      <c>
        <v>0</v>
      </c>
      <c>
        <v>2</v>
      </c>
      <c>
        <v>295.16724449058916</v>
      </c>
      <c>
        <v>2892.2374783512214</v>
      </c>
      <c>
        <v>0</v>
      </c>
      <c>
        <v>147.5722677897175</v>
      </c>
      <c>
        <v>188.73967777410752</v>
      </c>
      <c>
        <v>783.7679738057892</v>
      </c>
      <c>
        <v>0</v>
      </c>
      <c>
        <v>9.681145526287187</v>
      </c>
      <c>
        <v>4317.165787737711</v>
      </c>
    </row>
    <row>
      <c>
        <v>2602005</v>
      </c>
      <c>
        <v>1</v>
      </c>
      <c>
        <is>
          <t>İZMİR</t>
        </is>
      </c>
      <c>
        <v>GAZİEMİR</v>
      </c>
      <c>
        <is>
          <t>Dağıtım Transformatörü</t>
        </is>
      </c>
      <c>
        <v>K-4414 35-08-K04414_35-08-K04414_42030252</v>
      </c>
      <c>
        <v>Şebeke Yenileme ve Kapasite Artışı Çalışması</v>
      </c>
      <c>
        <v>Dağıtım-AG</v>
      </c>
      <c>
        <v>Uzun</v>
      </c>
      <c>
        <v>Şebeke işletmecisi</v>
      </c>
      <c>
        <v>Bildirimli</v>
      </c>
      <c>
        <is>
          <t>08.07.2023 13:25:55</t>
        </is>
      </c>
      <c>
        <is>
          <t>08.07.2023 16:12:05</t>
        </is>
      </c>
      <c>
        <v>2.769444444</v>
      </c>
      <c>
        <v>0</v>
      </c>
      <c>
        <v>0</v>
      </c>
      <c>
        <v>0</v>
      </c>
      <c>
        <v>0</v>
      </c>
      <c>
        <v>0</v>
      </c>
      <c>
        <v>17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156.71732693541927</v>
      </c>
      <c>
        <v>0</v>
      </c>
      <c>
        <v>50.39458827767439</v>
      </c>
      <c>
        <v>207.11191521309365</v>
      </c>
    </row>
    <row>
      <c>
        <v>2602211</v>
      </c>
      <c>
        <v>1</v>
      </c>
      <c>
        <is>
          <t>MANİSA</t>
        </is>
      </c>
      <c>
        <v>TURGUTLU</v>
      </c>
      <c>
        <is>
          <t>DM</t>
        </is>
      </c>
      <c>
        <v>DERBENT İM-DM 45-83-A00004_MANİSA-2 M12_2097148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08.07.2023 17:40:37</t>
        </is>
      </c>
      <c>
        <is>
          <t>08.07.2023 17:49:29</t>
        </is>
      </c>
      <c>
        <v>0.147777777</v>
      </c>
      <c>
        <v>2</v>
      </c>
      <c>
        <v>1</v>
      </c>
      <c>
        <v>101</v>
      </c>
      <c>
        <v>1</v>
      </c>
      <c>
        <v>12</v>
      </c>
      <c>
        <v>0</v>
      </c>
      <c>
        <v>0</v>
      </c>
      <c>
        <v>0</v>
      </c>
      <c>
        <v>0.149575340842375</v>
      </c>
      <c>
        <v>0.394173787801787</v>
      </c>
      <c>
        <v>30.93051470607491</v>
      </c>
      <c>
        <v>0.44303845282666665</v>
      </c>
      <c>
        <v>3.132271427228174</v>
      </c>
      <c>
        <v>0</v>
      </c>
      <c>
        <v>0</v>
      </c>
      <c>
        <v>0</v>
      </c>
      <c>
        <v>35.04957371477391</v>
      </c>
    </row>
    <row>
      <c>
        <v>2602234</v>
      </c>
      <c>
        <v>1</v>
      </c>
      <c>
        <is>
          <t>İZMİR</t>
        </is>
      </c>
      <c>
        <v>ÖDEMİŞ</v>
      </c>
      <c>
        <is>
          <t>DM</t>
        </is>
      </c>
      <c>
        <v>ÖDEMİŞ İM 35-15-A00001_YENİ KENT L16_2062383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08.07.2023 18:14:41</t>
        </is>
      </c>
      <c>
        <is>
          <t>08.07.2023 18:28:46</t>
        </is>
      </c>
      <c>
        <v>0.234722222</v>
      </c>
      <c>
        <v>0</v>
      </c>
      <c>
        <v>1847</v>
      </c>
      <c>
        <v>27</v>
      </c>
      <c>
        <v>66</v>
      </c>
      <c>
        <v>10</v>
      </c>
      <c>
        <v>216</v>
      </c>
      <c>
        <v>2</v>
      </c>
      <c>
        <v>1</v>
      </c>
      <c>
        <v>0</v>
      </c>
      <c>
        <v>83.38882104374615</v>
      </c>
      <c>
        <v>34.691438970135884</v>
      </c>
      <c>
        <v>24.193243572961105</v>
      </c>
      <c>
        <v>14.20485710898945</v>
      </c>
      <c>
        <v>38.90551897682873</v>
      </c>
      <c>
        <v>40.64130595841217</v>
      </c>
      <c>
        <v>3.5285780311063757</v>
      </c>
      <c>
        <v>239.55376366217985</v>
      </c>
    </row>
    <row>
      <c>
        <v>2602403</v>
      </c>
      <c>
        <v>1</v>
      </c>
      <c>
        <is>
          <t>İZMİR</t>
        </is>
      </c>
      <c>
        <v>TİRE</v>
      </c>
      <c>
        <is>
          <t>AG Fideri</t>
        </is>
      </c>
      <c>
        <v>İSMET ÇAMLIOĞLU GRUP SULAMA 35-29-L00100_A_56360204_56360204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08.07.2023 21:48:10</t>
        </is>
      </c>
      <c>
        <is>
          <t>08.07.2023 23:19:50</t>
        </is>
      </c>
      <c>
        <v>1.527777777</v>
      </c>
      <c>
        <v>0</v>
      </c>
      <c>
        <v>0</v>
      </c>
      <c>
        <v>0</v>
      </c>
      <c>
        <v>1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8.340630925595729</v>
      </c>
      <c>
        <v>0</v>
      </c>
      <c>
        <v>2.57901343588213</v>
      </c>
      <c>
        <v>0</v>
      </c>
      <c>
        <v>0</v>
      </c>
      <c>
        <v>10.919644361477859</v>
      </c>
    </row>
    <row>
      <c>
        <v>2601902</v>
      </c>
      <c>
        <v>1</v>
      </c>
      <c>
        <is>
          <t>MANİSA</t>
        </is>
      </c>
      <c>
        <v>SELENDİ</v>
      </c>
      <c>
        <is>
          <t>Dağıtım Transformatörü</t>
        </is>
      </c>
      <c>
        <v>SELENDİ TR-7 SANAYİ 45-81-M00007_45-81-M00007_72008020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08.07.2023 11:10:36</t>
        </is>
      </c>
      <c>
        <is>
          <t>08.07.2023 11:28:44</t>
        </is>
      </c>
      <c>
        <v>0.302222222</v>
      </c>
      <c>
        <v>0</v>
      </c>
      <c>
        <v>6</v>
      </c>
      <c>
        <v>0</v>
      </c>
      <c>
        <v>3</v>
      </c>
      <c>
        <v>0</v>
      </c>
      <c>
        <v>98</v>
      </c>
      <c>
        <v>0</v>
      </c>
      <c>
        <v>0</v>
      </c>
      <c>
        <v>0</v>
      </c>
      <c>
        <v>0.5059827868802169</v>
      </c>
      <c>
        <v>0</v>
      </c>
      <c>
        <v>0.5281030209544445</v>
      </c>
      <c>
        <v>0</v>
      </c>
      <c>
        <v>4.817462058691719</v>
      </c>
      <c>
        <v>0</v>
      </c>
      <c>
        <v>0</v>
      </c>
      <c>
        <v>5.8515478665263805</v>
      </c>
    </row>
    <row>
      <c>
        <v>2602071</v>
      </c>
      <c>
        <v>1</v>
      </c>
      <c>
        <is>
          <t>MANİSA</t>
        </is>
      </c>
      <c>
        <v>SELENDİ</v>
      </c>
      <c>
        <is>
          <t>AG Fideri</t>
        </is>
      </c>
      <c>
        <v>SELENDİ TR-15 45-81-M00015_A_56386840_56386840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08.07.2023 14:42:25</t>
        </is>
      </c>
      <c>
        <is>
          <t>08.07.2023 17:35:21</t>
        </is>
      </c>
      <c>
        <v>2.882222222</v>
      </c>
      <c>
        <v>0</v>
      </c>
      <c>
        <v>55</v>
      </c>
      <c>
        <v>0</v>
      </c>
      <c>
        <v>11</v>
      </c>
      <c>
        <v>0</v>
      </c>
      <c>
        <v>2</v>
      </c>
      <c>
        <v>0</v>
      </c>
      <c>
        <v>0</v>
      </c>
      <c>
        <v>0</v>
      </c>
      <c>
        <v>31.417165377221433</v>
      </c>
      <c>
        <v>0</v>
      </c>
      <c>
        <v>18.952117535476198</v>
      </c>
      <c>
        <v>0</v>
      </c>
      <c>
        <v>3.4273176922498285</v>
      </c>
      <c>
        <v>0</v>
      </c>
      <c>
        <v>0</v>
      </c>
      <c>
        <v>53.79660060494746</v>
      </c>
    </row>
    <row>
      <c>
        <v>2601739</v>
      </c>
      <c>
        <v>1</v>
      </c>
      <c>
        <is>
          <t>MANİSA</t>
        </is>
      </c>
      <c>
        <v>SARIGÖL</v>
      </c>
      <c>
        <is>
          <t>AG Fideri</t>
        </is>
      </c>
      <c>
        <v>KIZILÇUKUR TR-5 KESKİN 45-79-M00469_D_56400912_56400912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08.07.2023 08:17:44</t>
        </is>
      </c>
      <c>
        <is>
          <t>08.07.2023 12:07:26</t>
        </is>
      </c>
      <c>
        <v>3.828333333</v>
      </c>
      <c>
        <v>0</v>
      </c>
      <c>
        <v>1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15.422846083028087</v>
      </c>
      <c>
        <v>0</v>
      </c>
      <c>
        <v>0.42710549965341676</v>
      </c>
      <c>
        <v>0</v>
      </c>
      <c>
        <v>0</v>
      </c>
      <c>
        <v>0</v>
      </c>
      <c>
        <v>0</v>
      </c>
      <c>
        <v>15.849951582681504</v>
      </c>
    </row>
    <row>
      <c>
        <v>2602048</v>
      </c>
      <c>
        <v>1</v>
      </c>
      <c>
        <is>
          <t>MANİSA</t>
        </is>
      </c>
      <c>
        <v>ŞEHZADELER</v>
      </c>
      <c>
        <is>
          <t>Kullanıcı Bağlantı Hattı</t>
        </is>
      </c>
      <c>
        <v>DM-2/18 (YENİHAN) 45-71-M00155_95001435681_95001435681</v>
      </c>
      <c>
        <v>AG Box / Sdk Abone Çıkış Sigorta Atığı</v>
      </c>
      <c>
        <v>Dağıtım-AG</v>
      </c>
      <c>
        <v>Uzun</v>
      </c>
      <c>
        <v>Şebeke işletmecisi</v>
      </c>
      <c>
        <v>Bildirimsiz</v>
      </c>
      <c>
        <is>
          <t>08.07.2023 14:28:59</t>
        </is>
      </c>
      <c>
        <is>
          <t>08.07.2023 17:12:00</t>
        </is>
      </c>
      <c>
        <v>2.716944444</v>
      </c>
      <c>
        <v>0</v>
      </c>
      <c>
        <v>0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8.276391237084669</v>
      </c>
      <c>
        <v>0</v>
      </c>
      <c>
        <v>0</v>
      </c>
      <c>
        <v>8.276391237084669</v>
      </c>
    </row>
    <row>
      <c>
        <v>2601716</v>
      </c>
      <c>
        <v>1</v>
      </c>
      <c>
        <is>
          <t>İZMİR</t>
        </is>
      </c>
      <c>
        <v>TİRE</v>
      </c>
      <c>
        <is>
          <t>AG Fideri</t>
        </is>
      </c>
      <c>
        <v>SAMİ ERDOĞAN SULAMA GRUBU 35-29-L00350_B_91150394_91150394</v>
      </c>
      <c>
        <v>AG Tel Kopuğu</v>
      </c>
      <c>
        <v>Dağıtım-AG</v>
      </c>
      <c>
        <v>Uzun</v>
      </c>
      <c>
        <v>Şebeke işletmecisi</v>
      </c>
      <c>
        <v>Bildirimsiz</v>
      </c>
      <c>
        <is>
          <t>08.07.2023 07:53:43</t>
        </is>
      </c>
      <c>
        <is>
          <t>08.07.2023 13:54:08</t>
        </is>
      </c>
      <c>
        <v>6.006944444</v>
      </c>
      <c>
        <v>0</v>
      </c>
      <c>
        <v>2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0.9937607272041192</v>
      </c>
      <c>
        <v>0</v>
      </c>
      <c>
        <v>0.6033626583240055</v>
      </c>
      <c>
        <v>0</v>
      </c>
      <c>
        <v>0</v>
      </c>
      <c>
        <v>0</v>
      </c>
      <c>
        <v>0</v>
      </c>
      <c>
        <v>1.5971233855281248</v>
      </c>
    </row>
    <row>
      <c>
        <v>2601948</v>
      </c>
      <c>
        <v>1</v>
      </c>
      <c>
        <is>
          <t>İZMİR</t>
        </is>
      </c>
      <c>
        <v>SEFERİHİSAR</v>
      </c>
      <c>
        <is>
          <t>Kullanıcı Bağlantı Hattı</t>
        </is>
      </c>
      <c>
        <v>PAYAMLI M-9 35-25-M00165_956641322_956641322</v>
      </c>
      <c>
        <v>AG Branşman Yeraltı Kablo Arızası</v>
      </c>
      <c>
        <v>Dağıtım-AG</v>
      </c>
      <c>
        <v>Uzun</v>
      </c>
      <c>
        <v>Şebeke işletmecisi</v>
      </c>
      <c>
        <v>Bildirimsiz</v>
      </c>
      <c>
        <is>
          <t>08.07.2023 12:08:33</t>
        </is>
      </c>
      <c>
        <is>
          <t>08.07.2023 14:32:23</t>
        </is>
      </c>
      <c>
        <v>2.397222222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1.3138048451923052</v>
      </c>
      <c>
        <v>0</v>
      </c>
      <c>
        <v>0</v>
      </c>
      <c>
        <v>0</v>
      </c>
      <c>
        <v>0</v>
      </c>
      <c>
        <v>0</v>
      </c>
      <c>
        <v>0</v>
      </c>
      <c>
        <v>1.3138048451923052</v>
      </c>
    </row>
    <row>
      <c>
        <v>2601670</v>
      </c>
      <c>
        <v>1</v>
      </c>
      <c>
        <is>
          <t>MANİSA</t>
        </is>
      </c>
      <c>
        <v>YUNUSEMRE</v>
      </c>
      <c>
        <is>
          <t>AG Fideri</t>
        </is>
      </c>
      <c>
        <v>EVRENOS TR-3 45-71-M01411_B_56393023_56393023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08.07.2023 05:33:58</t>
        </is>
      </c>
      <c>
        <is>
          <t>08.07.2023 10:46:51</t>
        </is>
      </c>
      <c>
        <v>5.214722222</v>
      </c>
      <c>
        <v>0</v>
      </c>
      <c>
        <v>40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36.509239340705186</v>
      </c>
      <c>
        <v>0</v>
      </c>
      <c>
        <v>0</v>
      </c>
      <c>
        <v>0</v>
      </c>
      <c>
        <v>0</v>
      </c>
      <c>
        <v>0</v>
      </c>
      <c>
        <v>0</v>
      </c>
      <c>
        <v>36.509239340705186</v>
      </c>
    </row>
    <row>
      <c>
        <v>2601779</v>
      </c>
      <c>
        <v>1</v>
      </c>
      <c>
        <is>
          <t>MANİSA</t>
        </is>
      </c>
      <c>
        <v>SARIGÖL</v>
      </c>
      <c>
        <is>
          <t>OG Fideri</t>
        </is>
      </c>
      <c>
        <v>SARIGÖL TR-51 45-79-M00051_TR-53 M03_67100889</v>
      </c>
      <c>
        <v>Şebeke Bakım Çalışması</v>
      </c>
      <c>
        <v>Dağıtım-OG</v>
      </c>
      <c>
        <v>Uzun</v>
      </c>
      <c>
        <v>Şebeke işletmecisi</v>
      </c>
      <c>
        <v>Bildirimli</v>
      </c>
      <c>
        <is>
          <t>08.07.2023 09:17:58</t>
        </is>
      </c>
      <c>
        <is>
          <t>08.07.2023 15:19:36</t>
        </is>
      </c>
      <c>
        <v>6.027222222</v>
      </c>
      <c>
        <v>0</v>
      </c>
      <c>
        <v>544</v>
      </c>
      <c>
        <v>0</v>
      </c>
      <c>
        <v>3</v>
      </c>
      <c>
        <v>1</v>
      </c>
      <c>
        <v>25</v>
      </c>
      <c>
        <v>0</v>
      </c>
      <c>
        <v>0</v>
      </c>
      <c>
        <v>0</v>
      </c>
      <c>
        <v>626.529948192218</v>
      </c>
      <c>
        <v>0</v>
      </c>
      <c>
        <v>10.84613512202273</v>
      </c>
      <c>
        <v>98.14510618386396</v>
      </c>
      <c>
        <v>96.86372151545808</v>
      </c>
      <c>
        <v>0</v>
      </c>
      <c>
        <v>0</v>
      </c>
      <c>
        <v>832.3849110135627</v>
      </c>
    </row>
    <row>
      <c>
        <v>2602088</v>
      </c>
      <c>
        <v>1</v>
      </c>
      <c>
        <is>
          <t>İZMİR</t>
        </is>
      </c>
      <c>
        <v>KONAK</v>
      </c>
      <c>
        <is>
          <t>Kullanıcı Bağlantı Hattı</t>
        </is>
      </c>
      <c>
        <v>K-1567 35-01-K01567_910566504_910566504</v>
      </c>
      <c>
        <v>AG Box / Sdk Abone Çıkış Sigorta Atığı</v>
      </c>
      <c>
        <v>Dağıtım-AG</v>
      </c>
      <c>
        <v>Uzun</v>
      </c>
      <c>
        <v>Şebeke işletmecisi</v>
      </c>
      <c>
        <v>Bildirimsiz</v>
      </c>
      <c>
        <is>
          <t>08.07.2023 15:03:51</t>
        </is>
      </c>
      <c>
        <is>
          <t>08.07.2023 15:53:27</t>
        </is>
      </c>
      <c>
        <v>0.826666666</v>
      </c>
      <c>
        <v>0</v>
      </c>
      <c>
        <v>0</v>
      </c>
      <c>
        <v>0</v>
      </c>
      <c>
        <v>0</v>
      </c>
      <c>
        <v>0</v>
      </c>
      <c>
        <v>11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34.31762745767793</v>
      </c>
      <c>
        <v>0</v>
      </c>
      <c>
        <v>0</v>
      </c>
      <c>
        <v>34.31762745767793</v>
      </c>
    </row>
    <row>
      <c>
        <v>2602171</v>
      </c>
      <c>
        <v>1</v>
      </c>
      <c>
        <is>
          <t>İZMİR</t>
        </is>
      </c>
      <c>
        <v>KİRAZ</v>
      </c>
      <c>
        <is>
          <t>KÖK</t>
        </is>
      </c>
      <c>
        <v>HALİLLER KÖK 35-31-L00228_KALEKÖY L02_72238617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08.07.2023 17:03:34</t>
        </is>
      </c>
      <c>
        <is>
          <t>08.07.2023 17:27:52</t>
        </is>
      </c>
      <c>
        <v>0.405</v>
      </c>
      <c>
        <v>0</v>
      </c>
      <c>
        <v>691</v>
      </c>
      <c>
        <v>0</v>
      </c>
      <c>
        <v>227</v>
      </c>
      <c>
        <v>3</v>
      </c>
      <c>
        <v>151</v>
      </c>
      <c>
        <v>0</v>
      </c>
      <c>
        <v>0</v>
      </c>
      <c>
        <v>0</v>
      </c>
      <c>
        <v>57.240741779205216</v>
      </c>
      <c>
        <v>0</v>
      </c>
      <c>
        <v>216.06944155917904</v>
      </c>
      <c>
        <v>2.74539033823136</v>
      </c>
      <c>
        <v>98.09537044013706</v>
      </c>
      <c>
        <v>0</v>
      </c>
      <c>
        <v>0</v>
      </c>
      <c>
        <v>374.15094411675267</v>
      </c>
    </row>
    <row>
      <c>
        <v>2602031</v>
      </c>
      <c>
        <v>1</v>
      </c>
      <c>
        <is>
          <t>İZMİR</t>
        </is>
      </c>
      <c>
        <v>BORNOVA</v>
      </c>
      <c>
        <is>
          <t>Dağıtım Transformatörü</t>
        </is>
      </c>
      <c>
        <v>K-2495 35-02-K02495_35-02-K02495_2356561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08.07.2023 14:00:11</t>
        </is>
      </c>
      <c>
        <is>
          <t>08.07.2023 14:35:55</t>
        </is>
      </c>
      <c>
        <v>0.595555555</v>
      </c>
      <c>
        <v>0</v>
      </c>
      <c>
        <v>727</v>
      </c>
      <c>
        <v>0</v>
      </c>
      <c>
        <v>0</v>
      </c>
      <c>
        <v>0</v>
      </c>
      <c>
        <v>50</v>
      </c>
      <c>
        <v>0</v>
      </c>
      <c>
        <v>1</v>
      </c>
      <c>
        <v>0</v>
      </c>
      <c>
        <v>98.59571442528129</v>
      </c>
      <c>
        <v>0</v>
      </c>
      <c>
        <v>0</v>
      </c>
      <c>
        <v>0</v>
      </c>
      <c>
        <v>48.096075220930324</v>
      </c>
      <c>
        <v>0</v>
      </c>
      <c>
        <v>4.33511493237664</v>
      </c>
      <c>
        <v>151.02690457858824</v>
      </c>
    </row>
    <row>
      <c>
        <v>2602025</v>
      </c>
      <c>
        <v>1</v>
      </c>
      <c>
        <is>
          <t>İZMİR</t>
        </is>
      </c>
      <c>
        <v>TORBALI</v>
      </c>
      <c>
        <is>
          <t>OG Fideri</t>
        </is>
      </c>
      <c>
        <v>MEHMET BABACAN SLM TR 35-26-M00177_DIREK TIPI TRAFO HUCRESI H01_2039209</v>
      </c>
      <c>
        <v>OG Ayırıcı Arızası</v>
      </c>
      <c>
        <v>Dağıtım-OG</v>
      </c>
      <c>
        <v>Uzun</v>
      </c>
      <c>
        <v>Şebeke işletmecisi</v>
      </c>
      <c>
        <v>Bildirimsiz</v>
      </c>
      <c>
        <is>
          <t>08.07.2023 13:46:14</t>
        </is>
      </c>
      <c>
        <is>
          <t>08.07.2023 17:35:10</t>
        </is>
      </c>
      <c>
        <v>3.815555555</v>
      </c>
      <c>
        <v>0</v>
      </c>
      <c>
        <v>0</v>
      </c>
      <c>
        <v>0</v>
      </c>
      <c>
        <v>22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359.6156187910804</v>
      </c>
      <c>
        <v>0</v>
      </c>
      <c>
        <v>25.79078748430976</v>
      </c>
      <c>
        <v>0</v>
      </c>
      <c>
        <v>0</v>
      </c>
      <c>
        <v>385.40640627539017</v>
      </c>
    </row>
    <row>
      <c>
        <v>2602274</v>
      </c>
      <c>
        <v>1</v>
      </c>
      <c>
        <is>
          <t>MANİSA</t>
        </is>
      </c>
      <c>
        <v>TURGUTLU</v>
      </c>
      <c>
        <is>
          <t>AG Fideri</t>
        </is>
      </c>
      <c>
        <v>TR-2/18 (YAYLAKAPI) 45-83-M00824__95879968_95879968</v>
      </c>
      <c>
        <v>AG Tel Kopuğu</v>
      </c>
      <c>
        <v>Dağıtım-AG</v>
      </c>
      <c>
        <v>Uzun</v>
      </c>
      <c>
        <v>Şebeke işletmecisi</v>
      </c>
      <c>
        <v>Bildirimsiz</v>
      </c>
      <c>
        <is>
          <t>08.07.2023 19:01:26</t>
        </is>
      </c>
      <c>
        <is>
          <t>08.07.2023 21:57:17</t>
        </is>
      </c>
      <c>
        <v>2.930833333</v>
      </c>
      <c>
        <v>0</v>
      </c>
      <c>
        <v>8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5.139511741067122</v>
      </c>
      <c>
        <v>0</v>
      </c>
      <c>
        <v>0</v>
      </c>
      <c>
        <v>0</v>
      </c>
      <c>
        <v>0</v>
      </c>
      <c>
        <v>0</v>
      </c>
      <c>
        <v>0</v>
      </c>
      <c>
        <v>5.139511741067122</v>
      </c>
    </row>
    <row>
      <c>
        <v>2602280</v>
      </c>
      <c>
        <v>1</v>
      </c>
      <c>
        <is>
          <t>MANİSA</t>
        </is>
      </c>
      <c>
        <v>SALİHLİ</v>
      </c>
      <c>
        <is>
          <t>Kullanıcı Bağlantı Hattı</t>
        </is>
      </c>
      <c>
        <v>TR-57 45-78-L00057_953247908_953247908</v>
      </c>
      <c>
        <v>AG Branşman Yeraltı Kablo Arızası</v>
      </c>
      <c>
        <v>Dağıtım-AG</v>
      </c>
      <c>
        <v>Uzun</v>
      </c>
      <c>
        <v>Şebeke işletmecisi</v>
      </c>
      <c>
        <v>Bildirimsiz</v>
      </c>
      <c>
        <is>
          <t>08.07.2023 19:08:07</t>
        </is>
      </c>
      <c>
        <is>
          <t>08.07.2023 21:51:37</t>
        </is>
      </c>
      <c>
        <v>2.725</v>
      </c>
      <c>
        <v>0</v>
      </c>
      <c>
        <v>11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8.117603119862366</v>
      </c>
      <c>
        <v>0</v>
      </c>
      <c>
        <v>0</v>
      </c>
      <c>
        <v>0</v>
      </c>
      <c>
        <v>0</v>
      </c>
      <c>
        <v>0</v>
      </c>
      <c>
        <v>0</v>
      </c>
      <c>
        <v>8.117603119862366</v>
      </c>
    </row>
    <row>
      <c>
        <v>2601733</v>
      </c>
      <c>
        <v>1</v>
      </c>
      <c>
        <is>
          <t>İZMİR</t>
        </is>
      </c>
      <c>
        <v>KEMALPAŞA</v>
      </c>
      <c>
        <is>
          <t>OG Fideri</t>
        </is>
      </c>
      <c>
        <v>YENMİŞ KÖK 35-27-M00366_HatBaşıAyırıcı_54692210 M01_54692210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08.07.2023 08:26:24</t>
        </is>
      </c>
      <c>
        <is>
          <t>08.07.2023 11:33:12</t>
        </is>
      </c>
      <c>
        <v>3.113333333</v>
      </c>
      <c>
        <v>0</v>
      </c>
      <c>
        <v>0</v>
      </c>
      <c>
        <v>1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1.3227085745937628</v>
      </c>
      <c>
        <v>0</v>
      </c>
      <c>
        <v>372.83926963640926</v>
      </c>
      <c>
        <v>0</v>
      </c>
      <c>
        <v>0</v>
      </c>
      <c>
        <v>0</v>
      </c>
      <c>
        <v>374.16197821100303</v>
      </c>
    </row>
    <row>
      <c>
        <v>2602343</v>
      </c>
      <c>
        <v>1</v>
      </c>
      <c>
        <is>
          <t>MANİSA</t>
        </is>
      </c>
      <c>
        <v>ALAŞEHİR</v>
      </c>
      <c>
        <is>
          <t>KÖK</t>
        </is>
      </c>
      <c>
        <v>PİYADELER KÖK 45-73-M00136_ŞAHYAR TR-1 M010_95408087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08.07.2023 20:36:39</t>
        </is>
      </c>
      <c>
        <is>
          <t>08.07.2023 22:06:07</t>
        </is>
      </c>
      <c>
        <v>1.491111111</v>
      </c>
      <c>
        <v>1</v>
      </c>
      <c>
        <v>244</v>
      </c>
      <c>
        <v>2</v>
      </c>
      <c>
        <v>41</v>
      </c>
      <c>
        <v>0</v>
      </c>
      <c>
        <v>10</v>
      </c>
      <c>
        <v>0</v>
      </c>
      <c>
        <v>0</v>
      </c>
      <c>
        <v>0.4387705446688889</v>
      </c>
      <c>
        <v>74.23281094591513</v>
      </c>
      <c>
        <v>8.187530492649863</v>
      </c>
      <c>
        <v>586.3776817823505</v>
      </c>
      <c>
        <v>0</v>
      </c>
      <c>
        <v>5.052270126675511</v>
      </c>
      <c>
        <v>0</v>
      </c>
      <c>
        <v>0</v>
      </c>
      <c>
        <v>674.2890638922598</v>
      </c>
    </row>
    <row>
      <c>
        <v>2601965</v>
      </c>
      <c>
        <v>1</v>
      </c>
      <c>
        <is>
          <t>İZMİR</t>
        </is>
      </c>
      <c>
        <v>SELÇUK</v>
      </c>
      <c>
        <is>
          <t>Kullanıcı Bağlantı Hattı</t>
        </is>
      </c>
      <c>
        <v>GÖKÇEALAN TR-2 35-13-L00086_946419479_946419479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08.07.2023 12:32:43</t>
        </is>
      </c>
      <c>
        <is>
          <t>08.07.2023 14:15:37</t>
        </is>
      </c>
      <c>
        <v>1.715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0.6309366601549657</v>
      </c>
      <c>
        <v>0</v>
      </c>
      <c>
        <v>0</v>
      </c>
      <c>
        <v>0</v>
      </c>
      <c>
        <v>0</v>
      </c>
      <c>
        <v>0</v>
      </c>
      <c>
        <v>0</v>
      </c>
      <c>
        <v>0.6309366601549657</v>
      </c>
    </row>
    <row>
      <c>
        <v>2601822</v>
      </c>
      <c>
        <v>1</v>
      </c>
      <c>
        <is>
          <t>İZMİR</t>
        </is>
      </c>
      <c>
        <v>BERGAMA</v>
      </c>
      <c>
        <is>
          <t>DM</t>
        </is>
      </c>
      <c>
        <v>TIRMANLAR DM 35-16-M00171_TIRMANLAR M03_72041582</v>
      </c>
      <c>
        <v>Şebeke Yenileme ve Kapasite Artışı Çalışması</v>
      </c>
      <c>
        <v>Dağıtım-OG</v>
      </c>
      <c>
        <v>Uzun</v>
      </c>
      <c>
        <v>Şebeke işletmecisi</v>
      </c>
      <c>
        <v>Bildirimli</v>
      </c>
      <c>
        <is>
          <t>08.07.2023 09:53:53</t>
        </is>
      </c>
      <c>
        <is>
          <t>08.07.2023 16:42:47</t>
        </is>
      </c>
      <c>
        <v>6.815</v>
      </c>
      <c>
        <v>1</v>
      </c>
      <c>
        <v>470</v>
      </c>
      <c>
        <v>4</v>
      </c>
      <c>
        <v>7</v>
      </c>
      <c>
        <v>3</v>
      </c>
      <c>
        <v>67</v>
      </c>
      <c>
        <v>0</v>
      </c>
      <c>
        <v>0</v>
      </c>
      <c>
        <v>0.35846474255401495</v>
      </c>
      <c>
        <v>274.7278003768853</v>
      </c>
      <c>
        <v>15.72518241100379</v>
      </c>
      <c>
        <v>20.712938431190274</v>
      </c>
      <c>
        <v>36.57203502507258</v>
      </c>
      <c>
        <v>177.24128251999616</v>
      </c>
      <c>
        <v>0</v>
      </c>
      <c>
        <v>0</v>
      </c>
      <c>
        <v>525.3377035067022</v>
      </c>
    </row>
    <row>
      <c>
        <v>2602194</v>
      </c>
      <c>
        <v>1</v>
      </c>
      <c>
        <is>
          <t>MANİSA</t>
        </is>
      </c>
      <c>
        <v>SALİHLİ</v>
      </c>
      <c>
        <is>
          <t>AG Fideri</t>
        </is>
      </c>
      <c>
        <v>MERSİNLİ TR-1 45-78-M00935_A_91006492_91006492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08.07.2023 17:23:44</t>
        </is>
      </c>
      <c>
        <is>
          <t>08.07.2023 18:55:56</t>
        </is>
      </c>
      <c>
        <v>1.536666666</v>
      </c>
      <c>
        <v>0</v>
      </c>
      <c>
        <v>38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19.2429035822684</v>
      </c>
      <c>
        <v>0</v>
      </c>
      <c>
        <v>0</v>
      </c>
      <c>
        <v>0</v>
      </c>
      <c>
        <v>0.5300127951881327</v>
      </c>
      <c>
        <v>0</v>
      </c>
      <c>
        <v>0</v>
      </c>
      <c>
        <v>19.772916377456532</v>
      </c>
    </row>
    <row>
      <c>
        <v>2601802</v>
      </c>
      <c>
        <v>1</v>
      </c>
      <c>
        <is>
          <t>MANİSA</t>
        </is>
      </c>
      <c>
        <v>TURGUTLU</v>
      </c>
      <c>
        <is>
          <t>OG Fideri</t>
        </is>
      </c>
      <c>
        <v>TR-2/77 45-83-M00772_SANAT OKULU L01_72115560</v>
      </c>
      <c>
        <v>Şebeke Bakım Çalışması</v>
      </c>
      <c>
        <v>Dağıtım-OG</v>
      </c>
      <c>
        <v>Uzun</v>
      </c>
      <c>
        <v>Şebeke işletmecisi</v>
      </c>
      <c>
        <v>Bildirimli</v>
      </c>
      <c>
        <is>
          <t>08.07.2023 09:09:15</t>
        </is>
      </c>
      <c>
        <is>
          <t>08.07.2023 15:49:38</t>
        </is>
      </c>
      <c>
        <v>6.673055555</v>
      </c>
      <c>
        <v>0</v>
      </c>
      <c>
        <v>202</v>
      </c>
      <c>
        <v>0</v>
      </c>
      <c>
        <v>0</v>
      </c>
      <c>
        <v>0</v>
      </c>
      <c>
        <v>16</v>
      </c>
      <c>
        <v>0</v>
      </c>
      <c>
        <v>1</v>
      </c>
      <c>
        <v>0</v>
      </c>
      <c>
        <v>254.0824268300737</v>
      </c>
      <c>
        <v>0</v>
      </c>
      <c>
        <v>0</v>
      </c>
      <c>
        <v>0</v>
      </c>
      <c>
        <v>455.0665326467614</v>
      </c>
      <c>
        <v>0</v>
      </c>
      <c>
        <v>45.04265048785645</v>
      </c>
      <c>
        <v>754.1916099646916</v>
      </c>
    </row>
    <row>
      <c>
        <v>2601859</v>
      </c>
      <c>
        <v>1</v>
      </c>
      <c>
        <is>
          <t>İZMİR</t>
        </is>
      </c>
      <c>
        <v>BORNOVA</v>
      </c>
      <c>
        <is>
          <t>AG Fideri</t>
        </is>
      </c>
      <c>
        <v>M-3555(YATIRIM REZERVE) 35-02-M03555_A_56379359_56379359</v>
      </c>
      <c>
        <v>Şebeke Yenileme ve Kapasite Artışı Çalışması</v>
      </c>
      <c>
        <v>Dağıtım-AG</v>
      </c>
      <c>
        <v>Uzun</v>
      </c>
      <c>
        <v>Şebeke işletmecisi</v>
      </c>
      <c>
        <v>Bildirimli</v>
      </c>
      <c>
        <is>
          <t>08.07.2023 10:28:42</t>
        </is>
      </c>
      <c>
        <is>
          <t>08.07.2023 13:16:37</t>
        </is>
      </c>
      <c>
        <v>2.798611111</v>
      </c>
      <c>
        <v>0</v>
      </c>
      <c>
        <v>160</v>
      </c>
      <c>
        <v>0</v>
      </c>
      <c>
        <v>0</v>
      </c>
      <c>
        <v>0</v>
      </c>
      <c>
        <v>29</v>
      </c>
      <c>
        <v>0</v>
      </c>
      <c>
        <v>0</v>
      </c>
      <c>
        <v>0</v>
      </c>
      <c>
        <v>85.92237558161928</v>
      </c>
      <c>
        <v>0</v>
      </c>
      <c>
        <v>0</v>
      </c>
      <c>
        <v>0</v>
      </c>
      <c>
        <v>82.94741597183902</v>
      </c>
      <c>
        <v>0</v>
      </c>
      <c>
        <v>0</v>
      </c>
      <c>
        <v>168.8697915534583</v>
      </c>
    </row>
    <row>
      <c>
        <v>2602283</v>
      </c>
      <c>
        <v>1</v>
      </c>
      <c>
        <is>
          <t>MANİSA</t>
        </is>
      </c>
      <c>
        <v>KULA</v>
      </c>
      <c>
        <is>
          <t>AG Fideri</t>
        </is>
      </c>
      <c>
        <v>EVCİLER KARIKOCA MAH. TR 45-77-L00266_A_56386932_56386932</v>
      </c>
      <c>
        <v>Üçüncü Şahısların Vermiş Olduğu Hasarlar</v>
      </c>
      <c>
        <v>Dağıtım-AG</v>
      </c>
      <c>
        <v>Uzun</v>
      </c>
      <c>
        <v>Dışsal</v>
      </c>
      <c>
        <v>Bildirimsiz</v>
      </c>
      <c>
        <is>
          <t>08.07.2023 19:12:09</t>
        </is>
      </c>
      <c>
        <is>
          <t>08.07.2023 23:03:04</t>
        </is>
      </c>
      <c>
        <v>3.848611111</v>
      </c>
      <c>
        <v>0</v>
      </c>
      <c>
        <v>14</v>
      </c>
      <c>
        <v>0</v>
      </c>
      <c>
        <v>2</v>
      </c>
      <c>
        <v>0</v>
      </c>
      <c>
        <v>2</v>
      </c>
      <c>
        <v>0</v>
      </c>
      <c>
        <v>0</v>
      </c>
      <c>
        <v>0</v>
      </c>
      <c>
        <v>11.851213296773334</v>
      </c>
      <c>
        <v>0</v>
      </c>
      <c>
        <v>1.353481143002547</v>
      </c>
      <c>
        <v>0</v>
      </c>
      <c>
        <v>1.0883475022339715</v>
      </c>
      <c>
        <v>0</v>
      </c>
      <c>
        <v>0</v>
      </c>
      <c>
        <v>14.293041942009854</v>
      </c>
    </row>
    <row>
      <c>
        <v>2602329</v>
      </c>
      <c>
        <v>1</v>
      </c>
      <c>
        <is>
          <t>İZMİR</t>
        </is>
      </c>
      <c>
        <v>GÜZELBAHÇE</v>
      </c>
      <c>
        <is>
          <t>AG Fideri</t>
        </is>
      </c>
      <c>
        <v>K-3373 35-10-K03373_B_56374465_56374465</v>
      </c>
      <c>
        <v>AG Yeraltı Kablo Arızası</v>
      </c>
      <c>
        <v>Dağıtım-AG</v>
      </c>
      <c>
        <v>Uzun</v>
      </c>
      <c>
        <v>Şebeke işletmecisi</v>
      </c>
      <c>
        <v>Bildirimsiz</v>
      </c>
      <c>
        <is>
          <t>08.07.2023 20:02:44</t>
        </is>
      </c>
      <c>
        <is>
          <t>08.07.2023 22:05:29</t>
        </is>
      </c>
      <c>
        <v>2.045833333</v>
      </c>
      <c>
        <v>0</v>
      </c>
      <c>
        <v>184</v>
      </c>
      <c>
        <v>0</v>
      </c>
      <c>
        <v>0</v>
      </c>
      <c>
        <v>0</v>
      </c>
      <c>
        <v>12</v>
      </c>
      <c>
        <v>0</v>
      </c>
      <c>
        <v>0</v>
      </c>
      <c>
        <v>0</v>
      </c>
      <c>
        <v>88.37582126861793</v>
      </c>
      <c>
        <v>0</v>
      </c>
      <c>
        <v>0</v>
      </c>
      <c>
        <v>0</v>
      </c>
      <c>
        <v>12.86897153577638</v>
      </c>
      <c>
        <v>0</v>
      </c>
      <c>
        <v>0</v>
      </c>
      <c>
        <v>101.24479280439431</v>
      </c>
    </row>
    <row>
      <c>
        <v>2601997</v>
      </c>
      <c>
        <v>1</v>
      </c>
      <c>
        <is>
          <t>MANİSA</t>
        </is>
      </c>
      <c>
        <v>AKHİSAR</v>
      </c>
      <c>
        <is>
          <t>Saha Dağıtım Kutusu (SDK)</t>
        </is>
      </c>
      <c>
        <v>TR-2/35 45-72-L00035_A a12_49762163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08.07.2023 13:06:37</t>
        </is>
      </c>
      <c>
        <is>
          <t>08.07.2023 14:18:17</t>
        </is>
      </c>
      <c>
        <v>1.194444444</v>
      </c>
      <c>
        <v>0</v>
      </c>
      <c>
        <v>0</v>
      </c>
      <c>
        <v>0</v>
      </c>
      <c>
        <v>0</v>
      </c>
      <c>
        <v>0</v>
      </c>
      <c>
        <v>24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19.24787858468413</v>
      </c>
      <c>
        <v>0</v>
      </c>
      <c>
        <v>0</v>
      </c>
      <c>
        <v>19.24787858468413</v>
      </c>
    </row>
    <row>
      <c>
        <v>2601974</v>
      </c>
      <c>
        <v>1</v>
      </c>
      <c>
        <is>
          <t>İZMİR</t>
        </is>
      </c>
      <c>
        <v>BERGAMA</v>
      </c>
      <c>
        <is>
          <t>Dağıtım Transformatörü</t>
        </is>
      </c>
      <c>
        <v>TR-30 35-16-L00030_35-16-L00030_2347343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08.07.2023 12:35:58</t>
        </is>
      </c>
      <c>
        <is>
          <t>08.07.2023 14:14:27</t>
        </is>
      </c>
      <c>
        <v>1.641388888</v>
      </c>
      <c>
        <v>0</v>
      </c>
      <c>
        <v>12</v>
      </c>
      <c>
        <v>0</v>
      </c>
      <c>
        <v>15</v>
      </c>
      <c>
        <v>0</v>
      </c>
      <c>
        <v>8</v>
      </c>
      <c>
        <v>0</v>
      </c>
      <c>
        <v>0</v>
      </c>
      <c>
        <v>0</v>
      </c>
      <c>
        <v>3.8612137213358455</v>
      </c>
      <c>
        <v>0</v>
      </c>
      <c>
        <v>17.926712403876078</v>
      </c>
      <c>
        <v>0</v>
      </c>
      <c>
        <v>10.49871086940111</v>
      </c>
      <c>
        <v>0</v>
      </c>
      <c>
        <v>0</v>
      </c>
      <c>
        <v>32.28663699461303</v>
      </c>
    </row>
    <row>
      <c>
        <v>2602120</v>
      </c>
      <c>
        <v>1</v>
      </c>
      <c>
        <is>
          <t>MANİSA</t>
        </is>
      </c>
      <c>
        <v>KULA</v>
      </c>
      <c>
        <is>
          <t>OG Fideri</t>
        </is>
      </c>
      <c>
        <v>BAŞIBÜYÜK KÖK 45-77-L00158_HatBaşıAyırıcı_84887946 L03_84887946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08.07.2023 15:44:41</t>
        </is>
      </c>
      <c>
        <is>
          <t>08.07.2023 18:15:55</t>
        </is>
      </c>
      <c>
        <v>2.520555555</v>
      </c>
      <c>
        <v>0</v>
      </c>
      <c>
        <v>9</v>
      </c>
      <c>
        <v>0</v>
      </c>
      <c>
        <v>9</v>
      </c>
      <c>
        <v>0</v>
      </c>
      <c>
        <v>0</v>
      </c>
      <c>
        <v>0</v>
      </c>
      <c>
        <v>0</v>
      </c>
      <c>
        <v>0</v>
      </c>
      <c>
        <v>1.3470243187532187</v>
      </c>
      <c>
        <v>0</v>
      </c>
      <c>
        <v>37.96468238209157</v>
      </c>
      <c>
        <v>0</v>
      </c>
      <c>
        <v>0</v>
      </c>
      <c>
        <v>0</v>
      </c>
      <c>
        <v>0</v>
      </c>
      <c>
        <v>39.31170670084479</v>
      </c>
    </row>
    <row>
      <c>
        <v>2602137</v>
      </c>
      <c>
        <v>1</v>
      </c>
      <c>
        <is>
          <t>İZMİR</t>
        </is>
      </c>
      <c>
        <v>URLA</v>
      </c>
      <c>
        <is>
          <t>AG Fideri</t>
        </is>
      </c>
      <c>
        <v>TR-25 35-19-L00025_9033265_56394795_56394795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08.07.2023 15:59:42</t>
        </is>
      </c>
      <c>
        <is>
          <t>08.07.2023 17:30:01</t>
        </is>
      </c>
      <c>
        <v>1.505277777</v>
      </c>
      <c>
        <v>0</v>
      </c>
      <c>
        <v>36</v>
      </c>
      <c>
        <v>0</v>
      </c>
      <c>
        <v>0</v>
      </c>
      <c>
        <v>0</v>
      </c>
      <c>
        <v>49</v>
      </c>
      <c>
        <v>0</v>
      </c>
      <c>
        <v>0</v>
      </c>
      <c>
        <v>0</v>
      </c>
      <c>
        <v>18.095536356916547</v>
      </c>
      <c>
        <v>0</v>
      </c>
      <c>
        <v>0</v>
      </c>
      <c>
        <v>0</v>
      </c>
      <c>
        <v>73.69063903907862</v>
      </c>
      <c>
        <v>0</v>
      </c>
      <c>
        <v>0</v>
      </c>
      <c>
        <v>91.78617539599517</v>
      </c>
    </row>
    <row>
      <c>
        <v>2601934</v>
      </c>
      <c>
        <v>1</v>
      </c>
      <c>
        <is>
          <t>İZMİR</t>
        </is>
      </c>
      <c>
        <v>MENEMEN</v>
      </c>
      <c>
        <is>
          <t>OG Fideri</t>
        </is>
      </c>
      <c>
        <v>ULUKENT DM-5/12 35-28-M00651_MARANGOZLAR SİTESİ TR-1 M01_66499505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08.07.2023 11:38:57</t>
        </is>
      </c>
      <c>
        <is>
          <t>08.07.2023 12:23:18</t>
        </is>
      </c>
      <c>
        <v>0.739166666</v>
      </c>
      <c>
        <v>0</v>
      </c>
      <c>
        <v>0</v>
      </c>
      <c>
        <v>0</v>
      </c>
      <c>
        <v>0</v>
      </c>
      <c>
        <v>0</v>
      </c>
      <c>
        <v>16</v>
      </c>
      <c>
        <v>3</v>
      </c>
      <c>
        <v>5</v>
      </c>
      <c>
        <v>0</v>
      </c>
      <c>
        <v>0</v>
      </c>
      <c>
        <v>0</v>
      </c>
      <c>
        <v>0</v>
      </c>
      <c>
        <v>0</v>
      </c>
      <c>
        <v>86.52036057302485</v>
      </c>
      <c>
        <v>178.84331057182567</v>
      </c>
      <c>
        <v>110.8714738298581</v>
      </c>
      <c>
        <v>376.23514497470865</v>
      </c>
    </row>
    <row>
      <c>
        <v>2602074</v>
      </c>
      <c>
        <v>1</v>
      </c>
      <c>
        <is>
          <t>İZMİR</t>
        </is>
      </c>
      <c>
        <v>BERGAMA</v>
      </c>
      <c>
        <is>
          <t>AG Fideri</t>
        </is>
      </c>
      <c>
        <v>AŞAĞIKIRIKLAR TR-1 35-16-M00057_B_91165246_91165246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08.07.2023 14:55:01</t>
        </is>
      </c>
      <c>
        <is>
          <t>08.07.2023 15:46:40</t>
        </is>
      </c>
      <c>
        <v>0.860833333</v>
      </c>
      <c>
        <v>0</v>
      </c>
      <c>
        <v>22</v>
      </c>
      <c>
        <v>0</v>
      </c>
      <c>
        <v>1</v>
      </c>
      <c>
        <v>0</v>
      </c>
      <c>
        <v>12</v>
      </c>
      <c>
        <v>0</v>
      </c>
      <c>
        <v>0</v>
      </c>
      <c>
        <v>0</v>
      </c>
      <c>
        <v>3.426700550237402</v>
      </c>
      <c>
        <v>0</v>
      </c>
      <c>
        <v>0.5047847404043511</v>
      </c>
      <c>
        <v>0</v>
      </c>
      <c>
        <v>6.391907343037881</v>
      </c>
      <c>
        <v>0</v>
      </c>
      <c>
        <v>0</v>
      </c>
      <c>
        <v>10.323392633679635</v>
      </c>
    </row>
    <row>
      <c>
        <v>2601742</v>
      </c>
      <c>
        <v>1</v>
      </c>
      <c>
        <is>
          <t>İZMİR</t>
        </is>
      </c>
      <c>
        <v>MENDERES</v>
      </c>
      <c>
        <is>
          <t>AG Fideri</t>
        </is>
      </c>
      <c>
        <v>AHMETBEYLİ TR-9 35-22-M00859_A_79304061_79304061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08.07.2023 08:41:02</t>
        </is>
      </c>
      <c>
        <is>
          <t>08.07.2023 12:57:16</t>
        </is>
      </c>
      <c>
        <v>4.270555555</v>
      </c>
      <c>
        <v>0</v>
      </c>
      <c>
        <v>10</v>
      </c>
      <c>
        <v>0</v>
      </c>
      <c>
        <v>4</v>
      </c>
      <c>
        <v>0</v>
      </c>
      <c>
        <v>2</v>
      </c>
      <c>
        <v>0</v>
      </c>
      <c>
        <v>0</v>
      </c>
      <c>
        <v>0</v>
      </c>
      <c>
        <v>5.039737588601321</v>
      </c>
      <c>
        <v>0</v>
      </c>
      <c>
        <v>16.714910831604797</v>
      </c>
      <c>
        <v>0</v>
      </c>
      <c>
        <v>13.157796100816697</v>
      </c>
      <c>
        <v>0</v>
      </c>
      <c>
        <v>0</v>
      </c>
      <c>
        <v>34.91244452102281</v>
      </c>
    </row>
    <row>
      <c>
        <v>2602183</v>
      </c>
      <c>
        <v>1</v>
      </c>
      <c>
        <is>
          <t>MANİSA</t>
        </is>
      </c>
      <c>
        <v>ALAŞEHİR</v>
      </c>
      <c>
        <is>
          <t>OG Fideri</t>
        </is>
      </c>
      <c>
        <v>PİYADELER KÖK 45-73-M00136_HatBaşıAyırıcı_53136474 M09_53136474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08.07.2023 17:09:37</t>
        </is>
      </c>
      <c>
        <is>
          <t>08.07.2023 20:35:41</t>
        </is>
      </c>
      <c>
        <v>3.434444444</v>
      </c>
      <c>
        <v>0</v>
      </c>
      <c>
        <v>239</v>
      </c>
      <c>
        <v>1</v>
      </c>
      <c>
        <v>22</v>
      </c>
      <c>
        <v>0</v>
      </c>
      <c>
        <v>9</v>
      </c>
      <c>
        <v>0</v>
      </c>
      <c>
        <v>0</v>
      </c>
      <c>
        <v>0</v>
      </c>
      <c>
        <v>157.94432077735135</v>
      </c>
      <c>
        <v>10.346753211946666</v>
      </c>
      <c>
        <v>733.1018854157935</v>
      </c>
      <c>
        <v>0</v>
      </c>
      <c>
        <v>12.979785574649151</v>
      </c>
      <c>
        <v>0</v>
      </c>
      <c>
        <v>0</v>
      </c>
      <c>
        <v>914.3727449797406</v>
      </c>
    </row>
    <row>
      <c>
        <v>2601888</v>
      </c>
      <c>
        <v>1</v>
      </c>
      <c>
        <is>
          <t>İZMİR</t>
        </is>
      </c>
      <c>
        <v>MENDERES</v>
      </c>
      <c>
        <is>
          <t>KÖK</t>
        </is>
      </c>
      <c>
        <v>KARAKUYU KÖK 35-22-M00091_NOHUT GÖLÜ(KÖY SULAMA) M01_72111630</v>
      </c>
      <c>
        <v>Şebeke Yenileme ve Kapasite Artışı Çalışması</v>
      </c>
      <c>
        <v>Dağıtım-OG</v>
      </c>
      <c>
        <v>Uzun</v>
      </c>
      <c>
        <v>Şebeke işletmecisi</v>
      </c>
      <c>
        <v>Bildirimli</v>
      </c>
      <c>
        <is>
          <t>08.07.2023 11:00:29</t>
        </is>
      </c>
      <c>
        <is>
          <t>08.07.2023 12:36:30</t>
        </is>
      </c>
      <c>
        <v>1.600277777</v>
      </c>
      <c>
        <v>0</v>
      </c>
      <c>
        <v>2</v>
      </c>
      <c>
        <v>16</v>
      </c>
      <c>
        <v>72</v>
      </c>
      <c>
        <v>1</v>
      </c>
      <c>
        <v>6</v>
      </c>
      <c>
        <v>0</v>
      </c>
      <c>
        <v>0</v>
      </c>
      <c>
        <v>0</v>
      </c>
      <c>
        <v>0.7179635222677776</v>
      </c>
      <c>
        <v>327.62875688626434</v>
      </c>
      <c>
        <v>858.7433391879474</v>
      </c>
      <c>
        <v>6.677197673452039</v>
      </c>
      <c>
        <v>28.30111902777122</v>
      </c>
      <c>
        <v>0</v>
      </c>
      <c>
        <v>0</v>
      </c>
      <c>
        <v>1222.0683762977026</v>
      </c>
    </row>
    <row>
      <c>
        <v>2601782</v>
      </c>
      <c>
        <v>1</v>
      </c>
      <c>
        <is>
          <t>İZMİR</t>
        </is>
      </c>
      <c>
        <v>ÖDEMİŞ</v>
      </c>
      <c>
        <is>
          <t>AG Fideri</t>
        </is>
      </c>
      <c>
        <v>TR-91 35-15-M00091_A_91365825_91365825</v>
      </c>
      <c>
        <v>Şebeke Yenileme ve Kapasite Artışı Çalışması</v>
      </c>
      <c>
        <v>Dağıtım-AG</v>
      </c>
      <c>
        <v>Uzun</v>
      </c>
      <c>
        <v>Şebeke işletmecisi</v>
      </c>
      <c>
        <v>Bildirimli</v>
      </c>
      <c>
        <is>
          <t>08.07.2023 09:20:33</t>
        </is>
      </c>
      <c>
        <is>
          <t>08.07.2023 17:01:17</t>
        </is>
      </c>
      <c>
        <v>7.678888888</v>
      </c>
      <c>
        <v>0</v>
      </c>
      <c>
        <v>136</v>
      </c>
      <c>
        <v>0</v>
      </c>
      <c>
        <v>0</v>
      </c>
      <c>
        <v>0</v>
      </c>
      <c>
        <v>7</v>
      </c>
      <c>
        <v>0</v>
      </c>
      <c>
        <v>0</v>
      </c>
      <c>
        <v>0</v>
      </c>
      <c>
        <v>185.0334491781887</v>
      </c>
      <c>
        <v>0</v>
      </c>
      <c>
        <v>0</v>
      </c>
      <c>
        <v>0</v>
      </c>
      <c>
        <v>41.19514359796348</v>
      </c>
      <c>
        <v>0</v>
      </c>
      <c>
        <v>0</v>
      </c>
      <c>
        <v>226.2285927761522</v>
      </c>
    </row>
    <row>
      <c>
        <v>2601682</v>
      </c>
      <c>
        <v>1</v>
      </c>
      <c>
        <is>
          <t>İZMİR</t>
        </is>
      </c>
      <c>
        <v>SEFERİHİSAR</v>
      </c>
      <c>
        <is>
          <t>DM</t>
        </is>
      </c>
      <c>
        <v>TEPECİK KÖPRÜ DM 35-14-M00332_TEPECİK ÇIKIŞI (M-78) M04_49833812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08.07.2023 06:14:37</t>
        </is>
      </c>
      <c>
        <is>
          <t>08.07.2023 06:18:59</t>
        </is>
      </c>
      <c>
        <v>0.072777777</v>
      </c>
      <c>
        <v>0</v>
      </c>
      <c>
        <v>384</v>
      </c>
      <c>
        <v>0</v>
      </c>
      <c>
        <v>3</v>
      </c>
      <c>
        <v>9</v>
      </c>
      <c>
        <v>24</v>
      </c>
      <c>
        <v>0</v>
      </c>
      <c>
        <v>0</v>
      </c>
      <c>
        <v>0</v>
      </c>
      <c>
        <v>5.547199897206331</v>
      </c>
      <c>
        <v>0</v>
      </c>
      <c>
        <v>0.191183147787066</v>
      </c>
      <c>
        <v>8.929621487565807</v>
      </c>
      <c>
        <v>1.363586241388453</v>
      </c>
      <c>
        <v>0</v>
      </c>
      <c>
        <v>0</v>
      </c>
      <c>
        <v>16.03159077394766</v>
      </c>
    </row>
    <row>
      <c>
        <v>2602323</v>
      </c>
      <c>
        <v>1</v>
      </c>
      <c>
        <is>
          <t>İZMİR</t>
        </is>
      </c>
      <c>
        <v>TİRE</v>
      </c>
      <c>
        <is>
          <t>Dağıtım Transformatörü</t>
        </is>
      </c>
      <c>
        <v>BAŞKÖY KUREYŞ TR-1 35-29-L00194_35-29-L00194_2371493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08.07.2023 19:57:16</t>
        </is>
      </c>
      <c>
        <is>
          <t>08.07.2023 21:45:41</t>
        </is>
      </c>
      <c>
        <v>1.806944444</v>
      </c>
      <c>
        <v>0</v>
      </c>
      <c>
        <v>30</v>
      </c>
      <c>
        <v>0</v>
      </c>
      <c>
        <v>21</v>
      </c>
      <c>
        <v>0</v>
      </c>
      <c>
        <v>8</v>
      </c>
      <c>
        <v>0</v>
      </c>
      <c>
        <v>0</v>
      </c>
      <c>
        <v>0</v>
      </c>
      <c>
        <v>5.340352619178192</v>
      </c>
      <c>
        <v>0</v>
      </c>
      <c>
        <v>33.756455827525784</v>
      </c>
      <c>
        <v>0</v>
      </c>
      <c>
        <v>2.281079754916358</v>
      </c>
      <c>
        <v>0</v>
      </c>
      <c>
        <v>0</v>
      </c>
      <c>
        <v>41.37788820162033</v>
      </c>
    </row>
    <row>
      <c>
        <v>2602366</v>
      </c>
      <c>
        <v>1</v>
      </c>
      <c>
        <is>
          <t>İZMİR</t>
        </is>
      </c>
      <c>
        <v>SEFERİHİSAR</v>
      </c>
      <c>
        <is>
          <t>Dağıtım Transformatörü</t>
        </is>
      </c>
      <c>
        <v>PAYAMLI M-19 35-25-M00172_35-25-M00172_72064941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08.07.2023 20:50:36</t>
        </is>
      </c>
      <c>
        <is>
          <t>08.07.2023 21:23:08</t>
        </is>
      </c>
      <c>
        <v>0.542222222</v>
      </c>
      <c>
        <v>0</v>
      </c>
      <c>
        <v>337</v>
      </c>
      <c>
        <v>0</v>
      </c>
      <c>
        <v>0</v>
      </c>
      <c>
        <v>0</v>
      </c>
      <c>
        <v>22</v>
      </c>
      <c>
        <v>0</v>
      </c>
      <c>
        <v>0</v>
      </c>
      <c>
        <v>0</v>
      </c>
      <c>
        <v>40.407307728561115</v>
      </c>
      <c>
        <v>0</v>
      </c>
      <c>
        <v>0</v>
      </c>
      <c>
        <v>0</v>
      </c>
      <c>
        <v>8.750447513132208</v>
      </c>
      <c>
        <v>0</v>
      </c>
      <c>
        <v>0</v>
      </c>
      <c>
        <v>49.15775524169332</v>
      </c>
    </row>
    <row>
      <c>
        <v>2601725</v>
      </c>
      <c>
        <v>1</v>
      </c>
      <c>
        <is>
          <t>MANİSA</t>
        </is>
      </c>
      <c>
        <v>AHMETLİ</v>
      </c>
      <c>
        <is>
          <t>DM</t>
        </is>
      </c>
      <c>
        <v>AHMETLİ İM 45-84-A00001_TR-A GİRİŞ L07_2332507</v>
      </c>
      <c>
        <v>Manevra</v>
      </c>
      <c>
        <v>Dağıtım-OG</v>
      </c>
      <c>
        <v>Uzun</v>
      </c>
      <c>
        <v>Şebeke işletmecisi</v>
      </c>
      <c>
        <v>Bildirimli</v>
      </c>
      <c>
        <is>
          <t>08.07.2023 08:07:06</t>
        </is>
      </c>
      <c>
        <is>
          <t>08.07.2023 08:23:47</t>
        </is>
      </c>
      <c>
        <v>0.278055555</v>
      </c>
      <c>
        <v>4</v>
      </c>
      <c>
        <v>1669</v>
      </c>
      <c>
        <v>132</v>
      </c>
      <c>
        <v>243</v>
      </c>
      <c>
        <v>30</v>
      </c>
      <c>
        <v>145</v>
      </c>
      <c>
        <v>2</v>
      </c>
      <c>
        <v>0</v>
      </c>
      <c>
        <v>3.5112598050885913</v>
      </c>
      <c>
        <v>66.66594984491928</v>
      </c>
      <c>
        <v>99.67570662535475</v>
      </c>
      <c>
        <v>169.26499459987082</v>
      </c>
      <c>
        <v>23.63617673680416</v>
      </c>
      <c>
        <v>26.408409465570482</v>
      </c>
      <c>
        <v>16.534881756639273</v>
      </c>
      <c>
        <v>0</v>
      </c>
      <c>
        <v>405.6973788342473</v>
      </c>
    </row>
    <row>
      <c>
        <v>2602223</v>
      </c>
      <c>
        <v>1</v>
      </c>
      <c>
        <is>
          <t>İZMİR</t>
        </is>
      </c>
      <c>
        <v>KEMALPAŞA</v>
      </c>
      <c>
        <is>
          <t>DM</t>
        </is>
      </c>
      <c>
        <v>SÜTÇÜLER DM 35-27-M00900_SÜTÇÜLER TR-3 M16_92758033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08.07.2023 17:59:20</t>
        </is>
      </c>
      <c>
        <is>
          <t>08.07.2023 18:28:00</t>
        </is>
      </c>
      <c>
        <v>0.477777777</v>
      </c>
      <c>
        <v>0</v>
      </c>
      <c>
        <v>1619</v>
      </c>
      <c>
        <v>0</v>
      </c>
      <c>
        <v>6</v>
      </c>
      <c>
        <v>0</v>
      </c>
      <c>
        <v>190</v>
      </c>
      <c>
        <v>0</v>
      </c>
      <c>
        <v>0</v>
      </c>
      <c>
        <v>0</v>
      </c>
      <c>
        <v>162.80439057560005</v>
      </c>
      <c>
        <v>0</v>
      </c>
      <c>
        <v>0.6303377518207522</v>
      </c>
      <c>
        <v>0</v>
      </c>
      <c>
        <v>49.69362283154658</v>
      </c>
      <c>
        <v>0</v>
      </c>
      <c>
        <v>0</v>
      </c>
      <c>
        <v>213.12835115896738</v>
      </c>
    </row>
    <row>
      <c>
        <v>2601891</v>
      </c>
      <c>
        <v>1</v>
      </c>
      <c>
        <is>
          <t>İZMİR</t>
        </is>
      </c>
      <c>
        <v>SEFERİHİSAR</v>
      </c>
      <c>
        <is>
          <t>AG Fideri</t>
        </is>
      </c>
      <c>
        <v>L-30 TAŞDİBİ 35-14-L00030_A_91346382_91346382</v>
      </c>
      <c>
        <v>AG Hatta Ağaç Kesimi</v>
      </c>
      <c>
        <v>Dağıtım-AG</v>
      </c>
      <c>
        <v>Uzun</v>
      </c>
      <c>
        <v>Şebeke işletmecisi</v>
      </c>
      <c>
        <v>Bildirimsiz</v>
      </c>
      <c>
        <is>
          <t>08.07.2023 11:00:02</t>
        </is>
      </c>
      <c>
        <is>
          <t>08.07.2023 12:17:48</t>
        </is>
      </c>
      <c>
        <v>1.296111111</v>
      </c>
      <c>
        <v>0</v>
      </c>
      <c>
        <v>9</v>
      </c>
      <c>
        <v>0</v>
      </c>
      <c>
        <v>17</v>
      </c>
      <c>
        <v>0</v>
      </c>
      <c>
        <v>2</v>
      </c>
      <c>
        <v>0</v>
      </c>
      <c>
        <v>0</v>
      </c>
      <c>
        <v>0</v>
      </c>
      <c>
        <v>10.185315118522832</v>
      </c>
      <c>
        <v>0</v>
      </c>
      <c>
        <v>39.23943521995773</v>
      </c>
      <c>
        <v>0</v>
      </c>
      <c>
        <v>2.2210945069952426</v>
      </c>
      <c>
        <v>0</v>
      </c>
      <c>
        <v>0</v>
      </c>
      <c>
        <v>51.6458448454758</v>
      </c>
    </row>
    <row>
      <c>
        <v>2602246</v>
      </c>
      <c>
        <v>1</v>
      </c>
      <c>
        <is>
          <t>MANİSA</t>
        </is>
      </c>
      <c>
        <v>TURGUTLU</v>
      </c>
      <c>
        <is>
          <t>OG Fideri</t>
        </is>
      </c>
      <c>
        <v>İSTASYONALTI KÖK 45-83-M00131_HatBaşıAyırıcı_53137018 M04_53137018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08.07.2023 18:27:00</t>
        </is>
      </c>
      <c>
        <is>
          <t>08.07.2023 21:29:58</t>
        </is>
      </c>
      <c>
        <v>3.049444444</v>
      </c>
      <c>
        <v>0</v>
      </c>
      <c>
        <v>0</v>
      </c>
      <c>
        <v>0</v>
      </c>
      <c>
        <v>76</v>
      </c>
      <c>
        <v>0</v>
      </c>
      <c>
        <v>4</v>
      </c>
      <c>
        <v>0</v>
      </c>
      <c>
        <v>0</v>
      </c>
      <c>
        <v>0</v>
      </c>
      <c>
        <v>0</v>
      </c>
      <c>
        <v>0</v>
      </c>
      <c>
        <v>965.9425730726508</v>
      </c>
      <c>
        <v>0</v>
      </c>
      <c>
        <v>23.217028976577257</v>
      </c>
      <c>
        <v>0</v>
      </c>
      <c>
        <v>0</v>
      </c>
      <c>
        <v>989.159602049228</v>
      </c>
    </row>
    <row>
      <c>
        <v>2602060</v>
      </c>
      <c>
        <v>1</v>
      </c>
      <c>
        <is>
          <t>İZMİR</t>
        </is>
      </c>
      <c>
        <v>BORNOVA</v>
      </c>
      <c>
        <is>
          <t>Dağıtım Transformatörü</t>
        </is>
      </c>
      <c>
        <v>M-3557(YATIRIM REZERVE) 35-02-M03557_35-02-M03557_92173723</v>
      </c>
      <c>
        <v>Şebeke Yenileme ve Kapasite Artışı Çalışması</v>
      </c>
      <c>
        <v>Dağıtım-AG</v>
      </c>
      <c>
        <v>Uzun</v>
      </c>
      <c>
        <v>Şebeke işletmecisi</v>
      </c>
      <c>
        <v>Bildirimli</v>
      </c>
      <c>
        <is>
          <t>08.07.2023 14:40:32</t>
        </is>
      </c>
      <c>
        <is>
          <t>08.07.2023 16:36:00</t>
        </is>
      </c>
      <c>
        <v>1.924444444</v>
      </c>
      <c>
        <v>0</v>
      </c>
      <c>
        <v>405</v>
      </c>
      <c>
        <v>0</v>
      </c>
      <c>
        <v>0</v>
      </c>
      <c>
        <v>0</v>
      </c>
      <c>
        <v>23</v>
      </c>
      <c>
        <v>0</v>
      </c>
      <c>
        <v>0</v>
      </c>
      <c>
        <v>0</v>
      </c>
      <c>
        <v>172.19468445047428</v>
      </c>
      <c>
        <v>0</v>
      </c>
      <c>
        <v>0</v>
      </c>
      <c>
        <v>0</v>
      </c>
      <c>
        <v>47.839097412161344</v>
      </c>
      <c>
        <v>0</v>
      </c>
      <c>
        <v>0</v>
      </c>
      <c>
        <v>220.03378186263564</v>
      </c>
    </row>
    <row>
      <c>
        <v>2601848</v>
      </c>
      <c>
        <v>1</v>
      </c>
      <c>
        <is>
          <t>İZMİR</t>
        </is>
      </c>
      <c>
        <v>KARABAĞLAR</v>
      </c>
      <c>
        <is>
          <t>AG Fideri</t>
        </is>
      </c>
      <c>
        <v>K-4032 35-01-K04032_B_60982253_60982253</v>
      </c>
      <c>
        <v>Şebeke Yenileme ve Kapasite Artışı Çalışması</v>
      </c>
      <c>
        <v>Dağıtım-AG</v>
      </c>
      <c>
        <v>Uzun</v>
      </c>
      <c>
        <v>Şebeke işletmecisi</v>
      </c>
      <c>
        <v>Bildirimli</v>
      </c>
      <c>
        <is>
          <t>08.07.2023 10:12:29</t>
        </is>
      </c>
      <c>
        <is>
          <t>08.07.2023 18:38:52</t>
        </is>
      </c>
      <c>
        <v>8.439722222</v>
      </c>
      <c>
        <v>0</v>
      </c>
      <c>
        <v>318</v>
      </c>
      <c>
        <v>0</v>
      </c>
      <c>
        <v>0</v>
      </c>
      <c>
        <v>0</v>
      </c>
      <c>
        <v>55</v>
      </c>
      <c>
        <v>0</v>
      </c>
      <c>
        <v>0</v>
      </c>
      <c>
        <v>0</v>
      </c>
      <c>
        <v>605.7631083709668</v>
      </c>
      <c>
        <v>0</v>
      </c>
      <c>
        <v>0</v>
      </c>
      <c>
        <v>0</v>
      </c>
      <c>
        <v>452.41417270531974</v>
      </c>
      <c>
        <v>0</v>
      </c>
      <c>
        <v>0</v>
      </c>
      <c>
        <v>1058.1772810762866</v>
      </c>
    </row>
    <row>
      <c>
        <v>2602409</v>
      </c>
      <c>
        <v>1</v>
      </c>
      <c>
        <is>
          <t>İZMİR</t>
        </is>
      </c>
      <c>
        <v>KARABURUN</v>
      </c>
      <c>
        <is>
          <t>Kullanıcı Bağlantı Hattı</t>
        </is>
      </c>
      <c>
        <v>MORDOĞAN TR-28 35-21-L00156_953364814_953364814</v>
      </c>
      <c>
        <v>AG Box / Sdk Abone Çıkış Sigorta Atığı</v>
      </c>
      <c>
        <v>Dağıtım-AG</v>
      </c>
      <c>
        <v>Uzun</v>
      </c>
      <c>
        <v>Şebeke işletmecisi</v>
      </c>
      <c>
        <v>Bildirimsiz</v>
      </c>
      <c>
        <is>
          <t>08.07.2023 22:00:03</t>
        </is>
      </c>
      <c>
        <is>
          <t>09.07.2023 00:01:29</t>
        </is>
      </c>
      <c>
        <v>2.023888888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0.5118762603241487</v>
      </c>
      <c>
        <v>0</v>
      </c>
      <c>
        <v>0</v>
      </c>
      <c>
        <v>0</v>
      </c>
      <c>
        <v>0</v>
      </c>
      <c>
        <v>0</v>
      </c>
      <c>
        <v>0</v>
      </c>
      <c>
        <v>0.5118762603241487</v>
      </c>
    </row>
    <row>
      <c>
        <v>2602203</v>
      </c>
      <c>
        <v>1</v>
      </c>
      <c>
        <is>
          <t>İZMİR</t>
        </is>
      </c>
      <c>
        <v>MENDERES</v>
      </c>
      <c>
        <is>
          <t>DM</t>
        </is>
      </c>
      <c>
        <v>MENDERES DM-2/TR-1 35-22-M00300_KÖYLER-1 M15_2095712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08.07.2023 17:31:37</t>
        </is>
      </c>
      <c>
        <is>
          <t>08.07.2023 17:46:16</t>
        </is>
      </c>
      <c>
        <v>0.244166666</v>
      </c>
      <c>
        <v>2</v>
      </c>
      <c>
        <v>1500</v>
      </c>
      <c>
        <v>14</v>
      </c>
      <c>
        <v>153</v>
      </c>
      <c>
        <v>29</v>
      </c>
      <c>
        <v>144</v>
      </c>
      <c>
        <v>1</v>
      </c>
      <c>
        <v>0</v>
      </c>
      <c>
        <v>0.16394979694999676</v>
      </c>
      <c>
        <v>158.74141189962793</v>
      </c>
      <c>
        <v>14.263357743823676</v>
      </c>
      <c>
        <v>38.53308911223595</v>
      </c>
      <c>
        <v>62.30810557816372</v>
      </c>
      <c>
        <v>42.7473009233679</v>
      </c>
      <c>
        <v>8.561258192255556</v>
      </c>
      <c>
        <v>0</v>
      </c>
      <c>
        <v>325.31847324642473</v>
      </c>
    </row>
    <row>
      <c>
        <v>2601954</v>
      </c>
      <c>
        <v>1</v>
      </c>
      <c>
        <is>
          <t>MANİSA</t>
        </is>
      </c>
      <c>
        <v>GÖRDES</v>
      </c>
      <c>
        <is>
          <t>AG Fideri</t>
        </is>
      </c>
      <c>
        <v>BEĞEL DEĞİRMENBOĞAZI TR-1 45-75-M00283_B_56405394_56405394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08.07.2023 12:21:20</t>
        </is>
      </c>
      <c>
        <is>
          <t>08.07.2023 17:20:03</t>
        </is>
      </c>
      <c>
        <v>4.978611111</v>
      </c>
      <c>
        <v>0</v>
      </c>
      <c>
        <v>6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10.00127322184092</v>
      </c>
      <c>
        <v>0</v>
      </c>
      <c>
        <v>0.26005899628329376</v>
      </c>
      <c>
        <v>0</v>
      </c>
      <c>
        <v>0</v>
      </c>
      <c>
        <v>0</v>
      </c>
      <c>
        <v>0</v>
      </c>
      <c>
        <v>10.261332218124213</v>
      </c>
    </row>
    <row>
      <c>
        <v>2602303</v>
      </c>
      <c>
        <v>1</v>
      </c>
      <c>
        <is>
          <t>İZMİR</t>
        </is>
      </c>
      <c>
        <v>TORBALI</v>
      </c>
      <c>
        <is>
          <t>Kullanıcı Bağlantı Hattı</t>
        </is>
      </c>
      <c>
        <v>DM-1/TR-12 (TR-58) ALPKENT 35-26-M00058_956625816_956625816</v>
      </c>
      <c>
        <v>AG Box / Sdk Abone Çıkış Sigorta Atığı</v>
      </c>
      <c>
        <v>Dağıtım-AG</v>
      </c>
      <c>
        <v>Uzun</v>
      </c>
      <c>
        <v>Şebeke işletmecisi</v>
      </c>
      <c>
        <v>Bildirimsiz</v>
      </c>
      <c>
        <is>
          <t>08.07.2023 19:28:15</t>
        </is>
      </c>
      <c>
        <is>
          <t>08.07.2023 21:21:13</t>
        </is>
      </c>
      <c>
        <v>1.882777777</v>
      </c>
      <c>
        <v>0</v>
      </c>
      <c>
        <v>9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3.4224398139953567</v>
      </c>
      <c>
        <v>0</v>
      </c>
      <c>
        <v>0</v>
      </c>
      <c>
        <v>0</v>
      </c>
      <c>
        <v>0.7900309223203329</v>
      </c>
      <c>
        <v>0</v>
      </c>
      <c>
        <v>0</v>
      </c>
      <c>
        <v>4.21247073631569</v>
      </c>
    </row>
    <row>
      <c>
        <v>2601805</v>
      </c>
      <c>
        <v>1</v>
      </c>
      <c>
        <is>
          <t>MANİSA</t>
        </is>
      </c>
      <c>
        <v>TURGUTLU</v>
      </c>
      <c>
        <is>
          <t>DM</t>
        </is>
      </c>
      <c>
        <v>GÜNEY DM 45-83-L00130_GÜNEY L03_2096787</v>
      </c>
      <c>
        <v>Şebeke Yenileme ve Kapasite Artışı Çalışması</v>
      </c>
      <c>
        <v>Dağıtım-OG</v>
      </c>
      <c>
        <v>Uzun</v>
      </c>
      <c>
        <v>Şebeke işletmecisi</v>
      </c>
      <c>
        <v>Bildirimli</v>
      </c>
      <c>
        <is>
          <t>08.07.2023 09:33:56</t>
        </is>
      </c>
      <c>
        <is>
          <t>08.07.2023 13:56:08</t>
        </is>
      </c>
      <c>
        <v>4.37</v>
      </c>
      <c>
        <v>0</v>
      </c>
      <c>
        <v>123</v>
      </c>
      <c>
        <v>0</v>
      </c>
      <c>
        <v>14</v>
      </c>
      <c>
        <v>0</v>
      </c>
      <c>
        <v>18</v>
      </c>
      <c>
        <v>0</v>
      </c>
      <c>
        <v>0</v>
      </c>
      <c>
        <v>0</v>
      </c>
      <c>
        <v>67.41389045229695</v>
      </c>
      <c>
        <v>0</v>
      </c>
      <c>
        <v>43.33443196271795</v>
      </c>
      <c>
        <v>0</v>
      </c>
      <c>
        <v>31.98697020202446</v>
      </c>
      <c>
        <v>0</v>
      </c>
      <c>
        <v>0</v>
      </c>
      <c>
        <v>142.73529261703936</v>
      </c>
    </row>
    <row>
      <c>
        <v>2602117</v>
      </c>
      <c>
        <v>1</v>
      </c>
      <c>
        <is>
          <t>İZMİR</t>
        </is>
      </c>
      <c>
        <v>TİRE</v>
      </c>
      <c>
        <is>
          <t>AG Fideri</t>
        </is>
      </c>
      <c>
        <v>DAYSAN TR-1 35-29-L00126_A_91008224_91008224</v>
      </c>
      <c>
        <v>AG Tel Kopuğu</v>
      </c>
      <c>
        <v>Dağıtım-AG</v>
      </c>
      <c>
        <v>Uzun</v>
      </c>
      <c>
        <v>Şebeke işletmecisi</v>
      </c>
      <c>
        <v>Bildirimsiz</v>
      </c>
      <c>
        <is>
          <t>08.07.2023 15:46:50</t>
        </is>
      </c>
      <c>
        <is>
          <t>08.07.2023 18:01:17</t>
        </is>
      </c>
      <c>
        <v>2.240833333</v>
      </c>
      <c>
        <v>0</v>
      </c>
      <c>
        <v>1</v>
      </c>
      <c>
        <v>0</v>
      </c>
      <c>
        <v>4</v>
      </c>
      <c>
        <v>0</v>
      </c>
      <c>
        <v>6</v>
      </c>
      <c>
        <v>0</v>
      </c>
      <c>
        <v>0</v>
      </c>
      <c>
        <v>0</v>
      </c>
      <c>
        <v>0.00045670076164711115</v>
      </c>
      <c>
        <v>0</v>
      </c>
      <c>
        <v>5.747384359609027</v>
      </c>
      <c>
        <v>0</v>
      </c>
      <c>
        <v>43.39035279320197</v>
      </c>
      <c>
        <v>0</v>
      </c>
      <c>
        <v>0</v>
      </c>
      <c>
        <v>49.138193853572645</v>
      </c>
    </row>
    <row>
      <c>
        <v>2602094</v>
      </c>
      <c>
        <v>1</v>
      </c>
      <c>
        <is>
          <t>MANİSA</t>
        </is>
      </c>
      <c>
        <v>KIRKAĞAÇ</v>
      </c>
      <c>
        <is>
          <t>Kullanıcı Bağlantı Hattı</t>
        </is>
      </c>
      <c>
        <v>FIRDAMLAR TR-1 45-76-M00164_955236443_955236443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08.07.2023 15:16:57</t>
        </is>
      </c>
      <c>
        <is>
          <t>08.07.2023 17:59:39</t>
        </is>
      </c>
      <c>
        <v>2.711666666</v>
      </c>
      <c>
        <v>0</v>
      </c>
      <c>
        <v>4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0.6388490676653581</v>
      </c>
      <c>
        <v>0</v>
      </c>
      <c>
        <v>0</v>
      </c>
      <c>
        <v>0</v>
      </c>
      <c>
        <v>0</v>
      </c>
      <c>
        <v>0</v>
      </c>
      <c>
        <v>0</v>
      </c>
      <c>
        <v>0.6388490676653581</v>
      </c>
    </row>
    <row>
      <c>
        <v>2602163</v>
      </c>
      <c>
        <v>1</v>
      </c>
      <c>
        <is>
          <t>MANİSA</t>
        </is>
      </c>
      <c>
        <v>SALİHLİ</v>
      </c>
      <c>
        <is>
          <t>KÖK</t>
        </is>
      </c>
      <c>
        <v>PAZARKÖY KÖK 45-78-L00700_PAZARKÖY TR-1 TR-2 L02_2106227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08.07.2023 16:55:56</t>
        </is>
      </c>
      <c>
        <is>
          <t>08.07.2023 17:38:39</t>
        </is>
      </c>
      <c>
        <v>0.711944444</v>
      </c>
      <c>
        <v>0</v>
      </c>
      <c>
        <v>74</v>
      </c>
      <c>
        <v>32</v>
      </c>
      <c>
        <v>42</v>
      </c>
      <c>
        <v>0</v>
      </c>
      <c>
        <v>8</v>
      </c>
      <c>
        <v>0</v>
      </c>
      <c>
        <v>1</v>
      </c>
      <c>
        <v>0</v>
      </c>
      <c>
        <v>15.60261783330988</v>
      </c>
      <c>
        <v>237.56686810390391</v>
      </c>
      <c>
        <v>248.08117669423163</v>
      </c>
      <c>
        <v>0</v>
      </c>
      <c>
        <v>13.41699859172257</v>
      </c>
      <c>
        <v>0</v>
      </c>
      <c>
        <v>0.6081732424570014</v>
      </c>
      <c>
        <v>515.275834465625</v>
      </c>
    </row>
    <row>
      <c>
        <v>2602140</v>
      </c>
      <c>
        <v>1</v>
      </c>
      <c>
        <is>
          <t>MANİSA</t>
        </is>
      </c>
      <c>
        <v>AHMETLİ</v>
      </c>
      <c>
        <is>
          <t>DM</t>
        </is>
      </c>
      <c>
        <v>AHMETLİ İM 45-84-A00001_AHMETLİ DSİ M10_2067923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08.07.2023 16:10:57</t>
        </is>
      </c>
      <c>
        <is>
          <t>08.07.2023 16:54:16</t>
        </is>
      </c>
      <c>
        <v>0.721944444</v>
      </c>
      <c>
        <v>2</v>
      </c>
      <c>
        <v>0</v>
      </c>
      <c>
        <v>39</v>
      </c>
      <c>
        <v>0</v>
      </c>
      <c>
        <v>3</v>
      </c>
      <c>
        <v>0</v>
      </c>
      <c>
        <v>0</v>
      </c>
      <c>
        <v>0</v>
      </c>
      <c>
        <v>5.073217587285167</v>
      </c>
      <c>
        <v>0</v>
      </c>
      <c>
        <v>198.9694211856475</v>
      </c>
      <c>
        <v>0</v>
      </c>
      <c>
        <v>4.47957464555345</v>
      </c>
      <c>
        <v>0</v>
      </c>
      <c>
        <v>0</v>
      </c>
      <c>
        <v>0</v>
      </c>
      <c>
        <v>208.5222134184861</v>
      </c>
    </row>
    <row>
      <c>
        <v>2602017</v>
      </c>
      <c>
        <v>1</v>
      </c>
      <c>
        <is>
          <t>İZMİR</t>
        </is>
      </c>
      <c>
        <v>ÇEŞME</v>
      </c>
      <c>
        <is>
          <t>Kullanıcı Bağlantı Hattı</t>
        </is>
      </c>
      <c>
        <v>L-297 35-18-L00297_950467185_950467185</v>
      </c>
      <c>
        <v>AG Branşman Yeraltı Kablo Arızası</v>
      </c>
      <c>
        <v>Dağıtım-AG</v>
      </c>
      <c>
        <v>Uzun</v>
      </c>
      <c>
        <v>Şebeke işletmecisi</v>
      </c>
      <c>
        <v>Bildirimsiz</v>
      </c>
      <c>
        <is>
          <t>08.07.2023 13:39:04</t>
        </is>
      </c>
      <c>
        <is>
          <t>08.07.2023 14:57:57</t>
        </is>
      </c>
      <c>
        <v>1.314722222</v>
      </c>
      <c>
        <v>0</v>
      </c>
      <c>
        <v>0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4.635153095957397</v>
      </c>
      <c>
        <v>0</v>
      </c>
      <c>
        <v>0</v>
      </c>
      <c>
        <v>4.635153095957397</v>
      </c>
    </row>
    <row>
      <c>
        <v>2602180</v>
      </c>
      <c>
        <v>1</v>
      </c>
      <c>
        <is>
          <t>İZMİR</t>
        </is>
      </c>
      <c>
        <v>BUCA</v>
      </c>
      <c>
        <is>
          <t>AG Fideri</t>
        </is>
      </c>
      <c>
        <v>M-2224 KIRIKLAR TR-1 35-03-M02224_A_91459419_91459419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08.07.2023 17:07:50</t>
        </is>
      </c>
      <c>
        <is>
          <t>09.07.2023 00:43:30</t>
        </is>
      </c>
      <c>
        <v>7.594444444</v>
      </c>
      <c>
        <v>0</v>
      </c>
      <c>
        <v>94</v>
      </c>
      <c>
        <v>0</v>
      </c>
      <c>
        <v>1</v>
      </c>
      <c>
        <v>0</v>
      </c>
      <c>
        <v>6</v>
      </c>
      <c>
        <v>0</v>
      </c>
      <c>
        <v>0</v>
      </c>
      <c>
        <v>0</v>
      </c>
      <c>
        <v>115.01608422304714</v>
      </c>
      <c>
        <v>0</v>
      </c>
      <c>
        <v>0.7274148642135243</v>
      </c>
      <c>
        <v>0</v>
      </c>
      <c>
        <v>46.13164540813204</v>
      </c>
      <c>
        <v>0</v>
      </c>
      <c>
        <v>0</v>
      </c>
      <c>
        <v>161.8751444953927</v>
      </c>
    </row>
    <row>
      <c>
        <v>2602077</v>
      </c>
      <c>
        <v>1</v>
      </c>
      <c>
        <is>
          <t>İZMİR</t>
        </is>
      </c>
      <c>
        <v>KEMALPAŞA</v>
      </c>
      <c>
        <is>
          <t>OG Fideri</t>
        </is>
      </c>
      <c>
        <v>SÜTÇÜLER TR-7 35-27-M00919_DIREK TIPI TRAFO HUCRESI H01_2120406</v>
      </c>
      <c>
        <v>Manevra</v>
      </c>
      <c>
        <v>Dağıtım-OG</v>
      </c>
      <c>
        <v>Uzun</v>
      </c>
      <c>
        <v>Şebeke işletmecisi</v>
      </c>
      <c>
        <v>Bildirimsiz</v>
      </c>
      <c>
        <is>
          <t>08.07.2023 14:39:04</t>
        </is>
      </c>
      <c>
        <is>
          <t>08.07.2023 14:47:22</t>
        </is>
      </c>
      <c>
        <v>0.138333333</v>
      </c>
      <c>
        <v>0</v>
      </c>
      <c>
        <v>458</v>
      </c>
      <c>
        <v>0</v>
      </c>
      <c>
        <v>0</v>
      </c>
      <c>
        <v>0</v>
      </c>
      <c>
        <v>56</v>
      </c>
      <c>
        <v>0</v>
      </c>
      <c>
        <v>0</v>
      </c>
      <c>
        <v>0</v>
      </c>
      <c>
        <v>12.717140370865453</v>
      </c>
      <c>
        <v>0</v>
      </c>
      <c>
        <v>0</v>
      </c>
      <c>
        <v>0</v>
      </c>
      <c>
        <v>3.470163349108292</v>
      </c>
      <c>
        <v>0</v>
      </c>
      <c>
        <v>0</v>
      </c>
      <c>
        <v>16.187303719973745</v>
      </c>
    </row>
    <row>
      <c>
        <v>2602226</v>
      </c>
      <c>
        <v>1</v>
      </c>
      <c>
        <is>
          <t>İZMİR</t>
        </is>
      </c>
      <c>
        <v>TİRE</v>
      </c>
      <c>
        <is>
          <t>DM</t>
        </is>
      </c>
      <c>
        <v>TİRE İM-DM-1 35-29-A00001_ESKİOBA L03_2059644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08.07.2023 18:04:31</t>
        </is>
      </c>
      <c>
        <is>
          <t>08.07.2023 18:15:10</t>
        </is>
      </c>
      <c>
        <v>0.1775</v>
      </c>
      <c>
        <v>1</v>
      </c>
      <c>
        <v>1321</v>
      </c>
      <c>
        <v>88</v>
      </c>
      <c>
        <v>140</v>
      </c>
      <c>
        <v>22</v>
      </c>
      <c>
        <v>187</v>
      </c>
      <c>
        <v>2</v>
      </c>
      <c>
        <v>0</v>
      </c>
      <c>
        <v>0.08668486711886748</v>
      </c>
      <c>
        <v>63.97676472449821</v>
      </c>
      <c>
        <v>242.90154429900227</v>
      </c>
      <c>
        <v>114.47881534128787</v>
      </c>
      <c>
        <v>21.76055117097042</v>
      </c>
      <c>
        <v>37.97495755902082</v>
      </c>
      <c>
        <v>14.611675541172527</v>
      </c>
      <c>
        <v>0</v>
      </c>
      <c>
        <v>495.790993503071</v>
      </c>
    </row>
    <row>
      <c>
        <v>2601685</v>
      </c>
      <c>
        <v>1</v>
      </c>
      <c>
        <is>
          <t>İZMİR</t>
        </is>
      </c>
      <c>
        <v>BUCA</v>
      </c>
      <c>
        <is>
          <t>OG Fideri</t>
        </is>
      </c>
      <c>
        <v>K-1506 35-03-K01506_K-1505 K02_2036175</v>
      </c>
      <c>
        <v>Manevra</v>
      </c>
      <c>
        <v>Dağıtım-OG</v>
      </c>
      <c>
        <v>Kısa</v>
      </c>
      <c>
        <v>Şebeke işletmecisi</v>
      </c>
      <c>
        <v>Bildirimsiz</v>
      </c>
      <c>
        <is>
          <t>08.07.2023 06:18:11</t>
        </is>
      </c>
      <c>
        <is>
          <t>08.07.2023 06:18:30</t>
        </is>
      </c>
      <c>
        <v>0.005277777</v>
      </c>
      <c>
        <v>1</v>
      </c>
      <c>
        <v>1122</v>
      </c>
      <c>
        <v>0</v>
      </c>
      <c>
        <v>0</v>
      </c>
      <c>
        <v>2</v>
      </c>
      <c>
        <v>37</v>
      </c>
      <c>
        <v>0</v>
      </c>
      <c>
        <v>1</v>
      </c>
      <c>
        <v>0.04867489242051236</v>
      </c>
      <c>
        <v>0.9763901594241721</v>
      </c>
      <c>
        <v>0</v>
      </c>
      <c>
        <v>0</v>
      </c>
      <c>
        <v>0.8358255555811873</v>
      </c>
      <c>
        <v>0.11262782905749316</v>
      </c>
      <c>
        <v>0</v>
      </c>
      <c>
        <v>0.015487355222074556</v>
      </c>
      <c>
        <v>1.9890057917054393</v>
      </c>
    </row>
    <row>
      <c>
        <v>2601702</v>
      </c>
      <c>
        <v>1</v>
      </c>
      <c>
        <is>
          <t>İZMİR</t>
        </is>
      </c>
      <c>
        <v>MENEMEN</v>
      </c>
      <c>
        <is>
          <t>DM</t>
        </is>
      </c>
      <c>
        <v>KESİKKÖY DM 35-28-M00309_SAKIPAĞA M06_96738958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08.07.2023 07:16:46</t>
        </is>
      </c>
      <c>
        <is>
          <t>08.07.2023 07:57:43</t>
        </is>
      </c>
      <c>
        <v>0.6825</v>
      </c>
      <c>
        <v>0</v>
      </c>
      <c>
        <v>465</v>
      </c>
      <c>
        <v>1</v>
      </c>
      <c>
        <v>31</v>
      </c>
      <c>
        <v>11</v>
      </c>
      <c>
        <v>68</v>
      </c>
      <c>
        <v>5</v>
      </c>
      <c>
        <v>0</v>
      </c>
      <c>
        <v>0</v>
      </c>
      <c>
        <v>67.52020587671925</v>
      </c>
      <c>
        <v>1.70178954309</v>
      </c>
      <c>
        <v>30.078476013134093</v>
      </c>
      <c>
        <v>60.56469175286276</v>
      </c>
      <c>
        <v>28.81251533093183</v>
      </c>
      <c>
        <v>126.55627406626189</v>
      </c>
      <c>
        <v>0</v>
      </c>
      <c>
        <v>315.2339525829998</v>
      </c>
    </row>
    <row>
      <c>
        <v>2602057</v>
      </c>
      <c>
        <v>1</v>
      </c>
      <c>
        <is>
          <t>İZMİR</t>
        </is>
      </c>
      <c>
        <v>KEMALPAŞA</v>
      </c>
      <c>
        <is>
          <t>DM</t>
        </is>
      </c>
      <c>
        <v>SÜTÇÜLER DM 35-27-M00900_SÜTÇÜLER TR-3 M16_92758033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08.07.2023 14:37:19</t>
        </is>
      </c>
      <c>
        <is>
          <t>08.07.2023 14:44:38</t>
        </is>
      </c>
      <c>
        <v>0.121944444</v>
      </c>
      <c>
        <v>0</v>
      </c>
      <c>
        <v>1619</v>
      </c>
      <c>
        <v>0</v>
      </c>
      <c>
        <v>6</v>
      </c>
      <c>
        <v>0</v>
      </c>
      <c>
        <v>190</v>
      </c>
      <c>
        <v>0</v>
      </c>
      <c>
        <v>0</v>
      </c>
      <c>
        <v>0</v>
      </c>
      <c>
        <v>41.72602843582485</v>
      </c>
      <c>
        <v>0</v>
      </c>
      <c>
        <v>0.16045369505364854</v>
      </c>
      <c>
        <v>0</v>
      </c>
      <c>
        <v>13.802540541187136</v>
      </c>
      <c>
        <v>0</v>
      </c>
      <c>
        <v>0</v>
      </c>
      <c>
        <v>55.68902267206563</v>
      </c>
    </row>
    <row>
      <c>
        <v>2601914</v>
      </c>
      <c>
        <v>1</v>
      </c>
      <c>
        <is>
          <t>İZMİR</t>
        </is>
      </c>
      <c>
        <v>KARŞIYAKA</v>
      </c>
      <c>
        <is>
          <t>Kullanıcı Bağlantı Hattı</t>
        </is>
      </c>
      <c>
        <v>K-53 35-04-K00053_915171980_915171980</v>
      </c>
      <c>
        <v>AG Branşman Yeraltı Kablo Arızası</v>
      </c>
      <c>
        <v>Dağıtım-AG</v>
      </c>
      <c>
        <v>Uzun</v>
      </c>
      <c>
        <v>Şebeke işletmecisi</v>
      </c>
      <c>
        <v>Bildirimsiz</v>
      </c>
      <c>
        <is>
          <t>08.07.2023 11:24:16</t>
        </is>
      </c>
      <c>
        <is>
          <t>08.07.2023 17:25:18</t>
        </is>
      </c>
      <c>
        <v>6.017222222</v>
      </c>
      <c>
        <v>0</v>
      </c>
      <c>
        <v>0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</row>
    <row>
      <c>
        <v>2602392</v>
      </c>
      <c>
        <v>1</v>
      </c>
      <c>
        <is>
          <t>İZMİR</t>
        </is>
      </c>
      <c>
        <v>GÜZELBAHÇE</v>
      </c>
      <c>
        <is>
          <t>AG Fideri</t>
        </is>
      </c>
      <c>
        <v>K-3373 35-10-K03373_D_56374461_56374461</v>
      </c>
      <c>
        <v>AG Yeraltı Kablo Arızası</v>
      </c>
      <c>
        <v>Dağıtım-AG</v>
      </c>
      <c>
        <v>Uzun</v>
      </c>
      <c>
        <v>Şebeke işletmecisi</v>
      </c>
      <c>
        <v>Bildirimsiz</v>
      </c>
      <c>
        <is>
          <t>08.07.2023 21:40:36</t>
        </is>
      </c>
      <c>
        <is>
          <t>08.07.2023 22:14:46</t>
        </is>
      </c>
      <c>
        <v>0.569444444</v>
      </c>
      <c>
        <v>0</v>
      </c>
      <c>
        <v>20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3.4656270657990214</v>
      </c>
      <c>
        <v>0</v>
      </c>
      <c>
        <v>0.7827311156332369</v>
      </c>
      <c>
        <v>0</v>
      </c>
      <c>
        <v>0</v>
      </c>
      <c>
        <v>0</v>
      </c>
      <c>
        <v>0</v>
      </c>
      <c>
        <v>4.248358181432258</v>
      </c>
    </row>
    <row>
      <c>
        <v>2601679</v>
      </c>
      <c>
        <v>1</v>
      </c>
      <c>
        <is>
          <t>İZMİR</t>
        </is>
      </c>
      <c>
        <v>BUCA</v>
      </c>
      <c>
        <is>
          <t>OG Fideri</t>
        </is>
      </c>
      <c>
        <v>K-2546 35-03-K02546_BUCA TM K02_2076401</v>
      </c>
      <c>
        <v>Manevra</v>
      </c>
      <c>
        <v>Dağıtım-OG</v>
      </c>
      <c>
        <v>Kısa</v>
      </c>
      <c>
        <v>Şebeke işletmecisi</v>
      </c>
      <c>
        <v>Bildirimsiz</v>
      </c>
      <c>
        <is>
          <t>08.07.2023 06:01:26</t>
        </is>
      </c>
      <c>
        <is>
          <t>08.07.2023 06:02:16</t>
        </is>
      </c>
      <c>
        <v>0.013888888</v>
      </c>
      <c>
        <v>0</v>
      </c>
      <c>
        <v>3368</v>
      </c>
      <c>
        <v>0</v>
      </c>
      <c>
        <v>0</v>
      </c>
      <c>
        <v>3</v>
      </c>
      <c>
        <v>209</v>
      </c>
      <c>
        <v>0</v>
      </c>
      <c>
        <v>0</v>
      </c>
      <c>
        <v>0</v>
      </c>
      <c>
        <v>7.367773568852842</v>
      </c>
      <c>
        <v>0</v>
      </c>
      <c>
        <v>0</v>
      </c>
      <c>
        <v>1.4153599374759442</v>
      </c>
      <c>
        <v>2.0652600829565566</v>
      </c>
      <c>
        <v>0</v>
      </c>
      <c>
        <v>0</v>
      </c>
      <c>
        <v>10.848393589285344</v>
      </c>
    </row>
    <row>
      <c>
        <v>2601871</v>
      </c>
      <c>
        <v>1</v>
      </c>
      <c>
        <is>
          <t>İZMİR</t>
        </is>
      </c>
      <c>
        <v>TORBALI</v>
      </c>
      <c>
        <is>
          <t>AG Fideri</t>
        </is>
      </c>
      <c>
        <v>TR-134 35-26-M00134_C_91140838_91140838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08.07.2023 10:37:04</t>
        </is>
      </c>
      <c>
        <is>
          <t>08.07.2023 11:48:36</t>
        </is>
      </c>
      <c>
        <v>1.192222222</v>
      </c>
      <c>
        <v>0</v>
      </c>
      <c>
        <v>132</v>
      </c>
      <c>
        <v>0</v>
      </c>
      <c>
        <v>0</v>
      </c>
      <c>
        <v>0</v>
      </c>
      <c>
        <v>39</v>
      </c>
      <c>
        <v>0</v>
      </c>
      <c>
        <v>0</v>
      </c>
      <c>
        <v>0</v>
      </c>
      <c>
        <v>44.61235973712446</v>
      </c>
      <c>
        <v>0</v>
      </c>
      <c>
        <v>0</v>
      </c>
      <c>
        <v>0</v>
      </c>
      <c>
        <v>55.45384644973816</v>
      </c>
      <c>
        <v>0</v>
      </c>
      <c>
        <v>0</v>
      </c>
      <c>
        <v>100.06620618686262</v>
      </c>
    </row>
    <row>
      <c>
        <v>2602037</v>
      </c>
      <c>
        <v>1</v>
      </c>
      <c>
        <is>
          <t>İZMİR</t>
        </is>
      </c>
      <c>
        <v>SELÇUK</v>
      </c>
      <c>
        <is>
          <t>OG Fideri</t>
        </is>
      </c>
      <c>
        <v>DM-1/TR-19 35-13-M00027_DAĞITIM TRF DM-1/TR-19 M03_66202176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08.07.2023 14:12:51</t>
        </is>
      </c>
      <c>
        <is>
          <t>08.07.2023 15:38:47</t>
        </is>
      </c>
      <c>
        <v>1.432222222</v>
      </c>
      <c>
        <v>0</v>
      </c>
      <c>
        <v>2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0.8233409989775323</v>
      </c>
      <c>
        <v>0</v>
      </c>
      <c>
        <v>0</v>
      </c>
      <c>
        <v>0</v>
      </c>
      <c>
        <v>57.07998317947371</v>
      </c>
      <c>
        <v>0</v>
      </c>
      <c>
        <v>0</v>
      </c>
      <c>
        <v>57.90332417845124</v>
      </c>
    </row>
    <row>
      <c>
        <v>2601845</v>
      </c>
      <c>
        <v>1</v>
      </c>
      <c>
        <is>
          <t>İZMİR</t>
        </is>
      </c>
      <c>
        <v>URLA</v>
      </c>
      <c>
        <is>
          <t>Dağıtım Transformatörü</t>
        </is>
      </c>
      <c>
        <v>TR-65 MOBİL ÖNÜ 35-19-L00065_35-19-L00065_2349289</v>
      </c>
      <c>
        <v>Şebeke Yenileme ve Kapasite Artışı Çalışması</v>
      </c>
      <c>
        <v>Dağıtım-AG</v>
      </c>
      <c>
        <v>Uzun</v>
      </c>
      <c>
        <v>Şebeke işletmecisi</v>
      </c>
      <c>
        <v>Bildirimli</v>
      </c>
      <c>
        <is>
          <t>08.07.2023 10:11:05</t>
        </is>
      </c>
      <c>
        <is>
          <t>08.07.2023 16:47:46</t>
        </is>
      </c>
      <c>
        <v>6.611388888</v>
      </c>
      <c>
        <v>0</v>
      </c>
      <c>
        <v>21</v>
      </c>
      <c>
        <v>0</v>
      </c>
      <c>
        <v>33</v>
      </c>
      <c>
        <v>0</v>
      </c>
      <c>
        <v>20</v>
      </c>
      <c>
        <v>0</v>
      </c>
      <c>
        <v>0</v>
      </c>
      <c>
        <v>0</v>
      </c>
      <c>
        <v>60.4131350666424</v>
      </c>
      <c>
        <v>0</v>
      </c>
      <c>
        <v>88.11382836757427</v>
      </c>
      <c>
        <v>0</v>
      </c>
      <c>
        <v>269.76867922741786</v>
      </c>
      <c>
        <v>0</v>
      </c>
      <c>
        <v>0</v>
      </c>
      <c>
        <v>418.29564266163453</v>
      </c>
    </row>
    <row>
      <c>
        <v>2602157</v>
      </c>
      <c>
        <v>1</v>
      </c>
      <c>
        <is>
          <t>MANİSA</t>
        </is>
      </c>
      <c>
        <v>SARUHANLI</v>
      </c>
      <c>
        <is>
          <t>KÖK</t>
        </is>
      </c>
      <c>
        <v>KAYIŞLAR KÖK 45-80-M00183_YENİOSMANİYE M04_72195774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08.07.2023 16:42:22</t>
        </is>
      </c>
      <c>
        <is>
          <t>08.07.2023 17:17:15</t>
        </is>
      </c>
      <c>
        <v>0.581388888</v>
      </c>
      <c>
        <v>1</v>
      </c>
      <c>
        <v>135</v>
      </c>
      <c>
        <v>36</v>
      </c>
      <c>
        <v>11</v>
      </c>
      <c>
        <v>1</v>
      </c>
      <c>
        <v>20</v>
      </c>
      <c>
        <v>0</v>
      </c>
      <c>
        <v>0</v>
      </c>
      <c>
        <v>0</v>
      </c>
      <c>
        <v>14.81682409815158</v>
      </c>
      <c>
        <v>98.62829104518927</v>
      </c>
      <c>
        <v>37.605970699239144</v>
      </c>
      <c>
        <v>0.3111367740661676</v>
      </c>
      <c>
        <v>4.35938932828644</v>
      </c>
      <c>
        <v>0</v>
      </c>
      <c>
        <v>0</v>
      </c>
      <c>
        <v>155.7216119449326</v>
      </c>
    </row>
    <row>
      <c>
        <v>2602243</v>
      </c>
      <c>
        <v>1</v>
      </c>
      <c>
        <is>
          <t>MANİSA</t>
        </is>
      </c>
      <c>
        <v>KIRKAĞAÇ</v>
      </c>
      <c>
        <is>
          <t>Kullanıcı Bağlantı Hattı</t>
        </is>
      </c>
      <c>
        <v>BAŞPINAR TR-1 45-76-L00017_955246010_955246010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08.07.2023 18:06:02</t>
        </is>
      </c>
      <c>
        <is>
          <t>08.07.2023 19:15:33</t>
        </is>
      </c>
      <c>
        <v>1.158611111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0.0441992102853105</v>
      </c>
      <c>
        <v>0</v>
      </c>
      <c>
        <v>0</v>
      </c>
      <c>
        <v>0</v>
      </c>
      <c>
        <v>0</v>
      </c>
      <c>
        <v>0</v>
      </c>
      <c>
        <v>0</v>
      </c>
      <c>
        <v>0.0441992102853105</v>
      </c>
    </row>
    <row>
      <c>
        <v>2601908</v>
      </c>
      <c>
        <v>1</v>
      </c>
      <c>
        <is>
          <t>İZMİR</t>
        </is>
      </c>
      <c>
        <v>TİRE</v>
      </c>
      <c>
        <is>
          <t>AG Fideri</t>
        </is>
      </c>
      <c>
        <v>HİSARLIK YUVALI TR-3 35-29-L00211_B_56361034_56361034</v>
      </c>
      <c>
        <v>AG Tel Kopuğu</v>
      </c>
      <c>
        <v>Dağıtım-AG</v>
      </c>
      <c>
        <v>Uzun</v>
      </c>
      <c>
        <v>Şebeke işletmecisi</v>
      </c>
      <c>
        <v>Bildirimsiz</v>
      </c>
      <c>
        <is>
          <t>08.07.2023 09:28:50</t>
        </is>
      </c>
      <c>
        <is>
          <t>08.07.2023 16:12:07</t>
        </is>
      </c>
      <c>
        <v>6.721388888</v>
      </c>
      <c>
        <v>0</v>
      </c>
      <c>
        <v>11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9.86435121051105</v>
      </c>
      <c>
        <v>0</v>
      </c>
      <c>
        <v>0</v>
      </c>
      <c>
        <v>0</v>
      </c>
      <c>
        <v>0</v>
      </c>
      <c>
        <v>0</v>
      </c>
      <c>
        <v>0</v>
      </c>
      <c>
        <v>9.86435121051105</v>
      </c>
    </row>
    <row>
      <c>
        <v>2602349</v>
      </c>
      <c>
        <v>1</v>
      </c>
      <c>
        <is>
          <t>MANİSA</t>
        </is>
      </c>
      <c>
        <v>SALİHLİ</v>
      </c>
      <c>
        <is>
          <t>AG Fideri</t>
        </is>
      </c>
      <c>
        <v>KABAZLI TR-1 45-78-M00677_A_91034006_91034006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08.07.2023 20:32:07</t>
        </is>
      </c>
      <c>
        <is>
          <t>08.07.2023 21:54:00</t>
        </is>
      </c>
      <c>
        <v>1.364722222</v>
      </c>
      <c>
        <v>0</v>
      </c>
      <c>
        <v>46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12.561396402543341</v>
      </c>
      <c>
        <v>0</v>
      </c>
      <c>
        <v>0</v>
      </c>
      <c>
        <v>0</v>
      </c>
      <c>
        <v>2.162970595500555</v>
      </c>
      <c>
        <v>0</v>
      </c>
      <c>
        <v>0</v>
      </c>
      <c>
        <v>14.724366998043896</v>
      </c>
    </row>
    <row>
      <c>
        <v>2601880</v>
      </c>
      <c>
        <v>1</v>
      </c>
      <c>
        <is>
          <t>İZMİR</t>
        </is>
      </c>
      <c>
        <v>URLA</v>
      </c>
      <c>
        <is>
          <t>Saha Dağıtım Kutusu (SDK)</t>
        </is>
      </c>
      <c>
        <v>TR-33 35-19-M00033_5712216 a11b_5961355</v>
      </c>
      <c>
        <v>Üçüncü Şahısların Vermiş Olduğu Hasarlar</v>
      </c>
      <c>
        <v>Dağıtım-AG</v>
      </c>
      <c>
        <v>Uzun</v>
      </c>
      <c>
        <v>Dışsal</v>
      </c>
      <c>
        <v>Bildirimsiz</v>
      </c>
      <c>
        <is>
          <t>08.07.2023 10:50:05</t>
        </is>
      </c>
      <c>
        <is>
          <t>08.07.2023 12:32:19</t>
        </is>
      </c>
      <c>
        <v>1.703888888</v>
      </c>
      <c>
        <v>0</v>
      </c>
      <c>
        <v>8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3.882117943978315</v>
      </c>
      <c>
        <v>0</v>
      </c>
      <c>
        <v>0</v>
      </c>
      <c>
        <v>0</v>
      </c>
      <c>
        <v>0</v>
      </c>
      <c>
        <v>0</v>
      </c>
      <c>
        <v>0</v>
      </c>
      <c>
        <v>3.882117943978315</v>
      </c>
    </row>
    <row>
      <c>
        <v>2602043</v>
      </c>
      <c>
        <v>1</v>
      </c>
      <c>
        <is>
          <t>MANİSA</t>
        </is>
      </c>
      <c>
        <v>SELENDİ</v>
      </c>
      <c>
        <is>
          <t>Dağıtım Transformatörü</t>
        </is>
      </c>
      <c>
        <v>YÜCELER TR-1 45-81-M00197_45-81-M00197_2376222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08.07.2023 14:15:52</t>
        </is>
      </c>
      <c>
        <is>
          <t>08.07.2023 15:22:26</t>
        </is>
      </c>
      <c>
        <v>1.109444444</v>
      </c>
      <c>
        <v>0</v>
      </c>
      <c>
        <v>22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3.6573706713144913</v>
      </c>
      <c>
        <v>0</v>
      </c>
      <c>
        <v>0</v>
      </c>
      <c>
        <v>0</v>
      </c>
      <c>
        <v>0</v>
      </c>
      <c>
        <v>0</v>
      </c>
      <c>
        <v>0</v>
      </c>
      <c>
        <v>3.6573706713144913</v>
      </c>
    </row>
    <row>
      <c>
        <v>2601648</v>
      </c>
      <c>
        <v>1</v>
      </c>
      <c>
        <is>
          <t>İZMİR</t>
        </is>
      </c>
      <c>
        <v>BERGAMA</v>
      </c>
      <c>
        <is>
          <t>AG Fideri</t>
        </is>
      </c>
      <c>
        <v>TR-5 35-16-L00005_B_56353610_56353610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08.07.2023 00:29:55</t>
        </is>
      </c>
      <c>
        <is>
          <t>08.07.2023 01:08:36</t>
        </is>
      </c>
      <c>
        <v>0.644722222</v>
      </c>
      <c>
        <v>0</v>
      </c>
      <c>
        <v>61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7.384319217618691</v>
      </c>
      <c>
        <v>0</v>
      </c>
      <c>
        <v>0</v>
      </c>
      <c>
        <v>0</v>
      </c>
      <c>
        <v>0</v>
      </c>
      <c>
        <v>0</v>
      </c>
      <c>
        <v>0</v>
      </c>
      <c>
        <v>7.384319217618691</v>
      </c>
    </row>
    <row>
      <c>
        <v>2601874</v>
      </c>
      <c>
        <v>1</v>
      </c>
      <c>
        <is>
          <t>İZMİR</t>
        </is>
      </c>
      <c>
        <v>BERGAMA</v>
      </c>
      <c>
        <is>
          <t>AG Fideri</t>
        </is>
      </c>
      <c>
        <v>YENİKENT SULAMA TR-2 35-16-M00211_A_56395722_56395722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08.07.2023 10:40:08</t>
        </is>
      </c>
      <c>
        <is>
          <t>08.07.2023 13:43:14</t>
        </is>
      </c>
      <c>
        <v>3.051666666</v>
      </c>
      <c>
        <v>0</v>
      </c>
      <c>
        <v>0</v>
      </c>
      <c>
        <v>0</v>
      </c>
      <c>
        <v>1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50.0742824019589</v>
      </c>
      <c>
        <v>0</v>
      </c>
      <c>
        <v>5.699122516468888</v>
      </c>
      <c>
        <v>0</v>
      </c>
      <c>
        <v>0</v>
      </c>
      <c>
        <v>55.77340491842779</v>
      </c>
    </row>
    <row>
      <c>
        <v>2602126</v>
      </c>
      <c>
        <v>1</v>
      </c>
      <c>
        <is>
          <t>İZMİR</t>
        </is>
      </c>
      <c>
        <v>BEYDAĞ</v>
      </c>
      <c>
        <is>
          <t>OG Fideri</t>
        </is>
      </c>
      <c>
        <v>EĞRİDERE KOKARCA TR-3 35-32-L00047_DIREK TIPI TRAFO HUCRESI H01_2045045</v>
      </c>
      <c>
        <v>OG Ayırıcı Arızası</v>
      </c>
      <c>
        <v>Dağıtım-OG</v>
      </c>
      <c>
        <v>Uzun</v>
      </c>
      <c>
        <v>Şebeke işletmecisi</v>
      </c>
      <c>
        <v>Bildirimsiz</v>
      </c>
      <c>
        <is>
          <t>08.07.2023 16:00:43</t>
        </is>
      </c>
      <c>
        <is>
          <t>08.07.2023 16:44:15</t>
        </is>
      </c>
      <c>
        <v>0.725555555</v>
      </c>
      <c>
        <v>0</v>
      </c>
      <c>
        <v>26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2.879660013968101</v>
      </c>
      <c>
        <v>0</v>
      </c>
      <c>
        <v>0</v>
      </c>
      <c>
        <v>0</v>
      </c>
      <c>
        <v>0.16269195262406885</v>
      </c>
      <c>
        <v>0</v>
      </c>
      <c>
        <v>0</v>
      </c>
      <c>
        <v>3.0423519665921694</v>
      </c>
    </row>
    <row>
      <c>
        <v>2602375</v>
      </c>
      <c>
        <v>1</v>
      </c>
      <c>
        <is>
          <t>MANİSA</t>
        </is>
      </c>
      <c>
        <v>KULA</v>
      </c>
      <c>
        <is>
          <t>Dağıtım Transformatörü</t>
        </is>
      </c>
      <c>
        <v>EVCİLER KARIKOCA MAH. TR 45-77-L00266_45-77-L00266_2366730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08.07.2023 21:05:26</t>
        </is>
      </c>
      <c>
        <is>
          <t>08.07.2023 23:07:50</t>
        </is>
      </c>
      <c>
        <v>2.04</v>
      </c>
      <c>
        <v>0</v>
      </c>
      <c>
        <v>25</v>
      </c>
      <c>
        <v>0</v>
      </c>
      <c>
        <v>12</v>
      </c>
      <c>
        <v>0</v>
      </c>
      <c>
        <v>2</v>
      </c>
      <c>
        <v>0</v>
      </c>
      <c>
        <v>0</v>
      </c>
      <c>
        <v>0</v>
      </c>
      <c>
        <v>9.303585283056668</v>
      </c>
      <c>
        <v>0</v>
      </c>
      <c>
        <v>2.961923317910628</v>
      </c>
      <c>
        <v>0</v>
      </c>
      <c>
        <v>0.5258339452815013</v>
      </c>
      <c>
        <v>0</v>
      </c>
      <c>
        <v>0</v>
      </c>
      <c>
        <v>12.791342546248798</v>
      </c>
    </row>
    <row>
      <c>
        <v>2602026</v>
      </c>
      <c>
        <v>1</v>
      </c>
      <c>
        <is>
          <t>MANİSA</t>
        </is>
      </c>
      <c>
        <v>KULA</v>
      </c>
      <c>
        <is>
          <t>AG Fideri</t>
        </is>
      </c>
      <c>
        <v>SANDAL TR-2 45-77-M00011_B_56392366_56392366</v>
      </c>
      <c>
        <v>AG Hatta Ağaç Kesimi</v>
      </c>
      <c>
        <v>Dağıtım-AG</v>
      </c>
      <c>
        <v>Uzun</v>
      </c>
      <c>
        <v>Şebeke işletmecisi</v>
      </c>
      <c>
        <v>Bildirimsiz</v>
      </c>
      <c>
        <is>
          <t>08.07.2023 13:55:46</t>
        </is>
      </c>
      <c>
        <is>
          <t>08.07.2023 15:14:31</t>
        </is>
      </c>
      <c>
        <v>1.3125</v>
      </c>
      <c>
        <v>0</v>
      </c>
      <c>
        <v>30</v>
      </c>
      <c>
        <v>0</v>
      </c>
      <c>
        <v>1</v>
      </c>
      <c>
        <v>0</v>
      </c>
      <c>
        <v>2</v>
      </c>
      <c>
        <v>0</v>
      </c>
      <c>
        <v>0</v>
      </c>
      <c>
        <v>0</v>
      </c>
      <c>
        <v>6.603082162202768</v>
      </c>
      <c>
        <v>0</v>
      </c>
      <c>
        <v>1.1456722258197731</v>
      </c>
      <c>
        <v>0</v>
      </c>
      <c>
        <v>0.6106326898313444</v>
      </c>
      <c>
        <v>0</v>
      </c>
      <c>
        <v>0</v>
      </c>
      <c>
        <v>8.359387077853885</v>
      </c>
    </row>
    <row>
      <c>
        <v>2601834</v>
      </c>
      <c>
        <v>1</v>
      </c>
      <c>
        <is>
          <t>İZMİR</t>
        </is>
      </c>
      <c>
        <v>MENDERES</v>
      </c>
      <c>
        <is>
          <t>DM</t>
        </is>
      </c>
      <c>
        <v>TEKELİ DM 35-22-M00088_ESKİ AHMETBEYLİ M08_48495873</v>
      </c>
      <c>
        <v>Şebeke Yenileme ve Kapasite Artışı Çalışması</v>
      </c>
      <c>
        <v>Dağıtım-OG</v>
      </c>
      <c>
        <v>Uzun</v>
      </c>
      <c>
        <v>Şebeke işletmecisi</v>
      </c>
      <c>
        <v>Bildirimli</v>
      </c>
      <c>
        <is>
          <t>08.07.2023 10:02:37</t>
        </is>
      </c>
      <c>
        <is>
          <t>08.07.2023 17:29:28</t>
        </is>
      </c>
      <c>
        <v>7.4475</v>
      </c>
      <c>
        <v>11</v>
      </c>
      <c>
        <v>36</v>
      </c>
      <c>
        <v>67</v>
      </c>
      <c>
        <v>85</v>
      </c>
      <c>
        <v>14</v>
      </c>
      <c>
        <v>39</v>
      </c>
      <c>
        <v>0</v>
      </c>
      <c>
        <v>1</v>
      </c>
      <c>
        <v>41.17429599534</v>
      </c>
      <c>
        <v>64.51856277225856</v>
      </c>
      <c>
        <v>1422.6772685523458</v>
      </c>
      <c>
        <v>984.8063939037902</v>
      </c>
      <c>
        <v>895.8936554460076</v>
      </c>
      <c>
        <v>435.77055471386797</v>
      </c>
      <c>
        <v>0</v>
      </c>
      <c>
        <v>54.340673467361704</v>
      </c>
      <c>
        <v>3899.181404850972</v>
      </c>
    </row>
    <row>
      <c>
        <v>2601980</v>
      </c>
      <c>
        <v>1</v>
      </c>
      <c>
        <is>
          <t>MANİSA</t>
        </is>
      </c>
      <c>
        <v>GÖRDES</v>
      </c>
      <c>
        <is>
          <t>AG Fideri</t>
        </is>
      </c>
      <c>
        <v>ÇİÇEKLİ KIRDİBİ TR-1 45-75-M00310_B_56401439_56401439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08.07.2023 12:49:08</t>
        </is>
      </c>
      <c>
        <is>
          <t>08.07.2023 19:21:21</t>
        </is>
      </c>
      <c>
        <v>6.536944444</v>
      </c>
      <c>
        <v>0</v>
      </c>
      <c>
        <v>15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12.67557130983984</v>
      </c>
      <c>
        <v>0</v>
      </c>
      <c>
        <v>0</v>
      </c>
      <c>
        <v>0</v>
      </c>
      <c>
        <v>0</v>
      </c>
      <c>
        <v>0</v>
      </c>
      <c>
        <v>0</v>
      </c>
      <c>
        <v>12.67557130983984</v>
      </c>
    </row>
    <row>
      <c>
        <v>2601734</v>
      </c>
      <c>
        <v>1</v>
      </c>
      <c>
        <is>
          <t>MANİSA</t>
        </is>
      </c>
      <c>
        <v>YUNUSEMRE</v>
      </c>
      <c>
        <is>
          <t>Saha Dağıtım Kutusu (SDK)</t>
        </is>
      </c>
      <c>
        <v>DM-1/31 45-71-M00007_B dm1/78b1b_45125265</v>
      </c>
      <c>
        <v>AG Box / Sdk Giriş Sigorta Atığı</v>
      </c>
      <c>
        <v>Dağıtım-AG</v>
      </c>
      <c>
        <v>Uzun</v>
      </c>
      <c>
        <v>Şebeke işletmecisi</v>
      </c>
      <c>
        <v>Bildirimsiz</v>
      </c>
      <c>
        <is>
          <t>08.07.2023 08:28:11</t>
        </is>
      </c>
      <c>
        <is>
          <t>08.07.2023 11:25:19</t>
        </is>
      </c>
      <c>
        <v>2.952222222</v>
      </c>
      <c>
        <v>0</v>
      </c>
      <c>
        <v>144</v>
      </c>
      <c>
        <v>0</v>
      </c>
      <c>
        <v>0</v>
      </c>
      <c>
        <v>0</v>
      </c>
      <c>
        <v>54</v>
      </c>
      <c>
        <v>0</v>
      </c>
      <c>
        <v>0</v>
      </c>
      <c>
        <v>0</v>
      </c>
      <c>
        <v>86.56486554983087</v>
      </c>
      <c>
        <v>0</v>
      </c>
      <c>
        <v>0</v>
      </c>
      <c>
        <v>0</v>
      </c>
      <c>
        <v>130.23713945712433</v>
      </c>
      <c>
        <v>0</v>
      </c>
      <c>
        <v>0</v>
      </c>
      <c>
        <v>216.8020050069552</v>
      </c>
    </row>
    <row>
      <c>
        <v>2601797</v>
      </c>
      <c>
        <v>1</v>
      </c>
      <c>
        <is>
          <t>MANİSA</t>
        </is>
      </c>
      <c>
        <v>SALİHLİ</v>
      </c>
      <c>
        <is>
          <t>Dağıtım Transformatörü</t>
        </is>
      </c>
      <c>
        <v>KARAOĞLANLI TR-1 45-78-M00350_45-78-M00350_2360358</v>
      </c>
      <c>
        <v>Şebeke Yenileme ve Kapasite Artışı Çalışması</v>
      </c>
      <c>
        <v>Dağıtım-AG</v>
      </c>
      <c>
        <v>Uzun</v>
      </c>
      <c>
        <v>Şebeke işletmecisi</v>
      </c>
      <c>
        <v>Bildirimli</v>
      </c>
      <c>
        <is>
          <t>08.07.2023 09:18:36</t>
        </is>
      </c>
      <c>
        <is>
          <t>08.07.2023 18:42:47</t>
        </is>
      </c>
      <c>
        <v>9.403055555</v>
      </c>
      <c>
        <v>0</v>
      </c>
      <c>
        <v>172</v>
      </c>
      <c>
        <v>0</v>
      </c>
      <c>
        <v>10</v>
      </c>
      <c>
        <v>0</v>
      </c>
      <c>
        <v>18</v>
      </c>
      <c>
        <v>0</v>
      </c>
      <c>
        <v>0</v>
      </c>
      <c>
        <v>0</v>
      </c>
      <c>
        <v>277.22656405126855</v>
      </c>
      <c>
        <v>0</v>
      </c>
      <c>
        <v>44.831857406477454</v>
      </c>
      <c>
        <v>0</v>
      </c>
      <c>
        <v>124.07760659139302</v>
      </c>
      <c>
        <v>0</v>
      </c>
      <c>
        <v>0</v>
      </c>
      <c>
        <v>446.13602804913904</v>
      </c>
    </row>
    <row>
      <c>
        <v>2602438</v>
      </c>
      <c>
        <v>1</v>
      </c>
      <c>
        <is>
          <t>İZMİR</t>
        </is>
      </c>
      <c>
        <v>ÖDEMİŞ</v>
      </c>
      <c>
        <is>
          <t>AG Fideri</t>
        </is>
      </c>
      <c>
        <v>YOLÜSTÜ TR-4 35-15-L00916_A_56406471_56406471</v>
      </c>
      <c>
        <v>AG Sehim Bozukluğu</v>
      </c>
      <c>
        <v>Dağıtım-AG</v>
      </c>
      <c>
        <v>Uzun</v>
      </c>
      <c>
        <v>Şebeke işletmecisi</v>
      </c>
      <c>
        <v>Bildirimsiz</v>
      </c>
      <c>
        <is>
          <t>08.07.2023 22:54:52</t>
        </is>
      </c>
      <c>
        <is>
          <t>09.07.2023 02:43:26</t>
        </is>
      </c>
      <c>
        <v>3.809444444</v>
      </c>
      <c>
        <v>0</v>
      </c>
      <c>
        <v>14</v>
      </c>
      <c>
        <v>0</v>
      </c>
      <c>
        <v>8</v>
      </c>
      <c>
        <v>0</v>
      </c>
      <c>
        <v>8</v>
      </c>
      <c>
        <v>0</v>
      </c>
      <c>
        <v>0</v>
      </c>
      <c>
        <v>0</v>
      </c>
      <c>
        <v>51.359536851860206</v>
      </c>
      <c>
        <v>0</v>
      </c>
      <c>
        <v>130.34189401126164</v>
      </c>
      <c>
        <v>0</v>
      </c>
      <c>
        <v>7.118839307468259</v>
      </c>
      <c>
        <v>0</v>
      </c>
      <c>
        <v>0</v>
      </c>
      <c>
        <v>188.8202701705901</v>
      </c>
    </row>
    <row>
      <c>
        <v>2602338</v>
      </c>
      <c>
        <v>1</v>
      </c>
      <c>
        <is>
          <t>MANİSA</t>
        </is>
      </c>
      <c>
        <v>YUNUSEMRE</v>
      </c>
      <c>
        <is>
          <t>KÖK</t>
        </is>
      </c>
      <c>
        <v>YAĞCILAR KÖK 45-71-M00179_SULAMALAR-AT ÇİFTLİĞİ M02_72258055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08.07.2023 20:10:16</t>
        </is>
      </c>
      <c>
        <is>
          <t>08.07.2023 22:17:19</t>
        </is>
      </c>
      <c>
        <v>2.1175</v>
      </c>
      <c>
        <v>3</v>
      </c>
      <c>
        <v>1</v>
      </c>
      <c>
        <v>26</v>
      </c>
      <c>
        <v>6</v>
      </c>
      <c>
        <v>8</v>
      </c>
      <c>
        <v>1</v>
      </c>
      <c>
        <v>0</v>
      </c>
      <c>
        <v>0</v>
      </c>
      <c>
        <v>118.77789628286615</v>
      </c>
      <c>
        <v>0.32657451909220003</v>
      </c>
      <c>
        <v>279.5762871798336</v>
      </c>
      <c>
        <v>5.869105918134315</v>
      </c>
      <c>
        <v>152.2065539990451</v>
      </c>
      <c>
        <v>0.030006299344560446</v>
      </c>
      <c>
        <v>0</v>
      </c>
      <c>
        <v>0</v>
      </c>
      <c>
        <v>556.786424198316</v>
      </c>
    </row>
    <row>
      <c>
        <v>2601748</v>
      </c>
      <c>
        <v>1</v>
      </c>
      <c>
        <is>
          <t>MANİSA</t>
        </is>
      </c>
      <c>
        <v>SARUHANLI</v>
      </c>
      <c>
        <is>
          <t>KÖK</t>
        </is>
      </c>
      <c>
        <v>KAYIŞLAR KÖK 45-80-M00183_YENİOSMANİYE M04_72195774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08.07.2023 08:45:42</t>
        </is>
      </c>
      <c>
        <is>
          <t>08.07.2023 09:41:44</t>
        </is>
      </c>
      <c>
        <v>0.933888888</v>
      </c>
      <c>
        <v>1</v>
      </c>
      <c>
        <v>135</v>
      </c>
      <c>
        <v>36</v>
      </c>
      <c>
        <v>11</v>
      </c>
      <c>
        <v>1</v>
      </c>
      <c>
        <v>20</v>
      </c>
      <c>
        <v>0</v>
      </c>
      <c>
        <v>0</v>
      </c>
      <c>
        <v>0</v>
      </c>
      <c>
        <v>21.13246279328905</v>
      </c>
      <c>
        <v>149.39376090189128</v>
      </c>
      <c>
        <v>57.85712375474811</v>
      </c>
      <c>
        <v>0.454239370766655</v>
      </c>
      <c>
        <v>5.901513182677244</v>
      </c>
      <c>
        <v>0</v>
      </c>
      <c>
        <v>0</v>
      </c>
      <c>
        <v>234.73910000337233</v>
      </c>
    </row>
    <row>
      <c>
        <v>2601917</v>
      </c>
      <c>
        <v>1</v>
      </c>
      <c>
        <is>
          <t>MANİSA</t>
        </is>
      </c>
      <c>
        <v>AKHİSAR</v>
      </c>
      <c>
        <is>
          <t>OG Fideri</t>
        </is>
      </c>
      <c>
        <v>ZEYTİNLİOVA TR-18 45-72-L00411_TR-21 L01_2109483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08.07.2023 11:29:28</t>
        </is>
      </c>
      <c>
        <is>
          <t>08.07.2023 13:25:35</t>
        </is>
      </c>
      <c>
        <v>1.935277777</v>
      </c>
      <c>
        <v>0</v>
      </c>
      <c>
        <v>40</v>
      </c>
      <c>
        <v>21</v>
      </c>
      <c>
        <v>7</v>
      </c>
      <c>
        <v>1</v>
      </c>
      <c>
        <v>11</v>
      </c>
      <c>
        <v>0</v>
      </c>
      <c>
        <v>0</v>
      </c>
      <c>
        <v>0</v>
      </c>
      <c>
        <v>10.499497209975718</v>
      </c>
      <c>
        <v>39.0364039984664</v>
      </c>
      <c>
        <v>8.304029417673606</v>
      </c>
      <c>
        <v>0.16285685394575256</v>
      </c>
      <c>
        <v>1.9423548696518724</v>
      </c>
      <c>
        <v>0</v>
      </c>
      <c>
        <v>0</v>
      </c>
      <c>
        <v>59.94514234971334</v>
      </c>
    </row>
    <row>
      <c>
        <v>2602289</v>
      </c>
      <c>
        <v>1</v>
      </c>
      <c>
        <is>
          <t>İZMİR</t>
        </is>
      </c>
      <c>
        <v>BORNOVA</v>
      </c>
      <c>
        <is>
          <t>AG Fideri</t>
        </is>
      </c>
      <c>
        <v>M-530 35-02-M00530_D_91093035_91093035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08.07.2023 19:15:26</t>
        </is>
      </c>
      <c>
        <is>
          <t>08.07.2023 21:47:33</t>
        </is>
      </c>
      <c>
        <v>2.535277777</v>
      </c>
      <c>
        <v>0</v>
      </c>
      <c>
        <v>33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17.27358366114374</v>
      </c>
      <c>
        <v>0</v>
      </c>
      <c>
        <v>0</v>
      </c>
      <c>
        <v>0</v>
      </c>
      <c>
        <v>0</v>
      </c>
      <c>
        <v>0</v>
      </c>
      <c>
        <v>0</v>
      </c>
      <c>
        <v>17.27358366114374</v>
      </c>
    </row>
    <row>
      <c>
        <v>2601711</v>
      </c>
      <c>
        <v>1</v>
      </c>
      <c>
        <is>
          <t>İZMİR</t>
        </is>
      </c>
      <c>
        <v>ÖDEMİŞ</v>
      </c>
      <c>
        <is>
          <t>AG Fideri</t>
        </is>
      </c>
      <c>
        <v>BEYAZITLAR TR-2 35-15-L00845_A_91253008_91253008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08.07.2023 07:39:04</t>
        </is>
      </c>
      <c>
        <is>
          <t>08.07.2023 09:14:04</t>
        </is>
      </c>
      <c>
        <v>1.583333333</v>
      </c>
      <c>
        <v>0</v>
      </c>
      <c>
        <v>19</v>
      </c>
      <c>
        <v>0</v>
      </c>
      <c>
        <v>1</v>
      </c>
      <c>
        <v>0</v>
      </c>
      <c>
        <v>5</v>
      </c>
      <c>
        <v>0</v>
      </c>
      <c>
        <v>0</v>
      </c>
      <c>
        <v>0</v>
      </c>
      <c>
        <v>4.883668654958224</v>
      </c>
      <c>
        <v>0</v>
      </c>
      <c>
        <v>1.94075196398772</v>
      </c>
      <c>
        <v>0</v>
      </c>
      <c>
        <v>5.030864322314725</v>
      </c>
      <c>
        <v>0</v>
      </c>
      <c>
        <v>0</v>
      </c>
      <c>
        <v>11.855284941260669</v>
      </c>
    </row>
    <row>
      <c>
        <v>2601960</v>
      </c>
      <c>
        <v>1</v>
      </c>
      <c>
        <is>
          <t>İZMİR</t>
        </is>
      </c>
      <c>
        <v>KARABAĞLAR</v>
      </c>
      <c>
        <is>
          <t>AG Fideri</t>
        </is>
      </c>
      <c>
        <v>K-2340 35-01-K02340_A_56376899_56376899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08.07.2023 12:28:26</t>
        </is>
      </c>
      <c>
        <is>
          <t>08.07.2023 14:43:31</t>
        </is>
      </c>
      <c>
        <v>2.251388888</v>
      </c>
      <c>
        <v>0</v>
      </c>
      <c>
        <v>139</v>
      </c>
      <c>
        <v>0</v>
      </c>
      <c>
        <v>0</v>
      </c>
      <c>
        <v>0</v>
      </c>
      <c>
        <v>19</v>
      </c>
      <c>
        <v>0</v>
      </c>
      <c>
        <v>0</v>
      </c>
      <c>
        <v>0</v>
      </c>
      <c>
        <v>68.39702474815891</v>
      </c>
      <c>
        <v>0</v>
      </c>
      <c>
        <v>0</v>
      </c>
      <c>
        <v>0</v>
      </c>
      <c>
        <v>26.15291742097757</v>
      </c>
      <c>
        <v>0</v>
      </c>
      <c>
        <v>0</v>
      </c>
      <c>
        <v>94.54994216913649</v>
      </c>
    </row>
    <row>
      <c>
        <v>2602352</v>
      </c>
      <c>
        <v>1</v>
      </c>
      <c>
        <is>
          <t>İZMİR</t>
        </is>
      </c>
      <c>
        <v>BAYINDIR</v>
      </c>
      <c>
        <is>
          <t>Dağıtım Transformatörü</t>
        </is>
      </c>
      <c>
        <v>TR-1-5/5 35-20-L00063_35-20-L00063_2376707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08.07.2023 20:34:21</t>
        </is>
      </c>
      <c>
        <is>
          <t>08.07.2023 20:44:46</t>
        </is>
      </c>
      <c>
        <v>0.173611111</v>
      </c>
      <c>
        <v>0</v>
      </c>
      <c>
        <v>29</v>
      </c>
      <c>
        <v>0</v>
      </c>
      <c>
        <v>39</v>
      </c>
      <c>
        <v>0</v>
      </c>
      <c>
        <v>7</v>
      </c>
      <c>
        <v>0</v>
      </c>
      <c>
        <v>0</v>
      </c>
      <c>
        <v>0</v>
      </c>
      <c>
        <v>0.8691239426277085</v>
      </c>
      <c>
        <v>0</v>
      </c>
      <c>
        <v>13.033298017334722</v>
      </c>
      <c>
        <v>0</v>
      </c>
      <c>
        <v>0.5108650504259895</v>
      </c>
      <c>
        <v>0</v>
      </c>
      <c>
        <v>0</v>
      </c>
      <c>
        <v>14.413287010388421</v>
      </c>
    </row>
    <row>
      <c>
        <v>2602252</v>
      </c>
      <c>
        <v>1</v>
      </c>
      <c>
        <is>
          <t>İZMİR</t>
        </is>
      </c>
      <c>
        <v>ÇEŞME</v>
      </c>
      <c>
        <is>
          <t>Kullanıcı Bağlantı Hattı</t>
        </is>
      </c>
      <c>
        <v>L-298 35-18-L00298_950465841_950465841</v>
      </c>
      <c>
        <v>AG Branşman Yeraltı Kablo Arızası</v>
      </c>
      <c>
        <v>Dağıtım-AG</v>
      </c>
      <c>
        <v>Uzun</v>
      </c>
      <c>
        <v>Şebeke işletmecisi</v>
      </c>
      <c>
        <v>Bildirimsiz</v>
      </c>
      <c>
        <is>
          <t>08.07.2023 18:31:10</t>
        </is>
      </c>
      <c>
        <is>
          <t>09.07.2023 00:49:02</t>
        </is>
      </c>
      <c>
        <v>6.297777777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0.7008491738157424</v>
      </c>
      <c>
        <v>0</v>
      </c>
      <c>
        <v>0</v>
      </c>
      <c>
        <v>0</v>
      </c>
      <c>
        <v>0</v>
      </c>
      <c>
        <v>0</v>
      </c>
      <c>
        <v>0</v>
      </c>
      <c>
        <v>0.7008491738157424</v>
      </c>
    </row>
    <row>
      <c>
        <v>2602003</v>
      </c>
      <c>
        <v>1</v>
      </c>
      <c>
        <is>
          <t>MANİSA</t>
        </is>
      </c>
      <c>
        <v>SARIGÖL</v>
      </c>
      <c>
        <is>
          <t>AG Fideri</t>
        </is>
      </c>
      <c>
        <v>KIZILÇUKUR TR-5 KESKİN 45-79-M00469_A_91127357_91127357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08.07.2023 13:19:55</t>
        </is>
      </c>
      <c>
        <is>
          <t>08.07.2023 16:09:34</t>
        </is>
      </c>
      <c>
        <v>2.8275</v>
      </c>
      <c>
        <v>0</v>
      </c>
      <c>
        <v>1</v>
      </c>
      <c>
        <v>0</v>
      </c>
      <c>
        <v>15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189.2087703598691</v>
      </c>
      <c>
        <v>0</v>
      </c>
      <c>
        <v>0</v>
      </c>
      <c>
        <v>0</v>
      </c>
      <c>
        <v>0</v>
      </c>
      <c>
        <v>189.2087703598691</v>
      </c>
    </row>
    <row>
      <c>
        <v>2602378</v>
      </c>
      <c>
        <v>1</v>
      </c>
      <c>
        <is>
          <t>MANİSA</t>
        </is>
      </c>
      <c>
        <v>TURGUTLU</v>
      </c>
      <c>
        <is>
          <t>KÖK</t>
        </is>
      </c>
      <c>
        <v>İZZETTİN KÖK 45-83-M00132_SİNİRLİ M02_2327937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08.07.2023 21:03:13</t>
        </is>
      </c>
      <c>
        <is>
          <t>09.07.2023 02:03:39</t>
        </is>
      </c>
      <c>
        <v>5.007222222</v>
      </c>
      <c>
        <v>2</v>
      </c>
      <c>
        <v>380</v>
      </c>
      <c>
        <v>148</v>
      </c>
      <c>
        <v>58</v>
      </c>
      <c>
        <v>12</v>
      </c>
      <c>
        <v>35</v>
      </c>
      <c>
        <v>0</v>
      </c>
      <c>
        <v>0</v>
      </c>
      <c>
        <v>2.5234701490455556</v>
      </c>
      <c>
        <v>334.1286694543785</v>
      </c>
      <c>
        <v>3023.4347091229793</v>
      </c>
      <c>
        <v>847.3947640764572</v>
      </c>
      <c>
        <v>97.396309580261</v>
      </c>
      <c>
        <v>98.78744259925021</v>
      </c>
      <c>
        <v>0</v>
      </c>
      <c>
        <v>0</v>
      </c>
      <c>
        <v>4403.665364982372</v>
      </c>
    </row>
    <row>
      <c>
        <v>2601714</v>
      </c>
      <c>
        <v>1</v>
      </c>
      <c>
        <is>
          <t>İZMİR</t>
        </is>
      </c>
      <c>
        <v>TİRE</v>
      </c>
      <c>
        <is>
          <t>AG Fideri</t>
        </is>
      </c>
      <c>
        <v>İSMET ÇAMLIOĞLU GRUP SULAMA 35-29-L00100_A_56360204_56360204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08.07.2023 07:48:37</t>
        </is>
      </c>
      <c>
        <is>
          <t>08.07.2023 15:22:08</t>
        </is>
      </c>
      <c>
        <v>7.558611111</v>
      </c>
      <c>
        <v>0</v>
      </c>
      <c>
        <v>0</v>
      </c>
      <c>
        <v>0</v>
      </c>
      <c>
        <v>1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44.108752408202136</v>
      </c>
      <c>
        <v>0</v>
      </c>
      <c>
        <v>16.82489119618634</v>
      </c>
      <c>
        <v>0</v>
      </c>
      <c>
        <v>0</v>
      </c>
      <c>
        <v>60.93364360438848</v>
      </c>
    </row>
    <row>
      <c>
        <v>2602332</v>
      </c>
      <c>
        <v>1</v>
      </c>
      <c>
        <is>
          <t>İZMİR</t>
        </is>
      </c>
      <c>
        <v>KEMALPAŞA</v>
      </c>
      <c>
        <is>
          <t>KÖK</t>
        </is>
      </c>
      <c>
        <v>TAŞLIYOL KÖK 35-27-M00495_TAŞLIYOL M03_72168857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08.07.2023 20:03:59</t>
        </is>
      </c>
      <c>
        <is>
          <t>08.07.2023 21:01:03</t>
        </is>
      </c>
      <c>
        <v>0.951111111</v>
      </c>
      <c>
        <v>3</v>
      </c>
      <c>
        <v>221</v>
      </c>
      <c>
        <v>19</v>
      </c>
      <c>
        <v>247</v>
      </c>
      <c>
        <v>14</v>
      </c>
      <c>
        <v>82</v>
      </c>
      <c>
        <v>4</v>
      </c>
      <c>
        <v>0</v>
      </c>
      <c>
        <v>21.245453279237548</v>
      </c>
      <c>
        <v>91.55421013208014</v>
      </c>
      <c>
        <v>15.743398848735634</v>
      </c>
      <c>
        <v>200.23742347682483</v>
      </c>
      <c>
        <v>51.78280863306112</v>
      </c>
      <c>
        <v>70.72221687527558</v>
      </c>
      <c>
        <v>175.37043660767438</v>
      </c>
      <c>
        <v>0</v>
      </c>
      <c>
        <v>626.6559478528893</v>
      </c>
    </row>
    <row>
      <c>
        <v>2601668</v>
      </c>
      <c>
        <v>1</v>
      </c>
      <c>
        <is>
          <t>İZMİR</t>
        </is>
      </c>
      <c>
        <v>KONAK</v>
      </c>
      <c>
        <is>
          <t>Dağıtım Transformatörü</t>
        </is>
      </c>
      <c>
        <v>K-217 35-01-K00217_35-01-K00217_2347911</v>
      </c>
      <c>
        <v>Hırsızlık</v>
      </c>
      <c>
        <v>Dağıtım-AG</v>
      </c>
      <c>
        <v>Uzun</v>
      </c>
      <c>
        <v>Dışsal</v>
      </c>
      <c>
        <v>Bildirimsiz</v>
      </c>
      <c>
        <is>
          <t>08.07.2023 04:11:07</t>
        </is>
      </c>
      <c>
        <is>
          <t>08.07.2023 05:56:00</t>
        </is>
      </c>
      <c>
        <v>1.748055555</v>
      </c>
      <c>
        <v>0</v>
      </c>
      <c>
        <v>920</v>
      </c>
      <c>
        <v>0</v>
      </c>
      <c>
        <v>0</v>
      </c>
      <c>
        <v>0</v>
      </c>
      <c>
        <v>86</v>
      </c>
      <c>
        <v>0</v>
      </c>
      <c>
        <v>0</v>
      </c>
      <c>
        <v>0</v>
      </c>
      <c>
        <v>289.3123237573454</v>
      </c>
      <c>
        <v>0</v>
      </c>
      <c>
        <v>0</v>
      </c>
      <c>
        <v>0</v>
      </c>
      <c>
        <v>58.954755107549175</v>
      </c>
      <c>
        <v>0</v>
      </c>
      <c>
        <v>0</v>
      </c>
      <c>
        <v>348.26707886489453</v>
      </c>
    </row>
    <row>
      <c>
        <v>2601691</v>
      </c>
      <c>
        <v>1</v>
      </c>
      <c>
        <is>
          <t>İZMİR</t>
        </is>
      </c>
      <c>
        <v>BAYINDIR</v>
      </c>
      <c>
        <is>
          <t>OG Fideri</t>
        </is>
      </c>
      <c>
        <v>TR-1-5/8 (SABRİNİN KAHVE) 35-20-L00052_YANIKKAVAK MERKEZ L01_66524791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08.07.2023 06:26:31</t>
        </is>
      </c>
      <c>
        <is>
          <t>08.07.2023 07:52:19</t>
        </is>
      </c>
      <c>
        <v>1.43</v>
      </c>
      <c>
        <v>0</v>
      </c>
      <c>
        <v>131</v>
      </c>
      <c>
        <v>1</v>
      </c>
      <c>
        <v>294</v>
      </c>
      <c>
        <v>0</v>
      </c>
      <c>
        <v>92</v>
      </c>
      <c>
        <v>0</v>
      </c>
      <c>
        <v>0</v>
      </c>
      <c>
        <v>0</v>
      </c>
      <c>
        <v>48.41169854692532</v>
      </c>
      <c>
        <v>3.493620373663334</v>
      </c>
      <c>
        <v>750.4041723556297</v>
      </c>
      <c>
        <v>0</v>
      </c>
      <c>
        <v>155.26819566558672</v>
      </c>
      <c>
        <v>0</v>
      </c>
      <c>
        <v>0</v>
      </c>
      <c>
        <v>957.5776869418052</v>
      </c>
    </row>
    <row>
      <c>
        <v>2602355</v>
      </c>
      <c>
        <v>1</v>
      </c>
      <c>
        <is>
          <t>İZMİR</t>
        </is>
      </c>
      <c>
        <v>KARABURUN</v>
      </c>
      <c>
        <is>
          <t>Kullanıcı Bağlantı Hattı</t>
        </is>
      </c>
      <c>
        <v>KARABURUN TR-2 35-21-L00014_953367971_953367971</v>
      </c>
      <c>
        <v>AG Box / Sdk Abone Çıkış Sigorta Atığı</v>
      </c>
      <c>
        <v>Dağıtım-AG</v>
      </c>
      <c>
        <v>Uzun</v>
      </c>
      <c>
        <v>Şebeke işletmecisi</v>
      </c>
      <c>
        <v>Bildirimsiz</v>
      </c>
      <c>
        <is>
          <t>08.07.2023 20:24:00</t>
        </is>
      </c>
      <c>
        <is>
          <t>08.07.2023 21:54:08</t>
        </is>
      </c>
      <c>
        <v>1.502222222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0.43808750351596804</v>
      </c>
      <c>
        <v>0</v>
      </c>
      <c>
        <v>0</v>
      </c>
      <c>
        <v>0</v>
      </c>
      <c>
        <v>0</v>
      </c>
      <c>
        <v>0</v>
      </c>
      <c>
        <v>0</v>
      </c>
      <c>
        <v>0.43808750351596804</v>
      </c>
    </row>
    <row>
      <c>
        <v>2602209</v>
      </c>
      <c>
        <v>1</v>
      </c>
      <c>
        <is>
          <t>İZMİR</t>
        </is>
      </c>
      <c>
        <v>TİRE</v>
      </c>
      <c>
        <is>
          <t>Dağıtım Transformatörü</t>
        </is>
      </c>
      <c>
        <v>BAŞKÖY KUREYŞ TR-1 35-29-L00194_35-29-L00194_2371493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08.07.2023 17:33:31</t>
        </is>
      </c>
      <c>
        <is>
          <t>08.07.2023 18:36:39</t>
        </is>
      </c>
      <c>
        <v>1.052222222</v>
      </c>
      <c>
        <v>0</v>
      </c>
      <c>
        <v>30</v>
      </c>
      <c>
        <v>0</v>
      </c>
      <c>
        <v>21</v>
      </c>
      <c>
        <v>0</v>
      </c>
      <c>
        <v>8</v>
      </c>
      <c>
        <v>0</v>
      </c>
      <c>
        <v>0</v>
      </c>
      <c>
        <v>0</v>
      </c>
      <c>
        <v>3.0507569067700055</v>
      </c>
      <c>
        <v>0</v>
      </c>
      <c>
        <v>19.593135451934273</v>
      </c>
      <c>
        <v>0</v>
      </c>
      <c>
        <v>1.4844378715289737</v>
      </c>
      <c>
        <v>0</v>
      </c>
      <c>
        <v>0</v>
      </c>
      <c>
        <v>24.128330230233253</v>
      </c>
    </row>
    <row>
      <c>
        <v>2602192</v>
      </c>
      <c>
        <v>1</v>
      </c>
      <c>
        <is>
          <t>İZMİR</t>
        </is>
      </c>
      <c>
        <v>ÖDEMİŞ</v>
      </c>
      <c>
        <is>
          <t>AG Fideri</t>
        </is>
      </c>
      <c>
        <v>ÇOBANLAR SUBATAN TR-2 35-15-L00357_A_96075512_96075512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08.07.2023 17:07:23</t>
        </is>
      </c>
      <c>
        <is>
          <t>08.07.2023 23:05:12</t>
        </is>
      </c>
      <c>
        <v>5.963611111</v>
      </c>
      <c>
        <v>0</v>
      </c>
      <c>
        <v>12</v>
      </c>
      <c>
        <v>0</v>
      </c>
      <c>
        <v>9</v>
      </c>
      <c>
        <v>0</v>
      </c>
      <c>
        <v>8</v>
      </c>
      <c>
        <v>0</v>
      </c>
      <c>
        <v>0</v>
      </c>
      <c>
        <v>0</v>
      </c>
      <c>
        <v>14.845261417398557</v>
      </c>
      <c>
        <v>0</v>
      </c>
      <c>
        <v>96.95159450529975</v>
      </c>
      <c>
        <v>0</v>
      </c>
      <c>
        <v>71.11715719561515</v>
      </c>
      <c>
        <v>0</v>
      </c>
      <c>
        <v>0</v>
      </c>
      <c>
        <v>182.91401311831345</v>
      </c>
    </row>
    <row>
      <c>
        <v>2602040</v>
      </c>
      <c>
        <v>1</v>
      </c>
      <c>
        <is>
          <t>MANİSA</t>
        </is>
      </c>
      <c>
        <v>ŞEHZADELER</v>
      </c>
      <c>
        <is>
          <t>KÖK</t>
        </is>
      </c>
      <c>
        <v>BEYDERE KÖK 45-71-M00128_ESKİ YENİKÖY M09_50217166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08.07.2023 14:17:06</t>
        </is>
      </c>
      <c>
        <is>
          <t>08.07.2023 17:02:45</t>
        </is>
      </c>
      <c>
        <v>2.760833333</v>
      </c>
      <c>
        <v>0</v>
      </c>
      <c>
        <v>0</v>
      </c>
      <c>
        <v>9</v>
      </c>
      <c>
        <v>25</v>
      </c>
      <c>
        <v>12</v>
      </c>
      <c>
        <v>1</v>
      </c>
      <c>
        <v>2</v>
      </c>
      <c>
        <v>0</v>
      </c>
      <c>
        <v>0</v>
      </c>
      <c>
        <v>0</v>
      </c>
      <c>
        <v>211.30893829085804</v>
      </c>
      <c>
        <v>326.00588643025793</v>
      </c>
      <c>
        <v>611.7985417961662</v>
      </c>
      <c>
        <v>14.808007558225915</v>
      </c>
      <c>
        <v>92.79108331687695</v>
      </c>
      <c>
        <v>0</v>
      </c>
      <c>
        <v>1256.712457392385</v>
      </c>
    </row>
    <row>
      <c>
        <v>2601791</v>
      </c>
      <c>
        <v>1</v>
      </c>
      <c>
        <is>
          <t>İZMİR</t>
        </is>
      </c>
      <c>
        <v>KARABAĞLAR</v>
      </c>
      <c>
        <is>
          <t>AG Fideri</t>
        </is>
      </c>
      <c>
        <v>K-1997 35-01-K01997_A_56382743_56382743</v>
      </c>
      <c>
        <v>Hırsızlık</v>
      </c>
      <c>
        <v>Dağıtım-AG</v>
      </c>
      <c>
        <v>Uzun</v>
      </c>
      <c>
        <v>Dışsal</v>
      </c>
      <c>
        <v>Bildirimsiz</v>
      </c>
      <c>
        <is>
          <t>08.07.2023 09:26:02</t>
        </is>
      </c>
      <c>
        <is>
          <t>08.07.2023 12:45:14</t>
        </is>
      </c>
      <c>
        <v>3.32</v>
      </c>
      <c>
        <v>0</v>
      </c>
      <c>
        <v>174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158.96700536155777</v>
      </c>
      <c>
        <v>0</v>
      </c>
      <c>
        <v>0</v>
      </c>
      <c>
        <v>0</v>
      </c>
      <c>
        <v>1.5177490732120686</v>
      </c>
      <c>
        <v>0</v>
      </c>
      <c>
        <v>0</v>
      </c>
      <c>
        <v>160.48475443476983</v>
      </c>
    </row>
    <row>
      <c>
        <v>2602123</v>
      </c>
      <c>
        <v>1</v>
      </c>
      <c>
        <is>
          <t>İZMİR</t>
        </is>
      </c>
      <c>
        <v>KARABAĞLAR</v>
      </c>
      <c>
        <is>
          <t>Dağıtım Transformatörü</t>
        </is>
      </c>
      <c>
        <v>K-813 35-01-K00813_35-01-K00813_2358159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08.07.2023 15:58:34</t>
        </is>
      </c>
      <c>
        <is>
          <t>08.07.2023 17:02:26</t>
        </is>
      </c>
      <c>
        <v>1.064444444</v>
      </c>
      <c>
        <v>0</v>
      </c>
      <c>
        <v>176</v>
      </c>
      <c>
        <v>0</v>
      </c>
      <c>
        <v>0</v>
      </c>
      <c>
        <v>0</v>
      </c>
      <c>
        <v>31</v>
      </c>
      <c>
        <v>0</v>
      </c>
      <c>
        <v>0</v>
      </c>
      <c>
        <v>0</v>
      </c>
      <c>
        <v>55.80228207562934</v>
      </c>
      <c>
        <v>0</v>
      </c>
      <c>
        <v>0</v>
      </c>
      <c>
        <v>0</v>
      </c>
      <c>
        <v>12.399038686507621</v>
      </c>
      <c>
        <v>0</v>
      </c>
      <c>
        <v>0</v>
      </c>
      <c>
        <v>68.20132076213696</v>
      </c>
    </row>
    <row>
      <c>
        <v>2601731</v>
      </c>
      <c>
        <v>1</v>
      </c>
      <c>
        <is>
          <t>MANİSA</t>
        </is>
      </c>
      <c>
        <v>KÖPRÜBAŞI</v>
      </c>
      <c>
        <is>
          <t>KÖK</t>
        </is>
      </c>
      <c>
        <v>UĞURLU KÖK 45-86-M00045_ALANYOLU KIRANŞEYH M04_72226023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08.07.2023 08:21:51</t>
        </is>
      </c>
      <c>
        <is>
          <t>08.07.2023 10:52:47</t>
        </is>
      </c>
      <c>
        <v>2.515555555</v>
      </c>
      <c>
        <v>3</v>
      </c>
      <c>
        <v>651</v>
      </c>
      <c>
        <v>23</v>
      </c>
      <c>
        <v>199</v>
      </c>
      <c>
        <v>5</v>
      </c>
      <c>
        <v>47</v>
      </c>
      <c>
        <v>0</v>
      </c>
      <c>
        <v>0</v>
      </c>
      <c>
        <v>1.6584212168833334</v>
      </c>
      <c>
        <v>161.514567670744</v>
      </c>
      <c>
        <v>819.993722251577</v>
      </c>
      <c>
        <v>274.67212248487516</v>
      </c>
      <c>
        <v>95.28973991254114</v>
      </c>
      <c>
        <v>46.39032179992386</v>
      </c>
      <c>
        <v>0</v>
      </c>
      <c>
        <v>0</v>
      </c>
      <c>
        <v>1399.5188953365443</v>
      </c>
    </row>
    <row>
      <c>
        <v>2602086</v>
      </c>
      <c>
        <v>1</v>
      </c>
      <c>
        <is>
          <t>MANİSA</t>
        </is>
      </c>
      <c>
        <v>ŞEHZADELER</v>
      </c>
      <c>
        <is>
          <t>OG Fideri</t>
        </is>
      </c>
      <c>
        <v>BEYDERE KÖK 45-71-M00128_HatBaşıAyırıcı_93515960 M07_93515960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08.07.2023 15:02:07</t>
        </is>
      </c>
      <c>
        <is>
          <t>08.07.2023 17:46:54</t>
        </is>
      </c>
      <c>
        <v>2.746388888</v>
      </c>
      <c>
        <v>0</v>
      </c>
      <c>
        <v>9</v>
      </c>
      <c>
        <v>0</v>
      </c>
      <c>
        <v>6</v>
      </c>
      <c>
        <v>0</v>
      </c>
      <c>
        <v>0</v>
      </c>
      <c>
        <v>0</v>
      </c>
      <c>
        <v>0</v>
      </c>
      <c>
        <v>0</v>
      </c>
      <c>
        <v>14.521231825934525</v>
      </c>
      <c>
        <v>0</v>
      </c>
      <c>
        <v>41.68393300153333</v>
      </c>
      <c>
        <v>0</v>
      </c>
      <c>
        <v>0</v>
      </c>
      <c>
        <v>0</v>
      </c>
      <c>
        <v>0</v>
      </c>
      <c>
        <v>56.205164827467854</v>
      </c>
    </row>
    <row>
      <c>
        <v>2602169</v>
      </c>
      <c>
        <v>1</v>
      </c>
      <c>
        <is>
          <t>MANİSA</t>
        </is>
      </c>
      <c>
        <v>AKHİSAR</v>
      </c>
      <c>
        <is>
          <t>Kullanıcı Bağlantı Hattı</t>
        </is>
      </c>
      <c>
        <v>TR-2/30-A 45-72-L00060_956499933_956499933</v>
      </c>
      <c>
        <v>AG Box / Sdk Abone Çıkış Sigorta Atığı</v>
      </c>
      <c>
        <v>Dağıtım-AG</v>
      </c>
      <c>
        <v>Uzun</v>
      </c>
      <c>
        <v>Şebeke işletmecisi</v>
      </c>
      <c>
        <v>Bildirimsiz</v>
      </c>
      <c>
        <is>
          <t>08.07.2023 16:55:36</t>
        </is>
      </c>
      <c>
        <is>
          <t>08.07.2023 18:24:56</t>
        </is>
      </c>
      <c>
        <v>1.488888888</v>
      </c>
      <c>
        <v>0</v>
      </c>
      <c>
        <v>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0.9172749580634401</v>
      </c>
      <c>
        <v>0</v>
      </c>
      <c>
        <v>0</v>
      </c>
      <c>
        <v>0</v>
      </c>
      <c>
        <v>2.7196333521466665</v>
      </c>
      <c>
        <v>0</v>
      </c>
      <c>
        <v>0</v>
      </c>
      <c>
        <v>3.6369083102101065</v>
      </c>
    </row>
    <row>
      <c>
        <v>2601977</v>
      </c>
      <c>
        <v>1</v>
      </c>
      <c>
        <is>
          <t>İZMİR</t>
        </is>
      </c>
      <c>
        <v>ÖDEMİŞ</v>
      </c>
      <c>
        <is>
          <t>OG Fideri</t>
        </is>
      </c>
      <c>
        <v>KADİR MEŞE ÖZEL TR 35-15-L00833Ö_DIREK TIPI TRAFO HUCRESI H01_2040915</v>
      </c>
      <c>
        <v>OG Ayırıcı Arızası</v>
      </c>
      <c>
        <v>Dağıtım-OG</v>
      </c>
      <c>
        <v>Uzun</v>
      </c>
      <c>
        <v>Şebeke işletmecisi</v>
      </c>
      <c>
        <v>Bildirimsiz</v>
      </c>
      <c>
        <is>
          <t>08.07.2023 12:46:44</t>
        </is>
      </c>
      <c>
        <is>
          <t>08.07.2023 20:24:00</t>
        </is>
      </c>
      <c>
        <v>7.621111111</v>
      </c>
      <c>
        <v>0</v>
      </c>
      <c>
        <v>0</v>
      </c>
      <c>
        <v>1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23.119504418573335</v>
      </c>
      <c>
        <v>0</v>
      </c>
      <c>
        <v>59.91709334735789</v>
      </c>
      <c>
        <v>0</v>
      </c>
      <c>
        <v>0</v>
      </c>
      <c>
        <v>0</v>
      </c>
      <c>
        <v>83.03659776593122</v>
      </c>
    </row>
    <row>
      <c>
        <v>2601983</v>
      </c>
      <c>
        <v>1</v>
      </c>
      <c>
        <is>
          <t>İZMİR</t>
        </is>
      </c>
      <c>
        <v>BAYINDIR</v>
      </c>
      <c>
        <is>
          <t>Dağıtım Transformatörü</t>
        </is>
      </c>
      <c>
        <v>CAVİT YALÇIN GRB 35-20-M00022_35-20-M00022_2348305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08.07.2023 12:54:25</t>
        </is>
      </c>
      <c>
        <is>
          <t>08.07.2023 18:18:38</t>
        </is>
      </c>
      <c>
        <v>5.403611111</v>
      </c>
      <c>
        <v>0</v>
      </c>
      <c>
        <v>0</v>
      </c>
      <c>
        <v>0</v>
      </c>
      <c>
        <v>16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748.1821664067155</v>
      </c>
      <c>
        <v>0</v>
      </c>
      <c>
        <v>0.017858471685025003</v>
      </c>
      <c>
        <v>0</v>
      </c>
      <c>
        <v>0</v>
      </c>
      <c>
        <v>748.2000248784005</v>
      </c>
    </row>
    <row>
      <c>
        <v>2602106</v>
      </c>
      <c>
        <v>1</v>
      </c>
      <c>
        <is>
          <t>MANİSA</t>
        </is>
      </c>
      <c>
        <v>AKHİSAR</v>
      </c>
      <c>
        <is>
          <t>DM</t>
        </is>
      </c>
      <c>
        <v>MORALILAR İM 45-72-A00002_MORALILAR TARIMSAL SULAMA L04_2330484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08.07.2023 15:39:36</t>
        </is>
      </c>
      <c>
        <is>
          <t>08.07.2023 16:32:38</t>
        </is>
      </c>
      <c>
        <v>0.883888888</v>
      </c>
      <c>
        <v>3</v>
      </c>
      <c>
        <v>0</v>
      </c>
      <c>
        <v>29</v>
      </c>
      <c>
        <v>12</v>
      </c>
      <c>
        <v>6</v>
      </c>
      <c>
        <v>1</v>
      </c>
      <c>
        <v>2</v>
      </c>
      <c>
        <v>0</v>
      </c>
      <c>
        <v>6.625697386104979</v>
      </c>
      <c>
        <v>0</v>
      </c>
      <c>
        <v>579.8780103394215</v>
      </c>
      <c>
        <v>165.1344412859459</v>
      </c>
      <c>
        <v>28.950890005820355</v>
      </c>
      <c>
        <v>0</v>
      </c>
      <c>
        <v>22.164306001389118</v>
      </c>
      <c>
        <v>0</v>
      </c>
      <c>
        <v>802.753345018682</v>
      </c>
    </row>
    <row>
      <c>
        <v>2601751</v>
      </c>
      <c>
        <v>1</v>
      </c>
      <c>
        <is>
          <t>İZMİR</t>
        </is>
      </c>
      <c>
        <v>ALİAĞA</v>
      </c>
      <c>
        <is>
          <t>OG Fideri</t>
        </is>
      </c>
      <c>
        <v>TR-15 35-17-M00015_TR-72 M02_65877893</v>
      </c>
      <c>
        <v>Şebeke Bakım Çalışması</v>
      </c>
      <c>
        <v>Dağıtım-OG</v>
      </c>
      <c>
        <v>Uzun</v>
      </c>
      <c>
        <v>Şebeke işletmecisi</v>
      </c>
      <c>
        <v>Bildirimli</v>
      </c>
      <c>
        <is>
          <t>08.07.2023 08:58:48</t>
        </is>
      </c>
      <c>
        <is>
          <t>08.07.2023 13:47:40</t>
        </is>
      </c>
      <c>
        <v>4.814444444</v>
      </c>
      <c>
        <v>0</v>
      </c>
      <c>
        <v>1115</v>
      </c>
      <c>
        <v>0</v>
      </c>
      <c>
        <v>0</v>
      </c>
      <c>
        <v>0</v>
      </c>
      <c>
        <v>95</v>
      </c>
      <c>
        <v>0</v>
      </c>
      <c>
        <v>0</v>
      </c>
      <c>
        <v>0</v>
      </c>
      <c>
        <v>1247.2114857322492</v>
      </c>
      <c>
        <v>0</v>
      </c>
      <c>
        <v>0</v>
      </c>
      <c>
        <v>0</v>
      </c>
      <c>
        <v>731.5213574963351</v>
      </c>
      <c>
        <v>0</v>
      </c>
      <c>
        <v>0</v>
      </c>
      <c>
        <v>1978.7328432285844</v>
      </c>
    </row>
    <row>
      <c>
        <v>2601728</v>
      </c>
      <c>
        <v>1</v>
      </c>
      <c>
        <is>
          <t>İZMİR</t>
        </is>
      </c>
      <c>
        <v>TİRE</v>
      </c>
      <c>
        <is>
          <t>KÖK</t>
        </is>
      </c>
      <c>
        <v>KİRELLİ KÖK 35-29-L00809_PEŞREVLİ L04_74719160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08.07.2023 08:10:40</t>
        </is>
      </c>
      <c>
        <is>
          <t>08.07.2023 08:48:11</t>
        </is>
      </c>
      <c>
        <v>0.625277777</v>
      </c>
      <c>
        <v>0</v>
      </c>
      <c>
        <v>266</v>
      </c>
      <c>
        <v>54</v>
      </c>
      <c>
        <v>53</v>
      </c>
      <c>
        <v>6</v>
      </c>
      <c>
        <v>48</v>
      </c>
      <c>
        <v>1</v>
      </c>
      <c>
        <v>0</v>
      </c>
      <c>
        <v>0</v>
      </c>
      <c>
        <v>26.99057946964663</v>
      </c>
      <c>
        <v>318.900765091868</v>
      </c>
      <c>
        <v>71.29381583011485</v>
      </c>
      <c>
        <v>50.90339845912337</v>
      </c>
      <c>
        <v>24.386447795146847</v>
      </c>
      <c>
        <v>6.4149171343983795</v>
      </c>
      <c>
        <v>0</v>
      </c>
      <c>
        <v>498.88992378029803</v>
      </c>
    </row>
    <row>
      <c>
        <v>2601937</v>
      </c>
      <c>
        <v>1</v>
      </c>
      <c>
        <is>
          <t>İZMİR</t>
        </is>
      </c>
      <c>
        <v>DİKİLİ</v>
      </c>
      <c>
        <is>
          <t>Dağıtım Transformatörü</t>
        </is>
      </c>
      <c>
        <v>BADEMLİ TR-7 35-30-L00104_35-30-L00104_2349349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08.07.2023 11:53:06</t>
        </is>
      </c>
      <c>
        <is>
          <t>08.07.2023 13:24:58</t>
        </is>
      </c>
      <c>
        <v>1.531111111</v>
      </c>
      <c>
        <v>0</v>
      </c>
      <c>
        <v>17</v>
      </c>
      <c>
        <v>0</v>
      </c>
      <c>
        <v>12</v>
      </c>
      <c>
        <v>0</v>
      </c>
      <c>
        <v>8</v>
      </c>
      <c>
        <v>0</v>
      </c>
      <c>
        <v>0</v>
      </c>
      <c>
        <v>0</v>
      </c>
      <c>
        <v>6.105952851829153</v>
      </c>
      <c>
        <v>0</v>
      </c>
      <c>
        <v>2.668176406225785</v>
      </c>
      <c>
        <v>0</v>
      </c>
      <c>
        <v>3.9588157073363117</v>
      </c>
      <c>
        <v>0</v>
      </c>
      <c>
        <v>0</v>
      </c>
      <c>
        <v>12.73294496539125</v>
      </c>
    </row>
    <row>
      <c>
        <v>2601794</v>
      </c>
      <c>
        <v>1</v>
      </c>
      <c>
        <is>
          <t>İZMİR</t>
        </is>
      </c>
      <c>
        <v>TİRE</v>
      </c>
      <c>
        <is>
          <t>Dağıtım Transformatörü</t>
        </is>
      </c>
      <c>
        <v>HALİM İNMEZ SULAMA GRUBU 35-29-L00231_35-29-L00231_2372131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08.07.2023 09:26:26</t>
        </is>
      </c>
      <c>
        <is>
          <t>08.07.2023 17:54:14</t>
        </is>
      </c>
      <c>
        <v>8.463333333</v>
      </c>
      <c>
        <v>0</v>
      </c>
      <c>
        <v>36</v>
      </c>
      <c>
        <v>0</v>
      </c>
      <c>
        <v>13</v>
      </c>
      <c>
        <v>0</v>
      </c>
      <c>
        <v>13</v>
      </c>
      <c>
        <v>0</v>
      </c>
      <c>
        <v>0</v>
      </c>
      <c>
        <v>0</v>
      </c>
      <c>
        <v>79.90528815192594</v>
      </c>
      <c>
        <v>0</v>
      </c>
      <c>
        <v>149.42342058704514</v>
      </c>
      <c>
        <v>0</v>
      </c>
      <c>
        <v>103.73840027470811</v>
      </c>
      <c>
        <v>0</v>
      </c>
      <c>
        <v>0</v>
      </c>
      <c>
        <v>333.0671090136792</v>
      </c>
    </row>
    <row>
      <c>
        <v>2601651</v>
      </c>
      <c>
        <v>1</v>
      </c>
      <c>
        <is>
          <t>MANİSA</t>
        </is>
      </c>
      <c>
        <v>YUNUSEMRE</v>
      </c>
      <c>
        <is>
          <t>KÖK</t>
        </is>
      </c>
      <c>
        <v>YAĞCILAR KÖK 45-71-M00179_YAĞCILAR M04_72258020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08.07.2023 00:48:59</t>
        </is>
      </c>
      <c>
        <is>
          <t>08.07.2023 02:31:23</t>
        </is>
      </c>
      <c>
        <v>1.706666666</v>
      </c>
      <c>
        <v>6</v>
      </c>
      <c>
        <v>182</v>
      </c>
      <c>
        <v>100</v>
      </c>
      <c>
        <v>5</v>
      </c>
      <c>
        <v>6</v>
      </c>
      <c>
        <v>19</v>
      </c>
      <c>
        <v>0</v>
      </c>
      <c>
        <v>0</v>
      </c>
      <c>
        <v>2.500201193424591</v>
      </c>
      <c>
        <v>39.198912459170785</v>
      </c>
      <c>
        <v>280.30938905983953</v>
      </c>
      <c>
        <v>1.5437523907598765</v>
      </c>
      <c>
        <v>31.24849372186362</v>
      </c>
      <c>
        <v>11.376401247113892</v>
      </c>
      <c>
        <v>0</v>
      </c>
      <c>
        <v>0</v>
      </c>
      <c>
        <v>366.1771500721723</v>
      </c>
    </row>
    <row>
      <c>
        <v>2601894</v>
      </c>
      <c>
        <v>1</v>
      </c>
      <c>
        <is>
          <t>İZMİR</t>
        </is>
      </c>
      <c>
        <v>KARABAĞLAR</v>
      </c>
      <c>
        <is>
          <t>AG Fideri</t>
        </is>
      </c>
      <c>
        <v>K-2340 35-01-K02340_A_56376899_56376899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08.07.2023 11:01:42</t>
        </is>
      </c>
      <c>
        <is>
          <t>08.07.2023 11:54:49</t>
        </is>
      </c>
      <c>
        <v>0.885277777</v>
      </c>
      <c>
        <v>0</v>
      </c>
      <c>
        <v>139</v>
      </c>
      <c>
        <v>0</v>
      </c>
      <c>
        <v>0</v>
      </c>
      <c>
        <v>0</v>
      </c>
      <c>
        <v>19</v>
      </c>
      <c>
        <v>0</v>
      </c>
      <c>
        <v>0</v>
      </c>
      <c>
        <v>0</v>
      </c>
      <c>
        <v>25.9897399951515</v>
      </c>
      <c>
        <v>0</v>
      </c>
      <c>
        <v>0</v>
      </c>
      <c>
        <v>0</v>
      </c>
      <c>
        <v>10.096560919343323</v>
      </c>
      <c>
        <v>0</v>
      </c>
      <c>
        <v>0</v>
      </c>
      <c>
        <v>36.08630091449482</v>
      </c>
    </row>
    <row>
      <c>
        <v>2601900</v>
      </c>
      <c>
        <v>1</v>
      </c>
      <c>
        <is>
          <t>İZMİR</t>
        </is>
      </c>
      <c>
        <v>BAYINDIR</v>
      </c>
      <c>
        <is>
          <t>Dağıtım Transformatörü</t>
        </is>
      </c>
      <c>
        <v>SÖĞÜTÖREN TR-2 35-20-L00348_35-20-L00348_2360690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08.07.2023 11:08:56</t>
        </is>
      </c>
      <c>
        <is>
          <t>08.07.2023 12:17:30</t>
        </is>
      </c>
      <c>
        <v>1.142777777</v>
      </c>
      <c>
        <v>0</v>
      </c>
      <c>
        <v>90</v>
      </c>
      <c>
        <v>0</v>
      </c>
      <c>
        <v>7</v>
      </c>
      <c>
        <v>0</v>
      </c>
      <c>
        <v>13</v>
      </c>
      <c>
        <v>0</v>
      </c>
      <c>
        <v>0</v>
      </c>
      <c>
        <v>0</v>
      </c>
      <c>
        <v>13.987015120242473</v>
      </c>
      <c>
        <v>0</v>
      </c>
      <c>
        <v>5.811582514818059</v>
      </c>
      <c>
        <v>0</v>
      </c>
      <c>
        <v>28.840144075593134</v>
      </c>
      <c>
        <v>0</v>
      </c>
      <c>
        <v>0</v>
      </c>
      <c>
        <v>48.63874171065366</v>
      </c>
    </row>
    <row>
      <c>
        <v>2601814</v>
      </c>
      <c>
        <v>1</v>
      </c>
      <c>
        <is>
          <t>MANİSA</t>
        </is>
      </c>
      <c>
        <v>ŞEHZADELER</v>
      </c>
      <c>
        <is>
          <t>OG Fideri</t>
        </is>
      </c>
      <c>
        <v>MEHMET ATICI VE ARK.TARIMSAL SULAMA GRUBU 45-71-M00954_DIREK TIPI TRAFO HUCRESI H01_2077139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08.07.2023 09:47:47</t>
        </is>
      </c>
      <c>
        <is>
          <t>08.07.2023 16:10:40</t>
        </is>
      </c>
      <c>
        <v>6.381388888</v>
      </c>
      <c>
        <v>0</v>
      </c>
      <c>
        <v>2</v>
      </c>
      <c>
        <v>0</v>
      </c>
      <c>
        <v>9</v>
      </c>
      <c>
        <v>0</v>
      </c>
      <c>
        <v>0</v>
      </c>
      <c>
        <v>0</v>
      </c>
      <c>
        <v>0</v>
      </c>
      <c>
        <v>0</v>
      </c>
      <c>
        <v>2.4804026358762554</v>
      </c>
      <c>
        <v>0</v>
      </c>
      <c>
        <v>87.89784562696207</v>
      </c>
      <c>
        <v>0</v>
      </c>
      <c>
        <v>0</v>
      </c>
      <c>
        <v>0</v>
      </c>
      <c>
        <v>0</v>
      </c>
      <c>
        <v>90.37824826283833</v>
      </c>
    </row>
    <row>
      <c>
        <v>2602441</v>
      </c>
      <c>
        <v>1</v>
      </c>
      <c>
        <is>
          <t>İZMİR</t>
        </is>
      </c>
      <c>
        <v>BAYRAKLI</v>
      </c>
      <c>
        <is>
          <t>Kullanıcı Bağlantı Hattı</t>
        </is>
      </c>
      <c>
        <v>M-2562 35-02-M02562_913640115_913640115</v>
      </c>
      <c>
        <v>AG Box / Sdk Abone Çıkış Sigorta Atığı</v>
      </c>
      <c>
        <v>Dağıtım-AG</v>
      </c>
      <c>
        <v>Uzun</v>
      </c>
      <c>
        <v>Şebeke işletmecisi</v>
      </c>
      <c>
        <v>Bildirimsiz</v>
      </c>
      <c>
        <is>
          <t>08.07.2023 23:01:41</t>
        </is>
      </c>
      <c>
        <is>
          <t>09.07.2023 00:19:39</t>
        </is>
      </c>
      <c>
        <v>1.299444444</v>
      </c>
      <c>
        <v>0</v>
      </c>
      <c>
        <v>0</v>
      </c>
      <c>
        <v>0</v>
      </c>
      <c>
        <v>0</v>
      </c>
      <c>
        <v>0</v>
      </c>
      <c>
        <v>8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20.24555423090555</v>
      </c>
      <c>
        <v>0</v>
      </c>
      <c>
        <v>0</v>
      </c>
      <c>
        <v>20.24555423090555</v>
      </c>
    </row>
    <row>
      <c>
        <v>2602249</v>
      </c>
      <c>
        <v>1</v>
      </c>
      <c>
        <is>
          <t>MANİSA</t>
        </is>
      </c>
      <c>
        <v>AKHİSAR</v>
      </c>
      <c>
        <is>
          <t>AG Fideri</t>
        </is>
      </c>
      <c>
        <v>KAYALIOĞLU TR-1 45-72-L00071_A_56389902_56389902</v>
      </c>
      <c>
        <v>Üçüncü Şahısların Vermiş Olduğu Hasarlar</v>
      </c>
      <c>
        <v>Dağıtım-AG</v>
      </c>
      <c>
        <v>Uzun</v>
      </c>
      <c>
        <v>Dışsal</v>
      </c>
      <c>
        <v>Bildirimsiz</v>
      </c>
      <c>
        <is>
          <t>08.07.2023 18:32:38</t>
        </is>
      </c>
      <c>
        <is>
          <t>08.07.2023 22:20:53</t>
        </is>
      </c>
      <c>
        <v>3.804166666</v>
      </c>
      <c>
        <v>0</v>
      </c>
      <c>
        <v>6</v>
      </c>
      <c>
        <v>0</v>
      </c>
      <c>
        <v>0</v>
      </c>
      <c>
        <v>0</v>
      </c>
      <c>
        <v>2</v>
      </c>
      <c>
        <v>0</v>
      </c>
      <c>
        <v>1</v>
      </c>
      <c>
        <v>0</v>
      </c>
      <c>
        <v>2.0889591846456566</v>
      </c>
      <c>
        <v>0</v>
      </c>
      <c>
        <v>0</v>
      </c>
      <c>
        <v>0</v>
      </c>
      <c>
        <v>2.875408984860306</v>
      </c>
      <c>
        <v>0</v>
      </c>
      <c>
        <v>14.377987723951174</v>
      </c>
      <c>
        <v>19.342355893457135</v>
      </c>
    </row>
    <row>
      <c>
        <v>2601903</v>
      </c>
      <c>
        <v>1</v>
      </c>
      <c>
        <is>
          <t>İZMİR</t>
        </is>
      </c>
      <c>
        <v>KONAK</v>
      </c>
      <c>
        <is>
          <t>Kullanıcı Bağlantı Hattı</t>
        </is>
      </c>
      <c>
        <v>K-32 35-01-K00032_910546572_910546572</v>
      </c>
      <c>
        <v>AG Branşman Yeraltı Kablo Arızası</v>
      </c>
      <c>
        <v>Dağıtım-AG</v>
      </c>
      <c>
        <v>Uzun</v>
      </c>
      <c>
        <v>Şebeke işletmecisi</v>
      </c>
      <c>
        <v>Bildirimsiz</v>
      </c>
      <c>
        <is>
          <t>08.07.2023 11:15:43</t>
        </is>
      </c>
      <c>
        <is>
          <t>08.07.2023 12:05:56</t>
        </is>
      </c>
      <c>
        <v>0.836944444</v>
      </c>
      <c>
        <v>0</v>
      </c>
      <c>
        <v>1</v>
      </c>
      <c>
        <v>0</v>
      </c>
      <c>
        <v>0</v>
      </c>
      <c>
        <v>0</v>
      </c>
      <c>
        <v>10</v>
      </c>
      <c>
        <v>0</v>
      </c>
      <c>
        <v>0</v>
      </c>
      <c>
        <v>0</v>
      </c>
      <c>
        <v>0.18711663068944445</v>
      </c>
      <c>
        <v>0</v>
      </c>
      <c>
        <v>0</v>
      </c>
      <c>
        <v>0</v>
      </c>
      <c>
        <v>0.41111163440434845</v>
      </c>
      <c>
        <v>0</v>
      </c>
      <c>
        <v>0</v>
      </c>
      <c>
        <v>0.5982282650937929</v>
      </c>
    </row>
    <row>
      <c>
        <v>2601763</v>
      </c>
      <c>
        <v>1</v>
      </c>
      <c>
        <is>
          <t>İZMİR</t>
        </is>
      </c>
      <c>
        <v>TORBALI</v>
      </c>
      <c>
        <is>
          <t>OG Fideri</t>
        </is>
      </c>
      <c>
        <v>TR-63/1 35-26-M00119_DAĞITIM TRAFO TR-63/1 M06_65931063</v>
      </c>
      <c>
        <v>Şebeke Yenileme ve Kapasite Artışı Çalışması</v>
      </c>
      <c>
        <v>Dağıtım-OG</v>
      </c>
      <c>
        <v>Uzun</v>
      </c>
      <c>
        <v>Şebeke işletmecisi</v>
      </c>
      <c>
        <v>Bildirimli</v>
      </c>
      <c>
        <is>
          <t>08.07.2023 09:05:53</t>
        </is>
      </c>
      <c>
        <is>
          <t>08.07.2023 12:37:50</t>
        </is>
      </c>
      <c>
        <v>3.5325</v>
      </c>
      <c>
        <v>0</v>
      </c>
      <c>
        <v>410</v>
      </c>
      <c>
        <v>0</v>
      </c>
      <c>
        <v>4</v>
      </c>
      <c>
        <v>0</v>
      </c>
      <c>
        <v>30</v>
      </c>
      <c>
        <v>0</v>
      </c>
      <c>
        <v>0</v>
      </c>
      <c>
        <v>0</v>
      </c>
      <c>
        <v>322.08625277382686</v>
      </c>
      <c>
        <v>0</v>
      </c>
      <c>
        <v>51.54028304596345</v>
      </c>
      <c>
        <v>0</v>
      </c>
      <c>
        <v>128.06420537721897</v>
      </c>
      <c>
        <v>0</v>
      </c>
      <c>
        <v>0</v>
      </c>
      <c>
        <v>501.6907411970093</v>
      </c>
    </row>
    <row>
      <c>
        <v>2602427</v>
      </c>
      <c>
        <v>1</v>
      </c>
      <c>
        <is>
          <t>İZMİR</t>
        </is>
      </c>
      <c>
        <v>URLA</v>
      </c>
      <c>
        <is>
          <t>DM</t>
        </is>
      </c>
      <c>
        <v>ÖZBEK DM (TR-315) 35-19-M00044_AKKUM M06_72140386</v>
      </c>
      <c>
        <v>Plansız Kesinti / Müdahale</v>
      </c>
      <c>
        <v>Dağıtım-OG</v>
      </c>
      <c>
        <v>Uzun</v>
      </c>
      <c>
        <v>Şebeke işletmecisi</v>
      </c>
      <c>
        <v>Bildirimsiz</v>
      </c>
      <c>
        <is>
          <t>08.07.2023 22:20:54</t>
        </is>
      </c>
      <c>
        <is>
          <t>08.07.2023 23:57:36</t>
        </is>
      </c>
      <c>
        <v>1.611666666</v>
      </c>
      <c>
        <v>2</v>
      </c>
      <c>
        <v>979</v>
      </c>
      <c>
        <v>1</v>
      </c>
      <c>
        <v>32</v>
      </c>
      <c>
        <v>5</v>
      </c>
      <c>
        <v>75</v>
      </c>
      <c>
        <v>0</v>
      </c>
      <c>
        <v>0</v>
      </c>
      <c>
        <v>75.50936307730156</v>
      </c>
      <c>
        <v>402.8220681451769</v>
      </c>
      <c>
        <v>0.18857343829768497</v>
      </c>
      <c>
        <v>18.3203177983421</v>
      </c>
      <c>
        <v>14.467430007808549</v>
      </c>
      <c>
        <v>143.99269472291255</v>
      </c>
      <c>
        <v>0</v>
      </c>
      <c>
        <v>0</v>
      </c>
      <c>
        <v>655.3004471898394</v>
      </c>
    </row>
    <row>
      <c>
        <v>2601926</v>
      </c>
      <c>
        <v>1</v>
      </c>
      <c>
        <is>
          <t>MANİSA</t>
        </is>
      </c>
      <c>
        <v>SARIGÖL</v>
      </c>
      <c>
        <is>
          <t>KÖK</t>
        </is>
      </c>
      <c>
        <v>TIRAZLI KÖK 45-79-M00079_BAHARLAR M06_72036244</v>
      </c>
      <c>
        <v>OG Fider Açması</v>
      </c>
      <c>
        <v>Dağıtım-OG</v>
      </c>
      <c>
        <v>Kısa</v>
      </c>
      <c>
        <v>Şebeke işletmecisi</v>
      </c>
      <c>
        <v>Bildirimsiz</v>
      </c>
      <c>
        <is>
          <t>08.07.2023 11:40:16</t>
        </is>
      </c>
      <c>
        <is>
          <t>08.07.2023 11:40:26</t>
        </is>
      </c>
      <c>
        <v>0.002777777</v>
      </c>
      <c>
        <v>4</v>
      </c>
      <c>
        <v>1671</v>
      </c>
      <c>
        <v>126</v>
      </c>
      <c>
        <v>404</v>
      </c>
      <c>
        <v>7</v>
      </c>
      <c>
        <v>79</v>
      </c>
      <c>
        <v>0</v>
      </c>
      <c>
        <v>0</v>
      </c>
      <c>
        <v>0.0028254362000000002</v>
      </c>
      <c>
        <v>0.6010609646848298</v>
      </c>
      <c>
        <v>3.5679529787166504</v>
      </c>
      <c>
        <v>6.6648258901847175</v>
      </c>
      <c>
        <v>0.1064870244085761</v>
      </c>
      <c>
        <v>0.15313414706153058</v>
      </c>
      <c>
        <v>0</v>
      </c>
      <c>
        <v>0</v>
      </c>
      <c>
        <v>11.096286441256305</v>
      </c>
    </row>
    <row>
      <c>
        <v>2602258</v>
      </c>
      <c>
        <v>1</v>
      </c>
      <c>
        <is>
          <t>İZMİR</t>
        </is>
      </c>
      <c>
        <v>MENEMEN</v>
      </c>
      <c>
        <is>
          <t>OG Fideri</t>
        </is>
      </c>
      <c>
        <v>DM-2/2 35-28-M00128_TR-90 M01_83507415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08.07.2023 18:31:01</t>
        </is>
      </c>
      <c>
        <is>
          <t>08.07.2023 19:44:07</t>
        </is>
      </c>
      <c>
        <v>1.218333333</v>
      </c>
      <c>
        <v>0</v>
      </c>
      <c>
        <v>15</v>
      </c>
      <c>
        <v>0</v>
      </c>
      <c>
        <v>3</v>
      </c>
      <c>
        <v>0</v>
      </c>
      <c>
        <v>6</v>
      </c>
      <c>
        <v>2</v>
      </c>
      <c>
        <v>0</v>
      </c>
      <c>
        <v>0</v>
      </c>
      <c>
        <v>4.757864011077675</v>
      </c>
      <c>
        <v>0</v>
      </c>
      <c>
        <v>2.4609411582678</v>
      </c>
      <c>
        <v>0</v>
      </c>
      <c>
        <v>4.261428649518122</v>
      </c>
      <c>
        <v>27.191287980108378</v>
      </c>
      <c>
        <v>0</v>
      </c>
      <c>
        <v>38.67152179897197</v>
      </c>
    </row>
    <row>
      <c>
        <v>2602095</v>
      </c>
      <c>
        <v>1</v>
      </c>
      <c>
        <is>
          <t>İZMİR</t>
        </is>
      </c>
      <c>
        <v>BORNOVA</v>
      </c>
      <c>
        <is>
          <t>Kullanıcı Bağlantı Hattı</t>
        </is>
      </c>
      <c>
        <v>M-1622 35-02-M01622_962670663_962670663</v>
      </c>
      <c>
        <v>AG Branşman Yeraltı Kablo Arızası</v>
      </c>
      <c>
        <v>Dağıtım-AG</v>
      </c>
      <c>
        <v>Uzun</v>
      </c>
      <c>
        <v>Şebeke işletmecisi</v>
      </c>
      <c>
        <v>Bildirimsiz</v>
      </c>
      <c>
        <is>
          <t>08.07.2023 15:12:17</t>
        </is>
      </c>
      <c>
        <is>
          <t>08.07.2023 17:01:55</t>
        </is>
      </c>
      <c>
        <v>1.827222222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23.582834925108752</v>
      </c>
      <c>
        <v>23.582834925108752</v>
      </c>
    </row>
    <row>
      <c>
        <v>2602404</v>
      </c>
      <c>
        <v>1</v>
      </c>
      <c>
        <is>
          <t>MANİSA</t>
        </is>
      </c>
      <c>
        <v>SALİHLİ</v>
      </c>
      <c>
        <is>
          <t>Dağıtım Transformatörü</t>
        </is>
      </c>
      <c>
        <v>KABAZLI TR-1 45-78-M00677_45-78-M00677_2352892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08.07.2023 21:50:51</t>
        </is>
      </c>
      <c>
        <is>
          <t>08.07.2023 22:07:17</t>
        </is>
      </c>
      <c>
        <v>0.273888888</v>
      </c>
      <c>
        <v>0</v>
      </c>
      <c>
        <v>124</v>
      </c>
      <c>
        <v>0</v>
      </c>
      <c>
        <v>2</v>
      </c>
      <c>
        <v>0</v>
      </c>
      <c>
        <v>7</v>
      </c>
      <c>
        <v>0</v>
      </c>
      <c>
        <v>0</v>
      </c>
      <c>
        <v>0</v>
      </c>
      <c>
        <v>6.486137728366596</v>
      </c>
      <c>
        <v>0</v>
      </c>
      <c>
        <v>14.350012190454603</v>
      </c>
      <c>
        <v>0</v>
      </c>
      <c>
        <v>0.4721987061053766</v>
      </c>
      <c>
        <v>0</v>
      </c>
      <c>
        <v>0</v>
      </c>
      <c>
        <v>21.308348624926577</v>
      </c>
    </row>
    <row>
      <c>
        <v>2601949</v>
      </c>
      <c>
        <v>1</v>
      </c>
      <c>
        <is>
          <t>İZMİR</t>
        </is>
      </c>
      <c>
        <v>MENEMEN</v>
      </c>
      <c>
        <is>
          <t>OG Fideri</t>
        </is>
      </c>
      <c>
        <v>MENEMEN TR-78 35-28-L00078_DAĞITIM TRAFO MENEMEN TR-78 L06_66754767</v>
      </c>
      <c>
        <v>OG Kesici Arızası</v>
      </c>
      <c>
        <v>Dağıtım-OG</v>
      </c>
      <c>
        <v>Uzun</v>
      </c>
      <c>
        <v>Şebeke işletmecisi</v>
      </c>
      <c>
        <v>Bildirimsiz</v>
      </c>
      <c>
        <is>
          <t>08.07.2023 12:07:08</t>
        </is>
      </c>
      <c>
        <is>
          <t>08.07.2023 13:23:37</t>
        </is>
      </c>
      <c>
        <v>1.274722222</v>
      </c>
      <c>
        <v>0</v>
      </c>
      <c>
        <v>118</v>
      </c>
      <c>
        <v>0</v>
      </c>
      <c>
        <v>0</v>
      </c>
      <c>
        <v>0</v>
      </c>
      <c>
        <v>38</v>
      </c>
      <c>
        <v>0</v>
      </c>
      <c>
        <v>0</v>
      </c>
      <c>
        <v>0</v>
      </c>
      <c>
        <v>34.296782045496236</v>
      </c>
      <c>
        <v>0</v>
      </c>
      <c>
        <v>0</v>
      </c>
      <c>
        <v>0</v>
      </c>
      <c>
        <v>57.216726467173174</v>
      </c>
      <c>
        <v>0</v>
      </c>
      <c>
        <v>0</v>
      </c>
      <c>
        <v>91.5135085126694</v>
      </c>
    </row>
    <row>
      <c>
        <v>2602281</v>
      </c>
      <c>
        <v>1</v>
      </c>
      <c>
        <is>
          <t>İZMİR</t>
        </is>
      </c>
      <c>
        <v>ÇEŞME</v>
      </c>
      <c>
        <is>
          <t>Kullanıcı Bağlantı Hattı</t>
        </is>
      </c>
      <c>
        <v>L-518 OVACIK 35-18-L00518_956333195_956333195</v>
      </c>
      <c>
        <v>AG Branşman Yeraltı Kablo Arızası</v>
      </c>
      <c>
        <v>Dağıtım-AG</v>
      </c>
      <c>
        <v>Uzun</v>
      </c>
      <c>
        <v>Şebeke işletmecisi</v>
      </c>
      <c>
        <v>Bildirimsiz</v>
      </c>
      <c>
        <is>
          <t>08.07.2023 19:08:45</t>
        </is>
      </c>
      <c>
        <is>
          <t>09.07.2023 00:21:13</t>
        </is>
      </c>
      <c>
        <v>5.207777777</v>
      </c>
      <c>
        <v>0</v>
      </c>
      <c>
        <v>0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2.210260035452511</v>
      </c>
      <c>
        <v>0</v>
      </c>
      <c>
        <v>0</v>
      </c>
      <c>
        <v>2.210260035452511</v>
      </c>
    </row>
    <row>
      <c>
        <v>2602381</v>
      </c>
      <c>
        <v>1</v>
      </c>
      <c>
        <is>
          <t>İZMİR</t>
        </is>
      </c>
      <c>
        <v>FOÇA</v>
      </c>
      <c>
        <is>
          <t>Dağıtım Transformatörü</t>
        </is>
      </c>
      <c>
        <v>FOÇA TR-46 35-23-L00046_35-23-L00046_72144797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08.07.2023 21:22:09</t>
        </is>
      </c>
      <c>
        <is>
          <t>08.07.2023 21:50:55</t>
        </is>
      </c>
      <c>
        <v>0.479444444</v>
      </c>
      <c>
        <v>0</v>
      </c>
      <c>
        <v>320</v>
      </c>
      <c>
        <v>0</v>
      </c>
      <c>
        <v>0</v>
      </c>
      <c>
        <v>0</v>
      </c>
      <c>
        <v>361</v>
      </c>
      <c>
        <v>0</v>
      </c>
      <c>
        <v>0</v>
      </c>
      <c>
        <v>0</v>
      </c>
      <c>
        <v>32.88640308904555</v>
      </c>
      <c>
        <v>0</v>
      </c>
      <c>
        <v>0</v>
      </c>
      <c>
        <v>0</v>
      </c>
      <c>
        <v>236.13701149968182</v>
      </c>
      <c>
        <v>0</v>
      </c>
      <c>
        <v>0</v>
      </c>
      <c>
        <v>269.02341458872735</v>
      </c>
    </row>
    <row>
      <c>
        <v>2601717</v>
      </c>
      <c>
        <v>1</v>
      </c>
      <c>
        <is>
          <t>İZMİR</t>
        </is>
      </c>
      <c>
        <v>KARŞIYAKA</v>
      </c>
      <c>
        <is>
          <t>AG Fideri</t>
        </is>
      </c>
      <c>
        <v>K-4184 35-04-K04184_A_56378651_56378651</v>
      </c>
      <c>
        <v>AG Tel Kopuğu</v>
      </c>
      <c>
        <v>Dağıtım-AG</v>
      </c>
      <c>
        <v>Uzun</v>
      </c>
      <c>
        <v>Şebeke işletmecisi</v>
      </c>
      <c>
        <v>Bildirimsiz</v>
      </c>
      <c>
        <is>
          <t>08.07.2023 07:51:10</t>
        </is>
      </c>
      <c>
        <is>
          <t>08.07.2023 11:03:38</t>
        </is>
      </c>
      <c>
        <v>3.207777777</v>
      </c>
      <c>
        <v>0</v>
      </c>
      <c>
        <v>0</v>
      </c>
      <c>
        <v>0</v>
      </c>
      <c>
        <v>0</v>
      </c>
      <c>
        <v>0</v>
      </c>
      <c>
        <v>6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65.45919812275847</v>
      </c>
      <c>
        <v>0</v>
      </c>
      <c>
        <v>338.681707917005</v>
      </c>
      <c>
        <v>404.1409060397634</v>
      </c>
    </row>
    <row>
      <c>
        <v>2601694</v>
      </c>
      <c>
        <v>1</v>
      </c>
      <c>
        <is>
          <t>İZMİR</t>
        </is>
      </c>
      <c>
        <v>MENDERES</v>
      </c>
      <c>
        <is>
          <t>OG Fideri</t>
        </is>
      </c>
      <c>
        <v>TR-36 (DM-2/33) SANAYİ SİTESİ 35-22-M00036_TR-35 M02_72133589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08.07.2023 06:50:33</t>
        </is>
      </c>
      <c>
        <is>
          <t>08.07.2023 07:38:12</t>
        </is>
      </c>
      <c>
        <v>0.794166666</v>
      </c>
      <c>
        <v>0</v>
      </c>
      <c>
        <v>11</v>
      </c>
      <c>
        <v>0</v>
      </c>
      <c>
        <v>7</v>
      </c>
      <c>
        <v>0</v>
      </c>
      <c>
        <v>5</v>
      </c>
      <c>
        <v>0</v>
      </c>
      <c>
        <v>0</v>
      </c>
      <c>
        <v>0</v>
      </c>
      <c>
        <v>2.178422548689923</v>
      </c>
      <c>
        <v>0</v>
      </c>
      <c>
        <v>3.30925174467534</v>
      </c>
      <c>
        <v>0</v>
      </c>
      <c>
        <v>1.297687279095317</v>
      </c>
      <c>
        <v>0</v>
      </c>
      <c>
        <v>0</v>
      </c>
      <c>
        <v>6.78536157246058</v>
      </c>
    </row>
    <row>
      <c>
        <v>2602218</v>
      </c>
      <c>
        <v>1</v>
      </c>
      <c>
        <is>
          <t>İZMİR</t>
        </is>
      </c>
      <c>
        <v>TİRE</v>
      </c>
      <c>
        <is>
          <t>AG Fideri</t>
        </is>
      </c>
      <c>
        <v>KAPLAN TR-1 35-29-M00091_A_56402475_56402475</v>
      </c>
      <c>
        <v>AG Tel Kopuğu</v>
      </c>
      <c>
        <v>Dağıtım-AG</v>
      </c>
      <c>
        <v>Uzun</v>
      </c>
      <c>
        <v>Şebeke işletmecisi</v>
      </c>
      <c>
        <v>Bildirimsiz</v>
      </c>
      <c>
        <is>
          <t>08.07.2023 17:37:35</t>
        </is>
      </c>
      <c>
        <is>
          <t>08.07.2023 20:29:02</t>
        </is>
      </c>
      <c>
        <v>2.8575</v>
      </c>
      <c>
        <v>0</v>
      </c>
      <c>
        <v>20</v>
      </c>
      <c>
        <v>0</v>
      </c>
      <c>
        <v>1</v>
      </c>
      <c>
        <v>0</v>
      </c>
      <c>
        <v>6</v>
      </c>
      <c>
        <v>0</v>
      </c>
      <c>
        <v>0</v>
      </c>
      <c>
        <v>0</v>
      </c>
      <c>
        <v>7.412444967113524</v>
      </c>
      <c>
        <v>0</v>
      </c>
      <c>
        <v>2.201060706798606</v>
      </c>
      <c>
        <v>0</v>
      </c>
      <c>
        <v>17.387098614653457</v>
      </c>
      <c>
        <v>0</v>
      </c>
      <c>
        <v>0</v>
      </c>
      <c>
        <v>27.000604288565587</v>
      </c>
    </row>
    <row>
      <c>
        <v>2601780</v>
      </c>
      <c>
        <v>1</v>
      </c>
      <c>
        <is>
          <t>İZMİR</t>
        </is>
      </c>
      <c>
        <v>BAYRAKLI</v>
      </c>
      <c>
        <is>
          <t>OG Fideri</t>
        </is>
      </c>
      <c>
        <v>K-3814 35-02-K03814_TRAFO K01_2088316</v>
      </c>
      <c>
        <v>Şebeke Yenileme ve Kapasite Artışı Çalışması</v>
      </c>
      <c>
        <v>Dağıtım-OG</v>
      </c>
      <c>
        <v>Uzun</v>
      </c>
      <c>
        <v>Şebeke işletmecisi</v>
      </c>
      <c>
        <v>Bildirimli</v>
      </c>
      <c>
        <is>
          <t>08.07.2023 09:02:38</t>
        </is>
      </c>
      <c>
        <is>
          <t>08.07.2023 18:31:25</t>
        </is>
      </c>
      <c>
        <v>9.479722222</v>
      </c>
      <c>
        <v>0</v>
      </c>
      <c>
        <v>292</v>
      </c>
      <c>
        <v>0</v>
      </c>
      <c>
        <v>0</v>
      </c>
      <c>
        <v>0</v>
      </c>
      <c>
        <v>60</v>
      </c>
      <c>
        <v>0</v>
      </c>
      <c>
        <v>0</v>
      </c>
      <c>
        <v>0</v>
      </c>
      <c>
        <v>739.6632715161829</v>
      </c>
      <c>
        <v>0</v>
      </c>
      <c>
        <v>0</v>
      </c>
      <c>
        <v>0</v>
      </c>
      <c>
        <v>576.1579424397951</v>
      </c>
      <c>
        <v>0</v>
      </c>
      <c>
        <v>0</v>
      </c>
      <c>
        <v>1315.821213955978</v>
      </c>
    </row>
    <row>
      <c>
        <v>2602172</v>
      </c>
      <c>
        <v>1</v>
      </c>
      <c>
        <is>
          <t>MANİSA</t>
        </is>
      </c>
      <c>
        <v>ALAŞEHİR</v>
      </c>
      <c>
        <is>
          <t>Kullanıcı Bağlantı Hattı</t>
        </is>
      </c>
      <c>
        <v>ALAŞEHİR TR-6 45-73-M00006_945673285_945673285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08.07.2023 16:41:09</t>
        </is>
      </c>
      <c>
        <is>
          <t>08.07.2023 18:06:48</t>
        </is>
      </c>
      <c>
        <v>1.4275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0.43389288821272054</v>
      </c>
      <c>
        <v>0</v>
      </c>
      <c>
        <v>0</v>
      </c>
      <c>
        <v>0</v>
      </c>
      <c>
        <v>0</v>
      </c>
      <c>
        <v>0</v>
      </c>
      <c>
        <v>0</v>
      </c>
      <c>
        <v>0.43389288821272054</v>
      </c>
    </row>
    <row>
      <c>
        <v>2602032</v>
      </c>
      <c>
        <v>1</v>
      </c>
      <c>
        <is>
          <t>İZMİR</t>
        </is>
      </c>
      <c>
        <v>ÇEŞME</v>
      </c>
      <c>
        <is>
          <t>Kullanıcı Bağlantı Hattı</t>
        </is>
      </c>
      <c>
        <v>L-224 SİBAM EVLERİ 35-18-L00224_950463430_950463430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08.07.2023 13:53:55</t>
        </is>
      </c>
      <c>
        <is>
          <t>08.07.2023 17:08:35</t>
        </is>
      </c>
      <c>
        <v>3.244444444</v>
      </c>
      <c>
        <v>0</v>
      </c>
      <c>
        <v>2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2.4507735686725978</v>
      </c>
      <c>
        <v>0</v>
      </c>
      <c>
        <v>0</v>
      </c>
      <c>
        <v>0</v>
      </c>
      <c>
        <v>0</v>
      </c>
      <c>
        <v>0</v>
      </c>
      <c>
        <v>0</v>
      </c>
      <c>
        <v>2.4507735686725978</v>
      </c>
    </row>
    <row>
      <c>
        <v>2601680</v>
      </c>
      <c>
        <v>1</v>
      </c>
      <c>
        <is>
          <t>MANİSA</t>
        </is>
      </c>
      <c>
        <v>GÖRDES</v>
      </c>
      <c>
        <is>
          <t>KÖK</t>
        </is>
      </c>
      <c>
        <v>GÜNEŞLİ KÖK 45-75-M00056_EVCİLER M05_67577912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08.07.2023 06:03:51</t>
        </is>
      </c>
      <c>
        <is>
          <t>08.07.2023 07:00:08</t>
        </is>
      </c>
      <c>
        <v>0.938055555</v>
      </c>
      <c>
        <v>0</v>
      </c>
      <c>
        <v>339</v>
      </c>
      <c>
        <v>0</v>
      </c>
      <c>
        <v>1</v>
      </c>
      <c>
        <v>0</v>
      </c>
      <c>
        <v>34</v>
      </c>
      <c>
        <v>0</v>
      </c>
      <c>
        <v>0</v>
      </c>
      <c>
        <v>0</v>
      </c>
      <c>
        <v>25.460496106066373</v>
      </c>
      <c>
        <v>0</v>
      </c>
      <c>
        <v>0.010927101382228889</v>
      </c>
      <c>
        <v>0</v>
      </c>
      <c>
        <v>3.264931772707996</v>
      </c>
      <c>
        <v>0</v>
      </c>
      <c>
        <v>0</v>
      </c>
      <c>
        <v>28.736354980156598</v>
      </c>
    </row>
    <row>
      <c>
        <v>2601823</v>
      </c>
      <c>
        <v>1</v>
      </c>
      <c>
        <is>
          <t>İZMİR</t>
        </is>
      </c>
      <c>
        <v>KEMALPAŞA</v>
      </c>
      <c>
        <is>
          <t>KÖK</t>
        </is>
      </c>
      <c>
        <v>HİTİT KÖK 35-27-M01124_4 NO LU DİREK M04_72060325</v>
      </c>
      <c>
        <v>Üçüncü Şahıs Talebiyle Planlı Çalışma</v>
      </c>
      <c>
        <v>Dağıtım-OG</v>
      </c>
      <c>
        <v>Uzun</v>
      </c>
      <c>
        <v>Şebeke işletmecisi</v>
      </c>
      <c>
        <v>Bildirimli</v>
      </c>
      <c>
        <is>
          <t>08.07.2023 09:53:58</t>
        </is>
      </c>
      <c>
        <is>
          <t>08.07.2023 12:34:25</t>
        </is>
      </c>
      <c>
        <v>2.674166666</v>
      </c>
      <c>
        <v>0</v>
      </c>
      <c>
        <v>0</v>
      </c>
      <c>
        <v>1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7.93563892615</v>
      </c>
      <c>
        <v>0</v>
      </c>
      <c>
        <v>0</v>
      </c>
      <c>
        <v>0</v>
      </c>
      <c>
        <v>840.2846639803264</v>
      </c>
      <c>
        <v>0</v>
      </c>
      <c>
        <v>848.2203029064764</v>
      </c>
    </row>
    <row>
      <c>
        <v>2601674</v>
      </c>
      <c>
        <v>1</v>
      </c>
      <c>
        <is>
          <t>MANİSA</t>
        </is>
      </c>
      <c>
        <v>YUNUSEMRE</v>
      </c>
      <c>
        <is>
          <t>KÖK</t>
        </is>
      </c>
      <c>
        <v>YAĞCILAR KÖK 45-71-M00179_YAĞCILAR M04_72258020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08.07.2023 05:53:01</t>
        </is>
      </c>
      <c>
        <is>
          <t>08.07.2023 10:13:23</t>
        </is>
      </c>
      <c>
        <v>4.339444444</v>
      </c>
      <c>
        <v>6</v>
      </c>
      <c>
        <v>182</v>
      </c>
      <c>
        <v>100</v>
      </c>
      <c>
        <v>5</v>
      </c>
      <c>
        <v>6</v>
      </c>
      <c>
        <v>19</v>
      </c>
      <c>
        <v>0</v>
      </c>
      <c>
        <v>0</v>
      </c>
      <c>
        <v>5.815120103282624</v>
      </c>
      <c>
        <v>92.30712266188972</v>
      </c>
      <c>
        <v>767.1417285619127</v>
      </c>
      <c>
        <v>4.859848413329768</v>
      </c>
      <c>
        <v>82.52395999174395</v>
      </c>
      <c>
        <v>36.05392202320404</v>
      </c>
      <c>
        <v>0</v>
      </c>
      <c>
        <v>0</v>
      </c>
      <c>
        <v>988.7017017553628</v>
      </c>
    </row>
    <row>
      <c>
        <v>2601697</v>
      </c>
      <c>
        <v>1</v>
      </c>
      <c>
        <is>
          <t>MANİSA</t>
        </is>
      </c>
      <c>
        <v>DEMİRCİ</v>
      </c>
      <c>
        <is>
          <t>KÖK</t>
        </is>
      </c>
      <c>
        <v>MAHMUTLAR KÖK 45-74-M00354_ÇATALOLUK M09_79385671</v>
      </c>
      <c>
        <v>OG Fider Açması</v>
      </c>
      <c>
        <v>Dağıtım-OG</v>
      </c>
      <c>
        <v>Kısa</v>
      </c>
      <c>
        <v>Şebeke işletmecisi</v>
      </c>
      <c>
        <v>Bildirimsiz</v>
      </c>
      <c>
        <is>
          <t>08.07.2023 07:06:31</t>
        </is>
      </c>
      <c>
        <is>
          <t>08.07.2023 07:08:00</t>
        </is>
      </c>
      <c>
        <v>0.024722222</v>
      </c>
      <c>
        <v>19</v>
      </c>
      <c>
        <v>5153</v>
      </c>
      <c>
        <v>9</v>
      </c>
      <c>
        <v>268</v>
      </c>
      <c>
        <v>20</v>
      </c>
      <c>
        <v>433</v>
      </c>
      <c>
        <v>0</v>
      </c>
      <c>
        <v>0</v>
      </c>
      <c>
        <v>0.06620689108881667</v>
      </c>
      <c>
        <v>10.447738185580715</v>
      </c>
      <c>
        <v>0.8041387702672951</v>
      </c>
      <c>
        <v>4.055160032156954</v>
      </c>
      <c>
        <v>0.6706523432192667</v>
      </c>
      <c>
        <v>1.959318640270855</v>
      </c>
      <c>
        <v>0</v>
      </c>
      <c>
        <v>0</v>
      </c>
      <c>
        <v>18.003214862583903</v>
      </c>
    </row>
    <row>
      <c>
        <v>2601803</v>
      </c>
      <c>
        <v>1</v>
      </c>
      <c>
        <is>
          <t>MANİSA</t>
        </is>
      </c>
      <c>
        <v>SALİHLİ</v>
      </c>
      <c>
        <is>
          <t>OG Fideri</t>
        </is>
      </c>
      <c>
        <v>AKÖREN TR-19 KÖK 45-78-M00974_HatBaşıAyırıcı_53139338 M04_53139338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08.07.2023 09:32:34</t>
        </is>
      </c>
      <c>
        <is>
          <t>08.07.2023 13:19:43</t>
        </is>
      </c>
      <c>
        <v>3.785833333</v>
      </c>
      <c>
        <v>0</v>
      </c>
      <c>
        <v>0</v>
      </c>
      <c>
        <v>10</v>
      </c>
      <c>
        <v>19</v>
      </c>
      <c>
        <v>0</v>
      </c>
      <c>
        <v>2</v>
      </c>
      <c>
        <v>0</v>
      </c>
      <c>
        <v>0</v>
      </c>
      <c>
        <v>0</v>
      </c>
      <c>
        <v>0</v>
      </c>
      <c>
        <v>75.83656349316762</v>
      </c>
      <c>
        <v>126.73870518370514</v>
      </c>
      <c>
        <v>0</v>
      </c>
      <c>
        <v>36.03092078371991</v>
      </c>
      <c>
        <v>0</v>
      </c>
      <c>
        <v>0</v>
      </c>
      <c>
        <v>238.60618946059265</v>
      </c>
    </row>
    <row>
      <c>
        <v>2602301</v>
      </c>
      <c>
        <v>1</v>
      </c>
      <c>
        <is>
          <t>İZMİR</t>
        </is>
      </c>
      <c>
        <v>BORNOVA</v>
      </c>
      <c>
        <is>
          <t>TM Fideri</t>
        </is>
      </c>
      <c>
        <v>IŞIKLAR TM 35-02-A00006_KEMALPAŞA-2 M23_2308412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08.07.2023 19:31:41</t>
        </is>
      </c>
      <c>
        <is>
          <t>08.07.2023 19:55:41</t>
        </is>
      </c>
      <c>
        <v>0.4</v>
      </c>
      <c>
        <v>2</v>
      </c>
      <c>
        <v>4421</v>
      </c>
      <c>
        <v>5</v>
      </c>
      <c>
        <v>5</v>
      </c>
      <c>
        <v>32</v>
      </c>
      <c>
        <v>1859</v>
      </c>
      <c>
        <v>18</v>
      </c>
      <c>
        <v>71</v>
      </c>
      <c>
        <v>0.33844365609540006</v>
      </c>
      <c>
        <v>400.5385809185999</v>
      </c>
      <c>
        <v>92.59229760429601</v>
      </c>
      <c>
        <v>1.1019270144787203</v>
      </c>
      <c>
        <v>97.63504413938341</v>
      </c>
      <c>
        <v>807.1761039813149</v>
      </c>
      <c>
        <v>246.6874731744545</v>
      </c>
      <c>
        <v>303.04163382422536</v>
      </c>
      <c>
        <v>1949.1115043128482</v>
      </c>
    </row>
    <row>
      <c>
        <v>2601946</v>
      </c>
      <c>
        <v>1</v>
      </c>
      <c>
        <is>
          <t>İZMİR</t>
        </is>
      </c>
      <c>
        <v>KARŞIYAKA</v>
      </c>
      <c>
        <is>
          <t>Saha Dağıtım Kutusu (SDK)</t>
        </is>
      </c>
      <c>
        <v>M-2777 35-04-M02777_A K3107A1B_5782227</v>
      </c>
      <c>
        <v>AG Box / Sdk Giriş Sigorta Atığı</v>
      </c>
      <c>
        <v>Dağıtım-AG</v>
      </c>
      <c>
        <v>Uzun</v>
      </c>
      <c>
        <v>Şebeke işletmecisi</v>
      </c>
      <c>
        <v>Bildirimsiz</v>
      </c>
      <c>
        <is>
          <t>08.07.2023 12:02:16</t>
        </is>
      </c>
      <c>
        <is>
          <t>08.07.2023 13:13:35</t>
        </is>
      </c>
      <c>
        <v>1.188611111</v>
      </c>
      <c>
        <v>0</v>
      </c>
      <c>
        <v>69</v>
      </c>
      <c>
        <v>0</v>
      </c>
      <c>
        <v>0</v>
      </c>
      <c>
        <v>0</v>
      </c>
      <c>
        <v>8</v>
      </c>
      <c>
        <v>0</v>
      </c>
      <c>
        <v>0</v>
      </c>
      <c>
        <v>0</v>
      </c>
      <c>
        <v>24.286030728945367</v>
      </c>
      <c>
        <v>0</v>
      </c>
      <c>
        <v>0</v>
      </c>
      <c>
        <v>0</v>
      </c>
      <c>
        <v>9.449294082789567</v>
      </c>
      <c>
        <v>0</v>
      </c>
      <c>
        <v>0</v>
      </c>
      <c>
        <v>33.735324811734934</v>
      </c>
    </row>
    <row>
      <c>
        <v>2601860</v>
      </c>
      <c>
        <v>1</v>
      </c>
      <c>
        <is>
          <t>MANİSA</t>
        </is>
      </c>
      <c>
        <v>SALİHLİ</v>
      </c>
      <c>
        <is>
          <t>KÖK</t>
        </is>
      </c>
      <c>
        <v>CAFERBEY KÖK 45-78-L00231_CAFERBEY ÇALTILI L04_2105187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08.07.2023 10:30:56</t>
        </is>
      </c>
      <c>
        <is>
          <t>08.07.2023 11:26:52</t>
        </is>
      </c>
      <c>
        <v>0.932222222</v>
      </c>
      <c>
        <v>0</v>
      </c>
      <c>
        <v>357</v>
      </c>
      <c>
        <v>17</v>
      </c>
      <c>
        <v>33</v>
      </c>
      <c>
        <v>5</v>
      </c>
      <c>
        <v>25</v>
      </c>
      <c>
        <v>6</v>
      </c>
      <c>
        <v>0</v>
      </c>
      <c>
        <v>0</v>
      </c>
      <c>
        <v>63.61528531444329</v>
      </c>
      <c>
        <v>92.92120679802689</v>
      </c>
      <c>
        <v>46.613141115636715</v>
      </c>
      <c>
        <v>27.925788988250503</v>
      </c>
      <c>
        <v>52.236588037827815</v>
      </c>
      <c>
        <v>672.767321471311</v>
      </c>
      <c>
        <v>0</v>
      </c>
      <c>
        <v>956.0793317254962</v>
      </c>
    </row>
    <row>
      <c>
        <v>2601737</v>
      </c>
      <c>
        <v>1</v>
      </c>
      <c>
        <is>
          <t>MANİSA</t>
        </is>
      </c>
      <c>
        <v>ALAŞEHİR</v>
      </c>
      <c>
        <is>
          <t>Dağıtım Transformatörü</t>
        </is>
      </c>
      <c>
        <v>ÖRNEKKÖY TR-2 45-73-M00260_45-73-M00260_2368525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08.07.2023 08:16:23</t>
        </is>
      </c>
      <c>
        <is>
          <t>08.07.2023 10:35:52</t>
        </is>
      </c>
      <c>
        <v>2.324722222</v>
      </c>
      <c>
        <v>0</v>
      </c>
      <c>
        <v>86</v>
      </c>
      <c>
        <v>0</v>
      </c>
      <c>
        <v>24</v>
      </c>
      <c>
        <v>0</v>
      </c>
      <c>
        <v>9</v>
      </c>
      <c>
        <v>0</v>
      </c>
      <c>
        <v>0</v>
      </c>
      <c>
        <v>0</v>
      </c>
      <c>
        <v>27.547362622501332</v>
      </c>
      <c>
        <v>0</v>
      </c>
      <c>
        <v>33.68543352589369</v>
      </c>
      <c>
        <v>0</v>
      </c>
      <c>
        <v>20.18769420106015</v>
      </c>
      <c>
        <v>0</v>
      </c>
      <c>
        <v>0</v>
      </c>
      <c>
        <v>81.42049034945518</v>
      </c>
    </row>
    <row>
      <c>
        <v>2602401</v>
      </c>
      <c>
        <v>1</v>
      </c>
      <c>
        <is>
          <t>İZMİR</t>
        </is>
      </c>
      <c>
        <v>BALÇOVA</v>
      </c>
      <c>
        <is>
          <t>Kullanıcı Bağlantı Hattı</t>
        </is>
      </c>
      <c>
        <v>K-4554 35-07-K04554_964073485_964073485</v>
      </c>
      <c>
        <v>AG Box / Sdk Abone Çıkış Sigorta Atığı</v>
      </c>
      <c>
        <v>Dağıtım-AG</v>
      </c>
      <c>
        <v>Uzun</v>
      </c>
      <c>
        <v>Şebeke işletmecisi</v>
      </c>
      <c>
        <v>Bildirimsiz</v>
      </c>
      <c>
        <is>
          <t>08.07.2023 21:43:25</t>
        </is>
      </c>
      <c>
        <is>
          <t>08.07.2023 23:41:26</t>
        </is>
      </c>
      <c>
        <v>1.966944444</v>
      </c>
      <c>
        <v>0</v>
      </c>
      <c>
        <v>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1.1456511653165464</v>
      </c>
      <c>
        <v>0</v>
      </c>
      <c>
        <v>0</v>
      </c>
      <c>
        <v>0</v>
      </c>
      <c>
        <v>0.25407349549360875</v>
      </c>
      <c>
        <v>0</v>
      </c>
      <c>
        <v>0</v>
      </c>
      <c>
        <v>1.3997246608101552</v>
      </c>
    </row>
    <row>
      <c>
        <v>2602092</v>
      </c>
      <c>
        <v>1</v>
      </c>
      <c>
        <is>
          <t>MANİSA</t>
        </is>
      </c>
      <c>
        <v>SARIGÖL</v>
      </c>
      <c>
        <is>
          <t>AG Fideri</t>
        </is>
      </c>
      <c>
        <v>ÇAVUŞLAR TR-1 45-79-M00270_C_56387313_56387313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08.07.2023 15:06:12</t>
        </is>
      </c>
      <c>
        <is>
          <t>08.07.2023 17:35:06</t>
        </is>
      </c>
      <c>
        <v>2.481666666</v>
      </c>
      <c>
        <v>0</v>
      </c>
      <c>
        <v>94</v>
      </c>
      <c>
        <v>0</v>
      </c>
      <c>
        <v>2</v>
      </c>
      <c>
        <v>0</v>
      </c>
      <c>
        <v>1</v>
      </c>
      <c>
        <v>0</v>
      </c>
      <c>
        <v>0</v>
      </c>
      <c>
        <v>0</v>
      </c>
      <c>
        <v>30.21053959425654</v>
      </c>
      <c>
        <v>0</v>
      </c>
      <c>
        <v>63.300993217021166</v>
      </c>
      <c>
        <v>0</v>
      </c>
      <c>
        <v>1.1805844823521825</v>
      </c>
      <c>
        <v>0</v>
      </c>
      <c>
        <v>0</v>
      </c>
      <c>
        <v>94.69211729362989</v>
      </c>
    </row>
    <row>
      <c>
        <v>2601969</v>
      </c>
      <c>
        <v>1</v>
      </c>
      <c>
        <is>
          <t>İZMİR</t>
        </is>
      </c>
      <c>
        <v>ÖDEMİŞ</v>
      </c>
      <c>
        <is>
          <t>AG Fideri</t>
        </is>
      </c>
      <c>
        <v>KEMENLER TR-1 35-15-L00094_A_90996468_90996468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08.07.2023 12:37:48</t>
        </is>
      </c>
      <c>
        <is>
          <t>08.07.2023 20:23:25</t>
        </is>
      </c>
      <c>
        <v>7.760277777</v>
      </c>
      <c>
        <v>0</v>
      </c>
      <c>
        <v>41</v>
      </c>
      <c>
        <v>0</v>
      </c>
      <c>
        <v>1</v>
      </c>
      <c>
        <v>0</v>
      </c>
      <c>
        <v>8</v>
      </c>
      <c>
        <v>0</v>
      </c>
      <c>
        <v>0</v>
      </c>
      <c>
        <v>0</v>
      </c>
      <c>
        <v>65.43624360237241</v>
      </c>
      <c>
        <v>0</v>
      </c>
      <c>
        <v>0.16790631047809854</v>
      </c>
      <c>
        <v>0</v>
      </c>
      <c>
        <v>35.75286393170018</v>
      </c>
      <c>
        <v>0</v>
      </c>
      <c>
        <v>0</v>
      </c>
      <c>
        <v>101.35701384455069</v>
      </c>
    </row>
    <row>
      <c>
        <v>2602278</v>
      </c>
      <c>
        <v>1</v>
      </c>
      <c>
        <is>
          <t>İZMİR</t>
        </is>
      </c>
      <c>
        <v>BORNOVA</v>
      </c>
      <c>
        <is>
          <t>Kullanıcı Bağlantı Hattı</t>
        </is>
      </c>
      <c>
        <v>K-2953 35-02-K02953_95002362442_95002362442</v>
      </c>
      <c>
        <v>AG Box / Sdk Abone Çıkış Sigorta Atığı</v>
      </c>
      <c>
        <v>Dağıtım-AG</v>
      </c>
      <c>
        <v>Uzun</v>
      </c>
      <c>
        <v>Şebeke işletmecisi</v>
      </c>
      <c>
        <v>Bildirimsiz</v>
      </c>
      <c>
        <is>
          <t>08.07.2023 19:03:34</t>
        </is>
      </c>
      <c>
        <is>
          <t>08.07.2023 20:22:32</t>
        </is>
      </c>
      <c>
        <v>1.316111111</v>
      </c>
      <c>
        <v>0</v>
      </c>
      <c>
        <v>0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2.254475713723333</v>
      </c>
      <c>
        <v>0</v>
      </c>
      <c>
        <v>0</v>
      </c>
      <c>
        <v>2.254475713723333</v>
      </c>
    </row>
    <row>
      <c>
        <v>2601923</v>
      </c>
      <c>
        <v>1</v>
      </c>
      <c>
        <is>
          <t>İZMİR</t>
        </is>
      </c>
      <c>
        <v>BUCA</v>
      </c>
      <c>
        <is>
          <t>Kullanıcı Bağlantı Hattı</t>
        </is>
      </c>
      <c>
        <v>K-1153 35-03-K01153_910888372_910888372</v>
      </c>
      <c>
        <v>AG Branşman Yeraltı Kablo Arızası</v>
      </c>
      <c>
        <v>Dağıtım-AG</v>
      </c>
      <c>
        <v>Uzun</v>
      </c>
      <c>
        <v>Şebeke işletmecisi</v>
      </c>
      <c>
        <v>Bildirimsiz</v>
      </c>
      <c>
        <is>
          <t>08.07.2023 11:35:09</t>
        </is>
      </c>
      <c>
        <is>
          <t>08.07.2023 19:12:16</t>
        </is>
      </c>
      <c>
        <v>7.618611111</v>
      </c>
      <c>
        <v>0</v>
      </c>
      <c>
        <v>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9.936473936525989</v>
      </c>
      <c>
        <v>0</v>
      </c>
      <c>
        <v>0</v>
      </c>
      <c>
        <v>0</v>
      </c>
      <c>
        <v>0.20183252174660504</v>
      </c>
      <c>
        <v>0</v>
      </c>
      <c>
        <v>0</v>
      </c>
      <c>
        <v>10.138306458272593</v>
      </c>
    </row>
    <row>
      <c>
        <v>2601777</v>
      </c>
      <c>
        <v>1</v>
      </c>
      <c>
        <is>
          <t>MANİSA</t>
        </is>
      </c>
      <c>
        <v>ALAŞEHİR</v>
      </c>
      <c>
        <is>
          <t>AG Fideri</t>
        </is>
      </c>
      <c>
        <v>ÇEŞNELİ TR-439 TARIMSAL SULAMA 45-73-M00945_C_56392740_56392740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08.07.2023 09:13:04</t>
        </is>
      </c>
      <c>
        <is>
          <t>08.07.2023 13:31:19</t>
        </is>
      </c>
      <c>
        <v>4.304166666</v>
      </c>
      <c>
        <v>0</v>
      </c>
      <c>
        <v>8</v>
      </c>
      <c>
        <v>0</v>
      </c>
      <c>
        <v>1</v>
      </c>
      <c>
        <v>0</v>
      </c>
      <c>
        <v>1</v>
      </c>
      <c>
        <v>0</v>
      </c>
      <c>
        <v>0</v>
      </c>
      <c>
        <v>0</v>
      </c>
      <c>
        <v>12.537322650480148</v>
      </c>
      <c>
        <v>0</v>
      </c>
      <c>
        <v>0.6217778745161089</v>
      </c>
      <c>
        <v>0</v>
      </c>
      <c>
        <v>0.1749699532788585</v>
      </c>
      <c>
        <v>0</v>
      </c>
      <c>
        <v>0</v>
      </c>
      <c>
        <v>13.334070478275116</v>
      </c>
    </row>
    <row>
      <c>
        <v>2601883</v>
      </c>
      <c>
        <v>1</v>
      </c>
      <c>
        <is>
          <t>MANİSA</t>
        </is>
      </c>
      <c>
        <v>KULA</v>
      </c>
      <c>
        <is>
          <t>OG Fideri</t>
        </is>
      </c>
      <c>
        <v>TR-60 45-77-L00060_TR-65 L01_72215043</v>
      </c>
      <c>
        <v>Şebeke Bakım Çalışması</v>
      </c>
      <c>
        <v>Dağıtım-OG</v>
      </c>
      <c>
        <v>Uzun</v>
      </c>
      <c>
        <v>Şebeke işletmecisi</v>
      </c>
      <c>
        <v>Bildirimli</v>
      </c>
      <c>
        <is>
          <t>08.07.2023 10:20:10</t>
        </is>
      </c>
      <c>
        <is>
          <t>08.07.2023 19:14:48</t>
        </is>
      </c>
      <c>
        <v>8.910555555</v>
      </c>
      <c>
        <v>2</v>
      </c>
      <c>
        <v>258</v>
      </c>
      <c>
        <v>0</v>
      </c>
      <c>
        <v>77</v>
      </c>
      <c>
        <v>2</v>
      </c>
      <c>
        <v>94</v>
      </c>
      <c>
        <v>2</v>
      </c>
      <c>
        <v>4</v>
      </c>
      <c>
        <v>4.641987312155556</v>
      </c>
      <c>
        <v>405.10243561646104</v>
      </c>
      <c>
        <v>0</v>
      </c>
      <c>
        <v>735.2928271976161</v>
      </c>
      <c>
        <v>24.289777062555192</v>
      </c>
      <c>
        <v>627.8805155261352</v>
      </c>
      <c>
        <v>650.1054498640983</v>
      </c>
      <c>
        <v>246.36246774719203</v>
      </c>
      <c>
        <v>2693.675460326214</v>
      </c>
    </row>
    <row>
      <c>
        <v>2602175</v>
      </c>
      <c>
        <v>1</v>
      </c>
      <c>
        <is>
          <t>MANİSA</t>
        </is>
      </c>
      <c>
        <v>ŞEHZADELER</v>
      </c>
      <c>
        <is>
          <t>KÖK</t>
        </is>
      </c>
      <c>
        <v>BEYDERE KÖK 45-71-M00128_ESKİ KARAAĞAÇLI M07_50217231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08.07.2023 17:02:51</t>
        </is>
      </c>
      <c>
        <is>
          <t>08.07.2023 18:01:14</t>
        </is>
      </c>
      <c>
        <v>0.973055555</v>
      </c>
      <c>
        <v>4</v>
      </c>
      <c>
        <v>87</v>
      </c>
      <c>
        <v>100</v>
      </c>
      <c>
        <v>98</v>
      </c>
      <c>
        <v>2</v>
      </c>
      <c>
        <v>8</v>
      </c>
      <c>
        <v>0</v>
      </c>
      <c>
        <v>0</v>
      </c>
      <c>
        <v>2.201888759130668</v>
      </c>
      <c>
        <v>22.78508849249123</v>
      </c>
      <c>
        <v>398.8146266543642</v>
      </c>
      <c>
        <v>352.9874245248147</v>
      </c>
      <c>
        <v>13.875215013305516</v>
      </c>
      <c>
        <v>8.20586288187883</v>
      </c>
      <c>
        <v>0</v>
      </c>
      <c>
        <v>0</v>
      </c>
      <c>
        <v>798.870106325985</v>
      </c>
    </row>
    <row>
      <c>
        <v>2601783</v>
      </c>
      <c>
        <v>1</v>
      </c>
      <c>
        <is>
          <t>İZMİR</t>
        </is>
      </c>
      <c>
        <v>BUCA</v>
      </c>
      <c>
        <is>
          <t>Kullanıcı Bağlantı Hattı</t>
        </is>
      </c>
      <c>
        <v>K-1507 35-03-K01507_910040038_910040038</v>
      </c>
      <c>
        <v>AG Box / Sdk Abone Çıkış Sigorta Atığı</v>
      </c>
      <c>
        <v>Dağıtım-AG</v>
      </c>
      <c>
        <v>Uzun</v>
      </c>
      <c>
        <v>Şebeke işletmecisi</v>
      </c>
      <c>
        <v>Bildirimsiz</v>
      </c>
      <c>
        <is>
          <t>08.07.2023 09:18:31</t>
        </is>
      </c>
      <c>
        <is>
          <t>08.07.2023 12:46:08</t>
        </is>
      </c>
      <c>
        <v>3.460277777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0.7302805759328426</v>
      </c>
      <c>
        <v>0</v>
      </c>
      <c>
        <v>0</v>
      </c>
      <c>
        <v>0</v>
      </c>
      <c>
        <v>0</v>
      </c>
      <c>
        <v>0</v>
      </c>
      <c>
        <v>0</v>
      </c>
      <c>
        <v>0.7302805759328426</v>
      </c>
    </row>
    <row>
      <c>
        <v>2601677</v>
      </c>
      <c>
        <v>1</v>
      </c>
      <c>
        <is>
          <t>MANİSA</t>
        </is>
      </c>
      <c>
        <v>KIRKAĞAÇ</v>
      </c>
      <c>
        <is>
          <t>DM</t>
        </is>
      </c>
      <c>
        <v>GELENBE İM 45-76-A00001_TR-A M05_2325205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08.07.2023 05:58:21</t>
        </is>
      </c>
      <c>
        <is>
          <t>08.07.2023 06:17:37</t>
        </is>
      </c>
      <c>
        <v>0.321111111</v>
      </c>
      <c>
        <v>11</v>
      </c>
      <c>
        <v>1445</v>
      </c>
      <c>
        <v>138</v>
      </c>
      <c>
        <v>256</v>
      </c>
      <c>
        <v>26</v>
      </c>
      <c>
        <v>114</v>
      </c>
      <c>
        <v>2</v>
      </c>
      <c>
        <v>0</v>
      </c>
      <c>
        <v>0.36301477138325744</v>
      </c>
      <c>
        <v>56.788133078182184</v>
      </c>
      <c>
        <v>206.35136665030316</v>
      </c>
      <c>
        <v>64.27044142666527</v>
      </c>
      <c>
        <v>29.583739288139675</v>
      </c>
      <c>
        <v>7.054198852123636</v>
      </c>
      <c>
        <v>0.7722946866958775</v>
      </c>
      <c>
        <v>0</v>
      </c>
      <c>
        <v>365.1831887534931</v>
      </c>
    </row>
    <row>
      <c>
        <v>2601800</v>
      </c>
      <c>
        <v>1</v>
      </c>
      <c>
        <is>
          <t>MANİSA</t>
        </is>
      </c>
      <c>
        <v>YUNUSEMRE</v>
      </c>
      <c>
        <is>
          <t>KÖK</t>
        </is>
      </c>
      <c>
        <v>SİYEKLİ KÖK 45-71-M00185_DAĞYENİCE M07_72256926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08.07.2023 09:33:24</t>
        </is>
      </c>
      <c>
        <is>
          <t>08.07.2023 09:49:21</t>
        </is>
      </c>
      <c>
        <v>0.265833333</v>
      </c>
      <c>
        <v>7</v>
      </c>
      <c>
        <v>1189</v>
      </c>
      <c>
        <v>4</v>
      </c>
      <c>
        <v>3</v>
      </c>
      <c>
        <v>3</v>
      </c>
      <c>
        <v>85</v>
      </c>
      <c>
        <v>0</v>
      </c>
      <c>
        <v>0</v>
      </c>
      <c>
        <v>0.4111186609016667</v>
      </c>
      <c>
        <v>32.929331348764386</v>
      </c>
      <c>
        <v>6.799383111776153</v>
      </c>
      <c>
        <v>1.177266867562874</v>
      </c>
      <c>
        <v>8.486229661408883</v>
      </c>
      <c>
        <v>4.857027490212923</v>
      </c>
      <c>
        <v>0</v>
      </c>
      <c>
        <v>0</v>
      </c>
      <c>
        <v>54.66035714062688</v>
      </c>
    </row>
    <row>
      <c>
        <v>2601700</v>
      </c>
      <c>
        <v>1</v>
      </c>
      <c>
        <is>
          <t>İZMİR</t>
        </is>
      </c>
      <c>
        <v>TİRE</v>
      </c>
      <c>
        <is>
          <t>DM</t>
        </is>
      </c>
      <c>
        <v>TİRE İM-DM-1 35-29-A00001_DM-1/51 M17_2059042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08.07.2023 07:09:26</t>
        </is>
      </c>
      <c>
        <is>
          <t>08.07.2023 07:13:52</t>
        </is>
      </c>
      <c>
        <v>0.073888888</v>
      </c>
      <c>
        <v>0</v>
      </c>
      <c>
        <v>4679</v>
      </c>
      <c>
        <v>0</v>
      </c>
      <c>
        <v>13</v>
      </c>
      <c>
        <v>4</v>
      </c>
      <c>
        <v>321</v>
      </c>
      <c>
        <v>1</v>
      </c>
      <c>
        <v>1</v>
      </c>
      <c>
        <v>0</v>
      </c>
      <c>
        <v>58.7594639016035</v>
      </c>
      <c>
        <v>0</v>
      </c>
      <c>
        <v>1.751154180804222</v>
      </c>
      <c>
        <v>49.81299004970531</v>
      </c>
      <c>
        <v>23.374461457457844</v>
      </c>
      <c>
        <v>1.4546038403914119</v>
      </c>
      <c>
        <v>0.7145870682244562</v>
      </c>
      <c>
        <v>135.86726049818674</v>
      </c>
    </row>
    <row>
      <c>
        <v>2601992</v>
      </c>
      <c>
        <v>1</v>
      </c>
      <c>
        <is>
          <t>MANİSA</t>
        </is>
      </c>
      <c>
        <v>AHMETLİ</v>
      </c>
      <c>
        <is>
          <t>AG Fideri</t>
        </is>
      </c>
      <c>
        <v>GÖKKAYA TR-4 45-84-L00049_A_81519182_81519182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08.07.2023 12:59:44</t>
        </is>
      </c>
      <c>
        <is>
          <t>08.07.2023 13:43:33</t>
        </is>
      </c>
      <c>
        <v>0.730277777</v>
      </c>
      <c>
        <v>0</v>
      </c>
      <c>
        <v>50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4.6485619641217495</v>
      </c>
      <c>
        <v>0</v>
      </c>
      <c>
        <v>0</v>
      </c>
      <c>
        <v>0</v>
      </c>
      <c>
        <v>0</v>
      </c>
      <c>
        <v>0</v>
      </c>
      <c>
        <v>0</v>
      </c>
      <c>
        <v>4.6485619641217495</v>
      </c>
    </row>
    <row>
      <c>
        <v>2601863</v>
      </c>
      <c>
        <v>1</v>
      </c>
      <c>
        <is>
          <t>İZMİR</t>
        </is>
      </c>
      <c>
        <v>BALÇOVA</v>
      </c>
      <c>
        <is>
          <t>Kullanıcı Bağlantı Hattı</t>
        </is>
      </c>
      <c>
        <v>K-1283 35-07-K01283_99418666_99418666</v>
      </c>
      <c>
        <v>AG Branşman Yeraltı Kablo Arızası</v>
      </c>
      <c>
        <v>Dağıtım-AG</v>
      </c>
      <c>
        <v>Uzun</v>
      </c>
      <c>
        <v>Şebeke işletmecisi</v>
      </c>
      <c>
        <v>Bildirimsiz</v>
      </c>
      <c>
        <is>
          <t>08.07.2023 10:32:16</t>
        </is>
      </c>
      <c>
        <is>
          <t>08.07.2023 13:56:12</t>
        </is>
      </c>
      <c>
        <v>3.398888888</v>
      </c>
      <c>
        <v>0</v>
      </c>
      <c>
        <v>0</v>
      </c>
      <c>
        <v>0</v>
      </c>
      <c>
        <v>0</v>
      </c>
      <c>
        <v>0</v>
      </c>
      <c>
        <v>8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49.81441266793198</v>
      </c>
      <c>
        <v>0</v>
      </c>
      <c>
        <v>0</v>
      </c>
      <c>
        <v>49.81441266793198</v>
      </c>
    </row>
    <row>
      <c>
        <v>2601657</v>
      </c>
      <c>
        <v>1</v>
      </c>
      <c>
        <is>
          <t>İZMİR</t>
        </is>
      </c>
      <c>
        <v>KONAK</v>
      </c>
      <c>
        <is>
          <t>TM Fideri</t>
        </is>
      </c>
      <c>
        <v>ALSANCAK TM 35-01-A00005_ALTAY ANIL K23_2308238</v>
      </c>
      <c>
        <v>Üçüncü Şahısların Vermiş Olduğu Hasarlar</v>
      </c>
      <c>
        <v>Dağıtım-OG</v>
      </c>
      <c>
        <v>Uzun</v>
      </c>
      <c>
        <v>Dışsal</v>
      </c>
      <c>
        <v>Bildirimsiz</v>
      </c>
      <c>
        <is>
          <t>08.07.2023 01:43:46</t>
        </is>
      </c>
      <c>
        <is>
          <t>08.07.2023 03:31:51</t>
        </is>
      </c>
      <c>
        <v>1.801388888</v>
      </c>
      <c>
        <v>0</v>
      </c>
      <c>
        <v>67</v>
      </c>
      <c>
        <v>0</v>
      </c>
      <c>
        <v>0</v>
      </c>
      <c>
        <v>2</v>
      </c>
      <c>
        <v>256</v>
      </c>
      <c>
        <v>0</v>
      </c>
      <c>
        <v>5</v>
      </c>
      <c>
        <v>0</v>
      </c>
      <c>
        <v>24.84696411036112</v>
      </c>
      <c>
        <v>0</v>
      </c>
      <c>
        <v>0</v>
      </c>
      <c>
        <v>255.6452312057869</v>
      </c>
      <c>
        <v>830.179777676286</v>
      </c>
      <c>
        <v>0</v>
      </c>
      <c>
        <v>86.20173907273592</v>
      </c>
      <c>
        <v>1196.87371206517</v>
      </c>
    </row>
    <row>
      <c>
        <v>2602155</v>
      </c>
      <c>
        <v>1</v>
      </c>
      <c>
        <is>
          <t>MANİSA</t>
        </is>
      </c>
      <c>
        <v>ŞEHZADELER</v>
      </c>
      <c>
        <is>
          <t>OG Fideri</t>
        </is>
      </c>
      <c>
        <v>DM-8/9 (ESKİ HARMANDALI) 45-71-M00293_DM-8-2A - DM-8-9A M04_2334315</v>
      </c>
      <c>
        <v>Plansız Kesinti / Müdahale</v>
      </c>
      <c>
        <v>Dağıtım-OG</v>
      </c>
      <c>
        <v>Uzun</v>
      </c>
      <c>
        <v>Şebeke işletmecisi</v>
      </c>
      <c>
        <v>Bildirimsiz</v>
      </c>
      <c>
        <is>
          <t>08.07.2023 16:36:06</t>
        </is>
      </c>
      <c>
        <is>
          <t>08.07.2023 19:30:15</t>
        </is>
      </c>
      <c>
        <v>2.9025</v>
      </c>
      <c>
        <v>0</v>
      </c>
      <c>
        <v>561</v>
      </c>
      <c>
        <v>0</v>
      </c>
      <c>
        <v>0</v>
      </c>
      <c>
        <v>0</v>
      </c>
      <c>
        <v>36</v>
      </c>
      <c>
        <v>0</v>
      </c>
      <c>
        <v>0</v>
      </c>
      <c>
        <v>0</v>
      </c>
      <c>
        <v>334.31474329785175</v>
      </c>
      <c>
        <v>0</v>
      </c>
      <c>
        <v>0</v>
      </c>
      <c>
        <v>0</v>
      </c>
      <c>
        <v>53.480214510526956</v>
      </c>
      <c>
        <v>0</v>
      </c>
      <c>
        <v>0</v>
      </c>
      <c>
        <v>387.7949578083787</v>
      </c>
    </row>
    <row>
      <c>
        <v>2602447</v>
      </c>
      <c>
        <v>1</v>
      </c>
      <c>
        <is>
          <t>MANİSA</t>
        </is>
      </c>
      <c>
        <v>GÖLMARMARA</v>
      </c>
      <c>
        <is>
          <t>Dağıtım Transformatörü</t>
        </is>
      </c>
      <c>
        <v>HACIVELİLER KÖK 45-85-L00035_45-85-L00035_2356598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08.07.2023 23:16:20</t>
        </is>
      </c>
      <c>
        <is>
          <t>09.07.2023 02:03:38</t>
        </is>
      </c>
      <c>
        <v>2.788333333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53.46033899032033</v>
      </c>
      <c>
        <v>0</v>
      </c>
      <c>
        <v>0</v>
      </c>
      <c>
        <v>0</v>
      </c>
      <c>
        <v>0</v>
      </c>
      <c>
        <v>53.46033899032033</v>
      </c>
    </row>
    <row>
      <c>
        <v>2602496</v>
      </c>
      <c>
        <v>1</v>
      </c>
      <c>
        <is>
          <t>MANİSA</t>
        </is>
      </c>
      <c>
        <v>AKHİSAR</v>
      </c>
      <c>
        <is>
          <t>OG Fideri</t>
        </is>
      </c>
      <c>
        <v>TR-2/12 45-72-L01016_TR-2/11 L02_79524868</v>
      </c>
      <c>
        <v>Manevra</v>
      </c>
      <c>
        <v>Dağıtım-OG</v>
      </c>
      <c>
        <v>Uzun</v>
      </c>
      <c>
        <v>Şebeke işletmecisi</v>
      </c>
      <c>
        <v>Bildirimli</v>
      </c>
      <c>
        <is>
          <t>09.07.2023 05:45:06</t>
        </is>
      </c>
      <c>
        <is>
          <t>09.07.2023 06:00:00</t>
        </is>
      </c>
      <c>
        <v>0.248333333</v>
      </c>
      <c>
        <v>0</v>
      </c>
      <c>
        <v>3660</v>
      </c>
      <c>
        <v>0</v>
      </c>
      <c>
        <v>112</v>
      </c>
      <c>
        <v>0</v>
      </c>
      <c>
        <v>327</v>
      </c>
      <c>
        <v>0</v>
      </c>
      <c>
        <v>1</v>
      </c>
      <c>
        <v>0</v>
      </c>
      <c>
        <v>130.94683319689122</v>
      </c>
      <c>
        <v>0</v>
      </c>
      <c>
        <v>3.3214308979055973</v>
      </c>
      <c>
        <v>0</v>
      </c>
      <c>
        <v>38.004694297797776</v>
      </c>
      <c>
        <v>0</v>
      </c>
      <c>
        <v>0.10467519300826901</v>
      </c>
      <c>
        <v>172.37763358560287</v>
      </c>
    </row>
    <row>
      <c>
        <v>2603160</v>
      </c>
      <c>
        <v>1</v>
      </c>
      <c>
        <is>
          <t>İZMİR</t>
        </is>
      </c>
      <c>
        <v>TİRE</v>
      </c>
      <c>
        <is>
          <t>AG Fideri</t>
        </is>
      </c>
      <c>
        <v>AYAKLIKIRI TR-1 35-29-L00097_B_56360474_56360474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09.07.2023 20:38:23</t>
        </is>
      </c>
      <c>
        <is>
          <t>09.07.2023 22:24:23</t>
        </is>
      </c>
      <c>
        <v>1.766666666</v>
      </c>
      <c>
        <v>0</v>
      </c>
      <c>
        <v>21</v>
      </c>
      <c>
        <v>0</v>
      </c>
      <c>
        <v>1</v>
      </c>
      <c>
        <v>0</v>
      </c>
      <c>
        <v>1</v>
      </c>
      <c>
        <v>0</v>
      </c>
      <c>
        <v>0</v>
      </c>
      <c>
        <v>0</v>
      </c>
      <c>
        <v>7.160794196563044</v>
      </c>
      <c>
        <v>0</v>
      </c>
      <c>
        <v>0.168131288220445</v>
      </c>
      <c>
        <v>0</v>
      </c>
      <c>
        <v>2.620029042602222</v>
      </c>
      <c>
        <v>0</v>
      </c>
      <c>
        <v>0</v>
      </c>
      <c>
        <v>9.94895452738571</v>
      </c>
    </row>
    <row>
      <c>
        <v>2602851</v>
      </c>
      <c>
        <v>1</v>
      </c>
      <c>
        <is>
          <t>İZMİR</t>
        </is>
      </c>
      <c>
        <v>MENDERES</v>
      </c>
      <c>
        <is>
          <t>AG Fideri</t>
        </is>
      </c>
      <c>
        <v>M-35 MOBİL KÖK 35-25-M00105_C_60982337_60982337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09.07.2023 13:54:42</t>
        </is>
      </c>
      <c>
        <is>
          <t>09.07.2023 15:10:22</t>
        </is>
      </c>
      <c>
        <v>1.261111111</v>
      </c>
      <c>
        <v>0</v>
      </c>
      <c>
        <v>5</v>
      </c>
      <c>
        <v>0</v>
      </c>
      <c>
        <v>14</v>
      </c>
      <c>
        <v>0</v>
      </c>
      <c>
        <v>3</v>
      </c>
      <c>
        <v>0</v>
      </c>
      <c>
        <v>0</v>
      </c>
      <c>
        <v>0</v>
      </c>
      <c>
        <v>0.5696042172511019</v>
      </c>
      <c>
        <v>0</v>
      </c>
      <c>
        <v>4.429451070268006</v>
      </c>
      <c>
        <v>0</v>
      </c>
      <c>
        <v>0.9257810001355938</v>
      </c>
      <c>
        <v>0</v>
      </c>
      <c>
        <v>0</v>
      </c>
      <c>
        <v>5.924836287654701</v>
      </c>
    </row>
    <row>
      <c>
        <v>2602519</v>
      </c>
      <c>
        <v>1</v>
      </c>
      <c>
        <is>
          <t>İZMİR</t>
        </is>
      </c>
      <c>
        <v>KİRAZ</v>
      </c>
      <c>
        <is>
          <t>AG Fideri</t>
        </is>
      </c>
      <c>
        <v>ÖREN TR-2 35-31-L00315__95268681_95268681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09.07.2023 06:45:00</t>
        </is>
      </c>
      <c>
        <is>
          <t>09.07.2023 10:54:26</t>
        </is>
      </c>
      <c>
        <v>4.157222222</v>
      </c>
      <c>
        <v>0</v>
      </c>
      <c>
        <v>10</v>
      </c>
      <c>
        <v>0</v>
      </c>
      <c>
        <v>3</v>
      </c>
      <c>
        <v>0</v>
      </c>
      <c>
        <v>0</v>
      </c>
      <c>
        <v>0</v>
      </c>
      <c>
        <v>0</v>
      </c>
      <c>
        <v>0</v>
      </c>
      <c>
        <v>3.484503106196332</v>
      </c>
      <c>
        <v>0</v>
      </c>
      <c>
        <v>12.117757684659697</v>
      </c>
      <c>
        <v>0</v>
      </c>
      <c>
        <v>0</v>
      </c>
      <c>
        <v>0</v>
      </c>
      <c>
        <v>0</v>
      </c>
      <c>
        <v>15.602260790856029</v>
      </c>
    </row>
    <row>
      <c>
        <v>2602513</v>
      </c>
      <c>
        <v>1</v>
      </c>
      <c>
        <is>
          <t>MANİSA</t>
        </is>
      </c>
      <c>
        <v>ŞEHZADELER</v>
      </c>
      <c>
        <is>
          <t>OG Fideri</t>
        </is>
      </c>
      <c>
        <v>BEYDERE KÖK 45-71-M00128_HatBaşıAyırıcı_93515960 M07_93515960</v>
      </c>
      <c>
        <v>OG Ayırıcı Arızası</v>
      </c>
      <c>
        <v>Dağıtım-OG</v>
      </c>
      <c>
        <v>Uzun</v>
      </c>
      <c>
        <v>Şebeke işletmecisi</v>
      </c>
      <c>
        <v>Bildirimsiz</v>
      </c>
      <c>
        <is>
          <t>09.07.2023 06:20:20</t>
        </is>
      </c>
      <c>
        <is>
          <t>09.07.2023 09:40:41</t>
        </is>
      </c>
      <c>
        <v>3.339166666</v>
      </c>
      <c>
        <v>0</v>
      </c>
      <c>
        <v>9</v>
      </c>
      <c>
        <v>0</v>
      </c>
      <c>
        <v>6</v>
      </c>
      <c>
        <v>0</v>
      </c>
      <c>
        <v>0</v>
      </c>
      <c>
        <v>0</v>
      </c>
      <c>
        <v>0</v>
      </c>
      <c>
        <v>0</v>
      </c>
      <c>
        <v>13.872246872799623</v>
      </c>
      <c>
        <v>0</v>
      </c>
      <c>
        <v>45.96193767425</v>
      </c>
      <c>
        <v>0</v>
      </c>
      <c>
        <v>0</v>
      </c>
      <c>
        <v>0</v>
      </c>
      <c>
        <v>0</v>
      </c>
      <c>
        <v>59.834184547049624</v>
      </c>
    </row>
    <row>
      <c>
        <v>2602728</v>
      </c>
      <c>
        <v>1</v>
      </c>
      <c>
        <is>
          <t>İZMİR</t>
        </is>
      </c>
      <c>
        <v>ÇİĞLİ</v>
      </c>
      <c>
        <is>
          <t>Saha Dağıtım Kutusu (SDK)</t>
        </is>
      </c>
      <c>
        <v>K-1865 35-09-K01865_G g1_5883537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09.07.2023 11:39:30</t>
        </is>
      </c>
      <c>
        <is>
          <t>09.07.2023 13:36:19</t>
        </is>
      </c>
      <c>
        <v>1.946944444</v>
      </c>
      <c>
        <v>0</v>
      </c>
      <c>
        <v>162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68.29847284618634</v>
      </c>
      <c>
        <v>0</v>
      </c>
      <c>
        <v>0</v>
      </c>
      <c>
        <v>0</v>
      </c>
      <c>
        <v>11.009166832093335</v>
      </c>
      <c>
        <v>0</v>
      </c>
      <c>
        <v>0</v>
      </c>
      <c>
        <v>79.30763967827968</v>
      </c>
    </row>
    <row>
      <c>
        <v>2602811</v>
      </c>
      <c>
        <v>1</v>
      </c>
      <c>
        <is>
          <t>İZMİR</t>
        </is>
      </c>
      <c>
        <v>BORNOVA</v>
      </c>
      <c>
        <is>
          <t>KÖK</t>
        </is>
      </c>
      <c>
        <v>M-531 KAVAKLIDERE KÖK 35-02-M00531_NATO M04_72200143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09.07.2023 13:05:32</t>
        </is>
      </c>
      <c>
        <is>
          <t>09.07.2023 15:03:55</t>
        </is>
      </c>
      <c>
        <v>1.973055555</v>
      </c>
      <c>
        <v>0</v>
      </c>
      <c>
        <v>8</v>
      </c>
      <c>
        <v>0</v>
      </c>
      <c>
        <v>3</v>
      </c>
      <c>
        <v>1</v>
      </c>
      <c>
        <v>0</v>
      </c>
      <c>
        <v>2</v>
      </c>
      <c>
        <v>0</v>
      </c>
      <c>
        <v>0</v>
      </c>
      <c>
        <v>5.765805031895688</v>
      </c>
      <c>
        <v>0</v>
      </c>
      <c>
        <v>1.5354835307525754</v>
      </c>
      <c>
        <v>461.25348487844485</v>
      </c>
      <c>
        <v>0</v>
      </c>
      <c>
        <v>28.76274660031518</v>
      </c>
      <c>
        <v>0</v>
      </c>
      <c>
        <v>497.3175200414083</v>
      </c>
    </row>
    <row>
      <c>
        <v>2602579</v>
      </c>
      <c>
        <v>1</v>
      </c>
      <c>
        <is>
          <t>İZMİR</t>
        </is>
      </c>
      <c>
        <v>DİKİLİ</v>
      </c>
      <c>
        <is>
          <t>OG Fideri</t>
        </is>
      </c>
      <c>
        <v>TR-32 35-30-L00032_TR-34 L05_2095858</v>
      </c>
      <c>
        <v>Şebeke Bakım Çalışması</v>
      </c>
      <c>
        <v>Dağıtım-OG</v>
      </c>
      <c>
        <v>Uzun</v>
      </c>
      <c>
        <v>Şebeke işletmecisi</v>
      </c>
      <c>
        <v>Bildirimli</v>
      </c>
      <c>
        <is>
          <t>09.07.2023 08:58:49</t>
        </is>
      </c>
      <c>
        <is>
          <t>09.07.2023 13:07:43</t>
        </is>
      </c>
      <c>
        <v>4.148333333</v>
      </c>
      <c>
        <v>0</v>
      </c>
      <c>
        <v>325</v>
      </c>
      <c>
        <v>0</v>
      </c>
      <c>
        <v>1</v>
      </c>
      <c>
        <v>1</v>
      </c>
      <c>
        <v>32</v>
      </c>
      <c>
        <v>0</v>
      </c>
      <c>
        <v>0</v>
      </c>
      <c>
        <v>0</v>
      </c>
      <c>
        <v>234.8595012957956</v>
      </c>
      <c>
        <v>0</v>
      </c>
      <c>
        <v>0.06805240433301975</v>
      </c>
      <c>
        <v>89.049367155771</v>
      </c>
      <c>
        <v>214.66789784511778</v>
      </c>
      <c>
        <v>0</v>
      </c>
      <c>
        <v>0</v>
      </c>
      <c>
        <v>538.6448187010174</v>
      </c>
    </row>
    <row>
      <c>
        <v>2603077</v>
      </c>
      <c>
        <v>1</v>
      </c>
      <c>
        <is>
          <t>İZMİR</t>
        </is>
      </c>
      <c>
        <v>ALİAĞA</v>
      </c>
      <c>
        <is>
          <t>OG Fideri</t>
        </is>
      </c>
      <c>
        <v>ÇALTIDERE KÖK 35-17-M00231_HatBaşıAyırıcı_65313818 M03_65313818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09.07.2023 18:41:12</t>
        </is>
      </c>
      <c>
        <is>
          <t>09.07.2023 19:34:00</t>
        </is>
      </c>
      <c>
        <v>0.88</v>
      </c>
      <c>
        <v>0</v>
      </c>
      <c>
        <v>192</v>
      </c>
      <c>
        <v>0</v>
      </c>
      <c>
        <v>2</v>
      </c>
      <c>
        <v>10</v>
      </c>
      <c>
        <v>19</v>
      </c>
      <c>
        <v>0</v>
      </c>
      <c>
        <v>0</v>
      </c>
      <c>
        <v>0</v>
      </c>
      <c>
        <v>22.678730000332223</v>
      </c>
      <c>
        <v>0</v>
      </c>
      <c>
        <v>0.238244032910944</v>
      </c>
      <c>
        <v>15.415215735635833</v>
      </c>
      <c>
        <v>12.113183766912108</v>
      </c>
      <c>
        <v>0</v>
      </c>
      <c>
        <v>0</v>
      </c>
      <c>
        <v>50.44537353579111</v>
      </c>
    </row>
    <row>
      <c>
        <v>2603054</v>
      </c>
      <c>
        <v>1</v>
      </c>
      <c>
        <is>
          <t>MANİSA</t>
        </is>
      </c>
      <c>
        <v>SALİHLİ</v>
      </c>
      <c>
        <is>
          <t>TM Fideri</t>
        </is>
      </c>
      <c>
        <v>SALİHLİ TM 45-78-A00004_ÇAPAKLI M14_2054902</v>
      </c>
      <c>
        <v>OG Atlama(Jumper) Arızası</v>
      </c>
      <c>
        <v>Dağıtım-OG</v>
      </c>
      <c>
        <v>Uzun</v>
      </c>
      <c>
        <v>Şebeke işletmecisi</v>
      </c>
      <c>
        <v>Bildirimsiz</v>
      </c>
      <c>
        <is>
          <t>09.07.2023 18:14:01</t>
        </is>
      </c>
      <c>
        <is>
          <t>10.07.2023 00:14:34</t>
        </is>
      </c>
      <c>
        <v>6.009166666</v>
      </c>
      <c>
        <v>23</v>
      </c>
      <c>
        <v>2963</v>
      </c>
      <c>
        <v>532</v>
      </c>
      <c>
        <v>657</v>
      </c>
      <c>
        <v>57</v>
      </c>
      <c>
        <v>331</v>
      </c>
      <c>
        <v>2</v>
      </c>
      <c>
        <v>1</v>
      </c>
      <c>
        <v>68.74077267697123</v>
      </c>
      <c>
        <v>3017.403547264437</v>
      </c>
      <c>
        <v>20441.835048783738</v>
      </c>
      <c>
        <v>13468.949656327095</v>
      </c>
      <c>
        <v>1407.6262280496087</v>
      </c>
      <c>
        <v>1313.3834035516568</v>
      </c>
      <c>
        <v>359.9311259521442</v>
      </c>
      <c>
        <v>5.2779771421735555</v>
      </c>
      <c>
        <v>40083.147759747815</v>
      </c>
    </row>
    <row>
      <c>
        <v>2602556</v>
      </c>
      <c>
        <v>1</v>
      </c>
      <c>
        <is>
          <t>İZMİR</t>
        </is>
      </c>
      <c>
        <v>BUCA</v>
      </c>
      <c>
        <is>
          <t>Dağıtım Transformatörü</t>
        </is>
      </c>
      <c>
        <v>K-4039 35-03-K04039_35-03-K04039_41951040</v>
      </c>
      <c>
        <v>AG Yük Ayırıcı Arızası</v>
      </c>
      <c>
        <v>Dağıtım-AG</v>
      </c>
      <c>
        <v>Uzun</v>
      </c>
      <c>
        <v>Şebeke işletmecisi</v>
      </c>
      <c>
        <v>Bildirimsiz</v>
      </c>
      <c>
        <is>
          <t>09.07.2023 08:29:14</t>
        </is>
      </c>
      <c>
        <is>
          <t>09.07.2023 14:42:35</t>
        </is>
      </c>
      <c>
        <v>6.2225</v>
      </c>
      <c>
        <v>0</v>
      </c>
      <c>
        <v>548</v>
      </c>
      <c>
        <v>0</v>
      </c>
      <c>
        <v>0</v>
      </c>
      <c>
        <v>0</v>
      </c>
      <c>
        <v>72</v>
      </c>
      <c>
        <v>0</v>
      </c>
      <c>
        <v>0</v>
      </c>
      <c>
        <v>0</v>
      </c>
      <c>
        <v>670.5826520218035</v>
      </c>
      <c>
        <v>0</v>
      </c>
      <c>
        <v>0</v>
      </c>
      <c>
        <v>0</v>
      </c>
      <c>
        <v>357.5620492302628</v>
      </c>
      <c>
        <v>0</v>
      </c>
      <c>
        <v>0</v>
      </c>
      <c>
        <v>1028.1447012520662</v>
      </c>
    </row>
    <row>
      <c>
        <v>2602934</v>
      </c>
      <c>
        <v>1</v>
      </c>
      <c>
        <is>
          <t>İZMİR</t>
        </is>
      </c>
      <c>
        <v>SELÇUK</v>
      </c>
      <c>
        <is>
          <t>OG Fideri</t>
        </is>
      </c>
      <c>
        <v>TR-31 35-13-M00031_DAĞITIM TRAFO TR-31 M03_66459082</v>
      </c>
      <c>
        <v>OG İzolatör Arızası</v>
      </c>
      <c>
        <v>Dağıtım-OG</v>
      </c>
      <c>
        <v>Uzun</v>
      </c>
      <c>
        <v>Şebeke işletmecisi</v>
      </c>
      <c>
        <v>Bildirimsiz</v>
      </c>
      <c>
        <is>
          <t>09.07.2023 15:32:56</t>
        </is>
      </c>
      <c>
        <is>
          <t>09.07.2023 17:40:15</t>
        </is>
      </c>
      <c>
        <v>2.121944444</v>
      </c>
      <c>
        <v>0</v>
      </c>
      <c>
        <v>47</v>
      </c>
      <c>
        <v>0</v>
      </c>
      <c>
        <v>0</v>
      </c>
      <c>
        <v>0</v>
      </c>
      <c>
        <v>18</v>
      </c>
      <c>
        <v>0</v>
      </c>
      <c>
        <v>0</v>
      </c>
      <c>
        <v>0</v>
      </c>
      <c>
        <v>22.538262853512748</v>
      </c>
      <c>
        <v>0</v>
      </c>
      <c>
        <v>0</v>
      </c>
      <c>
        <v>0</v>
      </c>
      <c>
        <v>95.85365634008711</v>
      </c>
      <c>
        <v>0</v>
      </c>
      <c>
        <v>0</v>
      </c>
      <c>
        <v>118.39191919359986</v>
      </c>
    </row>
    <row>
      <c>
        <v>2602536</v>
      </c>
      <c>
        <v>1</v>
      </c>
      <c>
        <is>
          <t>İZMİR</t>
        </is>
      </c>
      <c>
        <v>TİRE</v>
      </c>
      <c>
        <is>
          <t>KÖK</t>
        </is>
      </c>
      <c>
        <v>BOYNUYOĞUN KÖK 35-29-L00051_ÖDEMİŞ KAVAĞI L04_72215449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09.07.2023 07:29:16</t>
        </is>
      </c>
      <c>
        <is>
          <t>09.07.2023 08:15:05</t>
        </is>
      </c>
      <c>
        <v>0.763611111</v>
      </c>
      <c>
        <v>0</v>
      </c>
      <c>
        <v>46</v>
      </c>
      <c>
        <v>18</v>
      </c>
      <c>
        <v>74</v>
      </c>
      <c>
        <v>6</v>
      </c>
      <c>
        <v>36</v>
      </c>
      <c>
        <v>0</v>
      </c>
      <c>
        <v>0</v>
      </c>
      <c>
        <v>0</v>
      </c>
      <c>
        <v>9.448062885871808</v>
      </c>
      <c>
        <v>100.2806872972198</v>
      </c>
      <c>
        <v>194.7304849595225</v>
      </c>
      <c>
        <v>69.63963209209486</v>
      </c>
      <c>
        <v>20.39786392904622</v>
      </c>
      <c>
        <v>0</v>
      </c>
      <c>
        <v>0</v>
      </c>
      <c>
        <v>394.49673116375516</v>
      </c>
    </row>
    <row>
      <c>
        <v>2602954</v>
      </c>
      <c>
        <v>1</v>
      </c>
      <c>
        <is>
          <t>İZMİR</t>
        </is>
      </c>
      <c>
        <v>KARABURUN</v>
      </c>
      <c>
        <is>
          <t>AG Fideri</t>
        </is>
      </c>
      <c>
        <v>KÖSEDERE TR-2 35-21-L00125_B_91009525_91009525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09.07.2023 16:08:18</t>
        </is>
      </c>
      <c>
        <is>
          <t>09.07.2023 17:12:19</t>
        </is>
      </c>
      <c>
        <v>1.066944444</v>
      </c>
      <c>
        <v>0</v>
      </c>
      <c>
        <v>48</v>
      </c>
      <c>
        <v>0</v>
      </c>
      <c>
        <v>1</v>
      </c>
      <c>
        <v>0</v>
      </c>
      <c>
        <v>1</v>
      </c>
      <c>
        <v>0</v>
      </c>
      <c>
        <v>0</v>
      </c>
      <c>
        <v>0</v>
      </c>
      <c>
        <v>12.376307751719791</v>
      </c>
      <c>
        <v>0</v>
      </c>
      <c>
        <v>2.91763491786</v>
      </c>
      <c>
        <v>0</v>
      </c>
      <c>
        <v>0</v>
      </c>
      <c>
        <v>0</v>
      </c>
      <c>
        <v>0</v>
      </c>
      <c>
        <v>15.293942669579792</v>
      </c>
    </row>
    <row>
      <c>
        <v>2602977</v>
      </c>
      <c>
        <v>1</v>
      </c>
      <c>
        <is>
          <t>MANİSA</t>
        </is>
      </c>
      <c>
        <v>SARIGÖL</v>
      </c>
      <c>
        <is>
          <t>DM</t>
        </is>
      </c>
      <c>
        <v>SARIGÖL DM 45-79-M00069_SELİMİYE FİDERİ M18_2076606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09.07.2023 16:37:09</t>
        </is>
      </c>
      <c>
        <is>
          <t>09.07.2023 16:52:31</t>
        </is>
      </c>
      <c>
        <v>0.256111111</v>
      </c>
      <c>
        <v>2</v>
      </c>
      <c>
        <v>1023</v>
      </c>
      <c>
        <v>17</v>
      </c>
      <c>
        <v>244</v>
      </c>
      <c>
        <v>1</v>
      </c>
      <c>
        <v>60</v>
      </c>
      <c>
        <v>0</v>
      </c>
      <c>
        <v>0</v>
      </c>
      <c>
        <v>0.13710670252444443</v>
      </c>
      <c>
        <v>55.32087093645595</v>
      </c>
      <c>
        <v>33.60718064781358</v>
      </c>
      <c>
        <v>254.77791225438085</v>
      </c>
      <c>
        <v>0.4853192849436023</v>
      </c>
      <c>
        <v>9.24542798519218</v>
      </c>
      <c>
        <v>0</v>
      </c>
      <c>
        <v>0</v>
      </c>
      <c>
        <v>353.5738178113106</v>
      </c>
    </row>
    <row>
      <c>
        <v>2603226</v>
      </c>
      <c>
        <v>1</v>
      </c>
      <c>
        <is>
          <t>MANİSA</t>
        </is>
      </c>
      <c>
        <v>YUNUSEMRE</v>
      </c>
      <c>
        <is>
          <t>KÖK</t>
        </is>
      </c>
      <c>
        <v>DM-19/02 45-71-M00713_ORTA ÖLÇEKLİ HAVAİ HAT M07_2321101</v>
      </c>
      <c>
        <v>Plansız Kesinti / Müdahale</v>
      </c>
      <c>
        <v>Dağıtım-OG</v>
      </c>
      <c>
        <v>Uzun</v>
      </c>
      <c>
        <v>Şebeke işletmecisi</v>
      </c>
      <c>
        <v>Bildirimsiz</v>
      </c>
      <c>
        <is>
          <t>09.07.2023 22:35:16</t>
        </is>
      </c>
      <c>
        <is>
          <t>09.07.2023 23:44:44</t>
        </is>
      </c>
      <c>
        <v>1.157777777</v>
      </c>
      <c>
        <v>0</v>
      </c>
      <c>
        <v>0</v>
      </c>
      <c>
        <v>0</v>
      </c>
      <c>
        <v>0</v>
      </c>
      <c>
        <v>7</v>
      </c>
      <c>
        <v>1</v>
      </c>
      <c>
        <v>9</v>
      </c>
      <c>
        <v>0</v>
      </c>
      <c>
        <v>0</v>
      </c>
      <c>
        <v>0</v>
      </c>
      <c>
        <v>0</v>
      </c>
      <c>
        <v>0</v>
      </c>
      <c>
        <v>83.68416220450192</v>
      </c>
      <c>
        <v>1.0412386212810976</v>
      </c>
      <c>
        <v>156.80347262872485</v>
      </c>
      <c>
        <v>0</v>
      </c>
      <c>
        <v>241.52887345450785</v>
      </c>
    </row>
    <row>
      <c>
        <v>2602848</v>
      </c>
      <c>
        <v>1</v>
      </c>
      <c>
        <is>
          <t>İZMİR</t>
        </is>
      </c>
      <c>
        <v>TORBALI</v>
      </c>
      <c>
        <is>
          <t>DM</t>
        </is>
      </c>
      <c>
        <v>KİPA DM 35-26-M00283_HAVAI HAT DM-4 M03_2122331</v>
      </c>
      <c>
        <v>Manevra</v>
      </c>
      <c>
        <v>Dağıtım-OG</v>
      </c>
      <c>
        <v>Uzun</v>
      </c>
      <c>
        <v>Şebeke işletmecisi</v>
      </c>
      <c>
        <v>Bildirimli</v>
      </c>
      <c>
        <is>
          <t>09.07.2023 13:49:34</t>
        </is>
      </c>
      <c>
        <is>
          <t>09.07.2023 13:54:19</t>
        </is>
      </c>
      <c>
        <v>0.079166666</v>
      </c>
      <c>
        <v>0</v>
      </c>
      <c>
        <v>29</v>
      </c>
      <c>
        <v>0</v>
      </c>
      <c>
        <v>3</v>
      </c>
      <c>
        <v>24</v>
      </c>
      <c>
        <v>38</v>
      </c>
      <c>
        <v>28</v>
      </c>
      <c>
        <v>7</v>
      </c>
      <c>
        <v>0</v>
      </c>
      <c>
        <v>1.5342178485463935</v>
      </c>
      <c>
        <v>0</v>
      </c>
      <c>
        <v>0.12632158736068586</v>
      </c>
      <c>
        <v>15.95534588079014</v>
      </c>
      <c>
        <v>3.840935772271647</v>
      </c>
      <c>
        <v>50.54266686811761</v>
      </c>
      <c>
        <v>6.736071712533862</v>
      </c>
      <c>
        <v>78.73555966962033</v>
      </c>
    </row>
    <row>
      <c>
        <v>2602748</v>
      </c>
      <c>
        <v>1</v>
      </c>
      <c>
        <is>
          <t>İZMİR</t>
        </is>
      </c>
      <c>
        <v>BERGAMA</v>
      </c>
      <c>
        <is>
          <t>DM</t>
        </is>
      </c>
      <c>
        <v>AŞAĞIKIRIKLAR DM 35-16-M00448_AŞAĞIKIRIKLAR M06_2334651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09.07.2023 12:05:41</t>
        </is>
      </c>
      <c>
        <is>
          <t>09.07.2023 14:07:34</t>
        </is>
      </c>
      <c>
        <v>2.031388888</v>
      </c>
      <c>
        <v>0</v>
      </c>
      <c>
        <v>230</v>
      </c>
      <c>
        <v>0</v>
      </c>
      <c>
        <v>37</v>
      </c>
      <c>
        <v>1</v>
      </c>
      <c>
        <v>40</v>
      </c>
      <c>
        <v>1</v>
      </c>
      <c>
        <v>0</v>
      </c>
      <c>
        <v>0</v>
      </c>
      <c>
        <v>95.6947506468103</v>
      </c>
      <c>
        <v>0</v>
      </c>
      <c>
        <v>199.37925371284078</v>
      </c>
      <c>
        <v>3.07680029398</v>
      </c>
      <c>
        <v>73.04305749127192</v>
      </c>
      <c>
        <v>1.318759420345965</v>
      </c>
      <c>
        <v>0</v>
      </c>
      <c>
        <v>372.512621565249</v>
      </c>
    </row>
    <row>
      <c>
        <v>2602642</v>
      </c>
      <c>
        <v>1</v>
      </c>
      <c>
        <is>
          <t>MANİSA</t>
        </is>
      </c>
      <c>
        <v>DEMİRCİ</v>
      </c>
      <c>
        <is>
          <t>Dağıtım Transformatörü</t>
        </is>
      </c>
      <c>
        <v>TR-30 45-74-M00030_45-74-M00030_72239604</v>
      </c>
      <c>
        <v>Şebeke Yenileme ve Kapasite Artışı Çalışması</v>
      </c>
      <c>
        <v>Dağıtım-AG</v>
      </c>
      <c>
        <v>Uzun</v>
      </c>
      <c>
        <v>Şebeke işletmecisi</v>
      </c>
      <c>
        <v>Bildirimli</v>
      </c>
      <c>
        <is>
          <t>09.07.2023 10:08:01</t>
        </is>
      </c>
      <c>
        <is>
          <t>09.07.2023 16:11:28</t>
        </is>
      </c>
      <c>
        <v>6.0575</v>
      </c>
      <c>
        <v>0</v>
      </c>
      <c>
        <v>16</v>
      </c>
      <c>
        <v>0</v>
      </c>
      <c>
        <v>0</v>
      </c>
      <c>
        <v>0</v>
      </c>
      <c>
        <v>108</v>
      </c>
      <c>
        <v>0</v>
      </c>
      <c>
        <v>0</v>
      </c>
      <c>
        <v>0</v>
      </c>
      <c>
        <v>15.46894836622536</v>
      </c>
      <c>
        <v>0</v>
      </c>
      <c>
        <v>0</v>
      </c>
      <c>
        <v>0</v>
      </c>
      <c>
        <v>97.3138383492195</v>
      </c>
      <c>
        <v>0</v>
      </c>
      <c>
        <v>0</v>
      </c>
      <c>
        <v>112.78278671544486</v>
      </c>
    </row>
    <row>
      <c>
        <v>2602891</v>
      </c>
      <c>
        <v>1</v>
      </c>
      <c>
        <is>
          <t>İZMİR</t>
        </is>
      </c>
      <c>
        <v>ÇEŞME</v>
      </c>
      <c>
        <is>
          <t>TM Fideri</t>
        </is>
      </c>
      <c>
        <v>ÇEŞME HAVZA TM 35-18-A00006_URLA-2 M11_2037398</v>
      </c>
      <c>
        <v>Yangın</v>
      </c>
      <c>
        <v>Dağıtım-OG</v>
      </c>
      <c>
        <v>Uzun</v>
      </c>
      <c>
        <v>Güvenlik</v>
      </c>
      <c>
        <v>Bildirimsiz</v>
      </c>
      <c>
        <is>
          <t>09.07.2023 14:32:43</t>
        </is>
      </c>
      <c>
        <is>
          <t>09.07.2023 15:51:24</t>
        </is>
      </c>
      <c>
        <v>1.311388888</v>
      </c>
      <c>
        <v>0</v>
      </c>
      <c>
        <v>287</v>
      </c>
      <c>
        <v>11</v>
      </c>
      <c>
        <v>31</v>
      </c>
      <c>
        <v>13</v>
      </c>
      <c>
        <v>61</v>
      </c>
      <c>
        <v>4</v>
      </c>
      <c>
        <v>0</v>
      </c>
      <c>
        <v>0</v>
      </c>
      <c>
        <v>118.3982759674241</v>
      </c>
      <c>
        <v>42.99176314957409</v>
      </c>
      <c>
        <v>28.52804077540581</v>
      </c>
      <c>
        <v>89.92148306213721</v>
      </c>
      <c>
        <v>64.63002226586728</v>
      </c>
      <c>
        <v>207.27100468025094</v>
      </c>
      <c>
        <v>0</v>
      </c>
      <c>
        <v>551.7405899006594</v>
      </c>
    </row>
    <row>
      <c>
        <v>2602662</v>
      </c>
      <c>
        <v>1</v>
      </c>
      <c>
        <is>
          <t>İZMİR</t>
        </is>
      </c>
      <c>
        <v>BAYRAKLI</v>
      </c>
      <c>
        <is>
          <t>AG Fideri</t>
        </is>
      </c>
      <c>
        <v>K-569 35-02-K00569__79769342_79769342</v>
      </c>
      <c>
        <v>AG Sehim Bozukluğu</v>
      </c>
      <c>
        <v>Dağıtım-AG</v>
      </c>
      <c>
        <v>Uzun</v>
      </c>
      <c>
        <v>Şebeke işletmecisi</v>
      </c>
      <c>
        <v>Bildirimsiz</v>
      </c>
      <c>
        <is>
          <t>09.07.2023 10:28:14</t>
        </is>
      </c>
      <c>
        <is>
          <t>09.07.2023 11:42:11</t>
        </is>
      </c>
      <c>
        <v>1.2325</v>
      </c>
      <c>
        <v>0</v>
      </c>
      <c>
        <v>63</v>
      </c>
      <c>
        <v>0</v>
      </c>
      <c>
        <v>0</v>
      </c>
      <c>
        <v>0</v>
      </c>
      <c>
        <v>32</v>
      </c>
      <c>
        <v>0</v>
      </c>
      <c>
        <v>0</v>
      </c>
      <c>
        <v>0</v>
      </c>
      <c>
        <v>19.202262459079748</v>
      </c>
      <c>
        <v>0</v>
      </c>
      <c>
        <v>0</v>
      </c>
      <c>
        <v>0</v>
      </c>
      <c>
        <v>20.505911169031336</v>
      </c>
      <c>
        <v>0</v>
      </c>
      <c>
        <v>0</v>
      </c>
      <c>
        <v>39.70817362811108</v>
      </c>
    </row>
    <row>
      <c>
        <v>2602685</v>
      </c>
      <c>
        <v>1</v>
      </c>
      <c>
        <is>
          <t>MANİSA</t>
        </is>
      </c>
      <c>
        <v>SARIGÖL</v>
      </c>
      <c>
        <is>
          <t>DM</t>
        </is>
      </c>
      <c>
        <v>SARIGÖL DM 45-79-M00069_ESKİ KÖYLER FİDERİ M05_2076620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09.07.2023 10:54:19</t>
        </is>
      </c>
      <c>
        <is>
          <t>09.07.2023 11:02:07</t>
        </is>
      </c>
      <c>
        <v>0.13</v>
      </c>
      <c>
        <v>4</v>
      </c>
      <c>
        <v>2642</v>
      </c>
      <c>
        <v>145</v>
      </c>
      <c>
        <v>337</v>
      </c>
      <c>
        <v>5</v>
      </c>
      <c>
        <v>192</v>
      </c>
      <c>
        <v>0</v>
      </c>
      <c>
        <v>0</v>
      </c>
      <c>
        <v>0.13091940241555558</v>
      </c>
      <c>
        <v>46.80855459063649</v>
      </c>
      <c>
        <v>233.7283810087845</v>
      </c>
      <c>
        <v>283.3525732629275</v>
      </c>
      <c>
        <v>1.9179520302673223</v>
      </c>
      <c>
        <v>13.077905362745344</v>
      </c>
      <c>
        <v>0</v>
      </c>
      <c>
        <v>0</v>
      </c>
      <c>
        <v>579.0162856577766</v>
      </c>
    </row>
    <row>
      <c>
        <v>2602639</v>
      </c>
      <c>
        <v>1</v>
      </c>
      <c>
        <is>
          <t>MANİSA</t>
        </is>
      </c>
      <c>
        <v>SALİHLİ</v>
      </c>
      <c>
        <is>
          <t>OG Fideri</t>
        </is>
      </c>
      <c>
        <v>ÇAPAKLI KÖK 45-78-M01161_HatBaşıAyırıcı_53139028 M06_53139028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09.07.2023 10:04:27</t>
        </is>
      </c>
      <c>
        <is>
          <t>09.07.2023 12:12:57</t>
        </is>
      </c>
      <c>
        <v>2.141666666</v>
      </c>
      <c>
        <v>1</v>
      </c>
      <c>
        <v>2</v>
      </c>
      <c>
        <v>6</v>
      </c>
      <c>
        <v>9</v>
      </c>
      <c>
        <v>0</v>
      </c>
      <c>
        <v>1</v>
      </c>
      <c>
        <v>0</v>
      </c>
      <c>
        <v>0</v>
      </c>
      <c>
        <v>0.5438033866283334</v>
      </c>
      <c>
        <v>0.3856458492142507</v>
      </c>
      <c>
        <v>139.41076449038448</v>
      </c>
      <c>
        <v>104.89616076933838</v>
      </c>
      <c>
        <v>0</v>
      </c>
      <c>
        <v>23.902017486222327</v>
      </c>
      <c>
        <v>0</v>
      </c>
      <c>
        <v>0</v>
      </c>
      <c>
        <v>269.1383919817878</v>
      </c>
    </row>
    <row>
      <c>
        <v>2602562</v>
      </c>
      <c>
        <v>1</v>
      </c>
      <c>
        <is>
          <t>MANİSA</t>
        </is>
      </c>
      <c>
        <v>DEMİRCİ</v>
      </c>
      <c>
        <is>
          <t>AG Fideri</t>
        </is>
      </c>
      <c>
        <v>TR-10/A 45-74-M00013_B_56353721_56353721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09.07.2023 08:38:54</t>
        </is>
      </c>
      <c>
        <is>
          <t>09.07.2023 09:18:49</t>
        </is>
      </c>
      <c>
        <v>0.665277777</v>
      </c>
      <c>
        <v>0</v>
      </c>
      <c>
        <v>5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0.6056262494098776</v>
      </c>
      <c>
        <v>0</v>
      </c>
      <c>
        <v>0.3855563784184345</v>
      </c>
      <c>
        <v>0</v>
      </c>
      <c>
        <v>0</v>
      </c>
      <c>
        <v>0</v>
      </c>
      <c>
        <v>0</v>
      </c>
      <c>
        <v>0.9911826278283121</v>
      </c>
    </row>
    <row>
      <c>
        <v>2603117</v>
      </c>
      <c>
        <v>1</v>
      </c>
      <c>
        <is>
          <t>MANİSA</t>
        </is>
      </c>
      <c>
        <v>ALAŞEHİR</v>
      </c>
      <c>
        <is>
          <t>DM</t>
        </is>
      </c>
      <c>
        <v>ULUDERBENT DM 45-73-M00491_ŞEHİR-2 M02_95475182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09.07.2023 19:38:36</t>
        </is>
      </c>
      <c>
        <is>
          <t>09.07.2023 21:10:18</t>
        </is>
      </c>
      <c>
        <v>1.528333333</v>
      </c>
      <c>
        <v>0</v>
      </c>
      <c>
        <v>271</v>
      </c>
      <c>
        <v>0</v>
      </c>
      <c>
        <v>10</v>
      </c>
      <c>
        <v>0</v>
      </c>
      <c>
        <v>34</v>
      </c>
      <c>
        <v>0</v>
      </c>
      <c>
        <v>0</v>
      </c>
      <c>
        <v>0</v>
      </c>
      <c>
        <v>58.69388254520149</v>
      </c>
      <c>
        <v>0</v>
      </c>
      <c>
        <v>62.92067038291778</v>
      </c>
      <c>
        <v>0</v>
      </c>
      <c>
        <v>22.868696574690542</v>
      </c>
      <c>
        <v>0</v>
      </c>
      <c>
        <v>0</v>
      </c>
      <c>
        <v>144.4832495028098</v>
      </c>
    </row>
    <row>
      <c>
        <v>2603057</v>
      </c>
      <c>
        <v>1</v>
      </c>
      <c>
        <is>
          <t>MANİSA</t>
        </is>
      </c>
      <c>
        <v>GÖRDES</v>
      </c>
      <c>
        <is>
          <t>DM</t>
        </is>
      </c>
      <c>
        <v>GÖRDES DM 45-75-M00050_KÜREKÇİ M09_2083714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09.07.2023 18:21:07</t>
        </is>
      </c>
      <c>
        <is>
          <t>09.07.2023 18:25:52</t>
        </is>
      </c>
      <c>
        <v>0.079166666</v>
      </c>
      <c>
        <v>3</v>
      </c>
      <c>
        <v>674</v>
      </c>
      <c>
        <v>19</v>
      </c>
      <c>
        <v>224</v>
      </c>
      <c>
        <v>1</v>
      </c>
      <c>
        <v>45</v>
      </c>
      <c>
        <v>1</v>
      </c>
      <c>
        <v>0</v>
      </c>
      <c>
        <v>0.05380090699336375</v>
      </c>
      <c>
        <v>9.022545631925677</v>
      </c>
      <c>
        <v>9.870155799677878</v>
      </c>
      <c>
        <v>27.239514629715035</v>
      </c>
      <c>
        <v>0.780218764079625</v>
      </c>
      <c>
        <v>2.108714297809654</v>
      </c>
      <c>
        <v>0.5711028809641253</v>
      </c>
      <c>
        <v>0</v>
      </c>
      <c>
        <v>49.64605291116536</v>
      </c>
    </row>
    <row>
      <c>
        <v>2602725</v>
      </c>
      <c>
        <v>1</v>
      </c>
      <c>
        <is>
          <t>İZMİR</t>
        </is>
      </c>
      <c>
        <v>DİKİLİ</v>
      </c>
      <c>
        <is>
          <t>OG Fideri</t>
        </is>
      </c>
      <c>
        <v>SALİHLERALTI MİGROS TR 35-30-M00669_YAĞMUR M02_2306787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09.07.2023 11:33:39</t>
        </is>
      </c>
      <c>
        <is>
          <t>09.07.2023 13:08:21</t>
        </is>
      </c>
      <c>
        <v>1.578333333</v>
      </c>
      <c>
        <v>2</v>
      </c>
      <c>
        <v>1496</v>
      </c>
      <c>
        <v>0</v>
      </c>
      <c>
        <v>0</v>
      </c>
      <c>
        <v>9</v>
      </c>
      <c>
        <v>115</v>
      </c>
      <c>
        <v>0</v>
      </c>
      <c>
        <v>2</v>
      </c>
      <c>
        <v>29.928351075315213</v>
      </c>
      <c>
        <v>536.8348206118694</v>
      </c>
      <c>
        <v>0</v>
      </c>
      <c>
        <v>0</v>
      </c>
      <c>
        <v>114.42753886290465</v>
      </c>
      <c>
        <v>243.72589770075706</v>
      </c>
      <c>
        <v>0</v>
      </c>
      <c>
        <v>7.6191120014007385</v>
      </c>
      <c>
        <v>932.535720252247</v>
      </c>
    </row>
    <row>
      <c>
        <v>2603163</v>
      </c>
      <c>
        <v>1</v>
      </c>
      <c>
        <is>
          <t>İZMİR</t>
        </is>
      </c>
      <c>
        <v>KİRAZ</v>
      </c>
      <c>
        <is>
          <t>AG Fideri</t>
        </is>
      </c>
      <c>
        <v>OVACIK TR-1 35-31-L00151_C_91215518_91215518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09.07.2023 20:45:11</t>
        </is>
      </c>
      <c>
        <is>
          <t>09.07.2023 23:15:21</t>
        </is>
      </c>
      <c>
        <v>2.502777777</v>
      </c>
      <c>
        <v>0</v>
      </c>
      <c>
        <v>16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6.968105717674503</v>
      </c>
      <c>
        <v>0</v>
      </c>
      <c>
        <v>3.884130200145333</v>
      </c>
      <c>
        <v>0</v>
      </c>
      <c>
        <v>0</v>
      </c>
      <c>
        <v>0</v>
      </c>
      <c>
        <v>0</v>
      </c>
      <c>
        <v>10.852235917819836</v>
      </c>
    </row>
    <row>
      <c>
        <v>2602576</v>
      </c>
      <c>
        <v>1</v>
      </c>
      <c>
        <is>
          <t>İZMİR</t>
        </is>
      </c>
      <c>
        <v>DİKİLİ</v>
      </c>
      <c>
        <is>
          <t>Kullanıcı Bağlantı Hattı</t>
        </is>
      </c>
      <c>
        <v>ÇANDARLI TR-18 35-30-M00018_955320798_955320798</v>
      </c>
      <c>
        <v>AG Branşman Yeraltı Kablo Arızası</v>
      </c>
      <c>
        <v>Dağıtım-AG</v>
      </c>
      <c>
        <v>Uzun</v>
      </c>
      <c>
        <v>Şebeke işletmecisi</v>
      </c>
      <c>
        <v>Bildirimsiz</v>
      </c>
      <c>
        <is>
          <t>09.07.2023 08:53:54</t>
        </is>
      </c>
      <c>
        <is>
          <t>09.07.2023 15:51:56</t>
        </is>
      </c>
      <c>
        <v>6.967222222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4.457264832289542</v>
      </c>
      <c>
        <v>0</v>
      </c>
      <c>
        <v>0</v>
      </c>
      <c>
        <v>0</v>
      </c>
      <c>
        <v>0</v>
      </c>
      <c>
        <v>0</v>
      </c>
      <c>
        <v>0</v>
      </c>
      <c>
        <v>4.457264832289542</v>
      </c>
    </row>
    <row>
      <c>
        <v>2602622</v>
      </c>
      <c>
        <v>1</v>
      </c>
      <c>
        <is>
          <t>İZMİR</t>
        </is>
      </c>
      <c>
        <v>MENDERES</v>
      </c>
      <c>
        <is>
          <t>OG Fideri</t>
        </is>
      </c>
      <c>
        <v>M-1592 35-22-M00149_M-1597 M01_72140436</v>
      </c>
      <c>
        <v>Şebeke Yenileme ve Kapasite Artışı Çalışması</v>
      </c>
      <c>
        <v>Dağıtım-OG</v>
      </c>
      <c>
        <v>Uzun</v>
      </c>
      <c>
        <v>Şebeke işletmecisi</v>
      </c>
      <c>
        <v>Bildirimli</v>
      </c>
      <c>
        <is>
          <t>09.07.2023 09:39:01</t>
        </is>
      </c>
      <c>
        <is>
          <t>09.07.2023 16:14:02</t>
        </is>
      </c>
      <c>
        <v>6.583611111</v>
      </c>
      <c>
        <v>0</v>
      </c>
      <c>
        <v>0</v>
      </c>
      <c>
        <v>0</v>
      </c>
      <c>
        <v>0</v>
      </c>
      <c>
        <v>4</v>
      </c>
      <c>
        <v>30</v>
      </c>
      <c>
        <v>0</v>
      </c>
      <c>
        <v>0</v>
      </c>
      <c>
        <v>0</v>
      </c>
      <c>
        <v>0</v>
      </c>
      <c>
        <v>0</v>
      </c>
      <c>
        <v>0</v>
      </c>
      <c>
        <v>225.4853285982232</v>
      </c>
      <c>
        <v>385.2571487772992</v>
      </c>
      <c>
        <v>0</v>
      </c>
      <c>
        <v>0</v>
      </c>
      <c>
        <v>610.7424773755224</v>
      </c>
    </row>
    <row>
      <c>
        <v>2602768</v>
      </c>
      <c>
        <v>1</v>
      </c>
      <c>
        <is>
          <t>MANİSA</t>
        </is>
      </c>
      <c>
        <v>ALAŞEHİR</v>
      </c>
      <c>
        <is>
          <t>DM</t>
        </is>
      </c>
      <c>
        <v>KEMALİYE DM (TR-1) 45-73-M00150_TOYGAR M03_66716003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09.07.2023 12:31:31</t>
        </is>
      </c>
      <c>
        <is>
          <t>09.07.2023 13:42:27</t>
        </is>
      </c>
      <c>
        <v>1.182222222</v>
      </c>
      <c>
        <v>3</v>
      </c>
      <c>
        <v>690</v>
      </c>
      <c>
        <v>51</v>
      </c>
      <c>
        <v>266</v>
      </c>
      <c>
        <v>7</v>
      </c>
      <c>
        <v>42</v>
      </c>
      <c>
        <v>0</v>
      </c>
      <c>
        <v>0</v>
      </c>
      <c>
        <v>0.92251330479</v>
      </c>
      <c>
        <v>173.53743011612895</v>
      </c>
      <c>
        <v>506.3756231112347</v>
      </c>
      <c>
        <v>1580.607215251906</v>
      </c>
      <c>
        <v>192.64559987776298</v>
      </c>
      <c>
        <v>33.575967854035845</v>
      </c>
      <c>
        <v>0</v>
      </c>
      <c>
        <v>0</v>
      </c>
      <c>
        <v>2487.6643495158582</v>
      </c>
    </row>
    <row>
      <c>
        <v>2602957</v>
      </c>
      <c>
        <v>1</v>
      </c>
      <c>
        <is>
          <t>İZMİR</t>
        </is>
      </c>
      <c>
        <v>GAZİEMİR</v>
      </c>
      <c>
        <is>
          <t>Kullanıcı Bağlantı Hattı</t>
        </is>
      </c>
      <c>
        <v>K-2377 35-08-K02377_911907894_911907894</v>
      </c>
      <c>
        <v>AG Branşman Yeraltı Kablo Arızası</v>
      </c>
      <c>
        <v>Dağıtım-AG</v>
      </c>
      <c>
        <v>Uzun</v>
      </c>
      <c>
        <v>Şebeke işletmecisi</v>
      </c>
      <c>
        <v>Bildirimsiz</v>
      </c>
      <c>
        <is>
          <t>09.07.2023 16:04:53</t>
        </is>
      </c>
      <c>
        <is>
          <t>09.07.2023 19:01:50</t>
        </is>
      </c>
      <c>
        <v>2.949166666</v>
      </c>
      <c>
        <v>0</v>
      </c>
      <c>
        <v>4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2.841358164560135</v>
      </c>
      <c>
        <v>0</v>
      </c>
      <c>
        <v>0</v>
      </c>
      <c>
        <v>0</v>
      </c>
      <c>
        <v>1.136629216585009</v>
      </c>
      <c>
        <v>0</v>
      </c>
      <c>
        <v>0</v>
      </c>
      <c>
        <v>3.9779873811451436</v>
      </c>
    </row>
    <row>
      <c>
        <v>2602602</v>
      </c>
      <c>
        <v>1</v>
      </c>
      <c>
        <is>
          <t>MANİSA</t>
        </is>
      </c>
      <c>
        <v>GÖRDES</v>
      </c>
      <c>
        <is>
          <t>AG Fideri</t>
        </is>
      </c>
      <c>
        <v>BALIKLI KAYADİBİ TR-1 45-75-M00220_A_56388838_56388838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09.07.2023 09:21:59</t>
        </is>
      </c>
      <c>
        <is>
          <t>09.07.2023 11:20:30</t>
        </is>
      </c>
      <c>
        <v>1.975277777</v>
      </c>
      <c>
        <v>0</v>
      </c>
      <c>
        <v>21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0.8985432735885043</v>
      </c>
      <c>
        <v>0</v>
      </c>
      <c>
        <v>0.10714787378866585</v>
      </c>
      <c>
        <v>0</v>
      </c>
      <c>
        <v>0</v>
      </c>
      <c>
        <v>0</v>
      </c>
      <c>
        <v>0</v>
      </c>
      <c>
        <v>1.0056911473771701</v>
      </c>
    </row>
    <row>
      <c>
        <v>2602582</v>
      </c>
      <c>
        <v>1</v>
      </c>
      <c>
        <is>
          <t>İZMİR</t>
        </is>
      </c>
      <c>
        <v>MENEMEN</v>
      </c>
      <c>
        <is>
          <t>DM</t>
        </is>
      </c>
      <c>
        <v>MENEMEN İM 35-28-A00001_FABRİKALAR L11_88107527</v>
      </c>
      <c>
        <v>Şebeke Yenileme ve Kapasite Artışı Çalışması</v>
      </c>
      <c>
        <v>Dağıtım-OG</v>
      </c>
      <c>
        <v>Uzun</v>
      </c>
      <c>
        <v>Şebeke işletmecisi</v>
      </c>
      <c>
        <v>Bildirimli</v>
      </c>
      <c>
        <is>
          <t>09.07.2023 09:03:31</t>
        </is>
      </c>
      <c>
        <is>
          <t>09.07.2023 11:50:28</t>
        </is>
      </c>
      <c>
        <v>2.7825</v>
      </c>
      <c>
        <v>0</v>
      </c>
      <c>
        <v>169</v>
      </c>
      <c>
        <v>0</v>
      </c>
      <c>
        <v>0</v>
      </c>
      <c>
        <v>18</v>
      </c>
      <c>
        <v>37</v>
      </c>
      <c>
        <v>15</v>
      </c>
      <c>
        <v>2</v>
      </c>
      <c>
        <v>0</v>
      </c>
      <c>
        <v>92.51911036364407</v>
      </c>
      <c>
        <v>0</v>
      </c>
      <c>
        <v>0</v>
      </c>
      <c>
        <v>258.9677978759417</v>
      </c>
      <c>
        <v>200.33485336381267</v>
      </c>
      <c>
        <v>1156.3360139566014</v>
      </c>
      <c>
        <v>13.933392716757119</v>
      </c>
      <c>
        <v>1722.0911682767571</v>
      </c>
    </row>
    <row>
      <c>
        <v>2603080</v>
      </c>
      <c>
        <v>1</v>
      </c>
      <c>
        <is>
          <t>MANİSA</t>
        </is>
      </c>
      <c>
        <v>KULA</v>
      </c>
      <c>
        <is>
          <t>AG Fideri</t>
        </is>
      </c>
      <c>
        <v>HAMİDİYE TR-1 45-77-L00114_B_91274055_91274055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09.07.2023 18:23:05</t>
        </is>
      </c>
      <c>
        <is>
          <t>09.07.2023 21:01:38</t>
        </is>
      </c>
      <c>
        <v>2.6425</v>
      </c>
      <c>
        <v>0</v>
      </c>
      <c>
        <v>7</v>
      </c>
      <c>
        <v>0</v>
      </c>
      <c>
        <v>1</v>
      </c>
      <c>
        <v>0</v>
      </c>
      <c>
        <v>4</v>
      </c>
      <c>
        <v>0</v>
      </c>
      <c>
        <v>0</v>
      </c>
      <c>
        <v>0</v>
      </c>
      <c>
        <v>1.452909944274747</v>
      </c>
      <c>
        <v>0</v>
      </c>
      <c>
        <v>0.9610621027120417</v>
      </c>
      <c>
        <v>0</v>
      </c>
      <c>
        <v>9.298740465888036</v>
      </c>
      <c>
        <v>0</v>
      </c>
      <c>
        <v>0</v>
      </c>
      <c>
        <v>11.712712512874825</v>
      </c>
    </row>
    <row>
      <c>
        <v>2603200</v>
      </c>
      <c>
        <v>1</v>
      </c>
      <c>
        <is>
          <t>İZMİR</t>
        </is>
      </c>
      <c>
        <v>TİRE</v>
      </c>
      <c>
        <is>
          <t>AG Fideri</t>
        </is>
      </c>
      <c>
        <v>KARATEKE TR-2 35-29-L00143_A_66115923_66115923</v>
      </c>
      <c>
        <v>AG Klemens Arızası</v>
      </c>
      <c>
        <v>Dağıtım-AG</v>
      </c>
      <c>
        <v>Uzun</v>
      </c>
      <c>
        <v>Şebeke işletmecisi</v>
      </c>
      <c>
        <v>Bildirimsiz</v>
      </c>
      <c>
        <is>
          <t>09.07.2023 21:38:43</t>
        </is>
      </c>
      <c>
        <is>
          <t>09.07.2023 23:12:49</t>
        </is>
      </c>
      <c>
        <v>1.568333333</v>
      </c>
      <c>
        <v>0</v>
      </c>
      <c>
        <v>16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5.418589932510299</v>
      </c>
      <c>
        <v>0</v>
      </c>
      <c>
        <v>0</v>
      </c>
      <c>
        <v>0</v>
      </c>
      <c>
        <v>2.732971841772909</v>
      </c>
      <c>
        <v>0</v>
      </c>
      <c>
        <v>0</v>
      </c>
      <c>
        <v>8.15156177428321</v>
      </c>
    </row>
    <row>
      <c>
        <v>2602559</v>
      </c>
      <c>
        <v>1</v>
      </c>
      <c>
        <is>
          <t>MANİSA</t>
        </is>
      </c>
      <c>
        <v>SALİHLİ</v>
      </c>
      <c>
        <is>
          <t>OG Fideri</t>
        </is>
      </c>
      <c>
        <v>ÇAPAKLI KÖK 45-78-M01161_HatBaşıAyırıcı_53140251 M04_53140251</v>
      </c>
      <c>
        <v>OG Fider Açması</v>
      </c>
      <c>
        <v>Dağıtım-OG</v>
      </c>
      <c>
        <v>Kısa</v>
      </c>
      <c>
        <v>Şebeke işletmecisi</v>
      </c>
      <c>
        <v>Bildirimsiz</v>
      </c>
      <c>
        <is>
          <t>09.07.2023 08:35:01</t>
        </is>
      </c>
      <c>
        <is>
          <t>09.07.2023 08:35:36</t>
        </is>
      </c>
      <c>
        <v>0.009722222</v>
      </c>
      <c>
        <v>0</v>
      </c>
      <c>
        <v>2</v>
      </c>
      <c>
        <v>11</v>
      </c>
      <c>
        <v>67</v>
      </c>
      <c>
        <v>6</v>
      </c>
      <c>
        <v>8</v>
      </c>
      <c>
        <v>0</v>
      </c>
      <c>
        <v>0</v>
      </c>
      <c>
        <v>0</v>
      </c>
      <c>
        <v>0.002723114312340139</v>
      </c>
      <c>
        <v>3.6931087042350588</v>
      </c>
      <c>
        <v>2.1712471662709922</v>
      </c>
      <c>
        <v>0.2029114436554139</v>
      </c>
      <c>
        <v>0.06492601165163751</v>
      </c>
      <c>
        <v>0</v>
      </c>
      <c>
        <v>0</v>
      </c>
      <c>
        <v>6.134916440125443</v>
      </c>
    </row>
    <row>
      <c>
        <v>2602894</v>
      </c>
      <c>
        <v>1</v>
      </c>
      <c>
        <is>
          <t>İZMİR</t>
        </is>
      </c>
      <c>
        <v>ÇİĞLİ</v>
      </c>
      <c>
        <is>
          <t>Kullanıcı Bağlantı Hattı</t>
        </is>
      </c>
      <c>
        <v>K-1865 35-09-K01865_97793257_97793257</v>
      </c>
      <c>
        <v>AG Branşman Yeraltı Kablo Arızası</v>
      </c>
      <c>
        <v>Dağıtım-AG</v>
      </c>
      <c>
        <v>Uzun</v>
      </c>
      <c>
        <v>Şebeke işletmecisi</v>
      </c>
      <c>
        <v>Bildirimsiz</v>
      </c>
      <c>
        <is>
          <t>09.07.2023 14:18:53</t>
        </is>
      </c>
      <c>
        <is>
          <t>09.07.2023 18:32:05</t>
        </is>
      </c>
      <c>
        <v>4.22</v>
      </c>
      <c>
        <v>0</v>
      </c>
      <c>
        <v>8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6.24134408594703</v>
      </c>
      <c>
        <v>0</v>
      </c>
      <c>
        <v>0</v>
      </c>
      <c>
        <v>0</v>
      </c>
      <c>
        <v>0</v>
      </c>
      <c>
        <v>0</v>
      </c>
      <c>
        <v>0</v>
      </c>
      <c>
        <v>6.24134408594703</v>
      </c>
    </row>
    <row>
      <c>
        <v>2602539</v>
      </c>
      <c>
        <v>1</v>
      </c>
      <c>
        <is>
          <t>İZMİR</t>
        </is>
      </c>
      <c>
        <v>MENDERES</v>
      </c>
      <c>
        <is>
          <t>DM</t>
        </is>
      </c>
      <c>
        <v>MENDERES DM-2/TR-1 35-22-M00300_PERLİT M18_2095706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09.07.2023 07:35:34</t>
        </is>
      </c>
      <c>
        <is>
          <t>09.07.2023 07:41:40</t>
        </is>
      </c>
      <c>
        <v>0.101666666</v>
      </c>
      <c>
        <v>6</v>
      </c>
      <c>
        <v>1075</v>
      </c>
      <c>
        <v>25</v>
      </c>
      <c>
        <v>383</v>
      </c>
      <c>
        <v>12</v>
      </c>
      <c>
        <v>214</v>
      </c>
      <c>
        <v>3</v>
      </c>
      <c>
        <v>0</v>
      </c>
      <c>
        <v>0.290927601276438</v>
      </c>
      <c>
        <v>18.747912092429672</v>
      </c>
      <c>
        <v>1.4571534947773652</v>
      </c>
      <c>
        <v>14.02122095284708</v>
      </c>
      <c>
        <v>5.782719984485006</v>
      </c>
      <c>
        <v>10.978359726322582</v>
      </c>
      <c>
        <v>4.65543457165143</v>
      </c>
      <c>
        <v>0</v>
      </c>
      <c>
        <v>55.933728423789574</v>
      </c>
    </row>
    <row>
      <c>
        <v>2603180</v>
      </c>
      <c>
        <v>1</v>
      </c>
      <c>
        <is>
          <t>İZMİR</t>
        </is>
      </c>
      <c>
        <v>MENDERES</v>
      </c>
      <c>
        <is>
          <t>DM</t>
        </is>
      </c>
      <c>
        <v>MENDERES DM-2/TR-1 35-22-M00300_KÖYLER-1 M15_2328470</v>
      </c>
      <c>
        <v>Manevra</v>
      </c>
      <c>
        <v>Dağıtım-OG</v>
      </c>
      <c>
        <v>Uzun</v>
      </c>
      <c>
        <v>Şebeke işletmecisi</v>
      </c>
      <c>
        <v>Bildirimsiz</v>
      </c>
      <c>
        <is>
          <t>09.07.2023 21:15:11</t>
        </is>
      </c>
      <c>
        <is>
          <t>09.07.2023 21:44:02</t>
        </is>
      </c>
      <c>
        <v>0.480833333</v>
      </c>
      <c>
        <v>2</v>
      </c>
      <c>
        <v>1500</v>
      </c>
      <c>
        <v>14</v>
      </c>
      <c>
        <v>153</v>
      </c>
      <c>
        <v>29</v>
      </c>
      <c>
        <v>144</v>
      </c>
      <c>
        <v>1</v>
      </c>
      <c>
        <v>0</v>
      </c>
      <c>
        <v>0.36394515682317474</v>
      </c>
      <c>
        <v>338.74838306149553</v>
      </c>
      <c>
        <v>25.93666827668329</v>
      </c>
      <c>
        <v>73.75515386301721</v>
      </c>
      <c>
        <v>117.29206594008035</v>
      </c>
      <c>
        <v>68.91716380297154</v>
      </c>
      <c>
        <v>9.334643342114422</v>
      </c>
      <c>
        <v>0</v>
      </c>
      <c>
        <v>634.3480234431855</v>
      </c>
    </row>
    <row>
      <c>
        <v>2603037</v>
      </c>
      <c>
        <v>1</v>
      </c>
      <c>
        <is>
          <t>MANİSA</t>
        </is>
      </c>
      <c>
        <v>SALİHLİ</v>
      </c>
      <c>
        <is>
          <t>AG Fideri</t>
        </is>
      </c>
      <c>
        <v>SALİHLİ TR-91 45-78-L00720__72410574_72410574</v>
      </c>
      <c>
        <v>AG Klemens Arızası</v>
      </c>
      <c>
        <v>Dağıtım-AG</v>
      </c>
      <c>
        <v>Uzun</v>
      </c>
      <c>
        <v>Şebeke işletmecisi</v>
      </c>
      <c>
        <v>Bildirimsiz</v>
      </c>
      <c>
        <is>
          <t>09.07.2023 17:53:37</t>
        </is>
      </c>
      <c>
        <is>
          <t>10.07.2023 00:23:12</t>
        </is>
      </c>
      <c>
        <v>6.493055555</v>
      </c>
      <c>
        <v>0</v>
      </c>
      <c>
        <v>59</v>
      </c>
      <c>
        <v>0</v>
      </c>
      <c>
        <v>0</v>
      </c>
      <c>
        <v>0</v>
      </c>
      <c>
        <v>8</v>
      </c>
      <c>
        <v>0</v>
      </c>
      <c>
        <v>0</v>
      </c>
      <c>
        <v>0</v>
      </c>
      <c>
        <v>76.69708138257145</v>
      </c>
      <c>
        <v>0</v>
      </c>
      <c>
        <v>0</v>
      </c>
      <c>
        <v>0</v>
      </c>
      <c>
        <v>4.004887380533353</v>
      </c>
      <c>
        <v>0</v>
      </c>
      <c>
        <v>0</v>
      </c>
      <c>
        <v>80.7019687631048</v>
      </c>
    </row>
    <row>
      <c>
        <v>2602645</v>
      </c>
      <c>
        <v>1</v>
      </c>
      <c>
        <is>
          <t>İZMİR</t>
        </is>
      </c>
      <c>
        <v>DİKİLİ</v>
      </c>
      <c>
        <is>
          <t>DM</t>
        </is>
      </c>
      <c>
        <v>DİKİLİ İM 35-30-A00001_KABAKUM L09_72356770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09.07.2023 10:10:16</t>
        </is>
      </c>
      <c>
        <is>
          <t>09.07.2023 10:18:28</t>
        </is>
      </c>
      <c>
        <v>0.136666666</v>
      </c>
      <c>
        <v>19</v>
      </c>
      <c>
        <v>2414</v>
      </c>
      <c>
        <v>79</v>
      </c>
      <c>
        <v>165</v>
      </c>
      <c>
        <v>29</v>
      </c>
      <c>
        <v>254</v>
      </c>
      <c>
        <v>4</v>
      </c>
      <c>
        <v>2</v>
      </c>
      <c>
        <v>2.097570732759502</v>
      </c>
      <c>
        <v>59.86189088955867</v>
      </c>
      <c>
        <v>19.024447007310133</v>
      </c>
      <c>
        <v>12.826681507685468</v>
      </c>
      <c>
        <v>19.592011017704138</v>
      </c>
      <c>
        <v>39.022544206913146</v>
      </c>
      <c>
        <v>28.972905368327034</v>
      </c>
      <c>
        <v>0.32809933785327006</v>
      </c>
      <c>
        <v>181.72615006811137</v>
      </c>
    </row>
    <row>
      <c>
        <v>2603186</v>
      </c>
      <c>
        <v>1</v>
      </c>
      <c>
        <is>
          <t>MANİSA</t>
        </is>
      </c>
      <c>
        <v>ALAŞEHİR</v>
      </c>
      <c>
        <is>
          <t>AG Fideri</t>
        </is>
      </c>
      <c>
        <v>ŞAHYAR TR-2 45-73-M00192_B_91034977_91034977</v>
      </c>
      <c>
        <v>AG Branşman Yeraltı Kablo Arızası</v>
      </c>
      <c>
        <v>Dağıtım-AG</v>
      </c>
      <c>
        <v>Uzun</v>
      </c>
      <c>
        <v>Şebeke işletmecisi</v>
      </c>
      <c>
        <v>Bildirimsiz</v>
      </c>
      <c>
        <is>
          <t>09.07.2023 21:07:01</t>
        </is>
      </c>
      <c>
        <is>
          <t>09.07.2023 23:43:26</t>
        </is>
      </c>
      <c>
        <v>2.606944444</v>
      </c>
      <c>
        <v>0</v>
      </c>
      <c>
        <v>29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13.58189382308007</v>
      </c>
      <c>
        <v>0</v>
      </c>
      <c>
        <v>0</v>
      </c>
      <c>
        <v>0</v>
      </c>
      <c>
        <v>0.988911503272858</v>
      </c>
      <c>
        <v>0</v>
      </c>
      <c>
        <v>0</v>
      </c>
      <c>
        <v>14.570805326352929</v>
      </c>
    </row>
    <row>
      <c>
        <v>2603089</v>
      </c>
      <c>
        <v>1</v>
      </c>
      <c>
        <is>
          <t>İZMİR</t>
        </is>
      </c>
      <c>
        <v>BORNOVA</v>
      </c>
      <c>
        <is>
          <t>KÖK</t>
        </is>
      </c>
      <c>
        <v>M-531 KAVAKLIDERE KÖK 35-02-M00531_NATO M04_72200143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09.07.2023 19:04:11</t>
        </is>
      </c>
      <c>
        <is>
          <t>09.07.2023 21:10:47</t>
        </is>
      </c>
      <c>
        <v>2.11</v>
      </c>
      <c>
        <v>0</v>
      </c>
      <c>
        <v>8</v>
      </c>
      <c>
        <v>0</v>
      </c>
      <c>
        <v>3</v>
      </c>
      <c>
        <v>1</v>
      </c>
      <c>
        <v>0</v>
      </c>
      <c>
        <v>2</v>
      </c>
      <c>
        <v>0</v>
      </c>
      <c>
        <v>0</v>
      </c>
      <c>
        <v>6.579842101868058</v>
      </c>
      <c>
        <v>0</v>
      </c>
      <c>
        <v>1.7464087354758617</v>
      </c>
      <c>
        <v>485.69745254482814</v>
      </c>
      <c>
        <v>0</v>
      </c>
      <c>
        <v>24.92318005956968</v>
      </c>
      <c>
        <v>0</v>
      </c>
      <c>
        <v>518.9468834417418</v>
      </c>
    </row>
    <row>
      <c>
        <v>2602734</v>
      </c>
      <c>
        <v>1</v>
      </c>
      <c>
        <is>
          <t>İZMİR</t>
        </is>
      </c>
      <c>
        <v>ÇEŞME</v>
      </c>
      <c>
        <is>
          <t>AG Fideri</t>
        </is>
      </c>
      <c>
        <v>L-284 İMAMOĞLU TRAFO 35-18-L00284_E_56369490_56369490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09.07.2023 11:45:08</t>
        </is>
      </c>
      <c>
        <is>
          <t>09.07.2023 14:15:33</t>
        </is>
      </c>
      <c>
        <v>2.506944444</v>
      </c>
      <c>
        <v>0</v>
      </c>
      <c>
        <v>63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50.18086428444113</v>
      </c>
      <c>
        <v>0</v>
      </c>
      <c>
        <v>0</v>
      </c>
      <c>
        <v>0</v>
      </c>
      <c>
        <v>0.4519228515514523</v>
      </c>
      <c>
        <v>0</v>
      </c>
      <c>
        <v>0</v>
      </c>
      <c>
        <v>50.63278713599258</v>
      </c>
    </row>
    <row>
      <c>
        <v>2603066</v>
      </c>
      <c>
        <v>1</v>
      </c>
      <c>
        <is>
          <t>İZMİR</t>
        </is>
      </c>
      <c>
        <v>TİRE</v>
      </c>
      <c>
        <is>
          <t>AG Fideri</t>
        </is>
      </c>
      <c>
        <v>AKKOYUNLU TR-4 35-29-L00128_B_91303826_91303826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09.07.2023 18:25:28</t>
        </is>
      </c>
      <c>
        <is>
          <t>09.07.2023 19:19:31</t>
        </is>
      </c>
      <c>
        <v>0.900833333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</row>
    <row>
      <c>
        <v>2602542</v>
      </c>
      <c>
        <v>1</v>
      </c>
      <c>
        <is>
          <t>İZMİR</t>
        </is>
      </c>
      <c>
        <v>TİRE</v>
      </c>
      <c>
        <is>
          <t>Kullanıcı Bağlantı Hattı</t>
        </is>
      </c>
      <c>
        <v>TİRE DM-1/8 35-29-M00434_950321958_950321958</v>
      </c>
      <c>
        <v>AG Box / Sdk Abone Çıkış Sigorta Atığı</v>
      </c>
      <c>
        <v>Dağıtım-AG</v>
      </c>
      <c>
        <v>Uzun</v>
      </c>
      <c>
        <v>Şebeke işletmecisi</v>
      </c>
      <c>
        <v>Bildirimsiz</v>
      </c>
      <c>
        <is>
          <t>09.07.2023 07:41:54</t>
        </is>
      </c>
      <c>
        <is>
          <t>09.07.2023 11:22:07</t>
        </is>
      </c>
      <c>
        <v>3.670277777</v>
      </c>
      <c>
        <v>0</v>
      </c>
      <c>
        <v>0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7.073882212143245</v>
      </c>
      <c>
        <v>0</v>
      </c>
      <c>
        <v>0</v>
      </c>
      <c>
        <v>7.073882212143245</v>
      </c>
    </row>
    <row>
      <c>
        <v>2603043</v>
      </c>
      <c>
        <v>1</v>
      </c>
      <c>
        <is>
          <t>İZMİR</t>
        </is>
      </c>
      <c>
        <v>KEMALPAŞA</v>
      </c>
      <c>
        <is>
          <t>AG Fideri</t>
        </is>
      </c>
      <c>
        <v>DM03/TR27 35-27-M01000__66135959_66135959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09.07.2023 18:05:17</t>
        </is>
      </c>
      <c>
        <is>
          <t>09.07.2023 19:20:15</t>
        </is>
      </c>
      <c>
        <v>1.249444444</v>
      </c>
      <c>
        <v>0</v>
      </c>
      <c>
        <v>134</v>
      </c>
      <c>
        <v>0</v>
      </c>
      <c>
        <v>0</v>
      </c>
      <c>
        <v>0</v>
      </c>
      <c>
        <v>7</v>
      </c>
      <c>
        <v>0</v>
      </c>
      <c>
        <v>0</v>
      </c>
      <c>
        <v>0</v>
      </c>
      <c>
        <v>31.91339325570556</v>
      </c>
      <c>
        <v>0</v>
      </c>
      <c>
        <v>0</v>
      </c>
      <c>
        <v>0</v>
      </c>
      <c>
        <v>2.404216346971486</v>
      </c>
      <c>
        <v>0</v>
      </c>
      <c>
        <v>0</v>
      </c>
      <c>
        <v>34.317609602677045</v>
      </c>
    </row>
    <row>
      <c>
        <v>2602688</v>
      </c>
      <c>
        <v>1</v>
      </c>
      <c>
        <is>
          <t>İZMİR</t>
        </is>
      </c>
      <c>
        <v>KARABURUN</v>
      </c>
      <c>
        <is>
          <t>AG Fideri</t>
        </is>
      </c>
      <c>
        <v>KARABURUN TR-18 35-21-L00026_A_56390376_56390376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09.07.2023 10:51:42</t>
        </is>
      </c>
      <c>
        <is>
          <t>09.07.2023 13:31:48</t>
        </is>
      </c>
      <c>
        <v>2.668333333</v>
      </c>
      <c>
        <v>0</v>
      </c>
      <c>
        <v>32</v>
      </c>
      <c>
        <v>0</v>
      </c>
      <c>
        <v>0</v>
      </c>
      <c>
        <v>0</v>
      </c>
      <c>
        <v>9</v>
      </c>
      <c>
        <v>0</v>
      </c>
      <c>
        <v>0</v>
      </c>
      <c>
        <v>0</v>
      </c>
      <c>
        <v>17.332708759363328</v>
      </c>
      <c>
        <v>0</v>
      </c>
      <c>
        <v>0</v>
      </c>
      <c>
        <v>0</v>
      </c>
      <c>
        <v>84.41318952529728</v>
      </c>
      <c>
        <v>0</v>
      </c>
      <c>
        <v>0</v>
      </c>
      <c>
        <v>101.74589828466061</v>
      </c>
    </row>
    <row>
      <c>
        <v>2603020</v>
      </c>
      <c>
        <v>1</v>
      </c>
      <c>
        <is>
          <t>MANİSA</t>
        </is>
      </c>
      <c>
        <v>SARIGÖL</v>
      </c>
      <c>
        <is>
          <t>OG Fideri</t>
        </is>
      </c>
      <c>
        <v>BAHADIRLAR TR-6 OVA 45-79-M00146_DIREK TIPI TRAFO HUCRESI H01_2076322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09.07.2023 16:05:37</t>
        </is>
      </c>
      <c>
        <is>
          <t>09.07.2023 18:35:28</t>
        </is>
      </c>
      <c>
        <v>2.4975</v>
      </c>
      <c>
        <v>0</v>
      </c>
      <c>
        <v>7</v>
      </c>
      <c>
        <v>0</v>
      </c>
      <c>
        <v>15</v>
      </c>
      <c>
        <v>0</v>
      </c>
      <c>
        <v>1</v>
      </c>
      <c>
        <v>0</v>
      </c>
      <c>
        <v>0</v>
      </c>
      <c>
        <v>0</v>
      </c>
      <c>
        <v>0.5127153325267308</v>
      </c>
      <c>
        <v>0</v>
      </c>
      <c>
        <v>260.8317180447663</v>
      </c>
      <c>
        <v>0</v>
      </c>
      <c>
        <v>7.963182837026128</v>
      </c>
      <c>
        <v>0</v>
      </c>
      <c>
        <v>0</v>
      </c>
      <c>
        <v>269.3076162143192</v>
      </c>
    </row>
    <row>
      <c>
        <v>2602611</v>
      </c>
      <c>
        <v>1</v>
      </c>
      <c>
        <is>
          <t>İZMİR</t>
        </is>
      </c>
      <c>
        <v>MENEMEN</v>
      </c>
      <c>
        <is>
          <t>DM</t>
        </is>
      </c>
      <c>
        <v>ULUKENT DM-1/16 35-28-M00069_ESKİ KARŞIYAKA M06_66552813</v>
      </c>
      <c>
        <v>Şebeke Yenileme ve Kapasite Artışı Çalışması</v>
      </c>
      <c>
        <v>Dağıtım-OG</v>
      </c>
      <c>
        <v>Uzun</v>
      </c>
      <c>
        <v>Şebeke işletmecisi</v>
      </c>
      <c>
        <v>Bildirimli</v>
      </c>
      <c>
        <is>
          <t>09.07.2023 09:35:49</t>
        </is>
      </c>
      <c>
        <is>
          <t>09.07.2023 14:44:35</t>
        </is>
      </c>
      <c>
        <v>5.146111111</v>
      </c>
      <c>
        <v>4</v>
      </c>
      <c>
        <v>326</v>
      </c>
      <c>
        <v>6</v>
      </c>
      <c>
        <v>4</v>
      </c>
      <c>
        <v>42</v>
      </c>
      <c>
        <v>173</v>
      </c>
      <c>
        <v>24</v>
      </c>
      <c>
        <v>39</v>
      </c>
      <c>
        <v>70.87979775555532</v>
      </c>
      <c>
        <v>412.23082790268984</v>
      </c>
      <c>
        <v>46.78688087296946</v>
      </c>
      <c>
        <v>75.69497613971332</v>
      </c>
      <c>
        <v>1388.8315350049356</v>
      </c>
      <c>
        <v>2306.9683144928736</v>
      </c>
      <c>
        <v>5848.405545206956</v>
      </c>
      <c>
        <v>1924.7613656176766</v>
      </c>
      <c>
        <v>12074.55924299337</v>
      </c>
    </row>
    <row>
      <c>
        <v>2602880</v>
      </c>
      <c>
        <v>1</v>
      </c>
      <c>
        <is>
          <t>MANİSA</t>
        </is>
      </c>
      <c>
        <v>SELENDİ</v>
      </c>
      <c>
        <is>
          <t>KÖK</t>
        </is>
      </c>
      <c>
        <v>OKLUİSA KÖK 45-81-M00046_KAZIKLI GRUP M05_71994403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09.07.2023 14:24:59</t>
        </is>
      </c>
      <c>
        <is>
          <t>09.07.2023 14:31:35</t>
        </is>
      </c>
      <c>
        <v>0.11</v>
      </c>
      <c>
        <v>3</v>
      </c>
      <c>
        <v>534</v>
      </c>
      <c>
        <v>0</v>
      </c>
      <c>
        <v>15</v>
      </c>
      <c>
        <v>2</v>
      </c>
      <c>
        <v>21</v>
      </c>
      <c>
        <v>0</v>
      </c>
      <c>
        <v>0</v>
      </c>
      <c>
        <v>0.08694621342</v>
      </c>
      <c>
        <v>8.646488828218892</v>
      </c>
      <c>
        <v>0</v>
      </c>
      <c>
        <v>0.8970562812209131</v>
      </c>
      <c>
        <v>2.452238682661119</v>
      </c>
      <c>
        <v>1.0673928085802853</v>
      </c>
      <c>
        <v>0</v>
      </c>
      <c>
        <v>0</v>
      </c>
      <c>
        <v>13.150122814101207</v>
      </c>
    </row>
    <row>
      <c>
        <v>2602525</v>
      </c>
      <c>
        <v>1</v>
      </c>
      <c>
        <is>
          <t>MANİSA</t>
        </is>
      </c>
      <c>
        <v>SALİHLİ</v>
      </c>
      <c>
        <is>
          <t>KÖK</t>
        </is>
      </c>
      <c>
        <v>TAYTAN OFİS KÖK 45-78-M00314_SALİHLİ DM-1 GİRİŞİ (DEMİRKÖPRÜ-1) M011_60669726</v>
      </c>
      <c>
        <v>OG Fider Açması</v>
      </c>
      <c>
        <v>Dağıtım-OG</v>
      </c>
      <c>
        <v>Kısa</v>
      </c>
      <c>
        <v>Şebeke işletmecisi</v>
      </c>
      <c>
        <v>Bildirimsiz</v>
      </c>
      <c>
        <is>
          <t>09.07.2023 07:04:46</t>
        </is>
      </c>
      <c>
        <is>
          <t>09.07.2023 07:05:21</t>
        </is>
      </c>
      <c>
        <v>0.009722222</v>
      </c>
      <c>
        <v>40</v>
      </c>
      <c>
        <v>7854</v>
      </c>
      <c>
        <v>314</v>
      </c>
      <c>
        <v>544</v>
      </c>
      <c>
        <v>102</v>
      </c>
      <c>
        <v>791</v>
      </c>
      <c>
        <v>23</v>
      </c>
      <c>
        <v>4</v>
      </c>
      <c>
        <v>0.11847111376394003</v>
      </c>
      <c>
        <v>10.925376898390502</v>
      </c>
      <c>
        <v>15.763181525331383</v>
      </c>
      <c>
        <v>15.101258065309208</v>
      </c>
      <c>
        <v>5.02956426138242</v>
      </c>
      <c>
        <v>3.4572959911029773</v>
      </c>
      <c>
        <v>8.740820614038546</v>
      </c>
      <c>
        <v>0.08229686983287779</v>
      </c>
      <c>
        <v>59.218265339151856</v>
      </c>
    </row>
    <row>
      <c>
        <v>2602479</v>
      </c>
      <c>
        <v>1</v>
      </c>
      <c>
        <is>
          <t>İZMİR</t>
        </is>
      </c>
      <c>
        <v>ÖDEMİŞ</v>
      </c>
      <c>
        <is>
          <t>Dağıtım Transformatörü</t>
        </is>
      </c>
      <c>
        <v>YOLÜSTÜ TR-4 35-15-L00916_35-15-L00916_79886397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09.07.2023 01:53:12</t>
        </is>
      </c>
      <c>
        <is>
          <t>09.07.2023 02:46:10</t>
        </is>
      </c>
      <c>
        <v>0.882777777</v>
      </c>
      <c>
        <v>0</v>
      </c>
      <c>
        <v>28</v>
      </c>
      <c>
        <v>0</v>
      </c>
      <c>
        <v>17</v>
      </c>
      <c>
        <v>0</v>
      </c>
      <c>
        <v>17</v>
      </c>
      <c>
        <v>0</v>
      </c>
      <c>
        <v>0</v>
      </c>
      <c>
        <v>0</v>
      </c>
      <c>
        <v>16.951419597618607</v>
      </c>
      <c>
        <v>0</v>
      </c>
      <c>
        <v>59.89161139791918</v>
      </c>
      <c>
        <v>0</v>
      </c>
      <c>
        <v>2.6296762477169042</v>
      </c>
      <c>
        <v>0</v>
      </c>
      <c>
        <v>0</v>
      </c>
      <c>
        <v>79.47270724325469</v>
      </c>
    </row>
    <row>
      <c>
        <v>2602671</v>
      </c>
      <c>
        <v>1</v>
      </c>
      <c>
        <is>
          <t>MANİSA</t>
        </is>
      </c>
      <c>
        <v>DEMİRCİ</v>
      </c>
      <c>
        <is>
          <t>Kullanıcı Bağlantı Hattı</t>
        </is>
      </c>
      <c>
        <v>YEŞİLOBA TR-1 45-74-M00176_945593819_945593819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09.07.2023 10:34:02</t>
        </is>
      </c>
      <c>
        <is>
          <t>09.07.2023 14:33:44</t>
        </is>
      </c>
      <c>
        <v>3.995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0.47483756983114156</v>
      </c>
      <c>
        <v>0</v>
      </c>
      <c>
        <v>0</v>
      </c>
      <c>
        <v>0</v>
      </c>
      <c>
        <v>0</v>
      </c>
      <c>
        <v>0</v>
      </c>
      <c>
        <v>0</v>
      </c>
      <c>
        <v>0.47483756983114156</v>
      </c>
    </row>
    <row>
      <c>
        <v>2602960</v>
      </c>
      <c>
        <v>1</v>
      </c>
      <c>
        <is>
          <t>İZMİR</t>
        </is>
      </c>
      <c>
        <v>KARŞIYAKA</v>
      </c>
      <c>
        <is>
          <t>Saha Dağıtım Kutusu (SDK)</t>
        </is>
      </c>
      <c>
        <v>K-2316 35-04-K02316_N N2B_5779698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09.07.2023 16:10:47</t>
        </is>
      </c>
      <c>
        <is>
          <t>09.07.2023 16:45:44</t>
        </is>
      </c>
      <c>
        <v>0.5825</v>
      </c>
      <c>
        <v>0</v>
      </c>
      <c>
        <v>6</v>
      </c>
      <c>
        <v>0</v>
      </c>
      <c>
        <v>0</v>
      </c>
      <c>
        <v>0</v>
      </c>
      <c>
        <v>7</v>
      </c>
      <c>
        <v>0</v>
      </c>
      <c>
        <v>0</v>
      </c>
      <c>
        <v>0</v>
      </c>
      <c>
        <v>0.9029307975847126</v>
      </c>
      <c>
        <v>0</v>
      </c>
      <c>
        <v>0</v>
      </c>
      <c>
        <v>0</v>
      </c>
      <c>
        <v>13.395248478099399</v>
      </c>
      <c>
        <v>0</v>
      </c>
      <c>
        <v>0</v>
      </c>
      <c>
        <v>14.298179275684111</v>
      </c>
    </row>
    <row>
      <c>
        <v>2602505</v>
      </c>
      <c>
        <v>1</v>
      </c>
      <c>
        <is>
          <t>İZMİR</t>
        </is>
      </c>
      <c>
        <v>BUCA</v>
      </c>
      <c>
        <is>
          <t>AG Fideri</t>
        </is>
      </c>
      <c>
        <v>M-2224 KIRIKLAR TR-1 35-03-M02224_A_91459419_91459419</v>
      </c>
      <c>
        <v>AG Sehim Bozukluğu</v>
      </c>
      <c>
        <v>Dağıtım-AG</v>
      </c>
      <c>
        <v>Uzun</v>
      </c>
      <c>
        <v>Şebeke işletmecisi</v>
      </c>
      <c>
        <v>Bildirimsiz</v>
      </c>
      <c>
        <is>
          <t>09.07.2023 06:03:32</t>
        </is>
      </c>
      <c>
        <is>
          <t>09.07.2023 13:46:51</t>
        </is>
      </c>
      <c>
        <v>7.721944444</v>
      </c>
      <c>
        <v>0</v>
      </c>
      <c>
        <v>94</v>
      </c>
      <c>
        <v>0</v>
      </c>
      <c>
        <v>1</v>
      </c>
      <c>
        <v>0</v>
      </c>
      <c>
        <v>6</v>
      </c>
      <c>
        <v>0</v>
      </c>
      <c>
        <v>0</v>
      </c>
      <c>
        <v>0</v>
      </c>
      <c>
        <v>100.9572203636176</v>
      </c>
      <c>
        <v>0</v>
      </c>
      <c>
        <v>0.7133664868361551</v>
      </c>
      <c>
        <v>0</v>
      </c>
      <c>
        <v>42.50574415872799</v>
      </c>
      <c>
        <v>0</v>
      </c>
      <c>
        <v>0</v>
      </c>
      <c>
        <v>144.17633100918175</v>
      </c>
    </row>
    <row>
      <c>
        <v>2603003</v>
      </c>
      <c>
        <v>1</v>
      </c>
      <c>
        <is>
          <t>MANİSA</t>
        </is>
      </c>
      <c>
        <v>SELENDİ</v>
      </c>
      <c>
        <is>
          <t>KÖK</t>
        </is>
      </c>
      <c>
        <v>OKLUİSA KÖK 45-81-M00046_CINAN GRUP M04_71994401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09.07.2023 17:17:40</t>
        </is>
      </c>
      <c>
        <is>
          <t>09.07.2023 17:58:41</t>
        </is>
      </c>
      <c>
        <v>0.683611111</v>
      </c>
      <c>
        <v>3</v>
      </c>
      <c>
        <v>291</v>
      </c>
      <c>
        <v>4</v>
      </c>
      <c>
        <v>37</v>
      </c>
      <c>
        <v>3</v>
      </c>
      <c>
        <v>14</v>
      </c>
      <c>
        <v>0</v>
      </c>
      <c>
        <v>0</v>
      </c>
      <c>
        <v>0.5532803793333333</v>
      </c>
      <c>
        <v>35.498446204671666</v>
      </c>
      <c>
        <v>5.320446548558733</v>
      </c>
      <c>
        <v>23.56167684066941</v>
      </c>
      <c>
        <v>12.16009726066762</v>
      </c>
      <c>
        <v>7.300071132414416</v>
      </c>
      <c>
        <v>0</v>
      </c>
      <c>
        <v>0</v>
      </c>
      <c>
        <v>84.39401836631518</v>
      </c>
    </row>
    <row>
      <c>
        <v>2603146</v>
      </c>
      <c>
        <v>1</v>
      </c>
      <c>
        <is>
          <t>MANİSA</t>
        </is>
      </c>
      <c>
        <v>SALİHLİ</v>
      </c>
      <c>
        <is>
          <t>AG Fideri</t>
        </is>
      </c>
      <c>
        <v>TR-109 45-78-L00109_A_56405766_56405766</v>
      </c>
      <c>
        <v>AG Klemens Arızası</v>
      </c>
      <c>
        <v>Dağıtım-AG</v>
      </c>
      <c>
        <v>Uzun</v>
      </c>
      <c>
        <v>Şebeke işletmecisi</v>
      </c>
      <c>
        <v>Bildirimsiz</v>
      </c>
      <c>
        <is>
          <t>09.07.2023 20:15:10</t>
        </is>
      </c>
      <c>
        <is>
          <t>10.07.2023 01:33:58</t>
        </is>
      </c>
      <c>
        <v>5.313333333</v>
      </c>
      <c>
        <v>0</v>
      </c>
      <c>
        <v>158</v>
      </c>
      <c>
        <v>0</v>
      </c>
      <c>
        <v>0</v>
      </c>
      <c>
        <v>0</v>
      </c>
      <c>
        <v>14</v>
      </c>
      <c>
        <v>0</v>
      </c>
      <c>
        <v>0</v>
      </c>
      <c>
        <v>0</v>
      </c>
      <c>
        <v>191.50480781648406</v>
      </c>
      <c>
        <v>0</v>
      </c>
      <c>
        <v>0</v>
      </c>
      <c>
        <v>0</v>
      </c>
      <c>
        <v>50.40928601272267</v>
      </c>
      <c>
        <v>0</v>
      </c>
      <c>
        <v>0</v>
      </c>
      <c>
        <v>241.91409382920673</v>
      </c>
    </row>
    <row>
      <c>
        <v>2602605</v>
      </c>
      <c>
        <v>1</v>
      </c>
      <c>
        <is>
          <t>MANİSA</t>
        </is>
      </c>
      <c>
        <v>GÖRDES</v>
      </c>
      <c>
        <is>
          <t>AG Fideri</t>
        </is>
      </c>
      <c>
        <v>KARAKEÇİLİ TOZLU TR-1 45-75-M00104_A_56390446_56390446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09.07.2023 09:29:16</t>
        </is>
      </c>
      <c>
        <is>
          <t>09.07.2023 12:25:29</t>
        </is>
      </c>
      <c>
        <v>2.936944444</v>
      </c>
      <c>
        <v>0</v>
      </c>
      <c>
        <v>0</v>
      </c>
      <c>
        <v>0</v>
      </c>
      <c>
        <v>1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0.12130119206060777</v>
      </c>
      <c>
        <v>0</v>
      </c>
      <c>
        <v>0.219610307315025</v>
      </c>
      <c>
        <v>0</v>
      </c>
      <c>
        <v>0</v>
      </c>
      <c>
        <v>0.3409114993756328</v>
      </c>
    </row>
    <row>
      <c>
        <v>2603152</v>
      </c>
      <c>
        <v>1</v>
      </c>
      <c>
        <is>
          <t>İZMİR</t>
        </is>
      </c>
      <c>
        <v>TORBALI</v>
      </c>
      <c>
        <is>
          <t>AG Fideri</t>
        </is>
      </c>
      <c>
        <v>DAĞKIZILCA-4 35-26-M00519_C_91019887_91019887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09.07.2023 20:25:50</t>
        </is>
      </c>
      <c>
        <is>
          <t>09.07.2023 21:23:55</t>
        </is>
      </c>
      <c>
        <v>0.968055555</v>
      </c>
      <c>
        <v>0</v>
      </c>
      <c>
        <v>15</v>
      </c>
      <c>
        <v>0</v>
      </c>
      <c>
        <v>0</v>
      </c>
      <c>
        <v>0</v>
      </c>
      <c>
        <v>16</v>
      </c>
      <c>
        <v>0</v>
      </c>
      <c>
        <v>0</v>
      </c>
      <c>
        <v>0</v>
      </c>
      <c>
        <v>3.502326119964751</v>
      </c>
      <c>
        <v>0</v>
      </c>
      <c>
        <v>0</v>
      </c>
      <c>
        <v>0</v>
      </c>
      <c>
        <v>8.304060100274281</v>
      </c>
      <c>
        <v>0</v>
      </c>
      <c>
        <v>0</v>
      </c>
      <c>
        <v>11.806386220239032</v>
      </c>
    </row>
    <row>
      <c>
        <v>2603126</v>
      </c>
      <c>
        <v>1</v>
      </c>
      <c>
        <is>
          <t>MANİSA</t>
        </is>
      </c>
      <c>
        <v>KULA</v>
      </c>
      <c>
        <is>
          <t>OG Fideri</t>
        </is>
      </c>
      <c>
        <v>AHMETLİ DM 45-77-M00187_HatBaşıAyırıcı_84908786 M08_84908786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09.07.2023 19:05:14</t>
        </is>
      </c>
      <c>
        <is>
          <t>09.07.2023 22:02:59</t>
        </is>
      </c>
      <c>
        <v>2.9625</v>
      </c>
      <c>
        <v>0</v>
      </c>
      <c>
        <v>34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8.998760723671342</v>
      </c>
      <c>
        <v>0</v>
      </c>
      <c>
        <v>0</v>
      </c>
      <c>
        <v>0</v>
      </c>
      <c>
        <v>3.61913558756346</v>
      </c>
      <c>
        <v>0</v>
      </c>
      <c>
        <v>0</v>
      </c>
      <c>
        <v>12.617896311234801</v>
      </c>
    </row>
    <row>
      <c>
        <v>2603026</v>
      </c>
      <c>
        <v>1</v>
      </c>
      <c>
        <is>
          <t>İZMİR</t>
        </is>
      </c>
      <c>
        <v>URLA</v>
      </c>
      <c>
        <is>
          <t>DM</t>
        </is>
      </c>
      <c>
        <v>ÖZBEK DM (TR-315) 35-19-M00044_AKKUM M06_72140344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09.07.2023 17:47:06</t>
        </is>
      </c>
      <c>
        <is>
          <t>09.07.2023 18:32:07</t>
        </is>
      </c>
      <c>
        <v>0.750277777</v>
      </c>
      <c>
        <v>2</v>
      </c>
      <c>
        <v>979</v>
      </c>
      <c>
        <v>1</v>
      </c>
      <c>
        <v>32</v>
      </c>
      <c>
        <v>5</v>
      </c>
      <c>
        <v>75</v>
      </c>
      <c>
        <v>0</v>
      </c>
      <c>
        <v>0</v>
      </c>
      <c>
        <v>36.83172860929349</v>
      </c>
      <c>
        <v>202.25465825493072</v>
      </c>
      <c>
        <v>0.09232718706243784</v>
      </c>
      <c>
        <v>7.678537225411003</v>
      </c>
      <c>
        <v>7.0582526589222345</v>
      </c>
      <c>
        <v>87.7149268243718</v>
      </c>
      <c>
        <v>0</v>
      </c>
      <c>
        <v>0</v>
      </c>
      <c>
        <v>341.63043075999167</v>
      </c>
    </row>
    <row>
      <c>
        <v>2602485</v>
      </c>
      <c>
        <v>1</v>
      </c>
      <c>
        <is>
          <t>İZMİR</t>
        </is>
      </c>
      <c>
        <v>ÇEŞME</v>
      </c>
      <c>
        <is>
          <t>DM</t>
        </is>
      </c>
      <c>
        <v>GERMİYAN İM 35-18-A00004_ILDIR-1 L02_2313571</v>
      </c>
      <c>
        <v>Plansız Kesinti / Müdahale</v>
      </c>
      <c>
        <v>Dağıtım-OG</v>
      </c>
      <c>
        <v>Uzun</v>
      </c>
      <c>
        <v>Şebeke işletmecisi</v>
      </c>
      <c>
        <v>Bildirimsiz</v>
      </c>
      <c>
        <is>
          <t>09.07.2023 02:39:39</t>
        </is>
      </c>
      <c>
        <is>
          <t>09.07.2023 03:15:36</t>
        </is>
      </c>
      <c>
        <v>0.599166666</v>
      </c>
      <c>
        <v>3</v>
      </c>
      <c>
        <v>1641</v>
      </c>
      <c>
        <v>0</v>
      </c>
      <c>
        <v>1</v>
      </c>
      <c>
        <v>4</v>
      </c>
      <c>
        <v>98</v>
      </c>
      <c>
        <v>0</v>
      </c>
      <c>
        <v>0</v>
      </c>
      <c>
        <v>52.80007938893604</v>
      </c>
      <c>
        <v>198.03900694095532</v>
      </c>
      <c>
        <v>0</v>
      </c>
      <c>
        <v>1.456267017267904</v>
      </c>
      <c>
        <v>42.078101221363006</v>
      </c>
      <c>
        <v>36.0905872499288</v>
      </c>
      <c>
        <v>0</v>
      </c>
      <c>
        <v>0</v>
      </c>
      <c>
        <v>330.46404181845105</v>
      </c>
    </row>
    <row>
      <c>
        <v>2602834</v>
      </c>
      <c>
        <v>1</v>
      </c>
      <c>
        <is>
          <t>İZMİR</t>
        </is>
      </c>
      <c>
        <v>MENDERES</v>
      </c>
      <c>
        <is>
          <t>KÖK</t>
        </is>
      </c>
      <c>
        <v>KARAKUYU KÖK 35-22-M00091_KARAKUYU M02_72111688</v>
      </c>
      <c>
        <v>OG Atlama(Jumper) Arızası</v>
      </c>
      <c>
        <v>Dağıtım-OG</v>
      </c>
      <c>
        <v>Uzun</v>
      </c>
      <c>
        <v>Şebeke işletmecisi</v>
      </c>
      <c>
        <v>Bildirimsiz</v>
      </c>
      <c>
        <is>
          <t>09.07.2023 13:34:36</t>
        </is>
      </c>
      <c>
        <is>
          <t>09.07.2023 15:36:58</t>
        </is>
      </c>
      <c>
        <v>2.039444444</v>
      </c>
      <c>
        <v>0</v>
      </c>
      <c>
        <v>375</v>
      </c>
      <c>
        <v>9</v>
      </c>
      <c>
        <v>32</v>
      </c>
      <c>
        <v>6</v>
      </c>
      <c>
        <v>37</v>
      </c>
      <c>
        <v>0</v>
      </c>
      <c>
        <v>0</v>
      </c>
      <c>
        <v>0</v>
      </c>
      <c>
        <v>220.67547379151955</v>
      </c>
      <c>
        <v>108.7300962481425</v>
      </c>
      <c>
        <v>353.8434713831318</v>
      </c>
      <c>
        <v>32.560681953791914</v>
      </c>
      <c>
        <v>69.89903986822367</v>
      </c>
      <c>
        <v>0</v>
      </c>
      <c>
        <v>0</v>
      </c>
      <c>
        <v>785.7087632448095</v>
      </c>
    </row>
    <row>
      <c>
        <v>2602691</v>
      </c>
      <c>
        <v>1</v>
      </c>
      <c>
        <is>
          <t>İZMİR</t>
        </is>
      </c>
      <c>
        <v>BORNOVA</v>
      </c>
      <c>
        <is>
          <t>OG Fideri</t>
        </is>
      </c>
      <c>
        <v>M-3042 35-02-M03042_DAĞITIM TRAFOSU-1 M05_79464387</v>
      </c>
      <c>
        <v>Şebeke Yenileme ve Kapasite Artışı Çalışması</v>
      </c>
      <c>
        <v>Dağıtım-OG</v>
      </c>
      <c>
        <v>Uzun</v>
      </c>
      <c>
        <v>Şebeke işletmecisi</v>
      </c>
      <c>
        <v>Bildirimli</v>
      </c>
      <c>
        <is>
          <t>09.07.2023 10:59:10</t>
        </is>
      </c>
      <c>
        <is>
          <t>09.07.2023 13:02:05</t>
        </is>
      </c>
      <c>
        <v>2.048611111</v>
      </c>
      <c>
        <v>0</v>
      </c>
      <c>
        <v>0</v>
      </c>
      <c>
        <v>0</v>
      </c>
      <c>
        <v>0</v>
      </c>
      <c>
        <v>0</v>
      </c>
      <c>
        <v>55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253.5863653465212</v>
      </c>
      <c>
        <v>0</v>
      </c>
      <c>
        <v>0</v>
      </c>
      <c>
        <v>253.5863653465212</v>
      </c>
    </row>
    <row>
      <c>
        <v>2603189</v>
      </c>
      <c>
        <v>1</v>
      </c>
      <c>
        <is>
          <t>İZMİR</t>
        </is>
      </c>
      <c>
        <v>TİRE</v>
      </c>
      <c>
        <is>
          <t>AG Fideri</t>
        </is>
      </c>
      <c>
        <v>DÜNDARLI AKKAVAK TR-3 35-29-L00333_A_56399844_56399844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09.07.2023 21:17:36</t>
        </is>
      </c>
      <c>
        <is>
          <t>10.07.2023 01:30:03</t>
        </is>
      </c>
      <c>
        <v>4.2075</v>
      </c>
      <c>
        <v>0</v>
      </c>
      <c>
        <v>2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1.6883788217509792</v>
      </c>
      <c>
        <v>0</v>
      </c>
      <c>
        <v>0</v>
      </c>
      <c>
        <v>0</v>
      </c>
      <c>
        <v>3.901179544613599</v>
      </c>
      <c>
        <v>0</v>
      </c>
      <c>
        <v>0</v>
      </c>
      <c>
        <v>5.589558366364578</v>
      </c>
    </row>
    <row>
      <c>
        <v>2602940</v>
      </c>
      <c>
        <v>1</v>
      </c>
      <c>
        <is>
          <t>MANİSA</t>
        </is>
      </c>
      <c>
        <v>YUNUSEMRE</v>
      </c>
      <c>
        <is>
          <t>KÖK</t>
        </is>
      </c>
      <c>
        <v>AKGEDİK KÖK-2 45-71-M00163_UZUNBURUN M02_55994964</v>
      </c>
      <c>
        <v>OG Yeraltı Kablo Arızası</v>
      </c>
      <c>
        <v>Dağıtım-OG</v>
      </c>
      <c>
        <v>Uzun</v>
      </c>
      <c>
        <v>Şebeke işletmecisi</v>
      </c>
      <c>
        <v>Bildirimsiz</v>
      </c>
      <c>
        <is>
          <t>09.07.2023 15:31:49</t>
        </is>
      </c>
      <c>
        <is>
          <t>09.07.2023 20:46:50</t>
        </is>
      </c>
      <c>
        <v>5.250277777</v>
      </c>
      <c>
        <v>3</v>
      </c>
      <c>
        <v>305</v>
      </c>
      <c>
        <v>4</v>
      </c>
      <c>
        <v>7</v>
      </c>
      <c>
        <v>12</v>
      </c>
      <c>
        <v>32</v>
      </c>
      <c>
        <v>3</v>
      </c>
      <c>
        <v>0</v>
      </c>
      <c>
        <v>4.378904257875001</v>
      </c>
      <c>
        <v>370.90202993020324</v>
      </c>
      <c>
        <v>34.505207945406745</v>
      </c>
      <c>
        <v>28.660661397827838</v>
      </c>
      <c>
        <v>298.2249896980632</v>
      </c>
      <c>
        <v>96.44127580287885</v>
      </c>
      <c>
        <v>830.9482009952841</v>
      </c>
      <c>
        <v>0</v>
      </c>
      <c>
        <v>1664.061270027539</v>
      </c>
    </row>
    <row>
      <c>
        <v>2602568</v>
      </c>
      <c>
        <v>1</v>
      </c>
      <c>
        <is>
          <t>İZMİR</t>
        </is>
      </c>
      <c>
        <v>BERGAMA</v>
      </c>
      <c>
        <is>
          <t>DM</t>
        </is>
      </c>
      <c>
        <v>AHMETBEYLER DM 35-16-M00154_ÇİTKÖY M07_82965209</v>
      </c>
      <c>
        <v>Şebeke Yenileme ve Kapasite Artışı Çalışması</v>
      </c>
      <c>
        <v>Dağıtım-OG</v>
      </c>
      <c>
        <v>Uzun</v>
      </c>
      <c>
        <v>Şebeke işletmecisi</v>
      </c>
      <c>
        <v>Bildirimli</v>
      </c>
      <c>
        <is>
          <t>09.07.2023 08:52:24</t>
        </is>
      </c>
      <c>
        <is>
          <t>09.07.2023 15:37:25</t>
        </is>
      </c>
      <c>
        <v>6.750277777</v>
      </c>
      <c>
        <v>0</v>
      </c>
      <c>
        <v>215</v>
      </c>
      <c>
        <v>1</v>
      </c>
      <c>
        <v>24</v>
      </c>
      <c>
        <v>0</v>
      </c>
      <c>
        <v>31</v>
      </c>
      <c>
        <v>0</v>
      </c>
      <c>
        <v>0</v>
      </c>
      <c>
        <v>0</v>
      </c>
      <c>
        <v>209.6492025678064</v>
      </c>
      <c>
        <v>19.04897135258</v>
      </c>
      <c>
        <v>189.93045437969357</v>
      </c>
      <c>
        <v>0</v>
      </c>
      <c>
        <v>151.5121256672557</v>
      </c>
      <c>
        <v>0</v>
      </c>
      <c>
        <v>0</v>
      </c>
      <c>
        <v>570.1407539673357</v>
      </c>
    </row>
    <row>
      <c>
        <v>2603232</v>
      </c>
      <c>
        <v>1</v>
      </c>
      <c>
        <is>
          <t>İZMİR</t>
        </is>
      </c>
      <c>
        <v>BUCA</v>
      </c>
      <c>
        <is>
          <t>Kullanıcı Bağlantı Hattı</t>
        </is>
      </c>
      <c>
        <v>M-998 35-03-M00998_910180833_910180833</v>
      </c>
      <c>
        <v>AG Branşman Yeraltı Kablo Arızası</v>
      </c>
      <c>
        <v>Dağıtım-AG</v>
      </c>
      <c>
        <v>Uzun</v>
      </c>
      <c>
        <v>Şebeke işletmecisi</v>
      </c>
      <c>
        <v>Bildirimsiz</v>
      </c>
      <c>
        <is>
          <t>09.07.2023 22:42:56</t>
        </is>
      </c>
      <c>
        <is>
          <t>10.07.2023 01:58:11</t>
        </is>
      </c>
      <c>
        <v>3.254166666</v>
      </c>
      <c>
        <v>0</v>
      </c>
      <c>
        <v>10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6.47715416488051</v>
      </c>
      <c>
        <v>0</v>
      </c>
      <c>
        <v>0</v>
      </c>
      <c>
        <v>0</v>
      </c>
      <c>
        <v>0</v>
      </c>
      <c>
        <v>0</v>
      </c>
      <c>
        <v>0</v>
      </c>
      <c>
        <v>6.47715416488051</v>
      </c>
    </row>
    <row>
      <c>
        <v>2602754</v>
      </c>
      <c>
        <v>1</v>
      </c>
      <c>
        <is>
          <t>MANİSA</t>
        </is>
      </c>
      <c>
        <v>YUNUSEMRE</v>
      </c>
      <c>
        <is>
          <t>KÖK</t>
        </is>
      </c>
      <c>
        <v>YAĞCILAR KÖK 45-71-M00179_YAĞCILAR M04_72258020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09.07.2023 12:17:22</t>
        </is>
      </c>
      <c>
        <is>
          <t>09.07.2023 17:56:46</t>
        </is>
      </c>
      <c>
        <v>5.656666666</v>
      </c>
      <c>
        <v>6</v>
      </c>
      <c>
        <v>631</v>
      </c>
      <c>
        <v>100</v>
      </c>
      <c>
        <v>29</v>
      </c>
      <c>
        <v>6</v>
      </c>
      <c>
        <v>65</v>
      </c>
      <c>
        <v>0</v>
      </c>
      <c>
        <v>0</v>
      </c>
      <c>
        <v>11.174723078891331</v>
      </c>
      <c>
        <v>671.6215784777198</v>
      </c>
      <c>
        <v>1094.808003259845</v>
      </c>
      <c>
        <v>93.21147287183808</v>
      </c>
      <c>
        <v>127.87745738570759</v>
      </c>
      <c>
        <v>186.40801956134115</v>
      </c>
      <c>
        <v>0</v>
      </c>
      <c>
        <v>0</v>
      </c>
      <c>
        <v>2185.101254635343</v>
      </c>
    </row>
    <row>
      <c>
        <v>2602877</v>
      </c>
      <c>
        <v>1</v>
      </c>
      <c>
        <is>
          <t>İZMİR</t>
        </is>
      </c>
      <c>
        <v>ÇEŞME</v>
      </c>
      <c>
        <is>
          <t>Dağıtım Transformatörü</t>
        </is>
      </c>
      <c>
        <v>L-284 İMAMOĞLU TRAFO 35-18-L00284_35-18-L00284_72108564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09.07.2023 14:21:30</t>
        </is>
      </c>
      <c>
        <is>
          <t>09.07.2023 14:41:36</t>
        </is>
      </c>
      <c>
        <v>0.335</v>
      </c>
      <c>
        <v>0</v>
      </c>
      <c>
        <v>317</v>
      </c>
      <c>
        <v>0</v>
      </c>
      <c>
        <v>0</v>
      </c>
      <c>
        <v>0</v>
      </c>
      <c>
        <v>6</v>
      </c>
      <c>
        <v>0</v>
      </c>
      <c>
        <v>0</v>
      </c>
      <c>
        <v>0</v>
      </c>
      <c>
        <v>42.44359407440646</v>
      </c>
      <c>
        <v>0</v>
      </c>
      <c>
        <v>0</v>
      </c>
      <c>
        <v>0</v>
      </c>
      <c>
        <v>1.6747523754267828</v>
      </c>
      <c>
        <v>0</v>
      </c>
      <c>
        <v>0</v>
      </c>
      <c>
        <v>44.11834644983325</v>
      </c>
    </row>
    <row>
      <c>
        <v>2602731</v>
      </c>
      <c>
        <v>1</v>
      </c>
      <c>
        <is>
          <t>MANİSA</t>
        </is>
      </c>
      <c>
        <v>AKHİSAR</v>
      </c>
      <c>
        <is>
          <t>OG Fideri</t>
        </is>
      </c>
      <c>
        <v>GÖKÇEAHMET-YİĞİTALİ TARIMSAL SULAMA 45-72-L00145_DIREK TIPI TRAFO HUCRESI H01_2124773</v>
      </c>
      <c>
        <v>Plansız Kesinti / Müdahale</v>
      </c>
      <c>
        <v>Dağıtım-OG</v>
      </c>
      <c>
        <v>Uzun</v>
      </c>
      <c>
        <v>Şebeke işletmecisi</v>
      </c>
      <c>
        <v>Bildirimsiz</v>
      </c>
      <c>
        <is>
          <t>09.07.2023 11:46:11</t>
        </is>
      </c>
      <c>
        <is>
          <t>09.07.2023 14:18:46</t>
        </is>
      </c>
      <c>
        <v>2.543055555</v>
      </c>
      <c>
        <v>0</v>
      </c>
      <c>
        <v>35</v>
      </c>
      <c>
        <v>0</v>
      </c>
      <c>
        <v>38</v>
      </c>
      <c>
        <v>0</v>
      </c>
      <c>
        <v>3</v>
      </c>
      <c>
        <v>0</v>
      </c>
      <c>
        <v>0</v>
      </c>
      <c>
        <v>0</v>
      </c>
      <c>
        <v>24.56053320997713</v>
      </c>
      <c>
        <v>0</v>
      </c>
      <c>
        <v>61.18652367394373</v>
      </c>
      <c>
        <v>0</v>
      </c>
      <c>
        <v>6.087447732378928</v>
      </c>
      <c>
        <v>0</v>
      </c>
      <c>
        <v>0</v>
      </c>
      <c>
        <v>91.8345046162998</v>
      </c>
    </row>
    <row>
      <c>
        <v>2602668</v>
      </c>
      <c>
        <v>1</v>
      </c>
      <c>
        <is>
          <t>İZMİR</t>
        </is>
      </c>
      <c>
        <v>TİRE</v>
      </c>
      <c>
        <is>
          <t>OG Fideri</t>
        </is>
      </c>
      <c>
        <v>TİRE İM-DM-1 35-29-A00001_HatBaşıAyırıcı_53138667 L04_53138667</v>
      </c>
      <c>
        <v>Şebeke Yenileme ve Kapasite Artışı Çalışması</v>
      </c>
      <c>
        <v>Dağıtım-OG</v>
      </c>
      <c>
        <v>Uzun</v>
      </c>
      <c>
        <v>Şebeke işletmecisi</v>
      </c>
      <c>
        <v>Bildirimli</v>
      </c>
      <c>
        <is>
          <t>09.07.2023 10:32:37</t>
        </is>
      </c>
      <c>
        <is>
          <t>09.07.2023 15:41:59</t>
        </is>
      </c>
      <c>
        <v>5.156111111</v>
      </c>
      <c>
        <v>0</v>
      </c>
      <c>
        <v>12</v>
      </c>
      <c>
        <v>3</v>
      </c>
      <c>
        <v>18</v>
      </c>
      <c>
        <v>0</v>
      </c>
      <c>
        <v>6</v>
      </c>
      <c>
        <v>0</v>
      </c>
      <c>
        <v>0</v>
      </c>
      <c>
        <v>0</v>
      </c>
      <c>
        <v>26.473745239504</v>
      </c>
      <c>
        <v>109.83494091351581</v>
      </c>
      <c>
        <v>291.11521817896977</v>
      </c>
      <c>
        <v>0</v>
      </c>
      <c>
        <v>37.07723094543793</v>
      </c>
      <c>
        <v>0</v>
      </c>
      <c>
        <v>0</v>
      </c>
      <c>
        <v>464.50113527742747</v>
      </c>
    </row>
    <row>
      <c>
        <v>2602860</v>
      </c>
      <c>
        <v>1</v>
      </c>
      <c>
        <is>
          <t>İZMİR</t>
        </is>
      </c>
      <c>
        <v>ÇEŞME</v>
      </c>
      <c>
        <is>
          <t>TM Fideri</t>
        </is>
      </c>
      <c>
        <v>ALAÇATI TM 35-18-A00005_URLA-1 M09_2311010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09.07.2023 14:10:37</t>
        </is>
      </c>
      <c>
        <is>
          <t>09.07.2023 14:14:06</t>
        </is>
      </c>
      <c>
        <v>0.058055555</v>
      </c>
      <c>
        <v>0</v>
      </c>
      <c>
        <v>1</v>
      </c>
      <c>
        <v>4</v>
      </c>
      <c>
        <v>0</v>
      </c>
      <c>
        <v>11</v>
      </c>
      <c>
        <v>0</v>
      </c>
      <c>
        <v>2</v>
      </c>
      <c>
        <v>0</v>
      </c>
      <c>
        <v>0</v>
      </c>
      <c>
        <v>0.013729109679999999</v>
      </c>
      <c>
        <v>0.8093644401545803</v>
      </c>
      <c>
        <v>0</v>
      </c>
      <c>
        <v>2.3011294884845577</v>
      </c>
      <c>
        <v>0</v>
      </c>
      <c>
        <v>14.772520725736966</v>
      </c>
      <c>
        <v>0</v>
      </c>
      <c>
        <v>17.896743764056104</v>
      </c>
    </row>
    <row>
      <c>
        <v>2603109</v>
      </c>
      <c>
        <v>1</v>
      </c>
      <c>
        <is>
          <t>MANİSA</t>
        </is>
      </c>
      <c>
        <v>KIRKAĞAÇ</v>
      </c>
      <c>
        <is>
          <t>OG Fideri</t>
        </is>
      </c>
      <c>
        <v>HARTA TR-1 45-76-M00087_DIREK TIPI TRAFO HUCRESI H01_2088291</v>
      </c>
      <c>
        <v>OG Atlama Arızası</v>
      </c>
      <c>
        <v>Dağıtım-OG</v>
      </c>
      <c>
        <v>Uzun</v>
      </c>
      <c>
        <v>Şebeke işletmecisi</v>
      </c>
      <c>
        <v>Bildirimsiz</v>
      </c>
      <c>
        <is>
          <t>09.07.2023 19:25:43</t>
        </is>
      </c>
      <c>
        <is>
          <t>09.07.2023 20:43:55</t>
        </is>
      </c>
      <c>
        <v>1.303333333</v>
      </c>
      <c>
        <v>0</v>
      </c>
      <c>
        <v>45</v>
      </c>
      <c>
        <v>0</v>
      </c>
      <c>
        <v>18</v>
      </c>
      <c>
        <v>0</v>
      </c>
      <c>
        <v>2</v>
      </c>
      <c>
        <v>0</v>
      </c>
      <c>
        <v>0</v>
      </c>
      <c>
        <v>0</v>
      </c>
      <c>
        <v>12.740816543360852</v>
      </c>
      <c>
        <v>0</v>
      </c>
      <c>
        <v>28.394878798263484</v>
      </c>
      <c>
        <v>0</v>
      </c>
      <c>
        <v>0.27550024139898077</v>
      </c>
      <c>
        <v>0</v>
      </c>
      <c>
        <v>0</v>
      </c>
      <c>
        <v>41.411195583023314</v>
      </c>
    </row>
    <row>
      <c>
        <v>2602814</v>
      </c>
      <c>
        <v>1</v>
      </c>
      <c>
        <is>
          <t>İZMİR</t>
        </is>
      </c>
      <c>
        <v>ÇEŞME</v>
      </c>
      <c>
        <is>
          <t>Kullanıcı Bağlantı Hattı</t>
        </is>
      </c>
      <c>
        <v>L-437 ŞEHİTLİK 35-18-L00437_950448100_950448100</v>
      </c>
      <c>
        <v>AG Box / Sdk Abone Çıkış Sigorta Atığı</v>
      </c>
      <c>
        <v>Dağıtım-AG</v>
      </c>
      <c>
        <v>Uzun</v>
      </c>
      <c>
        <v>Şebeke işletmecisi</v>
      </c>
      <c>
        <v>Bildirimsiz</v>
      </c>
      <c>
        <is>
          <t>09.07.2023 13:15:04</t>
        </is>
      </c>
      <c>
        <is>
          <t>09.07.2023 17:37:55</t>
        </is>
      </c>
      <c>
        <v>4.380833333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31.011823539744782</v>
      </c>
      <c>
        <v>0</v>
      </c>
      <c>
        <v>0</v>
      </c>
      <c>
        <v>0</v>
      </c>
      <c>
        <v>0</v>
      </c>
      <c>
        <v>0</v>
      </c>
      <c>
        <v>0</v>
      </c>
      <c>
        <v>31.011823539744782</v>
      </c>
    </row>
    <row>
      <c>
        <v>2603063</v>
      </c>
      <c>
        <v>1</v>
      </c>
      <c>
        <is>
          <t>MANİSA</t>
        </is>
      </c>
      <c>
        <v>AKHİSAR</v>
      </c>
      <c>
        <is>
          <t>OG Fideri</t>
        </is>
      </c>
      <c>
        <v>SAKARKAYA TR-2 45-72-L00494_DIREK TIPI TRAFO HUCRESI H01_2112085</v>
      </c>
      <c>
        <v>OG Ayırıcı Arızası</v>
      </c>
      <c>
        <v>Dağıtım-OG</v>
      </c>
      <c>
        <v>Uzun</v>
      </c>
      <c>
        <v>Şebeke işletmecisi</v>
      </c>
      <c>
        <v>Bildirimsiz</v>
      </c>
      <c>
        <is>
          <t>09.07.2023 18:21:36</t>
        </is>
      </c>
      <c>
        <is>
          <t>09.07.2023 21:03:53</t>
        </is>
      </c>
      <c>
        <v>2.704722222</v>
      </c>
      <c>
        <v>0</v>
      </c>
      <c>
        <v>71</v>
      </c>
      <c>
        <v>0</v>
      </c>
      <c>
        <v>13</v>
      </c>
      <c>
        <v>0</v>
      </c>
      <c>
        <v>6</v>
      </c>
      <c>
        <v>0</v>
      </c>
      <c>
        <v>0</v>
      </c>
      <c>
        <v>0</v>
      </c>
      <c>
        <v>39.870063973639155</v>
      </c>
      <c>
        <v>0</v>
      </c>
      <c>
        <v>127.01760487863528</v>
      </c>
      <c>
        <v>0</v>
      </c>
      <c>
        <v>1.4378226442045006</v>
      </c>
      <c>
        <v>0</v>
      </c>
      <c>
        <v>0</v>
      </c>
      <c>
        <v>168.32549149647892</v>
      </c>
    </row>
    <row>
      <c>
        <v>2602522</v>
      </c>
      <c>
        <v>1</v>
      </c>
      <c>
        <is>
          <t>MANİSA</t>
        </is>
      </c>
      <c>
        <v>YUNUSEMRE</v>
      </c>
      <c>
        <is>
          <t>KÖK</t>
        </is>
      </c>
      <c>
        <v>SİYEKLİ KÖK 45-71-M00185_OSMANCALI M04_72256923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09.07.2023 07:02:35</t>
        </is>
      </c>
      <c>
        <is>
          <t>09.07.2023 07:08:05</t>
        </is>
      </c>
      <c>
        <v>0.091666666</v>
      </c>
      <c>
        <v>18</v>
      </c>
      <c>
        <v>1478</v>
      </c>
      <c>
        <v>27</v>
      </c>
      <c>
        <v>21</v>
      </c>
      <c>
        <v>13</v>
      </c>
      <c>
        <v>123</v>
      </c>
      <c>
        <v>1</v>
      </c>
      <c>
        <v>0</v>
      </c>
      <c>
        <v>0.36051735922983</v>
      </c>
      <c>
        <v>14.761051697716633</v>
      </c>
      <c>
        <v>32.78985861351296</v>
      </c>
      <c>
        <v>1.6580998801305125</v>
      </c>
      <c>
        <v>6.115855966466841</v>
      </c>
      <c>
        <v>3.242420819580764</v>
      </c>
      <c>
        <v>4.905615110116123</v>
      </c>
      <c>
        <v>0</v>
      </c>
      <c>
        <v>63.833419446753666</v>
      </c>
    </row>
    <row>
      <c>
        <v>2602625</v>
      </c>
      <c>
        <v>1</v>
      </c>
      <c>
        <is>
          <t>İZMİR</t>
        </is>
      </c>
      <c>
        <v>KARABAĞLAR</v>
      </c>
      <c>
        <is>
          <t>AG Fideri</t>
        </is>
      </c>
      <c>
        <v>K-859 35-01-K00859_E_56354476_56354476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09.07.2023 09:47:16</t>
        </is>
      </c>
      <c>
        <is>
          <t>09.07.2023 11:57:07</t>
        </is>
      </c>
      <c>
        <v>2.164166666</v>
      </c>
      <c>
        <v>0</v>
      </c>
      <c>
        <v>22</v>
      </c>
      <c>
        <v>0</v>
      </c>
      <c>
        <v>0</v>
      </c>
      <c>
        <v>0</v>
      </c>
      <c>
        <v>73</v>
      </c>
      <c>
        <v>0</v>
      </c>
      <c>
        <v>1</v>
      </c>
      <c>
        <v>0</v>
      </c>
      <c>
        <v>11.126598661983117</v>
      </c>
      <c>
        <v>0</v>
      </c>
      <c>
        <v>0</v>
      </c>
      <c>
        <v>0</v>
      </c>
      <c>
        <v>75.55087060323793</v>
      </c>
      <c>
        <v>0</v>
      </c>
      <c>
        <v>11.971026033143012</v>
      </c>
      <c>
        <v>98.64849529836405</v>
      </c>
    </row>
    <row>
      <c>
        <v>2602651</v>
      </c>
      <c>
        <v>1</v>
      </c>
      <c>
        <is>
          <t>İZMİR</t>
        </is>
      </c>
      <c>
        <v>KONAK</v>
      </c>
      <c>
        <is>
          <t>Kullanıcı Bağlantı Hattı</t>
        </is>
      </c>
      <c>
        <v>K-112 35-01-K00112_911019789_911019789</v>
      </c>
      <c>
        <v>AG Branşman Yeraltı Kablo Arızası</v>
      </c>
      <c>
        <v>Dağıtım-AG</v>
      </c>
      <c>
        <v>Uzun</v>
      </c>
      <c>
        <v>Şebeke işletmecisi</v>
      </c>
      <c>
        <v>Bildirimsiz</v>
      </c>
      <c>
        <is>
          <t>09.07.2023 10:15:47</t>
        </is>
      </c>
      <c>
        <is>
          <t>09.07.2023 10:43:41</t>
        </is>
      </c>
      <c>
        <v>0.465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0.33758733448617306</v>
      </c>
      <c>
        <v>0</v>
      </c>
      <c>
        <v>0</v>
      </c>
      <c>
        <v>0</v>
      </c>
      <c>
        <v>0</v>
      </c>
      <c>
        <v>0</v>
      </c>
      <c>
        <v>0</v>
      </c>
      <c>
        <v>0.33758733448617306</v>
      </c>
    </row>
    <row>
      <c>
        <v>2602980</v>
      </c>
      <c>
        <v>1</v>
      </c>
      <c>
        <is>
          <t>MANİSA</t>
        </is>
      </c>
      <c>
        <v>ALAŞEHİR</v>
      </c>
      <c>
        <is>
          <t>Dağıtım Transformatörü</t>
        </is>
      </c>
      <c>
        <v>BAKLACI TR-1 45-73-M00523_45-73-M00523_2355604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09.07.2023 16:43:31</t>
        </is>
      </c>
      <c>
        <is>
          <t>09.07.2023 17:25:42</t>
        </is>
      </c>
      <c>
        <v>0.703055555</v>
      </c>
      <c>
        <v>0</v>
      </c>
      <c>
        <v>53</v>
      </c>
      <c>
        <v>0</v>
      </c>
      <c>
        <v>1</v>
      </c>
      <c>
        <v>0</v>
      </c>
      <c>
        <v>9</v>
      </c>
      <c>
        <v>0</v>
      </c>
      <c>
        <v>0</v>
      </c>
      <c>
        <v>0</v>
      </c>
      <c>
        <v>9.099587951266853</v>
      </c>
      <c>
        <v>0</v>
      </c>
      <c>
        <v>1.8661999130179816</v>
      </c>
      <c>
        <v>0</v>
      </c>
      <c>
        <v>4.76338169532528</v>
      </c>
      <c>
        <v>0</v>
      </c>
      <c>
        <v>0</v>
      </c>
      <c>
        <v>15.729169559610114</v>
      </c>
    </row>
    <row>
      <c>
        <v>2602482</v>
      </c>
      <c>
        <v>1</v>
      </c>
      <c>
        <is>
          <t>İZMİR</t>
        </is>
      </c>
      <c>
        <v>BAYRAKLI</v>
      </c>
      <c>
        <is>
          <t>Kullanıcı Bağlantı Hattı</t>
        </is>
      </c>
      <c>
        <v>M-2778 35-02-M02778_95002557359_95002557359</v>
      </c>
      <c>
        <v>AG Box / Sdk Abone Çıkış Sigorta Atığı</v>
      </c>
      <c>
        <v>Dağıtım-AG</v>
      </c>
      <c>
        <v>Uzun</v>
      </c>
      <c>
        <v>Şebeke işletmecisi</v>
      </c>
      <c>
        <v>Bildirimsiz</v>
      </c>
      <c>
        <is>
          <t>09.07.2023 02:21:04</t>
        </is>
      </c>
      <c>
        <is>
          <t>09.07.2023 03:48:17</t>
        </is>
      </c>
      <c>
        <v>1.453611111</v>
      </c>
      <c>
        <v>0</v>
      </c>
      <c>
        <v>13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3.844841015636108</v>
      </c>
      <c>
        <v>0</v>
      </c>
      <c>
        <v>0</v>
      </c>
      <c>
        <v>0</v>
      </c>
      <c>
        <v>0</v>
      </c>
      <c>
        <v>0</v>
      </c>
      <c>
        <v>0</v>
      </c>
      <c>
        <v>3.844841015636108</v>
      </c>
    </row>
    <row>
      <c>
        <v>2602608</v>
      </c>
      <c>
        <v>1</v>
      </c>
      <c>
        <is>
          <t>İZMİR</t>
        </is>
      </c>
      <c>
        <v>TİRE</v>
      </c>
      <c>
        <is>
          <t>Dağıtım Transformatörü</t>
        </is>
      </c>
      <c>
        <v>ÖMER ÖZGÜR SULAMA GRUBU 35-29-M00345_35-29-M00345_2374036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09.07.2023 09:26:48</t>
        </is>
      </c>
      <c>
        <is>
          <t>09.07.2023 13:21:38</t>
        </is>
      </c>
      <c>
        <v>3.913888888</v>
      </c>
      <c>
        <v>0</v>
      </c>
      <c>
        <v>0</v>
      </c>
      <c>
        <v>0</v>
      </c>
      <c>
        <v>12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221.58943406076415</v>
      </c>
      <c>
        <v>0</v>
      </c>
      <c>
        <v>8.689069381380273</v>
      </c>
      <c>
        <v>0</v>
      </c>
      <c>
        <v>0</v>
      </c>
      <c>
        <v>230.27850344214443</v>
      </c>
    </row>
    <row>
      <c>
        <v>2603149</v>
      </c>
      <c>
        <v>1</v>
      </c>
      <c>
        <is>
          <t>İZMİR</t>
        </is>
      </c>
      <c>
        <v>KİRAZ</v>
      </c>
      <c>
        <is>
          <t>AG Fideri</t>
        </is>
      </c>
      <c>
        <v>OVACIK TR-7 35-31-L00149_C_91207553_91207553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09.07.2023 20:20:48</t>
        </is>
      </c>
      <c>
        <is>
          <t>09.07.2023 22:31:35</t>
        </is>
      </c>
      <c>
        <v>2.179722222</v>
      </c>
      <c>
        <v>0</v>
      </c>
      <c>
        <v>2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1.71699726001725</v>
      </c>
      <c>
        <v>0</v>
      </c>
      <c>
        <v>7.071625707307579</v>
      </c>
      <c>
        <v>0</v>
      </c>
      <c>
        <v>0</v>
      </c>
      <c>
        <v>0</v>
      </c>
      <c>
        <v>0</v>
      </c>
      <c>
        <v>8.788622967324828</v>
      </c>
    </row>
    <row>
      <c>
        <v>2603000</v>
      </c>
      <c>
        <v>1</v>
      </c>
      <c>
        <is>
          <t>MANİSA</t>
        </is>
      </c>
      <c>
        <v>TURGUTLU</v>
      </c>
      <c>
        <is>
          <t>OG Fideri</t>
        </is>
      </c>
      <c>
        <v>KÜÇÜK SANAYİ SİTESİ TR-5 45-83-L00146_TR-4 L02_88308681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09.07.2023 17:15:22</t>
        </is>
      </c>
      <c>
        <is>
          <t>09.07.2023 18:26:15</t>
        </is>
      </c>
      <c>
        <v>1.181388888</v>
      </c>
      <c>
        <v>0</v>
      </c>
      <c>
        <v>2</v>
      </c>
      <c>
        <v>0</v>
      </c>
      <c>
        <v>0</v>
      </c>
      <c>
        <v>0</v>
      </c>
      <c>
        <v>285</v>
      </c>
      <c>
        <v>0</v>
      </c>
      <c>
        <v>4</v>
      </c>
      <c>
        <v>0</v>
      </c>
      <c>
        <v>0.7363778230268158</v>
      </c>
      <c>
        <v>0</v>
      </c>
      <c>
        <v>0</v>
      </c>
      <c>
        <v>0</v>
      </c>
      <c>
        <v>150.83432029149358</v>
      </c>
      <c>
        <v>0</v>
      </c>
      <c>
        <v>10.175627000446552</v>
      </c>
      <c>
        <v>161.74632511496696</v>
      </c>
    </row>
    <row>
      <c>
        <v>2602502</v>
      </c>
      <c>
        <v>1</v>
      </c>
      <c>
        <is>
          <t>MANİSA</t>
        </is>
      </c>
      <c>
        <v>YUNUSEMRE</v>
      </c>
      <c>
        <is>
          <t>DM</t>
        </is>
      </c>
      <c>
        <v>MURADİYE DM 45-71-M00006_ORMAN FİDANLIĞI M12_2077013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09.07.2023 05:51:39</t>
        </is>
      </c>
      <c>
        <is>
          <t>09.07.2023 06:36:09</t>
        </is>
      </c>
      <c>
        <v>0.741666666</v>
      </c>
      <c>
        <v>0</v>
      </c>
      <c>
        <v>0</v>
      </c>
      <c>
        <v>6</v>
      </c>
      <c>
        <v>0</v>
      </c>
      <c>
        <v>1</v>
      </c>
      <c>
        <v>1</v>
      </c>
      <c>
        <v>0</v>
      </c>
      <c>
        <v>0</v>
      </c>
      <c>
        <v>0</v>
      </c>
      <c>
        <v>0</v>
      </c>
      <c>
        <v>53.27061179490825</v>
      </c>
      <c>
        <v>0</v>
      </c>
      <c>
        <v>2.8247250751286224</v>
      </c>
      <c>
        <v>0.7558468150794125</v>
      </c>
      <c>
        <v>0</v>
      </c>
      <c>
        <v>0</v>
      </c>
      <c>
        <v>56.85118368511629</v>
      </c>
    </row>
    <row>
      <c>
        <v>2602751</v>
      </c>
      <c>
        <v>1</v>
      </c>
      <c>
        <is>
          <t>İZMİR</t>
        </is>
      </c>
      <c>
        <v>ÖDEMİŞ</v>
      </c>
      <c>
        <is>
          <t>Dağıtım Transformatörü</t>
        </is>
      </c>
      <c>
        <v>TR-136 35-15-M00136_35-15-M00136_66750840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09.07.2023 11:57:00</t>
        </is>
      </c>
      <c>
        <is>
          <t>09.07.2023 13:29:43</t>
        </is>
      </c>
      <c>
        <v>1.545277777</v>
      </c>
      <c>
        <v>0</v>
      </c>
      <c>
        <v>108</v>
      </c>
      <c>
        <v>0</v>
      </c>
      <c>
        <v>10</v>
      </c>
      <c>
        <v>0</v>
      </c>
      <c>
        <v>12</v>
      </c>
      <c>
        <v>0</v>
      </c>
      <c>
        <v>0</v>
      </c>
      <c>
        <v>0</v>
      </c>
      <c>
        <v>60.93541395049563</v>
      </c>
      <c>
        <v>0</v>
      </c>
      <c>
        <v>81.06490643245785</v>
      </c>
      <c>
        <v>0</v>
      </c>
      <c>
        <v>30.028768652485535</v>
      </c>
      <c>
        <v>0</v>
      </c>
      <c>
        <v>0</v>
      </c>
      <c>
        <v>172.029089035439</v>
      </c>
    </row>
    <row>
      <c>
        <v>2602986</v>
      </c>
      <c>
        <v>1</v>
      </c>
      <c>
        <is>
          <t>İZMİR</t>
        </is>
      </c>
      <c>
        <v>KİRAZ</v>
      </c>
      <c>
        <is>
          <t>AG Fideri</t>
        </is>
      </c>
      <c>
        <v>CEVİZLİ DERVİŞLER TR-5 35-31-L00325_B_91234253_91234253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09.07.2023 16:48:48</t>
        </is>
      </c>
      <c>
        <is>
          <t>09.07.2023 20:40:16</t>
        </is>
      </c>
      <c>
        <v>3.857777777</v>
      </c>
      <c>
        <v>0</v>
      </c>
      <c>
        <v>15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7.305356501851024</v>
      </c>
      <c>
        <v>0</v>
      </c>
      <c>
        <v>1.072267219299769</v>
      </c>
      <c>
        <v>0</v>
      </c>
      <c>
        <v>0</v>
      </c>
      <c>
        <v>0</v>
      </c>
      <c>
        <v>0</v>
      </c>
      <c>
        <v>8.377623721150792</v>
      </c>
    </row>
    <row>
      <c>
        <v>2602694</v>
      </c>
      <c>
        <v>1</v>
      </c>
      <c>
        <is>
          <t>MANİSA</t>
        </is>
      </c>
      <c>
        <v>SOMA</v>
      </c>
      <c>
        <is>
          <t>OG Fideri</t>
        </is>
      </c>
      <c>
        <v>SOMA TR-7/3 45-82-M00449_TR-7/2 M01_58003664</v>
      </c>
      <c>
        <v>Üçüncü Şahısların Vermiş Olduğu Hasarlar</v>
      </c>
      <c>
        <v>Dağıtım-OG</v>
      </c>
      <c>
        <v>Uzun</v>
      </c>
      <c>
        <v>Şebeke işletmecisi</v>
      </c>
      <c>
        <v>Bildirimsiz</v>
      </c>
      <c>
        <is>
          <t>09.07.2023 10:54:26</t>
        </is>
      </c>
      <c>
        <is>
          <t>09.07.2023 16:05:08</t>
        </is>
      </c>
      <c>
        <v>5.178333333</v>
      </c>
      <c>
        <v>0</v>
      </c>
      <c>
        <v>182</v>
      </c>
      <c>
        <v>0</v>
      </c>
      <c>
        <v>4</v>
      </c>
      <c>
        <v>0</v>
      </c>
      <c>
        <v>5</v>
      </c>
      <c>
        <v>0</v>
      </c>
      <c>
        <v>0</v>
      </c>
      <c>
        <v>0</v>
      </c>
      <c>
        <v>176.1863659610833</v>
      </c>
      <c>
        <v>0</v>
      </c>
      <c>
        <v>2.323845571528125</v>
      </c>
      <c>
        <v>0</v>
      </c>
      <c>
        <v>6.479542522830798</v>
      </c>
      <c>
        <v>0</v>
      </c>
      <c>
        <v>0</v>
      </c>
      <c>
        <v>184.98975405544223</v>
      </c>
    </row>
    <row>
      <c>
        <v>2602949</v>
      </c>
      <c>
        <v>1</v>
      </c>
      <c>
        <is>
          <t>İZMİR</t>
        </is>
      </c>
      <c>
        <v>TİRE</v>
      </c>
      <c>
        <is>
          <t>AG Fideri</t>
        </is>
      </c>
      <c>
        <v>KAPLAN TR-1 35-29-M00091_D_56402749_56402749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09.07.2023 16:01:19</t>
        </is>
      </c>
      <c>
        <is>
          <t>09.07.2023 17:36:24</t>
        </is>
      </c>
      <c>
        <v>1.584722222</v>
      </c>
      <c>
        <v>0</v>
      </c>
      <c>
        <v>23</v>
      </c>
      <c>
        <v>0</v>
      </c>
      <c>
        <v>2</v>
      </c>
      <c>
        <v>0</v>
      </c>
      <c>
        <v>11</v>
      </c>
      <c>
        <v>0</v>
      </c>
      <c>
        <v>0</v>
      </c>
      <c>
        <v>0</v>
      </c>
      <c>
        <v>8.168412416130316</v>
      </c>
      <c>
        <v>0</v>
      </c>
      <c>
        <v>0.5684740170425517</v>
      </c>
      <c>
        <v>0</v>
      </c>
      <c>
        <v>32.687156922824514</v>
      </c>
      <c>
        <v>0</v>
      </c>
      <c>
        <v>0</v>
      </c>
      <c>
        <v>41.424043355997384</v>
      </c>
    </row>
    <row>
      <c>
        <v>2602780</v>
      </c>
      <c>
        <v>1</v>
      </c>
      <c>
        <is>
          <t>MANİSA</t>
        </is>
      </c>
      <c>
        <v>YUNUSEMRE</v>
      </c>
      <c>
        <is>
          <t>TM Fideri</t>
        </is>
      </c>
      <c>
        <v>MORSAN TM 45-71-A00002_AYAKKABICILAR M11_2312166</v>
      </c>
      <c>
        <v>OG Yeraltı Kablo Arızası</v>
      </c>
      <c>
        <v>Dağıtım-OG</v>
      </c>
      <c>
        <v>Uzun</v>
      </c>
      <c>
        <v>Şebeke işletmecisi</v>
      </c>
      <c>
        <v>Bildirimsiz</v>
      </c>
      <c>
        <is>
          <t>09.07.2023 12:50:43</t>
        </is>
      </c>
      <c>
        <is>
          <t>09.07.2023 15:06:31</t>
        </is>
      </c>
      <c>
        <v>2.263333333</v>
      </c>
      <c>
        <v>1</v>
      </c>
      <c>
        <v>8221</v>
      </c>
      <c>
        <v>0</v>
      </c>
      <c>
        <v>0</v>
      </c>
      <c>
        <v>47</v>
      </c>
      <c>
        <v>1833</v>
      </c>
      <c>
        <v>41</v>
      </c>
      <c>
        <v>70</v>
      </c>
      <c>
        <v>18.615531255295707</v>
      </c>
      <c>
        <v>4433.186101929928</v>
      </c>
      <c>
        <v>0</v>
      </c>
      <c>
        <v>0</v>
      </c>
      <c>
        <v>828.2975891775466</v>
      </c>
      <c>
        <v>4195.485187139659</v>
      </c>
      <c>
        <v>2390.8302044538955</v>
      </c>
      <c>
        <v>820.0371294730666</v>
      </c>
      <c>
        <v>12686.451743429392</v>
      </c>
    </row>
    <row>
      <c>
        <v>2603118</v>
      </c>
      <c>
        <v>1</v>
      </c>
      <c>
        <is>
          <t>İZMİR</t>
        </is>
      </c>
      <c>
        <v>TİRE</v>
      </c>
      <c>
        <is>
          <t>Dağıtım Transformatörü</t>
        </is>
      </c>
      <c>
        <v>GÖKÇEN DM 1-2/3 35-29-L00061_35-29-L00061_72210958</v>
      </c>
      <c>
        <v>AG Yük Ayırıcı Arızası</v>
      </c>
      <c>
        <v>Dağıtım-AG</v>
      </c>
      <c>
        <v>Uzun</v>
      </c>
      <c>
        <v>Şebeke işletmecisi</v>
      </c>
      <c>
        <v>Bildirimsiz</v>
      </c>
      <c>
        <is>
          <t>09.07.2023 19:40:06</t>
        </is>
      </c>
      <c>
        <is>
          <t>09.07.2023 22:45:31</t>
        </is>
      </c>
      <c>
        <v>3.090277777</v>
      </c>
      <c>
        <v>0</v>
      </c>
      <c>
        <v>183</v>
      </c>
      <c>
        <v>0</v>
      </c>
      <c>
        <v>8</v>
      </c>
      <c>
        <v>0</v>
      </c>
      <c>
        <v>33</v>
      </c>
      <c>
        <v>0</v>
      </c>
      <c>
        <v>0</v>
      </c>
      <c>
        <v>0</v>
      </c>
      <c>
        <v>118.6582014591076</v>
      </c>
      <c>
        <v>0</v>
      </c>
      <c>
        <v>75.86882616241239</v>
      </c>
      <c>
        <v>0</v>
      </c>
      <c>
        <v>83.44698579427438</v>
      </c>
      <c>
        <v>0</v>
      </c>
      <c>
        <v>0</v>
      </c>
      <c>
        <v>277.9740134157944</v>
      </c>
    </row>
    <row>
      <c>
        <v>2603158</v>
      </c>
      <c>
        <v>1</v>
      </c>
      <c>
        <is>
          <t>MANİSA</t>
        </is>
      </c>
      <c>
        <v>DEMİRCİ</v>
      </c>
      <c>
        <is>
          <t>KÖK</t>
        </is>
      </c>
      <c>
        <v>DURHASAN KÖK 45-74-M00373_MEZİTLER M02_83945260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09.07.2023 20:36:31</t>
        </is>
      </c>
      <c>
        <is>
          <t>09.07.2023 21:01:06</t>
        </is>
      </c>
      <c>
        <v>0.409722222</v>
      </c>
      <c>
        <v>4</v>
      </c>
      <c>
        <v>510</v>
      </c>
      <c>
        <v>2</v>
      </c>
      <c>
        <v>12</v>
      </c>
      <c>
        <v>3</v>
      </c>
      <c>
        <v>49</v>
      </c>
      <c>
        <v>0</v>
      </c>
      <c>
        <v>0</v>
      </c>
      <c>
        <v>0.47202324579555566</v>
      </c>
      <c>
        <v>25.28510459080321</v>
      </c>
      <c>
        <v>1.5486459853053167</v>
      </c>
      <c>
        <v>4.395196819043103</v>
      </c>
      <c>
        <v>1.2501018956444332</v>
      </c>
      <c>
        <v>3.8642834731465414</v>
      </c>
      <c>
        <v>0</v>
      </c>
      <c>
        <v>0</v>
      </c>
      <c>
        <v>36.81535600973816</v>
      </c>
    </row>
    <row>
      <c>
        <v>2602471</v>
      </c>
      <c>
        <v>1</v>
      </c>
      <c>
        <is>
          <t>MANİSA</t>
        </is>
      </c>
      <c>
        <v>YUNUSEMRE</v>
      </c>
      <c>
        <is>
          <t>OG Fideri</t>
        </is>
      </c>
      <c>
        <v>DM-25/17 45-71-M00049_TR-1/45 M04_61319617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09.07.2023 01:03:21</t>
        </is>
      </c>
      <c>
        <is>
          <t>09.07.2023 01:35:15</t>
        </is>
      </c>
      <c>
        <v>0.531666666</v>
      </c>
      <c>
        <v>0</v>
      </c>
      <c>
        <v>47</v>
      </c>
      <c>
        <v>1</v>
      </c>
      <c>
        <v>24</v>
      </c>
      <c>
        <v>1</v>
      </c>
      <c>
        <v>13</v>
      </c>
      <c>
        <v>0</v>
      </c>
      <c>
        <v>0</v>
      </c>
      <c>
        <v>0</v>
      </c>
      <c>
        <v>12.524604098376347</v>
      </c>
      <c>
        <v>8.934298822948602</v>
      </c>
      <c>
        <v>5.481439186984953</v>
      </c>
      <c>
        <v>3.243847691872799</v>
      </c>
      <c>
        <v>4.08448154033325</v>
      </c>
      <c>
        <v>0</v>
      </c>
      <c>
        <v>0</v>
      </c>
      <c>
        <v>34.26867134051595</v>
      </c>
    </row>
    <row>
      <c>
        <v>2602866</v>
      </c>
      <c>
        <v>1</v>
      </c>
      <c>
        <is>
          <t>MANİSA</t>
        </is>
      </c>
      <c>
        <v>AKHİSAR</v>
      </c>
      <c>
        <is>
          <t>Dağıtım Transformatörü</t>
        </is>
      </c>
      <c>
        <v>SELÇİKLİ OVA MAH.TR-1 45-72-L00160_45-72-L00160_2367163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09.07.2023 14:07:51</t>
        </is>
      </c>
      <c>
        <is>
          <t>09.07.2023 15:23:33</t>
        </is>
      </c>
      <c>
        <v>1.261666666</v>
      </c>
      <c>
        <v>0</v>
      </c>
      <c>
        <v>83</v>
      </c>
      <c>
        <v>0</v>
      </c>
      <c>
        <v>17</v>
      </c>
      <c>
        <v>0</v>
      </c>
      <c>
        <v>3</v>
      </c>
      <c>
        <v>0</v>
      </c>
      <c>
        <v>0</v>
      </c>
      <c>
        <v>0</v>
      </c>
      <c>
        <v>16.236219557285523</v>
      </c>
      <c>
        <v>0</v>
      </c>
      <c>
        <v>2.7943003834185673</v>
      </c>
      <c>
        <v>0</v>
      </c>
      <c>
        <v>4.467094398782317</v>
      </c>
      <c>
        <v>0</v>
      </c>
      <c>
        <v>0</v>
      </c>
      <c>
        <v>23.497614339486404</v>
      </c>
    </row>
    <row>
      <c>
        <v>2602697</v>
      </c>
      <c>
        <v>1</v>
      </c>
      <c>
        <is>
          <t>MANİSA</t>
        </is>
      </c>
      <c>
        <v>SARUHANLI</v>
      </c>
      <c>
        <is>
          <t>DM</t>
        </is>
      </c>
      <c>
        <v>SARUHANLI DM 45-80-M00001_HACIRAHMANLI M13_2086516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09.07.2023 11:02:15</t>
        </is>
      </c>
      <c>
        <is>
          <t>09.07.2023 11:07:45</t>
        </is>
      </c>
      <c>
        <v>0.091666666</v>
      </c>
      <c>
        <v>5</v>
      </c>
      <c>
        <v>1831</v>
      </c>
      <c>
        <v>79</v>
      </c>
      <c>
        <v>103</v>
      </c>
      <c>
        <v>14</v>
      </c>
      <c>
        <v>203</v>
      </c>
      <c>
        <v>4</v>
      </c>
      <c>
        <v>1</v>
      </c>
      <c>
        <v>0.19570396470152</v>
      </c>
      <c>
        <v>30.26435795446349</v>
      </c>
      <c>
        <v>31.43983319653505</v>
      </c>
      <c>
        <v>34.13698934606845</v>
      </c>
      <c>
        <v>5.163814077761074</v>
      </c>
      <c>
        <v>13.383765242096123</v>
      </c>
      <c>
        <v>14.860122907140415</v>
      </c>
      <c>
        <v>0.09161186248785083</v>
      </c>
      <c>
        <v>129.53619855125396</v>
      </c>
    </row>
    <row>
      <c>
        <v>2603195</v>
      </c>
      <c>
        <v>1</v>
      </c>
      <c>
        <is>
          <t>MANİSA</t>
        </is>
      </c>
      <c>
        <v>SALİHLİ</v>
      </c>
      <c>
        <is>
          <t>KÖK</t>
        </is>
      </c>
      <c>
        <v>ÜLKÜ KÖK 45-78-M01394_KAPLAN BLOK M02_83839760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09.07.2023 21:22:53</t>
        </is>
      </c>
      <c>
        <is>
          <t>09.07.2023 22:27:02</t>
        </is>
      </c>
      <c>
        <v>1.069166666</v>
      </c>
      <c>
        <v>0</v>
      </c>
      <c>
        <v>0</v>
      </c>
      <c>
        <v>3</v>
      </c>
      <c>
        <v>0</v>
      </c>
      <c>
        <v>3</v>
      </c>
      <c>
        <v>0</v>
      </c>
      <c>
        <v>5</v>
      </c>
      <c>
        <v>0</v>
      </c>
      <c>
        <v>0</v>
      </c>
      <c>
        <v>0</v>
      </c>
      <c>
        <v>19.646066391063343</v>
      </c>
      <c>
        <v>0</v>
      </c>
      <c>
        <v>96.215460868938</v>
      </c>
      <c>
        <v>0</v>
      </c>
      <c>
        <v>59.94398688097631</v>
      </c>
      <c>
        <v>0</v>
      </c>
      <c>
        <v>175.80551414097766</v>
      </c>
    </row>
    <row>
      <c>
        <v>2602554</v>
      </c>
      <c>
        <v>1</v>
      </c>
      <c>
        <is>
          <t>İZMİR</t>
        </is>
      </c>
      <c>
        <v>URLA</v>
      </c>
      <c>
        <is>
          <t>OG Fideri</t>
        </is>
      </c>
      <c>
        <v>TR-35 35-19-L00035_TR-37 L03_74140342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09.07.2023 08:25:11</t>
        </is>
      </c>
      <c>
        <is>
          <t>09.07.2023 08:56:30</t>
        </is>
      </c>
      <c>
        <v>0.521944444</v>
      </c>
      <c>
        <v>4</v>
      </c>
      <c>
        <v>2536</v>
      </c>
      <c>
        <v>0</v>
      </c>
      <c>
        <v>92</v>
      </c>
      <c>
        <v>5</v>
      </c>
      <c>
        <v>586</v>
      </c>
      <c>
        <v>0</v>
      </c>
      <c>
        <v>0</v>
      </c>
      <c>
        <v>8.03058271033792</v>
      </c>
      <c>
        <v>381.3637800505725</v>
      </c>
      <c>
        <v>0</v>
      </c>
      <c>
        <v>28.085356737274786</v>
      </c>
      <c>
        <v>12.066340319024855</v>
      </c>
      <c>
        <v>241.8131523341115</v>
      </c>
      <c>
        <v>0</v>
      </c>
      <c>
        <v>0</v>
      </c>
      <c>
        <v>671.3592121513215</v>
      </c>
    </row>
    <row>
      <c>
        <v>2603218</v>
      </c>
      <c>
        <v>1</v>
      </c>
      <c>
        <is>
          <t>MANİSA</t>
        </is>
      </c>
      <c>
        <v>ŞEHZADELER</v>
      </c>
      <c>
        <is>
          <t>KÖK</t>
        </is>
      </c>
      <c>
        <v>BEYDERE KÖK 45-71-M00128_ESKİ KARAAĞAÇLI M07_50217162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09.07.2023 22:13:48</t>
        </is>
      </c>
      <c>
        <is>
          <t>09.07.2023 23:06:40</t>
        </is>
      </c>
      <c>
        <v>0.881111111</v>
      </c>
      <c>
        <v>4</v>
      </c>
      <c>
        <v>85</v>
      </c>
      <c>
        <v>89</v>
      </c>
      <c>
        <v>81</v>
      </c>
      <c>
        <v>2</v>
      </c>
      <c>
        <v>7</v>
      </c>
      <c>
        <v>0</v>
      </c>
      <c>
        <v>0</v>
      </c>
      <c>
        <v>2.073102039083955</v>
      </c>
      <c>
        <v>21.773014142558143</v>
      </c>
      <c>
        <v>303.6256039021474</v>
      </c>
      <c>
        <v>231.71376294197188</v>
      </c>
      <c>
        <v>11.419819655405057</v>
      </c>
      <c>
        <v>4.689471306760239</v>
      </c>
      <c>
        <v>0</v>
      </c>
      <c>
        <v>0</v>
      </c>
      <c>
        <v>575.2947739879266</v>
      </c>
    </row>
    <row>
      <c>
        <v>2602511</v>
      </c>
      <c>
        <v>1</v>
      </c>
      <c>
        <is>
          <t>MANİSA</t>
        </is>
      </c>
      <c>
        <v>SALİHLİ</v>
      </c>
      <c>
        <is>
          <t>KÖK</t>
        </is>
      </c>
      <c>
        <v>POYRAZ KÖK 45-78-M00651_HACIHIDIR M02_2057457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09.07.2023 06:27:01</t>
        </is>
      </c>
      <c>
        <is>
          <t>09.07.2023 09:01:09</t>
        </is>
      </c>
      <c>
        <v>2.568888888</v>
      </c>
      <c>
        <v>2</v>
      </c>
      <c>
        <v>125</v>
      </c>
      <c>
        <v>26</v>
      </c>
      <c>
        <v>4</v>
      </c>
      <c>
        <v>7</v>
      </c>
      <c>
        <v>4</v>
      </c>
      <c>
        <v>0</v>
      </c>
      <c>
        <v>0</v>
      </c>
      <c>
        <v>8.36583583521391</v>
      </c>
      <c>
        <v>32.66636578932661</v>
      </c>
      <c>
        <v>136.79847696262266</v>
      </c>
      <c>
        <v>7.741178412973454</v>
      </c>
      <c>
        <v>31.416296331357938</v>
      </c>
      <c>
        <v>1.7851489910301535</v>
      </c>
      <c>
        <v>0</v>
      </c>
      <c>
        <v>0</v>
      </c>
      <c>
        <v>218.7733023225247</v>
      </c>
    </row>
    <row>
      <c>
        <v>2602677</v>
      </c>
      <c>
        <v>1</v>
      </c>
      <c>
        <is>
          <t>İZMİR</t>
        </is>
      </c>
      <c>
        <v>KARABAĞLAR</v>
      </c>
      <c>
        <is>
          <t>Dağıtım Transformatörü</t>
        </is>
      </c>
      <c>
        <v>K-859 35-01-K00859_35-01-K00859_2376914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09.07.2023 10:44:36</t>
        </is>
      </c>
      <c>
        <is>
          <t>09.07.2023 11:44:21</t>
        </is>
      </c>
      <c>
        <v>0.995833333</v>
      </c>
      <c>
        <v>0</v>
      </c>
      <c>
        <v>309</v>
      </c>
      <c>
        <v>0</v>
      </c>
      <c>
        <v>0</v>
      </c>
      <c>
        <v>0</v>
      </c>
      <c>
        <v>187</v>
      </c>
      <c>
        <v>0</v>
      </c>
      <c>
        <v>1</v>
      </c>
      <c>
        <v>0</v>
      </c>
      <c>
        <v>70.21838908783391</v>
      </c>
      <c>
        <v>0</v>
      </c>
      <c>
        <v>0</v>
      </c>
      <c>
        <v>0</v>
      </c>
      <c>
        <v>95.60349126838523</v>
      </c>
      <c>
        <v>0</v>
      </c>
      <c>
        <v>5.5888168078283265</v>
      </c>
      <c>
        <v>171.41069716404746</v>
      </c>
    </row>
    <row>
      <c>
        <v>2602654</v>
      </c>
      <c>
        <v>1</v>
      </c>
      <c>
        <is>
          <t>İZMİR</t>
        </is>
      </c>
      <c>
        <v>TORBALI</v>
      </c>
      <c>
        <is>
          <t>KÖK</t>
        </is>
      </c>
      <c>
        <v>DEMİRCİ KÖK 35-26-M00779_KARACAAĞAÇ ENH M06_42707151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09.07.2023 10:18:36</t>
        </is>
      </c>
      <c>
        <is>
          <t>09.07.2023 11:31:59</t>
        </is>
      </c>
      <c>
        <v>1.223055555</v>
      </c>
      <c>
        <v>10</v>
      </c>
      <c>
        <v>433</v>
      </c>
      <c>
        <v>2</v>
      </c>
      <c>
        <v>128</v>
      </c>
      <c>
        <v>5</v>
      </c>
      <c>
        <v>68</v>
      </c>
      <c>
        <v>0</v>
      </c>
      <c>
        <v>0</v>
      </c>
      <c>
        <v>10.958832281843865</v>
      </c>
      <c>
        <v>129.99631989138183</v>
      </c>
      <c>
        <v>34.35615768319465</v>
      </c>
      <c>
        <v>320.75456491163743</v>
      </c>
      <c>
        <v>10.671569629871792</v>
      </c>
      <c>
        <v>93.01185565750129</v>
      </c>
      <c>
        <v>0</v>
      </c>
      <c>
        <v>0</v>
      </c>
      <c>
        <v>599.7493000554308</v>
      </c>
    </row>
    <row>
      <c>
        <v>2602534</v>
      </c>
      <c>
        <v>1</v>
      </c>
      <c>
        <is>
          <t>MANİSA</t>
        </is>
      </c>
      <c>
        <v>SOMA</v>
      </c>
      <c>
        <is>
          <t>DM</t>
        </is>
      </c>
      <c>
        <v>SOMA A SANTRALİ İM/DM 45-82-A00001_KIRKAĞAÇ L15_2091660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09.07.2023 07:30:06</t>
        </is>
      </c>
      <c>
        <is>
          <t>09.07.2023 08:17:04</t>
        </is>
      </c>
      <c>
        <v>0.782777777</v>
      </c>
      <c>
        <v>8</v>
      </c>
      <c>
        <v>723</v>
      </c>
      <c>
        <v>200</v>
      </c>
      <c>
        <v>60</v>
      </c>
      <c>
        <v>18</v>
      </c>
      <c>
        <v>93</v>
      </c>
      <c>
        <v>0</v>
      </c>
      <c>
        <v>0</v>
      </c>
      <c>
        <v>0.9445812011423232</v>
      </c>
      <c>
        <v>64.308984384697</v>
      </c>
      <c>
        <v>659.5290589778909</v>
      </c>
      <c>
        <v>59.85526134354006</v>
      </c>
      <c>
        <v>164.6139332384659</v>
      </c>
      <c>
        <v>19.3880147083719</v>
      </c>
      <c>
        <v>0</v>
      </c>
      <c>
        <v>0</v>
      </c>
      <c>
        <v>968.639833854108</v>
      </c>
    </row>
    <row>
      <c>
        <v>2603075</v>
      </c>
      <c>
        <v>1</v>
      </c>
      <c>
        <is>
          <t>İZMİR</t>
        </is>
      </c>
      <c>
        <v>ÇEŞME</v>
      </c>
      <c>
        <is>
          <t>Kullanıcı Bağlantı Hattı</t>
        </is>
      </c>
      <c>
        <v>DM-1/1 35-18-L00580_950446383_950446383</v>
      </c>
      <c>
        <v>AG Branşman Yeraltı Kablo Arızası</v>
      </c>
      <c>
        <v>Dağıtım-AG</v>
      </c>
      <c>
        <v>Uzun</v>
      </c>
      <c>
        <v>Şebeke işletmecisi</v>
      </c>
      <c>
        <v>Bildirimsiz</v>
      </c>
      <c>
        <is>
          <t>09.07.2023 18:36:50</t>
        </is>
      </c>
      <c>
        <is>
          <t>09.07.2023 19:40:28</t>
        </is>
      </c>
      <c>
        <v>1.060555555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0.7474097466997716</v>
      </c>
      <c>
        <v>0</v>
      </c>
      <c>
        <v>0</v>
      </c>
      <c>
        <v>0</v>
      </c>
      <c>
        <v>0</v>
      </c>
      <c>
        <v>0</v>
      </c>
      <c>
        <v>0</v>
      </c>
      <c>
        <v>0.7474097466997716</v>
      </c>
    </row>
    <row>
      <c>
        <v>2603095</v>
      </c>
      <c>
        <v>1</v>
      </c>
      <c>
        <is>
          <t>İZMİR</t>
        </is>
      </c>
      <c>
        <v>BALÇOVA</v>
      </c>
      <c>
        <is>
          <t>Kullanıcı Bağlantı Hattı</t>
        </is>
      </c>
      <c>
        <v>K-1266 35-07-K01266_99114480_99114480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09.07.2023 19:10:17</t>
        </is>
      </c>
      <c>
        <is>
          <t>09.07.2023 20:32:36</t>
        </is>
      </c>
      <c>
        <v>1.371944444</v>
      </c>
      <c>
        <v>0</v>
      </c>
      <c>
        <v>0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2.4490972632303727</v>
      </c>
      <c>
        <v>0</v>
      </c>
      <c>
        <v>0</v>
      </c>
      <c>
        <v>2.4490972632303727</v>
      </c>
    </row>
    <row>
      <c>
        <v>2602740</v>
      </c>
      <c>
        <v>1</v>
      </c>
      <c>
        <is>
          <t>İZMİR</t>
        </is>
      </c>
      <c>
        <v>URLA</v>
      </c>
      <c>
        <is>
          <t>AG Fideri</t>
        </is>
      </c>
      <c>
        <v>TR-240 35-19-L00240_C_91198587_91198587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09.07.2023 11:50:13</t>
        </is>
      </c>
      <c>
        <is>
          <t>09.07.2023 12:48:29</t>
        </is>
      </c>
      <c>
        <v>0.971111111</v>
      </c>
      <c>
        <v>0</v>
      </c>
      <c>
        <v>6</v>
      </c>
      <c>
        <v>0</v>
      </c>
      <c>
        <v>4</v>
      </c>
      <c>
        <v>0</v>
      </c>
      <c>
        <v>0</v>
      </c>
      <c>
        <v>0</v>
      </c>
      <c>
        <v>0</v>
      </c>
      <c>
        <v>0</v>
      </c>
      <c>
        <v>3.388765691567685</v>
      </c>
      <c>
        <v>0</v>
      </c>
      <c>
        <v>2.505678995133315</v>
      </c>
      <c>
        <v>0</v>
      </c>
      <c>
        <v>0</v>
      </c>
      <c>
        <v>0</v>
      </c>
      <c>
        <v>0</v>
      </c>
      <c>
        <v>5.894444686701</v>
      </c>
    </row>
    <row>
      <c>
        <v>2603132</v>
      </c>
      <c>
        <v>1</v>
      </c>
      <c>
        <is>
          <t>İZMİR</t>
        </is>
      </c>
      <c>
        <v>KEMALPAŞA</v>
      </c>
      <c>
        <is>
          <t>Kullanıcı Bağlantı Hattı</t>
        </is>
      </c>
      <c>
        <v>ÖRNEKKÖY TR4 35-27-L00129_912739118_912739118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09.07.2023 19:56:30</t>
        </is>
      </c>
      <c>
        <is>
          <t>09.07.2023 20:50:39</t>
        </is>
      </c>
      <c>
        <v>0.9025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0.6410352264284865</v>
      </c>
      <c>
        <v>0</v>
      </c>
      <c>
        <v>0</v>
      </c>
      <c>
        <v>0</v>
      </c>
      <c>
        <v>0</v>
      </c>
      <c>
        <v>0</v>
      </c>
      <c>
        <v>0</v>
      </c>
      <c>
        <v>0.6410352264284865</v>
      </c>
    </row>
    <row>
      <c>
        <v>2603181</v>
      </c>
      <c>
        <v>1</v>
      </c>
      <c>
        <is>
          <t>MANİSA</t>
        </is>
      </c>
      <c>
        <v>TURGUTLU</v>
      </c>
      <c>
        <is>
          <t>Saha Dağıtım Kutusu (SDK)</t>
        </is>
      </c>
      <c>
        <v>TR-2/16 45-83-L00016_A A01_65900708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09.07.2023 21:15:43</t>
        </is>
      </c>
      <c>
        <is>
          <t>09.07.2023 22:07:35</t>
        </is>
      </c>
      <c>
        <v>0.864444444</v>
      </c>
      <c>
        <v>0</v>
      </c>
      <c>
        <v>16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3.9872564735060436</v>
      </c>
      <c>
        <v>0</v>
      </c>
      <c>
        <v>0</v>
      </c>
      <c>
        <v>0</v>
      </c>
      <c>
        <v>0.8601289608355104</v>
      </c>
      <c>
        <v>0</v>
      </c>
      <c>
        <v>0</v>
      </c>
      <c>
        <v>4.847385434341554</v>
      </c>
    </row>
    <row>
      <c>
        <v>2603138</v>
      </c>
      <c>
        <v>1</v>
      </c>
      <c>
        <is>
          <t>MANİSA</t>
        </is>
      </c>
      <c>
        <v>SOMA</v>
      </c>
      <c>
        <is>
          <t>Dağıtım Transformatörü</t>
        </is>
      </c>
      <c>
        <v>PİRAHMET TR-1 45-82-M00177_45-82-M00177_2353501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09.07.2023 19:59:36</t>
        </is>
      </c>
      <c>
        <is>
          <t>09.07.2023 22:50:12</t>
        </is>
      </c>
      <c>
        <v>2.843333333</v>
      </c>
      <c>
        <v>0</v>
      </c>
      <c>
        <v>86</v>
      </c>
      <c>
        <v>0</v>
      </c>
      <c>
        <v>0</v>
      </c>
      <c>
        <v>0</v>
      </c>
      <c>
        <v>6</v>
      </c>
      <c>
        <v>0</v>
      </c>
      <c>
        <v>0</v>
      </c>
      <c>
        <v>0</v>
      </c>
      <c>
        <v>21.259209562700708</v>
      </c>
      <c>
        <v>0</v>
      </c>
      <c>
        <v>0</v>
      </c>
      <c>
        <v>0</v>
      </c>
      <c>
        <v>4.909449070027814</v>
      </c>
      <c>
        <v>0</v>
      </c>
      <c>
        <v>0</v>
      </c>
      <c>
        <v>26.168658632728523</v>
      </c>
    </row>
    <row>
      <c>
        <v>2602889</v>
      </c>
      <c>
        <v>1</v>
      </c>
      <c>
        <is>
          <t>MANİSA</t>
        </is>
      </c>
      <c>
        <v>ALAŞEHİR</v>
      </c>
      <c>
        <is>
          <t>OG Fideri</t>
        </is>
      </c>
      <c>
        <v>YILMAZ KOÇU TR 45-73-M01182_DM-13/1 M01_65988370</v>
      </c>
      <c>
        <v>OG Ayırıcı Arızası</v>
      </c>
      <c>
        <v>Dağıtım-OG</v>
      </c>
      <c>
        <v>Uzun</v>
      </c>
      <c>
        <v>Şebeke işletmecisi</v>
      </c>
      <c>
        <v>Bildirimsiz</v>
      </c>
      <c>
        <is>
          <t>09.07.2023 14:27:52</t>
        </is>
      </c>
      <c>
        <is>
          <t>09.07.2023 18:54:50</t>
        </is>
      </c>
      <c>
        <v>4.449444444</v>
      </c>
      <c>
        <v>0</v>
      </c>
      <c>
        <v>119</v>
      </c>
      <c>
        <v>0</v>
      </c>
      <c>
        <v>0</v>
      </c>
      <c>
        <v>0</v>
      </c>
      <c>
        <v>24</v>
      </c>
      <c>
        <v>0</v>
      </c>
      <c>
        <v>0</v>
      </c>
      <c>
        <v>0</v>
      </c>
      <c>
        <v>274.88192006754196</v>
      </c>
      <c>
        <v>0</v>
      </c>
      <c>
        <v>0</v>
      </c>
      <c>
        <v>0</v>
      </c>
      <c>
        <v>312.40829568159376</v>
      </c>
      <c>
        <v>0</v>
      </c>
      <c>
        <v>0</v>
      </c>
      <c>
        <v>587.2902157491358</v>
      </c>
    </row>
    <row>
      <c>
        <v>2602989</v>
      </c>
      <c>
        <v>1</v>
      </c>
      <c>
        <is>
          <t>İZMİR</t>
        </is>
      </c>
      <c>
        <v>KARABURUN</v>
      </c>
      <c>
        <is>
          <t>AG Fideri</t>
        </is>
      </c>
      <c>
        <v>KARABURUN TR-3 35-21-L00007_B_56354710_56354710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09.07.2023 17:00:54</t>
        </is>
      </c>
      <c>
        <is>
          <t>09.07.2023 20:45:55</t>
        </is>
      </c>
      <c>
        <v>3.750277777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2.1179063179946946</v>
      </c>
      <c>
        <v>0</v>
      </c>
      <c>
        <v>0</v>
      </c>
      <c>
        <v>0</v>
      </c>
      <c>
        <v>0</v>
      </c>
      <c>
        <v>0</v>
      </c>
      <c>
        <v>0</v>
      </c>
      <c>
        <v>2.1179063179946946</v>
      </c>
    </row>
    <row>
      <c>
        <v>2602591</v>
      </c>
      <c>
        <v>1</v>
      </c>
      <c>
        <is>
          <t>İZMİR</t>
        </is>
      </c>
      <c>
        <v>ÖDEMİŞ</v>
      </c>
      <c>
        <is>
          <t>Dağıtım Transformatörü</t>
        </is>
      </c>
      <c>
        <v>YENİKÖY AKTAŞ MAH. TR-6 35-15-L00368_35-15-L00368_2365393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09.07.2023 09:09:06</t>
        </is>
      </c>
      <c>
        <is>
          <t>09.07.2023 11:57:58</t>
        </is>
      </c>
      <c>
        <v>2.814444444</v>
      </c>
      <c>
        <v>0</v>
      </c>
      <c>
        <v>37</v>
      </c>
      <c>
        <v>0</v>
      </c>
      <c>
        <v>6</v>
      </c>
      <c>
        <v>0</v>
      </c>
      <c>
        <v>9</v>
      </c>
      <c>
        <v>0</v>
      </c>
      <c>
        <v>0</v>
      </c>
      <c>
        <v>0</v>
      </c>
      <c>
        <v>32.60673990530637</v>
      </c>
      <c>
        <v>0</v>
      </c>
      <c>
        <v>22.042750832339703</v>
      </c>
      <c>
        <v>0</v>
      </c>
      <c>
        <v>33.24620439261385</v>
      </c>
      <c>
        <v>0</v>
      </c>
      <c>
        <v>0</v>
      </c>
      <c>
        <v>87.89569513025992</v>
      </c>
    </row>
    <row>
      <c>
        <v>2602637</v>
      </c>
      <c>
        <v>1</v>
      </c>
      <c>
        <is>
          <t>İZMİR</t>
        </is>
      </c>
      <c>
        <v>BORNOVA</v>
      </c>
      <c>
        <is>
          <t>OG Fideri</t>
        </is>
      </c>
      <c>
        <v>M-1635 GEÇİT 35-02-M01635_M-660 M04_2051879</v>
      </c>
      <c>
        <v>Şebeke Yenileme ve Kapasite Artışı Çalışması</v>
      </c>
      <c>
        <v>Dağıtım-OG</v>
      </c>
      <c>
        <v>Uzun</v>
      </c>
      <c>
        <v>Şebeke işletmecisi</v>
      </c>
      <c>
        <v>Bildirimli</v>
      </c>
      <c>
        <is>
          <t>09.07.2023 10:05:18</t>
        </is>
      </c>
      <c>
        <is>
          <t>09.07.2023 13:40:11</t>
        </is>
      </c>
      <c>
        <v>3.581388888</v>
      </c>
      <c>
        <v>0</v>
      </c>
      <c>
        <v>145</v>
      </c>
      <c>
        <v>0</v>
      </c>
      <c>
        <v>1</v>
      </c>
      <c>
        <v>30</v>
      </c>
      <c>
        <v>23</v>
      </c>
      <c>
        <v>13</v>
      </c>
      <c>
        <v>3</v>
      </c>
      <c>
        <v>0</v>
      </c>
      <c>
        <v>130.39339342734777</v>
      </c>
      <c>
        <v>0</v>
      </c>
      <c>
        <v>7.795941753812708</v>
      </c>
      <c>
        <v>2778.985469941788</v>
      </c>
      <c>
        <v>177.2629188674423</v>
      </c>
      <c>
        <v>1033.2144009920496</v>
      </c>
      <c>
        <v>213.86708127369408</v>
      </c>
      <c>
        <v>4341.519206256134</v>
      </c>
    </row>
    <row>
      <c>
        <v>2602760</v>
      </c>
      <c>
        <v>1</v>
      </c>
      <c>
        <is>
          <t>İZMİR</t>
        </is>
      </c>
      <c>
        <v>TORBALI</v>
      </c>
      <c>
        <is>
          <t>OG Fideri</t>
        </is>
      </c>
      <c>
        <v>TR-5 35-26-M00005_TR-6/TR-7 M03_72401079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09.07.2023 12:18:26</t>
        </is>
      </c>
      <c>
        <is>
          <t>09.07.2023 12:54:40</t>
        </is>
      </c>
      <c>
        <v>0.603888888</v>
      </c>
      <c>
        <v>0</v>
      </c>
      <c>
        <v>764</v>
      </c>
      <c>
        <v>0</v>
      </c>
      <c>
        <v>0</v>
      </c>
      <c>
        <v>0</v>
      </c>
      <c>
        <v>289</v>
      </c>
      <c>
        <v>0</v>
      </c>
      <c>
        <v>0</v>
      </c>
      <c>
        <v>0</v>
      </c>
      <c>
        <v>99.36476248331034</v>
      </c>
      <c>
        <v>0</v>
      </c>
      <c>
        <v>0</v>
      </c>
      <c>
        <v>0</v>
      </c>
      <c>
        <v>146.6251883820692</v>
      </c>
      <c>
        <v>0</v>
      </c>
      <c>
        <v>0</v>
      </c>
      <c>
        <v>245.98995086537957</v>
      </c>
    </row>
    <row>
      <c>
        <v>2602514</v>
      </c>
      <c>
        <v>1</v>
      </c>
      <c>
        <is>
          <t>İZMİR</t>
        </is>
      </c>
      <c>
        <v>KONAK</v>
      </c>
      <c>
        <is>
          <t>Saha Dağıtım Kutusu (SDK)</t>
        </is>
      </c>
      <c>
        <v>K-112 35-01-K00112_G 2G_5851219</v>
      </c>
      <c>
        <v>AG Yük Ayırıcı Arızası</v>
      </c>
      <c>
        <v>Dağıtım-AG</v>
      </c>
      <c>
        <v>Uzun</v>
      </c>
      <c>
        <v>Şebeke işletmecisi</v>
      </c>
      <c>
        <v>Bildirimsiz</v>
      </c>
      <c>
        <is>
          <t>09.07.2023 06:34:01</t>
        </is>
      </c>
      <c>
        <is>
          <t>09.07.2023 09:43:42</t>
        </is>
      </c>
      <c>
        <v>3.161388888</v>
      </c>
      <c>
        <v>0</v>
      </c>
      <c>
        <v>96</v>
      </c>
      <c>
        <v>0</v>
      </c>
      <c>
        <v>0</v>
      </c>
      <c>
        <v>0</v>
      </c>
      <c>
        <v>20</v>
      </c>
      <c>
        <v>0</v>
      </c>
      <c>
        <v>0</v>
      </c>
      <c>
        <v>0</v>
      </c>
      <c>
        <v>73.7249060416715</v>
      </c>
      <c>
        <v>0</v>
      </c>
      <c>
        <v>0</v>
      </c>
      <c>
        <v>0</v>
      </c>
      <c>
        <v>56.98196351609944</v>
      </c>
      <c>
        <v>0</v>
      </c>
      <c>
        <v>0</v>
      </c>
      <c>
        <v>130.70686955777094</v>
      </c>
    </row>
    <row>
      <c>
        <v>2603201</v>
      </c>
      <c>
        <v>1</v>
      </c>
      <c>
        <is>
          <t>İZMİR</t>
        </is>
      </c>
      <c>
        <v>FOÇA</v>
      </c>
      <c>
        <is>
          <t>AG Fideri</t>
        </is>
      </c>
      <c>
        <v>YENİFOÇA TR-18 35-23-M00018_B_90938672_90938672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09.07.2023 21:45:44</t>
        </is>
      </c>
      <c>
        <is>
          <t>09.07.2023 23:12:18</t>
        </is>
      </c>
      <c>
        <v>1.442777777</v>
      </c>
      <c>
        <v>0</v>
      </c>
      <c>
        <v>95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37.84440401477259</v>
      </c>
      <c>
        <v>0</v>
      </c>
      <c>
        <v>0</v>
      </c>
      <c>
        <v>0</v>
      </c>
      <c>
        <v>9.807056389559083</v>
      </c>
      <c>
        <v>0</v>
      </c>
      <c>
        <v>0</v>
      </c>
      <c>
        <v>47.65146040433167</v>
      </c>
    </row>
    <row>
      <c>
        <v>2603155</v>
      </c>
      <c>
        <v>1</v>
      </c>
      <c>
        <is>
          <t>İZMİR</t>
        </is>
      </c>
      <c>
        <v>BAYINDIR</v>
      </c>
      <c>
        <is>
          <t>Dağıtım Transformatörü</t>
        </is>
      </c>
      <c>
        <v>KIZILCAOVA TR-4 35-20-L00173_35-20-L00173_2368089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09.07.2023 20:29:32</t>
        </is>
      </c>
      <c>
        <is>
          <t>09.07.2023 23:05:24</t>
        </is>
      </c>
      <c>
        <v>2.597777777</v>
      </c>
      <c>
        <v>0</v>
      </c>
      <c>
        <v>107</v>
      </c>
      <c>
        <v>0</v>
      </c>
      <c>
        <v>0</v>
      </c>
      <c>
        <v>0</v>
      </c>
      <c>
        <v>8</v>
      </c>
      <c>
        <v>0</v>
      </c>
      <c>
        <v>0</v>
      </c>
      <c>
        <v>0</v>
      </c>
      <c>
        <v>78.50594339037029</v>
      </c>
      <c>
        <v>0</v>
      </c>
      <c>
        <v>0</v>
      </c>
      <c>
        <v>0</v>
      </c>
      <c>
        <v>12.164595757586051</v>
      </c>
      <c>
        <v>0</v>
      </c>
      <c>
        <v>0</v>
      </c>
      <c>
        <v>90.67053914795635</v>
      </c>
    </row>
    <row>
      <c>
        <v>2602823</v>
      </c>
      <c>
        <v>1</v>
      </c>
      <c>
        <is>
          <t>İZMİR</t>
        </is>
      </c>
      <c>
        <v>SEFERİHİSAR</v>
      </c>
      <c>
        <is>
          <t>Kullanıcı Bağlantı Hattı</t>
        </is>
      </c>
      <c>
        <v>PAYAMLI M-5 35-25-M00161_956658426_956658426</v>
      </c>
      <c>
        <v>AG Branşman Yeraltı Kablo Arızası</v>
      </c>
      <c>
        <v>Dağıtım-AG</v>
      </c>
      <c>
        <v>Uzun</v>
      </c>
      <c>
        <v>Şebeke işletmecisi</v>
      </c>
      <c>
        <v>Bildirimsiz</v>
      </c>
      <c>
        <is>
          <t>09.07.2023 13:20:23</t>
        </is>
      </c>
      <c>
        <is>
          <t>09.07.2023 14:16:27</t>
        </is>
      </c>
      <c>
        <v>0.934444444</v>
      </c>
      <c>
        <v>0</v>
      </c>
      <c>
        <v>3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0.6505627007772885</v>
      </c>
      <c>
        <v>0</v>
      </c>
      <c>
        <v>0</v>
      </c>
      <c>
        <v>0</v>
      </c>
      <c>
        <v>0</v>
      </c>
      <c>
        <v>0</v>
      </c>
      <c>
        <v>0</v>
      </c>
      <c>
        <v>0.6505627007772885</v>
      </c>
    </row>
    <row>
      <c>
        <v>2603009</v>
      </c>
      <c>
        <v>1</v>
      </c>
      <c>
        <is>
          <t>MANİSA</t>
        </is>
      </c>
      <c>
        <v>SALİHLİ</v>
      </c>
      <c>
        <is>
          <t>DM</t>
        </is>
      </c>
      <c>
        <v>YILMAZ İM 45-78-A00003_YILMAZ DM-1 M07_2108834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09.07.2023 17:25:02</t>
        </is>
      </c>
      <c>
        <is>
          <t>09.07.2023 18:04:26</t>
        </is>
      </c>
      <c>
        <v>0.656666666</v>
      </c>
      <c>
        <v>1</v>
      </c>
      <c>
        <v>1816</v>
      </c>
      <c>
        <v>96</v>
      </c>
      <c>
        <v>124</v>
      </c>
      <c>
        <v>34</v>
      </c>
      <c>
        <v>169</v>
      </c>
      <c>
        <v>14</v>
      </c>
      <c>
        <v>0</v>
      </c>
      <c>
        <v>0.69414040344684</v>
      </c>
      <c>
        <v>273.33897507412473</v>
      </c>
      <c>
        <v>264.7073850337181</v>
      </c>
      <c>
        <v>108.78095725700044</v>
      </c>
      <c>
        <v>129.07839963616567</v>
      </c>
      <c>
        <v>136.7769324717916</v>
      </c>
      <c>
        <v>333.84932416788126</v>
      </c>
      <c>
        <v>0</v>
      </c>
      <c>
        <v>1247.2261140441285</v>
      </c>
    </row>
    <row>
      <c>
        <v>2602720</v>
      </c>
      <c>
        <v>1</v>
      </c>
      <c>
        <is>
          <t>İZMİR</t>
        </is>
      </c>
      <c>
        <v>ÇİĞLİ</v>
      </c>
      <c>
        <is>
          <t>Kullanıcı Bağlantı Hattı</t>
        </is>
      </c>
      <c>
        <v>K-3322 35-09-K03322_97728168_97728168</v>
      </c>
      <c>
        <v>AG Box / Sdk Abone Çıkış Sigorta Atığı</v>
      </c>
      <c>
        <v>Dağıtım-AG</v>
      </c>
      <c>
        <v>Uzun</v>
      </c>
      <c>
        <v>Şebeke işletmecisi</v>
      </c>
      <c>
        <v>Bildirimsiz</v>
      </c>
      <c>
        <is>
          <t>09.07.2023 11:23:20</t>
        </is>
      </c>
      <c>
        <is>
          <t>09.07.2023 12:56:24</t>
        </is>
      </c>
      <c>
        <v>1.551111111</v>
      </c>
      <c>
        <v>0</v>
      </c>
      <c>
        <v>4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2.133969330979541</v>
      </c>
      <c>
        <v>0</v>
      </c>
      <c>
        <v>0</v>
      </c>
      <c>
        <v>0</v>
      </c>
      <c>
        <v>0</v>
      </c>
      <c>
        <v>0</v>
      </c>
      <c>
        <v>0</v>
      </c>
      <c>
        <v>2.133969330979541</v>
      </c>
    </row>
    <row>
      <c>
        <v>2602674</v>
      </c>
      <c>
        <v>1</v>
      </c>
      <c>
        <is>
          <t>İZMİR</t>
        </is>
      </c>
      <c>
        <v>KEMALPAŞA</v>
      </c>
      <c>
        <is>
          <t>Kullanıcı Bağlantı Hattı</t>
        </is>
      </c>
      <c>
        <v>ÖREN TOPRAK SULAMA TR-10 35-27-M01184_95000110423_95000110423</v>
      </c>
      <c>
        <v>AG Box / Sdk Abone Çıkış Sigorta Atığı</v>
      </c>
      <c>
        <v>Dağıtım-AG</v>
      </c>
      <c>
        <v>Uzun</v>
      </c>
      <c>
        <v>Şebeke işletmecisi</v>
      </c>
      <c>
        <v>Bildirimsiz</v>
      </c>
      <c>
        <is>
          <t>09.07.2023 10:37:27</t>
        </is>
      </c>
      <c>
        <is>
          <t>09.07.2023 13:38:51</t>
        </is>
      </c>
      <c>
        <v>3.023333333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0.397261525129524</v>
      </c>
      <c>
        <v>0</v>
      </c>
      <c>
        <v>0</v>
      </c>
      <c>
        <v>0</v>
      </c>
      <c>
        <v>0</v>
      </c>
      <c>
        <v>0</v>
      </c>
      <c>
        <v>0</v>
      </c>
      <c>
        <v>0.397261525129524</v>
      </c>
    </row>
    <row>
      <c>
        <v>2603178</v>
      </c>
      <c>
        <v>1</v>
      </c>
      <c>
        <is>
          <t>MANİSA</t>
        </is>
      </c>
      <c>
        <v>ŞEHZADELER</v>
      </c>
      <c>
        <is>
          <t>OG Fideri</t>
        </is>
      </c>
      <c>
        <v>BEYDERE KÖK 45-71-M00128_HatBaşıAyırıcı_53135144 M07_53135144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09.07.2023 21:09:28</t>
        </is>
      </c>
      <c>
        <is>
          <t>09.07.2023 23:10:26</t>
        </is>
      </c>
      <c>
        <v>2.016111111</v>
      </c>
      <c>
        <v>0</v>
      </c>
      <c>
        <v>2</v>
      </c>
      <c>
        <v>11</v>
      </c>
      <c>
        <v>17</v>
      </c>
      <c>
        <v>0</v>
      </c>
      <c>
        <v>1</v>
      </c>
      <c>
        <v>0</v>
      </c>
      <c>
        <v>0</v>
      </c>
      <c>
        <v>0</v>
      </c>
      <c>
        <v>1.0259079907355555</v>
      </c>
      <c>
        <v>40.487205945121765</v>
      </c>
      <c>
        <v>118.72286229318547</v>
      </c>
      <c>
        <v>0</v>
      </c>
      <c>
        <v>1.325490031050534</v>
      </c>
      <c>
        <v>0</v>
      </c>
      <c>
        <v>0</v>
      </c>
      <c>
        <v>161.5614662600933</v>
      </c>
    </row>
    <row>
      <c>
        <v>2602551</v>
      </c>
      <c>
        <v>1</v>
      </c>
      <c>
        <is>
          <t>İZMİR</t>
        </is>
      </c>
      <c>
        <v>KONAK</v>
      </c>
      <c>
        <is>
          <t>DM</t>
        </is>
      </c>
      <c>
        <v>GÖZTEPE İM 35-01-A00004_HAVACILAR K28_2046479</v>
      </c>
      <c>
        <v>Yabani Hayvan Teması</v>
      </c>
      <c>
        <v>Dağıtım-OG</v>
      </c>
      <c>
        <v>Uzun</v>
      </c>
      <c>
        <v>Şebeke işletmecisi</v>
      </c>
      <c>
        <v>Bildirimsiz</v>
      </c>
      <c>
        <is>
          <t>09.07.2023 08:20:41</t>
        </is>
      </c>
      <c>
        <is>
          <t>09.07.2023 09:33:12</t>
        </is>
      </c>
      <c>
        <v>1.208611111</v>
      </c>
      <c>
        <v>1</v>
      </c>
      <c>
        <v>1166</v>
      </c>
      <c>
        <v>0</v>
      </c>
      <c>
        <v>99</v>
      </c>
      <c>
        <v>0</v>
      </c>
      <c>
        <v>258</v>
      </c>
      <c>
        <v>1</v>
      </c>
      <c>
        <v>0</v>
      </c>
      <c>
        <v>8.860261490899235</v>
      </c>
      <c>
        <v>295.48340038380974</v>
      </c>
      <c>
        <v>0</v>
      </c>
      <c>
        <v>107.61383424370058</v>
      </c>
      <c>
        <v>0</v>
      </c>
      <c>
        <v>319.52309444640167</v>
      </c>
      <c>
        <v>244.38904935704193</v>
      </c>
      <c>
        <v>0</v>
      </c>
      <c>
        <v>975.8696399218531</v>
      </c>
    </row>
    <row>
      <c>
        <v>2602594</v>
      </c>
      <c>
        <v>1</v>
      </c>
      <c>
        <is>
          <t>İZMİR</t>
        </is>
      </c>
      <c>
        <v>BORNOVA</v>
      </c>
      <c>
        <is>
          <t>OG Fideri</t>
        </is>
      </c>
      <c>
        <v>M-913 35-02-M00913_M-632 M03_2118289</v>
      </c>
      <c>
        <v>Şebeke Yenileme ve Kapasite Artışı Çalışması</v>
      </c>
      <c>
        <v>Dağıtım-OG</v>
      </c>
      <c>
        <v>Uzun</v>
      </c>
      <c>
        <v>Şebeke işletmecisi</v>
      </c>
      <c>
        <v>Bildirimli</v>
      </c>
      <c>
        <is>
          <t>09.07.2023 09:14:44</t>
        </is>
      </c>
      <c>
        <is>
          <t>09.07.2023 17:15:09</t>
        </is>
      </c>
      <c>
        <v>8.006944444</v>
      </c>
      <c>
        <v>0</v>
      </c>
      <c>
        <v>0</v>
      </c>
      <c>
        <v>0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585.0297773271477</v>
      </c>
      <c>
        <v>0</v>
      </c>
      <c>
        <v>585.0297773271477</v>
      </c>
    </row>
    <row>
      <c>
        <v>2602843</v>
      </c>
      <c>
        <v>1</v>
      </c>
      <c>
        <is>
          <t>İZMİR</t>
        </is>
      </c>
      <c>
        <v>KEMALPAŞA</v>
      </c>
      <c>
        <is>
          <t>AG Fideri</t>
        </is>
      </c>
      <c>
        <v>YURDAKUL ALKAN SULAMA GRUBU TR 35-27-M00260_C_56372331_56372331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09.07.2023 13:45:55</t>
        </is>
      </c>
      <c>
        <is>
          <t>09.07.2023 16:24:27</t>
        </is>
      </c>
      <c>
        <v>2.642222222</v>
      </c>
      <c>
        <v>0</v>
      </c>
      <c>
        <v>5</v>
      </c>
      <c>
        <v>0</v>
      </c>
      <c>
        <v>19</v>
      </c>
      <c>
        <v>0</v>
      </c>
      <c>
        <v>3</v>
      </c>
      <c>
        <v>0</v>
      </c>
      <c>
        <v>0</v>
      </c>
      <c>
        <v>0</v>
      </c>
      <c>
        <v>6.56478873482274</v>
      </c>
      <c>
        <v>0</v>
      </c>
      <c>
        <v>26.154617796719332</v>
      </c>
      <c>
        <v>0</v>
      </c>
      <c>
        <v>1.414338371409101</v>
      </c>
      <c>
        <v>0</v>
      </c>
      <c>
        <v>0</v>
      </c>
      <c>
        <v>34.13374490295117</v>
      </c>
    </row>
    <row>
      <c>
        <v>2602992</v>
      </c>
      <c>
        <v>1</v>
      </c>
      <c>
        <is>
          <t>MANİSA</t>
        </is>
      </c>
      <c>
        <v>GÖRDES</v>
      </c>
      <c>
        <is>
          <t>AG Fideri</t>
        </is>
      </c>
      <c>
        <v>BEĞEL DEĞİRMENBOĞAZI TR-1 45-75-M00283_A_91297165_91297165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09.07.2023 17:05:30</t>
        </is>
      </c>
      <c>
        <is>
          <t>09.07.2023 20:48:05</t>
        </is>
      </c>
      <c>
        <v>3.709722222</v>
      </c>
      <c>
        <v>0</v>
      </c>
      <c>
        <v>2</v>
      </c>
      <c>
        <v>0</v>
      </c>
      <c>
        <v>1</v>
      </c>
      <c>
        <v>0</v>
      </c>
      <c>
        <v>1</v>
      </c>
      <c>
        <v>0</v>
      </c>
      <c>
        <v>0</v>
      </c>
      <c>
        <v>0</v>
      </c>
      <c>
        <v>0.18937127468559278</v>
      </c>
      <c>
        <v>0</v>
      </c>
      <c>
        <v>0.8543505019932177</v>
      </c>
      <c>
        <v>0</v>
      </c>
      <c>
        <v>6.279621836813889</v>
      </c>
      <c>
        <v>0</v>
      </c>
      <c>
        <v>0</v>
      </c>
      <c>
        <v>7.3233436134927</v>
      </c>
    </row>
    <row>
      <c>
        <v>2602686</v>
      </c>
      <c>
        <v>1</v>
      </c>
      <c>
        <is>
          <t>İZMİR</t>
        </is>
      </c>
      <c>
        <v>ÇİĞLİ</v>
      </c>
      <c>
        <is>
          <t>OG Fideri</t>
        </is>
      </c>
      <c>
        <v>M-251 35-09-M00251_M-252 M03_47547384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09.07.2023 10:50:11</t>
        </is>
      </c>
      <c>
        <is>
          <t>09.07.2023 11:00:34</t>
        </is>
      </c>
      <c>
        <v>0.173055555</v>
      </c>
      <c>
        <v>1</v>
      </c>
      <c>
        <v>530</v>
      </c>
      <c>
        <v>0</v>
      </c>
      <c>
        <v>1</v>
      </c>
      <c>
        <v>13</v>
      </c>
      <c>
        <v>120</v>
      </c>
      <c>
        <v>2</v>
      </c>
      <c>
        <v>1</v>
      </c>
      <c>
        <v>1.7960573665155055</v>
      </c>
      <c>
        <v>25.67267169187045</v>
      </c>
      <c>
        <v>0</v>
      </c>
      <c>
        <v>0.4972543372766667</v>
      </c>
      <c>
        <v>18.98394769641233</v>
      </c>
      <c>
        <v>27.591587595068273</v>
      </c>
      <c>
        <v>10.313422314856536</v>
      </c>
      <c>
        <v>0.7752537280642667</v>
      </c>
      <c>
        <v>85.63019473006403</v>
      </c>
    </row>
    <row>
      <c>
        <v>2602995</v>
      </c>
      <c>
        <v>1</v>
      </c>
      <c>
        <is>
          <t>İZMİR</t>
        </is>
      </c>
      <c>
        <v>BUCA</v>
      </c>
      <c>
        <is>
          <t>Saha Dağıtım Kutusu (SDK)</t>
        </is>
      </c>
      <c>
        <v>K-737 35-03-K00737_A a1_5806197</v>
      </c>
      <c>
        <v>AG Box / Sdk Giriş Sigorta Atığı</v>
      </c>
      <c>
        <v>Dağıtım-AG</v>
      </c>
      <c>
        <v>Uzun</v>
      </c>
      <c>
        <v>Şebeke işletmecisi</v>
      </c>
      <c>
        <v>Bildirimsiz</v>
      </c>
      <c>
        <is>
          <t>09.07.2023 17:11:08</t>
        </is>
      </c>
      <c>
        <is>
          <t>09.07.2023 20:57:32</t>
        </is>
      </c>
      <c>
        <v>3.773333333</v>
      </c>
      <c>
        <v>0</v>
      </c>
      <c>
        <v>116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92.66340733546704</v>
      </c>
      <c>
        <v>0</v>
      </c>
      <c>
        <v>0</v>
      </c>
      <c>
        <v>0</v>
      </c>
      <c>
        <v>12.74052881391111</v>
      </c>
      <c>
        <v>0</v>
      </c>
      <c>
        <v>0</v>
      </c>
      <c>
        <v>105.40393614937815</v>
      </c>
    </row>
    <row>
      <c>
        <v>2602832</v>
      </c>
      <c>
        <v>1</v>
      </c>
      <c>
        <is>
          <t>MANİSA</t>
        </is>
      </c>
      <c>
        <v>TURGUTLU</v>
      </c>
      <c>
        <is>
          <t>Dağıtım Transformatörü</t>
        </is>
      </c>
      <c>
        <v>KABAÇINAR TR-1 45-83-L00285_45-83-L00285_2356650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09.07.2023 13:10:31</t>
        </is>
      </c>
      <c>
        <is>
          <t>09.07.2023 17:38:13</t>
        </is>
      </c>
      <c>
        <v>4.461666666</v>
      </c>
      <c>
        <v>0</v>
      </c>
      <c>
        <v>63</v>
      </c>
      <c>
        <v>0</v>
      </c>
      <c>
        <v>33</v>
      </c>
      <c>
        <v>0</v>
      </c>
      <c>
        <v>11</v>
      </c>
      <c>
        <v>0</v>
      </c>
      <c>
        <v>0</v>
      </c>
      <c>
        <v>0</v>
      </c>
      <c>
        <v>37.55376050806198</v>
      </c>
      <c>
        <v>0</v>
      </c>
      <c>
        <v>112.0702833861362</v>
      </c>
      <c>
        <v>0</v>
      </c>
      <c>
        <v>26.759370820820244</v>
      </c>
      <c>
        <v>0</v>
      </c>
      <c>
        <v>0</v>
      </c>
      <c>
        <v>176.3834147150184</v>
      </c>
    </row>
    <row>
      <c>
        <v>2602918</v>
      </c>
      <c>
        <v>1</v>
      </c>
      <c>
        <is>
          <t>MANİSA</t>
        </is>
      </c>
      <c>
        <v>YUNUSEMRE</v>
      </c>
      <c>
        <is>
          <t>KÖK</t>
        </is>
      </c>
      <c>
        <v>YAĞCILAR KÖK 45-71-M00179_CELAL BAYAR KAMPÜSÜ ÖZEL M03_72258056</v>
      </c>
      <c>
        <v>Plansız Kesinti / Müdahale</v>
      </c>
      <c>
        <v>Dağıtım-OG</v>
      </c>
      <c>
        <v>Uzun</v>
      </c>
      <c>
        <v>Şebeke işletmecisi</v>
      </c>
      <c>
        <v>Bildirimsiz</v>
      </c>
      <c>
        <is>
          <t>09.07.2023 15:03:22</t>
        </is>
      </c>
      <c>
        <is>
          <t>09.07.2023 18:01:03</t>
        </is>
      </c>
      <c>
        <v>2.961388888</v>
      </c>
      <c>
        <v>0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164.1313986335151</v>
      </c>
      <c>
        <v>0</v>
      </c>
      <c>
        <v>0</v>
      </c>
      <c>
        <v>0</v>
      </c>
      <c>
        <v>164.1313986335151</v>
      </c>
    </row>
    <row>
      <c>
        <v>2602726</v>
      </c>
      <c>
        <v>1</v>
      </c>
      <c>
        <is>
          <t>İZMİR</t>
        </is>
      </c>
      <c>
        <v>KONAK</v>
      </c>
      <c>
        <is>
          <t>Kullanıcı Bağlantı Hattı</t>
        </is>
      </c>
      <c>
        <v>_911015032_911015032</v>
      </c>
      <c>
        <v>Üçüncü Şahısların Vermiş Olduğu Hasarlar</v>
      </c>
      <c>
        <v>Dağıtım-AG</v>
      </c>
      <c>
        <v>Uzun</v>
      </c>
      <c>
        <v>Dışsal</v>
      </c>
      <c>
        <v>Bildirimsiz</v>
      </c>
      <c>
        <is>
          <t>09.07.2023 11:35:05</t>
        </is>
      </c>
      <c>
        <is>
          <t>09.07.2023 18:17:26</t>
        </is>
      </c>
      <c>
        <v>6.705833333</v>
      </c>
      <c>
        <v>0</v>
      </c>
      <c>
        <v>1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1.7701643846715658</v>
      </c>
      <c>
        <v>0</v>
      </c>
      <c>
        <v>0</v>
      </c>
      <c>
        <v>0</v>
      </c>
      <c>
        <v>3.2698140187055356</v>
      </c>
      <c>
        <v>0</v>
      </c>
      <c>
        <v>0</v>
      </c>
      <c>
        <v>5.039978403377101</v>
      </c>
    </row>
    <row>
      <c>
        <v>2602563</v>
      </c>
      <c>
        <v>1</v>
      </c>
      <c>
        <is>
          <t>İZMİR</t>
        </is>
      </c>
      <c>
        <v>TİRE</v>
      </c>
      <c>
        <is>
          <t>AG Fideri</t>
        </is>
      </c>
      <c>
        <v>MUSTAFA ÖZDOĞAN SULAMA GRUBU 35-29-L00445_A_56396321_56396321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09.07.2023 08:40:19</t>
        </is>
      </c>
      <c>
        <is>
          <t>09.07.2023 09:27:56</t>
        </is>
      </c>
      <c>
        <v>0.793611111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</row>
    <row>
      <c>
        <v>2602523</v>
      </c>
      <c>
        <v>1</v>
      </c>
      <c>
        <is>
          <t>MANİSA</t>
        </is>
      </c>
      <c>
        <v>YUNUSEMRE</v>
      </c>
      <c>
        <is>
          <t>KÖK</t>
        </is>
      </c>
      <c>
        <v>SİYEKLİ KÖK 45-71-M00185_DAĞYENİCE M07_72256926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09.07.2023 07:02:35</t>
        </is>
      </c>
      <c>
        <is>
          <t>09.07.2023 07:08:33</t>
        </is>
      </c>
      <c>
        <v>0.099444444</v>
      </c>
      <c>
        <v>7</v>
      </c>
      <c>
        <v>1189</v>
      </c>
      <c>
        <v>4</v>
      </c>
      <c>
        <v>3</v>
      </c>
      <c>
        <v>3</v>
      </c>
      <c>
        <v>85</v>
      </c>
      <c>
        <v>0</v>
      </c>
      <c>
        <v>0</v>
      </c>
      <c>
        <v>0.10717304947999999</v>
      </c>
      <c>
        <v>10.293097265037744</v>
      </c>
      <c>
        <v>2.184773155816825</v>
      </c>
      <c>
        <v>0.417268094179705</v>
      </c>
      <c>
        <v>2.2540454462031274</v>
      </c>
      <c>
        <v>1.1388697637114111</v>
      </c>
      <c>
        <v>0</v>
      </c>
      <c>
        <v>0</v>
      </c>
      <c>
        <v>16.395226774428814</v>
      </c>
    </row>
    <row>
      <c>
        <v>2602517</v>
      </c>
      <c>
        <v>1</v>
      </c>
      <c>
        <is>
          <t>MANİSA</t>
        </is>
      </c>
      <c>
        <v>TURGUTLU</v>
      </c>
      <c>
        <is>
          <t>AG Fideri</t>
        </is>
      </c>
      <c>
        <v>AKÇAPINAR TARIMSAL SULAMA TR-4 45-83-M00589_A_91258636_91258636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09.07.2023 06:42:56</t>
        </is>
      </c>
      <c>
        <is>
          <t>09.07.2023 10:14:33</t>
        </is>
      </c>
      <c>
        <v>3.526944444</v>
      </c>
      <c>
        <v>0</v>
      </c>
      <c>
        <v>0</v>
      </c>
      <c>
        <v>0</v>
      </c>
      <c>
        <v>13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140.12120712138164</v>
      </c>
      <c>
        <v>0</v>
      </c>
      <c>
        <v>12.523093513317999</v>
      </c>
      <c>
        <v>0</v>
      </c>
      <c>
        <v>0</v>
      </c>
      <c>
        <v>152.64430063469965</v>
      </c>
    </row>
    <row>
      <c>
        <v>2602603</v>
      </c>
      <c>
        <v>1</v>
      </c>
      <c>
        <is>
          <t>İZMİR</t>
        </is>
      </c>
      <c>
        <v>KİRAZ</v>
      </c>
      <c>
        <is>
          <t>Dağıtım Transformatörü</t>
        </is>
      </c>
      <c>
        <v>TR-11 35-31-L00011_35-31-L00011_2349719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09.07.2023 09:26:21</t>
        </is>
      </c>
      <c>
        <is>
          <t>09.07.2023 10:46:31</t>
        </is>
      </c>
      <c>
        <v>1.336111111</v>
      </c>
      <c>
        <v>0</v>
      </c>
      <c>
        <v>377</v>
      </c>
      <c>
        <v>0</v>
      </c>
      <c>
        <v>3</v>
      </c>
      <c>
        <v>0</v>
      </c>
      <c>
        <v>254</v>
      </c>
      <c>
        <v>0</v>
      </c>
      <c>
        <v>0</v>
      </c>
      <c>
        <v>0</v>
      </c>
      <c>
        <v>67.35307604185186</v>
      </c>
      <c>
        <v>0</v>
      </c>
      <c>
        <v>3.4752307614918396</v>
      </c>
      <c>
        <v>0</v>
      </c>
      <c>
        <v>174.12273735399538</v>
      </c>
      <c>
        <v>0</v>
      </c>
      <c>
        <v>0</v>
      </c>
      <c>
        <v>244.95104415733908</v>
      </c>
    </row>
    <row>
      <c>
        <v>2603244</v>
      </c>
      <c>
        <v>1</v>
      </c>
      <c>
        <is>
          <t>MANİSA</t>
        </is>
      </c>
      <c>
        <v>TURGUTLU</v>
      </c>
      <c>
        <is>
          <t>KÖK</t>
        </is>
      </c>
      <c>
        <v>DERBENT ALTI TST KÖK 45-83-M00127_DERBENT TARIMSAL SULAMA M04_72202044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09.07.2023 23:17:33</t>
        </is>
      </c>
      <c>
        <is>
          <t>10.07.2023 01:21:42</t>
        </is>
      </c>
      <c>
        <v>2.069166666</v>
      </c>
      <c>
        <v>0</v>
      </c>
      <c>
        <v>3</v>
      </c>
      <c>
        <v>1</v>
      </c>
      <c>
        <v>47</v>
      </c>
      <c>
        <v>0</v>
      </c>
      <c>
        <v>8</v>
      </c>
      <c>
        <v>0</v>
      </c>
      <c>
        <v>0</v>
      </c>
      <c>
        <v>0</v>
      </c>
      <c>
        <v>1.4117169648797674</v>
      </c>
      <c>
        <v>68.17587998331916</v>
      </c>
      <c>
        <v>329.7159693290029</v>
      </c>
      <c>
        <v>0</v>
      </c>
      <c>
        <v>28.82328071726095</v>
      </c>
      <c>
        <v>0</v>
      </c>
      <c>
        <v>0</v>
      </c>
      <c>
        <v>428.1268469944628</v>
      </c>
    </row>
    <row>
      <c>
        <v>2602746</v>
      </c>
      <c>
        <v>1</v>
      </c>
      <c>
        <is>
          <t>İZMİR</t>
        </is>
      </c>
      <c>
        <v>KİRAZ</v>
      </c>
      <c>
        <is>
          <t>AG Fideri</t>
        </is>
      </c>
      <c>
        <v>OVACIK TR-2 35-31-L00150_47822289_56352610_56352610</v>
      </c>
      <c>
        <v>AG Pano Faz Sigorta Atığı</v>
      </c>
      <c>
        <v>Dağıtım-AG</v>
      </c>
      <c>
        <v>Uzun</v>
      </c>
      <c>
        <v>Şebeke işletmecisi</v>
      </c>
      <c>
        <v>Bildirimsiz</v>
      </c>
      <c>
        <is>
          <t>09.07.2023 11:56:44</t>
        </is>
      </c>
      <c>
        <is>
          <t>09.07.2023 13:06:59</t>
        </is>
      </c>
      <c>
        <v>1.170833333</v>
      </c>
      <c>
        <v>0</v>
      </c>
      <c>
        <v>5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0.8162023103581425</v>
      </c>
      <c>
        <v>0</v>
      </c>
      <c>
        <v>0</v>
      </c>
      <c>
        <v>0</v>
      </c>
      <c>
        <v>0</v>
      </c>
      <c>
        <v>0</v>
      </c>
      <c>
        <v>0</v>
      </c>
      <c>
        <v>0.8162023103581425</v>
      </c>
    </row>
    <row>
      <c>
        <v>2602703</v>
      </c>
      <c>
        <v>1</v>
      </c>
      <c>
        <is>
          <t>İZMİR</t>
        </is>
      </c>
      <c>
        <v>BERGAMA</v>
      </c>
      <c>
        <is>
          <t>Dağıtım Transformatörü</t>
        </is>
      </c>
      <c>
        <v>TOPÇAM SULAMA TR-13 35-16-M00206_35-16-M00206_2351138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09.07.2023 11:05:22</t>
        </is>
      </c>
      <c>
        <is>
          <t>09.07.2023 14:39:17</t>
        </is>
      </c>
      <c>
        <v>3.565277777</v>
      </c>
      <c>
        <v>0</v>
      </c>
      <c>
        <v>0</v>
      </c>
      <c>
        <v>0</v>
      </c>
      <c>
        <v>9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169.30204983578315</v>
      </c>
      <c>
        <v>0</v>
      </c>
      <c>
        <v>0</v>
      </c>
      <c>
        <v>0</v>
      </c>
      <c>
        <v>0</v>
      </c>
      <c>
        <v>169.30204983578315</v>
      </c>
    </row>
    <row>
      <c>
        <v>2603081</v>
      </c>
      <c>
        <v>1</v>
      </c>
      <c>
        <is>
          <t>MANİSA</t>
        </is>
      </c>
      <c>
        <v>YUNUSEMRE</v>
      </c>
      <c>
        <is>
          <t>KÖK</t>
        </is>
      </c>
      <c>
        <v>MURADİYE DM-5/6 KÖK 45-71-M00245_DM-19 M02_72097739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09.07.2023 18:41:38</t>
        </is>
      </c>
      <c>
        <is>
          <t>09.07.2023 20:38:50</t>
        </is>
      </c>
      <c>
        <v>1.953333333</v>
      </c>
      <c>
        <v>0</v>
      </c>
      <c>
        <v>0</v>
      </c>
      <c>
        <v>1</v>
      </c>
      <c>
        <v>0</v>
      </c>
      <c>
        <v>80</v>
      </c>
      <c>
        <v>1</v>
      </c>
      <c>
        <v>78</v>
      </c>
      <c>
        <v>4</v>
      </c>
      <c>
        <v>0</v>
      </c>
      <c>
        <v>0</v>
      </c>
      <c>
        <v>1.7853132766842128</v>
      </c>
      <c>
        <v>0</v>
      </c>
      <c>
        <v>1283.6534134687088</v>
      </c>
      <c>
        <v>6.637121563919321</v>
      </c>
      <c>
        <v>6559.04775349787</v>
      </c>
      <c>
        <v>51.99175531396856</v>
      </c>
      <c>
        <v>7903.115357121151</v>
      </c>
    </row>
    <row>
      <c>
        <v>2602689</v>
      </c>
      <c>
        <v>1</v>
      </c>
      <c>
        <is>
          <t>İZMİR</t>
        </is>
      </c>
      <c>
        <v>BORNOVA</v>
      </c>
      <c>
        <is>
          <t>AG Fideri</t>
        </is>
      </c>
      <c>
        <v>M-10 35-02-M00010_B_56362734_56362734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09.07.2023 10:55:25</t>
        </is>
      </c>
      <c>
        <is>
          <t>09.07.2023 11:45:18</t>
        </is>
      </c>
      <c>
        <v>0.831388888</v>
      </c>
      <c>
        <v>0</v>
      </c>
      <c>
        <v>0</v>
      </c>
      <c>
        <v>0</v>
      </c>
      <c>
        <v>0</v>
      </c>
      <c>
        <v>0</v>
      </c>
      <c>
        <v>12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36.383952385954224</v>
      </c>
      <c>
        <v>0</v>
      </c>
      <c>
        <v>10.272804928760317</v>
      </c>
      <c>
        <v>46.65675731471454</v>
      </c>
    </row>
    <row>
      <c>
        <v>2602646</v>
      </c>
      <c>
        <v>1</v>
      </c>
      <c>
        <is>
          <t>İZMİR</t>
        </is>
      </c>
      <c>
        <v>ÇEŞME</v>
      </c>
      <c>
        <is>
          <t>Kullanıcı Bağlantı Hattı</t>
        </is>
      </c>
      <c>
        <v>L-182 35-18-L00182_950442330_950442330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09.07.2023 09:54:17</t>
        </is>
      </c>
      <c>
        <is>
          <t>09.07.2023 17:19:42</t>
        </is>
      </c>
      <c>
        <v>7.423611111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0.5214246352929541</v>
      </c>
      <c>
        <v>0</v>
      </c>
      <c>
        <v>0</v>
      </c>
      <c>
        <v>0</v>
      </c>
      <c>
        <v>0</v>
      </c>
      <c>
        <v>0</v>
      </c>
      <c>
        <v>0</v>
      </c>
      <c>
        <v>0.5214246352929541</v>
      </c>
    </row>
    <row>
      <c>
        <v>2602875</v>
      </c>
      <c>
        <v>1</v>
      </c>
      <c>
        <is>
          <t>MANİSA</t>
        </is>
      </c>
      <c>
        <v>ŞEHZADELER</v>
      </c>
      <c>
        <is>
          <t>TM Fideri</t>
        </is>
      </c>
      <c>
        <v>MANİSA TM-1 45-71-A00001_TURGUTLU-1 M09_2309462</v>
      </c>
      <c>
        <v>OG İletken Kopması</v>
      </c>
      <c>
        <v>Dağıtım-OG</v>
      </c>
      <c>
        <v>Uzun</v>
      </c>
      <c>
        <v>Şebeke işletmecisi</v>
      </c>
      <c>
        <v>Bildirimsiz</v>
      </c>
      <c>
        <is>
          <t>09.07.2023 14:19:26</t>
        </is>
      </c>
      <c>
        <is>
          <t>09.07.2023 20:46:46</t>
        </is>
      </c>
      <c>
        <v>6.455555555</v>
      </c>
      <c>
        <v>12</v>
      </c>
      <c>
        <v>163</v>
      </c>
      <c>
        <v>207</v>
      </c>
      <c>
        <v>210</v>
      </c>
      <c>
        <v>13</v>
      </c>
      <c>
        <v>30</v>
      </c>
      <c>
        <v>0</v>
      </c>
      <c>
        <v>0</v>
      </c>
      <c>
        <v>61.289440631701765</v>
      </c>
      <c>
        <v>311.52532339169977</v>
      </c>
      <c>
        <v>4941.0279677358985</v>
      </c>
      <c>
        <v>5171.280103069026</v>
      </c>
      <c>
        <v>232.986898529195</v>
      </c>
      <c>
        <v>123.36161311137447</v>
      </c>
      <c>
        <v>0</v>
      </c>
      <c>
        <v>0</v>
      </c>
      <c>
        <v>10841.471346468894</v>
      </c>
    </row>
    <row>
      <c>
        <v>2602543</v>
      </c>
      <c>
        <v>1</v>
      </c>
      <c>
        <is>
          <t>İZMİR</t>
        </is>
      </c>
      <c>
        <v>BERGAMA</v>
      </c>
      <c>
        <is>
          <t>OG Fideri</t>
        </is>
      </c>
      <c>
        <v>AŞAĞICUMA DM 35-16-M00103_HatBaşıAyırıcı_53140597 M03_53140597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09.07.2023 07:40:39</t>
        </is>
      </c>
      <c>
        <is>
          <t>09.07.2023 10:57:11</t>
        </is>
      </c>
      <c>
        <v>3.275555555</v>
      </c>
      <c>
        <v>0</v>
      </c>
      <c>
        <v>139</v>
      </c>
      <c>
        <v>0</v>
      </c>
      <c>
        <v>0</v>
      </c>
      <c>
        <v>0</v>
      </c>
      <c>
        <v>54</v>
      </c>
      <c>
        <v>1</v>
      </c>
      <c>
        <v>0</v>
      </c>
      <c>
        <v>0</v>
      </c>
      <c>
        <v>57.09569562376088</v>
      </c>
      <c>
        <v>0</v>
      </c>
      <c>
        <v>0</v>
      </c>
      <c>
        <v>0</v>
      </c>
      <c>
        <v>45.09147810919491</v>
      </c>
      <c>
        <v>150.52111129537167</v>
      </c>
      <c>
        <v>0</v>
      </c>
      <c>
        <v>252.70828502832745</v>
      </c>
    </row>
    <row>
      <c>
        <v>2603021</v>
      </c>
      <c>
        <v>1</v>
      </c>
      <c>
        <is>
          <t>İZMİR</t>
        </is>
      </c>
      <c>
        <v>KARABURUN</v>
      </c>
      <c>
        <is>
          <t>Dağıtım Transformatörü</t>
        </is>
      </c>
      <c>
        <v>EĞLENHOCA TR-3 35-21-L00120_35-21-L00120_2375932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09.07.2023 17:35:41</t>
        </is>
      </c>
      <c>
        <is>
          <t>09.07.2023 18:41:30</t>
        </is>
      </c>
      <c>
        <v>1.096944444</v>
      </c>
      <c>
        <v>0</v>
      </c>
      <c>
        <v>163</v>
      </c>
      <c>
        <v>0</v>
      </c>
      <c>
        <v>0</v>
      </c>
      <c>
        <v>0</v>
      </c>
      <c>
        <v>15</v>
      </c>
      <c>
        <v>0</v>
      </c>
      <c>
        <v>0</v>
      </c>
      <c>
        <v>0</v>
      </c>
      <c>
        <v>36.82669119478405</v>
      </c>
      <c>
        <v>0</v>
      </c>
      <c>
        <v>0</v>
      </c>
      <c>
        <v>0</v>
      </c>
      <c>
        <v>3.741277849849829</v>
      </c>
      <c>
        <v>0</v>
      </c>
      <c>
        <v>0</v>
      </c>
      <c>
        <v>40.56796904463388</v>
      </c>
    </row>
    <row>
      <c>
        <v>2602998</v>
      </c>
      <c>
        <v>1</v>
      </c>
      <c>
        <is>
          <t>MANİSA</t>
        </is>
      </c>
      <c>
        <v>SARUHANLI</v>
      </c>
      <c>
        <is>
          <t>KÖK</t>
        </is>
      </c>
      <c>
        <v>PAŞAKÖY KÖK 45-80-M00052_TAŞDİBİ ÇIKIŞI M010_72063859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09.07.2023 17:14:16</t>
        </is>
      </c>
      <c>
        <is>
          <t>09.07.2023 17:54:08</t>
        </is>
      </c>
      <c>
        <v>0.664444444</v>
      </c>
      <c>
        <v>4</v>
      </c>
      <c>
        <v>492</v>
      </c>
      <c>
        <v>31</v>
      </c>
      <c>
        <v>50</v>
      </c>
      <c>
        <v>6</v>
      </c>
      <c>
        <v>37</v>
      </c>
      <c>
        <v>0</v>
      </c>
      <c>
        <v>0</v>
      </c>
      <c>
        <v>0.5377678453333332</v>
      </c>
      <c>
        <v>50.00713392798012</v>
      </c>
      <c>
        <v>34.696964549552504</v>
      </c>
      <c>
        <v>16.973576489454402</v>
      </c>
      <c>
        <v>26.718650123510105</v>
      </c>
      <c>
        <v>12.347779081196265</v>
      </c>
      <c>
        <v>0</v>
      </c>
      <c>
        <v>0</v>
      </c>
      <c>
        <v>141.28187201702673</v>
      </c>
    </row>
    <row>
      <c>
        <v>2602812</v>
      </c>
      <c>
        <v>1</v>
      </c>
      <c>
        <is>
          <t>İZMİR</t>
        </is>
      </c>
      <c>
        <v>BERGAMA</v>
      </c>
      <c>
        <is>
          <t>Dağıtım Transformatörü</t>
        </is>
      </c>
      <c>
        <v>TR-63 35-16-L00063_35-16-L00063_2347616</v>
      </c>
      <c>
        <v>Şebeke Yenileme ve Kapasite Artışı Çalışması</v>
      </c>
      <c>
        <v>Dağıtım-AG</v>
      </c>
      <c>
        <v>Uzun</v>
      </c>
      <c>
        <v>Şebeke işletmecisi</v>
      </c>
      <c>
        <v>Bildirimli</v>
      </c>
      <c>
        <is>
          <t>09.07.2023 09:52:40</t>
        </is>
      </c>
      <c>
        <is>
          <t>09.07.2023 16:43:25</t>
        </is>
      </c>
      <c>
        <v>6.845833333</v>
      </c>
      <c>
        <v>0</v>
      </c>
      <c>
        <v>1</v>
      </c>
      <c>
        <v>0</v>
      </c>
      <c>
        <v>0</v>
      </c>
      <c>
        <v>0</v>
      </c>
      <c>
        <v>56</v>
      </c>
      <c>
        <v>0</v>
      </c>
      <c>
        <v>1</v>
      </c>
      <c>
        <v>0</v>
      </c>
      <c>
        <v>2.157850131618125</v>
      </c>
      <c>
        <v>0</v>
      </c>
      <c>
        <v>0</v>
      </c>
      <c>
        <v>0</v>
      </c>
      <c>
        <v>185.33801895744998</v>
      </c>
      <c>
        <v>0</v>
      </c>
      <c>
        <v>17.589576928541224</v>
      </c>
      <c>
        <v>205.0854460176093</v>
      </c>
    </row>
    <row>
      <c>
        <v>2602480</v>
      </c>
      <c>
        <v>1</v>
      </c>
      <c>
        <is>
          <t>İZMİR</t>
        </is>
      </c>
      <c>
        <v>BORNOVA</v>
      </c>
      <c>
        <is>
          <t>OG Fideri</t>
        </is>
      </c>
      <c>
        <v>M-1322 35-02-M01322_DAĞITIM TRAFOSU M01_2114272</v>
      </c>
      <c>
        <v>Manevra</v>
      </c>
      <c>
        <v>Dağıtım-OG</v>
      </c>
      <c>
        <v>Uzun</v>
      </c>
      <c>
        <v>Şebeke işletmecisi</v>
      </c>
      <c>
        <v>Bildirimli</v>
      </c>
      <c>
        <is>
          <t>09.07.2023 02:12:16</t>
        </is>
      </c>
      <c>
        <is>
          <t>09.07.2023 02:16:21</t>
        </is>
      </c>
      <c>
        <v>0.068055555</v>
      </c>
      <c>
        <v>0</v>
      </c>
      <c>
        <v>1</v>
      </c>
      <c>
        <v>0</v>
      </c>
      <c>
        <v>0</v>
      </c>
      <c>
        <v>0</v>
      </c>
      <c>
        <v>34</v>
      </c>
      <c>
        <v>0</v>
      </c>
      <c>
        <v>2</v>
      </c>
      <c>
        <v>0</v>
      </c>
      <c>
        <v>0.14419001403419668</v>
      </c>
      <c>
        <v>0</v>
      </c>
      <c>
        <v>0</v>
      </c>
      <c>
        <v>0</v>
      </c>
      <c>
        <v>1.5444214273466266</v>
      </c>
      <c>
        <v>0</v>
      </c>
      <c>
        <v>0.02562589409501722</v>
      </c>
      <c>
        <v>1.7142373354758405</v>
      </c>
    </row>
    <row>
      <c>
        <v>2602766</v>
      </c>
      <c>
        <v>1</v>
      </c>
      <c>
        <is>
          <t>İZMİR</t>
        </is>
      </c>
      <c>
        <v>BORNOVA</v>
      </c>
      <c>
        <is>
          <t>AG Fideri</t>
        </is>
      </c>
      <c>
        <v>M-377 35-02-M00377_D_56381464_56381464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09.07.2023 12:34:38</t>
        </is>
      </c>
      <c>
        <is>
          <t>09.07.2023 13:19:15</t>
        </is>
      </c>
      <c>
        <v>0.743611111</v>
      </c>
      <c>
        <v>0</v>
      </c>
      <c>
        <v>39</v>
      </c>
      <c>
        <v>0</v>
      </c>
      <c>
        <v>0</v>
      </c>
      <c>
        <v>0</v>
      </c>
      <c>
        <v>19</v>
      </c>
      <c>
        <v>0</v>
      </c>
      <c>
        <v>2</v>
      </c>
      <c>
        <v>0</v>
      </c>
      <c>
        <v>7.6033909717620975</v>
      </c>
      <c>
        <v>0</v>
      </c>
      <c>
        <v>0</v>
      </c>
      <c>
        <v>0</v>
      </c>
      <c>
        <v>30.116111200005214</v>
      </c>
      <c>
        <v>0</v>
      </c>
      <c>
        <v>10.795328768614635</v>
      </c>
      <c>
        <v>48.51483094038194</v>
      </c>
    </row>
    <row>
      <c>
        <v>2602666</v>
      </c>
      <c>
        <v>1</v>
      </c>
      <c>
        <is>
          <t>İZMİR</t>
        </is>
      </c>
      <c>
        <v>BAYINDIR</v>
      </c>
      <c>
        <is>
          <t>KÖK</t>
        </is>
      </c>
      <c>
        <v>ÇINARDİBİ KÖK 35-20-M00069_ÇINARDİBİ M03_66050735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09.07.2023 10:31:38</t>
        </is>
      </c>
      <c>
        <is>
          <t>09.07.2023 11:35:24</t>
        </is>
      </c>
      <c>
        <v>1.062777777</v>
      </c>
      <c>
        <v>0</v>
      </c>
      <c>
        <v>433</v>
      </c>
      <c>
        <v>1</v>
      </c>
      <c>
        <v>117</v>
      </c>
      <c>
        <v>1</v>
      </c>
      <c>
        <v>264</v>
      </c>
      <c>
        <v>0</v>
      </c>
      <c>
        <v>0</v>
      </c>
      <c>
        <v>0</v>
      </c>
      <c>
        <v>73.87831023023679</v>
      </c>
      <c>
        <v>5.5573642249922965</v>
      </c>
      <c>
        <v>47.26841040140972</v>
      </c>
      <c>
        <v>6.1351243605546575</v>
      </c>
      <c>
        <v>99.17749182601409</v>
      </c>
      <c>
        <v>0</v>
      </c>
      <c>
        <v>0</v>
      </c>
      <c>
        <v>232.01670104320758</v>
      </c>
    </row>
    <row>
      <c>
        <v>2602915</v>
      </c>
      <c>
        <v>1</v>
      </c>
      <c>
        <is>
          <t>MANİSA</t>
        </is>
      </c>
      <c>
        <v>AKHİSAR</v>
      </c>
      <c>
        <is>
          <t>DM</t>
        </is>
      </c>
      <c>
        <v>KAPAKLI İM 45-72-A00003_RAHMİYE (ESKİ BEYOBA) L06_2107700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09.07.2023 15:05:33</t>
        </is>
      </c>
      <c>
        <is>
          <t>09.07.2023 15:14:28</t>
        </is>
      </c>
      <c>
        <v>0.148611111</v>
      </c>
      <c>
        <v>2</v>
      </c>
      <c>
        <v>51</v>
      </c>
      <c>
        <v>18</v>
      </c>
      <c>
        <v>44</v>
      </c>
      <c>
        <v>5</v>
      </c>
      <c>
        <v>5</v>
      </c>
      <c>
        <v>1</v>
      </c>
      <c>
        <v>0</v>
      </c>
      <c>
        <v>0.06495795476089584</v>
      </c>
      <c>
        <v>0.6955107600644352</v>
      </c>
      <c>
        <v>35.6552771814608</v>
      </c>
      <c>
        <v>21.855533824570383</v>
      </c>
      <c>
        <v>1.8305169253816096</v>
      </c>
      <c>
        <v>0.34112222485292454</v>
      </c>
      <c>
        <v>1.6130004712223625</v>
      </c>
      <c>
        <v>0</v>
      </c>
      <c>
        <v>62.05591934231341</v>
      </c>
    </row>
    <row>
      <c>
        <v>2602580</v>
      </c>
      <c>
        <v>1</v>
      </c>
      <c>
        <is>
          <t>MANİSA</t>
        </is>
      </c>
      <c>
        <v>SARUHANLI</v>
      </c>
      <c>
        <is>
          <t>DM</t>
        </is>
      </c>
      <c>
        <v>SARUHANLI DM 45-80-M00001_SARUHANLI TM-2 M15_2324167</v>
      </c>
      <c>
        <v>Manevra</v>
      </c>
      <c>
        <v>Dağıtım-OG</v>
      </c>
      <c>
        <v>Uzun</v>
      </c>
      <c>
        <v>Şebeke işletmecisi</v>
      </c>
      <c>
        <v>Bildirimli</v>
      </c>
      <c>
        <is>
          <t>09.07.2023 09:00:10</t>
        </is>
      </c>
      <c>
        <is>
          <t>09.07.2023 09:07:00</t>
        </is>
      </c>
      <c>
        <v>0.113888888</v>
      </c>
      <c>
        <v>24</v>
      </c>
      <c>
        <v>8871</v>
      </c>
      <c>
        <v>726</v>
      </c>
      <c>
        <v>634</v>
      </c>
      <c>
        <v>121</v>
      </c>
      <c>
        <v>902</v>
      </c>
      <c>
        <v>16</v>
      </c>
      <c>
        <v>2</v>
      </c>
      <c>
        <v>4.6932318064828005</v>
      </c>
      <c>
        <v>174.77053453022063</v>
      </c>
      <c>
        <v>481.3536680759969</v>
      </c>
      <c>
        <v>348.9228589165944</v>
      </c>
      <c>
        <v>38.99178955817809</v>
      </c>
      <c>
        <v>54.33722886450002</v>
      </c>
      <c>
        <v>27.412194361175466</v>
      </c>
      <c>
        <v>5.609141075579939</v>
      </c>
      <c>
        <v>1136.0906471887283</v>
      </c>
    </row>
    <row>
      <c>
        <v>2602606</v>
      </c>
      <c>
        <v>1</v>
      </c>
      <c>
        <is>
          <t>MANİSA</t>
        </is>
      </c>
      <c>
        <v>ŞEHZADELER</v>
      </c>
      <c>
        <is>
          <t>KÖK</t>
        </is>
      </c>
      <c>
        <v>BEYDERE KÖK 45-71-M00128_ESKİ KARAAĞAÇLI M07_50217162</v>
      </c>
      <c>
        <v>OG Fider Açması</v>
      </c>
      <c>
        <v>Dağıtım-OG</v>
      </c>
      <c>
        <v>Kısa</v>
      </c>
      <c>
        <v>Şebeke işletmecisi</v>
      </c>
      <c>
        <v>Bildirimsiz</v>
      </c>
      <c>
        <is>
          <t>09.07.2023 09:30:54</t>
        </is>
      </c>
      <c>
        <is>
          <t>09.07.2023 09:33:16</t>
        </is>
      </c>
      <c>
        <v>0.039444444</v>
      </c>
      <c>
        <v>4</v>
      </c>
      <c>
        <v>87</v>
      </c>
      <c>
        <v>100</v>
      </c>
      <c>
        <v>98</v>
      </c>
      <c>
        <v>2</v>
      </c>
      <c>
        <v>8</v>
      </c>
      <c>
        <v>0</v>
      </c>
      <c>
        <v>0</v>
      </c>
      <c>
        <v>0.07418237047266665</v>
      </c>
      <c>
        <v>0.7931350846297344</v>
      </c>
      <c>
        <v>14.753751598622726</v>
      </c>
      <c>
        <v>13.583026712053487</v>
      </c>
      <c>
        <v>0.4599013980171295</v>
      </c>
      <c>
        <v>0.2533033032410276</v>
      </c>
      <c>
        <v>0</v>
      </c>
      <c>
        <v>0</v>
      </c>
      <c>
        <v>29.917300467036767</v>
      </c>
    </row>
    <row>
      <c>
        <v>2602978</v>
      </c>
      <c>
        <v>1</v>
      </c>
      <c>
        <is>
          <t>MANİSA</t>
        </is>
      </c>
      <c>
        <v>GÖLMARMARA</v>
      </c>
      <c>
        <is>
          <t>DM</t>
        </is>
      </c>
      <c>
        <v>GÖLMARMARA İM 45-85-A00001_TİYENLİ M10_2305895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09.07.2023 16:37:31</t>
        </is>
      </c>
      <c>
        <is>
          <t>09.07.2023 17:59:48</t>
        </is>
      </c>
      <c>
        <v>1.371388888</v>
      </c>
      <c>
        <v>2</v>
      </c>
      <c>
        <v>754</v>
      </c>
      <c>
        <v>128</v>
      </c>
      <c>
        <v>209</v>
      </c>
      <c>
        <v>8</v>
      </c>
      <c>
        <v>75</v>
      </c>
      <c>
        <v>0</v>
      </c>
      <c>
        <v>0</v>
      </c>
      <c>
        <v>0.7383719035822223</v>
      </c>
      <c>
        <v>223.72090389634192</v>
      </c>
      <c>
        <v>2068.9185043852654</v>
      </c>
      <c>
        <v>1883.0790673080865</v>
      </c>
      <c>
        <v>60.16588660523937</v>
      </c>
      <c>
        <v>75.09320775399623</v>
      </c>
      <c>
        <v>0</v>
      </c>
      <c>
        <v>0</v>
      </c>
      <c>
        <v>4311.715941852512</v>
      </c>
    </row>
    <row>
      <c>
        <v>2602557</v>
      </c>
      <c>
        <v>1</v>
      </c>
      <c>
        <is>
          <t>İZMİR</t>
        </is>
      </c>
      <c>
        <v>SELÇUK</v>
      </c>
      <c>
        <is>
          <t>DM</t>
        </is>
      </c>
      <c>
        <v>SELÇUK İM/DM 35-13-A00004_SELÇUK ZİRAİ SULAMA L05_65986298</v>
      </c>
      <c>
        <v>OG İzolatör Arızası</v>
      </c>
      <c>
        <v>Dağıtım-OG</v>
      </c>
      <c>
        <v>Uzun</v>
      </c>
      <c>
        <v>Şebeke işletmecisi</v>
      </c>
      <c>
        <v>Bildirimsiz</v>
      </c>
      <c>
        <is>
          <t>09.07.2023 08:30:22</t>
        </is>
      </c>
      <c>
        <is>
          <t>09.07.2023 13:02:06</t>
        </is>
      </c>
      <c>
        <v>4.528888888</v>
      </c>
      <c>
        <v>1</v>
      </c>
      <c>
        <v>43</v>
      </c>
      <c>
        <v>21</v>
      </c>
      <c>
        <v>277</v>
      </c>
      <c>
        <v>14</v>
      </c>
      <c>
        <v>64</v>
      </c>
      <c>
        <v>1</v>
      </c>
      <c>
        <v>0</v>
      </c>
      <c>
        <v>5.23053487622505</v>
      </c>
      <c>
        <v>82.62230105701977</v>
      </c>
      <c>
        <v>331.5642314246022</v>
      </c>
      <c>
        <v>1961.0318607156169</v>
      </c>
      <c>
        <v>1060.488588232955</v>
      </c>
      <c>
        <v>386.0765106511333</v>
      </c>
      <c>
        <v>5.9899637913927615</v>
      </c>
      <c>
        <v>0</v>
      </c>
      <c>
        <v>3833.003990748945</v>
      </c>
    </row>
    <row>
      <c>
        <v>2603247</v>
      </c>
      <c>
        <v>1</v>
      </c>
      <c>
        <is>
          <t>İZMİR</t>
        </is>
      </c>
      <c>
        <v>ÖDEMİŞ</v>
      </c>
      <c>
        <is>
          <t>AG Fideri</t>
        </is>
      </c>
      <c>
        <v>SUBATAN TR-5 35-15-L00340_A_56354119_56354119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09.07.2023 23:33:31</t>
        </is>
      </c>
      <c>
        <is>
          <t>10.07.2023 02:07:05</t>
        </is>
      </c>
      <c>
        <v>2.559444444</v>
      </c>
      <c>
        <v>0</v>
      </c>
      <c>
        <v>8</v>
      </c>
      <c>
        <v>0</v>
      </c>
      <c>
        <v>4</v>
      </c>
      <c>
        <v>0</v>
      </c>
      <c>
        <v>3</v>
      </c>
      <c>
        <v>0</v>
      </c>
      <c>
        <v>0</v>
      </c>
      <c>
        <v>0</v>
      </c>
      <c>
        <v>1.2602807379017957</v>
      </c>
      <c>
        <v>0</v>
      </c>
      <c>
        <v>2.1285572359719227</v>
      </c>
      <c>
        <v>0</v>
      </c>
      <c>
        <v>5.257218532151122</v>
      </c>
      <c>
        <v>0</v>
      </c>
      <c>
        <v>0</v>
      </c>
      <c>
        <v>8.646056506024841</v>
      </c>
    </row>
    <row>
      <c>
        <v>2603084</v>
      </c>
      <c>
        <v>1</v>
      </c>
      <c>
        <is>
          <t>İZMİR</t>
        </is>
      </c>
      <c>
        <v>DİKİLİ</v>
      </c>
      <c>
        <is>
          <t>Dağıtım Transformatörü</t>
        </is>
      </c>
      <c>
        <v>TR-50 35-30-L00050_35-30-L00050_2350780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09.07.2023 18:52:32</t>
        </is>
      </c>
      <c>
        <is>
          <t>09.07.2023 19:58:35</t>
        </is>
      </c>
      <c>
        <v>1.100833333</v>
      </c>
      <c>
        <v>0</v>
      </c>
      <c>
        <v>3</v>
      </c>
      <c>
        <v>0</v>
      </c>
      <c>
        <v>17</v>
      </c>
      <c>
        <v>0</v>
      </c>
      <c>
        <v>3</v>
      </c>
      <c>
        <v>0</v>
      </c>
      <c>
        <v>0</v>
      </c>
      <c>
        <v>0</v>
      </c>
      <c>
        <v>1.926466170962428</v>
      </c>
      <c>
        <v>0</v>
      </c>
      <c>
        <v>6.214789185074027</v>
      </c>
      <c>
        <v>0</v>
      </c>
      <c>
        <v>9.963750746936526</v>
      </c>
      <c>
        <v>0</v>
      </c>
      <c>
        <v>0</v>
      </c>
      <c>
        <v>18.10500610297298</v>
      </c>
    </row>
    <row>
      <c>
        <v>2603227</v>
      </c>
      <c>
        <v>1</v>
      </c>
      <c>
        <is>
          <t>MANİSA</t>
        </is>
      </c>
      <c>
        <v>TURGUTLU</v>
      </c>
      <c>
        <is>
          <t>AG Fideri</t>
        </is>
      </c>
      <c>
        <v>TR-1/6 45-83-M00006__84021674_84021674</v>
      </c>
      <c>
        <v>AG Tel Kopuğu</v>
      </c>
      <c>
        <v>Dağıtım-AG</v>
      </c>
      <c>
        <v>Uzun</v>
      </c>
      <c>
        <v>Şebeke işletmecisi</v>
      </c>
      <c>
        <v>Bildirimsiz</v>
      </c>
      <c>
        <is>
          <t>09.07.2023 22:31:17</t>
        </is>
      </c>
      <c>
        <is>
          <t>09.07.2023 23:52:22</t>
        </is>
      </c>
      <c>
        <v>1.351388888</v>
      </c>
      <c>
        <v>0</v>
      </c>
      <c>
        <v>0</v>
      </c>
      <c>
        <v>0</v>
      </c>
      <c>
        <v>13</v>
      </c>
      <c>
        <v>0</v>
      </c>
      <c>
        <v>5</v>
      </c>
      <c>
        <v>0</v>
      </c>
      <c>
        <v>0</v>
      </c>
      <c>
        <v>0</v>
      </c>
      <c>
        <v>0</v>
      </c>
      <c>
        <v>0</v>
      </c>
      <c>
        <v>27.181492946311007</v>
      </c>
      <c>
        <v>0</v>
      </c>
      <c>
        <v>8.25115768163377</v>
      </c>
      <c>
        <v>0</v>
      </c>
      <c>
        <v>0</v>
      </c>
      <c>
        <v>35.43265062794478</v>
      </c>
    </row>
    <row>
      <c>
        <v>2602500</v>
      </c>
      <c>
        <v>1</v>
      </c>
      <c>
        <is>
          <t>İZMİR</t>
        </is>
      </c>
      <c>
        <v>BUCA</v>
      </c>
      <c>
        <is>
          <t>AG Fideri</t>
        </is>
      </c>
      <c>
        <v>K-1466 35-03-K01466_C_56365991_56365991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09.07.2023 05:38:51</t>
        </is>
      </c>
      <c>
        <is>
          <t>09.07.2023 09:06:29</t>
        </is>
      </c>
      <c>
        <v>3.460555555</v>
      </c>
      <c>
        <v>0</v>
      </c>
      <c>
        <v>18</v>
      </c>
      <c>
        <v>0</v>
      </c>
      <c>
        <v>0</v>
      </c>
      <c>
        <v>0</v>
      </c>
      <c>
        <v>13</v>
      </c>
      <c>
        <v>0</v>
      </c>
      <c>
        <v>0</v>
      </c>
      <c>
        <v>0</v>
      </c>
      <c>
        <v>14.535963968818084</v>
      </c>
      <c>
        <v>0</v>
      </c>
      <c>
        <v>0</v>
      </c>
      <c>
        <v>0</v>
      </c>
      <c>
        <v>61.52915274226931</v>
      </c>
      <c>
        <v>0</v>
      </c>
      <c>
        <v>0</v>
      </c>
      <c>
        <v>76.0651167110874</v>
      </c>
    </row>
    <row>
      <c>
        <v>2602643</v>
      </c>
      <c>
        <v>1</v>
      </c>
      <c>
        <is>
          <t>İZMİR</t>
        </is>
      </c>
      <c>
        <v>KİRAZ</v>
      </c>
      <c>
        <is>
          <t>OG Fideri</t>
        </is>
      </c>
      <c>
        <v>SULUDERE KÖK 35-31-L00057_HatBaşıAyırıcı_93809186 L03_93809186</v>
      </c>
      <c>
        <v>OG Ayırıcı Arızası</v>
      </c>
      <c>
        <v>Dağıtım-OG</v>
      </c>
      <c>
        <v>Uzun</v>
      </c>
      <c>
        <v>Şebeke işletmecisi</v>
      </c>
      <c>
        <v>Bildirimsiz</v>
      </c>
      <c>
        <is>
          <t>09.07.2023 10:06:59</t>
        </is>
      </c>
      <c>
        <is>
          <t>09.07.2023 11:44:04</t>
        </is>
      </c>
      <c>
        <v>1.618055555</v>
      </c>
      <c>
        <v>0</v>
      </c>
      <c>
        <v>191</v>
      </c>
      <c>
        <v>1</v>
      </c>
      <c>
        <v>83</v>
      </c>
      <c>
        <v>3</v>
      </c>
      <c>
        <v>29</v>
      </c>
      <c>
        <v>0</v>
      </c>
      <c>
        <v>0</v>
      </c>
      <c>
        <v>0</v>
      </c>
      <c>
        <v>43.96384290211933</v>
      </c>
      <c>
        <v>4.48988028255</v>
      </c>
      <c>
        <v>66.17909673451715</v>
      </c>
      <c>
        <v>40.65732103244528</v>
      </c>
      <c>
        <v>31.584562599754474</v>
      </c>
      <c>
        <v>0</v>
      </c>
      <c>
        <v>0</v>
      </c>
      <c>
        <v>186.87470355138623</v>
      </c>
    </row>
    <row>
      <c>
        <v>2602947</v>
      </c>
      <c>
        <v>1</v>
      </c>
      <c>
        <is>
          <t>İZMİR</t>
        </is>
      </c>
      <c>
        <v>KİRAZ</v>
      </c>
      <c>
        <is>
          <t>AG Fideri</t>
        </is>
      </c>
      <c>
        <v>KARAMAN TR-1 35-31-L00049_A_91002228_91002228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09.07.2023 15:53:58</t>
        </is>
      </c>
      <c>
        <is>
          <t>09.07.2023 17:56:28</t>
        </is>
      </c>
      <c>
        <v>2.041666666</v>
      </c>
      <c>
        <v>0</v>
      </c>
      <c>
        <v>15</v>
      </c>
      <c>
        <v>0</v>
      </c>
      <c>
        <v>11</v>
      </c>
      <c>
        <v>0</v>
      </c>
      <c>
        <v>10</v>
      </c>
      <c>
        <v>0</v>
      </c>
      <c>
        <v>0</v>
      </c>
      <c>
        <v>0</v>
      </c>
      <c>
        <v>8.176944479715608</v>
      </c>
      <c>
        <v>0</v>
      </c>
      <c>
        <v>11.535158753294848</v>
      </c>
      <c>
        <v>0</v>
      </c>
      <c>
        <v>13.639848709583346</v>
      </c>
      <c>
        <v>0</v>
      </c>
      <c>
        <v>0</v>
      </c>
      <c>
        <v>33.3519519425938</v>
      </c>
    </row>
    <row>
      <c>
        <v>2602592</v>
      </c>
      <c>
        <v>1</v>
      </c>
      <c>
        <is>
          <t>İZMİR</t>
        </is>
      </c>
      <c>
        <v>KONAK</v>
      </c>
      <c>
        <is>
          <t>Dağıtım Transformatörü</t>
        </is>
      </c>
      <c>
        <v>M-2600 35-01-M02600_35-01-M02600_50248163</v>
      </c>
      <c>
        <v>Şebeke Bakım Çalışması</v>
      </c>
      <c>
        <v>Dağıtım-AG</v>
      </c>
      <c>
        <v>Uzun</v>
      </c>
      <c>
        <v>Şebeke işletmecisi</v>
      </c>
      <c>
        <v>Bildirimli</v>
      </c>
      <c>
        <is>
          <t>09.07.2023 09:13:56</t>
        </is>
      </c>
      <c>
        <is>
          <t>09.07.2023 11:21:01</t>
        </is>
      </c>
      <c>
        <v>2.118055555</v>
      </c>
      <c>
        <v>0</v>
      </c>
      <c>
        <v>1</v>
      </c>
      <c>
        <v>0</v>
      </c>
      <c>
        <v>0</v>
      </c>
      <c>
        <v>0</v>
      </c>
      <c>
        <v>150</v>
      </c>
      <c>
        <v>0</v>
      </c>
      <c>
        <v>1</v>
      </c>
      <c>
        <v>0</v>
      </c>
      <c>
        <v>0.004784852826221778</v>
      </c>
      <c>
        <v>0</v>
      </c>
      <c>
        <v>0</v>
      </c>
      <c>
        <v>0</v>
      </c>
      <c>
        <v>241.2718982774869</v>
      </c>
      <c>
        <v>0</v>
      </c>
      <c>
        <v>85.50698005424917</v>
      </c>
      <c>
        <v>326.78366318456233</v>
      </c>
    </row>
    <row>
      <c>
        <v>2602924</v>
      </c>
      <c>
        <v>1</v>
      </c>
      <c>
        <is>
          <t>MANİSA</t>
        </is>
      </c>
      <c>
        <v>SELENDİ</v>
      </c>
      <c>
        <is>
          <t>KÖK</t>
        </is>
      </c>
      <c>
        <v>ÇAMLICA KÖK 45-81-M00048_ÇANŞA ÇIKIŞ M03_71996151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09.07.2023 15:16:56</t>
        </is>
      </c>
      <c>
        <is>
          <t>09.07.2023 16:56:13</t>
        </is>
      </c>
      <c>
        <v>1.654722222</v>
      </c>
      <c>
        <v>1</v>
      </c>
      <c>
        <v>522</v>
      </c>
      <c>
        <v>0</v>
      </c>
      <c>
        <v>0</v>
      </c>
      <c>
        <v>1</v>
      </c>
      <c>
        <v>32</v>
      </c>
      <c>
        <v>0</v>
      </c>
      <c>
        <v>0</v>
      </c>
      <c>
        <v>0.44293116073777783</v>
      </c>
      <c>
        <v>92.21928966282645</v>
      </c>
      <c>
        <v>0</v>
      </c>
      <c>
        <v>0</v>
      </c>
      <c>
        <v>2.052215935540235</v>
      </c>
      <c>
        <v>12.57283070162294</v>
      </c>
      <c>
        <v>0</v>
      </c>
      <c>
        <v>0</v>
      </c>
      <c>
        <v>107.2872674607274</v>
      </c>
    </row>
    <row>
      <c>
        <v>2602755</v>
      </c>
      <c>
        <v>1</v>
      </c>
      <c>
        <is>
          <t>MANİSA</t>
        </is>
      </c>
      <c>
        <v>YUNUSEMRE</v>
      </c>
      <c>
        <is>
          <t>DM</t>
        </is>
      </c>
      <c>
        <v>MURADİYE DM 45-71-M00006_ÜÇPINAR DM M02_2076872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09.07.2023 12:21:49</t>
        </is>
      </c>
      <c>
        <is>
          <t>09.07.2023 12:28:07</t>
        </is>
      </c>
      <c>
        <v>0.105</v>
      </c>
      <c>
        <v>69</v>
      </c>
      <c>
        <v>5348</v>
      </c>
      <c>
        <v>545</v>
      </c>
      <c>
        <v>401</v>
      </c>
      <c>
        <v>63</v>
      </c>
      <c>
        <v>562</v>
      </c>
      <c>
        <v>4</v>
      </c>
      <c>
        <v>0</v>
      </c>
      <c>
        <v>9.209081851412812</v>
      </c>
      <c>
        <v>88.18211254908873</v>
      </c>
      <c>
        <v>141.5506692580968</v>
      </c>
      <c>
        <v>51.32911052969455</v>
      </c>
      <c>
        <v>60.86510002175699</v>
      </c>
      <c>
        <v>32.10560289608395</v>
      </c>
      <c>
        <v>18.556761077774084</v>
      </c>
      <c>
        <v>0</v>
      </c>
      <c>
        <v>401.7984381839079</v>
      </c>
    </row>
    <row>
      <c>
        <v>2602878</v>
      </c>
      <c>
        <v>1</v>
      </c>
      <c>
        <is>
          <t>İZMİR</t>
        </is>
      </c>
      <c>
        <v>KARABAĞLAR</v>
      </c>
      <c>
        <is>
          <t>Kullanıcı Bağlantı Hattı</t>
        </is>
      </c>
      <c>
        <v>K-1206 35-01-K01206_95002354917_95002354917</v>
      </c>
      <c>
        <v>Üçüncü Şahısların Vermiş Olduğu Hasarlar</v>
      </c>
      <c>
        <v>Dağıtım-AG</v>
      </c>
      <c>
        <v>Uzun</v>
      </c>
      <c>
        <v>Dışsal</v>
      </c>
      <c>
        <v>Bildirimsiz</v>
      </c>
      <c>
        <is>
          <t>09.07.2023 14:22:52</t>
        </is>
      </c>
      <c>
        <is>
          <t>09.07.2023 18:23:57</t>
        </is>
      </c>
      <c>
        <v>4.018055555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1.9580747459999996</v>
      </c>
      <c>
        <v>0</v>
      </c>
      <c>
        <v>0</v>
      </c>
      <c>
        <v>0</v>
      </c>
      <c>
        <v>0</v>
      </c>
      <c>
        <v>0</v>
      </c>
      <c>
        <v>0</v>
      </c>
      <c>
        <v>1.9580747459999996</v>
      </c>
    </row>
    <row>
      <c>
        <v>2602609</v>
      </c>
      <c>
        <v>1</v>
      </c>
      <c>
        <is>
          <t>İZMİR</t>
        </is>
      </c>
      <c>
        <v>ALİAĞA</v>
      </c>
      <c>
        <is>
          <t>AG Fideri</t>
        </is>
      </c>
      <c>
        <v>SANAYİ SİTESİ TR-5 35-17-M00300__56389500_56389500</v>
      </c>
      <c>
        <v>Şebeke Bakım Çalışması</v>
      </c>
      <c>
        <v>Dağıtım-AG</v>
      </c>
      <c>
        <v>Uzun</v>
      </c>
      <c>
        <v>Şebeke işletmecisi</v>
      </c>
      <c>
        <v>Bildirimli</v>
      </c>
      <c>
        <is>
          <t>09.07.2023 09:34:03</t>
        </is>
      </c>
      <c>
        <is>
          <t>09.07.2023 11:58:16</t>
        </is>
      </c>
      <c>
        <v>2.403611111</v>
      </c>
      <c>
        <v>0</v>
      </c>
      <c>
        <v>0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3.74455789239</v>
      </c>
      <c>
        <v>0</v>
      </c>
      <c>
        <v>0</v>
      </c>
      <c>
        <v>3.74455789239</v>
      </c>
    </row>
    <row>
      <c>
        <v>2602715</v>
      </c>
      <c>
        <v>1</v>
      </c>
      <c>
        <is>
          <t>MANİSA</t>
        </is>
      </c>
      <c>
        <v>SARUHANLI</v>
      </c>
      <c>
        <is>
          <t>KÖK</t>
        </is>
      </c>
      <c>
        <v>HACIRAHMANLI TR-1 KÖK 45-80-M00070_HACIRAHMANLI TARIMSAL SULAMA M03_72197689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09.07.2023 11:20:48</t>
        </is>
      </c>
      <c>
        <is>
          <t>09.07.2023 12:05:23</t>
        </is>
      </c>
      <c>
        <v>0.743055555</v>
      </c>
      <c>
        <v>4</v>
      </c>
      <c>
        <v>4</v>
      </c>
      <c>
        <v>70</v>
      </c>
      <c>
        <v>65</v>
      </c>
      <c>
        <v>9</v>
      </c>
      <c>
        <v>2</v>
      </c>
      <c>
        <v>0</v>
      </c>
      <c>
        <v>0</v>
      </c>
      <c>
        <v>1.3991318275467695</v>
      </c>
      <c>
        <v>1.8504752285689365</v>
      </c>
      <c>
        <v>217.73824627441826</v>
      </c>
      <c>
        <v>180.4580887977139</v>
      </c>
      <c>
        <v>34.21194299824434</v>
      </c>
      <c>
        <v>1.5698628328138609</v>
      </c>
      <c>
        <v>0</v>
      </c>
      <c>
        <v>0</v>
      </c>
      <c>
        <v>437.2277479593061</v>
      </c>
    </row>
    <row>
      <c>
        <v>2602569</v>
      </c>
      <c>
        <v>1</v>
      </c>
      <c>
        <is>
          <t>MANİSA</t>
        </is>
      </c>
      <c>
        <v>ŞEHZADELER</v>
      </c>
      <c>
        <is>
          <t>OG Fideri</t>
        </is>
      </c>
      <c>
        <v>DM-09/12 (KÖMÜRCÜLER SİTESİ) 45-71-M00378_CEZAEVİ M03_66152436</v>
      </c>
      <c>
        <v>Şebeke Yenileme ve Kapasite Artışı Çalışması</v>
      </c>
      <c>
        <v>Dağıtım-OG</v>
      </c>
      <c>
        <v>Uzun</v>
      </c>
      <c>
        <v>Şebeke işletmecisi</v>
      </c>
      <c>
        <v>Bildirimli</v>
      </c>
      <c>
        <is>
          <t>09.07.2023 08:52:53</t>
        </is>
      </c>
      <c>
        <is>
          <t>09.07.2023 12:32:20</t>
        </is>
      </c>
      <c>
        <v>3.6575</v>
      </c>
      <c>
        <v>0</v>
      </c>
      <c>
        <v>2</v>
      </c>
      <c>
        <v>0</v>
      </c>
      <c>
        <v>0</v>
      </c>
      <c>
        <v>2</v>
      </c>
      <c>
        <v>39</v>
      </c>
      <c>
        <v>1</v>
      </c>
      <c>
        <v>0</v>
      </c>
      <c>
        <v>0</v>
      </c>
      <c>
        <v>0.7724893082538888</v>
      </c>
      <c>
        <v>0</v>
      </c>
      <c>
        <v>0</v>
      </c>
      <c>
        <v>188.3331231313256</v>
      </c>
      <c>
        <v>136.86698587519828</v>
      </c>
      <c>
        <v>31.14139138641424</v>
      </c>
      <c>
        <v>0</v>
      </c>
      <c>
        <v>357.113989701192</v>
      </c>
    </row>
    <row>
      <c>
        <v>2602669</v>
      </c>
      <c>
        <v>1</v>
      </c>
      <c>
        <is>
          <t>İZMİR</t>
        </is>
      </c>
      <c>
        <v>MENDERES</v>
      </c>
      <c>
        <is>
          <t>KÖK</t>
        </is>
      </c>
      <c>
        <v>METAL İŞLERİ TR-12 KÖK 35-22-M00112_TAHTALIÇAY-OĞLANANASI DİZDARLAR SULAMA GRUBU M04_72106668</v>
      </c>
      <c>
        <v>Şebeke Bakım Çalışması</v>
      </c>
      <c>
        <v>Dağıtım-OG</v>
      </c>
      <c>
        <v>Uzun</v>
      </c>
      <c>
        <v>Şebeke işletmecisi</v>
      </c>
      <c>
        <v>Bildirimli</v>
      </c>
      <c>
        <is>
          <t>09.07.2023 10:30:27</t>
        </is>
      </c>
      <c>
        <is>
          <t>09.07.2023 11:15:01</t>
        </is>
      </c>
      <c>
        <v>0.742777777</v>
      </c>
      <c>
        <v>0</v>
      </c>
      <c>
        <v>29</v>
      </c>
      <c>
        <v>1</v>
      </c>
      <c>
        <v>12</v>
      </c>
      <c>
        <v>8</v>
      </c>
      <c>
        <v>20</v>
      </c>
      <c>
        <v>3</v>
      </c>
      <c>
        <v>0</v>
      </c>
      <c>
        <v>0</v>
      </c>
      <c>
        <v>4.568658101626439</v>
      </c>
      <c>
        <v>1.1109134097054403</v>
      </c>
      <c>
        <v>19.189637577470783</v>
      </c>
      <c>
        <v>16.307221796402445</v>
      </c>
      <c>
        <v>8.495041266399962</v>
      </c>
      <c>
        <v>12.361253083649476</v>
      </c>
      <c>
        <v>0</v>
      </c>
      <c>
        <v>62.032725235254546</v>
      </c>
    </row>
    <row>
      <c>
        <v>2602675</v>
      </c>
      <c>
        <v>1</v>
      </c>
      <c>
        <is>
          <t>İZMİR</t>
        </is>
      </c>
      <c>
        <v>BUCA</v>
      </c>
      <c>
        <is>
          <t>AG Fideri</t>
        </is>
      </c>
      <c>
        <v>K-2919 35-03-K02919_A_56362951_56362951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09.07.2023 10:39:50</t>
        </is>
      </c>
      <c>
        <is>
          <t>09.07.2023 20:02:20</t>
        </is>
      </c>
      <c>
        <v>9.375</v>
      </c>
      <c>
        <v>0</v>
      </c>
      <c>
        <v>87</v>
      </c>
      <c>
        <v>0</v>
      </c>
      <c>
        <v>0</v>
      </c>
      <c>
        <v>0</v>
      </c>
      <c>
        <v>18</v>
      </c>
      <c>
        <v>0</v>
      </c>
      <c>
        <v>0</v>
      </c>
      <c>
        <v>0</v>
      </c>
      <c>
        <v>172.6539312666971</v>
      </c>
      <c>
        <v>0</v>
      </c>
      <c>
        <v>0</v>
      </c>
      <c>
        <v>0</v>
      </c>
      <c>
        <v>121.11070330061483</v>
      </c>
      <c>
        <v>0</v>
      </c>
      <c>
        <v>0</v>
      </c>
      <c>
        <v>293.76463456731193</v>
      </c>
    </row>
    <row>
      <c>
        <v>2603150</v>
      </c>
      <c>
        <v>1</v>
      </c>
      <c>
        <is>
          <t>İZMİR</t>
        </is>
      </c>
      <c>
        <v>ALİAĞA</v>
      </c>
      <c>
        <is>
          <t>OG Fideri</t>
        </is>
      </c>
      <c>
        <v>ALOSBİ TM 35-17-A00006_HatBaşıAyırıcı_53134031 M05_53134031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09.07.2023 20:25:27</t>
        </is>
      </c>
      <c>
        <is>
          <t>09.07.2023 21:01:20</t>
        </is>
      </c>
      <c>
        <v>0.598055555</v>
      </c>
      <c>
        <v>0</v>
      </c>
      <c>
        <v>0</v>
      </c>
      <c>
        <v>0</v>
      </c>
      <c>
        <v>0</v>
      </c>
      <c>
        <v>1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0.48732691379371373</v>
      </c>
      <c>
        <v>0</v>
      </c>
      <c>
        <v>5.5024040466493265</v>
      </c>
      <c>
        <v>0</v>
      </c>
      <c>
        <v>5.98973096044304</v>
      </c>
    </row>
    <row>
      <c>
        <v>2602738</v>
      </c>
      <c>
        <v>1</v>
      </c>
      <c>
        <is>
          <t>MANİSA</t>
        </is>
      </c>
      <c>
        <v>KULA</v>
      </c>
      <c>
        <is>
          <t>AG Fideri</t>
        </is>
      </c>
      <c>
        <v>GÖKÇEÖREN TR-6 45-77-M00034_A_56387128_56387128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09.07.2023 11:48:35</t>
        </is>
      </c>
      <c>
        <is>
          <t>09.07.2023 14:21:55</t>
        </is>
      </c>
      <c>
        <v>2.555555555</v>
      </c>
      <c>
        <v>0</v>
      </c>
      <c>
        <v>1</v>
      </c>
      <c>
        <v>0</v>
      </c>
      <c>
        <v>1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0.5591932017503778</v>
      </c>
      <c>
        <v>0</v>
      </c>
      <c>
        <v>0.00010807200792916667</v>
      </c>
      <c>
        <v>0</v>
      </c>
      <c>
        <v>0</v>
      </c>
      <c>
        <v>0.559301273758307</v>
      </c>
    </row>
    <row>
      <c>
        <v>2603130</v>
      </c>
      <c>
        <v>1</v>
      </c>
      <c>
        <is>
          <t>İZMİR</t>
        </is>
      </c>
      <c>
        <v>TİRE</v>
      </c>
      <c>
        <is>
          <t>AG Fideri</t>
        </is>
      </c>
      <c>
        <v>AKKOYUNLU TR-2 35-29-L00270_A_56367718_56367718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09.07.2023 19:47:17</t>
        </is>
      </c>
      <c>
        <is>
          <t>09.07.2023 21:11:29</t>
        </is>
      </c>
      <c>
        <v>1.403333333</v>
      </c>
      <c>
        <v>0</v>
      </c>
      <c>
        <v>9</v>
      </c>
      <c>
        <v>0</v>
      </c>
      <c>
        <v>2</v>
      </c>
      <c>
        <v>0</v>
      </c>
      <c>
        <v>3</v>
      </c>
      <c>
        <v>0</v>
      </c>
      <c>
        <v>0</v>
      </c>
      <c>
        <v>0</v>
      </c>
      <c>
        <v>7.418490254316366</v>
      </c>
      <c>
        <v>0</v>
      </c>
      <c>
        <v>1.6729804400170074</v>
      </c>
      <c>
        <v>0</v>
      </c>
      <c>
        <v>5.659267413695726</v>
      </c>
      <c>
        <v>0</v>
      </c>
      <c>
        <v>0</v>
      </c>
      <c>
        <v>14.7507381080291</v>
      </c>
    </row>
    <row>
      <c>
        <v>2602987</v>
      </c>
      <c>
        <v>1</v>
      </c>
      <c>
        <is>
          <t>İZMİR</t>
        </is>
      </c>
      <c>
        <v>KARABAĞLAR</v>
      </c>
      <c>
        <is>
          <t>AG Fideri</t>
        </is>
      </c>
      <c>
        <v>K-3641 35-01-K03641_A_91183062_91183062</v>
      </c>
      <c>
        <v>AG Hatta Ağaç Kesimi</v>
      </c>
      <c>
        <v>Dağıtım-AG</v>
      </c>
      <c>
        <v>Uzun</v>
      </c>
      <c>
        <v>Şebeke işletmecisi</v>
      </c>
      <c>
        <v>Bildirimsiz</v>
      </c>
      <c>
        <is>
          <t>09.07.2023 16:47:16</t>
        </is>
      </c>
      <c>
        <is>
          <t>09.07.2023 19:35:05</t>
        </is>
      </c>
      <c>
        <v>2.796944444</v>
      </c>
      <c>
        <v>0</v>
      </c>
      <c>
        <v>17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12.335536720991804</v>
      </c>
      <c>
        <v>0</v>
      </c>
      <c>
        <v>0</v>
      </c>
      <c>
        <v>0</v>
      </c>
      <c>
        <v>0</v>
      </c>
      <c>
        <v>0</v>
      </c>
      <c>
        <v>0</v>
      </c>
      <c>
        <v>12.335536720991804</v>
      </c>
    </row>
    <row>
      <c>
        <v>2603087</v>
      </c>
      <c>
        <v>1</v>
      </c>
      <c>
        <is>
          <t>MANİSA</t>
        </is>
      </c>
      <c>
        <v>ALAŞEHİR</v>
      </c>
      <c>
        <is>
          <t>OG Fideri</t>
        </is>
      </c>
      <c>
        <v>KAVAKLIDERE TR-12 45-73-M00145_TR-14 M05_2093010</v>
      </c>
      <c>
        <v>Plansız Kesinti / Müdahale</v>
      </c>
      <c>
        <v>Dağıtım-OG</v>
      </c>
      <c>
        <v>Uzun</v>
      </c>
      <c>
        <v>Şebeke işletmecisi</v>
      </c>
      <c>
        <v>Bildirimsiz</v>
      </c>
      <c>
        <is>
          <t>09.07.2023 19:03:48</t>
        </is>
      </c>
      <c>
        <is>
          <t>09.07.2023 20:05:24</t>
        </is>
      </c>
      <c>
        <v>1.026666666</v>
      </c>
      <c>
        <v>5</v>
      </c>
      <c>
        <v>127</v>
      </c>
      <c>
        <v>18</v>
      </c>
      <c>
        <v>39</v>
      </c>
      <c>
        <v>3</v>
      </c>
      <c>
        <v>50</v>
      </c>
      <c>
        <v>0</v>
      </c>
      <c>
        <v>0</v>
      </c>
      <c>
        <v>9.768513982535163</v>
      </c>
      <c>
        <v>25.39077768935545</v>
      </c>
      <c>
        <v>207.32932579553443</v>
      </c>
      <c>
        <v>192.20065047772982</v>
      </c>
      <c>
        <v>6.883321560489267</v>
      </c>
      <c>
        <v>25.85372905171246</v>
      </c>
      <c>
        <v>0</v>
      </c>
      <c>
        <v>0</v>
      </c>
      <c>
        <v>467.4263185573566</v>
      </c>
    </row>
    <row>
      <c>
        <v>2603113</v>
      </c>
      <c>
        <v>1</v>
      </c>
      <c>
        <is>
          <t>İZMİR</t>
        </is>
      </c>
      <c>
        <v>TİRE</v>
      </c>
      <c>
        <is>
          <t>DM</t>
        </is>
      </c>
      <c>
        <v>TİRE İM-DM-1 35-29-A00001_DM-2 M06_2312228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09.07.2023 19:25:46</t>
        </is>
      </c>
      <c>
        <is>
          <t>09.07.2023 19:41:21</t>
        </is>
      </c>
      <c>
        <v>0.259722222</v>
      </c>
      <c>
        <v>5</v>
      </c>
      <c>
        <v>11562</v>
      </c>
      <c>
        <v>0</v>
      </c>
      <c>
        <v>15</v>
      </c>
      <c>
        <v>22</v>
      </c>
      <c>
        <v>2897</v>
      </c>
      <c>
        <v>0</v>
      </c>
      <c>
        <v>0</v>
      </c>
      <c>
        <v>0.7138853812026569</v>
      </c>
      <c>
        <v>604.0197150668151</v>
      </c>
      <c>
        <v>0</v>
      </c>
      <c>
        <v>8.116687187245887</v>
      </c>
      <c>
        <v>29.813167446047142</v>
      </c>
      <c>
        <v>575.229553686156</v>
      </c>
      <c>
        <v>0</v>
      </c>
      <c>
        <v>0</v>
      </c>
      <c>
        <v>1217.8930087674669</v>
      </c>
    </row>
    <row>
      <c>
        <v>2603090</v>
      </c>
      <c>
        <v>1</v>
      </c>
      <c>
        <is>
          <t>MANİSA</t>
        </is>
      </c>
      <c>
        <v>YUNUSEMRE</v>
      </c>
      <c>
        <is>
          <t>KÖK</t>
        </is>
      </c>
      <c>
        <v>YAĞCILAR KÖK 45-71-M00179_YAĞCILAR M04_72258057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09.07.2023 19:08:56</t>
        </is>
      </c>
      <c>
        <is>
          <t>09.07.2023 20:51:10</t>
        </is>
      </c>
      <c>
        <v>1.703888888</v>
      </c>
      <c>
        <v>6</v>
      </c>
      <c>
        <v>631</v>
      </c>
      <c>
        <v>100</v>
      </c>
      <c>
        <v>29</v>
      </c>
      <c>
        <v>6</v>
      </c>
      <c>
        <v>65</v>
      </c>
      <c>
        <v>0</v>
      </c>
      <c>
        <v>0</v>
      </c>
      <c>
        <v>3.6775673577444983</v>
      </c>
      <c>
        <v>211.1749197119617</v>
      </c>
      <c>
        <v>329.03789384922305</v>
      </c>
      <c>
        <v>30.625980195207223</v>
      </c>
      <c>
        <v>37.96903942212271</v>
      </c>
      <c>
        <v>53.081350788627574</v>
      </c>
      <c>
        <v>0</v>
      </c>
      <c>
        <v>0</v>
      </c>
      <c>
        <v>665.5667513248868</v>
      </c>
    </row>
    <row>
      <c>
        <v>2602735</v>
      </c>
      <c>
        <v>1</v>
      </c>
      <c>
        <is>
          <t>İZMİR</t>
        </is>
      </c>
      <c>
        <v>BAYINDIR</v>
      </c>
      <c>
        <is>
          <t>AG Fideri</t>
        </is>
      </c>
      <c>
        <v>SÖĞÜTÖREN TR-3 35-20-L00349_A_91177786_91177786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09.07.2023 11:47:30</t>
        </is>
      </c>
      <c>
        <is>
          <t>09.07.2023 13:50:46</t>
        </is>
      </c>
      <c>
        <v>2.054444444</v>
      </c>
      <c>
        <v>0</v>
      </c>
      <c>
        <v>18</v>
      </c>
      <c>
        <v>0</v>
      </c>
      <c>
        <v>8</v>
      </c>
      <c>
        <v>0</v>
      </c>
      <c>
        <v>3</v>
      </c>
      <c>
        <v>0</v>
      </c>
      <c>
        <v>0</v>
      </c>
      <c>
        <v>0</v>
      </c>
      <c>
        <v>7.55403499369154</v>
      </c>
      <c>
        <v>0</v>
      </c>
      <c>
        <v>20.299646591742004</v>
      </c>
      <c>
        <v>0</v>
      </c>
      <c>
        <v>0</v>
      </c>
      <c>
        <v>0</v>
      </c>
      <c>
        <v>0</v>
      </c>
      <c>
        <v>27.853681585433545</v>
      </c>
    </row>
    <row>
      <c>
        <v>2602566</v>
      </c>
      <c>
        <v>1</v>
      </c>
      <c>
        <is>
          <t>İZMİR</t>
        </is>
      </c>
      <c>
        <v>TİRE</v>
      </c>
      <c>
        <is>
          <t>AG Fideri</t>
        </is>
      </c>
      <c>
        <v>BAŞKÖY MAŞAT TR-2 35-29-L00193_A_56395321_56395321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09.07.2023 08:39:19</t>
        </is>
      </c>
      <c>
        <is>
          <t>09.07.2023 14:11:06</t>
        </is>
      </c>
      <c>
        <v>5.529722222</v>
      </c>
      <c>
        <v>0</v>
      </c>
      <c>
        <v>11</v>
      </c>
      <c>
        <v>0</v>
      </c>
      <c>
        <v>7</v>
      </c>
      <c>
        <v>0</v>
      </c>
      <c>
        <v>1</v>
      </c>
      <c>
        <v>0</v>
      </c>
      <c>
        <v>0</v>
      </c>
      <c>
        <v>0</v>
      </c>
      <c>
        <v>6.467771320017928</v>
      </c>
      <c>
        <v>0</v>
      </c>
      <c>
        <v>8.216679186795885</v>
      </c>
      <c>
        <v>0</v>
      </c>
      <c>
        <v>0.7089955369986336</v>
      </c>
      <c>
        <v>0</v>
      </c>
      <c>
        <v>0</v>
      </c>
      <c>
        <v>15.393446043812446</v>
      </c>
    </row>
    <row>
      <c>
        <v>2603067</v>
      </c>
      <c>
        <v>1</v>
      </c>
      <c>
        <is>
          <t>İZMİR</t>
        </is>
      </c>
      <c>
        <v>KARABAĞLAR</v>
      </c>
      <c>
        <is>
          <t>AG Fideri</t>
        </is>
      </c>
      <c>
        <v>M-3069(YATIRIM REZERVE) 35-01-M03069_A_56369409_56369409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09.07.2023 18:17:58</t>
        </is>
      </c>
      <c>
        <is>
          <t>09.07.2023 19:36:44</t>
        </is>
      </c>
      <c>
        <v>1.312777777</v>
      </c>
      <c>
        <v>0</v>
      </c>
      <c>
        <v>371</v>
      </c>
      <c>
        <v>0</v>
      </c>
      <c>
        <v>0</v>
      </c>
      <c>
        <v>0</v>
      </c>
      <c>
        <v>14</v>
      </c>
      <c>
        <v>0</v>
      </c>
      <c>
        <v>0</v>
      </c>
      <c>
        <v>0</v>
      </c>
      <c>
        <v>144.28758827929445</v>
      </c>
      <c>
        <v>0</v>
      </c>
      <c>
        <v>0</v>
      </c>
      <c>
        <v>0</v>
      </c>
      <c>
        <v>10.063881321187454</v>
      </c>
      <c>
        <v>0</v>
      </c>
      <c>
        <v>0</v>
      </c>
      <c>
        <v>154.35146960048192</v>
      </c>
    </row>
    <row>
      <c>
        <v>2603044</v>
      </c>
      <c>
        <v>1</v>
      </c>
      <c>
        <is>
          <t>İZMİR</t>
        </is>
      </c>
      <c>
        <v>ALİAĞA</v>
      </c>
      <c>
        <is>
          <t>DM</t>
        </is>
      </c>
      <c>
        <v>ALİAĞA TR-43 DM 35-17-M00043_M-54 ÇIKIŞI M12_2122091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09.07.2023 18:06:18</t>
        </is>
      </c>
      <c>
        <is>
          <t>09.07.2023 18:40:46</t>
        </is>
      </c>
      <c>
        <v>0.574444444</v>
      </c>
      <c>
        <v>0</v>
      </c>
      <c>
        <v>182</v>
      </c>
      <c>
        <v>0</v>
      </c>
      <c>
        <v>3</v>
      </c>
      <c>
        <v>1</v>
      </c>
      <c>
        <v>13</v>
      </c>
      <c>
        <v>2</v>
      </c>
      <c>
        <v>0</v>
      </c>
      <c>
        <v>0</v>
      </c>
      <c>
        <v>26.42623497070143</v>
      </c>
      <c>
        <v>0</v>
      </c>
      <c>
        <v>0.9472318803666241</v>
      </c>
      <c>
        <v>29.09044496264335</v>
      </c>
      <c>
        <v>8.40158675600509</v>
      </c>
      <c>
        <v>67.87402019809839</v>
      </c>
      <c>
        <v>0</v>
      </c>
      <c>
        <v>132.7395187678149</v>
      </c>
    </row>
    <row>
      <c>
        <v>2602921</v>
      </c>
      <c>
        <v>1</v>
      </c>
      <c>
        <is>
          <t>İZMİR</t>
        </is>
      </c>
      <c>
        <v>ÇEŞME</v>
      </c>
      <c>
        <is>
          <t>Dağıtım Transformatörü</t>
        </is>
      </c>
      <c>
        <v>M-36 GÖKÇE ÇİÇEK SİTESİ 35-18-M00036_35-18-M00036_2371030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09.07.2023 15:10:46</t>
        </is>
      </c>
      <c>
        <is>
          <t>09.07.2023 19:48:27</t>
        </is>
      </c>
      <c>
        <v>4.628055555</v>
      </c>
      <c>
        <v>0</v>
      </c>
      <c>
        <v>71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102.80171387724772</v>
      </c>
      <c>
        <v>0</v>
      </c>
      <c>
        <v>0</v>
      </c>
      <c>
        <v>0</v>
      </c>
      <c>
        <v>20.758571920040566</v>
      </c>
      <c>
        <v>0</v>
      </c>
      <c>
        <v>0</v>
      </c>
      <c>
        <v>123.56028579728829</v>
      </c>
    </row>
    <row>
      <c>
        <v>2602712</v>
      </c>
      <c>
        <v>1</v>
      </c>
      <c>
        <is>
          <t>MANİSA</t>
        </is>
      </c>
      <c>
        <v>SALİHLİ</v>
      </c>
      <c>
        <is>
          <t>Kullanıcı Bağlantı Hattı</t>
        </is>
      </c>
      <c>
        <v>EMİNBEY HASAN HOCA TR-1 45-78-M00856_953272843_953272843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09.07.2023 11:13:43</t>
        </is>
      </c>
      <c>
        <is>
          <t>09.07.2023 13:54:22</t>
        </is>
      </c>
      <c>
        <v>2.6775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0.44580340826770315</v>
      </c>
      <c>
        <v>0</v>
      </c>
      <c>
        <v>0</v>
      </c>
      <c>
        <v>0</v>
      </c>
      <c>
        <v>0</v>
      </c>
      <c>
        <v>0</v>
      </c>
      <c>
        <v>0</v>
      </c>
      <c>
        <v>0.44580340826770315</v>
      </c>
    </row>
    <row>
      <c>
        <v>2602612</v>
      </c>
      <c>
        <v>1</v>
      </c>
      <c>
        <is>
          <t>İZMİR</t>
        </is>
      </c>
      <c>
        <v>KONAK</v>
      </c>
      <c>
        <is>
          <t>OG Fideri</t>
        </is>
      </c>
      <c>
        <v>K-168 35-01-K00168_K-1768 K01_64661319</v>
      </c>
      <c>
        <v>Yabani Hayvan Teması</v>
      </c>
      <c>
        <v>Dağıtım-OG</v>
      </c>
      <c>
        <v>Uzun</v>
      </c>
      <c>
        <v>Şebeke işletmecisi</v>
      </c>
      <c>
        <v>Bildirimsiz</v>
      </c>
      <c>
        <is>
          <t>09.07.2023 09:33:37</t>
        </is>
      </c>
      <c>
        <is>
          <t>09.07.2023 10:15:11</t>
        </is>
      </c>
      <c>
        <v>0.692777777</v>
      </c>
      <c>
        <v>1</v>
      </c>
      <c>
        <v>1166</v>
      </c>
      <c>
        <v>0</v>
      </c>
      <c>
        <v>99</v>
      </c>
      <c>
        <v>0</v>
      </c>
      <c>
        <v>257</v>
      </c>
      <c>
        <v>0</v>
      </c>
      <c>
        <v>0</v>
      </c>
      <c>
        <v>5.898741929696488</v>
      </c>
      <c>
        <v>177.8917218243511</v>
      </c>
      <c>
        <v>0</v>
      </c>
      <c>
        <v>61.90315462760024</v>
      </c>
      <c>
        <v>0</v>
      </c>
      <c>
        <v>202.87579487404392</v>
      </c>
      <c>
        <v>0</v>
      </c>
      <c>
        <v>0</v>
      </c>
      <c>
        <v>448.56941325569176</v>
      </c>
    </row>
    <row>
      <c>
        <v>2602904</v>
      </c>
      <c>
        <v>1</v>
      </c>
      <c>
        <is>
          <t>İZMİR</t>
        </is>
      </c>
      <c>
        <v>KİRAZ</v>
      </c>
      <c>
        <is>
          <t>Dağıtım Transformatörü</t>
        </is>
      </c>
      <c>
        <v>GEDİK TR-1 35-31-L00135_35-31-L00135_95977378</v>
      </c>
      <c>
        <v>AG Kademe Ayarı</v>
      </c>
      <c>
        <v>Dağıtım-AG</v>
      </c>
      <c>
        <v>Uzun</v>
      </c>
      <c>
        <v>Şebeke işletmecisi</v>
      </c>
      <c>
        <v>Bildirimsiz</v>
      </c>
      <c>
        <is>
          <t>09.07.2023 14:51:01</t>
        </is>
      </c>
      <c>
        <is>
          <t>09.07.2023 15:25:44</t>
        </is>
      </c>
      <c>
        <v>0.578611111</v>
      </c>
      <c>
        <v>0</v>
      </c>
      <c>
        <v>38</v>
      </c>
      <c>
        <v>0</v>
      </c>
      <c>
        <v>6</v>
      </c>
      <c>
        <v>0</v>
      </c>
      <c>
        <v>3</v>
      </c>
      <c>
        <v>0</v>
      </c>
      <c>
        <v>0</v>
      </c>
      <c>
        <v>0</v>
      </c>
      <c>
        <v>3.498739803655706</v>
      </c>
      <c>
        <v>0</v>
      </c>
      <c>
        <v>0.5183007285287478</v>
      </c>
      <c>
        <v>0</v>
      </c>
      <c>
        <v>0.2043684475084332</v>
      </c>
      <c>
        <v>0</v>
      </c>
      <c>
        <v>0</v>
      </c>
      <c>
        <v>4.221408979692887</v>
      </c>
    </row>
    <row>
      <c>
        <v>2602526</v>
      </c>
      <c>
        <v>1</v>
      </c>
      <c>
        <is>
          <t>İZMİR</t>
        </is>
      </c>
      <c>
        <v>MENDERES</v>
      </c>
      <c>
        <is>
          <t>DM</t>
        </is>
      </c>
      <c>
        <v>SULTAN DM 35-25-M00121_M-36 ZİNDANCIK KÖK M12_72117240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09.07.2023 07:03:55</t>
        </is>
      </c>
      <c>
        <is>
          <t>09.07.2023 07:09:38</t>
        </is>
      </c>
      <c>
        <v>0.095277777</v>
      </c>
      <c>
        <v>1</v>
      </c>
      <c>
        <v>20</v>
      </c>
      <c>
        <v>1</v>
      </c>
      <c>
        <v>35</v>
      </c>
      <c>
        <v>4</v>
      </c>
      <c>
        <v>7</v>
      </c>
      <c>
        <v>1</v>
      </c>
      <c>
        <v>0</v>
      </c>
      <c>
        <v>1.991428298153728</v>
      </c>
      <c>
        <v>0.466280164617727</v>
      </c>
      <c>
        <v>0.3178609410355575</v>
      </c>
      <c>
        <v>4.760464882129272</v>
      </c>
      <c>
        <v>1.068445053771424</v>
      </c>
      <c>
        <v>0.36570081146006533</v>
      </c>
      <c>
        <v>6.894975880901123</v>
      </c>
      <c>
        <v>0</v>
      </c>
      <c>
        <v>15.865156032068896</v>
      </c>
    </row>
    <row>
      <c>
        <v>2603153</v>
      </c>
      <c>
        <v>1</v>
      </c>
      <c>
        <is>
          <t>MANİSA</t>
        </is>
      </c>
      <c>
        <v>GÖRDES</v>
      </c>
      <c>
        <is>
          <t>Dağıtım Transformatörü</t>
        </is>
      </c>
      <c>
        <v>KÖSELER ÇATALÇEŞME TR-1 45-75-M00175_45-75-M00175_2371990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09.07.2023 20:18:11</t>
        </is>
      </c>
      <c>
        <is>
          <t>10.07.2023 00:04:52</t>
        </is>
      </c>
      <c>
        <v>3.778055555</v>
      </c>
      <c>
        <v>0</v>
      </c>
      <c>
        <v>15</v>
      </c>
      <c>
        <v>0</v>
      </c>
      <c>
        <v>2</v>
      </c>
      <c>
        <v>0</v>
      </c>
      <c>
        <v>1</v>
      </c>
      <c>
        <v>0</v>
      </c>
      <c>
        <v>0</v>
      </c>
      <c>
        <v>0</v>
      </c>
      <c>
        <v>9.027708514544917</v>
      </c>
      <c>
        <v>0</v>
      </c>
      <c>
        <v>1.2977827388050933</v>
      </c>
      <c>
        <v>0</v>
      </c>
      <c>
        <v>0.27221993362813524</v>
      </c>
      <c>
        <v>0</v>
      </c>
      <c>
        <v>0</v>
      </c>
      <c>
        <v>10.597711186978145</v>
      </c>
    </row>
    <row>
      <c>
        <v>2602967</v>
      </c>
      <c>
        <v>1</v>
      </c>
      <c>
        <is>
          <t>İZMİR</t>
        </is>
      </c>
      <c>
        <v>ALİAĞA</v>
      </c>
      <c>
        <is>
          <t>Kullanıcı Bağlantı Hattı</t>
        </is>
      </c>
      <c>
        <v>ÇAKMAKLI TR-3 35-17-M00354_950305883_950305883</v>
      </c>
      <c>
        <v>AG Branşman Yeraltı Kablo Arızası</v>
      </c>
      <c>
        <v>Dağıtım-AG</v>
      </c>
      <c>
        <v>Uzun</v>
      </c>
      <c>
        <v>Şebeke işletmecisi</v>
      </c>
      <c>
        <v>Bildirimsiz</v>
      </c>
      <c>
        <is>
          <t>09.07.2023 16:17:52</t>
        </is>
      </c>
      <c>
        <is>
          <t>09.07.2023 18:11:31</t>
        </is>
      </c>
      <c>
        <v>1.894166666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0.3916995462856545</v>
      </c>
      <c>
        <v>0</v>
      </c>
      <c>
        <v>0</v>
      </c>
      <c>
        <v>0</v>
      </c>
      <c>
        <v>0</v>
      </c>
      <c>
        <v>0</v>
      </c>
      <c>
        <v>0</v>
      </c>
      <c>
        <v>0.3916995462856545</v>
      </c>
    </row>
    <row>
      <c>
        <v>2602718</v>
      </c>
      <c>
        <v>1</v>
      </c>
      <c>
        <is>
          <t>İZMİR</t>
        </is>
      </c>
      <c>
        <v>FOÇA</v>
      </c>
      <c>
        <is>
          <t>OG Fideri</t>
        </is>
      </c>
      <c>
        <v>YENİFOÇA TR-53 35-23-M00053_YENİFOÇA TR-51 M01_72156680</v>
      </c>
      <c>
        <v>Plansız Kesinti / Müdahale</v>
      </c>
      <c>
        <v>Dağıtım-OG</v>
      </c>
      <c>
        <v>Uzun</v>
      </c>
      <c>
        <v>Şebeke işletmecisi</v>
      </c>
      <c>
        <v>Bildirimsiz</v>
      </c>
      <c>
        <is>
          <t>09.07.2023 11:27:20</t>
        </is>
      </c>
      <c>
        <is>
          <t>09.07.2023 12:14:01</t>
        </is>
      </c>
      <c>
        <v>0.778055555</v>
      </c>
      <c>
        <v>0</v>
      </c>
      <c>
        <v>2121</v>
      </c>
      <c>
        <v>0</v>
      </c>
      <c>
        <v>43</v>
      </c>
      <c>
        <v>0</v>
      </c>
      <c>
        <v>165</v>
      </c>
      <c>
        <v>0</v>
      </c>
      <c>
        <v>0</v>
      </c>
      <c>
        <v>0</v>
      </c>
      <c>
        <v>400.4254523450897</v>
      </c>
      <c>
        <v>0</v>
      </c>
      <c>
        <v>14.971172108816758</v>
      </c>
      <c>
        <v>0</v>
      </c>
      <c>
        <v>143.40291268785722</v>
      </c>
      <c>
        <v>0</v>
      </c>
      <c>
        <v>0</v>
      </c>
      <c>
        <v>558.7995371417637</v>
      </c>
    </row>
    <row>
      <c>
        <v>2602649</v>
      </c>
      <c>
        <v>1</v>
      </c>
      <c>
        <is>
          <t>İZMİR</t>
        </is>
      </c>
      <c>
        <v>TİRE</v>
      </c>
      <c>
        <is>
          <t>DM</t>
        </is>
      </c>
      <c>
        <v>TİRE DM-2 35-29-M00002_DM-1/23 M16_2312847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09.07.2023 10:11:36</t>
        </is>
      </c>
      <c>
        <is>
          <t>09.07.2023 10:58:13</t>
        </is>
      </c>
      <c>
        <v>0.776944444</v>
      </c>
      <c>
        <v>0</v>
      </c>
      <c>
        <v>2217</v>
      </c>
      <c>
        <v>0</v>
      </c>
      <c>
        <v>10</v>
      </c>
      <c>
        <v>1</v>
      </c>
      <c>
        <v>127</v>
      </c>
      <c>
        <v>0</v>
      </c>
      <c>
        <v>0</v>
      </c>
      <c>
        <v>0</v>
      </c>
      <c>
        <v>354.36920437919605</v>
      </c>
      <c>
        <v>0</v>
      </c>
      <c>
        <v>13.080104102336323</v>
      </c>
      <c>
        <v>11.57477319843384</v>
      </c>
      <c>
        <v>101.28478622641941</v>
      </c>
      <c>
        <v>0</v>
      </c>
      <c>
        <v>0</v>
      </c>
      <c>
        <v>480.3088679063857</v>
      </c>
    </row>
    <row>
      <c>
        <v>2603027</v>
      </c>
      <c>
        <v>1</v>
      </c>
      <c>
        <is>
          <t>MANİSA</t>
        </is>
      </c>
      <c>
        <v>AKHİSAR</v>
      </c>
      <c>
        <is>
          <t>DM</t>
        </is>
      </c>
      <c>
        <v>KAPAKLI DM 45-72-M00309_RAHMİYE-1 TARIMSAL SULAMA M06_2099423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09.07.2023 17:45:53</t>
        </is>
      </c>
      <c>
        <is>
          <t>09.07.2023 18:00:09</t>
        </is>
      </c>
      <c>
        <v>0.237777777</v>
      </c>
      <c>
        <v>1</v>
      </c>
      <c>
        <v>3</v>
      </c>
      <c>
        <v>13</v>
      </c>
      <c>
        <v>71</v>
      </c>
      <c>
        <v>4</v>
      </c>
      <c>
        <v>6</v>
      </c>
      <c>
        <v>1</v>
      </c>
      <c>
        <v>0</v>
      </c>
      <c>
        <v>0.06417524342277778</v>
      </c>
      <c>
        <v>0.1726808086855922</v>
      </c>
      <c>
        <v>206.2331081445347</v>
      </c>
      <c>
        <v>151.10349474980333</v>
      </c>
      <c>
        <v>3.628269101365043</v>
      </c>
      <c>
        <v>15.192861372633455</v>
      </c>
      <c>
        <v>0.24982673548510065</v>
      </c>
      <c>
        <v>0</v>
      </c>
      <c>
        <v>376.64441615593</v>
      </c>
    </row>
    <row>
      <c>
        <v>2603004</v>
      </c>
      <c>
        <v>1</v>
      </c>
      <c>
        <is>
          <t>MANİSA</t>
        </is>
      </c>
      <c>
        <v>ALAŞEHİR</v>
      </c>
      <c>
        <is>
          <t>DM</t>
        </is>
      </c>
      <c>
        <v>ULUDERBENT DM 45-73-M00491_SARIPINAR KÖK M05_95475287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09.07.2023 17:20:56</t>
        </is>
      </c>
      <c>
        <is>
          <t>09.07.2023 20:44:53</t>
        </is>
      </c>
      <c>
        <v>3.399166666</v>
      </c>
      <c>
        <v>2</v>
      </c>
      <c>
        <v>716</v>
      </c>
      <c>
        <v>2</v>
      </c>
      <c>
        <v>291</v>
      </c>
      <c>
        <v>1</v>
      </c>
      <c>
        <v>47</v>
      </c>
      <c>
        <v>0</v>
      </c>
      <c>
        <v>0</v>
      </c>
      <c>
        <v>1.92550965616</v>
      </c>
      <c>
        <v>398.7299577913566</v>
      </c>
      <c>
        <v>228.92320696178996</v>
      </c>
      <c>
        <v>731.9506855199762</v>
      </c>
      <c>
        <v>1.7212644356959999</v>
      </c>
      <c>
        <v>86.79783802882638</v>
      </c>
      <c>
        <v>0</v>
      </c>
      <c>
        <v>0</v>
      </c>
      <c>
        <v>1450.048462393805</v>
      </c>
    </row>
    <row>
      <c>
        <v>2603127</v>
      </c>
      <c>
        <v>1</v>
      </c>
      <c>
        <is>
          <t>İZMİR</t>
        </is>
      </c>
      <c>
        <v>KINIK</v>
      </c>
      <c>
        <is>
          <t>AG Fideri</t>
        </is>
      </c>
      <c>
        <v>KÜÇÜKBÖLCEK TR-23 35-24-M00019_6008529_56353113_56353113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09.07.2023 19:51:26</t>
        </is>
      </c>
      <c>
        <is>
          <t>09.07.2023 21:48:46</t>
        </is>
      </c>
      <c>
        <v>1.955555555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19.464447433847816</v>
      </c>
      <c>
        <v>0</v>
      </c>
      <c>
        <v>0</v>
      </c>
      <c>
        <v>0</v>
      </c>
      <c>
        <v>0</v>
      </c>
      <c>
        <v>19.464447433847816</v>
      </c>
    </row>
    <row>
      <c>
        <v>2602655</v>
      </c>
      <c>
        <v>1</v>
      </c>
      <c>
        <is>
          <t>İZMİR</t>
        </is>
      </c>
      <c>
        <v>ALİAĞA</v>
      </c>
      <c>
        <is>
          <t>TM Fideri</t>
        </is>
      </c>
      <c>
        <v>ALÇUK TM 35-17-A00001_MENEMEN-1 M30_2307955</v>
      </c>
      <c>
        <v>Şebeke Yenileme ve Kapasite Artışı Çalışması</v>
      </c>
      <c>
        <v>Dağıtım-OG</v>
      </c>
      <c>
        <v>Uzun</v>
      </c>
      <c>
        <v>Şebeke işletmecisi</v>
      </c>
      <c>
        <v>Bildirimli</v>
      </c>
      <c>
        <is>
          <t>09.07.2023 10:24:50</t>
        </is>
      </c>
      <c>
        <is>
          <t>09.07.2023 14:05:51</t>
        </is>
      </c>
      <c>
        <v>3.683611111</v>
      </c>
      <c>
        <v>50</v>
      </c>
      <c>
        <v>2281</v>
      </c>
      <c>
        <v>48</v>
      </c>
      <c>
        <v>188</v>
      </c>
      <c>
        <v>78</v>
      </c>
      <c>
        <v>263</v>
      </c>
      <c>
        <v>14</v>
      </c>
      <c>
        <v>3</v>
      </c>
      <c>
        <v>133.16377288974564</v>
      </c>
      <c>
        <v>1753.3165803623288</v>
      </c>
      <c>
        <v>698.9788041513106</v>
      </c>
      <c>
        <v>539.4214821259582</v>
      </c>
      <c>
        <v>3005.1231825190516</v>
      </c>
      <c>
        <v>1108.589638789429</v>
      </c>
      <c>
        <v>1938.5603300478426</v>
      </c>
      <c>
        <v>167.82203767219667</v>
      </c>
      <c>
        <v>9344.975828557863</v>
      </c>
    </row>
    <row>
      <c>
        <v>2602486</v>
      </c>
      <c>
        <v>1</v>
      </c>
      <c>
        <is>
          <t>İZMİR</t>
        </is>
      </c>
      <c>
        <v>URLA</v>
      </c>
      <c>
        <is>
          <t>AG Fideri</t>
        </is>
      </c>
      <c>
        <v>TR-115 ZEYTİNALANI 35-19-L00115_A_91324303_91324303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09.07.2023 01:07:09</t>
        </is>
      </c>
      <c>
        <is>
          <t>09.07.2023 03:26:52</t>
        </is>
      </c>
      <c>
        <v>2.328611111</v>
      </c>
      <c>
        <v>0</v>
      </c>
      <c>
        <v>14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7.8068191087122</v>
      </c>
      <c>
        <v>0</v>
      </c>
      <c>
        <v>0</v>
      </c>
      <c>
        <v>0</v>
      </c>
      <c>
        <v>0.3247511051161699</v>
      </c>
      <c>
        <v>0</v>
      </c>
      <c>
        <v>0</v>
      </c>
      <c>
        <v>8.13157021382837</v>
      </c>
    </row>
    <row>
      <c>
        <v>2602586</v>
      </c>
      <c>
        <v>1</v>
      </c>
      <c>
        <is>
          <t>MANİSA</t>
        </is>
      </c>
      <c>
        <v>YUNUSEMRE</v>
      </c>
      <c>
        <is>
          <t>KÖK</t>
        </is>
      </c>
      <c>
        <v>MURADİYE DM-5/8 KÖK 45-71-M00828_DM-5/11 M08_72087220</v>
      </c>
      <c>
        <v>Şebeke Bakım Çalışması</v>
      </c>
      <c>
        <v>Dağıtım-OG</v>
      </c>
      <c>
        <v>Uzun</v>
      </c>
      <c>
        <v>Şebeke işletmecisi</v>
      </c>
      <c>
        <v>Bildirimli</v>
      </c>
      <c>
        <is>
          <t>09.07.2023 09:06:11</t>
        </is>
      </c>
      <c>
        <is>
          <t>09.07.2023 17:01:00</t>
        </is>
      </c>
      <c>
        <v>7.913611111</v>
      </c>
      <c>
        <v>0</v>
      </c>
      <c>
        <v>0</v>
      </c>
      <c>
        <v>0</v>
      </c>
      <c>
        <v>1</v>
      </c>
      <c>
        <v>24</v>
      </c>
      <c>
        <v>44</v>
      </c>
      <c>
        <v>25</v>
      </c>
      <c>
        <v>46</v>
      </c>
      <c>
        <v>0</v>
      </c>
      <c>
        <v>0</v>
      </c>
      <c>
        <v>0</v>
      </c>
      <c>
        <v>0</v>
      </c>
      <c>
        <v>1573.8840280961213</v>
      </c>
      <c>
        <v>2445.4269224399623</v>
      </c>
      <c>
        <v>8554.130321768482</v>
      </c>
      <c>
        <v>4500.9886553156375</v>
      </c>
      <c>
        <v>17074.4299276202</v>
      </c>
    </row>
    <row>
      <c>
        <v>2603133</v>
      </c>
      <c>
        <v>1</v>
      </c>
      <c>
        <is>
          <t>İZMİR</t>
        </is>
      </c>
      <c>
        <v>SEFERİHİSAR</v>
      </c>
      <c>
        <is>
          <t>Kullanıcı Bağlantı Hattı</t>
        </is>
      </c>
      <c>
        <v>L-36 35-14-L00036_956636176_956636176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09.07.2023 19:58:52</t>
        </is>
      </c>
      <c>
        <is>
          <t>09.07.2023 20:51:17</t>
        </is>
      </c>
      <c>
        <v>0.873611111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0.24196192264670918</v>
      </c>
      <c>
        <v>0</v>
      </c>
      <c>
        <v>0</v>
      </c>
      <c>
        <v>0</v>
      </c>
      <c>
        <v>0</v>
      </c>
      <c>
        <v>0</v>
      </c>
      <c>
        <v>0</v>
      </c>
      <c>
        <v>0.24196192264670918</v>
      </c>
    </row>
    <row>
      <c>
        <v>2602684</v>
      </c>
      <c>
        <v>1</v>
      </c>
      <c>
        <is>
          <t>MANİSA</t>
        </is>
      </c>
      <c>
        <v>TURGUTLU</v>
      </c>
      <c>
        <is>
          <t>AG Fideri</t>
        </is>
      </c>
      <c>
        <v>KABAÇINAR TR-1 45-83-L00285_A_91091681_91091681</v>
      </c>
      <c>
        <v>NH Altlık Arızası</v>
      </c>
      <c>
        <v>Dağıtım-AG</v>
      </c>
      <c>
        <v>Uzun</v>
      </c>
      <c>
        <v>Şebeke işletmecisi</v>
      </c>
      <c>
        <v>Bildirimsiz</v>
      </c>
      <c>
        <is>
          <t>09.07.2023 10:51:57</t>
        </is>
      </c>
      <c>
        <is>
          <t>09.07.2023 17:22:18</t>
        </is>
      </c>
      <c>
        <v>6.505833333</v>
      </c>
      <c>
        <v>0</v>
      </c>
      <c>
        <v>23</v>
      </c>
      <c>
        <v>0</v>
      </c>
      <c>
        <v>1</v>
      </c>
      <c>
        <v>0</v>
      </c>
      <c>
        <v>1</v>
      </c>
      <c>
        <v>0</v>
      </c>
      <c>
        <v>0</v>
      </c>
      <c>
        <v>0</v>
      </c>
      <c>
        <v>22.099725917310526</v>
      </c>
      <c>
        <v>0</v>
      </c>
      <c>
        <v>0</v>
      </c>
      <c>
        <v>0</v>
      </c>
      <c>
        <v>11.187196119306668</v>
      </c>
      <c>
        <v>0</v>
      </c>
      <c>
        <v>0</v>
      </c>
      <c>
        <v>33.28692203661719</v>
      </c>
    </row>
    <row>
      <c>
        <v>2602830</v>
      </c>
      <c>
        <v>1</v>
      </c>
      <c>
        <is>
          <t>İZMİR</t>
        </is>
      </c>
      <c>
        <v>KARABURUN</v>
      </c>
      <c>
        <is>
          <t>Dağıtım Transformatörü</t>
        </is>
      </c>
      <c>
        <v>KARABURUN TR-18 35-21-L00026_35-21-L00026_2376241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09.07.2023 13:26:31</t>
        </is>
      </c>
      <c>
        <is>
          <t>09.07.2023 14:20:49</t>
        </is>
      </c>
      <c>
        <v>0.905</v>
      </c>
      <c>
        <v>0</v>
      </c>
      <c>
        <v>62</v>
      </c>
      <c>
        <v>0</v>
      </c>
      <c>
        <v>0</v>
      </c>
      <c>
        <v>0</v>
      </c>
      <c>
        <v>10</v>
      </c>
      <c>
        <v>0</v>
      </c>
      <c>
        <v>0</v>
      </c>
      <c>
        <v>0</v>
      </c>
      <c>
        <v>13.112245956869065</v>
      </c>
      <c>
        <v>0</v>
      </c>
      <c>
        <v>0</v>
      </c>
      <c>
        <v>0</v>
      </c>
      <c>
        <v>31.261643780829523</v>
      </c>
      <c>
        <v>0</v>
      </c>
      <c>
        <v>0</v>
      </c>
      <c>
        <v>44.37388973769859</v>
      </c>
    </row>
    <row>
      <c>
        <v>2602761</v>
      </c>
      <c>
        <v>1</v>
      </c>
      <c>
        <is>
          <t>İZMİR</t>
        </is>
      </c>
      <c>
        <v>ÖDEMİŞ</v>
      </c>
      <c>
        <is>
          <t>AG Fideri</t>
        </is>
      </c>
      <c>
        <v>DM-3 (TR-16) 35-15-M00016_48863974_56372746_56372746</v>
      </c>
      <c>
        <v>Şebeke Bakım Çalışması</v>
      </c>
      <c>
        <v>Dağıtım-AG</v>
      </c>
      <c>
        <v>Uzun</v>
      </c>
      <c>
        <v>Şebeke işletmecisi</v>
      </c>
      <c>
        <v>Bildirimli</v>
      </c>
      <c>
        <is>
          <t>09.07.2023 12:30:24</t>
        </is>
      </c>
      <c>
        <is>
          <t>09.07.2023 19:07:10</t>
        </is>
      </c>
      <c>
        <v>6.612777777</v>
      </c>
      <c>
        <v>0</v>
      </c>
      <c>
        <v>15</v>
      </c>
      <c>
        <v>0</v>
      </c>
      <c>
        <v>12</v>
      </c>
      <c>
        <v>0</v>
      </c>
      <c>
        <v>12</v>
      </c>
      <c>
        <v>0</v>
      </c>
      <c>
        <v>0</v>
      </c>
      <c>
        <v>0</v>
      </c>
      <c>
        <v>21.06669617877944</v>
      </c>
      <c>
        <v>0</v>
      </c>
      <c>
        <v>256.8608202691485</v>
      </c>
      <c>
        <v>0</v>
      </c>
      <c>
        <v>374.29313332492904</v>
      </c>
      <c>
        <v>0</v>
      </c>
      <c>
        <v>0</v>
      </c>
      <c>
        <v>652.2206497728571</v>
      </c>
    </row>
    <row>
      <c>
        <v>2603116</v>
      </c>
      <c>
        <v>1</v>
      </c>
      <c>
        <is>
          <t>MANİSA</t>
        </is>
      </c>
      <c>
        <v>TURGUTLU</v>
      </c>
      <c>
        <is>
          <t>Dağıtım Transformatörü</t>
        </is>
      </c>
      <c>
        <v>TR-1/80(CP ARKASI) 45-83-M00080_45-83-M00080_2349145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09.07.2023 19:37:26</t>
        </is>
      </c>
      <c>
        <is>
          <t>09.07.2023 21:06:35</t>
        </is>
      </c>
      <c>
        <v>1.485833333</v>
      </c>
      <c>
        <v>0</v>
      </c>
      <c>
        <v>1</v>
      </c>
      <c>
        <v>0</v>
      </c>
      <c>
        <v>12</v>
      </c>
      <c>
        <v>0</v>
      </c>
      <c>
        <v>1</v>
      </c>
      <c>
        <v>0</v>
      </c>
      <c>
        <v>0</v>
      </c>
      <c>
        <v>0</v>
      </c>
      <c>
        <v>0.30040140485269656</v>
      </c>
      <c>
        <v>0</v>
      </c>
      <c>
        <v>26.864318712986545</v>
      </c>
      <c>
        <v>0</v>
      </c>
      <c>
        <v>2.910660271626779</v>
      </c>
      <c>
        <v>0</v>
      </c>
      <c>
        <v>0</v>
      </c>
      <c>
        <v>30.07538038946602</v>
      </c>
    </row>
    <row>
      <c>
        <v>2603010</v>
      </c>
      <c>
        <v>1</v>
      </c>
      <c>
        <is>
          <t>MANİSA</t>
        </is>
      </c>
      <c>
        <v>SALİHLİ</v>
      </c>
      <c>
        <is>
          <t>DM</t>
        </is>
      </c>
      <c>
        <v>YILMAZ İM 45-78-A00003_AHMETLİ DSİ M09_2108961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09.07.2023 17:25:00</t>
        </is>
      </c>
      <c>
        <is>
          <t>09.07.2023 18:04:26</t>
        </is>
      </c>
      <c>
        <v>0.657222222</v>
      </c>
      <c>
        <v>1</v>
      </c>
      <c>
        <v>1962</v>
      </c>
      <c>
        <v>5</v>
      </c>
      <c>
        <v>153</v>
      </c>
      <c>
        <v>1</v>
      </c>
      <c>
        <v>279</v>
      </c>
      <c>
        <v>0</v>
      </c>
      <c>
        <v>1</v>
      </c>
      <c>
        <v>0.17809941528555556</v>
      </c>
      <c>
        <v>251.27961333160846</v>
      </c>
      <c>
        <v>16.638935123602618</v>
      </c>
      <c>
        <v>116.18245773402441</v>
      </c>
      <c>
        <v>0.002284300361175</v>
      </c>
      <c>
        <v>138.7371291091897</v>
      </c>
      <c>
        <v>0</v>
      </c>
      <c>
        <v>10.240076123828743</v>
      </c>
      <c>
        <v>533.2585951379007</v>
      </c>
    </row>
    <row>
      <c>
        <v>2603162</v>
      </c>
      <c>
        <v>1</v>
      </c>
      <c>
        <is>
          <t>İZMİR</t>
        </is>
      </c>
      <c>
        <v>FOÇA</v>
      </c>
      <c>
        <is>
          <t>Kullanıcı Bağlantı Hattı</t>
        </is>
      </c>
      <c>
        <v>YENİFOÇA TR-18 35-23-M00018_950426487_950426487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09.07.2023 20:34:32</t>
        </is>
      </c>
      <c>
        <is>
          <t>09.07.2023 22:09:12</t>
        </is>
      </c>
      <c>
        <v>1.577777777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1.1141398149503978</v>
      </c>
      <c>
        <v>0</v>
      </c>
      <c>
        <v>0</v>
      </c>
      <c>
        <v>0</v>
      </c>
      <c>
        <v>0</v>
      </c>
      <c>
        <v>0</v>
      </c>
      <c>
        <v>0</v>
      </c>
      <c>
        <v>1.1141398149503978</v>
      </c>
    </row>
    <row>
      <c>
        <v>2602767</v>
      </c>
      <c>
        <v>1</v>
      </c>
      <c>
        <is>
          <t>MANİSA</t>
        </is>
      </c>
      <c>
        <v>ALAŞEHİR</v>
      </c>
      <c>
        <is>
          <t>KÖK</t>
        </is>
      </c>
      <c>
        <v>PİYADELER KÖK 45-73-M00136_PİYADELER TR-1 M09_95408238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09.07.2023 12:31:31</t>
        </is>
      </c>
      <c>
        <is>
          <t>09.07.2023 13:50:56</t>
        </is>
      </c>
      <c>
        <v>1.323611111</v>
      </c>
      <c>
        <v>0</v>
      </c>
      <c>
        <v>736</v>
      </c>
      <c>
        <v>0</v>
      </c>
      <c>
        <v>93</v>
      </c>
      <c>
        <v>0</v>
      </c>
      <c>
        <v>72</v>
      </c>
      <c>
        <v>0</v>
      </c>
      <c>
        <v>0</v>
      </c>
      <c>
        <v>0</v>
      </c>
      <c>
        <v>161.70089699977908</v>
      </c>
      <c>
        <v>0</v>
      </c>
      <c>
        <v>251.85382493635683</v>
      </c>
      <c>
        <v>0</v>
      </c>
      <c>
        <v>72.79342491977737</v>
      </c>
      <c>
        <v>0</v>
      </c>
      <c>
        <v>0</v>
      </c>
      <c>
        <v>486.3481468559133</v>
      </c>
    </row>
    <row>
      <c>
        <v>2602864</v>
      </c>
      <c>
        <v>1</v>
      </c>
      <c>
        <is>
          <t>İZMİR</t>
        </is>
      </c>
      <c>
        <v>URLA</v>
      </c>
      <c>
        <is>
          <t>AG Fideri</t>
        </is>
      </c>
      <c>
        <v>TR-77 ÇEŞMEALTI KÖK 35-19-M00077__78917799_78917799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09.07.2023 14:10:33</t>
        </is>
      </c>
      <c>
        <is>
          <t>09.07.2023 15:14:19</t>
        </is>
      </c>
      <c>
        <v>1.062777777</v>
      </c>
      <c>
        <v>0</v>
      </c>
      <c>
        <v>32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18.4954261504402</v>
      </c>
      <c>
        <v>0</v>
      </c>
      <c>
        <v>0</v>
      </c>
      <c>
        <v>0</v>
      </c>
      <c>
        <v>0</v>
      </c>
      <c>
        <v>0</v>
      </c>
      <c>
        <v>0</v>
      </c>
      <c>
        <v>18.4954261504402</v>
      </c>
    </row>
    <row>
      <c>
        <v>2602532</v>
      </c>
      <c>
        <v>1</v>
      </c>
      <c>
        <is>
          <t>MANİSA</t>
        </is>
      </c>
      <c>
        <v>DEMİRCİ</v>
      </c>
      <c>
        <is>
          <t>KÖK</t>
        </is>
      </c>
      <c>
        <v>ÖRÜCÜLER KÖK 45-74-M00355_ÖRÜCÜLER M05_79409450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09.07.2023 07:21:26</t>
        </is>
      </c>
      <c>
        <is>
          <t>09.07.2023 07:53:28</t>
        </is>
      </c>
      <c>
        <v>0.533888888</v>
      </c>
      <c>
        <v>0</v>
      </c>
      <c>
        <v>365</v>
      </c>
      <c>
        <v>0</v>
      </c>
      <c>
        <v>0</v>
      </c>
      <c>
        <v>0</v>
      </c>
      <c>
        <v>34</v>
      </c>
      <c>
        <v>0</v>
      </c>
      <c>
        <v>0</v>
      </c>
      <c>
        <v>0</v>
      </c>
      <c>
        <v>15.534445466541944</v>
      </c>
      <c>
        <v>0</v>
      </c>
      <c>
        <v>0</v>
      </c>
      <c>
        <v>0</v>
      </c>
      <c>
        <v>1.997419830825233</v>
      </c>
      <c>
        <v>0</v>
      </c>
      <c>
        <v>0</v>
      </c>
      <c>
        <v>17.531865297367176</v>
      </c>
    </row>
    <row>
      <c>
        <v>2603056</v>
      </c>
      <c>
        <v>1</v>
      </c>
      <c>
        <is>
          <t>İZMİR</t>
        </is>
      </c>
      <c>
        <v>SELÇUK</v>
      </c>
      <c>
        <is>
          <t>DM</t>
        </is>
      </c>
      <c>
        <v>BELEVİ İM 35-13-A00002_BELEVİ OTOBAN SULAMA L01_2064124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09.07.2023 18:20:41</t>
        </is>
      </c>
      <c>
        <is>
          <t>09.07.2023 19:23:32</t>
        </is>
      </c>
      <c>
        <v>1.0475</v>
      </c>
      <c>
        <v>1</v>
      </c>
      <c>
        <v>0</v>
      </c>
      <c>
        <v>52</v>
      </c>
      <c>
        <v>18</v>
      </c>
      <c>
        <v>35</v>
      </c>
      <c>
        <v>10</v>
      </c>
      <c>
        <v>1</v>
      </c>
      <c>
        <v>0</v>
      </c>
      <c>
        <v>0.9749188276197156</v>
      </c>
      <c>
        <v>0</v>
      </c>
      <c>
        <v>950.5252600965698</v>
      </c>
      <c>
        <v>33.37630549560009</v>
      </c>
      <c>
        <v>388.48213442575917</v>
      </c>
      <c>
        <v>14.51945948911532</v>
      </c>
      <c>
        <v>49.044433677950764</v>
      </c>
      <c>
        <v>0</v>
      </c>
      <c>
        <v>1436.922512012615</v>
      </c>
    </row>
    <row>
      <c>
        <v>2602601</v>
      </c>
      <c>
        <v>1</v>
      </c>
      <c>
        <is>
          <t>MANİSA</t>
        </is>
      </c>
      <c>
        <v>KULA</v>
      </c>
      <c>
        <is>
          <t>Dağıtım Transformatörü</t>
        </is>
      </c>
      <c>
        <v>PAPUÇLU KÖYÜ TR-1 45-77-M00118_45-77-M00118_2362210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09.07.2023 09:25:46</t>
        </is>
      </c>
      <c>
        <is>
          <t>09.07.2023 10:35:48</t>
        </is>
      </c>
      <c>
        <v>1.167222222</v>
      </c>
      <c>
        <v>0</v>
      </c>
      <c>
        <v>42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4.582333210727912</v>
      </c>
      <c>
        <v>0</v>
      </c>
      <c>
        <v>0</v>
      </c>
      <c>
        <v>0</v>
      </c>
      <c>
        <v>0.47194771384849094</v>
      </c>
      <c>
        <v>0</v>
      </c>
      <c>
        <v>0</v>
      </c>
      <c>
        <v>5.054280924576402</v>
      </c>
    </row>
    <row>
      <c>
        <v>2602558</v>
      </c>
      <c>
        <v>1</v>
      </c>
      <c>
        <is>
          <t>İZMİR</t>
        </is>
      </c>
      <c>
        <v>KARABAĞLAR</v>
      </c>
      <c>
        <is>
          <t>Dağıtım Transformatörü</t>
        </is>
      </c>
      <c>
        <v>K-859 35-01-K00859_35-01-K00859_2376914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09.07.2023 08:32:54</t>
        </is>
      </c>
      <c>
        <is>
          <t>09.07.2023 10:00:58</t>
        </is>
      </c>
      <c>
        <v>1.467777777</v>
      </c>
      <c>
        <v>0</v>
      </c>
      <c>
        <v>287</v>
      </c>
      <c>
        <v>0</v>
      </c>
      <c>
        <v>0</v>
      </c>
      <c>
        <v>0</v>
      </c>
      <c>
        <v>114</v>
      </c>
      <c>
        <v>0</v>
      </c>
      <c>
        <v>0</v>
      </c>
      <c>
        <v>0</v>
      </c>
      <c>
        <v>88.62930399145513</v>
      </c>
      <c>
        <v>0</v>
      </c>
      <c>
        <v>0</v>
      </c>
      <c>
        <v>0</v>
      </c>
      <c>
        <v>73.66972345469762</v>
      </c>
      <c>
        <v>0</v>
      </c>
      <c>
        <v>0</v>
      </c>
      <c>
        <v>162.29902744615276</v>
      </c>
    </row>
    <row>
      <c>
        <v>2603036</v>
      </c>
      <c>
        <v>1</v>
      </c>
      <c>
        <is>
          <t>MANİSA</t>
        </is>
      </c>
      <c>
        <v>KULA</v>
      </c>
      <c>
        <is>
          <t>KÖK</t>
        </is>
      </c>
      <c>
        <v>BAŞIBÜYÜK KÖK 45-77-L00158_BALIBEY ÇIKIŞ L06_61353348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09.07.2023 17:57:31</t>
        </is>
      </c>
      <c>
        <is>
          <t>09.07.2023 19:01:51</t>
        </is>
      </c>
      <c>
        <v>1.072222222</v>
      </c>
      <c>
        <v>6</v>
      </c>
      <c>
        <v>707</v>
      </c>
      <c>
        <v>3</v>
      </c>
      <c>
        <v>21</v>
      </c>
      <c>
        <v>3</v>
      </c>
      <c>
        <v>24</v>
      </c>
      <c>
        <v>0</v>
      </c>
      <c>
        <v>0</v>
      </c>
      <c>
        <v>1.930772352360071</v>
      </c>
      <c>
        <v>93.8505311990687</v>
      </c>
      <c>
        <v>10.858059527896748</v>
      </c>
      <c>
        <v>18.15682196788173</v>
      </c>
      <c>
        <v>6.210074116901226</v>
      </c>
      <c>
        <v>13.326748102111825</v>
      </c>
      <c>
        <v>0</v>
      </c>
      <c>
        <v>0</v>
      </c>
      <c>
        <v>144.33300726622028</v>
      </c>
    </row>
    <row>
      <c>
        <v>2602930</v>
      </c>
      <c>
        <v>1</v>
      </c>
      <c>
        <is>
          <t>MANİSA</t>
        </is>
      </c>
      <c>
        <v>ŞEHZADELER</v>
      </c>
      <c>
        <is>
          <t>Dağıtım Transformatörü</t>
        </is>
      </c>
      <c>
        <v>GEREN TR-1 45-83-M00765_45-83-M00765_81542197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09.07.2023 15:28:58</t>
        </is>
      </c>
      <c>
        <is>
          <t>09.07.2023 19:51:34</t>
        </is>
      </c>
      <c>
        <v>4.376666666</v>
      </c>
      <c>
        <v>0</v>
      </c>
      <c>
        <v>0</v>
      </c>
      <c>
        <v>0</v>
      </c>
      <c>
        <v>6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46.7159244345221</v>
      </c>
      <c>
        <v>0</v>
      </c>
      <c>
        <v>0</v>
      </c>
      <c>
        <v>0</v>
      </c>
      <c>
        <v>0</v>
      </c>
      <c>
        <v>46.7159244345221</v>
      </c>
    </row>
    <row>
      <c>
        <v>2603142</v>
      </c>
      <c>
        <v>1</v>
      </c>
      <c>
        <is>
          <t>İZMİR</t>
        </is>
      </c>
      <c>
        <v>MENEMEN</v>
      </c>
      <c>
        <is>
          <t>AG Fideri</t>
        </is>
      </c>
      <c>
        <v>KIRMAHALLE  TR-12 35-28-M00271_A_65513049_65513049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09.07.2023 20:13:33</t>
        </is>
      </c>
      <c>
        <is>
          <t>09.07.2023 20:35:36</t>
        </is>
      </c>
      <c>
        <v>0.3675</v>
      </c>
      <c>
        <v>0</v>
      </c>
      <c>
        <v>1</v>
      </c>
      <c>
        <v>0</v>
      </c>
      <c>
        <v>15</v>
      </c>
      <c>
        <v>0</v>
      </c>
      <c>
        <v>0</v>
      </c>
      <c>
        <v>0</v>
      </c>
      <c>
        <v>0</v>
      </c>
      <c>
        <v>0</v>
      </c>
      <c>
        <v>0.090704857215</v>
      </c>
      <c>
        <v>0</v>
      </c>
      <c>
        <v>7.11259464517875</v>
      </c>
      <c>
        <v>0</v>
      </c>
      <c>
        <v>0</v>
      </c>
      <c>
        <v>0</v>
      </c>
      <c>
        <v>0</v>
      </c>
      <c>
        <v>7.20329950239375</v>
      </c>
    </row>
    <row>
      <c>
        <v>2602552</v>
      </c>
      <c>
        <v>1</v>
      </c>
      <c>
        <is>
          <t>İZMİR</t>
        </is>
      </c>
      <c>
        <v>TİRE</v>
      </c>
      <c>
        <is>
          <t>AG Fideri</t>
        </is>
      </c>
      <c>
        <v>TOPARLAR KARŞI MAH.TR-2 35-29-L00324_A_56395309_56395309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09.07.2023 08:17:59</t>
        </is>
      </c>
      <c>
        <is>
          <t>09.07.2023 10:43:31</t>
        </is>
      </c>
      <c>
        <v>2.425555555</v>
      </c>
      <c>
        <v>0</v>
      </c>
      <c>
        <v>12</v>
      </c>
      <c>
        <v>0</v>
      </c>
      <c>
        <v>1</v>
      </c>
      <c>
        <v>0</v>
      </c>
      <c>
        <v>1</v>
      </c>
      <c>
        <v>0</v>
      </c>
      <c>
        <v>0</v>
      </c>
      <c>
        <v>0</v>
      </c>
      <c>
        <v>3.097364082872961</v>
      </c>
      <c>
        <v>0</v>
      </c>
      <c>
        <v>2.5871044757370107</v>
      </c>
      <c>
        <v>0</v>
      </c>
      <c>
        <v>1.0658482546053687</v>
      </c>
      <c>
        <v>0</v>
      </c>
      <c>
        <v>0</v>
      </c>
      <c>
        <v>6.75031681321534</v>
      </c>
    </row>
    <row>
      <c>
        <v>2603179</v>
      </c>
      <c>
        <v>1</v>
      </c>
      <c>
        <is>
          <t>İZMİR</t>
        </is>
      </c>
      <c>
        <v>ÇEŞME</v>
      </c>
      <c>
        <is>
          <t>AG Fideri</t>
        </is>
      </c>
      <c>
        <v>L-284 İMAMOĞLU TRAFO 35-18-L00284_D_65500219_65500219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09.07.2023 21:12:53</t>
        </is>
      </c>
      <c>
        <is>
          <t>09.07.2023 22:36:55</t>
        </is>
      </c>
      <c>
        <v>1.400555555</v>
      </c>
      <c>
        <v>0</v>
      </c>
      <c>
        <v>51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24.77271732987829</v>
      </c>
      <c>
        <v>0</v>
      </c>
      <c>
        <v>0</v>
      </c>
      <c>
        <v>0</v>
      </c>
      <c>
        <v>0</v>
      </c>
      <c>
        <v>0</v>
      </c>
      <c>
        <v>0</v>
      </c>
      <c>
        <v>24.77271732987829</v>
      </c>
    </row>
    <row>
      <c>
        <v>2602595</v>
      </c>
      <c>
        <v>1</v>
      </c>
      <c>
        <is>
          <t>İZMİR</t>
        </is>
      </c>
      <c>
        <v>ÖDEMİŞ</v>
      </c>
      <c>
        <is>
          <t>KÖK</t>
        </is>
      </c>
      <c>
        <v>YALLIOĞLU KÖK 35-15-L00361_YENİKÖY L02_66935957</v>
      </c>
      <c>
        <v>OG Fider Açması</v>
      </c>
      <c>
        <v>Dağıtım-OG</v>
      </c>
      <c>
        <v>Kısa</v>
      </c>
      <c>
        <v>Şebeke işletmecisi</v>
      </c>
      <c>
        <v>Bildirimsiz</v>
      </c>
      <c>
        <is>
          <t>09.07.2023 09:15:01</t>
        </is>
      </c>
      <c>
        <is>
          <t>09.07.2023 09:15:41</t>
        </is>
      </c>
      <c>
        <v>0.011111111</v>
      </c>
      <c>
        <v>2</v>
      </c>
      <c>
        <v>304</v>
      </c>
      <c>
        <v>23</v>
      </c>
      <c>
        <v>78</v>
      </c>
      <c>
        <v>5</v>
      </c>
      <c>
        <v>62</v>
      </c>
      <c>
        <v>0</v>
      </c>
      <c>
        <v>0</v>
      </c>
      <c>
        <v>0.017167664575466667</v>
      </c>
      <c>
        <v>0.68978330937581</v>
      </c>
      <c>
        <v>1.1706090692280204</v>
      </c>
      <c>
        <v>3.457037606853601</v>
      </c>
      <c>
        <v>0.06790676922091</v>
      </c>
      <c>
        <v>0.5937535521367802</v>
      </c>
      <c>
        <v>0</v>
      </c>
      <c>
        <v>0</v>
      </c>
      <c>
        <v>5.996257971390588</v>
      </c>
    </row>
    <row>
      <c>
        <v>2603136</v>
      </c>
      <c>
        <v>1</v>
      </c>
      <c>
        <is>
          <t>İZMİR</t>
        </is>
      </c>
      <c>
        <v>BORNOVA</v>
      </c>
      <c>
        <is>
          <t>KÖK</t>
        </is>
      </c>
      <c>
        <v>M-891 35-02-M00891_M-1701 M04_2034652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09.07.2023 20:01:44</t>
        </is>
      </c>
      <c>
        <is>
          <t>09.07.2023 20:08:13</t>
        </is>
      </c>
      <c>
        <v>0.108055555</v>
      </c>
      <c>
        <v>0</v>
      </c>
      <c>
        <v>0</v>
      </c>
      <c>
        <v>0</v>
      </c>
      <c>
        <v>0</v>
      </c>
      <c>
        <v>4</v>
      </c>
      <c>
        <v>0</v>
      </c>
      <c>
        <v>5</v>
      </c>
      <c>
        <v>0</v>
      </c>
      <c>
        <v>0</v>
      </c>
      <c>
        <v>0</v>
      </c>
      <c>
        <v>0</v>
      </c>
      <c>
        <v>0</v>
      </c>
      <c>
        <v>2.333759231780229</v>
      </c>
      <c>
        <v>0</v>
      </c>
      <c>
        <v>8.86081110827408</v>
      </c>
      <c>
        <v>0</v>
      </c>
      <c>
        <v>11.194570340054309</v>
      </c>
    </row>
    <row>
      <c>
        <v>2602850</v>
      </c>
      <c>
        <v>1</v>
      </c>
      <c>
        <is>
          <t>İZMİR</t>
        </is>
      </c>
      <c>
        <v>MENEMEN</v>
      </c>
      <c>
        <is>
          <t>OG Fideri</t>
        </is>
      </c>
      <c>
        <v>YAHŞELLİ KÖK 35-28-M00293_HatBaşıAyırıcı_53133549 M01_53133549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09.07.2023 13:53:01</t>
        </is>
      </c>
      <c>
        <is>
          <t>09.07.2023 15:36:04</t>
        </is>
      </c>
      <c>
        <v>1.7175</v>
      </c>
      <c>
        <v>0</v>
      </c>
      <c>
        <v>1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0.40774695669722216</v>
      </c>
      <c>
        <v>0</v>
      </c>
      <c>
        <v>0</v>
      </c>
      <c>
        <v>0</v>
      </c>
      <c>
        <v>3.007746720346667</v>
      </c>
      <c>
        <v>0</v>
      </c>
      <c>
        <v>0</v>
      </c>
      <c>
        <v>3.415493677043889</v>
      </c>
    </row>
    <row>
      <c>
        <v>2602635</v>
      </c>
      <c>
        <v>1</v>
      </c>
      <c>
        <is>
          <t>İZMİR</t>
        </is>
      </c>
      <c>
        <v>TİRE</v>
      </c>
      <c>
        <is>
          <t>AG Fideri</t>
        </is>
      </c>
      <c>
        <v>KİRELİ TR-1 35-29-L00456_A_56361284_56361284</v>
      </c>
      <c>
        <v>AG Sehim Bozukluğu</v>
      </c>
      <c>
        <v>Dağıtım-AG</v>
      </c>
      <c>
        <v>Uzun</v>
      </c>
      <c>
        <v>Şebeke işletmecisi</v>
      </c>
      <c>
        <v>Bildirimsiz</v>
      </c>
      <c>
        <is>
          <t>09.07.2023 09:57:23</t>
        </is>
      </c>
      <c>
        <is>
          <t>09.07.2023 12:50:10</t>
        </is>
      </c>
      <c>
        <v>2.879722222</v>
      </c>
      <c>
        <v>0</v>
      </c>
      <c>
        <v>59</v>
      </c>
      <c>
        <v>0</v>
      </c>
      <c>
        <v>1</v>
      </c>
      <c>
        <v>0</v>
      </c>
      <c>
        <v>6</v>
      </c>
      <c>
        <v>0</v>
      </c>
      <c>
        <v>0</v>
      </c>
      <c>
        <v>0</v>
      </c>
      <c>
        <v>33.13196776582628</v>
      </c>
      <c>
        <v>0</v>
      </c>
      <c>
        <v>4.038181415602132</v>
      </c>
      <c>
        <v>0</v>
      </c>
      <c>
        <v>9.583737833501393</v>
      </c>
      <c>
        <v>0</v>
      </c>
      <c>
        <v>0</v>
      </c>
      <c>
        <v>46.75388701492981</v>
      </c>
    </row>
    <row>
      <c>
        <v>2602658</v>
      </c>
      <c>
        <v>1</v>
      </c>
      <c>
        <is>
          <t>İZMİR</t>
        </is>
      </c>
      <c>
        <v>ÖDEMİŞ</v>
      </c>
      <c>
        <is>
          <t>AG Fideri</t>
        </is>
      </c>
      <c>
        <v>TR-136 35-15-M00136_A_60985237_60985237</v>
      </c>
      <c>
        <v>AG Yük Ayırıcı Arızası</v>
      </c>
      <c>
        <v>Dağıtım-AG</v>
      </c>
      <c>
        <v>Uzun</v>
      </c>
      <c>
        <v>Şebeke işletmecisi</v>
      </c>
      <c>
        <v>Bildirimsiz</v>
      </c>
      <c>
        <is>
          <t>09.07.2023 10:19:10</t>
        </is>
      </c>
      <c>
        <is>
          <t>09.07.2023 13:13:53</t>
        </is>
      </c>
      <c>
        <v>2.911944444</v>
      </c>
      <c>
        <v>0</v>
      </c>
      <c>
        <v>74</v>
      </c>
      <c>
        <v>0</v>
      </c>
      <c>
        <v>0</v>
      </c>
      <c>
        <v>0</v>
      </c>
      <c>
        <v>8</v>
      </c>
      <c>
        <v>0</v>
      </c>
      <c>
        <v>0</v>
      </c>
      <c>
        <v>0</v>
      </c>
      <c>
        <v>67.65309544151795</v>
      </c>
      <c>
        <v>0</v>
      </c>
      <c>
        <v>0</v>
      </c>
      <c>
        <v>0</v>
      </c>
      <c>
        <v>41.791352613437695</v>
      </c>
      <c>
        <v>0</v>
      </c>
      <c>
        <v>0</v>
      </c>
      <c>
        <v>109.44444805495564</v>
      </c>
    </row>
    <row>
      <c>
        <v>2602867</v>
      </c>
      <c>
        <v>1</v>
      </c>
      <c>
        <is>
          <t>MANİSA</t>
        </is>
      </c>
      <c>
        <v>ŞEHZADELER</v>
      </c>
      <c>
        <is>
          <t>DM</t>
        </is>
      </c>
      <c>
        <v>HASTANE DM 45-71-M02096_HASTANE-2 ÇIKIŞ M04_61026586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09.07.2023 14:20:57</t>
        </is>
      </c>
      <c>
        <is>
          <t>09.07.2023 15:09:54</t>
        </is>
      </c>
      <c>
        <v>0.815833333</v>
      </c>
      <c>
        <v>0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1978.7090114590442</v>
      </c>
      <c>
        <v>0</v>
      </c>
      <c>
        <v>0</v>
      </c>
      <c>
        <v>0</v>
      </c>
      <c>
        <v>1978.7090114590442</v>
      </c>
    </row>
    <row>
      <c>
        <v>2603159</v>
      </c>
      <c>
        <v>1</v>
      </c>
      <c>
        <is>
          <t>İZMİR</t>
        </is>
      </c>
      <c>
        <v>KARABAĞLAR</v>
      </c>
      <c>
        <is>
          <t>Dağıtım Transformatörü</t>
        </is>
      </c>
      <c>
        <v>K-1281 35-01-K01281_35-01-K01281_61133947</v>
      </c>
      <c>
        <v>AG Tel Kopuğu</v>
      </c>
      <c>
        <v>Dağıtım-AG</v>
      </c>
      <c>
        <v>Uzun</v>
      </c>
      <c>
        <v>Şebeke işletmecisi</v>
      </c>
      <c>
        <v>Bildirimsiz</v>
      </c>
      <c>
        <is>
          <t>09.07.2023 20:37:05</t>
        </is>
      </c>
      <c>
        <is>
          <t>09.07.2023 22:28:23</t>
        </is>
      </c>
      <c>
        <v>1.855</v>
      </c>
      <c>
        <v>0</v>
      </c>
      <c>
        <v>689</v>
      </c>
      <c>
        <v>0</v>
      </c>
      <c>
        <v>0</v>
      </c>
      <c>
        <v>0</v>
      </c>
      <c>
        <v>17</v>
      </c>
      <c>
        <v>0</v>
      </c>
      <c>
        <v>0</v>
      </c>
      <c>
        <v>0</v>
      </c>
      <c>
        <v>348.8142497708673</v>
      </c>
      <c>
        <v>0</v>
      </c>
      <c>
        <v>0</v>
      </c>
      <c>
        <v>0</v>
      </c>
      <c>
        <v>20.961183085167825</v>
      </c>
      <c>
        <v>0</v>
      </c>
      <c>
        <v>0</v>
      </c>
      <c>
        <v>369.77543285603514</v>
      </c>
    </row>
    <row>
      <c>
        <v>2602555</v>
      </c>
      <c>
        <v>1</v>
      </c>
      <c>
        <is>
          <t>İZMİR</t>
        </is>
      </c>
      <c>
        <v>KEMALPAŞA</v>
      </c>
      <c>
        <is>
          <t>AG Fideri</t>
        </is>
      </c>
      <c>
        <v>OVACIK KÖYÜ CEVİZDERE TR-1 35-27-L00267_B_91393385_91393385</v>
      </c>
      <c>
        <v>AG Nötr İletken Kopması</v>
      </c>
      <c>
        <v>Dağıtım-AG</v>
      </c>
      <c>
        <v>Uzun</v>
      </c>
      <c>
        <v>Şebeke işletmecisi</v>
      </c>
      <c>
        <v>Bildirimsiz</v>
      </c>
      <c>
        <is>
          <t>09.07.2023 08:25:54</t>
        </is>
      </c>
      <c>
        <is>
          <t>09.07.2023 12:46:02</t>
        </is>
      </c>
      <c>
        <v>4.335555555</v>
      </c>
      <c>
        <v>0</v>
      </c>
      <c>
        <v>4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2.6048888253524645</v>
      </c>
      <c>
        <v>0</v>
      </c>
      <c>
        <v>7.313148641270487</v>
      </c>
      <c>
        <v>0</v>
      </c>
      <c>
        <v>0</v>
      </c>
      <c>
        <v>0</v>
      </c>
      <c>
        <v>0</v>
      </c>
      <c>
        <v>9.918037466622952</v>
      </c>
    </row>
    <row>
      <c>
        <v>2602512</v>
      </c>
      <c>
        <v>1</v>
      </c>
      <c>
        <is>
          <t>İZMİR</t>
        </is>
      </c>
      <c>
        <v>TİRE</v>
      </c>
      <c>
        <is>
          <t>AG Fideri</t>
        </is>
      </c>
      <c>
        <v>ABDURRAHMAN GÖKTAŞ SULAMA GRUBU 35-29-M00244_A_91032284_91032284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09.07.2023 05:55:23</t>
        </is>
      </c>
      <c>
        <is>
          <t>09.07.2023 07:33:48</t>
        </is>
      </c>
      <c>
        <v>1.640277777</v>
      </c>
      <c>
        <v>0</v>
      </c>
      <c>
        <v>0</v>
      </c>
      <c>
        <v>0</v>
      </c>
      <c>
        <v>10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129.85641059428187</v>
      </c>
      <c>
        <v>0</v>
      </c>
      <c>
        <v>8.994293074570898</v>
      </c>
      <c>
        <v>0</v>
      </c>
      <c>
        <v>0</v>
      </c>
      <c>
        <v>138.85070366885276</v>
      </c>
    </row>
    <row>
      <c>
        <v>2603076</v>
      </c>
      <c>
        <v>1</v>
      </c>
      <c>
        <is>
          <t>İZMİR</t>
        </is>
      </c>
      <c>
        <v>BERGAMA</v>
      </c>
      <c>
        <is>
          <t>DM</t>
        </is>
      </c>
      <c>
        <v>AHMETBEYLER DM 35-16-M00154_YUKARI KIRIKLAR M08_82965071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09.07.2023 18:40:46</t>
        </is>
      </c>
      <c>
        <is>
          <t>09.07.2023 18:50:09</t>
        </is>
      </c>
      <c>
        <v>0.156388888</v>
      </c>
      <c>
        <v>5</v>
      </c>
      <c>
        <v>382</v>
      </c>
      <c>
        <v>19</v>
      </c>
      <c>
        <v>20</v>
      </c>
      <c>
        <v>4</v>
      </c>
      <c>
        <v>33</v>
      </c>
      <c>
        <v>0</v>
      </c>
      <c>
        <v>0</v>
      </c>
      <c>
        <v>0.6528915054902513</v>
      </c>
      <c>
        <v>7.438649803872825</v>
      </c>
      <c>
        <v>12.874124286153007</v>
      </c>
      <c>
        <v>2.852247747737871</v>
      </c>
      <c>
        <v>1.6710270707949</v>
      </c>
      <c>
        <v>2.0658980454072924</v>
      </c>
      <c>
        <v>0</v>
      </c>
      <c>
        <v>0</v>
      </c>
      <c>
        <v>27.554838459456146</v>
      </c>
    </row>
    <row>
      <c>
        <v>2602704</v>
      </c>
      <c>
        <v>1</v>
      </c>
      <c>
        <is>
          <t>İZMİR</t>
        </is>
      </c>
      <c>
        <v>MENDERES</v>
      </c>
      <c>
        <is>
          <t>Dağıtım Transformatörü</t>
        </is>
      </c>
      <c>
        <v>AHMETBEYLİ TR-3 35-22-M00241_35-22-M00241_2362248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09.07.2023 11:05:01</t>
        </is>
      </c>
      <c>
        <is>
          <t>09.07.2023 12:11:52</t>
        </is>
      </c>
      <c>
        <v>1.114166666</v>
      </c>
      <c>
        <v>0</v>
      </c>
      <c>
        <v>25</v>
      </c>
      <c>
        <v>0</v>
      </c>
      <c>
        <v>20</v>
      </c>
      <c>
        <v>0</v>
      </c>
      <c>
        <v>7</v>
      </c>
      <c>
        <v>0</v>
      </c>
      <c>
        <v>0</v>
      </c>
      <c>
        <v>0</v>
      </c>
      <c>
        <v>5.606658287744213</v>
      </c>
      <c>
        <v>0</v>
      </c>
      <c>
        <v>5.047494581333301</v>
      </c>
      <c>
        <v>0</v>
      </c>
      <c>
        <v>2.1755600403639956</v>
      </c>
      <c>
        <v>0</v>
      </c>
      <c>
        <v>0</v>
      </c>
      <c>
        <v>12.82971290944151</v>
      </c>
    </row>
    <row>
      <c>
        <v>2602492</v>
      </c>
      <c>
        <v>1</v>
      </c>
      <c>
        <is>
          <t>İZMİR</t>
        </is>
      </c>
      <c>
        <v>BUCA</v>
      </c>
      <c>
        <is>
          <t>Saha Dağıtım Kutusu (SDK)</t>
        </is>
      </c>
      <c>
        <v>K-737 35-03-K00737_E e1_5821377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09.07.2023 04:42:14</t>
        </is>
      </c>
      <c>
        <is>
          <t>09.07.2023 06:51:22</t>
        </is>
      </c>
      <c>
        <v>2.152222222</v>
      </c>
      <c>
        <v>0</v>
      </c>
      <c>
        <v>145</v>
      </c>
      <c>
        <v>0</v>
      </c>
      <c>
        <v>0</v>
      </c>
      <c>
        <v>0</v>
      </c>
      <c>
        <v>13</v>
      </c>
      <c>
        <v>0</v>
      </c>
      <c>
        <v>0</v>
      </c>
      <c>
        <v>0</v>
      </c>
      <c>
        <v>51.66134364761708</v>
      </c>
      <c>
        <v>0</v>
      </c>
      <c>
        <v>0</v>
      </c>
      <c>
        <v>0</v>
      </c>
      <c>
        <v>21.3027482116761</v>
      </c>
      <c>
        <v>0</v>
      </c>
      <c>
        <v>0</v>
      </c>
      <c>
        <v>72.96409185929318</v>
      </c>
    </row>
    <row>
      <c>
        <v>2603239</v>
      </c>
      <c>
        <v>1</v>
      </c>
      <c>
        <is>
          <t>İZMİR</t>
        </is>
      </c>
      <c>
        <v>KEMALPAŞA</v>
      </c>
      <c>
        <is>
          <t>AG Fideri</t>
        </is>
      </c>
      <c>
        <v>OVACIK KÖYÜ DEDEKLER TR-2 35-27-L00269_A_56354159_56354159</v>
      </c>
      <c>
        <v>AG Tel Kopuğu</v>
      </c>
      <c>
        <v>Dağıtım-AG</v>
      </c>
      <c>
        <v>Uzun</v>
      </c>
      <c>
        <v>Şebeke işletmecisi</v>
      </c>
      <c>
        <v>Bildirimsiz</v>
      </c>
      <c>
        <is>
          <t>09.07.2023 23:05:51</t>
        </is>
      </c>
      <c>
        <is>
          <t>10.07.2023 01:16:09</t>
        </is>
      </c>
      <c>
        <v>2.171666666</v>
      </c>
      <c>
        <v>0</v>
      </c>
      <c>
        <v>29</v>
      </c>
      <c>
        <v>0</v>
      </c>
      <c>
        <v>9</v>
      </c>
      <c>
        <v>0</v>
      </c>
      <c>
        <v>5</v>
      </c>
      <c>
        <v>0</v>
      </c>
      <c>
        <v>0</v>
      </c>
      <c>
        <v>0</v>
      </c>
      <c>
        <v>8.221499031574561</v>
      </c>
      <c>
        <v>0</v>
      </c>
      <c>
        <v>2.4766901790986036</v>
      </c>
      <c>
        <v>0</v>
      </c>
      <c>
        <v>4.7428708245430915</v>
      </c>
      <c>
        <v>0</v>
      </c>
      <c>
        <v>0</v>
      </c>
      <c>
        <v>15.441060035216257</v>
      </c>
    </row>
    <row>
      <c>
        <v>2603033</v>
      </c>
      <c>
        <v>1</v>
      </c>
      <c>
        <is>
          <t>İZMİR</t>
        </is>
      </c>
      <c>
        <v>ÖDEMİŞ</v>
      </c>
      <c>
        <is>
          <t>DM</t>
        </is>
      </c>
      <c>
        <v>ÖDEMİŞ İM 35-15-A00001_YENİ KENT L16_2062383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09.07.2023 17:53:28</t>
        </is>
      </c>
      <c>
        <is>
          <t>09.07.2023 17:56:44</t>
        </is>
      </c>
      <c>
        <v>0.054444444</v>
      </c>
      <c>
        <v>0</v>
      </c>
      <c>
        <v>1847</v>
      </c>
      <c>
        <v>27</v>
      </c>
      <c>
        <v>66</v>
      </c>
      <c>
        <v>10</v>
      </c>
      <c>
        <v>214</v>
      </c>
      <c>
        <v>2</v>
      </c>
      <c>
        <v>0</v>
      </c>
      <c>
        <v>0</v>
      </c>
      <c>
        <v>20.2763395315352</v>
      </c>
      <c>
        <v>7.597706118585558</v>
      </c>
      <c>
        <v>4.9081493625973405</v>
      </c>
      <c>
        <v>3.2135625711141262</v>
      </c>
      <c>
        <v>8.812352498746076</v>
      </c>
      <c>
        <v>6.810386482078546</v>
      </c>
      <c>
        <v>0</v>
      </c>
      <c>
        <v>51.618496564656844</v>
      </c>
    </row>
    <row>
      <c>
        <v>2602990</v>
      </c>
      <c>
        <v>1</v>
      </c>
      <c>
        <is>
          <t>MANİSA</t>
        </is>
      </c>
      <c>
        <v>ŞEHZADELER</v>
      </c>
      <c>
        <is>
          <t>TM Fideri</t>
        </is>
      </c>
      <c>
        <v>MANİSA TM-1 45-71-A00001_TURGUTLU-2 M18_2309133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09.07.2023 17:04:03</t>
        </is>
      </c>
      <c>
        <is>
          <t>09.07.2023 20:57:46</t>
        </is>
      </c>
      <c>
        <v>3.895277777</v>
      </c>
      <c>
        <v>30</v>
      </c>
      <c>
        <v>5033</v>
      </c>
      <c>
        <v>693</v>
      </c>
      <c>
        <v>510</v>
      </c>
      <c>
        <v>97</v>
      </c>
      <c>
        <v>610</v>
      </c>
      <c>
        <v>24</v>
      </c>
      <c>
        <v>1</v>
      </c>
      <c>
        <v>75.45269146430208</v>
      </c>
      <c>
        <v>4009.831056677345</v>
      </c>
      <c>
        <v>10887.092879165166</v>
      </c>
      <c>
        <v>4095.9399460835475</v>
      </c>
      <c>
        <v>3108.3378123074885</v>
      </c>
      <c>
        <v>1457.017195263603</v>
      </c>
      <c>
        <v>2496.079665144353</v>
      </c>
      <c>
        <v>1.6390259871564439</v>
      </c>
      <c>
        <v>26131.39027209296</v>
      </c>
    </row>
    <row>
      <c>
        <v>2602544</v>
      </c>
      <c>
        <v>1</v>
      </c>
      <c>
        <is>
          <t>İZMİR</t>
        </is>
      </c>
      <c>
        <v>TİRE</v>
      </c>
      <c>
        <is>
          <t>KÖK</t>
        </is>
      </c>
      <c>
        <v>KİRELLİ KÖK 35-29-L00809_PEŞREVLİ L04_74719160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09.07.2023 07:08:52</t>
        </is>
      </c>
      <c>
        <is>
          <t>09.07.2023 08:38:30</t>
        </is>
      </c>
      <c>
        <v>1.493888888</v>
      </c>
      <c>
        <v>0</v>
      </c>
      <c>
        <v>266</v>
      </c>
      <c>
        <v>54</v>
      </c>
      <c>
        <v>53</v>
      </c>
      <c>
        <v>6</v>
      </c>
      <c>
        <v>48</v>
      </c>
      <c>
        <v>1</v>
      </c>
      <c>
        <v>0</v>
      </c>
      <c>
        <v>0</v>
      </c>
      <c>
        <v>59.84681258928142</v>
      </c>
      <c>
        <v>698.0702912421827</v>
      </c>
      <c>
        <v>166.27395750733575</v>
      </c>
      <c>
        <v>101.52951866973093</v>
      </c>
      <c>
        <v>46.222852025557785</v>
      </c>
      <c>
        <v>6.389962076814717</v>
      </c>
      <c>
        <v>0</v>
      </c>
      <c>
        <v>1078.3333941109036</v>
      </c>
    </row>
    <row>
      <c>
        <v>2602899</v>
      </c>
      <c>
        <v>1</v>
      </c>
      <c>
        <is>
          <t>İZMİR</t>
        </is>
      </c>
      <c>
        <v>BUCA</v>
      </c>
      <c>
        <is>
          <t>AG Fideri</t>
        </is>
      </c>
      <c>
        <v>K-4039 35-03-K04039_D_56363608_56363608</v>
      </c>
      <c>
        <v>Üçüncü Şahısların Vermiş Olduğu Hasarlar</v>
      </c>
      <c>
        <v>Dağıtım-AG</v>
      </c>
      <c>
        <v>Uzun</v>
      </c>
      <c>
        <v>Dışsal</v>
      </c>
      <c>
        <v>Bildirimsiz</v>
      </c>
      <c>
        <is>
          <t>09.07.2023 08:29:14</t>
        </is>
      </c>
      <c>
        <is>
          <t>09.07.2023 19:01:47</t>
        </is>
      </c>
      <c>
        <v>10.5425</v>
      </c>
      <c>
        <v>0</v>
      </c>
      <c>
        <v>125</v>
      </c>
      <c>
        <v>0</v>
      </c>
      <c>
        <v>0</v>
      </c>
      <c>
        <v>0</v>
      </c>
      <c>
        <v>29</v>
      </c>
      <c>
        <v>0</v>
      </c>
      <c>
        <v>0</v>
      </c>
      <c>
        <v>0</v>
      </c>
      <c>
        <v>260.0239511984427</v>
      </c>
      <c>
        <v>0</v>
      </c>
      <c>
        <v>0</v>
      </c>
      <c>
        <v>0</v>
      </c>
      <c>
        <v>449.23610818280235</v>
      </c>
      <c>
        <v>0</v>
      </c>
      <c>
        <v>0</v>
      </c>
      <c>
        <v>709.2600593812451</v>
      </c>
    </row>
    <row>
      <c>
        <v>2603254</v>
      </c>
      <c>
        <v>1</v>
      </c>
      <c>
        <is>
          <t>İZMİR</t>
        </is>
      </c>
      <c>
        <v>KİRAZ</v>
      </c>
      <c>
        <is>
          <t>AG Fideri</t>
        </is>
      </c>
      <c>
        <v>CEVİZLİ ASKERLER TR-4 35-31-L00323_C_91234158_91234158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09.07.2023 23:56:10</t>
        </is>
      </c>
      <c>
        <is>
          <t>10.07.2023 03:10:35</t>
        </is>
      </c>
      <c>
        <v>3.240277777</v>
      </c>
      <c>
        <v>0</v>
      </c>
      <c>
        <v>19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7.635768209185114</v>
      </c>
      <c>
        <v>0</v>
      </c>
      <c>
        <v>3.3004886927442483</v>
      </c>
      <c>
        <v>0</v>
      </c>
      <c>
        <v>0</v>
      </c>
      <c>
        <v>0</v>
      </c>
      <c>
        <v>0</v>
      </c>
      <c>
        <v>10.936256901929362</v>
      </c>
    </row>
    <row>
      <c>
        <v>2602707</v>
      </c>
      <c>
        <v>1</v>
      </c>
      <c>
        <is>
          <t>İZMİR</t>
        </is>
      </c>
      <c>
        <v>KİRAZ</v>
      </c>
      <c>
        <is>
          <t>AG Fideri</t>
        </is>
      </c>
      <c>
        <v>KARAMAN TR-1 35-31-L00049_47864375_56390329_56390329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09.07.2023 11:05:32</t>
        </is>
      </c>
      <c>
        <is>
          <t>09.07.2023 14:11:07</t>
        </is>
      </c>
      <c>
        <v>3.093055555</v>
      </c>
      <c>
        <v>0</v>
      </c>
      <c>
        <v>14</v>
      </c>
      <c>
        <v>0</v>
      </c>
      <c>
        <v>11</v>
      </c>
      <c>
        <v>0</v>
      </c>
      <c>
        <v>10</v>
      </c>
      <c>
        <v>0</v>
      </c>
      <c>
        <v>0</v>
      </c>
      <c>
        <v>0</v>
      </c>
      <c>
        <v>9.453736678822128</v>
      </c>
      <c>
        <v>0</v>
      </c>
      <c>
        <v>18.685439648035608</v>
      </c>
      <c>
        <v>0</v>
      </c>
      <c>
        <v>19.836714835354908</v>
      </c>
      <c>
        <v>0</v>
      </c>
      <c>
        <v>0</v>
      </c>
      <c>
        <v>47.97589116221265</v>
      </c>
    </row>
    <row>
      <c>
        <v>2603022</v>
      </c>
      <c>
        <v>1</v>
      </c>
      <c>
        <is>
          <t>MANİSA</t>
        </is>
      </c>
      <c>
        <v>AKHİSAR</v>
      </c>
      <c>
        <is>
          <t>AG Fideri</t>
        </is>
      </c>
      <c>
        <v>SELÇİKLİ TR-2 45-72-L00164_B_91449204_91449204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09.07.2023 17:37:16</t>
        </is>
      </c>
      <c>
        <is>
          <t>09.07.2023 22:55:51</t>
        </is>
      </c>
      <c>
        <v>5.309722222</v>
      </c>
      <c>
        <v>0</v>
      </c>
      <c>
        <v>144</v>
      </c>
      <c>
        <v>0</v>
      </c>
      <c>
        <v>0</v>
      </c>
      <c>
        <v>0</v>
      </c>
      <c>
        <v>13</v>
      </c>
      <c>
        <v>0</v>
      </c>
      <c>
        <v>0</v>
      </c>
      <c>
        <v>0</v>
      </c>
      <c>
        <v>113.30985017913187</v>
      </c>
      <c>
        <v>0</v>
      </c>
      <c>
        <v>0</v>
      </c>
      <c>
        <v>0</v>
      </c>
      <c>
        <v>4.313164860469204</v>
      </c>
      <c>
        <v>0</v>
      </c>
      <c>
        <v>0</v>
      </c>
      <c>
        <v>117.62301503960107</v>
      </c>
    </row>
    <row>
      <c>
        <v>2602561</v>
      </c>
      <c>
        <v>1</v>
      </c>
      <c>
        <is>
          <t>İZMİR</t>
        </is>
      </c>
      <c>
        <v>BORNOVA</v>
      </c>
      <c>
        <is>
          <t>OG Fideri</t>
        </is>
      </c>
      <c>
        <v>M-1322 35-02-M01322_DAĞITIM TRAFOSU M01_2114272</v>
      </c>
      <c>
        <v>Şebeke Yenileme ve Kapasite Artışı Çalışması</v>
      </c>
      <c>
        <v>Dağıtım-OG</v>
      </c>
      <c>
        <v>Uzun</v>
      </c>
      <c>
        <v>Şebeke işletmecisi</v>
      </c>
      <c>
        <v>Bildirimli</v>
      </c>
      <c>
        <is>
          <t>09.07.2023 08:40:17</t>
        </is>
      </c>
      <c>
        <is>
          <t>09.07.2023 17:10:57</t>
        </is>
      </c>
      <c>
        <v>8.511111111</v>
      </c>
      <c>
        <v>0</v>
      </c>
      <c>
        <v>1</v>
      </c>
      <c>
        <v>0</v>
      </c>
      <c>
        <v>0</v>
      </c>
      <c>
        <v>0</v>
      </c>
      <c>
        <v>34</v>
      </c>
      <c>
        <v>0</v>
      </c>
      <c>
        <v>2</v>
      </c>
      <c>
        <v>0</v>
      </c>
      <c>
        <v>19.57264648434213</v>
      </c>
      <c>
        <v>0</v>
      </c>
      <c>
        <v>0</v>
      </c>
      <c>
        <v>0</v>
      </c>
      <c>
        <v>317.654626188704</v>
      </c>
      <c>
        <v>0</v>
      </c>
      <c>
        <v>3.6575152585751822</v>
      </c>
      <c>
        <v>340.88478793162136</v>
      </c>
    </row>
    <row>
      <c>
        <v>2602667</v>
      </c>
      <c>
        <v>1</v>
      </c>
      <c>
        <is>
          <t>İZMİR</t>
        </is>
      </c>
      <c>
        <v>KARABAĞLAR</v>
      </c>
      <c>
        <is>
          <t>Saha Dağıtım Kutusu (SDK)</t>
        </is>
      </c>
      <c>
        <v>M-1422 35-01-M01422_B b2_5893241</v>
      </c>
      <c>
        <v>AG Yük Ayırıcı Arızası</v>
      </c>
      <c>
        <v>Dağıtım-AG</v>
      </c>
      <c>
        <v>Uzun</v>
      </c>
      <c>
        <v>Şebeke işletmecisi</v>
      </c>
      <c>
        <v>Bildirimsiz</v>
      </c>
      <c>
        <is>
          <t>09.07.2023 10:31:16</t>
        </is>
      </c>
      <c>
        <is>
          <t>09.07.2023 13:57:25</t>
        </is>
      </c>
      <c>
        <v>3.435833333</v>
      </c>
      <c>
        <v>0</v>
      </c>
      <c>
        <v>83</v>
      </c>
      <c>
        <v>0</v>
      </c>
      <c>
        <v>0</v>
      </c>
      <c>
        <v>0</v>
      </c>
      <c>
        <v>12</v>
      </c>
      <c>
        <v>0</v>
      </c>
      <c>
        <v>0</v>
      </c>
      <c>
        <v>0</v>
      </c>
      <c>
        <v>92.70278893133109</v>
      </c>
      <c>
        <v>0</v>
      </c>
      <c>
        <v>0</v>
      </c>
      <c>
        <v>0</v>
      </c>
      <c>
        <v>49.77140824181301</v>
      </c>
      <c>
        <v>0</v>
      </c>
      <c>
        <v>0</v>
      </c>
      <c>
        <v>142.4741971731441</v>
      </c>
    </row>
    <row>
      <c>
        <v>2602916</v>
      </c>
      <c>
        <v>1</v>
      </c>
      <c>
        <is>
          <t>MANİSA</t>
        </is>
      </c>
      <c>
        <v>ŞEHZADELER</v>
      </c>
      <c>
        <is>
          <t>KÖK</t>
        </is>
      </c>
      <c>
        <v>BEYDERE KÖK 45-71-M00128_ESKİ KARAAĞAÇLI M07_50217162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09.07.2023 15:08:16</t>
        </is>
      </c>
      <c>
        <is>
          <t>09.07.2023 15:27:20</t>
        </is>
      </c>
      <c>
        <v>0.317777777</v>
      </c>
      <c>
        <v>4</v>
      </c>
      <c>
        <v>87</v>
      </c>
      <c>
        <v>100</v>
      </c>
      <c>
        <v>98</v>
      </c>
      <c>
        <v>2</v>
      </c>
      <c>
        <v>8</v>
      </c>
      <c>
        <v>0</v>
      </c>
      <c>
        <v>0</v>
      </c>
      <c>
        <v>0.7304973381340556</v>
      </c>
      <c>
        <v>7.606800938801668</v>
      </c>
      <c>
        <v>126.46502085796718</v>
      </c>
      <c>
        <v>106.47491977400743</v>
      </c>
      <c>
        <v>4.39036553099894</v>
      </c>
      <c>
        <v>2.575641904790621</v>
      </c>
      <c>
        <v>0</v>
      </c>
      <c>
        <v>0</v>
      </c>
      <c>
        <v>248.24324634469986</v>
      </c>
    </row>
    <row>
      <c>
        <v>2602936</v>
      </c>
      <c>
        <v>1</v>
      </c>
      <c>
        <is>
          <t>MANİSA</t>
        </is>
      </c>
      <c>
        <v>TURGUTLU</v>
      </c>
      <c>
        <is>
          <t>Dağıtım Transformatörü</t>
        </is>
      </c>
      <c>
        <v>KÜÇÜK SANAYİ SİTESİ TR-4 45-83-L00145_45-83-L00145_88307168</v>
      </c>
      <c>
        <v>Şebeke Bakım Çalışması</v>
      </c>
      <c>
        <v>Dağıtım-AG</v>
      </c>
      <c>
        <v>Uzun</v>
      </c>
      <c>
        <v>Şebeke işletmecisi</v>
      </c>
      <c>
        <v>Bildirimli</v>
      </c>
      <c>
        <is>
          <t>09.07.2023 09:56:00</t>
        </is>
      </c>
      <c>
        <is>
          <t>09.07.2023 16:33:59</t>
        </is>
      </c>
      <c>
        <v>6.633055555</v>
      </c>
      <c>
        <v>0</v>
      </c>
      <c>
        <v>0</v>
      </c>
      <c>
        <v>0</v>
      </c>
      <c>
        <v>0</v>
      </c>
      <c>
        <v>0</v>
      </c>
      <c>
        <v>45</v>
      </c>
      <c>
        <v>0</v>
      </c>
      <c>
        <v>3</v>
      </c>
      <c>
        <v>0</v>
      </c>
      <c>
        <v>0</v>
      </c>
      <c>
        <v>0</v>
      </c>
      <c>
        <v>0</v>
      </c>
      <c>
        <v>0</v>
      </c>
      <c>
        <v>207.4755327788867</v>
      </c>
      <c>
        <v>0</v>
      </c>
      <c>
        <v>33.7704868753408</v>
      </c>
      <c>
        <v>241.2460196542275</v>
      </c>
    </row>
    <row>
      <c>
        <v>2603248</v>
      </c>
      <c>
        <v>1</v>
      </c>
      <c>
        <is>
          <t>İZMİR</t>
        </is>
      </c>
      <c>
        <v>KİRAZ</v>
      </c>
      <c>
        <is>
          <t>AG Fideri</t>
        </is>
      </c>
      <c>
        <v>UZUNKÖY TR-1 35-31-L00144_A_72255945_72255945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09.07.2023 23:37:04</t>
        </is>
      </c>
      <c>
        <is>
          <t>10.07.2023 01:53:27</t>
        </is>
      </c>
      <c>
        <v>2.273055555</v>
      </c>
      <c>
        <v>0</v>
      </c>
      <c>
        <v>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0.922313359280512</v>
      </c>
      <c>
        <v>0</v>
      </c>
      <c>
        <v>0</v>
      </c>
      <c>
        <v>0</v>
      </c>
      <c>
        <v>2.4423408391044443</v>
      </c>
      <c>
        <v>0</v>
      </c>
      <c>
        <v>0</v>
      </c>
      <c>
        <v>3.3646541983849563</v>
      </c>
    </row>
    <row>
      <c>
        <v>2603148</v>
      </c>
      <c>
        <v>1</v>
      </c>
      <c>
        <is>
          <t>MANİSA</t>
        </is>
      </c>
      <c>
        <v>AKHİSAR</v>
      </c>
      <c>
        <is>
          <t>KÖK</t>
        </is>
      </c>
      <c>
        <v>HİKMET GIDA KÖK 45-72-M00122_HARTA BAKIR FİDERİ ÇIKIŞ M04_66519746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09.07.2023 20:16:26</t>
        </is>
      </c>
      <c>
        <is>
          <t>09.07.2023 20:47:17</t>
        </is>
      </c>
      <c>
        <v>0.514166666</v>
      </c>
      <c>
        <v>1</v>
      </c>
      <c>
        <v>79</v>
      </c>
      <c>
        <v>195</v>
      </c>
      <c>
        <v>25</v>
      </c>
      <c>
        <v>12</v>
      </c>
      <c>
        <v>3</v>
      </c>
      <c>
        <v>0</v>
      </c>
      <c>
        <v>0</v>
      </c>
      <c>
        <v>0.14787824922666665</v>
      </c>
      <c>
        <v>6.971135440069666</v>
      </c>
      <c>
        <v>108.17274330659306</v>
      </c>
      <c>
        <v>13.130787317591686</v>
      </c>
      <c>
        <v>68.1887058714176</v>
      </c>
      <c>
        <v>0.1732763625987171</v>
      </c>
      <c>
        <v>0</v>
      </c>
      <c>
        <v>0</v>
      </c>
      <c>
        <v>196.78452654749742</v>
      </c>
    </row>
    <row>
      <c>
        <v>2602893</v>
      </c>
      <c>
        <v>1</v>
      </c>
      <c>
        <is>
          <t>İZMİR</t>
        </is>
      </c>
      <c>
        <v>KARŞIYAKA</v>
      </c>
      <c>
        <is>
          <t>AG Fideri</t>
        </is>
      </c>
      <c>
        <v>K-2316 35-04-K02316_F_56366545_56366545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09.07.2023 14:32:19</t>
        </is>
      </c>
      <c>
        <is>
          <t>09.07.2023 15:57:03</t>
        </is>
      </c>
      <c>
        <v>1.412222222</v>
      </c>
      <c>
        <v>0</v>
      </c>
      <c>
        <v>70</v>
      </c>
      <c>
        <v>0</v>
      </c>
      <c>
        <v>0</v>
      </c>
      <c>
        <v>0</v>
      </c>
      <c>
        <v>13</v>
      </c>
      <c>
        <v>0</v>
      </c>
      <c>
        <v>0</v>
      </c>
      <c>
        <v>0</v>
      </c>
      <c>
        <v>22.94915151590518</v>
      </c>
      <c>
        <v>0</v>
      </c>
      <c>
        <v>0</v>
      </c>
      <c>
        <v>0</v>
      </c>
      <c>
        <v>18.50406623507683</v>
      </c>
      <c>
        <v>0</v>
      </c>
      <c>
        <v>0</v>
      </c>
      <c>
        <v>41.453217750982006</v>
      </c>
    </row>
    <row>
      <c>
        <v>2602587</v>
      </c>
      <c>
        <v>1</v>
      </c>
      <c>
        <is>
          <t>MANİSA</t>
        </is>
      </c>
      <c>
        <v>AKHİSAR</v>
      </c>
      <c>
        <is>
          <t>KÖK</t>
        </is>
      </c>
      <c>
        <v>DEREKÖY KÖK 45-72-L00458_DEREKÖY ÇIKIŞI L01_2104059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09.07.2023 08:57:56</t>
        </is>
      </c>
      <c>
        <is>
          <t>09.07.2023 11:19:11</t>
        </is>
      </c>
      <c>
        <v>2.354166666</v>
      </c>
      <c>
        <v>3</v>
      </c>
      <c>
        <v>458</v>
      </c>
      <c>
        <v>11</v>
      </c>
      <c>
        <v>116</v>
      </c>
      <c>
        <v>2</v>
      </c>
      <c>
        <v>83</v>
      </c>
      <c>
        <v>1</v>
      </c>
      <c>
        <v>0</v>
      </c>
      <c>
        <v>1.671830562146667</v>
      </c>
      <c>
        <v>185.12569001327518</v>
      </c>
      <c>
        <v>892.1661565360328</v>
      </c>
      <c>
        <v>264.06399020884567</v>
      </c>
      <c>
        <v>3.2553175089477775</v>
      </c>
      <c>
        <v>47.85040022415232</v>
      </c>
      <c>
        <v>3.4642125228905445</v>
      </c>
      <c>
        <v>0</v>
      </c>
      <c>
        <v>1397.597597576291</v>
      </c>
    </row>
    <row>
      <c>
        <v>2602836</v>
      </c>
      <c>
        <v>1</v>
      </c>
      <c>
        <is>
          <t>MANİSA</t>
        </is>
      </c>
      <c>
        <v>ALAŞEHİR</v>
      </c>
      <c>
        <is>
          <t>Dağıtım Transformatörü</t>
        </is>
      </c>
      <c>
        <v>BAKLACI TR-1 45-73-M00523_45-73-M00523_2355604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09.07.2023 13:30:56</t>
        </is>
      </c>
      <c>
        <is>
          <t>09.07.2023 14:45:37</t>
        </is>
      </c>
      <c>
        <v>1.244722222</v>
      </c>
      <c>
        <v>0</v>
      </c>
      <c>
        <v>53</v>
      </c>
      <c>
        <v>0</v>
      </c>
      <c>
        <v>1</v>
      </c>
      <c>
        <v>0</v>
      </c>
      <c>
        <v>9</v>
      </c>
      <c>
        <v>0</v>
      </c>
      <c>
        <v>0</v>
      </c>
      <c>
        <v>0</v>
      </c>
      <c>
        <v>15.256034758228735</v>
      </c>
      <c>
        <v>0</v>
      </c>
      <c>
        <v>3.5077892642350457</v>
      </c>
      <c>
        <v>0</v>
      </c>
      <c>
        <v>8.33978448580008</v>
      </c>
      <c>
        <v>0</v>
      </c>
      <c>
        <v>0</v>
      </c>
      <c>
        <v>27.10360850826386</v>
      </c>
    </row>
    <row>
      <c>
        <v>2603085</v>
      </c>
      <c>
        <v>1</v>
      </c>
      <c>
        <is>
          <t>İZMİR</t>
        </is>
      </c>
      <c>
        <v>ÖDEMİŞ</v>
      </c>
      <c>
        <is>
          <t>AG Fideri</t>
        </is>
      </c>
      <c>
        <v>BOZDAĞ TR-7 35-15-L00290_B_56368274_56368274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09.07.2023 18:55:15</t>
        </is>
      </c>
      <c>
        <is>
          <t>09.07.2023 21:02:17</t>
        </is>
      </c>
      <c>
        <v>2.117222222</v>
      </c>
      <c>
        <v>0</v>
      </c>
      <c>
        <v>0</v>
      </c>
      <c>
        <v>0</v>
      </c>
      <c>
        <v>17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13.081112520616974</v>
      </c>
      <c>
        <v>0</v>
      </c>
      <c>
        <v>0</v>
      </c>
      <c>
        <v>0</v>
      </c>
      <c>
        <v>0</v>
      </c>
      <c>
        <v>13.081112520616974</v>
      </c>
    </row>
    <row>
      <c>
        <v>2603185</v>
      </c>
      <c>
        <v>1</v>
      </c>
      <c>
        <is>
          <t>İZMİR</t>
        </is>
      </c>
      <c>
        <v>TORBALI</v>
      </c>
      <c>
        <is>
          <t>Dağıtım Transformatörü</t>
        </is>
      </c>
      <c>
        <v>DAĞKIZILCA-4 35-26-M00519_35-26-M00519_2350177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09.07.2023 21:16:36</t>
        </is>
      </c>
      <c>
        <is>
          <t>09.07.2023 21:26:50</t>
        </is>
      </c>
      <c>
        <v>0.170555555</v>
      </c>
      <c>
        <v>0</v>
      </c>
      <c>
        <v>54</v>
      </c>
      <c>
        <v>0</v>
      </c>
      <c>
        <v>21</v>
      </c>
      <c>
        <v>0</v>
      </c>
      <c>
        <v>60</v>
      </c>
      <c>
        <v>0</v>
      </c>
      <c>
        <v>0</v>
      </c>
      <c>
        <v>0</v>
      </c>
      <c>
        <v>1.5172741251644641</v>
      </c>
      <c>
        <v>0</v>
      </c>
      <c>
        <v>2.845964387364243</v>
      </c>
      <c>
        <v>0</v>
      </c>
      <c>
        <v>3.8577172774315684</v>
      </c>
      <c>
        <v>0</v>
      </c>
      <c>
        <v>0</v>
      </c>
      <c>
        <v>8.220955789960275</v>
      </c>
    </row>
    <row>
      <c>
        <v>2602710</v>
      </c>
      <c>
        <v>1</v>
      </c>
      <c>
        <is>
          <t>MANİSA</t>
        </is>
      </c>
      <c>
        <v>SALİHLİ</v>
      </c>
      <c>
        <is>
          <t>OG Fideri</t>
        </is>
      </c>
      <c>
        <v>PAZARKÖY KÖK 45-78-L00700_HatBaşıAyırıcı_53139745 L05_53139745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09.07.2023 11:05:22</t>
        </is>
      </c>
      <c>
        <is>
          <t>09.07.2023 15:08:38</t>
        </is>
      </c>
      <c>
        <v>4.054444444</v>
      </c>
      <c>
        <v>0</v>
      </c>
      <c>
        <v>0</v>
      </c>
      <c>
        <v>0</v>
      </c>
      <c>
        <v>8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186.7318069670899</v>
      </c>
      <c>
        <v>0</v>
      </c>
      <c>
        <v>0</v>
      </c>
      <c>
        <v>0</v>
      </c>
      <c>
        <v>0</v>
      </c>
      <c>
        <v>186.7318069670899</v>
      </c>
    </row>
    <row>
      <c>
        <v>2602733</v>
      </c>
      <c>
        <v>1</v>
      </c>
      <c>
        <is>
          <t>İZMİR</t>
        </is>
      </c>
      <c>
        <v>BERGAMA</v>
      </c>
      <c>
        <is>
          <t>Dağıtım Transformatörü</t>
        </is>
      </c>
      <c>
        <v>CENNET MAHALLESİ TR-2 35-16-M00135_35-16-M00135_2346495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09.07.2023 11:42:51</t>
        </is>
      </c>
      <c>
        <is>
          <t>09.07.2023 11:49:22</t>
        </is>
      </c>
      <c>
        <v>0.108611111</v>
      </c>
      <c>
        <v>0</v>
      </c>
      <c>
        <v>40</v>
      </c>
      <c>
        <v>0</v>
      </c>
      <c>
        <v>36</v>
      </c>
      <c>
        <v>0</v>
      </c>
      <c>
        <v>10</v>
      </c>
      <c>
        <v>0</v>
      </c>
      <c>
        <v>0</v>
      </c>
      <c>
        <v>0</v>
      </c>
      <c>
        <v>0.7584339896216526</v>
      </c>
      <c>
        <v>0</v>
      </c>
      <c>
        <v>2.2234001064328273</v>
      </c>
      <c>
        <v>0</v>
      </c>
      <c>
        <v>0.9334148007652896</v>
      </c>
      <c>
        <v>0</v>
      </c>
      <c>
        <v>0</v>
      </c>
      <c>
        <v>3.9152488968197696</v>
      </c>
    </row>
    <row>
      <c>
        <v>2602687</v>
      </c>
      <c>
        <v>1</v>
      </c>
      <c>
        <is>
          <t>İZMİR</t>
        </is>
      </c>
      <c>
        <v>TİRE</v>
      </c>
      <c>
        <is>
          <t>Kullanıcı Bağlantı Hattı</t>
        </is>
      </c>
      <c>
        <v>MAHMUT SAĞBAŞ SULAMA GRUBU 35-29-M00276_955214841_955214841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09.07.2023 10:53:17</t>
        </is>
      </c>
      <c>
        <is>
          <t>09.07.2023 12:14:24</t>
        </is>
      </c>
      <c>
        <v>1.351944444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1.3218287890069762</v>
      </c>
      <c>
        <v>0</v>
      </c>
      <c>
        <v>0</v>
      </c>
      <c>
        <v>0</v>
      </c>
      <c>
        <v>0</v>
      </c>
      <c>
        <v>1.3218287890069762</v>
      </c>
    </row>
    <row>
      <c>
        <v>2602919</v>
      </c>
      <c>
        <v>1</v>
      </c>
      <c>
        <is>
          <t>MANİSA</t>
        </is>
      </c>
      <c>
        <v>YUNUSEMRE</v>
      </c>
      <c>
        <is>
          <t>KÖK</t>
        </is>
      </c>
      <c>
        <v>YAĞCILAR KÖK 45-71-M00179_SULAMALAR-AT ÇİFTLİĞİ M02_72258055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09.07.2023 15:09:53</t>
        </is>
      </c>
      <c>
        <is>
          <t>09.07.2023 18:09:50</t>
        </is>
      </c>
      <c>
        <v>2.999166666</v>
      </c>
      <c>
        <v>3</v>
      </c>
      <c>
        <v>1</v>
      </c>
      <c>
        <v>26</v>
      </c>
      <c>
        <v>6</v>
      </c>
      <c>
        <v>8</v>
      </c>
      <c>
        <v>1</v>
      </c>
      <c>
        <v>0</v>
      </c>
      <c>
        <v>0</v>
      </c>
      <c>
        <v>154.99006679429152</v>
      </c>
      <c>
        <v>0.46956296224039795</v>
      </c>
      <c>
        <v>392.15571180479094</v>
      </c>
      <c>
        <v>7.573718206982605</v>
      </c>
      <c>
        <v>211.727743013696</v>
      </c>
      <c>
        <v>0.04778859977052301</v>
      </c>
      <c>
        <v>0</v>
      </c>
      <c>
        <v>0</v>
      </c>
      <c>
        <v>766.9645913817719</v>
      </c>
    </row>
    <row>
      <c>
        <v>2602810</v>
      </c>
      <c>
        <v>1</v>
      </c>
      <c>
        <is>
          <t>İZMİR</t>
        </is>
      </c>
      <c>
        <v>TORBALI</v>
      </c>
      <c>
        <is>
          <t>DM</t>
        </is>
      </c>
      <c>
        <v>KİPA DM 35-26-M00283_HAVAI HAT DM-4 M03_2122331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09.07.2023 13:11:50</t>
        </is>
      </c>
      <c>
        <is>
          <t>09.07.2023 13:18:41</t>
        </is>
      </c>
      <c>
        <v>0.114166666</v>
      </c>
      <c>
        <v>0</v>
      </c>
      <c>
        <v>29</v>
      </c>
      <c>
        <v>0</v>
      </c>
      <c>
        <v>3</v>
      </c>
      <c>
        <v>24</v>
      </c>
      <c>
        <v>38</v>
      </c>
      <c>
        <v>28</v>
      </c>
      <c>
        <v>7</v>
      </c>
      <c>
        <v>0</v>
      </c>
      <c>
        <v>2.212503634219536</v>
      </c>
      <c>
        <v>0</v>
      </c>
      <c>
        <v>0.18216902598330484</v>
      </c>
      <c>
        <v>23.009288270192094</v>
      </c>
      <c>
        <v>5.539033692644374</v>
      </c>
      <c>
        <v>72.88784590454856</v>
      </c>
      <c>
        <v>9.714124469654097</v>
      </c>
      <c>
        <v>113.54496499724196</v>
      </c>
    </row>
    <row>
      <c>
        <v>2602773</v>
      </c>
      <c>
        <v>1</v>
      </c>
      <c>
        <is>
          <t>MANİSA</t>
        </is>
      </c>
      <c>
        <v>YUNUSEMRE</v>
      </c>
      <c>
        <is>
          <t>DM</t>
        </is>
      </c>
      <c>
        <v>MURADİYE DM 45-71-M00006_ÜÇPINAR DM M02_2076872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09.07.2023 12:38:56</t>
        </is>
      </c>
      <c>
        <is>
          <t>09.07.2023 12:48:21</t>
        </is>
      </c>
      <c>
        <v>0.156944444</v>
      </c>
      <c>
        <v>69</v>
      </c>
      <c>
        <v>5348</v>
      </c>
      <c>
        <v>545</v>
      </c>
      <c>
        <v>401</v>
      </c>
      <c>
        <v>63</v>
      </c>
      <c>
        <v>562</v>
      </c>
      <c>
        <v>4</v>
      </c>
      <c>
        <v>0</v>
      </c>
      <c>
        <v>13.764897476318085</v>
      </c>
      <c>
        <v>131.80659679956807</v>
      </c>
      <c>
        <v>211.57705854715516</v>
      </c>
      <c>
        <v>76.72208319914661</v>
      </c>
      <c>
        <v>90.97561246638277</v>
      </c>
      <c>
        <v>47.98853342933162</v>
      </c>
      <c>
        <v>27.7369576956147</v>
      </c>
      <c>
        <v>0</v>
      </c>
      <c>
        <v>600.571739613517</v>
      </c>
    </row>
    <row>
      <c>
        <v>2602564</v>
      </c>
      <c>
        <v>1</v>
      </c>
      <c>
        <is>
          <t>İZMİR</t>
        </is>
      </c>
      <c>
        <v>BAYINDIR</v>
      </c>
      <c>
        <is>
          <t>AG Fideri</t>
        </is>
      </c>
      <c>
        <v>SEZENER EMRAN SULAMA GRUBU 35-29-M00215_A_56355082_56355082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09.07.2023 08:38:54</t>
        </is>
      </c>
      <c>
        <is>
          <t>09.07.2023 09:40:55</t>
        </is>
      </c>
      <c>
        <v>1.033611111</v>
      </c>
      <c>
        <v>0</v>
      </c>
      <c>
        <v>0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2.18354855108542</v>
      </c>
      <c>
        <v>0</v>
      </c>
      <c>
        <v>0</v>
      </c>
      <c>
        <v>2.18354855108542</v>
      </c>
    </row>
    <row>
      <c>
        <v>2603211</v>
      </c>
      <c>
        <v>1</v>
      </c>
      <c>
        <is>
          <t>MANİSA</t>
        </is>
      </c>
      <c>
        <v>YUNUSEMRE</v>
      </c>
      <c>
        <is>
          <t>OG Fideri</t>
        </is>
      </c>
      <c>
        <v>DM-19/02 45-71-M00713_HatBaşıAyırıcı_74768478 M07_74768478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09.07.2023 21:51:08</t>
        </is>
      </c>
      <c>
        <is>
          <t>09.07.2023 23:40:07</t>
        </is>
      </c>
      <c>
        <v>1.816388888</v>
      </c>
      <c>
        <v>0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2.6456288628661113</v>
      </c>
      <c>
        <v>0</v>
      </c>
      <c>
        <v>0</v>
      </c>
      <c>
        <v>0</v>
      </c>
      <c>
        <v>2.6456288628661113</v>
      </c>
    </row>
    <row>
      <c>
        <v>2602524</v>
      </c>
      <c>
        <v>1</v>
      </c>
      <c>
        <is>
          <t>MANİSA</t>
        </is>
      </c>
      <c>
        <v>GÖRDES</v>
      </c>
      <c>
        <is>
          <t>OG Fideri</t>
        </is>
      </c>
      <c>
        <v>GÖRDES TR-32 45-75-M00032_DIREK TIPI TRAFO HUCRESI H01_2091864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09.07.2023 07:02:46</t>
        </is>
      </c>
      <c>
        <is>
          <t>09.07.2023 07:39:51</t>
        </is>
      </c>
      <c>
        <v>0.618055555</v>
      </c>
      <c>
        <v>0</v>
      </c>
      <c>
        <v>398</v>
      </c>
      <c>
        <v>0</v>
      </c>
      <c>
        <v>0</v>
      </c>
      <c>
        <v>0</v>
      </c>
      <c>
        <v>37</v>
      </c>
      <c>
        <v>0</v>
      </c>
      <c>
        <v>0</v>
      </c>
      <c>
        <v>0</v>
      </c>
      <c>
        <v>24.464567398334047</v>
      </c>
      <c>
        <v>0</v>
      </c>
      <c>
        <v>0</v>
      </c>
      <c>
        <v>0</v>
      </c>
      <c>
        <v>4.402553021576494</v>
      </c>
      <c>
        <v>0</v>
      </c>
      <c>
        <v>0</v>
      </c>
      <c>
        <v>28.867120419910542</v>
      </c>
    </row>
    <row>
      <c>
        <v>2602627</v>
      </c>
      <c>
        <v>1</v>
      </c>
      <c>
        <is>
          <t>İZMİR</t>
        </is>
      </c>
      <c>
        <v>TORBALI</v>
      </c>
      <c>
        <is>
          <t>DM</t>
        </is>
      </c>
      <c>
        <v>PANCAR OSB DM-1 35-26-M00869_YAZIBAŞI-2 M26_2303228</v>
      </c>
      <c>
        <v>Şebeke Bakım Çalışması</v>
      </c>
      <c>
        <v>Dağıtım-OG</v>
      </c>
      <c>
        <v>Uzun</v>
      </c>
      <c>
        <v>Şebeke işletmecisi</v>
      </c>
      <c>
        <v>Bildirimli</v>
      </c>
      <c>
        <is>
          <t>09.07.2023 09:52:10</t>
        </is>
      </c>
      <c>
        <is>
          <t>09.07.2023 14:53:31</t>
        </is>
      </c>
      <c>
        <v>5.0225</v>
      </c>
      <c>
        <v>0</v>
      </c>
      <c>
        <v>29</v>
      </c>
      <c>
        <v>5</v>
      </c>
      <c>
        <v>9</v>
      </c>
      <c>
        <v>27</v>
      </c>
      <c>
        <v>44</v>
      </c>
      <c>
        <v>30</v>
      </c>
      <c>
        <v>7</v>
      </c>
      <c>
        <v>0</v>
      </c>
      <c>
        <v>95.35365652324946</v>
      </c>
      <c>
        <v>526.1942579184049</v>
      </c>
      <c>
        <v>234.91483690350285</v>
      </c>
      <c>
        <v>1046.9697531107972</v>
      </c>
      <c>
        <v>307.551045628605</v>
      </c>
      <c>
        <v>3978.180696488824</v>
      </c>
      <c>
        <v>437.63480137780857</v>
      </c>
      <c>
        <v>6626.799047951193</v>
      </c>
    </row>
    <row>
      <c>
        <v>2602604</v>
      </c>
      <c>
        <v>1</v>
      </c>
      <c>
        <is>
          <t>İZMİR</t>
        </is>
      </c>
      <c>
        <v>BAYINDIR</v>
      </c>
      <c>
        <is>
          <t>OG Fideri</t>
        </is>
      </c>
      <c>
        <v>ÇINARDİBİ TR-1 35-20-M00049_ H_61278198</v>
      </c>
      <c>
        <v>OG Ayırıcı Arızası</v>
      </c>
      <c>
        <v>Dağıtım-OG</v>
      </c>
      <c>
        <v>Uzun</v>
      </c>
      <c>
        <v>Şebeke işletmecisi</v>
      </c>
      <c>
        <v>Bildirimsiz</v>
      </c>
      <c>
        <is>
          <t>09.07.2023 09:28:06</t>
        </is>
      </c>
      <c>
        <is>
          <t>09.07.2023 10:41:08</t>
        </is>
      </c>
      <c>
        <v>1.217222222</v>
      </c>
      <c>
        <v>0</v>
      </c>
      <c>
        <v>119</v>
      </c>
      <c>
        <v>0</v>
      </c>
      <c>
        <v>4</v>
      </c>
      <c>
        <v>0</v>
      </c>
      <c>
        <v>42</v>
      </c>
      <c>
        <v>0</v>
      </c>
      <c>
        <v>0</v>
      </c>
      <c>
        <v>0</v>
      </c>
      <c>
        <v>20.790560577400317</v>
      </c>
      <c>
        <v>0</v>
      </c>
      <c>
        <v>0.6225770817018775</v>
      </c>
      <c>
        <v>0</v>
      </c>
      <c>
        <v>14.397414776772402</v>
      </c>
      <c>
        <v>0</v>
      </c>
      <c>
        <v>0</v>
      </c>
      <c>
        <v>35.8105524358746</v>
      </c>
    </row>
    <row>
      <c>
        <v>2603002</v>
      </c>
      <c>
        <v>1</v>
      </c>
      <c>
        <is>
          <t>MANİSA</t>
        </is>
      </c>
      <c>
        <v>SOMA</v>
      </c>
      <c>
        <is>
          <t>AG Fideri</t>
        </is>
      </c>
      <c>
        <v>TURGUTALP TR-4/1 (DM3/9) 45-82-M00063_A_56388005_56388005</v>
      </c>
      <c>
        <v>AG Nötr İletken Kopması</v>
      </c>
      <c>
        <v>Dağıtım-AG</v>
      </c>
      <c>
        <v>Uzun</v>
      </c>
      <c>
        <v>Şebeke işletmecisi</v>
      </c>
      <c>
        <v>Bildirimsiz</v>
      </c>
      <c>
        <is>
          <t>09.07.2023 17:09:16</t>
        </is>
      </c>
      <c>
        <is>
          <t>09.07.2023 18:37:42</t>
        </is>
      </c>
      <c>
        <v>1.473888888</v>
      </c>
      <c>
        <v>0</v>
      </c>
      <c>
        <v>9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1.5938387477970224</v>
      </c>
      <c>
        <v>0</v>
      </c>
      <c>
        <v>0</v>
      </c>
      <c>
        <v>0</v>
      </c>
      <c>
        <v>2.436326777053505</v>
      </c>
      <c>
        <v>0</v>
      </c>
      <c>
        <v>0</v>
      </c>
      <c>
        <v>4.030165524850528</v>
      </c>
    </row>
    <row>
      <c>
        <v>2603082</v>
      </c>
      <c>
        <v>1</v>
      </c>
      <c>
        <is>
          <t>MANİSA</t>
        </is>
      </c>
      <c>
        <v>KULA</v>
      </c>
      <c>
        <is>
          <t>OG Fideri</t>
        </is>
      </c>
      <c>
        <v>BAŞIBÜYÜK KÖK 45-77-L00158_HatBaşıAyırıcı_53135652 L06_53135652</v>
      </c>
      <c>
        <v>OG Atlama(Jumper) Arızası</v>
      </c>
      <c>
        <v>Dağıtım-OG</v>
      </c>
      <c>
        <v>Uzun</v>
      </c>
      <c>
        <v>Şebeke işletmecisi</v>
      </c>
      <c>
        <v>Bildirimsiz</v>
      </c>
      <c>
        <is>
          <t>09.07.2023 18:36:21</t>
        </is>
      </c>
      <c>
        <is>
          <t>09.07.2023 21:36:59</t>
        </is>
      </c>
      <c>
        <v>3.010555555</v>
      </c>
      <c>
        <v>0</v>
      </c>
      <c>
        <v>113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47.41087987655646</v>
      </c>
      <c>
        <v>0</v>
      </c>
      <c>
        <v>0.3359110715782189</v>
      </c>
      <c>
        <v>0</v>
      </c>
      <c>
        <v>0</v>
      </c>
      <c>
        <v>0</v>
      </c>
      <c>
        <v>0</v>
      </c>
      <c>
        <v>47.746790948134674</v>
      </c>
    </row>
    <row>
      <c>
        <v>2602896</v>
      </c>
      <c>
        <v>1</v>
      </c>
      <c>
        <is>
          <t>İZMİR</t>
        </is>
      </c>
      <c>
        <v>BERGAMA</v>
      </c>
      <c>
        <is>
          <t>Dağıtım Transformatörü</t>
        </is>
      </c>
      <c>
        <v>SÜLEYMANLI TR-1 35-16-L00263_35-16-L00263_2361849</v>
      </c>
      <c>
        <v>AG Tel Kopuğu</v>
      </c>
      <c>
        <v>Dağıtım-AG</v>
      </c>
      <c>
        <v>Uzun</v>
      </c>
      <c>
        <v>Şebeke işletmecisi</v>
      </c>
      <c>
        <v>Bildirimsiz</v>
      </c>
      <c>
        <is>
          <t>09.07.2023 14:39:38</t>
        </is>
      </c>
      <c>
        <is>
          <t>09.07.2023 15:26:03</t>
        </is>
      </c>
      <c>
        <v>0.773611111</v>
      </c>
      <c>
        <v>0</v>
      </c>
      <c>
        <v>47</v>
      </c>
      <c>
        <v>0</v>
      </c>
      <c>
        <v>17</v>
      </c>
      <c>
        <v>0</v>
      </c>
      <c>
        <v>6</v>
      </c>
      <c>
        <v>0</v>
      </c>
      <c>
        <v>0</v>
      </c>
      <c>
        <v>0</v>
      </c>
      <c>
        <v>6.549694707144063</v>
      </c>
      <c>
        <v>0</v>
      </c>
      <c>
        <v>65.14272743861241</v>
      </c>
      <c>
        <v>0</v>
      </c>
      <c>
        <v>0.5670987063516447</v>
      </c>
      <c>
        <v>0</v>
      </c>
      <c>
        <v>0</v>
      </c>
      <c>
        <v>72.25952085210811</v>
      </c>
    </row>
    <row>
      <c>
        <v>2603039</v>
      </c>
      <c>
        <v>1</v>
      </c>
      <c>
        <is>
          <t>İZMİR</t>
        </is>
      </c>
      <c>
        <v>ÇEŞME</v>
      </c>
      <c>
        <is>
          <t>Kullanıcı Bağlantı Hattı</t>
        </is>
      </c>
      <c>
        <v>L-177 35-18-L00177_950442811_950442811</v>
      </c>
      <c>
        <v>AG Branşman Yeraltı Kablo Arızası</v>
      </c>
      <c>
        <v>Dağıtım-AG</v>
      </c>
      <c>
        <v>Uzun</v>
      </c>
      <c>
        <v>Şebeke işletmecisi</v>
      </c>
      <c>
        <v>Bildirimsiz</v>
      </c>
      <c>
        <is>
          <t>09.07.2023 18:00:51</t>
        </is>
      </c>
      <c>
        <is>
          <t>09.07.2023 19:37:46</t>
        </is>
      </c>
      <c>
        <v>1.615277777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1.8758589034472224</v>
      </c>
      <c>
        <v>0</v>
      </c>
      <c>
        <v>0</v>
      </c>
      <c>
        <v>0</v>
      </c>
      <c>
        <v>0</v>
      </c>
      <c>
        <v>0</v>
      </c>
      <c>
        <v>0</v>
      </c>
      <c>
        <v>1.8758589034472224</v>
      </c>
    </row>
    <row>
      <c>
        <v>2602690</v>
      </c>
      <c>
        <v>1</v>
      </c>
      <c>
        <is>
          <t>İZMİR</t>
        </is>
      </c>
      <c>
        <v>KEMALPAŞA</v>
      </c>
      <c>
        <is>
          <t>KÖK</t>
        </is>
      </c>
      <c>
        <v>ERZE AMBALAJ KÖK 35-27-M00086_TR-32(DM03-TR-01) M04_72177598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09.07.2023 10:57:21</t>
        </is>
      </c>
      <c>
        <is>
          <t>09.07.2023 11:21:20</t>
        </is>
      </c>
      <c>
        <v>0.399722222</v>
      </c>
      <c>
        <v>16</v>
      </c>
      <c>
        <v>49</v>
      </c>
      <c>
        <v>17</v>
      </c>
      <c>
        <v>21</v>
      </c>
      <c>
        <v>42</v>
      </c>
      <c>
        <v>21</v>
      </c>
      <c>
        <v>8</v>
      </c>
      <c>
        <v>2</v>
      </c>
      <c>
        <v>7.071659643390256</v>
      </c>
      <c>
        <v>11.74096906097993</v>
      </c>
      <c>
        <v>14.651174032596542</v>
      </c>
      <c>
        <v>18.099515270105186</v>
      </c>
      <c>
        <v>97.64300090019891</v>
      </c>
      <c>
        <v>11.105417302109377</v>
      </c>
      <c>
        <v>142.38271076068</v>
      </c>
      <c>
        <v>8.217293769321106</v>
      </c>
      <c>
        <v>310.9117407393813</v>
      </c>
    </row>
    <row>
      <c>
        <v>2603114</v>
      </c>
      <c>
        <v>1</v>
      </c>
      <c>
        <is>
          <t>MANİSA</t>
        </is>
      </c>
      <c>
        <v>SALİHLİ</v>
      </c>
      <c>
        <is>
          <t>KÖK</t>
        </is>
      </c>
      <c>
        <v>KAPANCI KÖK 45-78-L00229_HASALAN L02_2108490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09.07.2023 19:34:21</t>
        </is>
      </c>
      <c>
        <is>
          <t>09.07.2023 20:06:44</t>
        </is>
      </c>
      <c>
        <v>0.539722222</v>
      </c>
      <c>
        <v>2</v>
      </c>
      <c>
        <v>464</v>
      </c>
      <c>
        <v>50</v>
      </c>
      <c>
        <v>69</v>
      </c>
      <c>
        <v>20</v>
      </c>
      <c>
        <v>51</v>
      </c>
      <c>
        <v>0</v>
      </c>
      <c>
        <v>0</v>
      </c>
      <c>
        <v>0.8720478608104549</v>
      </c>
      <c>
        <v>66.75600210464746</v>
      </c>
      <c>
        <v>140.54206035789264</v>
      </c>
      <c>
        <v>134.33029260512896</v>
      </c>
      <c>
        <v>74.35315484952572</v>
      </c>
      <c>
        <v>21.18179905030671</v>
      </c>
      <c>
        <v>0</v>
      </c>
      <c>
        <v>0</v>
      </c>
      <c>
        <v>438.03535682831193</v>
      </c>
    </row>
    <row>
      <c>
        <v>2602590</v>
      </c>
      <c>
        <v>1</v>
      </c>
      <c>
        <is>
          <t>MANİSA</t>
        </is>
      </c>
      <c>
        <v>AKHİSAR</v>
      </c>
      <c>
        <is>
          <t>OG Fideri</t>
        </is>
      </c>
      <c>
        <v>TR-1/36 45-72-M00036_TR-1/28 M04_2332234</v>
      </c>
      <c>
        <v>Şebeke Yenileme ve Kapasite Artışı Çalışması</v>
      </c>
      <c>
        <v>Dağıtım-OG</v>
      </c>
      <c>
        <v>Uzun</v>
      </c>
      <c>
        <v>Şebeke işletmecisi</v>
      </c>
      <c>
        <v>Bildirimli</v>
      </c>
      <c>
        <is>
          <t>09.07.2023 09:08:48</t>
        </is>
      </c>
      <c>
        <is>
          <t>09.07.2023 14:39:55</t>
        </is>
      </c>
      <c>
        <v>5.518611111</v>
      </c>
      <c>
        <v>0</v>
      </c>
      <c>
        <v>0</v>
      </c>
      <c>
        <v>0</v>
      </c>
      <c>
        <v>2</v>
      </c>
      <c>
        <v>0</v>
      </c>
      <c>
        <v>93</v>
      </c>
      <c>
        <v>0</v>
      </c>
      <c>
        <v>1</v>
      </c>
      <c>
        <v>0</v>
      </c>
      <c>
        <v>0</v>
      </c>
      <c>
        <v>0</v>
      </c>
      <c>
        <v>101.2600935590368</v>
      </c>
      <c>
        <v>0</v>
      </c>
      <c>
        <v>410.70875963985986</v>
      </c>
      <c>
        <v>0</v>
      </c>
      <c>
        <v>0.5051881128238568</v>
      </c>
      <c>
        <v>512.4740413117205</v>
      </c>
    </row>
    <row>
      <c>
        <v>2602945</v>
      </c>
      <c>
        <v>1</v>
      </c>
      <c>
        <is>
          <t>MANİSA</t>
        </is>
      </c>
      <c>
        <v>KIRKAĞAÇ</v>
      </c>
      <c>
        <is>
          <t>Dağıtım Transformatörü</t>
        </is>
      </c>
      <c>
        <v>ALACALAR TR-1 45-76-L00087_45-76-L00087_2376555</v>
      </c>
      <c>
        <v>Yangın</v>
      </c>
      <c>
        <v>Dağıtım-AG</v>
      </c>
      <c>
        <v>Uzun</v>
      </c>
      <c>
        <v>Şebeke işletmecisi</v>
      </c>
      <c>
        <v>Bildirimsiz</v>
      </c>
      <c>
        <is>
          <t>09.07.2023 15:54:41</t>
        </is>
      </c>
      <c>
        <is>
          <t>09.07.2023 19:07:25</t>
        </is>
      </c>
      <c>
        <v>3.212222222</v>
      </c>
      <c>
        <v>0</v>
      </c>
      <c>
        <v>142</v>
      </c>
      <c>
        <v>0</v>
      </c>
      <c>
        <v>2</v>
      </c>
      <c>
        <v>0</v>
      </c>
      <c>
        <v>10</v>
      </c>
      <c>
        <v>0</v>
      </c>
      <c>
        <v>0</v>
      </c>
      <c>
        <v>0</v>
      </c>
      <c>
        <v>57.5384727506619</v>
      </c>
      <c>
        <v>0</v>
      </c>
      <c>
        <v>0.4491865024883003</v>
      </c>
      <c>
        <v>0</v>
      </c>
      <c>
        <v>7.66658222843939</v>
      </c>
      <c>
        <v>0</v>
      </c>
      <c>
        <v>0</v>
      </c>
      <c>
        <v>65.6542414815896</v>
      </c>
    </row>
    <row>
      <c>
        <v>2602613</v>
      </c>
      <c>
        <v>1</v>
      </c>
      <c>
        <is>
          <t>MANİSA</t>
        </is>
      </c>
      <c>
        <v>ŞEHZADELER</v>
      </c>
      <c>
        <is>
          <t>KÖK</t>
        </is>
      </c>
      <c>
        <v>HAMZABEYLİ KÖK 45-71-M00071_TR1-TR2-TR3 M01_2318884</v>
      </c>
      <c>
        <v>OG Fider Açması</v>
      </c>
      <c>
        <v>Dağıtım-OG</v>
      </c>
      <c>
        <v>Kısa</v>
      </c>
      <c>
        <v>Şebeke işletmecisi</v>
      </c>
      <c>
        <v>Bildirimsiz</v>
      </c>
      <c>
        <is>
          <t>09.07.2023 09:38:06</t>
        </is>
      </c>
      <c>
        <is>
          <t>09.07.2023 09:39:00</t>
        </is>
      </c>
      <c>
        <v>0.015</v>
      </c>
      <c>
        <v>0</v>
      </c>
      <c>
        <v>199</v>
      </c>
      <c>
        <v>0</v>
      </c>
      <c>
        <v>2</v>
      </c>
      <c>
        <v>0</v>
      </c>
      <c>
        <v>28</v>
      </c>
      <c>
        <v>0</v>
      </c>
      <c>
        <v>0</v>
      </c>
      <c>
        <v>0</v>
      </c>
      <c>
        <v>0.7230040981648875</v>
      </c>
      <c>
        <v>0</v>
      </c>
      <c>
        <v>0.08547476160888</v>
      </c>
      <c>
        <v>0</v>
      </c>
      <c>
        <v>0.230086929683391</v>
      </c>
      <c>
        <v>0</v>
      </c>
      <c>
        <v>0</v>
      </c>
      <c>
        <v>1.0385657894571585</v>
      </c>
    </row>
    <row>
      <c>
        <v>2603154</v>
      </c>
      <c>
        <v>1</v>
      </c>
      <c>
        <is>
          <t>MANİSA</t>
        </is>
      </c>
      <c>
        <v>SALİHLİ</v>
      </c>
      <c>
        <is>
          <t>KÖK</t>
        </is>
      </c>
      <c>
        <v>ÜLKÜ KÖK 45-78-M01394_TAYTAN OFİS KÖK M05_83839669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09.07.2023 20:30:21</t>
        </is>
      </c>
      <c>
        <is>
          <t>09.07.2023 21:18:43</t>
        </is>
      </c>
      <c>
        <v>0.806111111</v>
      </c>
      <c>
        <v>0</v>
      </c>
      <c>
        <v>0</v>
      </c>
      <c>
        <v>18</v>
      </c>
      <c>
        <v>0</v>
      </c>
      <c>
        <v>12</v>
      </c>
      <c>
        <v>0</v>
      </c>
      <c>
        <v>10</v>
      </c>
      <c>
        <v>0</v>
      </c>
      <c>
        <v>0</v>
      </c>
      <c>
        <v>0</v>
      </c>
      <c>
        <v>65.25842110089624</v>
      </c>
      <c>
        <v>0</v>
      </c>
      <c>
        <v>128.8338580210056</v>
      </c>
      <c>
        <v>0</v>
      </c>
      <c>
        <v>287.2069839562249</v>
      </c>
      <c>
        <v>0</v>
      </c>
      <c>
        <v>481.2992630781267</v>
      </c>
    </row>
    <row>
      <c>
        <v>2602859</v>
      </c>
      <c>
        <v>1</v>
      </c>
      <c>
        <is>
          <t>İZMİR</t>
        </is>
      </c>
      <c>
        <v>BAYINDIR</v>
      </c>
      <c>
        <is>
          <t>AG Fideri</t>
        </is>
      </c>
      <c>
        <v>DERNEKLİ TR-1 35-20-M00039_A_83185051_83185051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09.07.2023 14:05:34</t>
        </is>
      </c>
      <c>
        <is>
          <t>09.07.2023 18:43:06</t>
        </is>
      </c>
      <c>
        <v>4.625555555</v>
      </c>
      <c>
        <v>0</v>
      </c>
      <c>
        <v>11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9.464439606370396</v>
      </c>
      <c>
        <v>0</v>
      </c>
      <c>
        <v>0</v>
      </c>
      <c>
        <v>0</v>
      </c>
      <c>
        <v>3.4316822993060168</v>
      </c>
      <c>
        <v>0</v>
      </c>
      <c>
        <v>0</v>
      </c>
      <c>
        <v>12.896121905676413</v>
      </c>
    </row>
    <row>
      <c>
        <v>2602719</v>
      </c>
      <c>
        <v>1</v>
      </c>
      <c>
        <is>
          <t>İZMİR</t>
        </is>
      </c>
      <c>
        <v>KİRAZ</v>
      </c>
      <c>
        <is>
          <t>Dağıtım Transformatörü</t>
        </is>
      </c>
      <c>
        <v>TR-11 35-31-L00011_35-31-L00011_2349719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09.07.2023 11:27:56</t>
        </is>
      </c>
      <c>
        <is>
          <t>09.07.2023 12:38:22</t>
        </is>
      </c>
      <c>
        <v>1.173888888</v>
      </c>
      <c>
        <v>0</v>
      </c>
      <c>
        <v>377</v>
      </c>
      <c>
        <v>0</v>
      </c>
      <c>
        <v>3</v>
      </c>
      <c>
        <v>0</v>
      </c>
      <c>
        <v>291</v>
      </c>
      <c>
        <v>0</v>
      </c>
      <c>
        <v>0</v>
      </c>
      <c>
        <v>0</v>
      </c>
      <c>
        <v>62.22915976120245</v>
      </c>
      <c>
        <v>0</v>
      </c>
      <c>
        <v>3.1422902470975873</v>
      </c>
      <c>
        <v>0</v>
      </c>
      <c>
        <v>223.3622296440246</v>
      </c>
      <c>
        <v>0</v>
      </c>
      <c>
        <v>0</v>
      </c>
      <c>
        <v>288.73367965232467</v>
      </c>
    </row>
    <row>
      <c>
        <v>2603220</v>
      </c>
      <c>
        <v>1</v>
      </c>
      <c>
        <is>
          <t>İZMİR</t>
        </is>
      </c>
      <c>
        <v>MENEMEN</v>
      </c>
      <c>
        <is>
          <t>KÖK</t>
        </is>
      </c>
      <c>
        <v>ASARLIK TR-14 KÖK 35-28-M00168_ASARLIK TR-1 M01_66531981</v>
      </c>
      <c>
        <v>OG Trafo Arızası</v>
      </c>
      <c>
        <v>Dağıtım-OG</v>
      </c>
      <c>
        <v>Uzun</v>
      </c>
      <c>
        <v>Şebeke işletmecisi</v>
      </c>
      <c>
        <v>Bildirimsiz</v>
      </c>
      <c>
        <is>
          <t>09.07.2023 22:16:51</t>
        </is>
      </c>
      <c>
        <is>
          <t>10.07.2023 02:18:01</t>
        </is>
      </c>
      <c>
        <v>4.019444444</v>
      </c>
      <c>
        <v>0</v>
      </c>
      <c>
        <v>453</v>
      </c>
      <c>
        <v>0</v>
      </c>
      <c>
        <v>0</v>
      </c>
      <c>
        <v>0</v>
      </c>
      <c>
        <v>16</v>
      </c>
      <c>
        <v>0</v>
      </c>
      <c>
        <v>0</v>
      </c>
      <c>
        <v>0</v>
      </c>
      <c>
        <v>413.84184045875725</v>
      </c>
      <c>
        <v>0</v>
      </c>
      <c>
        <v>0</v>
      </c>
      <c>
        <v>0</v>
      </c>
      <c>
        <v>37.11786350404101</v>
      </c>
      <c>
        <v>0</v>
      </c>
      <c>
        <v>0</v>
      </c>
      <c>
        <v>450.95970396279824</v>
      </c>
    </row>
    <row>
      <c>
        <v>2602673</v>
      </c>
      <c>
        <v>1</v>
      </c>
      <c>
        <is>
          <t>İZMİR</t>
        </is>
      </c>
      <c>
        <v>TİRE</v>
      </c>
      <c>
        <is>
          <t>Dağıtım Transformatörü</t>
        </is>
      </c>
      <c>
        <v>TOPARLAR KARŞI MAH.TR-2 35-29-L00324_35-29-L00324_2375083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09.07.2023 10:36:21</t>
        </is>
      </c>
      <c>
        <is>
          <t>09.07.2023 10:47:23</t>
        </is>
      </c>
      <c>
        <v>0.183888888</v>
      </c>
      <c>
        <v>0</v>
      </c>
      <c>
        <v>21</v>
      </c>
      <c>
        <v>0</v>
      </c>
      <c>
        <v>17</v>
      </c>
      <c>
        <v>0</v>
      </c>
      <c>
        <v>5</v>
      </c>
      <c>
        <v>0</v>
      </c>
      <c>
        <v>0</v>
      </c>
      <c>
        <v>0</v>
      </c>
      <c>
        <v>0.35404650223089573</v>
      </c>
      <c>
        <v>0</v>
      </c>
      <c>
        <v>3.9180360315903853</v>
      </c>
      <c>
        <v>0</v>
      </c>
      <c>
        <v>0.46558248698022103</v>
      </c>
      <c>
        <v>0</v>
      </c>
      <c>
        <v>0</v>
      </c>
      <c>
        <v>4.737665020801502</v>
      </c>
    </row>
    <row>
      <c>
        <v>2603005</v>
      </c>
      <c>
        <v>1</v>
      </c>
      <c>
        <is>
          <t>İZMİR</t>
        </is>
      </c>
      <c>
        <v>MENDERES</v>
      </c>
      <c>
        <is>
          <t>Dağıtım Transformatörü</t>
        </is>
      </c>
      <c>
        <v>ORTA MAHALLE M-3 35-25-M00110_35-25-M00110_2374713</v>
      </c>
      <c>
        <v>AG Kademe Ayarı</v>
      </c>
      <c>
        <v>Dağıtım-AG</v>
      </c>
      <c>
        <v>Uzun</v>
      </c>
      <c>
        <v>Şebeke işletmecisi</v>
      </c>
      <c>
        <v>Bildirimsiz</v>
      </c>
      <c>
        <is>
          <t>09.07.2023 17:20:31</t>
        </is>
      </c>
      <c>
        <is>
          <t>09.07.2023 17:55:48</t>
        </is>
      </c>
      <c>
        <v>0.588055555</v>
      </c>
      <c>
        <v>0</v>
      </c>
      <c>
        <v>129</v>
      </c>
      <c>
        <v>0</v>
      </c>
      <c>
        <v>29</v>
      </c>
      <c>
        <v>0</v>
      </c>
      <c>
        <v>3</v>
      </c>
      <c>
        <v>0</v>
      </c>
      <c>
        <v>0</v>
      </c>
      <c>
        <v>0</v>
      </c>
      <c>
        <v>15.645071114708935</v>
      </c>
      <c>
        <v>0</v>
      </c>
      <c>
        <v>15.980672683871331</v>
      </c>
      <c>
        <v>0</v>
      </c>
      <c>
        <v>3.5953019832178694</v>
      </c>
      <c>
        <v>0</v>
      </c>
      <c>
        <v>0</v>
      </c>
      <c>
        <v>35.22104578179814</v>
      </c>
    </row>
    <row>
      <c>
        <v>2602630</v>
      </c>
      <c>
        <v>1</v>
      </c>
      <c>
        <is>
          <t>İZMİR</t>
        </is>
      </c>
      <c>
        <v>BERGAMA</v>
      </c>
      <c>
        <is>
          <t>DM</t>
        </is>
      </c>
      <c>
        <v>AŞAĞIKIRIKLAR DM 35-16-M00448_YENİKENT SULAMA M11_2334658</v>
      </c>
      <c>
        <v>Şebeke Yenileme ve Kapasite Artışı Çalışması</v>
      </c>
      <c>
        <v>Dağıtım-OG</v>
      </c>
      <c>
        <v>Uzun</v>
      </c>
      <c>
        <v>Şebeke işletmecisi</v>
      </c>
      <c>
        <v>Bildirimli</v>
      </c>
      <c>
        <is>
          <t>09.07.2023 09:55:10</t>
        </is>
      </c>
      <c>
        <is>
          <t>09.07.2023 17:00:16</t>
        </is>
      </c>
      <c>
        <v>7.085</v>
      </c>
      <c>
        <v>0</v>
      </c>
      <c>
        <v>0</v>
      </c>
      <c>
        <v>1</v>
      </c>
      <c>
        <v>130</v>
      </c>
      <c>
        <v>0</v>
      </c>
      <c>
        <v>8</v>
      </c>
      <c>
        <v>0</v>
      </c>
      <c>
        <v>0</v>
      </c>
      <c>
        <v>0</v>
      </c>
      <c>
        <v>0</v>
      </c>
      <c>
        <v>20.21348502732</v>
      </c>
      <c>
        <v>5853.8647291843545</v>
      </c>
      <c>
        <v>0</v>
      </c>
      <c>
        <v>177.7682791282447</v>
      </c>
      <c>
        <v>0</v>
      </c>
      <c>
        <v>0</v>
      </c>
      <c>
        <v>6051.846493339919</v>
      </c>
    </row>
    <row>
      <c>
        <v>2602530</v>
      </c>
      <c>
        <v>1</v>
      </c>
      <c>
        <is>
          <t>MANİSA</t>
        </is>
      </c>
      <c>
        <v>TURGUTLU</v>
      </c>
      <c>
        <is>
          <t>DM</t>
        </is>
      </c>
      <c>
        <v>DERBENT İM-DM 45-83-A00004_MANİSA-2 M12_2097148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09.07.2023 07:17:18</t>
        </is>
      </c>
      <c>
        <is>
          <t>09.07.2023 08:19:42</t>
        </is>
      </c>
      <c>
        <v>1.04</v>
      </c>
      <c>
        <v>2</v>
      </c>
      <c>
        <v>1</v>
      </c>
      <c>
        <v>101</v>
      </c>
      <c>
        <v>1</v>
      </c>
      <c>
        <v>12</v>
      </c>
      <c>
        <v>0</v>
      </c>
      <c>
        <v>0</v>
      </c>
      <c>
        <v>0</v>
      </c>
      <c>
        <v>0.649823900774875</v>
      </c>
      <c>
        <v>1.712471767939967</v>
      </c>
      <c>
        <v>183.83482164337002</v>
      </c>
      <c>
        <v>2.63318912506</v>
      </c>
      <c>
        <v>15.474437986410292</v>
      </c>
      <c>
        <v>0</v>
      </c>
      <c>
        <v>0</v>
      </c>
      <c>
        <v>0</v>
      </c>
      <c>
        <v>204.30474442355515</v>
      </c>
    </row>
    <row>
      <c>
        <v>2602487</v>
      </c>
      <c>
        <v>1</v>
      </c>
      <c>
        <is>
          <t>MANİSA</t>
        </is>
      </c>
      <c>
        <v>YUNUSEMRE</v>
      </c>
      <c>
        <is>
          <t>OG Fideri</t>
        </is>
      </c>
      <c>
        <v>GÜLBAHÇE TR-1 45-71-M00184_GÜLBAHÇE TR-2/GÜLBAHÇE TR-3 M04_72255609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09.07.2023 02:50:21</t>
        </is>
      </c>
      <c>
        <is>
          <t>09.07.2023 05:25:04</t>
        </is>
      </c>
      <c>
        <v>2.578611111</v>
      </c>
      <c>
        <v>0</v>
      </c>
      <c>
        <v>151</v>
      </c>
      <c>
        <v>0</v>
      </c>
      <c>
        <v>23</v>
      </c>
      <c>
        <v>0</v>
      </c>
      <c>
        <v>17</v>
      </c>
      <c>
        <v>0</v>
      </c>
      <c>
        <v>0</v>
      </c>
      <c>
        <v>0</v>
      </c>
      <c>
        <v>58.426355409648124</v>
      </c>
      <c>
        <v>0</v>
      </c>
      <c>
        <v>30.437758077129274</v>
      </c>
      <c>
        <v>0</v>
      </c>
      <c>
        <v>20.876906220319103</v>
      </c>
      <c>
        <v>0</v>
      </c>
      <c>
        <v>0</v>
      </c>
      <c>
        <v>109.7410197070965</v>
      </c>
    </row>
    <row>
      <c>
        <v>2603028</v>
      </c>
      <c>
        <v>1</v>
      </c>
      <c>
        <is>
          <t>İZMİR</t>
        </is>
      </c>
      <c>
        <v>TİRE</v>
      </c>
      <c>
        <is>
          <t>AG Fideri</t>
        </is>
      </c>
      <c>
        <v>ÖMER ÖZGÜR SULAMA GRUBU 35-29-M00365_B_91365184_91365184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09.07.2023 17:47:20</t>
        </is>
      </c>
      <c>
        <is>
          <t>09.07.2023 18:42:16</t>
        </is>
      </c>
      <c>
        <v>0.915555555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8.273024190539795</v>
      </c>
      <c>
        <v>0</v>
      </c>
      <c>
        <v>0</v>
      </c>
      <c>
        <v>0</v>
      </c>
      <c>
        <v>0</v>
      </c>
      <c>
        <v>8.273024190539795</v>
      </c>
    </row>
    <row>
      <c>
        <v>2603171</v>
      </c>
      <c>
        <v>1</v>
      </c>
      <c>
        <is>
          <t>İZMİR</t>
        </is>
      </c>
      <c>
        <v>TİRE</v>
      </c>
      <c>
        <is>
          <t>DM</t>
        </is>
      </c>
      <c>
        <v>TİRE İM-DM-1 35-29-A00001_ESKİOBA L03_2059644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09.07.2023 20:58:21</t>
        </is>
      </c>
      <c>
        <is>
          <t>09.07.2023 21:20:59</t>
        </is>
      </c>
      <c>
        <v>0.377222222</v>
      </c>
      <c>
        <v>1</v>
      </c>
      <c>
        <v>1321</v>
      </c>
      <c>
        <v>88</v>
      </c>
      <c>
        <v>140</v>
      </c>
      <c>
        <v>22</v>
      </c>
      <c>
        <v>187</v>
      </c>
      <c>
        <v>2</v>
      </c>
      <c>
        <v>0</v>
      </c>
      <c>
        <v>0.19655905179930444</v>
      </c>
      <c>
        <v>146.54662287556417</v>
      </c>
      <c>
        <v>475.22294888438483</v>
      </c>
      <c>
        <v>230.59706403390524</v>
      </c>
      <c>
        <v>45.40452612754199</v>
      </c>
      <c>
        <v>68.37653472082053</v>
      </c>
      <c>
        <v>21.63693274281426</v>
      </c>
      <c>
        <v>0</v>
      </c>
      <c>
        <v>987.9811884368303</v>
      </c>
    </row>
    <row>
      <c>
        <v>2602679</v>
      </c>
      <c>
        <v>1</v>
      </c>
      <c>
        <is>
          <t>MANİSA</t>
        </is>
      </c>
      <c>
        <v>TURGUTLU</v>
      </c>
      <c>
        <is>
          <t>Dağıtım Transformatörü</t>
        </is>
      </c>
      <c>
        <v>KÜÇÜK SANAYİ SİTESİ TR-6 45-83-L00147_45-83-L00147_72139066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09.07.2023 10:28:56</t>
        </is>
      </c>
      <c>
        <is>
          <t>09.07.2023 11:18:03</t>
        </is>
      </c>
      <c>
        <v>0.818611111</v>
      </c>
      <c>
        <v>0</v>
      </c>
      <c>
        <v>0</v>
      </c>
      <c>
        <v>0</v>
      </c>
      <c>
        <v>0</v>
      </c>
      <c>
        <v>0</v>
      </c>
      <c>
        <v>41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21.186824811921383</v>
      </c>
      <c>
        <v>0</v>
      </c>
      <c>
        <v>4.057299112757957</v>
      </c>
      <c>
        <v>25.24412392467934</v>
      </c>
    </row>
    <row>
      <c>
        <v>2603197</v>
      </c>
      <c>
        <v>1</v>
      </c>
      <c>
        <is>
          <t>İZMİR</t>
        </is>
      </c>
      <c>
        <v>TİRE</v>
      </c>
      <c>
        <is>
          <t>OG Fideri</t>
        </is>
      </c>
      <c>
        <v>KIRTEPE TR-1 35-29-L00540_DIREK TIPI TRAFO HUCRESI H01_2106428</v>
      </c>
      <c>
        <v>OG Ayırıcı Arızası</v>
      </c>
      <c>
        <v>Dağıtım-OG</v>
      </c>
      <c>
        <v>Uzun</v>
      </c>
      <c>
        <v>Şebeke işletmecisi</v>
      </c>
      <c>
        <v>Bildirimsiz</v>
      </c>
      <c>
        <is>
          <t>09.07.2023 21:35:58</t>
        </is>
      </c>
      <c>
        <is>
          <t>09.07.2023 22:43:22</t>
        </is>
      </c>
      <c>
        <v>1.123333333</v>
      </c>
      <c>
        <v>0</v>
      </c>
      <c>
        <v>93</v>
      </c>
      <c>
        <v>0</v>
      </c>
      <c>
        <v>5</v>
      </c>
      <c>
        <v>0</v>
      </c>
      <c>
        <v>20</v>
      </c>
      <c>
        <v>0</v>
      </c>
      <c>
        <v>0</v>
      </c>
      <c>
        <v>0</v>
      </c>
      <c>
        <v>20.872557999919895</v>
      </c>
      <c>
        <v>0</v>
      </c>
      <c>
        <v>10.572952580937892</v>
      </c>
      <c>
        <v>0</v>
      </c>
      <c>
        <v>10.570734377937761</v>
      </c>
      <c>
        <v>0</v>
      </c>
      <c>
        <v>0</v>
      </c>
      <c>
        <v>42.016244958795546</v>
      </c>
    </row>
    <row>
      <c>
        <v>2602550</v>
      </c>
      <c>
        <v>1</v>
      </c>
      <c>
        <is>
          <t>İZMİR</t>
        </is>
      </c>
      <c>
        <v>KİRAZ</v>
      </c>
      <c>
        <is>
          <t>AG Fideri</t>
        </is>
      </c>
      <c>
        <v>TR-11 35-31-L00011_47995934_56398012_56398012</v>
      </c>
      <c>
        <v>Üçüncü Şahısların Vermiş Olduğu Hasarlar</v>
      </c>
      <c>
        <v>Dağıtım-AG</v>
      </c>
      <c>
        <v>Uzun</v>
      </c>
      <c>
        <v>Dışsal</v>
      </c>
      <c>
        <v>Bildirimsiz</v>
      </c>
      <c>
        <is>
          <t>09.07.2023 08:08:30</t>
        </is>
      </c>
      <c>
        <is>
          <t>09.07.2023 12:23:57</t>
        </is>
      </c>
      <c>
        <v>4.2575</v>
      </c>
      <c>
        <v>0</v>
      </c>
      <c>
        <v>147</v>
      </c>
      <c>
        <v>0</v>
      </c>
      <c>
        <v>1</v>
      </c>
      <c>
        <v>0</v>
      </c>
      <c>
        <v>47</v>
      </c>
      <c>
        <v>0</v>
      </c>
      <c>
        <v>0</v>
      </c>
      <c>
        <v>0</v>
      </c>
      <c>
        <v>82.40327035558327</v>
      </c>
      <c>
        <v>0</v>
      </c>
      <c>
        <v>9.68021589986238</v>
      </c>
      <c>
        <v>0</v>
      </c>
      <c>
        <v>108.91875297867306</v>
      </c>
      <c>
        <v>0</v>
      </c>
      <c>
        <v>0</v>
      </c>
      <c>
        <v>201.0022392341187</v>
      </c>
    </row>
    <row>
      <c>
        <v>2603177</v>
      </c>
      <c>
        <v>1</v>
      </c>
      <c>
        <is>
          <t>MANİSA</t>
        </is>
      </c>
      <c>
        <v>ŞEHZADELER</v>
      </c>
      <c>
        <is>
          <t>OG Fideri</t>
        </is>
      </c>
      <c>
        <v>SELİMŞAHLAR TR-2 45-71-M00137_HatBaşıAyırıcı_53135222 M03_53135222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09.07.2023 21:09:26</t>
        </is>
      </c>
      <c>
        <is>
          <t>10.07.2023 00:17:11</t>
        </is>
      </c>
      <c>
        <v>3.129166666</v>
      </c>
      <c>
        <v>0</v>
      </c>
      <c>
        <v>64</v>
      </c>
      <c>
        <v>0</v>
      </c>
      <c>
        <v>10</v>
      </c>
      <c>
        <v>0</v>
      </c>
      <c>
        <v>10</v>
      </c>
      <c>
        <v>0</v>
      </c>
      <c>
        <v>0</v>
      </c>
      <c>
        <v>0</v>
      </c>
      <c>
        <v>37.848226777027996</v>
      </c>
      <c>
        <v>0</v>
      </c>
      <c>
        <v>17.747118767433463</v>
      </c>
      <c>
        <v>0</v>
      </c>
      <c>
        <v>5.366477085032078</v>
      </c>
      <c>
        <v>0</v>
      </c>
      <c>
        <v>0</v>
      </c>
      <c>
        <v>60.96182262949354</v>
      </c>
    </row>
    <row>
      <c>
        <v>2603134</v>
      </c>
      <c>
        <v>1</v>
      </c>
      <c>
        <is>
          <t>İZMİR</t>
        </is>
      </c>
      <c>
        <v>TİRE</v>
      </c>
      <c>
        <is>
          <t>OG Fideri</t>
        </is>
      </c>
      <c>
        <v>DM 1-2/5 35-29-L00062_DM 1-2/3 L01_72211138</v>
      </c>
      <c>
        <v>Plansız Kesinti / Müdahale</v>
      </c>
      <c>
        <v>Dağıtım-OG</v>
      </c>
      <c>
        <v>Uzun</v>
      </c>
      <c>
        <v>Şebeke işletmecisi</v>
      </c>
      <c>
        <v>Bildirimsiz</v>
      </c>
      <c>
        <is>
          <t>09.07.2023 20:00:51</t>
        </is>
      </c>
      <c>
        <is>
          <t>09.07.2023 20:34:36</t>
        </is>
      </c>
      <c>
        <v>0.5625</v>
      </c>
      <c>
        <v>0</v>
      </c>
      <c>
        <v>413</v>
      </c>
      <c>
        <v>1</v>
      </c>
      <c>
        <v>22</v>
      </c>
      <c>
        <v>0</v>
      </c>
      <c>
        <v>107</v>
      </c>
      <c>
        <v>0</v>
      </c>
      <c>
        <v>0</v>
      </c>
      <c>
        <v>0</v>
      </c>
      <c>
        <v>47.816001559246885</v>
      </c>
      <c>
        <v>59.38068250672819</v>
      </c>
      <c>
        <v>62.553447983812504</v>
      </c>
      <c>
        <v>0</v>
      </c>
      <c>
        <v>39.61088225443903</v>
      </c>
      <c>
        <v>0</v>
      </c>
      <c>
        <v>0</v>
      </c>
      <c>
        <v>209.36101430422661</v>
      </c>
    </row>
    <row>
      <c>
        <v>2602985</v>
      </c>
      <c>
        <v>1</v>
      </c>
      <c>
        <is>
          <t>MANİSA</t>
        </is>
      </c>
      <c>
        <v>ALAŞEHİR</v>
      </c>
      <c>
        <is>
          <t>AG Fideri</t>
        </is>
      </c>
      <c>
        <v>KEMALİYE TR-10 45-73-M00156_A_56384393_56384393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09.07.2023 16:52:29</t>
        </is>
      </c>
      <c>
        <is>
          <t>09.07.2023 17:59:00</t>
        </is>
      </c>
      <c>
        <v>1.108611111</v>
      </c>
      <c>
        <v>0</v>
      </c>
      <c>
        <v>81</v>
      </c>
      <c>
        <v>0</v>
      </c>
      <c>
        <v>5</v>
      </c>
      <c>
        <v>0</v>
      </c>
      <c>
        <v>2</v>
      </c>
      <c>
        <v>0</v>
      </c>
      <c>
        <v>0</v>
      </c>
      <c>
        <v>0</v>
      </c>
      <c>
        <v>18.053809913806315</v>
      </c>
      <c>
        <v>0</v>
      </c>
      <c>
        <v>2.3830547723194324</v>
      </c>
      <c>
        <v>0</v>
      </c>
      <c>
        <v>0.9526806746494376</v>
      </c>
      <c>
        <v>0</v>
      </c>
      <c>
        <v>0</v>
      </c>
      <c>
        <v>21.389545360775188</v>
      </c>
    </row>
    <row>
      <c>
        <v>2602593</v>
      </c>
      <c>
        <v>1</v>
      </c>
      <c>
        <is>
          <t>İZMİR</t>
        </is>
      </c>
      <c>
        <v>BORNOVA</v>
      </c>
      <c>
        <is>
          <t>OG Fideri</t>
        </is>
      </c>
      <c>
        <v>M-320 35-02-M00320_TRF M01_2306221</v>
      </c>
      <c>
        <v>Şebeke Yenileme ve Kapasite Artışı Çalışması</v>
      </c>
      <c>
        <v>Dağıtım-OG</v>
      </c>
      <c>
        <v>Uzun</v>
      </c>
      <c>
        <v>Şebeke işletmecisi</v>
      </c>
      <c>
        <v>Bildirimli</v>
      </c>
      <c>
        <is>
          <t>09.07.2023 09:14:05</t>
        </is>
      </c>
      <c>
        <is>
          <t>09.07.2023 19:03:40</t>
        </is>
      </c>
      <c>
        <v>9.826388888</v>
      </c>
      <c>
        <v>0</v>
      </c>
      <c>
        <v>2</v>
      </c>
      <c>
        <v>0</v>
      </c>
      <c>
        <v>0</v>
      </c>
      <c>
        <v>0</v>
      </c>
      <c>
        <v>115</v>
      </c>
      <c>
        <v>0</v>
      </c>
      <c>
        <v>2</v>
      </c>
      <c>
        <v>0</v>
      </c>
      <c>
        <v>6.111193342243399</v>
      </c>
      <c>
        <v>0</v>
      </c>
      <c>
        <v>0</v>
      </c>
      <c>
        <v>0</v>
      </c>
      <c>
        <v>934.7014548951863</v>
      </c>
      <c>
        <v>0</v>
      </c>
      <c>
        <v>26.341024651462345</v>
      </c>
      <c>
        <v>967.1536728888921</v>
      </c>
    </row>
    <row>
      <c>
        <v>2602616</v>
      </c>
      <c>
        <v>1</v>
      </c>
      <c>
        <is>
          <t>MANİSA</t>
        </is>
      </c>
      <c>
        <v>KIRKAĞAÇ</v>
      </c>
      <c>
        <is>
          <t>KÖK</t>
        </is>
      </c>
      <c>
        <v>SAKARLI KÖK 45-76-M00046_KOCAİSKAN M03_72214504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09.07.2023 09:39:05</t>
        </is>
      </c>
      <c>
        <is>
          <t>09.07.2023 09:43:56</t>
        </is>
      </c>
      <c>
        <v>0.080833333</v>
      </c>
      <c>
        <v>4</v>
      </c>
      <c>
        <v>905</v>
      </c>
      <c>
        <v>8</v>
      </c>
      <c>
        <v>113</v>
      </c>
      <c>
        <v>3</v>
      </c>
      <c>
        <v>52</v>
      </c>
      <c>
        <v>1</v>
      </c>
      <c>
        <v>0</v>
      </c>
      <c>
        <v>0.07081015519999999</v>
      </c>
      <c>
        <v>9.642965810772425</v>
      </c>
      <c>
        <v>1.2896995115994907</v>
      </c>
      <c>
        <v>7.887866966917751</v>
      </c>
      <c>
        <v>0.5228400832334685</v>
      </c>
      <c>
        <v>2.015205650782747</v>
      </c>
      <c>
        <v>0.7328242903308798</v>
      </c>
      <c>
        <v>0</v>
      </c>
      <c>
        <v>22.16221246883676</v>
      </c>
    </row>
    <row>
      <c>
        <v>2602925</v>
      </c>
      <c>
        <v>1</v>
      </c>
      <c>
        <is>
          <t>İZMİR</t>
        </is>
      </c>
      <c>
        <v>TORBALI</v>
      </c>
      <c>
        <is>
          <t>DM</t>
        </is>
      </c>
      <c>
        <v>KİPA DM 35-26-M00283_HAVAI HAT DM-4 M03_2122331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09.07.2023 15:19:25</t>
        </is>
      </c>
      <c>
        <is>
          <t>09.07.2023 15:58:00</t>
        </is>
      </c>
      <c>
        <v>0.643055555</v>
      </c>
      <c>
        <v>0</v>
      </c>
      <c>
        <v>29</v>
      </c>
      <c>
        <v>0</v>
      </c>
      <c>
        <v>3</v>
      </c>
      <c>
        <v>24</v>
      </c>
      <c>
        <v>38</v>
      </c>
      <c>
        <v>28</v>
      </c>
      <c>
        <v>7</v>
      </c>
      <c>
        <v>0</v>
      </c>
      <c>
        <v>13.289458244780967</v>
      </c>
      <c>
        <v>0</v>
      </c>
      <c>
        <v>1.0041366730969432</v>
      </c>
      <c>
        <v>132.63829660063993</v>
      </c>
      <c>
        <v>31.979252041016554</v>
      </c>
      <c>
        <v>411.7980169950181</v>
      </c>
      <c>
        <v>51.55856497595356</v>
      </c>
      <c>
        <v>642.267725530506</v>
      </c>
    </row>
    <row>
      <c>
        <v>2602779</v>
      </c>
      <c>
        <v>1</v>
      </c>
      <c>
        <is>
          <t>MANİSA</t>
        </is>
      </c>
      <c>
        <v>YUNUSEMRE</v>
      </c>
      <c>
        <is>
          <t>TM Fideri</t>
        </is>
      </c>
      <c>
        <v>MORSAN TM 45-71-A00002_BAĞYOLU M12_2312165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09.07.2023 12:47:24</t>
        </is>
      </c>
      <c>
        <is>
          <t>09.07.2023 13:30:00</t>
        </is>
      </c>
      <c>
        <v>0.71</v>
      </c>
      <c>
        <v>35</v>
      </c>
      <c>
        <v>14358</v>
      </c>
      <c>
        <v>48</v>
      </c>
      <c>
        <v>187</v>
      </c>
      <c>
        <v>50</v>
      </c>
      <c>
        <v>1215</v>
      </c>
      <c>
        <v>11</v>
      </c>
      <c>
        <v>1</v>
      </c>
      <c>
        <v>8.470443531932707</v>
      </c>
      <c>
        <v>1807.564723635989</v>
      </c>
      <c>
        <v>356.1790516390824</v>
      </c>
      <c>
        <v>148.36217907777782</v>
      </c>
      <c>
        <v>263.12954685401115</v>
      </c>
      <c>
        <v>784.0997662486537</v>
      </c>
      <c>
        <v>725.5158505026856</v>
      </c>
      <c>
        <v>4.4065645501846324</v>
      </c>
      <c>
        <v>4097.728126040317</v>
      </c>
    </row>
    <row>
      <c>
        <v>2602716</v>
      </c>
      <c>
        <v>1</v>
      </c>
      <c>
        <is>
          <t>MANİSA</t>
        </is>
      </c>
      <c>
        <v>GÖRDES</v>
      </c>
      <c>
        <is>
          <t>AG Fideri</t>
        </is>
      </c>
      <c>
        <v>BEĞEL DEĞİRMENBOĞAZI TR-1 45-75-M00283_B_56405394_56405394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09.07.2023 11:21:19</t>
        </is>
      </c>
      <c>
        <is>
          <t>09.07.2023 14:23:18</t>
        </is>
      </c>
      <c>
        <v>3.033055555</v>
      </c>
      <c>
        <v>0</v>
      </c>
      <c>
        <v>6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5.804069599436321</v>
      </c>
      <c>
        <v>0</v>
      </c>
      <c>
        <v>0.15179244455248933</v>
      </c>
      <c>
        <v>0</v>
      </c>
      <c>
        <v>0</v>
      </c>
      <c>
        <v>0</v>
      </c>
      <c>
        <v>0</v>
      </c>
      <c>
        <v>5.955862043988811</v>
      </c>
    </row>
    <row>
      <c>
        <v>2602762</v>
      </c>
      <c>
        <v>1</v>
      </c>
      <c>
        <is>
          <t>İZMİR</t>
        </is>
      </c>
      <c>
        <v>ALİAĞA</v>
      </c>
      <c>
        <is>
          <t>OG Fideri</t>
        </is>
      </c>
      <c>
        <v>ALİAĞA GIS TM 35-17-A00014_HatBaşıAyırıcı_65632267 M020_65632267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09.07.2023 12:30:06</t>
        </is>
      </c>
      <c>
        <is>
          <t>09.07.2023 13:19:44</t>
        </is>
      </c>
      <c>
        <v>0.827222222</v>
      </c>
      <c>
        <v>0</v>
      </c>
      <c>
        <v>147</v>
      </c>
      <c>
        <v>0</v>
      </c>
      <c>
        <v>1</v>
      </c>
      <c>
        <v>1</v>
      </c>
      <c>
        <v>11</v>
      </c>
      <c>
        <v>0</v>
      </c>
      <c>
        <v>0</v>
      </c>
      <c>
        <v>0</v>
      </c>
      <c>
        <v>21.29874147185799</v>
      </c>
      <c>
        <v>0</v>
      </c>
      <c>
        <v>0</v>
      </c>
      <c>
        <v>1.2460003589755557</v>
      </c>
      <c>
        <v>5.043443978690041</v>
      </c>
      <c>
        <v>0</v>
      </c>
      <c>
        <v>0</v>
      </c>
      <c>
        <v>27.588185809523587</v>
      </c>
    </row>
    <row>
      <c>
        <v>2602908</v>
      </c>
      <c>
        <v>1</v>
      </c>
      <c>
        <is>
          <t>MANİSA</t>
        </is>
      </c>
      <c>
        <v>AKHİSAR</v>
      </c>
      <c>
        <is>
          <t>KÖK</t>
        </is>
      </c>
      <c>
        <v>ERDELLİ TR-2 KÖK 45-72-L00476_ARABACI BOZKÖY ÇIKIŞ L04_66551743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09.07.2023 14:58:41</t>
        </is>
      </c>
      <c>
        <is>
          <t>09.07.2023 16:50:28</t>
        </is>
      </c>
      <c>
        <v>1.863055555</v>
      </c>
      <c>
        <v>4</v>
      </c>
      <c>
        <v>1647</v>
      </c>
      <c>
        <v>217</v>
      </c>
      <c>
        <v>86</v>
      </c>
      <c>
        <v>21</v>
      </c>
      <c>
        <v>165</v>
      </c>
      <c>
        <v>2</v>
      </c>
      <c>
        <v>1</v>
      </c>
      <c>
        <v>1.994432296002223</v>
      </c>
      <c>
        <v>451.5357817283163</v>
      </c>
      <c>
        <v>533.6494937543798</v>
      </c>
      <c>
        <v>174.13652538203772</v>
      </c>
      <c>
        <v>118.17907551392376</v>
      </c>
      <c>
        <v>109.08723608862522</v>
      </c>
      <c>
        <v>37.092788992747565</v>
      </c>
      <c>
        <v>0.5434674843160248</v>
      </c>
      <c>
        <v>1426.2188012403487</v>
      </c>
    </row>
    <row>
      <c>
        <v>2602470</v>
      </c>
      <c>
        <v>1</v>
      </c>
      <c>
        <is>
          <t>MANİSA</t>
        </is>
      </c>
      <c>
        <v>TURGUTLU</v>
      </c>
      <c>
        <is>
          <t>AG Fideri</t>
        </is>
      </c>
      <c>
        <v>SARIBEY TR-1 45-83-L00326_A_83787109_83787109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09.07.2023 00:59:23</t>
        </is>
      </c>
      <c>
        <is>
          <t>09.07.2023 04:46:44</t>
        </is>
      </c>
      <c>
        <v>3.789166666</v>
      </c>
      <c>
        <v>0</v>
      </c>
      <c>
        <v>2</v>
      </c>
      <c>
        <v>0</v>
      </c>
      <c>
        <v>2</v>
      </c>
      <c>
        <v>0</v>
      </c>
      <c>
        <v>3</v>
      </c>
      <c>
        <v>0</v>
      </c>
      <c>
        <v>0</v>
      </c>
      <c>
        <v>0</v>
      </c>
      <c>
        <v>0.796694802858984</v>
      </c>
      <c>
        <v>0</v>
      </c>
      <c>
        <v>2.6580347642535243</v>
      </c>
      <c>
        <v>0</v>
      </c>
      <c>
        <v>7.452772812821915</v>
      </c>
      <c>
        <v>0</v>
      </c>
      <c>
        <v>0</v>
      </c>
      <c>
        <v>10.907502379934424</v>
      </c>
    </row>
    <row>
      <c>
        <v>2602570</v>
      </c>
      <c>
        <v>1</v>
      </c>
      <c>
        <is>
          <t>MANİSA</t>
        </is>
      </c>
      <c>
        <v>TURGUTLU</v>
      </c>
      <c>
        <is>
          <t>AG Fideri</t>
        </is>
      </c>
      <c>
        <v>CELALETTİN AŞKIN TARIMSAL SULAMA TR-2 45-83-M00604_B_56407860_56407860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09.07.2023 08:51:03</t>
        </is>
      </c>
      <c>
        <is>
          <t>09.07.2023 11:23:24</t>
        </is>
      </c>
      <c>
        <v>2.539166666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7.300094532824231</v>
      </c>
      <c>
        <v>0</v>
      </c>
      <c>
        <v>0</v>
      </c>
      <c>
        <v>0</v>
      </c>
      <c>
        <v>0</v>
      </c>
      <c>
        <v>7.300094532824231</v>
      </c>
    </row>
    <row>
      <c>
        <v>2603031</v>
      </c>
      <c>
        <v>1</v>
      </c>
      <c>
        <is>
          <t>İZMİR</t>
        </is>
      </c>
      <c>
        <v>GÜZELBAHÇE</v>
      </c>
      <c>
        <is>
          <t>AG Fideri</t>
        </is>
      </c>
      <c>
        <v>K-3373 35-10-K03373_A_56374466_56374466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09.07.2023 17:50:13</t>
        </is>
      </c>
      <c>
        <is>
          <t>09.07.2023 19:21:56</t>
        </is>
      </c>
      <c>
        <v>1.528611111</v>
      </c>
      <c>
        <v>0</v>
      </c>
      <c>
        <v>48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17.340797537389555</v>
      </c>
      <c>
        <v>0</v>
      </c>
      <c>
        <v>0</v>
      </c>
      <c>
        <v>0</v>
      </c>
      <c>
        <v>0.7204216027700433</v>
      </c>
      <c>
        <v>0</v>
      </c>
      <c>
        <v>0</v>
      </c>
      <c>
        <v>18.061219140159597</v>
      </c>
    </row>
    <row>
      <c>
        <v>2603217</v>
      </c>
      <c>
        <v>1</v>
      </c>
      <c>
        <is>
          <t>İZMİR</t>
        </is>
      </c>
      <c>
        <v>MENEMEN</v>
      </c>
      <c>
        <is>
          <t>Saha Dağıtım Kutusu (SDK)</t>
        </is>
      </c>
      <c>
        <v>KOYUNDERE TR-6 35-28-M00158_E E01_92538179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09.07.2023 22:12:37</t>
        </is>
      </c>
      <c>
        <is>
          <t>10.07.2023 00:02:55</t>
        </is>
      </c>
      <c>
        <v>1.838333333</v>
      </c>
      <c>
        <v>0</v>
      </c>
      <c>
        <v>91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43.18035409325307</v>
      </c>
      <c>
        <v>0</v>
      </c>
      <c>
        <v>0</v>
      </c>
      <c>
        <v>0</v>
      </c>
      <c>
        <v>0.6875983276185413</v>
      </c>
      <c>
        <v>0</v>
      </c>
      <c>
        <v>0</v>
      </c>
      <c>
        <v>43.86795242087161</v>
      </c>
    </row>
    <row>
      <c>
        <v>2603194</v>
      </c>
      <c>
        <v>1</v>
      </c>
      <c>
        <is>
          <t>İZMİR</t>
        </is>
      </c>
      <c>
        <v>TİRE</v>
      </c>
      <c>
        <is>
          <t>KÖK</t>
        </is>
      </c>
      <c>
        <v>BOYNUYOĞUN KÖK 35-29-L00051_DALLIK L03_72215399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09.07.2023 21:31:46</t>
        </is>
      </c>
      <c>
        <is>
          <t>09.07.2023 21:58:33</t>
        </is>
      </c>
      <c>
        <v>0.446388888</v>
      </c>
      <c>
        <v>0</v>
      </c>
      <c>
        <v>588</v>
      </c>
      <c>
        <v>0</v>
      </c>
      <c>
        <v>15</v>
      </c>
      <c>
        <v>3</v>
      </c>
      <c>
        <v>72</v>
      </c>
      <c>
        <v>0</v>
      </c>
      <c>
        <v>0</v>
      </c>
      <c>
        <v>0</v>
      </c>
      <c>
        <v>35.58245252643176</v>
      </c>
      <c>
        <v>0</v>
      </c>
      <c>
        <v>9.12460551887057</v>
      </c>
      <c>
        <v>8.474264309647548</v>
      </c>
      <c>
        <v>23.911165064778697</v>
      </c>
      <c>
        <v>0</v>
      </c>
      <c>
        <v>0</v>
      </c>
      <c>
        <v>77.09248741972858</v>
      </c>
    </row>
    <row>
      <c>
        <v>2602653</v>
      </c>
      <c>
        <v>1</v>
      </c>
      <c>
        <is>
          <t>MANİSA</t>
        </is>
      </c>
      <c>
        <v>ALAŞEHİR</v>
      </c>
      <c>
        <is>
          <t>OG Fideri</t>
        </is>
      </c>
      <c>
        <v>YILMAZ KOÇU TR 45-73-M01182_DM-13/1 M01_65988370</v>
      </c>
      <c>
        <v>Şebeke Bakım Çalışması</v>
      </c>
      <c>
        <v>Dağıtım-OG</v>
      </c>
      <c>
        <v>Uzun</v>
      </c>
      <c>
        <v>Şebeke işletmecisi</v>
      </c>
      <c>
        <v>Bildirimli</v>
      </c>
      <c>
        <is>
          <t>09.07.2023 10:17:29</t>
        </is>
      </c>
      <c>
        <is>
          <t>09.07.2023 12:04:10</t>
        </is>
      </c>
      <c>
        <v>1.778055555</v>
      </c>
      <c>
        <v>0</v>
      </c>
      <c>
        <v>119</v>
      </c>
      <c>
        <v>0</v>
      </c>
      <c>
        <v>0</v>
      </c>
      <c>
        <v>0</v>
      </c>
      <c>
        <v>24</v>
      </c>
      <c>
        <v>0</v>
      </c>
      <c>
        <v>0</v>
      </c>
      <c>
        <v>0</v>
      </c>
      <c>
        <v>96.39226484232371</v>
      </c>
      <c>
        <v>0</v>
      </c>
      <c>
        <v>0</v>
      </c>
      <c>
        <v>0</v>
      </c>
      <c>
        <v>114.48532898267332</v>
      </c>
      <c>
        <v>0</v>
      </c>
      <c>
        <v>0</v>
      </c>
      <c>
        <v>210.87759382499704</v>
      </c>
    </row>
    <row>
      <c>
        <v>2603174</v>
      </c>
      <c>
        <v>1</v>
      </c>
      <c>
        <is>
          <t>İZMİR</t>
        </is>
      </c>
      <c>
        <v>MENEMEN</v>
      </c>
      <c>
        <is>
          <t>OG Fideri</t>
        </is>
      </c>
      <c>
        <v>ASARLIK TR-1 35-28-M00167_DAĞITIM TRAFO ASARLIK TR-1 M06_66853623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09.07.2023 21:00:46</t>
        </is>
      </c>
      <c>
        <is>
          <t>09.07.2023 22:18:44</t>
        </is>
      </c>
      <c>
        <v>1.299444444</v>
      </c>
      <c>
        <v>0</v>
      </c>
      <c>
        <v>453</v>
      </c>
      <c>
        <v>0</v>
      </c>
      <c>
        <v>0</v>
      </c>
      <c>
        <v>0</v>
      </c>
      <c>
        <v>16</v>
      </c>
      <c>
        <v>0</v>
      </c>
      <c>
        <v>0</v>
      </c>
      <c>
        <v>0</v>
      </c>
      <c>
        <v>149.0200898162781</v>
      </c>
      <c>
        <v>0</v>
      </c>
      <c>
        <v>0</v>
      </c>
      <c>
        <v>0</v>
      </c>
      <c>
        <v>15.557091406171429</v>
      </c>
      <c>
        <v>0</v>
      </c>
      <c>
        <v>0</v>
      </c>
      <c>
        <v>164.57718122244952</v>
      </c>
    </row>
    <row>
      <c>
        <v>2602533</v>
      </c>
      <c>
        <v>1</v>
      </c>
      <c>
        <is>
          <t>MANİSA</t>
        </is>
      </c>
      <c>
        <v>KIRKAĞAÇ</v>
      </c>
      <c>
        <is>
          <t>KÖK</t>
        </is>
      </c>
      <c>
        <v>BAŞPINAR KÖK 45-76-L00001_ALİ FAKI-BOSTANCI L02_72214097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09.07.2023 07:23:46</t>
        </is>
      </c>
      <c>
        <is>
          <t>09.07.2023 09:07:37</t>
        </is>
      </c>
      <c>
        <v>1.730833333</v>
      </c>
      <c>
        <v>1</v>
      </c>
      <c>
        <v>528</v>
      </c>
      <c>
        <v>5</v>
      </c>
      <c>
        <v>37</v>
      </c>
      <c>
        <v>0</v>
      </c>
      <c>
        <v>59</v>
      </c>
      <c>
        <v>0</v>
      </c>
      <c>
        <v>0</v>
      </c>
      <c>
        <v>0.30172705918666665</v>
      </c>
      <c>
        <v>119.10388372596128</v>
      </c>
      <c>
        <v>47.243990321979574</v>
      </c>
      <c>
        <v>19.48191140520809</v>
      </c>
      <c>
        <v>0</v>
      </c>
      <c>
        <v>14.215068738017957</v>
      </c>
      <c>
        <v>0</v>
      </c>
      <c>
        <v>0</v>
      </c>
      <c>
        <v>200.34658125035355</v>
      </c>
    </row>
    <row>
      <c>
        <v>2603074</v>
      </c>
      <c>
        <v>1</v>
      </c>
      <c>
        <is>
          <t>MANİSA</t>
        </is>
      </c>
      <c>
        <v>ALAŞEHİR</v>
      </c>
      <c>
        <is>
          <t>DM</t>
        </is>
      </c>
      <c>
        <v>ULUDERBENT DM 45-73-M00491_ÖRENCİK M03_95475285</v>
      </c>
      <c>
        <v>OG Atlama(Jumper) Arızası</v>
      </c>
      <c>
        <v>Dağıtım-OG</v>
      </c>
      <c>
        <v>Uzun</v>
      </c>
      <c>
        <v>Şebeke işletmecisi</v>
      </c>
      <c>
        <v>Bildirimsiz</v>
      </c>
      <c>
        <is>
          <t>09.07.2023 18:37:16</t>
        </is>
      </c>
      <c>
        <is>
          <t>09.07.2023 22:57:11</t>
        </is>
      </c>
      <c>
        <v>4.331944444</v>
      </c>
      <c>
        <v>0</v>
      </c>
      <c>
        <v>627</v>
      </c>
      <c>
        <v>0</v>
      </c>
      <c>
        <v>139</v>
      </c>
      <c>
        <v>2</v>
      </c>
      <c>
        <v>24</v>
      </c>
      <c>
        <v>0</v>
      </c>
      <c>
        <v>0</v>
      </c>
      <c>
        <v>0</v>
      </c>
      <c>
        <v>395.46908930574006</v>
      </c>
      <c>
        <v>0</v>
      </c>
      <c>
        <v>451.20138762317646</v>
      </c>
      <c>
        <v>7.581454081435405</v>
      </c>
      <c>
        <v>51.42049852415283</v>
      </c>
      <c>
        <v>0</v>
      </c>
      <c>
        <v>0</v>
      </c>
      <c>
        <v>905.6724295345048</v>
      </c>
    </row>
    <row>
      <c>
        <v>2603131</v>
      </c>
      <c>
        <v>1</v>
      </c>
      <c>
        <is>
          <t>İZMİR</t>
        </is>
      </c>
      <c>
        <v>DİKİLİ</v>
      </c>
      <c>
        <is>
          <t>AG Fideri</t>
        </is>
      </c>
      <c>
        <v>EYKO TR-3 35-30-M00029_A_91399358_91399358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09.07.2023 19:53:41</t>
        </is>
      </c>
      <c>
        <is>
          <t>09.07.2023 22:02:00</t>
        </is>
      </c>
      <c>
        <v>2.138611111</v>
      </c>
      <c>
        <v>0</v>
      </c>
      <c>
        <v>75</v>
      </c>
      <c>
        <v>0</v>
      </c>
      <c>
        <v>0</v>
      </c>
      <c>
        <v>0</v>
      </c>
      <c>
        <v>8</v>
      </c>
      <c>
        <v>0</v>
      </c>
      <c>
        <v>0</v>
      </c>
      <c>
        <v>0</v>
      </c>
      <c>
        <v>53.97419178322517</v>
      </c>
      <c>
        <v>0</v>
      </c>
      <c>
        <v>0</v>
      </c>
      <c>
        <v>0</v>
      </c>
      <c>
        <v>33.42075589268547</v>
      </c>
      <c>
        <v>0</v>
      </c>
      <c>
        <v>0</v>
      </c>
      <c>
        <v>87.39494767591064</v>
      </c>
    </row>
    <row>
      <c>
        <v>2602633</v>
      </c>
      <c>
        <v>1</v>
      </c>
      <c>
        <is>
          <t>MANİSA</t>
        </is>
      </c>
      <c>
        <v>YUNUSEMRE</v>
      </c>
      <c>
        <is>
          <t>OG Fideri</t>
        </is>
      </c>
      <c>
        <v>DM-16/TR-71 45-71-M02470_DAHİLİ TRAFO M04_84429524</v>
      </c>
      <c>
        <v>Şebeke Yenileme ve Kapasite Artışı Çalışması</v>
      </c>
      <c>
        <v>Dağıtım-OG</v>
      </c>
      <c>
        <v>Uzun</v>
      </c>
      <c>
        <v>Şebeke işletmecisi</v>
      </c>
      <c>
        <v>Bildirimli</v>
      </c>
      <c>
        <is>
          <t>09.07.2023 09:57:43</t>
        </is>
      </c>
      <c>
        <is>
          <t>09.07.2023 11:49:55</t>
        </is>
      </c>
      <c>
        <v>1.87</v>
      </c>
      <c>
        <v>0</v>
      </c>
      <c>
        <v>0</v>
      </c>
      <c>
        <v>0</v>
      </c>
      <c>
        <v>0</v>
      </c>
      <c>
        <v>0</v>
      </c>
      <c>
        <v>39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34.38380208282248</v>
      </c>
      <c>
        <v>0</v>
      </c>
      <c>
        <v>0</v>
      </c>
      <c>
        <v>34.38380208282248</v>
      </c>
    </row>
    <row>
      <c>
        <v>2602845</v>
      </c>
      <c>
        <v>1</v>
      </c>
      <c>
        <is>
          <t>İZMİR</t>
        </is>
      </c>
      <c>
        <v>KİRAZ</v>
      </c>
      <c>
        <is>
          <t>Dağıtım Transformatörü</t>
        </is>
      </c>
      <c>
        <v>KARAMAN TR-1 35-31-L00049_35-31-L00049_2351546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09.07.2023 13:46:01</t>
        </is>
      </c>
      <c>
        <is>
          <t>09.07.2023 14:26:10</t>
        </is>
      </c>
      <c>
        <v>0.669166666</v>
      </c>
      <c>
        <v>0</v>
      </c>
      <c>
        <v>23</v>
      </c>
      <c>
        <v>0</v>
      </c>
      <c>
        <v>17</v>
      </c>
      <c>
        <v>0</v>
      </c>
      <c>
        <v>11</v>
      </c>
      <c>
        <v>0</v>
      </c>
      <c>
        <v>0</v>
      </c>
      <c>
        <v>0</v>
      </c>
      <c>
        <v>4.528354618859144</v>
      </c>
      <c>
        <v>0</v>
      </c>
      <c>
        <v>9.472644240975908</v>
      </c>
      <c>
        <v>0</v>
      </c>
      <c>
        <v>4.78742062462618</v>
      </c>
      <c>
        <v>0</v>
      </c>
      <c>
        <v>0</v>
      </c>
      <c>
        <v>18.788419484461233</v>
      </c>
    </row>
    <row>
      <c>
        <v>2603094</v>
      </c>
      <c>
        <v>1</v>
      </c>
      <c>
        <is>
          <t>İZMİR</t>
        </is>
      </c>
      <c>
        <v>ALİAĞA</v>
      </c>
      <c>
        <is>
          <t>TM Fideri</t>
        </is>
      </c>
      <c>
        <v>ALOSBİ TM 35-17-A00006_ŞAKRAN M05_2310717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09.07.2023 19:10:12</t>
        </is>
      </c>
      <c>
        <is>
          <t>09.07.2023 19:46:18</t>
        </is>
      </c>
      <c>
        <v>0.601666666</v>
      </c>
      <c>
        <v>7</v>
      </c>
      <c>
        <v>1474</v>
      </c>
      <c>
        <v>26</v>
      </c>
      <c>
        <v>17</v>
      </c>
      <c>
        <v>56</v>
      </c>
      <c>
        <v>130</v>
      </c>
      <c>
        <v>7</v>
      </c>
      <c>
        <v>0</v>
      </c>
      <c>
        <v>4.944853863840683</v>
      </c>
      <c>
        <v>189.47964472947564</v>
      </c>
      <c>
        <v>54.55185545414228</v>
      </c>
      <c>
        <v>9.62133361656219</v>
      </c>
      <c>
        <v>559.3281012801275</v>
      </c>
      <c>
        <v>75.17707683293563</v>
      </c>
      <c>
        <v>160.96785087190528</v>
      </c>
      <c>
        <v>0</v>
      </c>
      <c>
        <v>1054.0707166489892</v>
      </c>
    </row>
    <row>
      <c>
        <v>2603088</v>
      </c>
      <c>
        <v>1</v>
      </c>
      <c>
        <is>
          <t>İZMİR</t>
        </is>
      </c>
      <c>
        <v>TORBALI</v>
      </c>
      <c>
        <is>
          <t>KÖK</t>
        </is>
      </c>
      <c>
        <v>LA ŞARAPÇILIK KÖK 35-26-M00322_BAĞLAR M02_65912786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09.07.2023 19:01:26</t>
        </is>
      </c>
      <c>
        <is>
          <t>09.07.2023 19:23:05</t>
        </is>
      </c>
      <c>
        <v>0.360833333</v>
      </c>
      <c>
        <v>0</v>
      </c>
      <c>
        <v>0</v>
      </c>
      <c>
        <v>4</v>
      </c>
      <c>
        <v>6</v>
      </c>
      <c>
        <v>0</v>
      </c>
      <c>
        <v>2</v>
      </c>
      <c>
        <v>1</v>
      </c>
      <c>
        <v>0</v>
      </c>
      <c>
        <v>0</v>
      </c>
      <c>
        <v>0</v>
      </c>
      <c>
        <v>29.315440524961247</v>
      </c>
      <c>
        <v>17.227204706182082</v>
      </c>
      <c>
        <v>0</v>
      </c>
      <c>
        <v>1.7352691535982299</v>
      </c>
      <c>
        <v>15.20951564770277</v>
      </c>
      <c>
        <v>0</v>
      </c>
      <c>
        <v>63.48743003244432</v>
      </c>
    </row>
    <row>
      <c>
        <v>2602839</v>
      </c>
      <c>
        <v>1</v>
      </c>
      <c>
        <is>
          <t>MANİSA</t>
        </is>
      </c>
      <c>
        <v>GÖRDES</v>
      </c>
      <c>
        <is>
          <t>AG Fideri</t>
        </is>
      </c>
      <c>
        <v>ÇİÇEKLİ TR-1 45-75-M00308_C_91299570_91299570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09.07.2023 13:42:06</t>
        </is>
      </c>
      <c>
        <is>
          <t>09.07.2023 14:52:11</t>
        </is>
      </c>
      <c>
        <v>1.168055555</v>
      </c>
      <c>
        <v>0</v>
      </c>
      <c>
        <v>136</v>
      </c>
      <c>
        <v>0</v>
      </c>
      <c>
        <v>1</v>
      </c>
      <c>
        <v>0</v>
      </c>
      <c>
        <v>16</v>
      </c>
      <c>
        <v>0</v>
      </c>
      <c>
        <v>0</v>
      </c>
      <c>
        <v>0</v>
      </c>
      <c>
        <v>14.912237793622722</v>
      </c>
      <c>
        <v>0</v>
      </c>
      <c>
        <v>0.08824940237188457</v>
      </c>
      <c>
        <v>0</v>
      </c>
      <c>
        <v>3.119825323079106</v>
      </c>
      <c>
        <v>0</v>
      </c>
      <c>
        <v>0</v>
      </c>
      <c>
        <v>18.120312519073714</v>
      </c>
    </row>
    <row>
      <c>
        <v>2603870</v>
      </c>
      <c>
        <v>1</v>
      </c>
      <c>
        <is>
          <t>MANİSA</t>
        </is>
      </c>
      <c>
        <v>SARIGÖL</v>
      </c>
      <c>
        <is>
          <t>AG Fideri</t>
        </is>
      </c>
      <c>
        <v>DADAĞLI TR-1 45-79-M00522_A_91456579_91456579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10.07.2023 15:32:24</t>
        </is>
      </c>
      <c>
        <is>
          <t>10.07.2023 16:56:45</t>
        </is>
      </c>
      <c>
        <v>1.405833333</v>
      </c>
      <c>
        <v>0</v>
      </c>
      <c>
        <v>19</v>
      </c>
      <c>
        <v>0</v>
      </c>
      <c>
        <v>4</v>
      </c>
      <c>
        <v>0</v>
      </c>
      <c>
        <v>1</v>
      </c>
      <c>
        <v>0</v>
      </c>
      <c>
        <v>0</v>
      </c>
      <c>
        <v>0</v>
      </c>
      <c>
        <v>5.561400031018178</v>
      </c>
      <c>
        <v>0</v>
      </c>
      <c>
        <v>30.532800096778743</v>
      </c>
      <c>
        <v>0</v>
      </c>
      <c>
        <v>0.623175326321106</v>
      </c>
      <c>
        <v>0</v>
      </c>
      <c>
        <v>0</v>
      </c>
      <c>
        <v>36.71737545411803</v>
      </c>
    </row>
    <row>
      <c>
        <v>2604016</v>
      </c>
      <c>
        <v>1</v>
      </c>
      <c>
        <is>
          <t>İZMİR</t>
        </is>
      </c>
      <c>
        <v>BAYINDIR</v>
      </c>
      <c>
        <is>
          <t>Dağıtım Transformatörü</t>
        </is>
      </c>
      <c>
        <v>YAKACIK TR-5 35-20-L00243_35-20-L00243_2361872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10.07.2023 18:06:32</t>
        </is>
      </c>
      <c>
        <is>
          <t>10.07.2023 19:45:43</t>
        </is>
      </c>
      <c>
        <v>1.653055555</v>
      </c>
      <c>
        <v>0</v>
      </c>
      <c>
        <v>15</v>
      </c>
      <c>
        <v>0</v>
      </c>
      <c>
        <v>33</v>
      </c>
      <c>
        <v>0</v>
      </c>
      <c>
        <v>10</v>
      </c>
      <c>
        <v>0</v>
      </c>
      <c>
        <v>0</v>
      </c>
      <c>
        <v>0</v>
      </c>
      <c>
        <v>10.1754971216504</v>
      </c>
      <c>
        <v>0</v>
      </c>
      <c>
        <v>69.18501867950337</v>
      </c>
      <c>
        <v>0</v>
      </c>
      <c>
        <v>34.031833308399825</v>
      </c>
      <c>
        <v>0</v>
      </c>
      <c>
        <v>0</v>
      </c>
      <c>
        <v>113.39234910955359</v>
      </c>
    </row>
    <row>
      <c>
        <v>2603661</v>
      </c>
      <c>
        <v>1</v>
      </c>
      <c>
        <is>
          <t>İZMİR</t>
        </is>
      </c>
      <c>
        <v>KİRAZ</v>
      </c>
      <c>
        <is>
          <t>AG Fideri</t>
        </is>
      </c>
      <c>
        <v>UMURCALI TR 1 35-31-L00187__95560555_95560555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10.07.2023 12:17:37</t>
        </is>
      </c>
      <c>
        <is>
          <t>10.07.2023 15:21:37</t>
        </is>
      </c>
      <c>
        <v>3.066666666</v>
      </c>
      <c>
        <v>0</v>
      </c>
      <c>
        <v>91</v>
      </c>
      <c>
        <v>0</v>
      </c>
      <c>
        <v>9</v>
      </c>
      <c>
        <v>0</v>
      </c>
      <c>
        <v>17</v>
      </c>
      <c>
        <v>0</v>
      </c>
      <c>
        <v>0</v>
      </c>
      <c>
        <v>0</v>
      </c>
      <c>
        <v>67.09794524075689</v>
      </c>
      <c>
        <v>0</v>
      </c>
      <c>
        <v>22.778277339918848</v>
      </c>
      <c>
        <v>0</v>
      </c>
      <c>
        <v>26.681083584037573</v>
      </c>
      <c>
        <v>0</v>
      </c>
      <c>
        <v>0</v>
      </c>
      <c>
        <v>116.55730616471331</v>
      </c>
    </row>
    <row>
      <c>
        <v>2603369</v>
      </c>
      <c>
        <v>1</v>
      </c>
      <c>
        <is>
          <t>MANİSA</t>
        </is>
      </c>
      <c>
        <v>YUNUSEMRE</v>
      </c>
      <c>
        <is>
          <t>KÖK</t>
        </is>
      </c>
      <c>
        <v>DM-19/02 45-71-M00713_ORTA ÖLÇEKLİ HAVAİ HAT M07_2321101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10.07.2023 08:00:46</t>
        </is>
      </c>
      <c>
        <is>
          <t>10.07.2023 09:50:06</t>
        </is>
      </c>
      <c>
        <v>1.822222222</v>
      </c>
      <c>
        <v>0</v>
      </c>
      <c>
        <v>0</v>
      </c>
      <c>
        <v>0</v>
      </c>
      <c>
        <v>0</v>
      </c>
      <c>
        <v>7</v>
      </c>
      <c>
        <v>1</v>
      </c>
      <c>
        <v>9</v>
      </c>
      <c>
        <v>0</v>
      </c>
      <c>
        <v>0</v>
      </c>
      <c>
        <v>0</v>
      </c>
      <c>
        <v>0</v>
      </c>
      <c>
        <v>0</v>
      </c>
      <c>
        <v>126.54302448313761</v>
      </c>
      <c>
        <v>2.480708063334981</v>
      </c>
      <c>
        <v>833.7688847308585</v>
      </c>
      <c>
        <v>0</v>
      </c>
      <c>
        <v>962.7926172773311</v>
      </c>
    </row>
    <row>
      <c>
        <v>2603346</v>
      </c>
      <c>
        <v>1</v>
      </c>
      <c>
        <is>
          <t>İZMİR</t>
        </is>
      </c>
      <c>
        <v>DİKİLİ</v>
      </c>
      <c>
        <is>
          <t>DM</t>
        </is>
      </c>
      <c>
        <v>DİKİLİ İM 35-30-A00001_ALTINOVA-1 M08_72356787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10.07.2023 06:59:48</t>
        </is>
      </c>
      <c>
        <is>
          <t>10.07.2023 07:19:00</t>
        </is>
      </c>
      <c>
        <v>0.32</v>
      </c>
      <c>
        <v>14</v>
      </c>
      <c>
        <v>9366</v>
      </c>
      <c>
        <v>22</v>
      </c>
      <c>
        <v>85</v>
      </c>
      <c>
        <v>29</v>
      </c>
      <c>
        <v>597</v>
      </c>
      <c>
        <v>0</v>
      </c>
      <c>
        <v>11</v>
      </c>
      <c>
        <v>79.04045314458857</v>
      </c>
      <c>
        <v>575.1106771484416</v>
      </c>
      <c>
        <v>10.014274853039016</v>
      </c>
      <c>
        <v>28.839716390969926</v>
      </c>
      <c>
        <v>117.78653693543718</v>
      </c>
      <c>
        <v>182.75170470026382</v>
      </c>
      <c>
        <v>0</v>
      </c>
      <c>
        <v>13.646135957672634</v>
      </c>
      <c>
        <v>1007.1894991304127</v>
      </c>
    </row>
    <row>
      <c>
        <v>2603415</v>
      </c>
      <c>
        <v>1</v>
      </c>
      <c>
        <is>
          <t>MANİSA</t>
        </is>
      </c>
      <c>
        <v>SARUHANLI</v>
      </c>
      <c>
        <is>
          <t>DM</t>
        </is>
      </c>
      <c>
        <v>OTOYOL DM 45-80-M02917_APPAK M01_72022596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10.07.2023 09:02:56</t>
        </is>
      </c>
      <c>
        <is>
          <t>10.07.2023 09:46:28</t>
        </is>
      </c>
      <c>
        <v>0.725555555</v>
      </c>
      <c>
        <v>7</v>
      </c>
      <c>
        <v>1216</v>
      </c>
      <c>
        <v>114</v>
      </c>
      <c>
        <v>66</v>
      </c>
      <c>
        <v>23</v>
      </c>
      <c>
        <v>67</v>
      </c>
      <c>
        <v>2</v>
      </c>
      <c>
        <v>0</v>
      </c>
      <c>
        <v>1.4634401231183185</v>
      </c>
      <c>
        <v>146.42879611748248</v>
      </c>
      <c>
        <v>435.2333185392144</v>
      </c>
      <c>
        <v>112.9488977884975</v>
      </c>
      <c>
        <v>78.14623691360451</v>
      </c>
      <c>
        <v>32.12228824635848</v>
      </c>
      <c>
        <v>52.350537211987344</v>
      </c>
      <c>
        <v>0</v>
      </c>
      <c>
        <v>858.693514940263</v>
      </c>
    </row>
    <row>
      <c>
        <v>2603498</v>
      </c>
      <c>
        <v>1</v>
      </c>
      <c>
        <is>
          <t>İZMİR</t>
        </is>
      </c>
      <c>
        <v>URLA</v>
      </c>
      <c>
        <is>
          <t>DM</t>
        </is>
      </c>
      <c>
        <v>ZEYTİNALAN İM 35-19-A00002_TR-69 L12_2308008</v>
      </c>
      <c>
        <v>Şebeke Yenileme ve Kapasite Artışı Çalışması</v>
      </c>
      <c>
        <v>Dağıtım-OG</v>
      </c>
      <c>
        <v>Uzun</v>
      </c>
      <c>
        <v>Şebeke işletmecisi</v>
      </c>
      <c>
        <v>Bildirimli</v>
      </c>
      <c>
        <is>
          <t>10.07.2023 10:06:36</t>
        </is>
      </c>
      <c>
        <is>
          <t>10.07.2023 16:55:58</t>
        </is>
      </c>
      <c>
        <v>6.822777777</v>
      </c>
      <c>
        <v>2</v>
      </c>
      <c>
        <v>1149</v>
      </c>
      <c>
        <v>0</v>
      </c>
      <c>
        <v>48</v>
      </c>
      <c>
        <v>0</v>
      </c>
      <c>
        <v>125</v>
      </c>
      <c>
        <v>0</v>
      </c>
      <c>
        <v>0</v>
      </c>
      <c>
        <v>288.3954153084341</v>
      </c>
      <c>
        <v>2805.3562569395417</v>
      </c>
      <c>
        <v>0</v>
      </c>
      <c>
        <v>128.75174072273055</v>
      </c>
      <c>
        <v>0</v>
      </c>
      <c>
        <v>1231.5942107433468</v>
      </c>
      <c>
        <v>0</v>
      </c>
      <c>
        <v>0</v>
      </c>
      <c>
        <v>4454.097623714053</v>
      </c>
    </row>
    <row>
      <c>
        <v>2603747</v>
      </c>
      <c>
        <v>1</v>
      </c>
      <c>
        <is>
          <t>İZMİR</t>
        </is>
      </c>
      <c>
        <v>BAYINDIR</v>
      </c>
      <c>
        <is>
          <t>AG Fideri</t>
        </is>
      </c>
      <c>
        <v>YAŞAR SÖKELİOĞLU-1 35-20-L00099_9752189_56360399_56360399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10.07.2023 13:49:05</t>
        </is>
      </c>
      <c>
        <is>
          <t>10.07.2023 21:00:05</t>
        </is>
      </c>
      <c>
        <v>7.183333333</v>
      </c>
      <c>
        <v>0</v>
      </c>
      <c>
        <v>0</v>
      </c>
      <c>
        <v>0</v>
      </c>
      <c>
        <v>14</v>
      </c>
      <c>
        <v>0</v>
      </c>
      <c>
        <v>3</v>
      </c>
      <c>
        <v>0</v>
      </c>
      <c>
        <v>0</v>
      </c>
      <c>
        <v>0</v>
      </c>
      <c>
        <v>0</v>
      </c>
      <c>
        <v>0</v>
      </c>
      <c>
        <v>443.0879159796817</v>
      </c>
      <c>
        <v>0</v>
      </c>
      <c>
        <v>116.00583139317332</v>
      </c>
      <c>
        <v>0</v>
      </c>
      <c>
        <v>0</v>
      </c>
      <c>
        <v>559.0937473728551</v>
      </c>
    </row>
    <row>
      <c>
        <v>2604056</v>
      </c>
      <c>
        <v>1</v>
      </c>
      <c>
        <is>
          <t>İZMİR</t>
        </is>
      </c>
      <c>
        <v>BAYINDIR</v>
      </c>
      <c>
        <is>
          <t>KÖK</t>
        </is>
      </c>
      <c>
        <v>BURUNCUK KÖK 35-20-L00273_ZEYTİNOVA DAĞ GRUBU L02_66528810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10.07.2023 19:06:11</t>
        </is>
      </c>
      <c>
        <is>
          <t>10.07.2023 19:17:01</t>
        </is>
      </c>
      <c>
        <v>0.180555555</v>
      </c>
      <c>
        <v>0</v>
      </c>
      <c>
        <v>432</v>
      </c>
      <c>
        <v>3</v>
      </c>
      <c>
        <v>17</v>
      </c>
      <c>
        <v>8</v>
      </c>
      <c>
        <v>54</v>
      </c>
      <c>
        <v>1</v>
      </c>
      <c>
        <v>0</v>
      </c>
      <c>
        <v>0</v>
      </c>
      <c>
        <v>9.494165496854656</v>
      </c>
      <c>
        <v>3.9796866233568893</v>
      </c>
      <c>
        <v>3.145460896272771</v>
      </c>
      <c>
        <v>28.65327043005223</v>
      </c>
      <c>
        <v>6.1363865162706865</v>
      </c>
      <c>
        <v>0.4614903735769167</v>
      </c>
      <c>
        <v>0</v>
      </c>
      <c>
        <v>51.87046033638415</v>
      </c>
    </row>
    <row>
      <c>
        <v>2604185</v>
      </c>
      <c>
        <v>1</v>
      </c>
      <c>
        <is>
          <t>MANİSA</t>
        </is>
      </c>
      <c>
        <v>YUNUSEMRE</v>
      </c>
      <c>
        <is>
          <t>Kullanıcı Bağlantı Hattı</t>
        </is>
      </c>
      <c>
        <v>MURADİYE TR-10 45-71-M02143_956414030_956414030</v>
      </c>
      <c>
        <v>AG Branşman Yeraltı Kablo Arızası</v>
      </c>
      <c>
        <v>Dağıtım-AG</v>
      </c>
      <c>
        <v>Uzun</v>
      </c>
      <c>
        <v>Şebeke işletmecisi</v>
      </c>
      <c>
        <v>Bildirimsiz</v>
      </c>
      <c>
        <is>
          <t>10.07.2023 22:30:28</t>
        </is>
      </c>
      <c>
        <is>
          <t>11.07.2023 05:47:32</t>
        </is>
      </c>
      <c>
        <v>7.284444444</v>
      </c>
      <c>
        <v>0</v>
      </c>
      <c>
        <v>10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18.10760358620938</v>
      </c>
      <c>
        <v>0</v>
      </c>
      <c>
        <v>0</v>
      </c>
      <c>
        <v>0</v>
      </c>
      <c>
        <v>0</v>
      </c>
      <c>
        <v>0</v>
      </c>
      <c>
        <v>0</v>
      </c>
      <c>
        <v>18.10760358620938</v>
      </c>
    </row>
    <row>
      <c>
        <v>2603807</v>
      </c>
      <c>
        <v>1</v>
      </c>
      <c>
        <is>
          <t>İZMİR</t>
        </is>
      </c>
      <c>
        <v>ÖDEMİŞ</v>
      </c>
      <c>
        <is>
          <t>Saha Dağıtım Kutusu (SDK)</t>
        </is>
      </c>
      <c>
        <v>TR-50 35-15-M00050_A A01_95257273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10.07.2023 14:33:57</t>
        </is>
      </c>
      <c>
        <is>
          <t>10.07.2023 18:42:11</t>
        </is>
      </c>
      <c>
        <v>4.137222222</v>
      </c>
      <c>
        <v>0</v>
      </c>
      <c>
        <v>0</v>
      </c>
      <c>
        <v>0</v>
      </c>
      <c>
        <v>0</v>
      </c>
      <c>
        <v>0</v>
      </c>
      <c>
        <v>12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24.46228656566169</v>
      </c>
      <c>
        <v>0</v>
      </c>
      <c>
        <v>0</v>
      </c>
      <c>
        <v>24.46228656566169</v>
      </c>
    </row>
    <row>
      <c>
        <v>2603575</v>
      </c>
      <c>
        <v>1</v>
      </c>
      <c>
        <is>
          <t>MANİSA</t>
        </is>
      </c>
      <c>
        <v>GÖRDES</v>
      </c>
      <c>
        <is>
          <t>AG Fideri</t>
        </is>
      </c>
      <c>
        <v>KARAKEÇİLİ TOZLU TR-1 45-75-M00104_C_56390892_56390892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10.07.2023 11:02:57</t>
        </is>
      </c>
      <c>
        <is>
          <t>10.07.2023 12:43:56</t>
        </is>
      </c>
      <c>
        <v>1.683055555</v>
      </c>
      <c>
        <v>0</v>
      </c>
      <c>
        <v>5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0.1148256595615244</v>
      </c>
      <c>
        <v>0</v>
      </c>
      <c>
        <v>1.5924032014207425</v>
      </c>
      <c>
        <v>0</v>
      </c>
      <c>
        <v>0</v>
      </c>
      <c>
        <v>0</v>
      </c>
      <c>
        <v>0</v>
      </c>
      <c>
        <v>1.707228860982267</v>
      </c>
    </row>
    <row>
      <c>
        <v>2603595</v>
      </c>
      <c>
        <v>1</v>
      </c>
      <c>
        <is>
          <t>MANİSA</t>
        </is>
      </c>
      <c>
        <v>YUNUSEMRE</v>
      </c>
      <c>
        <is>
          <t>KÖK</t>
        </is>
      </c>
      <c>
        <v>MURADİYE DM-5/6 KÖK 45-71-M00245_DM-19 M02_72097665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10.07.2023 11:17:00</t>
        </is>
      </c>
      <c>
        <is>
          <t>10.07.2023 13:49:47</t>
        </is>
      </c>
      <c>
        <v>2.546388888</v>
      </c>
      <c>
        <v>0</v>
      </c>
      <c>
        <v>0</v>
      </c>
      <c>
        <v>1</v>
      </c>
      <c>
        <v>0</v>
      </c>
      <c>
        <v>80</v>
      </c>
      <c>
        <v>1</v>
      </c>
      <c>
        <v>78</v>
      </c>
      <c>
        <v>4</v>
      </c>
      <c>
        <v>0</v>
      </c>
      <c>
        <v>0</v>
      </c>
      <c>
        <v>2.4559626923678346</v>
      </c>
      <c>
        <v>0</v>
      </c>
      <c>
        <v>2414.327636973495</v>
      </c>
      <c>
        <v>12.18833791181507</v>
      </c>
      <c>
        <v>32121.84340066994</v>
      </c>
      <c>
        <v>380.9906862154722</v>
      </c>
      <c>
        <v>34931.80602446309</v>
      </c>
    </row>
    <row>
      <c>
        <v>2603767</v>
      </c>
      <c>
        <v>1</v>
      </c>
      <c>
        <is>
          <t>MANİSA</t>
        </is>
      </c>
      <c>
        <v>YUNUSEMRE</v>
      </c>
      <c>
        <is>
          <t>DM</t>
        </is>
      </c>
      <c>
        <v>DM-20 45-71-M00273_TR-20/20 AYAKKABICILAR M02_2070229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10.07.2023 14:05:42</t>
        </is>
      </c>
      <c>
        <is>
          <t>10.07.2023 14:08:46</t>
        </is>
      </c>
      <c>
        <v>0.051111111</v>
      </c>
      <c>
        <v>0</v>
      </c>
      <c>
        <v>0</v>
      </c>
      <c>
        <v>0</v>
      </c>
      <c>
        <v>0</v>
      </c>
      <c>
        <v>37</v>
      </c>
      <c>
        <v>84</v>
      </c>
      <c>
        <v>36</v>
      </c>
      <c>
        <v>1</v>
      </c>
      <c>
        <v>0</v>
      </c>
      <c>
        <v>0</v>
      </c>
      <c>
        <v>0</v>
      </c>
      <c>
        <v>0</v>
      </c>
      <c>
        <v>19.747105897943687</v>
      </c>
      <c>
        <v>4.7275331758988255</v>
      </c>
      <c>
        <v>169.34238247472436</v>
      </c>
      <c>
        <v>1.00184398358033</v>
      </c>
      <c>
        <v>194.81886553214719</v>
      </c>
    </row>
    <row>
      <c>
        <v>2603581</v>
      </c>
      <c>
        <v>1</v>
      </c>
      <c>
        <is>
          <t>MANİSA</t>
        </is>
      </c>
      <c>
        <v>YUNUSEMRE</v>
      </c>
      <c>
        <is>
          <t>DM</t>
        </is>
      </c>
      <c>
        <v>DM-15 45-71-M00399_MORSAN TM DM-15/1 M25_73330777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10.07.2023 11:11:41</t>
        </is>
      </c>
      <c>
        <is>
          <t>10.07.2023 11:57:54</t>
        </is>
      </c>
      <c>
        <v>0.770277777</v>
      </c>
      <c>
        <v>0</v>
      </c>
      <c>
        <v>791</v>
      </c>
      <c>
        <v>0</v>
      </c>
      <c>
        <v>0</v>
      </c>
      <c>
        <v>2</v>
      </c>
      <c>
        <v>81</v>
      </c>
      <c>
        <v>0</v>
      </c>
      <c>
        <v>0</v>
      </c>
      <c>
        <v>0</v>
      </c>
      <c>
        <v>133.47326392645147</v>
      </c>
      <c>
        <v>0</v>
      </c>
      <c>
        <v>0</v>
      </c>
      <c>
        <v>140.59215307031647</v>
      </c>
      <c>
        <v>79.9296024514126</v>
      </c>
      <c>
        <v>0</v>
      </c>
      <c>
        <v>0</v>
      </c>
      <c>
        <v>353.9950194481805</v>
      </c>
    </row>
    <row>
      <c>
        <v>2604079</v>
      </c>
      <c>
        <v>1</v>
      </c>
      <c>
        <is>
          <t>İZMİR</t>
        </is>
      </c>
      <c>
        <v>BAYINDIR</v>
      </c>
      <c>
        <is>
          <t>AG Fideri</t>
        </is>
      </c>
      <c>
        <v>TOKATBAŞI TR-2 35-20-L00102_B_91014253_91014253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10.07.2023 19:47:21</t>
        </is>
      </c>
      <c>
        <is>
          <t>10.07.2023 20:43:29</t>
        </is>
      </c>
      <c>
        <v>0.935555555</v>
      </c>
      <c>
        <v>0</v>
      </c>
      <c>
        <v>12</v>
      </c>
      <c>
        <v>0</v>
      </c>
      <c>
        <v>14</v>
      </c>
      <c>
        <v>0</v>
      </c>
      <c>
        <v>3</v>
      </c>
      <c>
        <v>0</v>
      </c>
      <c>
        <v>0</v>
      </c>
      <c>
        <v>0</v>
      </c>
      <c>
        <v>3.6616762568438452</v>
      </c>
      <c>
        <v>0</v>
      </c>
      <c>
        <v>30.253344948650494</v>
      </c>
      <c>
        <v>0</v>
      </c>
      <c>
        <v>0.5010251933489912</v>
      </c>
      <c>
        <v>0</v>
      </c>
      <c>
        <v>0</v>
      </c>
      <c>
        <v>34.416046398843335</v>
      </c>
    </row>
    <row>
      <c>
        <v>2603389</v>
      </c>
      <c>
        <v>1</v>
      </c>
      <c>
        <is>
          <t>MANİSA</t>
        </is>
      </c>
      <c>
        <v>SARIGÖL</v>
      </c>
      <c>
        <is>
          <t>DM</t>
        </is>
      </c>
      <c>
        <v>SARIGÖL DM 45-79-M00069_ESKİ KÖYLER FİDERİ M05_2318419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10.07.2023 08:27:48</t>
        </is>
      </c>
      <c>
        <is>
          <t>10.07.2023 09:29:37</t>
        </is>
      </c>
      <c>
        <v>1.030277777</v>
      </c>
      <c>
        <v>4</v>
      </c>
      <c>
        <v>2554</v>
      </c>
      <c>
        <v>145</v>
      </c>
      <c>
        <v>336</v>
      </c>
      <c>
        <v>5</v>
      </c>
      <c>
        <v>172</v>
      </c>
      <c>
        <v>0</v>
      </c>
      <c>
        <v>0</v>
      </c>
      <c>
        <v>0.8334611127266668</v>
      </c>
      <c>
        <v>369.3567756889505</v>
      </c>
      <c>
        <v>1923.861190956398</v>
      </c>
      <c>
        <v>2270.364693452908</v>
      </c>
      <c>
        <v>19.78855093598395</v>
      </c>
      <c>
        <v>114.62323874765383</v>
      </c>
      <c>
        <v>0</v>
      </c>
      <c>
        <v>0</v>
      </c>
      <c>
        <v>4698.827910894621</v>
      </c>
    </row>
    <row>
      <c>
        <v>2603873</v>
      </c>
      <c>
        <v>1</v>
      </c>
      <c>
        <is>
          <t>MANİSA</t>
        </is>
      </c>
      <c>
        <v>ALAŞEHİR</v>
      </c>
      <c>
        <is>
          <t>Kullanıcı Bağlantı Hattı</t>
        </is>
      </c>
      <c>
        <v>DM06/TR06 45-73-M00066_945676911_945676911</v>
      </c>
      <c>
        <v>AG Box / Sdk Abone Çıkış Sigorta Atığı</v>
      </c>
      <c>
        <v>Dağıtım-AG</v>
      </c>
      <c>
        <v>Uzun</v>
      </c>
      <c>
        <v>Şebeke işletmecisi</v>
      </c>
      <c>
        <v>Bildirimsiz</v>
      </c>
      <c>
        <is>
          <t>10.07.2023 15:31:34</t>
        </is>
      </c>
      <c>
        <is>
          <t>10.07.2023 16:56:35</t>
        </is>
      </c>
      <c>
        <v>1.416944444</v>
      </c>
      <c>
        <v>0</v>
      </c>
      <c>
        <v>4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1.9693041481550984</v>
      </c>
      <c>
        <v>0</v>
      </c>
      <c>
        <v>0</v>
      </c>
      <c>
        <v>0</v>
      </c>
      <c>
        <v>0</v>
      </c>
      <c>
        <v>0</v>
      </c>
      <c>
        <v>0</v>
      </c>
      <c>
        <v>1.9693041481550984</v>
      </c>
    </row>
    <row>
      <c>
        <v>2604136</v>
      </c>
      <c>
        <v>1</v>
      </c>
      <c>
        <is>
          <t>İZMİR</t>
        </is>
      </c>
      <c>
        <v>ÇEŞME</v>
      </c>
      <c>
        <is>
          <t>Kullanıcı Bağlantı Hattı</t>
        </is>
      </c>
      <c>
        <v>L-294 35-18-L00294_95002381176_95002381176</v>
      </c>
      <c>
        <v>AG Box / Sdk Abone Çıkış Sigorta Atığı</v>
      </c>
      <c>
        <v>Dağıtım-AG</v>
      </c>
      <c>
        <v>Uzun</v>
      </c>
      <c>
        <v>Şebeke işletmecisi</v>
      </c>
      <c>
        <v>Bildirimsiz</v>
      </c>
      <c>
        <is>
          <t>10.07.2023 21:20:20</t>
        </is>
      </c>
      <c>
        <is>
          <t>11.07.2023 01:13:11</t>
        </is>
      </c>
      <c>
        <v>3.880833333</v>
      </c>
      <c>
        <v>0</v>
      </c>
      <c>
        <v>0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4.907957652115</v>
      </c>
      <c>
        <v>0</v>
      </c>
      <c>
        <v>0</v>
      </c>
      <c>
        <v>4.907957652115</v>
      </c>
    </row>
    <row>
      <c>
        <v>2604205</v>
      </c>
      <c>
        <v>1</v>
      </c>
      <c>
        <is>
          <t>MANİSA</t>
        </is>
      </c>
      <c>
        <v>SALİHLİ</v>
      </c>
      <c>
        <is>
          <t>Dağıtım Transformatörü</t>
        </is>
      </c>
      <c>
        <v>TR-72 45-78-M00072_45-78-M00072_65969331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10.07.2023 23:23:16</t>
        </is>
      </c>
      <c>
        <is>
          <t>10.07.2023 23:52:11</t>
        </is>
      </c>
      <c>
        <v>0.481944444</v>
      </c>
      <c>
        <v>0</v>
      </c>
      <c>
        <v>990</v>
      </c>
      <c>
        <v>0</v>
      </c>
      <c>
        <v>0</v>
      </c>
      <c>
        <v>0</v>
      </c>
      <c>
        <v>115</v>
      </c>
      <c>
        <v>0</v>
      </c>
      <c>
        <v>0</v>
      </c>
      <c>
        <v>0</v>
      </c>
      <c>
        <v>101.07243282622596</v>
      </c>
      <c>
        <v>0</v>
      </c>
      <c>
        <v>0</v>
      </c>
      <c>
        <v>0</v>
      </c>
      <c>
        <v>52.721931636562374</v>
      </c>
      <c>
        <v>0</v>
      </c>
      <c>
        <v>0</v>
      </c>
      <c>
        <v>153.79436446278834</v>
      </c>
    </row>
    <row>
      <c>
        <v>2603372</v>
      </c>
      <c>
        <v>1</v>
      </c>
      <c>
        <is>
          <t>MANİSA</t>
        </is>
      </c>
      <c>
        <v>YUNUSEMRE</v>
      </c>
      <c>
        <is>
          <t>KÖK</t>
        </is>
      </c>
      <c>
        <v>AKGEDİK KÖK-3 45-71-M00164_MICIRTAŞ M03_55994734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10.07.2023 08:02:20</t>
        </is>
      </c>
      <c>
        <is>
          <t>10.07.2023 13:55:03</t>
        </is>
      </c>
      <c>
        <v>5.878611111</v>
      </c>
      <c>
        <v>0</v>
      </c>
      <c>
        <v>0</v>
      </c>
      <c>
        <v>1</v>
      </c>
      <c>
        <v>0</v>
      </c>
      <c>
        <v>3</v>
      </c>
      <c>
        <v>0</v>
      </c>
      <c>
        <v>1</v>
      </c>
      <c>
        <v>0</v>
      </c>
      <c>
        <v>0</v>
      </c>
      <c>
        <v>0</v>
      </c>
      <c>
        <v>9.050299010071278</v>
      </c>
      <c>
        <v>0</v>
      </c>
      <c>
        <v>68.19368967861648</v>
      </c>
      <c>
        <v>0</v>
      </c>
      <c>
        <v>3000.9094108596737</v>
      </c>
      <c>
        <v>0</v>
      </c>
      <c>
        <v>3078.1533995483614</v>
      </c>
    </row>
    <row>
      <c>
        <v>2603518</v>
      </c>
      <c>
        <v>1</v>
      </c>
      <c>
        <is>
          <t>İZMİR</t>
        </is>
      </c>
      <c>
        <v>BORNOVA</v>
      </c>
      <c>
        <is>
          <t>Kullanıcı Bağlantı Hattı</t>
        </is>
      </c>
      <c>
        <v>M-246 35-02-M00246_910112835_910112835</v>
      </c>
      <c>
        <v>Üçüncü Şahısların Vermiş Olduğu Hasarlar</v>
      </c>
      <c>
        <v>Dağıtım-AG</v>
      </c>
      <c>
        <v>Uzun</v>
      </c>
      <c>
        <v>Dışsal</v>
      </c>
      <c>
        <v>Bildirimsiz</v>
      </c>
      <c>
        <is>
          <t>10.07.2023 10:10:58</t>
        </is>
      </c>
      <c>
        <is>
          <t>10.07.2023 12:45:51</t>
        </is>
      </c>
      <c>
        <v>2.581388888</v>
      </c>
      <c>
        <v>0</v>
      </c>
      <c>
        <v>0</v>
      </c>
      <c>
        <v>0</v>
      </c>
      <c>
        <v>0</v>
      </c>
      <c>
        <v>0</v>
      </c>
      <c>
        <v>24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89.53649258939666</v>
      </c>
      <c>
        <v>0</v>
      </c>
      <c>
        <v>387.8230079144444</v>
      </c>
      <c>
        <v>477.3595005038411</v>
      </c>
    </row>
    <row>
      <c>
        <v>2604182</v>
      </c>
      <c>
        <v>1</v>
      </c>
      <c>
        <is>
          <t>İZMİR</t>
        </is>
      </c>
      <c>
        <v>MENEMEN</v>
      </c>
      <c>
        <is>
          <t>AG Fideri</t>
        </is>
      </c>
      <c>
        <v>TÜRKELLİ TR-2 35-28-M00463_D_91249024_91249024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10.07.2023 22:16:49</t>
        </is>
      </c>
      <c>
        <is>
          <t>10.07.2023 23:29:00</t>
        </is>
      </c>
      <c>
        <v>1.203055555</v>
      </c>
      <c>
        <v>0</v>
      </c>
      <c>
        <v>71</v>
      </c>
      <c>
        <v>0</v>
      </c>
      <c>
        <v>1</v>
      </c>
      <c>
        <v>0</v>
      </c>
      <c>
        <v>2</v>
      </c>
      <c>
        <v>0</v>
      </c>
      <c>
        <v>0</v>
      </c>
      <c>
        <v>0</v>
      </c>
      <c>
        <v>19.88395829652086</v>
      </c>
      <c>
        <v>0</v>
      </c>
      <c>
        <v>1.1624125024592558</v>
      </c>
      <c>
        <v>0</v>
      </c>
      <c>
        <v>6.530254342051789</v>
      </c>
      <c>
        <v>0</v>
      </c>
      <c>
        <v>0</v>
      </c>
      <c>
        <v>27.576625141031904</v>
      </c>
    </row>
    <row>
      <c>
        <v>2603996</v>
      </c>
      <c>
        <v>1</v>
      </c>
      <c>
        <is>
          <t>İZMİR</t>
        </is>
      </c>
      <c>
        <v>ÖDEMİŞ</v>
      </c>
      <c>
        <is>
          <t>AG Fideri</t>
        </is>
      </c>
      <c>
        <v>OCAKLI TR-6 35-15-L00780_C_91245627_91245627</v>
      </c>
      <c>
        <v>Üçüncü Şahısların Vermiş Olduğu Hasarlar</v>
      </c>
      <c>
        <v>Dağıtım-AG</v>
      </c>
      <c>
        <v>Uzun</v>
      </c>
      <c>
        <v>Dışsal</v>
      </c>
      <c>
        <v>Bildirimsiz</v>
      </c>
      <c>
        <is>
          <t>10.07.2023 17:38:12</t>
        </is>
      </c>
      <c>
        <is>
          <t>10.07.2023 20:33:27</t>
        </is>
      </c>
      <c>
        <v>2.920833333</v>
      </c>
      <c>
        <v>0</v>
      </c>
      <c>
        <v>4</v>
      </c>
      <c>
        <v>0</v>
      </c>
      <c>
        <v>4</v>
      </c>
      <c>
        <v>0</v>
      </c>
      <c>
        <v>0</v>
      </c>
      <c>
        <v>0</v>
      </c>
      <c>
        <v>0</v>
      </c>
      <c>
        <v>0</v>
      </c>
      <c>
        <v>3.254264950117872</v>
      </c>
      <c>
        <v>0</v>
      </c>
      <c>
        <v>25.697934525487042</v>
      </c>
      <c>
        <v>0</v>
      </c>
      <c>
        <v>0</v>
      </c>
      <c>
        <v>0</v>
      </c>
      <c>
        <v>0</v>
      </c>
      <c>
        <v>28.952199475604914</v>
      </c>
    </row>
    <row>
      <c>
        <v>2603558</v>
      </c>
      <c>
        <v>1</v>
      </c>
      <c>
        <is>
          <t>İZMİR</t>
        </is>
      </c>
      <c>
        <v>BAYINDIR</v>
      </c>
      <c>
        <is>
          <t>Kullanıcı Bağlantı Hattı</t>
        </is>
      </c>
      <c>
        <v>FIRINLI TR-6 35-20-L00371_955199583_955199583</v>
      </c>
      <c>
        <v>AG Box / Sdk Abone Çıkış Sigorta Atığı</v>
      </c>
      <c>
        <v>Dağıtım-AG</v>
      </c>
      <c>
        <v>Uzun</v>
      </c>
      <c>
        <v>Şebeke işletmecisi</v>
      </c>
      <c>
        <v>Bildirimsiz</v>
      </c>
      <c>
        <is>
          <t>10.07.2023 10:55:26</t>
        </is>
      </c>
      <c>
        <is>
          <t>10.07.2023 17:02:04</t>
        </is>
      </c>
      <c>
        <v>6.110555555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0.5248283240683642</v>
      </c>
      <c>
        <v>0</v>
      </c>
      <c>
        <v>0</v>
      </c>
      <c>
        <v>0</v>
      </c>
      <c>
        <v>0</v>
      </c>
      <c>
        <v>0</v>
      </c>
      <c>
        <v>0</v>
      </c>
      <c>
        <v>0.5248283240683642</v>
      </c>
    </row>
    <row>
      <c>
        <v>2603890</v>
      </c>
      <c>
        <v>1</v>
      </c>
      <c>
        <is>
          <t>İZMİR</t>
        </is>
      </c>
      <c>
        <v>KARABURUN</v>
      </c>
      <c>
        <is>
          <t>AG Fideri</t>
        </is>
      </c>
      <c>
        <v>SALMAN KÖYÜ TR-1 35-21-L00076_B_93882157_93882157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10.07.2023 15:45:23</t>
        </is>
      </c>
      <c>
        <is>
          <t>10.07.2023 18:01:31</t>
        </is>
      </c>
      <c>
        <v>2.268888888</v>
      </c>
      <c>
        <v>0</v>
      </c>
      <c>
        <v>9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2.029986623363492</v>
      </c>
      <c>
        <v>0</v>
      </c>
      <c>
        <v>0</v>
      </c>
      <c>
        <v>0</v>
      </c>
      <c>
        <v>0</v>
      </c>
      <c>
        <v>0</v>
      </c>
      <c>
        <v>0</v>
      </c>
      <c>
        <v>2.029986623363492</v>
      </c>
    </row>
    <row>
      <c>
        <v>2604199</v>
      </c>
      <c>
        <v>1</v>
      </c>
      <c>
        <is>
          <t>MANİSA</t>
        </is>
      </c>
      <c>
        <v>ŞEHZADELER</v>
      </c>
      <c>
        <is>
          <t>OG Fideri</t>
        </is>
      </c>
      <c>
        <v>SANCAKLI BOZKÖY KÖK 45-71-M00087_KÖY İÇİ RİNG-1 M03_61320833</v>
      </c>
      <c>
        <v>Plansız Kesinti / Müdahale</v>
      </c>
      <c>
        <v>Dağıtım-OG</v>
      </c>
      <c>
        <v>Uzun</v>
      </c>
      <c>
        <v>Şebeke işletmecisi</v>
      </c>
      <c>
        <v>Bildirimsiz</v>
      </c>
      <c>
        <is>
          <t>10.07.2023 22:56:51</t>
        </is>
      </c>
      <c>
        <is>
          <t>10.07.2023 23:54:27</t>
        </is>
      </c>
      <c>
        <v>0.96</v>
      </c>
      <c>
        <v>1</v>
      </c>
      <c>
        <v>419</v>
      </c>
      <c>
        <v>1</v>
      </c>
      <c>
        <v>40</v>
      </c>
      <c>
        <v>0</v>
      </c>
      <c>
        <v>72</v>
      </c>
      <c>
        <v>0</v>
      </c>
      <c>
        <v>0</v>
      </c>
      <c>
        <v>0.23301115223999996</v>
      </c>
      <c>
        <v>73.11595167465327</v>
      </c>
      <c>
        <v>4.153581722816126</v>
      </c>
      <c>
        <v>24.8198268957638</v>
      </c>
      <c>
        <v>0</v>
      </c>
      <c>
        <v>36.85688847446365</v>
      </c>
      <c>
        <v>0</v>
      </c>
      <c>
        <v>0</v>
      </c>
      <c>
        <v>139.17925991993684</v>
      </c>
    </row>
    <row>
      <c>
        <v>2603512</v>
      </c>
      <c>
        <v>1</v>
      </c>
      <c>
        <is>
          <t>MANİSA</t>
        </is>
      </c>
      <c>
        <v>YUNUSEMRE</v>
      </c>
      <c>
        <is>
          <t>OG Fideri</t>
        </is>
      </c>
      <c>
        <v>DM-14/2 45-71-M00373_DAĞITIM TRAFOSU M03_66510652</v>
      </c>
      <c>
        <v>Şebeke Yenileme ve Kapasite Artışı Çalışması</v>
      </c>
      <c>
        <v>Dağıtım-OG</v>
      </c>
      <c>
        <v>Uzun</v>
      </c>
      <c>
        <v>Şebeke işletmecisi</v>
      </c>
      <c>
        <v>Bildirimli</v>
      </c>
      <c>
        <is>
          <t>10.07.2023 10:21:11</t>
        </is>
      </c>
      <c>
        <is>
          <t>10.07.2023 16:37:05</t>
        </is>
      </c>
      <c>
        <v>6.265</v>
      </c>
      <c>
        <v>0</v>
      </c>
      <c>
        <v>500</v>
      </c>
      <c>
        <v>0</v>
      </c>
      <c>
        <v>2</v>
      </c>
      <c>
        <v>0</v>
      </c>
      <c>
        <v>12</v>
      </c>
      <c>
        <v>0</v>
      </c>
      <c>
        <v>0</v>
      </c>
      <c>
        <v>0</v>
      </c>
      <c>
        <v>780.1245628586538</v>
      </c>
      <c>
        <v>0</v>
      </c>
      <c>
        <v>3.7680790067537697</v>
      </c>
      <c>
        <v>0</v>
      </c>
      <c>
        <v>104.49291820775166</v>
      </c>
      <c>
        <v>0</v>
      </c>
      <c>
        <v>0</v>
      </c>
      <c>
        <v>888.3855600731592</v>
      </c>
    </row>
    <row>
      <c>
        <v>2603412</v>
      </c>
      <c>
        <v>1</v>
      </c>
      <c>
        <is>
          <t>MANİSA</t>
        </is>
      </c>
      <c>
        <v>DEMİRCİ</v>
      </c>
      <c>
        <is>
          <t>KÖK</t>
        </is>
      </c>
      <c>
        <v>KAZANCI ÇAT ÇİFTLİĞİ KÖK 45-74-M00349_ÇATALOLUK M03_84530459</v>
      </c>
      <c>
        <v>Şebeke Bakım Çalışması</v>
      </c>
      <c>
        <v>Dağıtım-OG</v>
      </c>
      <c>
        <v>Uzun</v>
      </c>
      <c>
        <v>Şebeke işletmecisi</v>
      </c>
      <c>
        <v>Bildirimli</v>
      </c>
      <c>
        <is>
          <t>10.07.2023 08:59:08</t>
        </is>
      </c>
      <c>
        <is>
          <t>10.07.2023 14:22:10</t>
        </is>
      </c>
      <c>
        <v>5.383888888</v>
      </c>
      <c>
        <v>16</v>
      </c>
      <c>
        <v>4298</v>
      </c>
      <c>
        <v>6</v>
      </c>
      <c>
        <v>187</v>
      </c>
      <c>
        <v>19</v>
      </c>
      <c>
        <v>379</v>
      </c>
      <c>
        <v>0</v>
      </c>
      <c>
        <v>0</v>
      </c>
      <c>
        <v>19.297467713225327</v>
      </c>
      <c>
        <v>2503.3472845143065</v>
      </c>
      <c>
        <v>184.9859633287239</v>
      </c>
      <c>
        <v>661.1715885643922</v>
      </c>
      <c>
        <v>269.3404078098218</v>
      </c>
      <c>
        <v>752.1820516107099</v>
      </c>
      <c>
        <v>0</v>
      </c>
      <c>
        <v>0</v>
      </c>
      <c>
        <v>4390.324763541179</v>
      </c>
    </row>
    <row>
      <c>
        <v>2603263</v>
      </c>
      <c>
        <v>1</v>
      </c>
      <c>
        <is>
          <t>MANİSA</t>
        </is>
      </c>
      <c>
        <v>YUNUSEMRE</v>
      </c>
      <c>
        <is>
          <t>KÖK</t>
        </is>
      </c>
      <c>
        <v>SİYEKLİ KÖK 45-71-M00185_OSMANCALI M04_72256923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10.07.2023 00:32:56</t>
        </is>
      </c>
      <c>
        <is>
          <t>10.07.2023 01:10:56</t>
        </is>
      </c>
      <c>
        <v>0.633333333</v>
      </c>
      <c>
        <v>18</v>
      </c>
      <c>
        <v>1478</v>
      </c>
      <c>
        <v>27</v>
      </c>
      <c>
        <v>21</v>
      </c>
      <c>
        <v>13</v>
      </c>
      <c>
        <v>123</v>
      </c>
      <c>
        <v>1</v>
      </c>
      <c>
        <v>0</v>
      </c>
      <c>
        <v>3.5045330328806212</v>
      </c>
      <c>
        <v>123.68178223374566</v>
      </c>
      <c>
        <v>228.02991298779747</v>
      </c>
      <c>
        <v>9.29872119256799</v>
      </c>
      <c>
        <v>49.26507417967899</v>
      </c>
      <c>
        <v>23.306555044822115</v>
      </c>
      <c>
        <v>38.354933914317314</v>
      </c>
      <c>
        <v>0</v>
      </c>
      <c>
        <v>475.4415125858102</v>
      </c>
    </row>
    <row>
      <c>
        <v>2603455</v>
      </c>
      <c>
        <v>1</v>
      </c>
      <c>
        <is>
          <t>MANİSA</t>
        </is>
      </c>
      <c>
        <v>TURGUTLU</v>
      </c>
      <c>
        <is>
          <t>OG Fideri</t>
        </is>
      </c>
      <c>
        <v>TR-2/6 45-83-L00006_TR-2/9 L02_2085145</v>
      </c>
      <c>
        <v>Şebeke Yenileme ve Kapasite Artışı Çalışması</v>
      </c>
      <c>
        <v>Dağıtım-OG</v>
      </c>
      <c>
        <v>Uzun</v>
      </c>
      <c>
        <v>Şebeke işletmecisi</v>
      </c>
      <c>
        <v>Bildirimli</v>
      </c>
      <c>
        <is>
          <t>10.07.2023 09:20:56</t>
        </is>
      </c>
      <c>
        <is>
          <t>10.07.2023 17:11:40</t>
        </is>
      </c>
      <c>
        <v>7.845555555</v>
      </c>
      <c>
        <v>0</v>
      </c>
      <c>
        <v>900</v>
      </c>
      <c>
        <v>0</v>
      </c>
      <c>
        <v>15</v>
      </c>
      <c>
        <v>0</v>
      </c>
      <c>
        <v>63</v>
      </c>
      <c>
        <v>0</v>
      </c>
      <c>
        <v>0</v>
      </c>
      <c>
        <v>0</v>
      </c>
      <c>
        <v>1806.9163905770263</v>
      </c>
      <c>
        <v>0</v>
      </c>
      <c>
        <v>96.70826410053651</v>
      </c>
      <c>
        <v>0</v>
      </c>
      <c>
        <v>467.400202140235</v>
      </c>
      <c>
        <v>0</v>
      </c>
      <c>
        <v>0</v>
      </c>
      <c>
        <v>2371.0248568177976</v>
      </c>
    </row>
    <row>
      <c>
        <v>2603704</v>
      </c>
      <c>
        <v>1</v>
      </c>
      <c>
        <is>
          <t>İZMİR</t>
        </is>
      </c>
      <c>
        <v>KONAK</v>
      </c>
      <c>
        <is>
          <t>Kullanıcı Bağlantı Hattı</t>
        </is>
      </c>
      <c>
        <v>M-2727 (M-2559 TR-2) 35-01-M02727_911001355_911001355</v>
      </c>
      <c>
        <v>AG Branşman Yeraltı Kablo Arızası</v>
      </c>
      <c>
        <v>Dağıtım-AG</v>
      </c>
      <c>
        <v>Uzun</v>
      </c>
      <c>
        <v>Şebeke işletmecisi</v>
      </c>
      <c>
        <v>Bildirimsiz</v>
      </c>
      <c>
        <is>
          <t>10.07.2023 13:09:46</t>
        </is>
      </c>
      <c>
        <is>
          <t>10.07.2023 16:46:30</t>
        </is>
      </c>
      <c>
        <v>3.612222222</v>
      </c>
      <c>
        <v>0</v>
      </c>
      <c>
        <v>0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2.8773193377575383</v>
      </c>
      <c>
        <v>0</v>
      </c>
      <c>
        <v>0</v>
      </c>
      <c>
        <v>2.8773193377575383</v>
      </c>
    </row>
    <row>
      <c>
        <v>2603598</v>
      </c>
      <c>
        <v>1</v>
      </c>
      <c>
        <is>
          <t>İZMİR</t>
        </is>
      </c>
      <c>
        <v>KİRAZ</v>
      </c>
      <c>
        <is>
          <t>AG Fideri</t>
        </is>
      </c>
      <c>
        <v>ÇATAK TR-4 35-31-L00174_A_65514265_65514265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10.07.2023 11:20:30</t>
        </is>
      </c>
      <c>
        <is>
          <t>10.07.2023 12:52:09</t>
        </is>
      </c>
      <c>
        <v>1.5275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0.6181613252487346</v>
      </c>
      <c>
        <v>0</v>
      </c>
      <c>
        <v>0</v>
      </c>
      <c>
        <v>0</v>
      </c>
      <c>
        <v>0</v>
      </c>
      <c>
        <v>0</v>
      </c>
      <c>
        <v>0</v>
      </c>
      <c>
        <v>0.6181613252487346</v>
      </c>
    </row>
    <row>
      <c>
        <v>2603933</v>
      </c>
      <c>
        <v>1</v>
      </c>
      <c>
        <is>
          <t>MANİSA</t>
        </is>
      </c>
      <c>
        <v>SARIGÖL</v>
      </c>
      <c>
        <is>
          <t>DM</t>
        </is>
      </c>
      <c>
        <v>SARIGÖL DM 45-79-M00069_ESKİ KÖYLER FİDERİ M05_2076620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10.07.2023 16:37:13</t>
        </is>
      </c>
      <c>
        <is>
          <t>10.07.2023 16:58:25</t>
        </is>
      </c>
      <c>
        <v>0.353333333</v>
      </c>
      <c>
        <v>4</v>
      </c>
      <c>
        <v>2642</v>
      </c>
      <c>
        <v>145</v>
      </c>
      <c>
        <v>337</v>
      </c>
      <c>
        <v>5</v>
      </c>
      <c>
        <v>192</v>
      </c>
      <c>
        <v>0</v>
      </c>
      <c>
        <v>0</v>
      </c>
      <c>
        <v>0.34710690746666667</v>
      </c>
      <c>
        <v>153.32458443710598</v>
      </c>
      <c>
        <v>704.0455661116406</v>
      </c>
      <c>
        <v>728.4295585975973</v>
      </c>
      <c>
        <v>8.116903451033648</v>
      </c>
      <c>
        <v>54.44009990319121</v>
      </c>
      <c>
        <v>0</v>
      </c>
      <c>
        <v>0</v>
      </c>
      <c>
        <v>1648.7038194080355</v>
      </c>
    </row>
    <row>
      <c>
        <v>2603764</v>
      </c>
      <c>
        <v>1</v>
      </c>
      <c>
        <is>
          <t>MANİSA</t>
        </is>
      </c>
      <c>
        <v>YUNUSEMRE</v>
      </c>
      <c>
        <is>
          <t>DM</t>
        </is>
      </c>
      <c>
        <v>DM-20 45-71-M00273_TR-62 VEZİROĞLU M03_2070228</v>
      </c>
      <c>
        <v>OG Fider Açması</v>
      </c>
      <c>
        <v>Dağıtım-OG</v>
      </c>
      <c>
        <v>Kısa</v>
      </c>
      <c>
        <v>Şebeke işletmecisi</v>
      </c>
      <c>
        <v>Bildirimsiz</v>
      </c>
      <c>
        <is>
          <t>10.07.2023 14:05:42</t>
        </is>
      </c>
      <c>
        <is>
          <t>10.07.2023 14:08:39</t>
        </is>
      </c>
      <c>
        <v>0.049166666</v>
      </c>
      <c>
        <v>0</v>
      </c>
      <c>
        <v>0</v>
      </c>
      <c>
        <v>0</v>
      </c>
      <c>
        <v>0</v>
      </c>
      <c>
        <v>1</v>
      </c>
      <c>
        <v>296</v>
      </c>
      <c>
        <v>0</v>
      </c>
      <c>
        <v>5</v>
      </c>
      <c>
        <v>0</v>
      </c>
      <c>
        <v>0</v>
      </c>
      <c>
        <v>0</v>
      </c>
      <c>
        <v>0</v>
      </c>
      <c>
        <v>0.54525078751968</v>
      </c>
      <c>
        <v>15.757008218945701</v>
      </c>
      <c>
        <v>0</v>
      </c>
      <c>
        <v>3.134716886075534</v>
      </c>
      <c>
        <v>19.436975892540914</v>
      </c>
    </row>
    <row>
      <c>
        <v>2603641</v>
      </c>
      <c>
        <v>1</v>
      </c>
      <c>
        <is>
          <t>İZMİR</t>
        </is>
      </c>
      <c>
        <v>MENDERES</v>
      </c>
      <c>
        <is>
          <t>KÖK</t>
        </is>
      </c>
      <c>
        <v>AĞAÇ İŞLERİ KÖK-2 (M-703) 35-22-M00125_KISIKKÖY(KARTAL) M02_72110742</v>
      </c>
      <c>
        <v>Manevra</v>
      </c>
      <c>
        <v>Dağıtım-OG</v>
      </c>
      <c>
        <v>Uzun</v>
      </c>
      <c>
        <v>Şebeke işletmecisi</v>
      </c>
      <c>
        <v>Bildirimsiz</v>
      </c>
      <c>
        <is>
          <t>10.07.2023 11:59:27</t>
        </is>
      </c>
      <c>
        <is>
          <t>10.07.2023 13:07:07</t>
        </is>
      </c>
      <c>
        <v>1.127777777</v>
      </c>
      <c>
        <v>0</v>
      </c>
      <c>
        <v>279</v>
      </c>
      <c>
        <v>0</v>
      </c>
      <c>
        <v>23</v>
      </c>
      <c>
        <v>9</v>
      </c>
      <c>
        <v>64</v>
      </c>
      <c>
        <v>2</v>
      </c>
      <c>
        <v>2</v>
      </c>
      <c>
        <v>0</v>
      </c>
      <c>
        <v>94.91676536786444</v>
      </c>
      <c>
        <v>0</v>
      </c>
      <c>
        <v>39.77186162614478</v>
      </c>
      <c>
        <v>152.29439043593203</v>
      </c>
      <c>
        <v>142.38619597424417</v>
      </c>
      <c>
        <v>248.28065373742285</v>
      </c>
      <c>
        <v>31.790543940573055</v>
      </c>
      <c>
        <v>709.4404110821813</v>
      </c>
    </row>
    <row>
      <c>
        <v>2603392</v>
      </c>
      <c>
        <v>1</v>
      </c>
      <c>
        <is>
          <t>İZMİR</t>
        </is>
      </c>
      <c>
        <v>ÖDEMİŞ</v>
      </c>
      <c>
        <is>
          <t>AG Fideri</t>
        </is>
      </c>
      <c>
        <v>GÖLCÜK TR-27 35-15-L00327_A_56368621_56368621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10.07.2023 08:35:22</t>
        </is>
      </c>
      <c>
        <is>
          <t>10.07.2023 10:43:20</t>
        </is>
      </c>
      <c>
        <v>2.132777777</v>
      </c>
      <c>
        <v>0</v>
      </c>
      <c>
        <v>0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4.359800160278889</v>
      </c>
      <c>
        <v>0</v>
      </c>
      <c>
        <v>0</v>
      </c>
      <c>
        <v>4.359800160278889</v>
      </c>
    </row>
    <row>
      <c>
        <v>2604076</v>
      </c>
      <c>
        <v>1</v>
      </c>
      <c>
        <is>
          <t>MANİSA</t>
        </is>
      </c>
      <c>
        <v>SELENDİ</v>
      </c>
      <c>
        <is>
          <t>AG Fideri</t>
        </is>
      </c>
      <c>
        <v>SELENDİ TR-16 45-81-M00016_A_56387237_56387237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10.07.2023 19:35:37</t>
        </is>
      </c>
      <c>
        <is>
          <t>10.07.2023 20:24:06</t>
        </is>
      </c>
      <c>
        <v>0.808055555</v>
      </c>
      <c>
        <v>0</v>
      </c>
      <c>
        <v>13</v>
      </c>
      <c>
        <v>0</v>
      </c>
      <c>
        <v>4</v>
      </c>
      <c>
        <v>0</v>
      </c>
      <c>
        <v>0</v>
      </c>
      <c>
        <v>0</v>
      </c>
      <c>
        <v>0</v>
      </c>
      <c>
        <v>0</v>
      </c>
      <c>
        <v>2.2067779962955356</v>
      </c>
      <c>
        <v>0</v>
      </c>
      <c>
        <v>0.6026055634750223</v>
      </c>
      <c>
        <v>0</v>
      </c>
      <c>
        <v>0</v>
      </c>
      <c>
        <v>0</v>
      </c>
      <c>
        <v>0</v>
      </c>
      <c>
        <v>2.809383559770558</v>
      </c>
    </row>
    <row>
      <c>
        <v>2603578</v>
      </c>
      <c>
        <v>1</v>
      </c>
      <c>
        <is>
          <t>İZMİR</t>
        </is>
      </c>
      <c>
        <v>KİRAZ</v>
      </c>
      <c>
        <is>
          <t>AG Fideri</t>
        </is>
      </c>
      <c>
        <v>DOĞANCI TR-11 35-31-L00337_B_91225812_91225812</v>
      </c>
      <c>
        <v>AG Sehim Bozukluğu</v>
      </c>
      <c>
        <v>Dağıtım-AG</v>
      </c>
      <c>
        <v>Uzun</v>
      </c>
      <c>
        <v>Şebeke işletmecisi</v>
      </c>
      <c>
        <v>Bildirimsiz</v>
      </c>
      <c>
        <is>
          <t>10.07.2023 11:12:14</t>
        </is>
      </c>
      <c>
        <is>
          <t>10.07.2023 19:12:03</t>
        </is>
      </c>
      <c>
        <v>7.996944444</v>
      </c>
      <c>
        <v>0</v>
      </c>
      <c>
        <v>4</v>
      </c>
      <c>
        <v>0</v>
      </c>
      <c>
        <v>8</v>
      </c>
      <c>
        <v>0</v>
      </c>
      <c>
        <v>2</v>
      </c>
      <c>
        <v>0</v>
      </c>
      <c>
        <v>0</v>
      </c>
      <c>
        <v>0</v>
      </c>
      <c>
        <v>7.78799853972681</v>
      </c>
      <c>
        <v>0</v>
      </c>
      <c>
        <v>57.77618763713929</v>
      </c>
      <c>
        <v>0</v>
      </c>
      <c>
        <v>24.03323084052459</v>
      </c>
      <c>
        <v>0</v>
      </c>
      <c>
        <v>0</v>
      </c>
      <c>
        <v>89.59741701739068</v>
      </c>
    </row>
    <row>
      <c>
        <v>2603435</v>
      </c>
      <c>
        <v>1</v>
      </c>
      <c>
        <is>
          <t>MANİSA</t>
        </is>
      </c>
      <c>
        <v>AKHİSAR</v>
      </c>
      <c>
        <is>
          <t>Dağıtım Transformatörü</t>
        </is>
      </c>
      <c>
        <v>DAYIOĞLU TR-2 45-72-L00340_45-72-L00340_2374637</v>
      </c>
      <c>
        <v>Şebeke Bakım Çalışması</v>
      </c>
      <c>
        <v>Dağıtım-AG</v>
      </c>
      <c>
        <v>Uzun</v>
      </c>
      <c>
        <v>Şebeke işletmecisi</v>
      </c>
      <c>
        <v>Bildirimli</v>
      </c>
      <c>
        <is>
          <t>10.07.2023 09:10:09</t>
        </is>
      </c>
      <c>
        <is>
          <t>10.07.2023 15:47:56</t>
        </is>
      </c>
      <c>
        <v>6.629722222</v>
      </c>
      <c>
        <v>0</v>
      </c>
      <c>
        <v>23</v>
      </c>
      <c>
        <v>0</v>
      </c>
      <c>
        <v>58</v>
      </c>
      <c>
        <v>0</v>
      </c>
      <c>
        <v>3</v>
      </c>
      <c>
        <v>0</v>
      </c>
      <c>
        <v>0</v>
      </c>
      <c>
        <v>0</v>
      </c>
      <c>
        <v>25.590658947331093</v>
      </c>
      <c>
        <v>0</v>
      </c>
      <c>
        <v>122.84391688282771</v>
      </c>
      <c>
        <v>0</v>
      </c>
      <c>
        <v>50.744055529178034</v>
      </c>
      <c>
        <v>0</v>
      </c>
      <c>
        <v>0</v>
      </c>
      <c>
        <v>199.17863135933683</v>
      </c>
    </row>
    <row>
      <c>
        <v>2603429</v>
      </c>
      <c>
        <v>1</v>
      </c>
      <c>
        <is>
          <t>İZMİR</t>
        </is>
      </c>
      <c>
        <v>ÇEŞME</v>
      </c>
      <c>
        <is>
          <t>Dağıtım Transformatörü</t>
        </is>
      </c>
      <c>
        <v>L-289 DEMET AKBAĞ TRAFO 35-18-L00289_35-18-L00289_72109224</v>
      </c>
      <c>
        <v>Şebeke Yenileme ve Kapasite Artışı Çalışması</v>
      </c>
      <c>
        <v>Dağıtım-AG</v>
      </c>
      <c>
        <v>Uzun</v>
      </c>
      <c>
        <v>Şebeke işletmecisi</v>
      </c>
      <c>
        <v>Bildirimli</v>
      </c>
      <c>
        <is>
          <t>10.07.2023 09:08:21</t>
        </is>
      </c>
      <c>
        <is>
          <t>10.07.2023 12:40:54</t>
        </is>
      </c>
      <c>
        <v>3.5425</v>
      </c>
      <c>
        <v>0</v>
      </c>
      <c>
        <v>344</v>
      </c>
      <c>
        <v>0</v>
      </c>
      <c>
        <v>0</v>
      </c>
      <c>
        <v>0</v>
      </c>
      <c>
        <v>20</v>
      </c>
      <c>
        <v>0</v>
      </c>
      <c>
        <v>0</v>
      </c>
      <c>
        <v>0</v>
      </c>
      <c>
        <v>699.2602918857557</v>
      </c>
      <c>
        <v>0</v>
      </c>
      <c>
        <v>0</v>
      </c>
      <c>
        <v>0</v>
      </c>
      <c>
        <v>218.51916864921574</v>
      </c>
      <c>
        <v>0</v>
      </c>
      <c>
        <v>0</v>
      </c>
      <c>
        <v>917.7794605349715</v>
      </c>
    </row>
    <row>
      <c>
        <v>2603976</v>
      </c>
      <c>
        <v>1</v>
      </c>
      <c>
        <is>
          <t>İZMİR</t>
        </is>
      </c>
      <c>
        <v>ÇEŞME</v>
      </c>
      <c>
        <is>
          <t>Kullanıcı Bağlantı Hattı</t>
        </is>
      </c>
      <c>
        <v>DM-2/8 BAŞKENT TR 35-18-L00588_950454854_950454854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10.07.2023 17:14:02</t>
        </is>
      </c>
      <c>
        <is>
          <t>10.07.2023 20:34:26</t>
        </is>
      </c>
      <c>
        <v>3.34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0.6447517507337274</v>
      </c>
      <c>
        <v>0</v>
      </c>
      <c>
        <v>0</v>
      </c>
      <c>
        <v>0</v>
      </c>
      <c>
        <v>0</v>
      </c>
      <c>
        <v>0</v>
      </c>
      <c>
        <v>0</v>
      </c>
      <c>
        <v>0.6447517507337274</v>
      </c>
    </row>
    <row>
      <c>
        <v>2603286</v>
      </c>
      <c>
        <v>1</v>
      </c>
      <c>
        <is>
          <t>MANİSA</t>
        </is>
      </c>
      <c>
        <v>YUNUSEMRE</v>
      </c>
      <c>
        <is>
          <t>Kullanıcı Bağlantı Hattı</t>
        </is>
      </c>
      <c>
        <v>DM-3/25 (MUTLU MAH. MUHTARLIK) 45-71-M00076_953207404_953207404</v>
      </c>
      <c>
        <v>AG Box / Sdk Abone Çıkış Sigorta Atığı</v>
      </c>
      <c>
        <v>Dağıtım-AG</v>
      </c>
      <c>
        <v>Uzun</v>
      </c>
      <c>
        <v>Şebeke işletmecisi</v>
      </c>
      <c>
        <v>Bildirimsiz</v>
      </c>
      <c>
        <is>
          <t>10.07.2023 01:06:37</t>
        </is>
      </c>
      <c>
        <is>
          <t>10.07.2023 01:47:12</t>
        </is>
      </c>
      <c>
        <v>0.676388888</v>
      </c>
      <c>
        <v>0</v>
      </c>
      <c>
        <v>8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1.0844884844986655</v>
      </c>
      <c>
        <v>0</v>
      </c>
      <c>
        <v>0</v>
      </c>
      <c>
        <v>0</v>
      </c>
      <c>
        <v>0</v>
      </c>
      <c>
        <v>0</v>
      </c>
      <c>
        <v>0</v>
      </c>
      <c>
        <v>1.0844884844986655</v>
      </c>
    </row>
    <row>
      <c>
        <v>2604085</v>
      </c>
      <c>
        <v>1</v>
      </c>
      <c>
        <is>
          <t>İZMİR</t>
        </is>
      </c>
      <c>
        <v>KİRAZ</v>
      </c>
      <c>
        <is>
          <t>Dağıtım Transformatörü</t>
        </is>
      </c>
      <c>
        <v>SULUDERE TR-11 İSMET AKCAN EVİ YANI 35-31-L00066_35-31-L00066_2364630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10.07.2023 20:01:16</t>
        </is>
      </c>
      <c>
        <is>
          <t>10.07.2023 21:13:14</t>
        </is>
      </c>
      <c>
        <v>1.199444444</v>
      </c>
      <c>
        <v>0</v>
      </c>
      <c>
        <v>19</v>
      </c>
      <c>
        <v>0</v>
      </c>
      <c>
        <v>17</v>
      </c>
      <c>
        <v>0</v>
      </c>
      <c>
        <v>7</v>
      </c>
      <c>
        <v>0</v>
      </c>
      <c>
        <v>0</v>
      </c>
      <c>
        <v>0</v>
      </c>
      <c>
        <v>9.177285580065691</v>
      </c>
      <c>
        <v>0</v>
      </c>
      <c>
        <v>93.29508855198537</v>
      </c>
      <c>
        <v>0</v>
      </c>
      <c>
        <v>15.631084056611604</v>
      </c>
      <c>
        <v>0</v>
      </c>
      <c>
        <v>0</v>
      </c>
      <c>
        <v>118.10345818866266</v>
      </c>
    </row>
    <row>
      <c>
        <v>2603421</v>
      </c>
      <c>
        <v>1</v>
      </c>
      <c>
        <is>
          <t>İZMİR</t>
        </is>
      </c>
      <c>
        <v>KONAK</v>
      </c>
      <c>
        <is>
          <t>Dağıtım Transformatörü</t>
        </is>
      </c>
      <c>
        <v>K-162 35-01-K00162_35-01-K00162_47295244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10.07.2023 08:59:54</t>
        </is>
      </c>
      <c>
        <is>
          <t>10.07.2023 09:50:57</t>
        </is>
      </c>
      <c>
        <v>0.850833333</v>
      </c>
      <c>
        <v>0</v>
      </c>
      <c>
        <v>1017</v>
      </c>
      <c>
        <v>0</v>
      </c>
      <c>
        <v>0</v>
      </c>
      <c>
        <v>0</v>
      </c>
      <c>
        <v>90</v>
      </c>
      <c>
        <v>0</v>
      </c>
      <c>
        <v>0</v>
      </c>
      <c>
        <v>0</v>
      </c>
      <c>
        <v>196.2179904281798</v>
      </c>
      <c>
        <v>0</v>
      </c>
      <c>
        <v>0</v>
      </c>
      <c>
        <v>0</v>
      </c>
      <c>
        <v>47.730924500491916</v>
      </c>
      <c>
        <v>0</v>
      </c>
      <c>
        <v>0</v>
      </c>
      <c>
        <v>243.9489149286717</v>
      </c>
    </row>
    <row>
      <c>
        <v>2603916</v>
      </c>
      <c>
        <v>1</v>
      </c>
      <c>
        <is>
          <t>İZMİR</t>
        </is>
      </c>
      <c>
        <v>KİRAZ</v>
      </c>
      <c>
        <is>
          <t>AG Fideri</t>
        </is>
      </c>
      <c>
        <v>CEVİZLİ DERVİŞLER TR-5 35-31-L00325_47798620_56352432_56352432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10.07.2023 16:05:06</t>
        </is>
      </c>
      <c>
        <is>
          <t>10.07.2023 18:55:27</t>
        </is>
      </c>
      <c>
        <v>2.839166666</v>
      </c>
      <c>
        <v>0</v>
      </c>
      <c>
        <v>15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5.585995245908123</v>
      </c>
      <c>
        <v>0</v>
      </c>
      <c>
        <v>0.7623242050267187</v>
      </c>
      <c>
        <v>0</v>
      </c>
      <c>
        <v>0</v>
      </c>
      <c>
        <v>0</v>
      </c>
      <c>
        <v>0</v>
      </c>
      <c>
        <v>6.3483194509348415</v>
      </c>
    </row>
    <row>
      <c>
        <v>2603939</v>
      </c>
      <c>
        <v>1</v>
      </c>
      <c>
        <is>
          <t>İZMİR</t>
        </is>
      </c>
      <c>
        <v>TORBALI</v>
      </c>
      <c>
        <is>
          <t>KÖK</t>
        </is>
      </c>
      <c>
        <v>ÇAPAK KÖK 35-26-M00435_DAĞKIZILCA-2 ÇIKIŞ M05_66033222</v>
      </c>
      <c>
        <v>Manevra</v>
      </c>
      <c>
        <v>Dağıtım-OG</v>
      </c>
      <c>
        <v>Uzun</v>
      </c>
      <c>
        <v>Şebeke işletmecisi</v>
      </c>
      <c>
        <v>Bildirimli</v>
      </c>
      <c>
        <is>
          <t>10.07.2023 16:42:06</t>
        </is>
      </c>
      <c>
        <is>
          <t>10.07.2023 17:01:00</t>
        </is>
      </c>
      <c>
        <v>0.315</v>
      </c>
      <c>
        <v>22</v>
      </c>
      <c>
        <v>2680</v>
      </c>
      <c>
        <v>35</v>
      </c>
      <c>
        <v>206</v>
      </c>
      <c>
        <v>64</v>
      </c>
      <c>
        <v>805</v>
      </c>
      <c>
        <v>6</v>
      </c>
      <c>
        <v>1</v>
      </c>
      <c>
        <v>5.9943939335217635</v>
      </c>
      <c>
        <v>159.62255043329935</v>
      </c>
      <c>
        <v>59.455662332234105</v>
      </c>
      <c>
        <v>40.139235323311205</v>
      </c>
      <c>
        <v>104.88801002754616</v>
      </c>
      <c>
        <v>191.3757405374776</v>
      </c>
      <c>
        <v>149.3924753478485</v>
      </c>
      <c>
        <v>9.096365155854652</v>
      </c>
      <c>
        <v>719.9644330910934</v>
      </c>
    </row>
    <row>
      <c>
        <v>2603962</v>
      </c>
      <c>
        <v>1</v>
      </c>
      <c>
        <is>
          <t>İZMİR</t>
        </is>
      </c>
      <c>
        <v>DİKİLİ</v>
      </c>
      <c>
        <is>
          <t>Kullanıcı Bağlantı Hattı</t>
        </is>
      </c>
      <c>
        <v>OLGU SİTESİ 35-30-M00116_95001411509_95001411509</v>
      </c>
      <c>
        <v>AG Branşman Yeraltı Kablo Arızası</v>
      </c>
      <c>
        <v>Dağıtım-AG</v>
      </c>
      <c>
        <v>Uzun</v>
      </c>
      <c>
        <v>Şebeke işletmecisi</v>
      </c>
      <c>
        <v>Bildirimsiz</v>
      </c>
      <c>
        <is>
          <t>10.07.2023 17:00:08</t>
        </is>
      </c>
      <c>
        <is>
          <t>10.07.2023 20:32:22</t>
        </is>
      </c>
      <c>
        <v>3.537222222</v>
      </c>
      <c>
        <v>0</v>
      </c>
      <c>
        <v>0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3.1476007775883175</v>
      </c>
      <c>
        <v>0</v>
      </c>
      <c>
        <v>0</v>
      </c>
      <c>
        <v>3.1476007775883175</v>
      </c>
    </row>
    <row>
      <c>
        <v>2603544</v>
      </c>
      <c>
        <v>1</v>
      </c>
      <c>
        <is>
          <t>İZMİR</t>
        </is>
      </c>
      <c>
        <v>MENEMEN</v>
      </c>
      <c>
        <is>
          <t>Kullanıcı Bağlantı Hattı</t>
        </is>
      </c>
      <c>
        <v>VİLLAKENT TR-5 35-28-M00382_95001349854_95001349854</v>
      </c>
      <c>
        <v>Üçüncü Şahısların Vermiş Olduğu Hasarlar</v>
      </c>
      <c>
        <v>Dağıtım-AG</v>
      </c>
      <c>
        <v>Uzun</v>
      </c>
      <c>
        <v>Dışsal</v>
      </c>
      <c>
        <v>Bildirimsiz</v>
      </c>
      <c>
        <is>
          <t>10.07.2023 10:36:54</t>
        </is>
      </c>
      <c>
        <is>
          <t>10.07.2023 19:03:15</t>
        </is>
      </c>
      <c>
        <v>8.439166666</v>
      </c>
      <c>
        <v>0</v>
      </c>
      <c>
        <v>0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19.433477779776666</v>
      </c>
      <c>
        <v>0</v>
      </c>
      <c>
        <v>0</v>
      </c>
      <c>
        <v>19.433477779776666</v>
      </c>
    </row>
    <row>
      <c>
        <v>2603298</v>
      </c>
      <c>
        <v>1</v>
      </c>
      <c>
        <is>
          <t>İZMİR</t>
        </is>
      </c>
      <c>
        <v>MENEMEN</v>
      </c>
      <c>
        <is>
          <t>TM Fideri</t>
        </is>
      </c>
      <c>
        <v>ULUCAK TM 35-28-A00002_MENEMEN-1 M03_2313766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10.07.2023 02:14:58</t>
        </is>
      </c>
      <c>
        <is>
          <t>10.07.2023 02:35:00</t>
        </is>
      </c>
      <c>
        <v>0.334105555</v>
      </c>
      <c>
        <v>1</v>
      </c>
      <c>
        <v>10031</v>
      </c>
      <c>
        <v>0</v>
      </c>
      <c>
        <v>38</v>
      </c>
      <c>
        <v>29</v>
      </c>
      <c>
        <v>1592</v>
      </c>
      <c>
        <v>22</v>
      </c>
      <c>
        <v>4</v>
      </c>
      <c>
        <v>0.2509927635009175</v>
      </c>
      <c>
        <v>682.0807064868392</v>
      </c>
      <c>
        <v>0</v>
      </c>
      <c>
        <v>5.610433441787487</v>
      </c>
      <c>
        <v>99.09309225540291</v>
      </c>
      <c>
        <v>368.0122480296743</v>
      </c>
      <c>
        <v>186.12235169852622</v>
      </c>
      <c>
        <v>3.058125927867435</v>
      </c>
      <c>
        <v>1344.2279506035984</v>
      </c>
    </row>
    <row>
      <c>
        <v>2603461</v>
      </c>
      <c>
        <v>1</v>
      </c>
      <c>
        <is>
          <t>İZMİR</t>
        </is>
      </c>
      <c>
        <v>BORNOVA</v>
      </c>
      <c>
        <is>
          <t>Kullanıcı Bağlantı Hattı</t>
        </is>
      </c>
      <c>
        <v>M-10 35-02-M00010_962753399_962753399</v>
      </c>
      <c>
        <v>AG Box / Sdk Abone Çıkış Sigorta Atığı</v>
      </c>
      <c>
        <v>Dağıtım-AG</v>
      </c>
      <c>
        <v>Uzun</v>
      </c>
      <c>
        <v>Şebeke işletmecisi</v>
      </c>
      <c>
        <v>Bildirimsiz</v>
      </c>
      <c>
        <is>
          <t>10.07.2023 09:00:16</t>
        </is>
      </c>
      <c>
        <is>
          <t>10.07.2023 11:30:23</t>
        </is>
      </c>
      <c>
        <v>2.501944444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0.5073475664844567</v>
      </c>
      <c>
        <v>0</v>
      </c>
      <c>
        <v>0</v>
      </c>
      <c>
        <v>0</v>
      </c>
      <c>
        <v>0</v>
      </c>
      <c>
        <v>0</v>
      </c>
      <c>
        <v>0</v>
      </c>
      <c>
        <v>0.5073475664844567</v>
      </c>
    </row>
    <row>
      <c>
        <v>2603793</v>
      </c>
      <c>
        <v>1</v>
      </c>
      <c>
        <is>
          <t>İZMİR</t>
        </is>
      </c>
      <c>
        <v>BORNOVA</v>
      </c>
      <c>
        <is>
          <t>Dağıtım Transformatörü</t>
        </is>
      </c>
      <c>
        <v>M-359 TACETTİN SARGIN ÖZEL 35-02-M00359Ö_35-02-M00359Ö_53083103</v>
      </c>
      <c>
        <v>AG Box / Sdk Giriş Sigorta Atığı</v>
      </c>
      <c>
        <v>Dağıtım-AG</v>
      </c>
      <c>
        <v>Uzun</v>
      </c>
      <c>
        <v>Şebeke işletmecisi</v>
      </c>
      <c>
        <v>Bildirimsiz</v>
      </c>
      <c>
        <is>
          <t>10.07.2023 14:21:13</t>
        </is>
      </c>
      <c>
        <is>
          <t>10.07.2023 18:53:57</t>
        </is>
      </c>
      <c>
        <v>4.545555555</v>
      </c>
      <c>
        <v>0</v>
      </c>
      <c>
        <v>0</v>
      </c>
      <c>
        <v>0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529.4126624565693</v>
      </c>
      <c>
        <v>0</v>
      </c>
      <c>
        <v>529.4126624565693</v>
      </c>
    </row>
    <row>
      <c>
        <v>2603999</v>
      </c>
      <c>
        <v>1</v>
      </c>
      <c>
        <is>
          <t>İZMİR</t>
        </is>
      </c>
      <c>
        <v>ALİAĞA</v>
      </c>
      <c>
        <is>
          <t>AG Fideri</t>
        </is>
      </c>
      <c>
        <v>YENİ ŞAKRAN TR-19 35-17-M00216_C_65451228_65451228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10.07.2023 17:41:48</t>
        </is>
      </c>
      <c>
        <is>
          <t>10.07.2023 18:23:30</t>
        </is>
      </c>
      <c>
        <v>0.695</v>
      </c>
      <c>
        <v>0</v>
      </c>
      <c>
        <v>74</v>
      </c>
      <c>
        <v>0</v>
      </c>
      <c>
        <v>4</v>
      </c>
      <c>
        <v>0</v>
      </c>
      <c>
        <v>2</v>
      </c>
      <c>
        <v>0</v>
      </c>
      <c>
        <v>0</v>
      </c>
      <c>
        <v>0</v>
      </c>
      <c>
        <v>14.194110389235815</v>
      </c>
      <c>
        <v>0</v>
      </c>
      <c>
        <v>0.8732231078742835</v>
      </c>
      <c>
        <v>0</v>
      </c>
      <c>
        <v>1.431944361376667</v>
      </c>
      <c>
        <v>0</v>
      </c>
      <c>
        <v>0</v>
      </c>
      <c>
        <v>16.499277858486764</v>
      </c>
    </row>
    <row>
      <c>
        <v>2603312</v>
      </c>
      <c>
        <v>1</v>
      </c>
      <c>
        <is>
          <t>MANİSA</t>
        </is>
      </c>
      <c>
        <v>DEMİRCİ</v>
      </c>
      <c>
        <is>
          <t>KÖK</t>
        </is>
      </c>
      <c>
        <v>KILAVUZLAR KÖK 45-74-M00198_KILAVUZLAR M03_72237278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10.07.2023 05:02:06</t>
        </is>
      </c>
      <c>
        <is>
          <t>10.07.2023 05:40:00</t>
        </is>
      </c>
      <c>
        <v>0.631666666</v>
      </c>
      <c>
        <v>0</v>
      </c>
      <c>
        <v>924</v>
      </c>
      <c>
        <v>0</v>
      </c>
      <c>
        <v>65</v>
      </c>
      <c>
        <v>2</v>
      </c>
      <c>
        <v>101</v>
      </c>
      <c>
        <v>0</v>
      </c>
      <c>
        <v>0</v>
      </c>
      <c>
        <v>0</v>
      </c>
      <c>
        <v>52.016307225304644</v>
      </c>
      <c>
        <v>0</v>
      </c>
      <c>
        <v>2.6651713875163665</v>
      </c>
      <c>
        <v>1.3899871035866667</v>
      </c>
      <c>
        <v>13.06361123231153</v>
      </c>
      <c>
        <v>0</v>
      </c>
      <c>
        <v>0</v>
      </c>
      <c>
        <v>69.13507694871922</v>
      </c>
    </row>
    <row>
      <c>
        <v>2604045</v>
      </c>
      <c>
        <v>1</v>
      </c>
      <c>
        <is>
          <t>MANİSA</t>
        </is>
      </c>
      <c>
        <v>ŞEHZADELER</v>
      </c>
      <c>
        <is>
          <t>OG Fideri</t>
        </is>
      </c>
      <c>
        <v>KARAAĞAÇLI TR-2 45-71-M00130_TR-4 M02_72242833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10.07.2023 17:56:56</t>
        </is>
      </c>
      <c>
        <is>
          <t>10.07.2023 19:06:23</t>
        </is>
      </c>
      <c>
        <v>1.1575</v>
      </c>
      <c>
        <v>0</v>
      </c>
      <c>
        <v>242</v>
      </c>
      <c>
        <v>0</v>
      </c>
      <c>
        <v>7</v>
      </c>
      <c>
        <v>0</v>
      </c>
      <c>
        <v>23</v>
      </c>
      <c>
        <v>0</v>
      </c>
      <c>
        <v>1</v>
      </c>
      <c>
        <v>0</v>
      </c>
      <c>
        <v>64.7731264010171</v>
      </c>
      <c>
        <v>0</v>
      </c>
      <c>
        <v>1.9960844004734661</v>
      </c>
      <c>
        <v>0</v>
      </c>
      <c>
        <v>11.893472589636596</v>
      </c>
      <c>
        <v>0</v>
      </c>
      <c>
        <v>7.968169384255029</v>
      </c>
      <c>
        <v>86.6308527753822</v>
      </c>
    </row>
    <row>
      <c>
        <v>2603338</v>
      </c>
      <c>
        <v>1</v>
      </c>
      <c>
        <is>
          <t>MANİSA</t>
        </is>
      </c>
      <c>
        <v>ALAŞEHİR</v>
      </c>
      <c>
        <is>
          <t>OG Fideri</t>
        </is>
      </c>
      <c>
        <v>ALAŞEHİR TR-57 45-73-M00057_TR-58 TR-86 M01_81564840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10.07.2023 06:15:21</t>
        </is>
      </c>
      <c>
        <is>
          <t>10.07.2023 07:34:33</t>
        </is>
      </c>
      <c>
        <v>1.32</v>
      </c>
      <c>
        <v>0</v>
      </c>
      <c>
        <v>464</v>
      </c>
      <c>
        <v>2</v>
      </c>
      <c>
        <v>37</v>
      </c>
      <c>
        <v>3</v>
      </c>
      <c>
        <v>84</v>
      </c>
      <c>
        <v>2</v>
      </c>
      <c>
        <v>0</v>
      </c>
      <c>
        <v>0</v>
      </c>
      <c>
        <v>117.7860814750572</v>
      </c>
      <c>
        <v>38.43285006865671</v>
      </c>
      <c>
        <v>21.11820339287609</v>
      </c>
      <c>
        <v>72.7211872661824</v>
      </c>
      <c>
        <v>46.81820480665287</v>
      </c>
      <c>
        <v>45.48997508726137</v>
      </c>
      <c>
        <v>0</v>
      </c>
      <c>
        <v>342.36650209668665</v>
      </c>
    </row>
    <row>
      <c>
        <v>2604002</v>
      </c>
      <c>
        <v>1</v>
      </c>
      <c>
        <is>
          <t>MANİSA</t>
        </is>
      </c>
      <c>
        <v>ALAŞEHİR</v>
      </c>
      <c>
        <is>
          <t>Kullanıcı Bağlantı Hattı</t>
        </is>
      </c>
      <c>
        <v>GİRELLİ AYDINÇEŞME TR-8 45-73-M00754_945648681_945648681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10.07.2023 17:46:42</t>
        </is>
      </c>
      <c>
        <is>
          <t>10.07.2023 21:08:50</t>
        </is>
      </c>
      <c>
        <v>3.368888888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0.687838667605369</v>
      </c>
      <c>
        <v>0</v>
      </c>
      <c>
        <v>0</v>
      </c>
      <c>
        <v>0</v>
      </c>
      <c>
        <v>0</v>
      </c>
      <c>
        <v>0.687838667605369</v>
      </c>
    </row>
    <row>
      <c>
        <v>2603693</v>
      </c>
      <c>
        <v>1</v>
      </c>
      <c>
        <is>
          <t>MANİSA</t>
        </is>
      </c>
      <c>
        <v>AHMETLİ</v>
      </c>
      <c>
        <is>
          <t>KÖK</t>
        </is>
      </c>
      <c>
        <v>CAMBAZLI KÖK 45-84-M00005_MADEN KÖK M03_50241502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10.07.2023 12:58:21</t>
        </is>
      </c>
      <c>
        <is>
          <t>10.07.2023 13:36:40</t>
        </is>
      </c>
      <c>
        <v>0.638611111</v>
      </c>
      <c>
        <v>5</v>
      </c>
      <c>
        <v>464</v>
      </c>
      <c>
        <v>136</v>
      </c>
      <c>
        <v>159</v>
      </c>
      <c>
        <v>11</v>
      </c>
      <c>
        <v>39</v>
      </c>
      <c>
        <v>3</v>
      </c>
      <c>
        <v>0</v>
      </c>
      <c>
        <v>29.70142737068502</v>
      </c>
      <c>
        <v>82.27820701192218</v>
      </c>
      <c>
        <v>724.5817139634181</v>
      </c>
      <c>
        <v>546.1233291630685</v>
      </c>
      <c>
        <v>23.661270223361146</v>
      </c>
      <c>
        <v>44.01786682884906</v>
      </c>
      <c>
        <v>166.83142228877128</v>
      </c>
      <c>
        <v>0</v>
      </c>
      <c>
        <v>1617.1952368500754</v>
      </c>
    </row>
    <row>
      <c>
        <v>2603624</v>
      </c>
      <c>
        <v>1</v>
      </c>
      <c>
        <is>
          <t>MANİSA</t>
        </is>
      </c>
      <c>
        <v>YUNUSEMRE</v>
      </c>
      <c>
        <is>
          <t>KÖK</t>
        </is>
      </c>
      <c>
        <v>SİYEKLİ KÖK 45-71-M00185_DAĞYENİCE M07_72256926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10.07.2023 11:44:17</t>
        </is>
      </c>
      <c>
        <is>
          <t>10.07.2023 17:54:05</t>
        </is>
      </c>
      <c>
        <v>6.163333333</v>
      </c>
      <c>
        <v>7</v>
      </c>
      <c>
        <v>1189</v>
      </c>
      <c>
        <v>4</v>
      </c>
      <c>
        <v>3</v>
      </c>
      <c>
        <v>3</v>
      </c>
      <c>
        <v>85</v>
      </c>
      <c>
        <v>0</v>
      </c>
      <c>
        <v>0</v>
      </c>
      <c>
        <v>10.504154968265</v>
      </c>
      <c>
        <v>906.4642737819706</v>
      </c>
      <c>
        <v>169.09508311599072</v>
      </c>
      <c>
        <v>26.51999756117051</v>
      </c>
      <c>
        <v>280.5154013086889</v>
      </c>
      <c>
        <v>163.42092662869726</v>
      </c>
      <c>
        <v>0</v>
      </c>
      <c>
        <v>0</v>
      </c>
      <c>
        <v>1556.5198373647831</v>
      </c>
    </row>
    <row>
      <c>
        <v>2603667</v>
      </c>
      <c>
        <v>1</v>
      </c>
      <c>
        <is>
          <t>MANİSA</t>
        </is>
      </c>
      <c>
        <v>TURGUTLU</v>
      </c>
      <c>
        <is>
          <t>OG Fideri</t>
        </is>
      </c>
      <c>
        <v>TR-2/73-A 45-83-L00151_IRLAMAZ KÖK L03_72157732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10.07.2023 12:23:21</t>
        </is>
      </c>
      <c>
        <is>
          <t>10.07.2023 13:13:41</t>
        </is>
      </c>
      <c>
        <v>0.838888888</v>
      </c>
      <c>
        <v>17</v>
      </c>
      <c>
        <v>1770</v>
      </c>
      <c>
        <v>56</v>
      </c>
      <c>
        <v>193</v>
      </c>
      <c>
        <v>24</v>
      </c>
      <c>
        <v>186</v>
      </c>
      <c>
        <v>4</v>
      </c>
      <c>
        <v>0</v>
      </c>
      <c>
        <v>3.1688447069416</v>
      </c>
      <c>
        <v>264.8126118597292</v>
      </c>
      <c>
        <v>173.4216102119855</v>
      </c>
      <c>
        <v>178.37439723808805</v>
      </c>
      <c>
        <v>152.11353750509744</v>
      </c>
      <c>
        <v>89.69395012501909</v>
      </c>
      <c>
        <v>40.133325908031544</v>
      </c>
      <c>
        <v>0</v>
      </c>
      <c>
        <v>901.7182775548926</v>
      </c>
    </row>
    <row>
      <c>
        <v>2603318</v>
      </c>
      <c>
        <v>1</v>
      </c>
      <c>
        <is>
          <t>İZMİR</t>
        </is>
      </c>
      <c>
        <v>MENDERES</v>
      </c>
      <c>
        <is>
          <t>DM</t>
        </is>
      </c>
      <c>
        <v>TEKELİ DM 35-22-M00088_ESKİ AHMETBEYLİ M08_48495817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10.07.2023 05:43:53</t>
        </is>
      </c>
      <c>
        <is>
          <t>10.07.2023 06:40:24</t>
        </is>
      </c>
      <c>
        <v>0.941944444</v>
      </c>
      <c>
        <v>11</v>
      </c>
      <c>
        <v>36</v>
      </c>
      <c>
        <v>67</v>
      </c>
      <c>
        <v>85</v>
      </c>
      <c>
        <v>14</v>
      </c>
      <c>
        <v>39</v>
      </c>
      <c>
        <v>0</v>
      </c>
      <c>
        <v>1</v>
      </c>
      <c>
        <v>3.1237390041557447</v>
      </c>
      <c>
        <v>6.261293627560832</v>
      </c>
      <c>
        <v>136.60486048931867</v>
      </c>
      <c>
        <v>99.94495412428306</v>
      </c>
      <c>
        <v>71.61248554086822</v>
      </c>
      <c>
        <v>28.239967180362616</v>
      </c>
      <c>
        <v>0</v>
      </c>
      <c>
        <v>2.5812247542492774</v>
      </c>
      <c>
        <v>348.3685247207984</v>
      </c>
    </row>
    <row>
      <c>
        <v>2603959</v>
      </c>
      <c>
        <v>1</v>
      </c>
      <c>
        <is>
          <t>İZMİR</t>
        </is>
      </c>
      <c>
        <v>BORNOVA</v>
      </c>
      <c>
        <is>
          <t>Dağıtım Transformatörü</t>
        </is>
      </c>
      <c>
        <v>M-1435 35-02-M01435_35-02-M01435_2367285</v>
      </c>
      <c>
        <v>Şebeke Yenileme ve Kapasite Artışı Çalışması</v>
      </c>
      <c>
        <v>Dağıtım-AG</v>
      </c>
      <c>
        <v>Uzun</v>
      </c>
      <c>
        <v>Şebeke işletmecisi</v>
      </c>
      <c>
        <v>Bildirimli</v>
      </c>
      <c>
        <is>
          <t>10.07.2023 17:05:31</t>
        </is>
      </c>
      <c>
        <is>
          <t>10.07.2023 22:24:12</t>
        </is>
      </c>
      <c>
        <v>5.311388888</v>
      </c>
      <c>
        <v>0</v>
      </c>
      <c>
        <v>0</v>
      </c>
      <c>
        <v>0</v>
      </c>
      <c>
        <v>0</v>
      </c>
      <c>
        <v>0</v>
      </c>
      <c>
        <v>12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103.59885075633707</v>
      </c>
      <c>
        <v>0</v>
      </c>
      <c>
        <v>0</v>
      </c>
      <c>
        <v>103.59885075633707</v>
      </c>
    </row>
    <row>
      <c>
        <v>2603687</v>
      </c>
      <c>
        <v>1</v>
      </c>
      <c>
        <is>
          <t>MANİSA</t>
        </is>
      </c>
      <c>
        <v>YUNUSEMRE</v>
      </c>
      <c>
        <is>
          <t>KÖK</t>
        </is>
      </c>
      <c>
        <v>DM-19/02 45-71-M00713_DM-19/03 M05_2079026</v>
      </c>
      <c>
        <v>OG Yeraltı Kablo Arızası</v>
      </c>
      <c>
        <v>Dağıtım-OG</v>
      </c>
      <c>
        <v>Uzun</v>
      </c>
      <c>
        <v>Şebeke işletmecisi</v>
      </c>
      <c>
        <v>Bildirimsiz</v>
      </c>
      <c>
        <is>
          <t>10.07.2023 12:00:00</t>
        </is>
      </c>
      <c>
        <is>
          <t>10.07.2023 14:20:00</t>
        </is>
      </c>
      <c>
        <v>2.333333333</v>
      </c>
      <c>
        <v>0</v>
      </c>
      <c>
        <v>495</v>
      </c>
      <c>
        <v>0</v>
      </c>
      <c>
        <v>0</v>
      </c>
      <c>
        <v>0</v>
      </c>
      <c>
        <v>60</v>
      </c>
      <c>
        <v>2</v>
      </c>
      <c>
        <v>0</v>
      </c>
      <c>
        <v>0</v>
      </c>
      <c>
        <v>447.948982352402</v>
      </c>
      <c>
        <v>0</v>
      </c>
      <c>
        <v>0</v>
      </c>
      <c>
        <v>0</v>
      </c>
      <c>
        <v>255.35891146934802</v>
      </c>
      <c>
        <v>402.2136424464055</v>
      </c>
      <c>
        <v>0</v>
      </c>
      <c>
        <v>1105.5215362681556</v>
      </c>
    </row>
    <row>
      <c>
        <v>2603524</v>
      </c>
      <c>
        <v>1</v>
      </c>
      <c>
        <is>
          <t>İZMİR</t>
        </is>
      </c>
      <c>
        <v>KONAK</v>
      </c>
      <c>
        <is>
          <t>Saha Dağıtım Kutusu (SDK)</t>
        </is>
      </c>
      <c>
        <v>M-1702 35-01-M01702_E E2_5918538</v>
      </c>
      <c>
        <v>AG Box / Sdk Giriş Sigorta Atığı</v>
      </c>
      <c>
        <v>Dağıtım-AG</v>
      </c>
      <c>
        <v>Uzun</v>
      </c>
      <c>
        <v>Şebeke işletmecisi</v>
      </c>
      <c>
        <v>Bildirimsiz</v>
      </c>
      <c>
        <is>
          <t>10.07.2023 10:19:58</t>
        </is>
      </c>
      <c>
        <is>
          <t>10.07.2023 11:42:43</t>
        </is>
      </c>
      <c>
        <v>1.379166666</v>
      </c>
      <c>
        <v>0</v>
      </c>
      <c>
        <v>0</v>
      </c>
      <c>
        <v>0</v>
      </c>
      <c>
        <v>0</v>
      </c>
      <c>
        <v>0</v>
      </c>
      <c>
        <v>24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16.07696997632701</v>
      </c>
      <c>
        <v>0</v>
      </c>
      <c>
        <v>0</v>
      </c>
      <c>
        <v>16.07696997632701</v>
      </c>
    </row>
    <row>
      <c>
        <v>2604065</v>
      </c>
      <c>
        <v>1</v>
      </c>
      <c>
        <is>
          <t>MANİSA</t>
        </is>
      </c>
      <c>
        <v>ALAŞEHİR</v>
      </c>
      <c>
        <is>
          <t>AG Fideri</t>
        </is>
      </c>
      <c>
        <v>KEMALİYE TR-2 TARIMSAL SULAMA 45-73-M00978_A_91090017_91090017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10.07.2023 16:11:32</t>
        </is>
      </c>
      <c>
        <is>
          <t>10.07.2023 20:49:56</t>
        </is>
      </c>
      <c>
        <v>4.64</v>
      </c>
      <c>
        <v>0</v>
      </c>
      <c>
        <v>0</v>
      </c>
      <c>
        <v>0</v>
      </c>
      <c>
        <v>6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74.2295262929597</v>
      </c>
      <c>
        <v>0</v>
      </c>
      <c>
        <v>0</v>
      </c>
      <c>
        <v>0</v>
      </c>
      <c>
        <v>0</v>
      </c>
      <c>
        <v>74.2295262929597</v>
      </c>
    </row>
    <row>
      <c>
        <v>2603438</v>
      </c>
      <c>
        <v>1</v>
      </c>
      <c>
        <is>
          <t>İZMİR</t>
        </is>
      </c>
      <c>
        <v>MENDERES</v>
      </c>
      <c>
        <is>
          <t>OG Fideri</t>
        </is>
      </c>
      <c>
        <v>AĞAÇ İŞLERİ KÖK-2 (M-703) 35-22-M00125_HatBaşıAyırıcı_81520769 M02_81520769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10.07.2023 09:06:24</t>
        </is>
      </c>
      <c>
        <is>
          <t>10.07.2023 13:01:42</t>
        </is>
      </c>
      <c>
        <v>3.921666666</v>
      </c>
      <c>
        <v>0</v>
      </c>
      <c>
        <v>0</v>
      </c>
      <c>
        <v>0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449.8985018780106</v>
      </c>
      <c>
        <v>0</v>
      </c>
      <c>
        <v>449.8985018780106</v>
      </c>
    </row>
    <row>
      <c>
        <v>2604165</v>
      </c>
      <c>
        <v>1</v>
      </c>
      <c>
        <is>
          <t>İZMİR</t>
        </is>
      </c>
      <c>
        <v>TORBALI</v>
      </c>
      <c>
        <is>
          <t>KÖK</t>
        </is>
      </c>
      <c>
        <v>ÇAPAK KÖK 35-26-M00435_DAĞKIZILCA-2 ÇIKIŞ M05_66033222</v>
      </c>
      <c>
        <v>Manevra</v>
      </c>
      <c>
        <v>Dağıtım-OG</v>
      </c>
      <c>
        <v>Uzun</v>
      </c>
      <c>
        <v>Şebeke işletmecisi</v>
      </c>
      <c>
        <v>Bildirimsiz</v>
      </c>
      <c>
        <is>
          <t>10.07.2023 21:58:37</t>
        </is>
      </c>
      <c>
        <is>
          <t>10.07.2023 22:54:51</t>
        </is>
      </c>
      <c>
        <v>0.937222222</v>
      </c>
      <c>
        <v>22</v>
      </c>
      <c>
        <v>2517</v>
      </c>
      <c>
        <v>35</v>
      </c>
      <c>
        <v>204</v>
      </c>
      <c>
        <v>64</v>
      </c>
      <c>
        <v>764</v>
      </c>
      <c>
        <v>6</v>
      </c>
      <c>
        <v>1</v>
      </c>
      <c>
        <v>19.280539601684733</v>
      </c>
      <c>
        <v>434.1225762429016</v>
      </c>
      <c>
        <v>161.55486976297962</v>
      </c>
      <c>
        <v>124.60157834403063</v>
      </c>
      <c>
        <v>214.87578412791459</v>
      </c>
      <c>
        <v>298.5486124721023</v>
      </c>
      <c>
        <v>179.21801003560347</v>
      </c>
      <c>
        <v>10.358057923019592</v>
      </c>
      <c>
        <v>1442.5600285102362</v>
      </c>
    </row>
    <row>
      <c>
        <v>2603922</v>
      </c>
      <c>
        <v>1</v>
      </c>
      <c>
        <is>
          <t>İZMİR</t>
        </is>
      </c>
      <c>
        <v>MENDERES</v>
      </c>
      <c>
        <is>
          <t>OG Fideri</t>
        </is>
      </c>
      <c>
        <v>DEVLET HAVA MEYDANLARI ÖZEL 35-22-M00574Ö_DIREK TIPI TRAFO HUCRESI H01_2111474</v>
      </c>
      <c>
        <v>Yangın</v>
      </c>
      <c>
        <v>Dağıtım-OG</v>
      </c>
      <c>
        <v>Uzun</v>
      </c>
      <c>
        <v>Şebeke işletmecisi</v>
      </c>
      <c>
        <v>Bildirimsiz</v>
      </c>
      <c>
        <is>
          <t>10.07.2023 16:18:45</t>
        </is>
      </c>
      <c>
        <is>
          <t>10.07.2023 18:58:05</t>
        </is>
      </c>
      <c>
        <v>2.655555555</v>
      </c>
      <c>
        <v>0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4.866978548434866</v>
      </c>
      <c>
        <v>0</v>
      </c>
      <c>
        <v>0</v>
      </c>
      <c>
        <v>0</v>
      </c>
      <c>
        <v>4.866978548434866</v>
      </c>
    </row>
    <row>
      <c>
        <v>2603381</v>
      </c>
      <c>
        <v>1</v>
      </c>
      <c>
        <is>
          <t>İZMİR</t>
        </is>
      </c>
      <c>
        <v>TORBALI</v>
      </c>
      <c>
        <is>
          <t>KÖK</t>
        </is>
      </c>
      <c>
        <v>DEMİRCİ KÖK 35-26-M00779_KARACAAĞAÇ ENH M06_42707188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10.07.2023 08:18:38</t>
        </is>
      </c>
      <c>
        <is>
          <t>10.07.2023 11:03:08</t>
        </is>
      </c>
      <c>
        <v>2.741666666</v>
      </c>
      <c>
        <v>10</v>
      </c>
      <c>
        <v>433</v>
      </c>
      <c>
        <v>2</v>
      </c>
      <c>
        <v>128</v>
      </c>
      <c>
        <v>5</v>
      </c>
      <c>
        <v>68</v>
      </c>
      <c>
        <v>0</v>
      </c>
      <c>
        <v>0</v>
      </c>
      <c>
        <v>20.945119420696937</v>
      </c>
      <c>
        <v>312.8904357298193</v>
      </c>
      <c>
        <v>80.72395809398897</v>
      </c>
      <c>
        <v>724.8524172539205</v>
      </c>
      <c>
        <v>32.94705370932815</v>
      </c>
      <c>
        <v>267.0543474221219</v>
      </c>
      <c>
        <v>0</v>
      </c>
      <c>
        <v>0</v>
      </c>
      <c>
        <v>1439.4133316298758</v>
      </c>
    </row>
    <row>
      <c>
        <v>2603481</v>
      </c>
      <c>
        <v>1</v>
      </c>
      <c>
        <is>
          <t>MANİSA</t>
        </is>
      </c>
      <c>
        <v>GÖRDES</v>
      </c>
      <c>
        <is>
          <t>Dağıtım Transformatörü</t>
        </is>
      </c>
      <c>
        <v>DAMARDI AKPINAR TR-2 45-75-M00326_45-75-M00326_2367333</v>
      </c>
      <c>
        <v>Şebeke Yenileme ve Kapasite Artışı Çalışması</v>
      </c>
      <c>
        <v>Dağıtım-AG</v>
      </c>
      <c>
        <v>Uzun</v>
      </c>
      <c>
        <v>Şebeke işletmecisi</v>
      </c>
      <c>
        <v>Bildirimli</v>
      </c>
      <c>
        <is>
          <t>10.07.2023 09:51:18</t>
        </is>
      </c>
      <c>
        <is>
          <t>10.07.2023 17:12:22</t>
        </is>
      </c>
      <c>
        <v>7.351111111</v>
      </c>
      <c>
        <v>0</v>
      </c>
      <c>
        <v>66</v>
      </c>
      <c>
        <v>0</v>
      </c>
      <c>
        <v>13</v>
      </c>
      <c>
        <v>0</v>
      </c>
      <c>
        <v>6</v>
      </c>
      <c>
        <v>0</v>
      </c>
      <c>
        <v>0</v>
      </c>
      <c>
        <v>0</v>
      </c>
      <c>
        <v>40.762921520403616</v>
      </c>
      <c>
        <v>0</v>
      </c>
      <c>
        <v>38.202754663776126</v>
      </c>
      <c>
        <v>0</v>
      </c>
      <c>
        <v>48.10450907392905</v>
      </c>
      <c>
        <v>0</v>
      </c>
      <c>
        <v>0</v>
      </c>
      <c>
        <v>127.0701852581088</v>
      </c>
    </row>
    <row>
      <c>
        <v>2603919</v>
      </c>
      <c>
        <v>1</v>
      </c>
      <c>
        <is>
          <t>İZMİR</t>
        </is>
      </c>
      <c>
        <v>FOÇA</v>
      </c>
      <c>
        <is>
          <t>Kullanıcı Bağlantı Hattı</t>
        </is>
      </c>
      <c>
        <v>FOÇA TR-41 35-23-L00041_950425911_950425911</v>
      </c>
      <c>
        <v>AG Box / Sdk Abone Çıkış Sigorta Atığı</v>
      </c>
      <c>
        <v>Dağıtım-AG</v>
      </c>
      <c>
        <v>Uzun</v>
      </c>
      <c>
        <v>Şebeke işletmecisi</v>
      </c>
      <c>
        <v>Bildirimsiz</v>
      </c>
      <c>
        <is>
          <t>10.07.2023 16:16:58</t>
        </is>
      </c>
      <c>
        <is>
          <t>10.07.2023 16:47:18</t>
        </is>
      </c>
      <c>
        <v>0.505555555</v>
      </c>
      <c>
        <v>0</v>
      </c>
      <c>
        <v>6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0.2277465609752667</v>
      </c>
      <c>
        <v>0</v>
      </c>
      <c>
        <v>0</v>
      </c>
      <c>
        <v>0</v>
      </c>
      <c>
        <v>0</v>
      </c>
      <c>
        <v>0</v>
      </c>
      <c>
        <v>0</v>
      </c>
      <c>
        <v>0.2277465609752667</v>
      </c>
    </row>
    <row>
      <c>
        <v>2603564</v>
      </c>
      <c>
        <v>1</v>
      </c>
      <c>
        <is>
          <t>İZMİR</t>
        </is>
      </c>
      <c>
        <v>KİRAZ</v>
      </c>
      <c>
        <is>
          <t>AG Fideri</t>
        </is>
      </c>
      <c>
        <v>ALTINOLUK TR-11 35-31-L00293_B_56405112_56405112</v>
      </c>
      <c>
        <v>AG Hatta Yabancı Cisim</v>
      </c>
      <c>
        <v>Dağıtım-AG</v>
      </c>
      <c>
        <v>Uzun</v>
      </c>
      <c>
        <v>Dışsal</v>
      </c>
      <c>
        <v>Bildirimsiz</v>
      </c>
      <c>
        <is>
          <t>10.07.2023 11:01:14</t>
        </is>
      </c>
      <c>
        <is>
          <t>10.07.2023 15:10:39</t>
        </is>
      </c>
      <c>
        <v>4.156944444</v>
      </c>
      <c>
        <v>0</v>
      </c>
      <c>
        <v>5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3.6993234308108787</v>
      </c>
      <c>
        <v>0</v>
      </c>
      <c>
        <v>0.3207446753026339</v>
      </c>
      <c>
        <v>0</v>
      </c>
      <c>
        <v>0</v>
      </c>
      <c>
        <v>0</v>
      </c>
      <c>
        <v>0</v>
      </c>
      <c>
        <v>4.020068106113513</v>
      </c>
    </row>
    <row>
      <c>
        <v>2603610</v>
      </c>
      <c>
        <v>1</v>
      </c>
      <c>
        <is>
          <t>İZMİR</t>
        </is>
      </c>
      <c>
        <v>ÇİĞLİ</v>
      </c>
      <c>
        <is>
          <t>OG Fideri</t>
        </is>
      </c>
      <c>
        <v>M-251 35-09-M00251_M-252 M03_47547384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10.07.2023 11:25:48</t>
        </is>
      </c>
      <c>
        <is>
          <t>10.07.2023 11:37:00</t>
        </is>
      </c>
      <c>
        <v>0.186666666</v>
      </c>
      <c>
        <v>1</v>
      </c>
      <c>
        <v>530</v>
      </c>
      <c>
        <v>0</v>
      </c>
      <c>
        <v>1</v>
      </c>
      <c>
        <v>13</v>
      </c>
      <c>
        <v>120</v>
      </c>
      <c>
        <v>2</v>
      </c>
      <c>
        <v>1</v>
      </c>
      <c>
        <v>1.8536186493233735</v>
      </c>
      <c>
        <v>32.43011842697896</v>
      </c>
      <c>
        <v>0</v>
      </c>
      <c>
        <v>0.55037854144</v>
      </c>
      <c>
        <v>31.667315805753304</v>
      </c>
      <c>
        <v>44.54439319527893</v>
      </c>
      <c>
        <v>37.87988578989175</v>
      </c>
      <c>
        <v>3.5871584252224</v>
      </c>
      <c>
        <v>152.51286883388872</v>
      </c>
    </row>
    <row>
      <c>
        <v>2604082</v>
      </c>
      <c>
        <v>1</v>
      </c>
      <c>
        <is>
          <t>İZMİR</t>
        </is>
      </c>
      <c>
        <v>ALİAĞA</v>
      </c>
      <c>
        <is>
          <t>Kullanıcı Bağlantı Hattı</t>
        </is>
      </c>
      <c>
        <v>ÇAKMAKLI TR-2 35-17-M00346_950305726_950305726</v>
      </c>
      <c>
        <v>Üçüncü Şahısların Vermiş Olduğu Hasarlar</v>
      </c>
      <c>
        <v>Dağıtım-AG</v>
      </c>
      <c>
        <v>Uzun</v>
      </c>
      <c>
        <v>Dışsal</v>
      </c>
      <c>
        <v>Bildirimsiz</v>
      </c>
      <c>
        <is>
          <t>10.07.2023 19:58:03</t>
        </is>
      </c>
      <c>
        <is>
          <t>10.07.2023 21:44:05</t>
        </is>
      </c>
      <c>
        <v>1.767222222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0.5353911694216391</v>
      </c>
      <c>
        <v>0</v>
      </c>
      <c>
        <v>0</v>
      </c>
      <c>
        <v>0</v>
      </c>
      <c>
        <v>0</v>
      </c>
      <c>
        <v>0</v>
      </c>
      <c>
        <v>0</v>
      </c>
      <c>
        <v>0.5353911694216391</v>
      </c>
    </row>
    <row>
      <c>
        <v>2604105</v>
      </c>
      <c>
        <v>1</v>
      </c>
      <c>
        <is>
          <t>İZMİR</t>
        </is>
      </c>
      <c>
        <v>FOÇA</v>
      </c>
      <c>
        <is>
          <t>Kullanıcı Bağlantı Hattı</t>
        </is>
      </c>
      <c>
        <v>FOÇA TR-23 35-23-L00023_950414361_950414361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10.07.2023 20:11:59</t>
        </is>
      </c>
      <c>
        <is>
          <t>11.07.2023 02:51:46</t>
        </is>
      </c>
      <c>
        <v>6.663055555</v>
      </c>
      <c>
        <v>0</v>
      </c>
      <c>
        <v>0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23.336806992567286</v>
      </c>
      <c>
        <v>0</v>
      </c>
      <c>
        <v>0</v>
      </c>
      <c>
        <v>23.336806992567286</v>
      </c>
    </row>
    <row>
      <c>
        <v>2603796</v>
      </c>
      <c>
        <v>1</v>
      </c>
      <c>
        <is>
          <t>MANİSA</t>
        </is>
      </c>
      <c>
        <v>AKHİSAR</v>
      </c>
      <c>
        <is>
          <t>OG Fideri</t>
        </is>
      </c>
      <c>
        <v>SUDELİĞİ KÖK 45-72-L00111_HatBaşıAyırıcı_53139844 L04_53139844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10.07.2023 14:18:13</t>
        </is>
      </c>
      <c>
        <is>
          <t>10.07.2023 17:39:15</t>
        </is>
      </c>
      <c>
        <v>3.350555555</v>
      </c>
      <c>
        <v>2</v>
      </c>
      <c>
        <v>213</v>
      </c>
      <c>
        <v>29</v>
      </c>
      <c>
        <v>43</v>
      </c>
      <c>
        <v>5</v>
      </c>
      <c>
        <v>43</v>
      </c>
      <c>
        <v>0</v>
      </c>
      <c>
        <v>0</v>
      </c>
      <c>
        <v>1.1257175874838699</v>
      </c>
      <c>
        <v>170.87649436634436</v>
      </c>
      <c>
        <v>111.48218574766035</v>
      </c>
      <c>
        <v>162.19623310065782</v>
      </c>
      <c>
        <v>7.351723257313829</v>
      </c>
      <c>
        <v>62.21807896643125</v>
      </c>
      <c>
        <v>0</v>
      </c>
      <c>
        <v>0</v>
      </c>
      <c>
        <v>515.2504330258915</v>
      </c>
    </row>
    <row>
      <c>
        <v>2604188</v>
      </c>
      <c>
        <v>1</v>
      </c>
      <c>
        <is>
          <t>MANİSA</t>
        </is>
      </c>
      <c>
        <v>KULA</v>
      </c>
      <c>
        <is>
          <t>AG Fideri</t>
        </is>
      </c>
      <c>
        <v>DEREKÖY MANAKLAR TR 45-77-L00305_A_91096476_91096476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10.07.2023 22:27:52</t>
        </is>
      </c>
      <c>
        <is>
          <t>10.07.2023 23:30:23</t>
        </is>
      </c>
      <c>
        <v>1.041944444</v>
      </c>
      <c>
        <v>0</v>
      </c>
      <c>
        <v>3</v>
      </c>
      <c>
        <v>0</v>
      </c>
      <c>
        <v>3</v>
      </c>
      <c>
        <v>0</v>
      </c>
      <c>
        <v>0</v>
      </c>
      <c>
        <v>0</v>
      </c>
      <c>
        <v>0</v>
      </c>
      <c>
        <v>0</v>
      </c>
      <c>
        <v>0.33988896744543196</v>
      </c>
      <c>
        <v>0</v>
      </c>
      <c>
        <v>0.6628933576971712</v>
      </c>
      <c>
        <v>0</v>
      </c>
      <c>
        <v>0</v>
      </c>
      <c>
        <v>0</v>
      </c>
      <c>
        <v>0</v>
      </c>
      <c>
        <v>1.0027823251426031</v>
      </c>
    </row>
    <row>
      <c>
        <v>2603501</v>
      </c>
      <c>
        <v>1</v>
      </c>
      <c>
        <is>
          <t>İZMİR</t>
        </is>
      </c>
      <c>
        <v>MENEMEN</v>
      </c>
      <c>
        <is>
          <t>OG Fideri</t>
        </is>
      </c>
      <c>
        <v>KOYUNDERE TR-13 35-28-M00152_DAĞITIM TRAFO KOYUNDERE TR-13 M03_66522369</v>
      </c>
      <c>
        <v>Şebeke Yenileme ve Kapasite Artışı Çalışması</v>
      </c>
      <c>
        <v>Dağıtım-OG</v>
      </c>
      <c>
        <v>Uzun</v>
      </c>
      <c>
        <v>Şebeke işletmecisi</v>
      </c>
      <c>
        <v>Bildirimli</v>
      </c>
      <c>
        <is>
          <t>10.07.2023 10:10:00</t>
        </is>
      </c>
      <c>
        <is>
          <t>10.07.2023 13:19:28</t>
        </is>
      </c>
      <c>
        <v>3.157777777</v>
      </c>
      <c>
        <v>0</v>
      </c>
      <c>
        <v>101</v>
      </c>
      <c>
        <v>0</v>
      </c>
      <c>
        <v>0</v>
      </c>
      <c>
        <v>0</v>
      </c>
      <c>
        <v>24</v>
      </c>
      <c>
        <v>0</v>
      </c>
      <c>
        <v>0</v>
      </c>
      <c>
        <v>0</v>
      </c>
      <c>
        <v>80.68282830948104</v>
      </c>
      <c>
        <v>0</v>
      </c>
      <c>
        <v>0</v>
      </c>
      <c>
        <v>0</v>
      </c>
      <c>
        <v>295.1430577441402</v>
      </c>
      <c>
        <v>0</v>
      </c>
      <c>
        <v>0</v>
      </c>
      <c>
        <v>375.8258860536213</v>
      </c>
    </row>
    <row>
      <c>
        <v>2603458</v>
      </c>
      <c>
        <v>1</v>
      </c>
      <c>
        <is>
          <t>İZMİR</t>
        </is>
      </c>
      <c>
        <v>TORBALI</v>
      </c>
      <c>
        <is>
          <t>AG Fideri</t>
        </is>
      </c>
      <c>
        <v>AYRANCILAR DM-2 35-26-M00825_5708969_56369053_56369053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10.07.2023 09:26:51</t>
        </is>
      </c>
      <c>
        <is>
          <t>10.07.2023 13:26:05</t>
        </is>
      </c>
      <c>
        <v>3.987222222</v>
      </c>
      <c>
        <v>0</v>
      </c>
      <c>
        <v>65</v>
      </c>
      <c>
        <v>0</v>
      </c>
      <c>
        <v>0</v>
      </c>
      <c>
        <v>0</v>
      </c>
      <c>
        <v>24</v>
      </c>
      <c>
        <v>0</v>
      </c>
      <c>
        <v>0</v>
      </c>
      <c>
        <v>0</v>
      </c>
      <c>
        <v>58.47602867421946</v>
      </c>
      <c>
        <v>0</v>
      </c>
      <c>
        <v>0</v>
      </c>
      <c>
        <v>0</v>
      </c>
      <c>
        <v>176.4683844914944</v>
      </c>
      <c>
        <v>0</v>
      </c>
      <c>
        <v>0</v>
      </c>
      <c>
        <v>234.94441316571385</v>
      </c>
    </row>
    <row>
      <c>
        <v>2603604</v>
      </c>
      <c>
        <v>1</v>
      </c>
      <c>
        <is>
          <t>İZMİR</t>
        </is>
      </c>
      <c>
        <v>KİRAZ</v>
      </c>
      <c>
        <is>
          <t>AG Fideri</t>
        </is>
      </c>
      <c>
        <v>OLGUNLAR TR-6 35-31-L00221_47890069_56378882_56378882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10.07.2023 11:20:13</t>
        </is>
      </c>
      <c>
        <is>
          <t>10.07.2023 20:50:29</t>
        </is>
      </c>
      <c>
        <v>9.504444444</v>
      </c>
      <c>
        <v>0</v>
      </c>
      <c>
        <v>32</v>
      </c>
      <c>
        <v>0</v>
      </c>
      <c>
        <v>5</v>
      </c>
      <c>
        <v>0</v>
      </c>
      <c>
        <v>5</v>
      </c>
      <c>
        <v>0</v>
      </c>
      <c>
        <v>0</v>
      </c>
      <c>
        <v>0</v>
      </c>
      <c>
        <v>70.16668223364715</v>
      </c>
      <c>
        <v>0</v>
      </c>
      <c>
        <v>39.01658630088238</v>
      </c>
      <c>
        <v>0</v>
      </c>
      <c>
        <v>28.535078403568853</v>
      </c>
      <c>
        <v>0</v>
      </c>
      <c>
        <v>0</v>
      </c>
      <c>
        <v>137.7183469380984</v>
      </c>
    </row>
    <row>
      <c>
        <v>2604145</v>
      </c>
      <c>
        <v>1</v>
      </c>
      <c>
        <is>
          <t>MANİSA</t>
        </is>
      </c>
      <c>
        <v>SARUHANLI</v>
      </c>
      <c>
        <is>
          <t>Dağıtım Transformatörü</t>
        </is>
      </c>
      <c>
        <v>HALİTPAŞA TR-6 45-80-M00062_45-80-M00062_72189867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10.07.2023 21:35:51</t>
        </is>
      </c>
      <c>
        <is>
          <t>10.07.2023 22:58:15</t>
        </is>
      </c>
      <c>
        <v>1.373333333</v>
      </c>
      <c>
        <v>0</v>
      </c>
      <c>
        <v>121</v>
      </c>
      <c>
        <v>0</v>
      </c>
      <c>
        <v>0</v>
      </c>
      <c>
        <v>0</v>
      </c>
      <c>
        <v>6</v>
      </c>
      <c>
        <v>0</v>
      </c>
      <c>
        <v>0</v>
      </c>
      <c>
        <v>0</v>
      </c>
      <c>
        <v>37.90284187656049</v>
      </c>
      <c>
        <v>0</v>
      </c>
      <c>
        <v>0</v>
      </c>
      <c>
        <v>0</v>
      </c>
      <c>
        <v>5.9010789831110575</v>
      </c>
      <c>
        <v>0</v>
      </c>
      <c>
        <v>0</v>
      </c>
      <c>
        <v>43.80392085967154</v>
      </c>
    </row>
    <row>
      <c>
        <v>2604025</v>
      </c>
      <c>
        <v>1</v>
      </c>
      <c>
        <is>
          <t>İZMİR</t>
        </is>
      </c>
      <c>
        <v>FOÇA</v>
      </c>
      <c>
        <is>
          <t>Saha Dağıtım Kutusu (SDK)</t>
        </is>
      </c>
      <c>
        <v>FOÇA TR-45 35-23-L00045_42134033 e1b_42054532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10.07.2023 18:26:59</t>
        </is>
      </c>
      <c>
        <is>
          <t>10.07.2023 19:27:50</t>
        </is>
      </c>
      <c>
        <v>1.014166666</v>
      </c>
      <c>
        <v>0</v>
      </c>
      <c>
        <v>41</v>
      </c>
      <c>
        <v>0</v>
      </c>
      <c>
        <v>0</v>
      </c>
      <c>
        <v>0</v>
      </c>
      <c>
        <v>8</v>
      </c>
      <c>
        <v>0</v>
      </c>
      <c>
        <v>0</v>
      </c>
      <c>
        <v>0</v>
      </c>
      <c>
        <v>8.953297124972101</v>
      </c>
      <c>
        <v>0</v>
      </c>
      <c>
        <v>0</v>
      </c>
      <c>
        <v>0</v>
      </c>
      <c>
        <v>21.15740657705706</v>
      </c>
      <c>
        <v>0</v>
      </c>
      <c>
        <v>0</v>
      </c>
      <c>
        <v>30.110703702029163</v>
      </c>
    </row>
    <row>
      <c>
        <v>2603292</v>
      </c>
      <c>
        <v>1</v>
      </c>
      <c>
        <is>
          <t>İZMİR</t>
        </is>
      </c>
      <c>
        <v>KARABURUN</v>
      </c>
      <c>
        <is>
          <t>AG Fideri</t>
        </is>
      </c>
      <c>
        <v>EĞRİLİMAN TR-1 35-21-L00098_B_56366474_56366474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10.07.2023 01:31:42</t>
        </is>
      </c>
      <c>
        <is>
          <t>10.07.2023 03:45:46</t>
        </is>
      </c>
      <c>
        <v>2.234444444</v>
      </c>
      <c>
        <v>0</v>
      </c>
      <c>
        <v>6</v>
      </c>
      <c>
        <v>0</v>
      </c>
      <c>
        <v>1</v>
      </c>
      <c>
        <v>0</v>
      </c>
      <c>
        <v>1</v>
      </c>
      <c>
        <v>0</v>
      </c>
      <c>
        <v>0</v>
      </c>
      <c>
        <v>0</v>
      </c>
      <c>
        <v>5.102774888268616</v>
      </c>
      <c>
        <v>0</v>
      </c>
      <c>
        <v>0</v>
      </c>
      <c>
        <v>0</v>
      </c>
      <c>
        <v>0.5362722076291067</v>
      </c>
      <c>
        <v>0</v>
      </c>
      <c>
        <v>0</v>
      </c>
      <c>
        <v>5.639047095897723</v>
      </c>
    </row>
    <row>
      <c>
        <v>2603790</v>
      </c>
      <c>
        <v>1</v>
      </c>
      <c>
        <is>
          <t>İZMİR</t>
        </is>
      </c>
      <c>
        <v>ALİAĞA</v>
      </c>
      <c>
        <is>
          <t>TM Fideri</t>
        </is>
      </c>
      <c>
        <v>VİKİNG TM 35-17-A00007_GÜZELHİSAR SULAMA R05_2314260</v>
      </c>
      <c>
        <v>Yangın</v>
      </c>
      <c>
        <v>Dağıtım-OG</v>
      </c>
      <c>
        <v>Uzun</v>
      </c>
      <c>
        <v>Güvenlik</v>
      </c>
      <c>
        <v>Bildirimsiz</v>
      </c>
      <c>
        <is>
          <t>10.07.2023 14:22:21</t>
        </is>
      </c>
      <c>
        <is>
          <t>10.07.2023 21:13:28</t>
        </is>
      </c>
      <c>
        <v>6.851944444</v>
      </c>
      <c>
        <v>0</v>
      </c>
      <c>
        <v>6</v>
      </c>
      <c>
        <v>1</v>
      </c>
      <c>
        <v>7</v>
      </c>
      <c>
        <v>2</v>
      </c>
      <c>
        <v>5</v>
      </c>
      <c>
        <v>0</v>
      </c>
      <c>
        <v>0</v>
      </c>
      <c>
        <v>0</v>
      </c>
      <c>
        <v>7.993153298295796</v>
      </c>
      <c>
        <v>4.1404219675425145</v>
      </c>
      <c>
        <v>3.2057623147562477</v>
      </c>
      <c>
        <v>69.63751255903814</v>
      </c>
      <c>
        <v>26.62996675897398</v>
      </c>
      <c>
        <v>0</v>
      </c>
      <c>
        <v>0</v>
      </c>
      <c>
        <v>111.60681689860668</v>
      </c>
    </row>
    <row>
      <c>
        <v>2603713</v>
      </c>
      <c>
        <v>1</v>
      </c>
      <c>
        <is>
          <t>İZMİR</t>
        </is>
      </c>
      <c>
        <v>ÇEŞME</v>
      </c>
      <c>
        <is>
          <t>OG Fideri</t>
        </is>
      </c>
      <c>
        <v>İMREN ALAÇATI TATLICISI ÖZEL TR 35-18-M00075Ö_DIREK TIPI TRAFO HUCRESI H01_2093756</v>
      </c>
      <c>
        <v>Şebeke Yenileme ve Kapasite Artışı Çalışması</v>
      </c>
      <c>
        <v>Dağıtım-OG</v>
      </c>
      <c>
        <v>Uzun</v>
      </c>
      <c>
        <v>Şebeke işletmecisi</v>
      </c>
      <c>
        <v>Bildirimli</v>
      </c>
      <c>
        <is>
          <t>10.07.2023 13:17:31</t>
        </is>
      </c>
      <c>
        <is>
          <t>10.07.2023 14:16:35</t>
        </is>
      </c>
      <c>
        <v>0.984444444</v>
      </c>
      <c>
        <v>0</v>
      </c>
      <c>
        <v>0</v>
      </c>
      <c>
        <v>0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97.25399984657665</v>
      </c>
      <c>
        <v>0</v>
      </c>
      <c>
        <v>97.25399984657665</v>
      </c>
    </row>
    <row>
      <c>
        <v>2603521</v>
      </c>
      <c>
        <v>1</v>
      </c>
      <c>
        <is>
          <t>İZMİR</t>
        </is>
      </c>
      <c>
        <v>SEFERİHİSAR</v>
      </c>
      <c>
        <is>
          <t>Dağıtım Transformatörü</t>
        </is>
      </c>
      <c>
        <v>PAYAMLI M-23 35-25-M00190_35-25-M00190_2374622</v>
      </c>
      <c>
        <v>Şebeke Bakım Çalışması</v>
      </c>
      <c>
        <v>Dağıtım-AG</v>
      </c>
      <c>
        <v>Uzun</v>
      </c>
      <c>
        <v>Şebeke işletmecisi</v>
      </c>
      <c>
        <v>Bildirimli</v>
      </c>
      <c>
        <is>
          <t>10.07.2023 10:26:04</t>
        </is>
      </c>
      <c>
        <is>
          <t>10.07.2023 14:46:04</t>
        </is>
      </c>
      <c>
        <v>4.333333333</v>
      </c>
      <c>
        <v>0</v>
      </c>
      <c>
        <v>290</v>
      </c>
      <c>
        <v>0</v>
      </c>
      <c>
        <v>1</v>
      </c>
      <c>
        <v>0</v>
      </c>
      <c>
        <v>36</v>
      </c>
      <c>
        <v>0</v>
      </c>
      <c>
        <v>0</v>
      </c>
      <c>
        <v>0</v>
      </c>
      <c>
        <v>313.7675385056026</v>
      </c>
      <c>
        <v>0</v>
      </c>
      <c>
        <v>0.32572174788874136</v>
      </c>
      <c>
        <v>0</v>
      </c>
      <c>
        <v>121.67562545177906</v>
      </c>
      <c>
        <v>0</v>
      </c>
      <c>
        <v>0</v>
      </c>
      <c>
        <v>435.7688857052704</v>
      </c>
    </row>
    <row>
      <c>
        <v>2604019</v>
      </c>
      <c>
        <v>1</v>
      </c>
      <c>
        <is>
          <t>İZMİR</t>
        </is>
      </c>
      <c>
        <v>TİRE</v>
      </c>
      <c>
        <is>
          <t>AG Fideri</t>
        </is>
      </c>
      <c>
        <v>DOYRANLI TR-1 35-29-L00374_B_56370790_56370790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10.07.2023 18:10:49</t>
        </is>
      </c>
      <c>
        <is>
          <t>10.07.2023 19:43:33</t>
        </is>
      </c>
      <c>
        <v>1.545555555</v>
      </c>
      <c>
        <v>0</v>
      </c>
      <c>
        <v>23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5.185476719214344</v>
      </c>
      <c>
        <v>0</v>
      </c>
      <c>
        <v>0</v>
      </c>
      <c>
        <v>0</v>
      </c>
      <c>
        <v>0</v>
      </c>
      <c>
        <v>0</v>
      </c>
      <c>
        <v>0</v>
      </c>
      <c>
        <v>5.185476719214344</v>
      </c>
    </row>
    <row>
      <c>
        <v>2603733</v>
      </c>
      <c>
        <v>1</v>
      </c>
      <c>
        <is>
          <t>MANİSA</t>
        </is>
      </c>
      <c>
        <v>AKHİSAR</v>
      </c>
      <c>
        <is>
          <t>DM</t>
        </is>
      </c>
      <c>
        <v>KAPAKLI İM 45-72-A00003_RAHMİYE (ESKİ BEYOBA) L06_2107700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10.07.2023 13:32:58</t>
        </is>
      </c>
      <c>
        <is>
          <t>10.07.2023 13:39:17</t>
        </is>
      </c>
      <c>
        <v>0.105277777</v>
      </c>
      <c>
        <v>2</v>
      </c>
      <c>
        <v>51</v>
      </c>
      <c>
        <v>18</v>
      </c>
      <c>
        <v>36</v>
      </c>
      <c>
        <v>5</v>
      </c>
      <c>
        <v>5</v>
      </c>
      <c>
        <v>1</v>
      </c>
      <c>
        <v>0</v>
      </c>
      <c>
        <v>0.041373457599356664</v>
      </c>
      <c>
        <v>0.5161945213904322</v>
      </c>
      <c>
        <v>26.596173130239464</v>
      </c>
      <c>
        <v>10.025819061587121</v>
      </c>
      <c>
        <v>1.8389833177499564</v>
      </c>
      <c>
        <v>0.3258737719589804</v>
      </c>
      <c>
        <v>3.54704312746289</v>
      </c>
      <c>
        <v>0</v>
      </c>
      <c>
        <v>42.891460387988204</v>
      </c>
    </row>
    <row>
      <c>
        <v>2603584</v>
      </c>
      <c>
        <v>1</v>
      </c>
      <c>
        <is>
          <t>MANİSA</t>
        </is>
      </c>
      <c>
        <v>YUNUSEMRE</v>
      </c>
      <c>
        <is>
          <t>Dağıtım Transformatörü</t>
        </is>
      </c>
      <c>
        <v>KÜÇÜK EVRENOS TR-3 45-71-M01396_45-71-M01396_2359616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10.07.2023 11:12:31</t>
        </is>
      </c>
      <c>
        <is>
          <t>10.07.2023 13:45:33</t>
        </is>
      </c>
      <c>
        <v>2.550555555</v>
      </c>
      <c>
        <v>0</v>
      </c>
      <c>
        <v>27</v>
      </c>
      <c>
        <v>0</v>
      </c>
      <c>
        <v>33</v>
      </c>
      <c>
        <v>0</v>
      </c>
      <c>
        <v>2</v>
      </c>
      <c>
        <v>0</v>
      </c>
      <c>
        <v>0</v>
      </c>
      <c>
        <v>0</v>
      </c>
      <c>
        <v>10.483789869127127</v>
      </c>
      <c>
        <v>0</v>
      </c>
      <c>
        <v>89.75534749321054</v>
      </c>
      <c>
        <v>0</v>
      </c>
      <c>
        <v>6.985346293976447</v>
      </c>
      <c>
        <v>0</v>
      </c>
      <c>
        <v>0</v>
      </c>
      <c>
        <v>107.2244836563141</v>
      </c>
    </row>
    <row>
      <c>
        <v>2603335</v>
      </c>
      <c>
        <v>1</v>
      </c>
      <c>
        <is>
          <t>İZMİR</t>
        </is>
      </c>
      <c>
        <v>TİRE</v>
      </c>
      <c>
        <is>
          <t>Dağıtım Transformatörü</t>
        </is>
      </c>
      <c>
        <v>ŞEVKET ŞAKI SULAMA GRUBU 35-29-M00361_35-29-M00361_2371931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10.07.2023 06:07:23</t>
        </is>
      </c>
      <c>
        <is>
          <t>10.07.2023 07:10:31</t>
        </is>
      </c>
      <c>
        <v>1.052222222</v>
      </c>
      <c>
        <v>0</v>
      </c>
      <c>
        <v>0</v>
      </c>
      <c>
        <v>0</v>
      </c>
      <c>
        <v>19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68.10602062549674</v>
      </c>
      <c>
        <v>0</v>
      </c>
      <c>
        <v>6.85219928916871</v>
      </c>
      <c>
        <v>0</v>
      </c>
      <c>
        <v>0</v>
      </c>
      <c>
        <v>74.95821991466545</v>
      </c>
    </row>
    <row>
      <c>
        <v>2603636</v>
      </c>
      <c>
        <v>1</v>
      </c>
      <c>
        <is>
          <t>MANİSA</t>
        </is>
      </c>
      <c>
        <v>ŞEHZADELER</v>
      </c>
      <c>
        <is>
          <t>KÖK</t>
        </is>
      </c>
      <c>
        <v>BEYDERE KÖK 45-71-M00128_ESKİ KARAAĞAÇLI M07_50217162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10.07.2023 11:56:32</t>
        </is>
      </c>
      <c>
        <is>
          <t>10.07.2023 13:37:06</t>
        </is>
      </c>
      <c>
        <v>1.676111111</v>
      </c>
      <c>
        <v>4</v>
      </c>
      <c>
        <v>87</v>
      </c>
      <c>
        <v>100</v>
      </c>
      <c>
        <v>98</v>
      </c>
      <c>
        <v>2</v>
      </c>
      <c>
        <v>8</v>
      </c>
      <c>
        <v>0</v>
      </c>
      <c>
        <v>0</v>
      </c>
      <c>
        <v>3.467175921965878</v>
      </c>
      <c>
        <v>41.92202351272535</v>
      </c>
      <c>
        <v>694.2373759741087</v>
      </c>
      <c>
        <v>589.480814790663</v>
      </c>
      <c>
        <v>32.0878847755142</v>
      </c>
      <c>
        <v>18.066061790380957</v>
      </c>
      <c>
        <v>0</v>
      </c>
      <c>
        <v>0</v>
      </c>
      <c>
        <v>1379.2613367653578</v>
      </c>
    </row>
    <row>
      <c>
        <v>2603613</v>
      </c>
      <c>
        <v>1</v>
      </c>
      <c>
        <is>
          <t>MANİSA</t>
        </is>
      </c>
      <c>
        <v>ŞEHZADELER</v>
      </c>
      <c>
        <is>
          <t>AG Fideri</t>
        </is>
      </c>
      <c>
        <v>KALEMLİ TR-1 45-71-M01533_A_91358596_91358596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10.07.2023 11:28:51</t>
        </is>
      </c>
      <c>
        <is>
          <t>10.07.2023 21:05:25</t>
        </is>
      </c>
      <c>
        <v>9.609444444</v>
      </c>
      <c>
        <v>0</v>
      </c>
      <c>
        <v>49</v>
      </c>
      <c>
        <v>0</v>
      </c>
      <c>
        <v>3</v>
      </c>
      <c>
        <v>0</v>
      </c>
      <c>
        <v>2</v>
      </c>
      <c>
        <v>0</v>
      </c>
      <c>
        <v>0</v>
      </c>
      <c>
        <v>0</v>
      </c>
      <c>
        <v>86.68353184536977</v>
      </c>
      <c>
        <v>0</v>
      </c>
      <c>
        <v>34.83182082778169</v>
      </c>
      <c>
        <v>0</v>
      </c>
      <c>
        <v>43.89919673309361</v>
      </c>
      <c>
        <v>0</v>
      </c>
      <c>
        <v>0</v>
      </c>
      <c>
        <v>165.41454940624507</v>
      </c>
    </row>
    <row>
      <c>
        <v>2603490</v>
      </c>
      <c>
        <v>1</v>
      </c>
      <c>
        <is>
          <t>İZMİR</t>
        </is>
      </c>
      <c>
        <v>MENDERES</v>
      </c>
      <c>
        <is>
          <t>OG Fideri</t>
        </is>
      </c>
      <c>
        <v>DİZDARLAR TR-16 35-22-M00868_ H_80027414</v>
      </c>
      <c>
        <v>Hırsızlık </v>
      </c>
      <c>
        <v>Dağıtım-OG</v>
      </c>
      <c>
        <v>Uzun</v>
      </c>
      <c>
        <v>Şebeke işletmecisi</v>
      </c>
      <c>
        <v>Bildirimsiz</v>
      </c>
      <c>
        <is>
          <t>10.07.2023 09:16:29</t>
        </is>
      </c>
      <c>
        <is>
          <t>10.07.2023 16:20:43</t>
        </is>
      </c>
      <c>
        <v>7.070555555</v>
      </c>
      <c>
        <v>0</v>
      </c>
      <c>
        <v>7</v>
      </c>
      <c>
        <v>0</v>
      </c>
      <c>
        <v>12</v>
      </c>
      <c>
        <v>0</v>
      </c>
      <c>
        <v>6</v>
      </c>
      <c>
        <v>0</v>
      </c>
      <c>
        <v>0</v>
      </c>
      <c>
        <v>0</v>
      </c>
      <c>
        <v>17.923263211318865</v>
      </c>
      <c>
        <v>0</v>
      </c>
      <c>
        <v>182.6734404594076</v>
      </c>
      <c>
        <v>0</v>
      </c>
      <c>
        <v>69.3609214138032</v>
      </c>
      <c>
        <v>0</v>
      </c>
      <c>
        <v>0</v>
      </c>
      <c>
        <v>269.9576250845297</v>
      </c>
    </row>
    <row>
      <c>
        <v>2604131</v>
      </c>
      <c>
        <v>1</v>
      </c>
      <c>
        <is>
          <t>MANİSA</t>
        </is>
      </c>
      <c>
        <v>SARIGÖL</v>
      </c>
      <c>
        <is>
          <t>OG Fideri</t>
        </is>
      </c>
      <c>
        <v>TIRAZLI KÖK 45-79-M00079_HatBaşıAyırıcı_53134409 M06_53134409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10.07.2023 21:04:25</t>
        </is>
      </c>
      <c>
        <is>
          <t>10.07.2023 23:25:09</t>
        </is>
      </c>
      <c>
        <v>2.345555555</v>
      </c>
      <c>
        <v>1</v>
      </c>
      <c>
        <v>96</v>
      </c>
      <c>
        <v>36</v>
      </c>
      <c>
        <v>40</v>
      </c>
      <c>
        <v>1</v>
      </c>
      <c>
        <v>0</v>
      </c>
      <c>
        <v>0</v>
      </c>
      <c>
        <v>0</v>
      </c>
      <c>
        <v>0.6283797128988889</v>
      </c>
      <c>
        <v>31.96811044456615</v>
      </c>
      <c>
        <v>735.5138205914157</v>
      </c>
      <c>
        <v>485.58146327931473</v>
      </c>
      <c>
        <v>36.486946798265265</v>
      </c>
      <c>
        <v>0</v>
      </c>
      <c>
        <v>0</v>
      </c>
      <c>
        <v>0</v>
      </c>
      <c>
        <v>1290.1787208264607</v>
      </c>
    </row>
    <row>
      <c>
        <v>2603321</v>
      </c>
      <c>
        <v>1</v>
      </c>
      <c>
        <is>
          <t>MANİSA</t>
        </is>
      </c>
      <c>
        <v>YUNUSEMRE</v>
      </c>
      <c>
        <is>
          <t>KÖK</t>
        </is>
      </c>
      <c>
        <v>SİYEKLİ KÖK 45-71-M00185_OSMANCALI M04_72256923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10.07.2023 05:54:49</t>
        </is>
      </c>
      <c>
        <is>
          <t>10.07.2023 05:59:41</t>
        </is>
      </c>
      <c>
        <v>0.081111111</v>
      </c>
      <c>
        <v>18</v>
      </c>
      <c>
        <v>1478</v>
      </c>
      <c>
        <v>27</v>
      </c>
      <c>
        <v>21</v>
      </c>
      <c>
        <v>13</v>
      </c>
      <c>
        <v>123</v>
      </c>
      <c>
        <v>1</v>
      </c>
      <c>
        <v>0</v>
      </c>
      <c>
        <v>0.32869026571780785</v>
      </c>
      <c>
        <v>13.10468327407212</v>
      </c>
      <c>
        <v>26.22912100048185</v>
      </c>
      <c>
        <v>1.1931675186842088</v>
      </c>
      <c>
        <v>5.429646177385068</v>
      </c>
      <c>
        <v>2.648904573401989</v>
      </c>
      <c>
        <v>4.765481932154369</v>
      </c>
      <c>
        <v>0</v>
      </c>
      <c>
        <v>53.69969474189742</v>
      </c>
    </row>
    <row>
      <c>
        <v>2603444</v>
      </c>
      <c>
        <v>1</v>
      </c>
      <c>
        <is>
          <t>İZMİR</t>
        </is>
      </c>
      <c>
        <v>BALÇOVA</v>
      </c>
      <c>
        <is>
          <t>Dağıtım Transformatörü</t>
        </is>
      </c>
      <c>
        <v>K-4384 35-07-M03095_35-07-M03095_95689727</v>
      </c>
      <c>
        <v>Şebeke Yenileme ve Kapasite Artışı Çalışması</v>
      </c>
      <c>
        <v>Dağıtım-AG</v>
      </c>
      <c>
        <v>Uzun</v>
      </c>
      <c>
        <v>Şebeke işletmecisi</v>
      </c>
      <c>
        <v>Bildirimli</v>
      </c>
      <c>
        <is>
          <t>10.07.2023 09:13:16</t>
        </is>
      </c>
      <c>
        <is>
          <t>10.07.2023 16:00:00</t>
        </is>
      </c>
      <c>
        <v>6.778888888</v>
      </c>
      <c>
        <v>0</v>
      </c>
      <c>
        <v>715</v>
      </c>
      <c>
        <v>0</v>
      </c>
      <c>
        <v>0</v>
      </c>
      <c>
        <v>0</v>
      </c>
      <c>
        <v>51</v>
      </c>
      <c>
        <v>0</v>
      </c>
      <c>
        <v>0</v>
      </c>
      <c>
        <v>0</v>
      </c>
      <c>
        <v>1333.1896157227652</v>
      </c>
      <c>
        <v>0</v>
      </c>
      <c>
        <v>0</v>
      </c>
      <c>
        <v>0</v>
      </c>
      <c>
        <v>326.3610037464546</v>
      </c>
      <c>
        <v>0</v>
      </c>
      <c>
        <v>0</v>
      </c>
      <c>
        <v>1659.5506194692198</v>
      </c>
    </row>
    <row>
      <c>
        <v>2603759</v>
      </c>
      <c>
        <v>1</v>
      </c>
      <c>
        <is>
          <t>MANİSA</t>
        </is>
      </c>
      <c>
        <v>YUNUSEMRE</v>
      </c>
      <c>
        <is>
          <t>DM</t>
        </is>
      </c>
      <c>
        <v>DM-9 45-71-M02340_DM-5/6 KÖK M02_93492792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10.07.2023 13:56:30</t>
        </is>
      </c>
      <c>
        <is>
          <t>10.07.2023 14:23:05</t>
        </is>
      </c>
      <c>
        <v>0.443055555</v>
      </c>
      <c>
        <v>0</v>
      </c>
      <c>
        <v>0</v>
      </c>
      <c>
        <v>1</v>
      </c>
      <c>
        <v>0</v>
      </c>
      <c>
        <v>80</v>
      </c>
      <c>
        <v>1</v>
      </c>
      <c>
        <v>78</v>
      </c>
      <c>
        <v>4</v>
      </c>
      <c>
        <v>0</v>
      </c>
      <c>
        <v>0</v>
      </c>
      <c>
        <v>0.4413440877664963</v>
      </c>
      <c>
        <v>0</v>
      </c>
      <c>
        <v>443.2702928765534</v>
      </c>
      <c>
        <v>2.204977911956602</v>
      </c>
      <c>
        <v>6232.3827054461735</v>
      </c>
      <c>
        <v>70.79475768378046</v>
      </c>
      <c>
        <v>6749.09407800623</v>
      </c>
    </row>
    <row>
      <c>
        <v>2604008</v>
      </c>
      <c>
        <v>1</v>
      </c>
      <c>
        <is>
          <t>İZMİR</t>
        </is>
      </c>
      <c>
        <v>KINIK</v>
      </c>
      <c>
        <is>
          <t>OG Fideri</t>
        </is>
      </c>
      <c>
        <v>BALABAN TAŞLI TR-2 35-24-M00256_ H_49935135</v>
      </c>
      <c>
        <v>OG Kademe Ayarı</v>
      </c>
      <c>
        <v>Dağıtım-OG</v>
      </c>
      <c>
        <v>Uzun</v>
      </c>
      <c>
        <v>Şebeke işletmecisi</v>
      </c>
      <c>
        <v>Bildirimsiz</v>
      </c>
      <c>
        <is>
          <t>10.07.2023 17:56:46</t>
        </is>
      </c>
      <c>
        <is>
          <t>10.07.2023 18:25:29</t>
        </is>
      </c>
      <c>
        <v>0.478611111</v>
      </c>
      <c>
        <v>0</v>
      </c>
      <c>
        <v>19</v>
      </c>
      <c>
        <v>0</v>
      </c>
      <c>
        <v>2</v>
      </c>
      <c>
        <v>0</v>
      </c>
      <c>
        <v>8</v>
      </c>
      <c>
        <v>0</v>
      </c>
      <c>
        <v>0</v>
      </c>
      <c>
        <v>0</v>
      </c>
      <c>
        <v>20.516091748791684</v>
      </c>
      <c>
        <v>0</v>
      </c>
      <c>
        <v>3.8842123210638637</v>
      </c>
      <c>
        <v>0</v>
      </c>
      <c>
        <v>10.127634195449758</v>
      </c>
      <c>
        <v>0</v>
      </c>
      <c>
        <v>0</v>
      </c>
      <c>
        <v>34.52793826530531</v>
      </c>
    </row>
    <row>
      <c>
        <v>2604091</v>
      </c>
      <c>
        <v>1</v>
      </c>
      <c>
        <is>
          <t>İZMİR</t>
        </is>
      </c>
      <c>
        <v>SEFERİHİSAR</v>
      </c>
      <c>
        <is>
          <t>Kullanıcı Bağlantı Hattı</t>
        </is>
      </c>
      <c>
        <v>M-271 KARAKAYALAR DM 35-14-M00271_965667434_965667434</v>
      </c>
      <c>
        <v>AG Box / Sdk Abone Çıkış Sigorta Atığı</v>
      </c>
      <c>
        <v>Dağıtım-AG</v>
      </c>
      <c>
        <v>Uzun</v>
      </c>
      <c>
        <v>Şebeke işletmecisi</v>
      </c>
      <c>
        <v>Bildirimsiz</v>
      </c>
      <c>
        <is>
          <t>10.07.2023 20:09:48</t>
        </is>
      </c>
      <c>
        <is>
          <t>10.07.2023 22:54:52</t>
        </is>
      </c>
      <c>
        <v>2.751111111</v>
      </c>
      <c>
        <v>0</v>
      </c>
      <c>
        <v>9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6.359241800342932</v>
      </c>
      <c>
        <v>0</v>
      </c>
      <c>
        <v>0</v>
      </c>
      <c>
        <v>0</v>
      </c>
      <c>
        <v>0</v>
      </c>
      <c>
        <v>0</v>
      </c>
      <c>
        <v>0</v>
      </c>
      <c>
        <v>6.359241800342932</v>
      </c>
    </row>
    <row>
      <c>
        <v>2604137</v>
      </c>
      <c>
        <v>1</v>
      </c>
      <c>
        <is>
          <t>MANİSA</t>
        </is>
      </c>
      <c>
        <v>ŞEHZADELER</v>
      </c>
      <c>
        <is>
          <t>OG Fideri</t>
        </is>
      </c>
      <c>
        <v>ÇINARLIKUYU KÖK 45-71-M00188_HatBaşıAyırıcı_53134670 M02_53134670</v>
      </c>
      <c>
        <v>OG Ayırıcı Arızası</v>
      </c>
      <c>
        <v>Dağıtım-OG</v>
      </c>
      <c>
        <v>Uzun</v>
      </c>
      <c>
        <v>Şebeke işletmecisi</v>
      </c>
      <c>
        <v>Bildirimsiz</v>
      </c>
      <c>
        <is>
          <t>10.07.2023 21:21:23</t>
        </is>
      </c>
      <c>
        <is>
          <t>11.07.2023 00:04:04</t>
        </is>
      </c>
      <c>
        <v>2.711388888</v>
      </c>
      <c>
        <v>0</v>
      </c>
      <c>
        <v>143</v>
      </c>
      <c>
        <v>0</v>
      </c>
      <c>
        <v>4</v>
      </c>
      <c>
        <v>0</v>
      </c>
      <c>
        <v>11</v>
      </c>
      <c>
        <v>0</v>
      </c>
      <c>
        <v>0</v>
      </c>
      <c>
        <v>0</v>
      </c>
      <c>
        <v>61.851061263439036</v>
      </c>
      <c>
        <v>0</v>
      </c>
      <c>
        <v>8.61569928713251</v>
      </c>
      <c>
        <v>0</v>
      </c>
      <c>
        <v>16.8286564546634</v>
      </c>
      <c>
        <v>0</v>
      </c>
      <c>
        <v>0</v>
      </c>
      <c>
        <v>87.29541700523495</v>
      </c>
    </row>
    <row>
      <c>
        <v>2603507</v>
      </c>
      <c>
        <v>1</v>
      </c>
      <c>
        <is>
          <t>İZMİR</t>
        </is>
      </c>
      <c>
        <v>NARLIDERE</v>
      </c>
      <c>
        <is>
          <t>OG Fideri</t>
        </is>
      </c>
      <c>
        <v>K-185 35-07-K00185_TRAFO K06_48243198</v>
      </c>
      <c>
        <v>Şebeke Yenileme ve Kapasite Artışı Çalışması</v>
      </c>
      <c>
        <v>Dağıtım-OG</v>
      </c>
      <c>
        <v>Uzun</v>
      </c>
      <c>
        <v>Şebeke işletmecisi</v>
      </c>
      <c>
        <v>Bildirimli</v>
      </c>
      <c>
        <is>
          <t>10.07.2023 10:15:47</t>
        </is>
      </c>
      <c>
        <is>
          <t>10.07.2023 20:05:46</t>
        </is>
      </c>
      <c>
        <v>9.833055555</v>
      </c>
      <c>
        <v>0</v>
      </c>
      <c>
        <v>142</v>
      </c>
      <c>
        <v>0</v>
      </c>
      <c>
        <v>36</v>
      </c>
      <c>
        <v>0</v>
      </c>
      <c>
        <v>15</v>
      </c>
      <c>
        <v>0</v>
      </c>
      <c>
        <v>0</v>
      </c>
      <c>
        <v>0</v>
      </c>
      <c>
        <v>1701.7286524556591</v>
      </c>
      <c>
        <v>0</v>
      </c>
      <c>
        <v>207.8078008949173</v>
      </c>
      <c>
        <v>0</v>
      </c>
      <c>
        <v>162.7358307296129</v>
      </c>
      <c>
        <v>0</v>
      </c>
      <c>
        <v>0</v>
      </c>
      <c>
        <v>2072.2722840801894</v>
      </c>
    </row>
    <row>
      <c>
        <v>2603264</v>
      </c>
      <c>
        <v>1</v>
      </c>
      <c>
        <is>
          <t>İZMİR</t>
        </is>
      </c>
      <c>
        <v>BORNOVA</v>
      </c>
      <c>
        <is>
          <t>AG Fideri</t>
        </is>
      </c>
      <c>
        <v>K-4014 35-02-K04014_C_56383772_56383772</v>
      </c>
      <c>
        <v>Üçüncü Şahısların Vermiş Olduğu Hasarlar</v>
      </c>
      <c>
        <v>Dağıtım-AG</v>
      </c>
      <c>
        <v>Uzun</v>
      </c>
      <c>
        <v>Dışsal</v>
      </c>
      <c>
        <v>Bildirimsiz</v>
      </c>
      <c>
        <is>
          <t>10.07.2023 00:33:09</t>
        </is>
      </c>
      <c>
        <is>
          <t>10.07.2023 02:21:24</t>
        </is>
      </c>
      <c>
        <v>1.804166666</v>
      </c>
      <c>
        <v>0</v>
      </c>
      <c>
        <v>95</v>
      </c>
      <c>
        <v>0</v>
      </c>
      <c>
        <v>0</v>
      </c>
      <c>
        <v>0</v>
      </c>
      <c>
        <v>8</v>
      </c>
      <c>
        <v>0</v>
      </c>
      <c>
        <v>0</v>
      </c>
      <c>
        <v>0</v>
      </c>
      <c>
        <v>42.14788220884331</v>
      </c>
      <c>
        <v>0</v>
      </c>
      <c>
        <v>0</v>
      </c>
      <c>
        <v>0</v>
      </c>
      <c>
        <v>4.137031143539687</v>
      </c>
      <c>
        <v>0</v>
      </c>
      <c>
        <v>0</v>
      </c>
      <c>
        <v>46.284913352383</v>
      </c>
    </row>
    <row>
      <c>
        <v>2603945</v>
      </c>
      <c>
        <v>1</v>
      </c>
      <c>
        <is>
          <t>İZMİR</t>
        </is>
      </c>
      <c>
        <v>BAYRAKLI</v>
      </c>
      <c>
        <is>
          <t>AG Fideri</t>
        </is>
      </c>
      <c>
        <v>M-2561 35-02-M02561_C_56381904_56381904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10.07.2023 16:45:30</t>
        </is>
      </c>
      <c>
        <is>
          <t>10.07.2023 17:52:21</t>
        </is>
      </c>
      <c>
        <v>1.114166666</v>
      </c>
      <c>
        <v>0</v>
      </c>
      <c>
        <v>24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8.069707110013857</v>
      </c>
      <c>
        <v>0</v>
      </c>
      <c>
        <v>0</v>
      </c>
      <c>
        <v>0</v>
      </c>
      <c>
        <v>8.244586408690076</v>
      </c>
      <c>
        <v>0</v>
      </c>
      <c>
        <v>0</v>
      </c>
      <c>
        <v>16.314293518703934</v>
      </c>
    </row>
    <row>
      <c>
        <v>2603951</v>
      </c>
      <c>
        <v>1</v>
      </c>
      <c>
        <is>
          <t>MANİSA</t>
        </is>
      </c>
      <c>
        <v>GÖRDES</v>
      </c>
      <c>
        <is>
          <t>AG Fideri</t>
        </is>
      </c>
      <c>
        <v>BEĞEL DEĞİRMENBOĞAZI TR-1 45-75-M00283_B_56405394_56405394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10.07.2023 16:56:41</t>
        </is>
      </c>
      <c>
        <is>
          <t>10.07.2023 19:48:49</t>
        </is>
      </c>
      <c>
        <v>2.868888888</v>
      </c>
      <c>
        <v>0</v>
      </c>
      <c>
        <v>6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6.290066859378359</v>
      </c>
      <c>
        <v>0</v>
      </c>
      <c>
        <v>8.540197433906666</v>
      </c>
      <c>
        <v>0</v>
      </c>
      <c>
        <v>0</v>
      </c>
      <c>
        <v>0</v>
      </c>
      <c>
        <v>0</v>
      </c>
      <c>
        <v>14.830264293285026</v>
      </c>
    </row>
    <row>
      <c>
        <v>2603799</v>
      </c>
      <c>
        <v>1</v>
      </c>
      <c>
        <is>
          <t>MANİSA</t>
        </is>
      </c>
      <c>
        <v>ŞEHZADELER</v>
      </c>
      <c>
        <is>
          <t>OG Fideri</t>
        </is>
      </c>
      <c>
        <v>BEYDERE KÖK 45-71-M00128_HatBaşıAyırıcı_53135144 M07_53135144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10.07.2023 13:48:49</t>
        </is>
      </c>
      <c>
        <is>
          <t>10.07.2023 19:44:22</t>
        </is>
      </c>
      <c>
        <v>5.925833333</v>
      </c>
      <c>
        <v>0</v>
      </c>
      <c>
        <v>2</v>
      </c>
      <c>
        <v>11</v>
      </c>
      <c>
        <v>17</v>
      </c>
      <c>
        <v>0</v>
      </c>
      <c>
        <v>1</v>
      </c>
      <c>
        <v>0</v>
      </c>
      <c>
        <v>0</v>
      </c>
      <c>
        <v>0</v>
      </c>
      <c>
        <v>3.036892782978889</v>
      </c>
      <c>
        <v>134.51190363081832</v>
      </c>
      <c>
        <v>360.9505844669973</v>
      </c>
      <c>
        <v>0</v>
      </c>
      <c>
        <v>6.299206925574933</v>
      </c>
      <c>
        <v>0</v>
      </c>
      <c>
        <v>0</v>
      </c>
      <c>
        <v>504.7985878063695</v>
      </c>
    </row>
    <row>
      <c>
        <v>2603653</v>
      </c>
      <c>
        <v>1</v>
      </c>
      <c>
        <is>
          <t>MANİSA</t>
        </is>
      </c>
      <c>
        <v>ALAŞEHİR</v>
      </c>
      <c>
        <is>
          <t>Kullanıcı Bağlantı Hattı</t>
        </is>
      </c>
      <c>
        <v>ALAŞEHİR TR-80 45-73-M00080_945669383_945669383</v>
      </c>
      <c>
        <v>Üçüncü Şahısların Vermiş Olduğu Hasarlar</v>
      </c>
      <c>
        <v>Dağıtım-AG</v>
      </c>
      <c>
        <v>Uzun</v>
      </c>
      <c>
        <v>Dışsal</v>
      </c>
      <c>
        <v>Bildirimsiz</v>
      </c>
      <c>
        <is>
          <t>10.07.2023 12:14:12</t>
        </is>
      </c>
      <c>
        <is>
          <t>10.07.2023 13:18:58</t>
        </is>
      </c>
      <c>
        <v>1.079444444</v>
      </c>
      <c>
        <v>0</v>
      </c>
      <c>
        <v>7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1.9116937625001151</v>
      </c>
      <c>
        <v>0</v>
      </c>
      <c>
        <v>0</v>
      </c>
      <c>
        <v>0</v>
      </c>
      <c>
        <v>0</v>
      </c>
      <c>
        <v>0</v>
      </c>
      <c>
        <v>0</v>
      </c>
      <c>
        <v>1.9116937625001151</v>
      </c>
    </row>
    <row>
      <c>
        <v>2603908</v>
      </c>
      <c>
        <v>1</v>
      </c>
      <c>
        <is>
          <t>İZMİR</t>
        </is>
      </c>
      <c>
        <v>FOÇA</v>
      </c>
      <c>
        <is>
          <t>Saha Dağıtım Kutusu (SDK)</t>
        </is>
      </c>
      <c>
        <v>FOÇA TR-46 35-23-L00046_A a1b_42054546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10.07.2023 16:09:07</t>
        </is>
      </c>
      <c>
        <is>
          <t>10.07.2023 18:04:01</t>
        </is>
      </c>
      <c>
        <v>1.915</v>
      </c>
      <c>
        <v>0</v>
      </c>
      <c>
        <v>4</v>
      </c>
      <c>
        <v>0</v>
      </c>
      <c>
        <v>0</v>
      </c>
      <c>
        <v>0</v>
      </c>
      <c>
        <v>15</v>
      </c>
      <c>
        <v>0</v>
      </c>
      <c>
        <v>0</v>
      </c>
      <c>
        <v>0</v>
      </c>
      <c>
        <v>1.5870339320735765</v>
      </c>
      <c>
        <v>0</v>
      </c>
      <c>
        <v>0</v>
      </c>
      <c>
        <v>0</v>
      </c>
      <c>
        <v>64.88352114091424</v>
      </c>
      <c>
        <v>0</v>
      </c>
      <c>
        <v>0</v>
      </c>
      <c>
        <v>66.47055507298782</v>
      </c>
    </row>
    <row>
      <c>
        <v>2603361</v>
      </c>
      <c>
        <v>1</v>
      </c>
      <c>
        <is>
          <t>İZMİR</t>
        </is>
      </c>
      <c>
        <v>BAYINDIR</v>
      </c>
      <c>
        <is>
          <t>OG Fideri</t>
        </is>
      </c>
      <c>
        <v>ÇIRPI TR-1-2/3 35-20-M00008_KANDAK M08_92842099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10.07.2023 07:46:27</t>
        </is>
      </c>
      <c>
        <is>
          <t>10.07.2023 09:10:09</t>
        </is>
      </c>
      <c>
        <v>1.395</v>
      </c>
      <c>
        <v>0</v>
      </c>
      <c>
        <v>99</v>
      </c>
      <c>
        <v>0</v>
      </c>
      <c>
        <v>17</v>
      </c>
      <c>
        <v>0</v>
      </c>
      <c>
        <v>26</v>
      </c>
      <c>
        <v>0</v>
      </c>
      <c>
        <v>0</v>
      </c>
      <c>
        <v>0</v>
      </c>
      <c>
        <v>41.38575702400075</v>
      </c>
      <c>
        <v>0</v>
      </c>
      <c>
        <v>137.44498954759374</v>
      </c>
      <c>
        <v>0</v>
      </c>
      <c>
        <v>66.25259609494294</v>
      </c>
      <c>
        <v>0</v>
      </c>
      <c>
        <v>0</v>
      </c>
      <c>
        <v>245.08334266653742</v>
      </c>
    </row>
    <row>
      <c>
        <v>2603410</v>
      </c>
      <c>
        <v>1</v>
      </c>
      <c>
        <is>
          <t>İZMİR</t>
        </is>
      </c>
      <c>
        <v>BUCA</v>
      </c>
      <c>
        <is>
          <t>Dağıtım Transformatörü</t>
        </is>
      </c>
      <c>
        <v>K-4442 35-03-K04442_35-03-K04442_41920955</v>
      </c>
      <c>
        <v>Şebeke Bakım Çalışması</v>
      </c>
      <c>
        <v>Dağıtım-AG</v>
      </c>
      <c>
        <v>Uzun</v>
      </c>
      <c>
        <v>Şebeke işletmecisi</v>
      </c>
      <c>
        <v>Bildirimli</v>
      </c>
      <c>
        <is>
          <t>10.07.2023 08:54:39</t>
        </is>
      </c>
      <c>
        <is>
          <t>10.07.2023 12:25:04</t>
        </is>
      </c>
      <c>
        <v>3.506944444</v>
      </c>
      <c>
        <v>0</v>
      </c>
      <c>
        <v>659</v>
      </c>
      <c>
        <v>0</v>
      </c>
      <c>
        <v>0</v>
      </c>
      <c>
        <v>0</v>
      </c>
      <c>
        <v>54</v>
      </c>
      <c>
        <v>0</v>
      </c>
      <c>
        <v>0</v>
      </c>
      <c>
        <v>0</v>
      </c>
      <c>
        <v>610.7926964080019</v>
      </c>
      <c>
        <v>0</v>
      </c>
      <c>
        <v>0</v>
      </c>
      <c>
        <v>0</v>
      </c>
      <c>
        <v>223.5075232403837</v>
      </c>
      <c>
        <v>0</v>
      </c>
      <c>
        <v>0</v>
      </c>
      <c>
        <v>834.3002196483856</v>
      </c>
    </row>
    <row>
      <c>
        <v>2603742</v>
      </c>
      <c>
        <v>1</v>
      </c>
      <c>
        <is>
          <t>MANİSA</t>
        </is>
      </c>
      <c>
        <v>ALAŞEHİR</v>
      </c>
      <c>
        <is>
          <t>OG Fideri</t>
        </is>
      </c>
      <c>
        <v>GÜMÜŞÇAY KÖK 45-73-M00477_HatBaşıAyırıcı_53136497 M05_53136497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10.07.2023 13:47:22</t>
        </is>
      </c>
      <c>
        <is>
          <t>10.07.2023 15:46:20</t>
        </is>
      </c>
      <c>
        <v>1.982777777</v>
      </c>
      <c>
        <v>0</v>
      </c>
      <c>
        <v>0</v>
      </c>
      <c>
        <v>3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19.977175168128813</v>
      </c>
      <c>
        <v>0</v>
      </c>
      <c>
        <v>21.445501583711664</v>
      </c>
      <c>
        <v>0</v>
      </c>
      <c>
        <v>0</v>
      </c>
      <c>
        <v>0</v>
      </c>
      <c>
        <v>41.42267675184048</v>
      </c>
    </row>
    <row>
      <c>
        <v>2603387</v>
      </c>
      <c>
        <v>1</v>
      </c>
      <c>
        <is>
          <t>MANİSA</t>
        </is>
      </c>
      <c>
        <v>SOMA</v>
      </c>
      <c>
        <is>
          <t>DM</t>
        </is>
      </c>
      <c>
        <v>SOMA A SANTRALİ İM/DM 45-82-A00001_SAVAŞTEPE 15.8 L14_2324960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10.07.2023 08:21:57</t>
        </is>
      </c>
      <c>
        <is>
          <t>10.07.2023 08:40:01</t>
        </is>
      </c>
      <c>
        <v>0.301111111</v>
      </c>
      <c>
        <v>16</v>
      </c>
      <c>
        <v>866</v>
      </c>
      <c>
        <v>73</v>
      </c>
      <c>
        <v>41</v>
      </c>
      <c>
        <v>16</v>
      </c>
      <c>
        <v>50</v>
      </c>
      <c>
        <v>0</v>
      </c>
      <c>
        <v>1</v>
      </c>
      <c>
        <v>1.1983356573932087</v>
      </c>
      <c>
        <v>29.165242573679993</v>
      </c>
      <c>
        <v>24.76654543152863</v>
      </c>
      <c>
        <v>9.31446912937671</v>
      </c>
      <c>
        <v>16.391285827306554</v>
      </c>
      <c>
        <v>8.581489816984506</v>
      </c>
      <c>
        <v>0</v>
      </c>
      <c>
        <v>2.0830364889192174</v>
      </c>
      <c>
        <v>91.50040492518882</v>
      </c>
    </row>
    <row>
      <c>
        <v>2603885</v>
      </c>
      <c>
        <v>1</v>
      </c>
      <c>
        <is>
          <t>MANİSA</t>
        </is>
      </c>
      <c>
        <v>TURGUTLU</v>
      </c>
      <c>
        <is>
          <t>DM</t>
        </is>
      </c>
      <c>
        <v>DERBENT İM-DM 45-83-A00004_MANİSA-1 M03_2331626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10.07.2023 15:40:44</t>
        </is>
      </c>
      <c>
        <is>
          <t>10.07.2023 16:24:54</t>
        </is>
      </c>
      <c>
        <v>0.736111111</v>
      </c>
      <c>
        <v>12</v>
      </c>
      <c>
        <v>462</v>
      </c>
      <c>
        <v>494</v>
      </c>
      <c>
        <v>824</v>
      </c>
      <c>
        <v>51</v>
      </c>
      <c>
        <v>159</v>
      </c>
      <c>
        <v>1</v>
      </c>
      <c>
        <v>0</v>
      </c>
      <c>
        <v>11.018945859337371</v>
      </c>
      <c>
        <v>104.5418615409579</v>
      </c>
      <c>
        <v>1321.1618221524543</v>
      </c>
      <c>
        <v>1168.957348785928</v>
      </c>
      <c>
        <v>76.25798938312505</v>
      </c>
      <c>
        <v>149.43149801181184</v>
      </c>
      <c>
        <v>121.33871570733498</v>
      </c>
      <c>
        <v>0</v>
      </c>
      <c>
        <v>2952.70818144095</v>
      </c>
    </row>
    <row>
      <c>
        <v>2603344</v>
      </c>
      <c>
        <v>1</v>
      </c>
      <c>
        <is>
          <t>İZMİR</t>
        </is>
      </c>
      <c>
        <v>ÖDEMİŞ</v>
      </c>
      <c>
        <is>
          <t>Dağıtım Transformatörü</t>
        </is>
      </c>
      <c>
        <v>OVACIK TR-1 35-15-L00285_35-15-L00285_2365509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10.07.2023 06:49:06</t>
        </is>
      </c>
      <c>
        <is>
          <t>10.07.2023 11:25:38</t>
        </is>
      </c>
      <c>
        <v>4.608888888</v>
      </c>
      <c>
        <v>0</v>
      </c>
      <c>
        <v>46</v>
      </c>
      <c>
        <v>0</v>
      </c>
      <c>
        <v>8</v>
      </c>
      <c>
        <v>0</v>
      </c>
      <c>
        <v>13</v>
      </c>
      <c>
        <v>0</v>
      </c>
      <c>
        <v>0</v>
      </c>
      <c>
        <v>0</v>
      </c>
      <c>
        <v>17.036725496677764</v>
      </c>
      <c>
        <v>0</v>
      </c>
      <c>
        <v>14.98813749205096</v>
      </c>
      <c>
        <v>0</v>
      </c>
      <c>
        <v>15.521521055198717</v>
      </c>
      <c>
        <v>0</v>
      </c>
      <c>
        <v>0</v>
      </c>
      <c>
        <v>47.546384043927446</v>
      </c>
    </row>
    <row>
      <c>
        <v>2603722</v>
      </c>
      <c>
        <v>1</v>
      </c>
      <c>
        <is>
          <t>İZMİR</t>
        </is>
      </c>
      <c>
        <v>ÇEŞME</v>
      </c>
      <c>
        <is>
          <t>AG Fideri</t>
        </is>
      </c>
      <c>
        <v>L-284 İMAMOĞLU TRAFO 35-18-L00284_B_56370491_56370491</v>
      </c>
      <c>
        <v>AG Yeraltı Kablo Arızası</v>
      </c>
      <c>
        <v>Dağıtım-AG</v>
      </c>
      <c>
        <v>Uzun</v>
      </c>
      <c>
        <v>Şebeke işletmecisi</v>
      </c>
      <c>
        <v>Bildirimsiz</v>
      </c>
      <c>
        <is>
          <t>10.07.2023 09:59:00</t>
        </is>
      </c>
      <c>
        <is>
          <t>10.07.2023 18:28:03</t>
        </is>
      </c>
      <c>
        <v>8.484166666</v>
      </c>
      <c>
        <v>0</v>
      </c>
      <c>
        <v>59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242.53658554878604</v>
      </c>
      <c>
        <v>0</v>
      </c>
      <c>
        <v>0</v>
      </c>
      <c>
        <v>0</v>
      </c>
      <c>
        <v>5.087063464611429</v>
      </c>
      <c>
        <v>0</v>
      </c>
      <c>
        <v>0</v>
      </c>
      <c>
        <v>247.62364901339745</v>
      </c>
    </row>
    <row>
      <c>
        <v>2603487</v>
      </c>
      <c>
        <v>1</v>
      </c>
      <c>
        <is>
          <t>İZMİR</t>
        </is>
      </c>
      <c>
        <v>MENEMEN</v>
      </c>
      <c>
        <is>
          <t>DM</t>
        </is>
      </c>
      <c>
        <v>KESİKKÖY DM 35-28-M00309_BURUNCUK M14_96738829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10.07.2023 09:57:41</t>
        </is>
      </c>
      <c>
        <is>
          <t>10.07.2023 11:13:33</t>
        </is>
      </c>
      <c>
        <v>1.264444444</v>
      </c>
      <c>
        <v>2</v>
      </c>
      <c>
        <v>310</v>
      </c>
      <c>
        <v>2</v>
      </c>
      <c>
        <v>20</v>
      </c>
      <c>
        <v>16</v>
      </c>
      <c>
        <v>66</v>
      </c>
      <c>
        <v>2</v>
      </c>
      <c>
        <v>0</v>
      </c>
      <c>
        <v>1.627642881769876</v>
      </c>
      <c>
        <v>92.17914242066915</v>
      </c>
      <c>
        <v>5.296863336018296</v>
      </c>
      <c>
        <v>15.795705868211742</v>
      </c>
      <c>
        <v>94.61483579783969</v>
      </c>
      <c>
        <v>128.79996985197866</v>
      </c>
      <c>
        <v>78.88434048016663</v>
      </c>
      <c>
        <v>0</v>
      </c>
      <c>
        <v>417.1985006366541</v>
      </c>
    </row>
    <row>
      <c>
        <v>2604114</v>
      </c>
      <c>
        <v>1</v>
      </c>
      <c>
        <is>
          <t>İZMİR</t>
        </is>
      </c>
      <c>
        <v>TORBALI</v>
      </c>
      <c>
        <is>
          <t>OG Fideri</t>
        </is>
      </c>
      <c>
        <v>MARTIN BAUER ÖZEL TR 35-26-M00234Ö_ M01_2036551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10.07.2023 20:45:31</t>
        </is>
      </c>
      <c>
        <is>
          <t>10.07.2023 23:04:57</t>
        </is>
      </c>
      <c>
        <v>2.323888888</v>
      </c>
      <c>
        <v>0</v>
      </c>
      <c>
        <v>0</v>
      </c>
      <c>
        <v>0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172.35417443307892</v>
      </c>
      <c>
        <v>0</v>
      </c>
      <c>
        <v>172.35417443307892</v>
      </c>
    </row>
    <row>
      <c>
        <v>2603430</v>
      </c>
      <c>
        <v>1</v>
      </c>
      <c>
        <is>
          <t>İZMİR</t>
        </is>
      </c>
      <c>
        <v>SELÇUK</v>
      </c>
      <c>
        <is>
          <t>DM</t>
        </is>
      </c>
      <c>
        <v>SELÇUK İM/DM 35-13-A00004_SELÇUK ZİRAİ SULAMA L05_65986076</v>
      </c>
      <c>
        <v>OG İzolatör Arızası</v>
      </c>
      <c>
        <v>Dağıtım-OG</v>
      </c>
      <c>
        <v>Uzun</v>
      </c>
      <c>
        <v>Şebeke işletmecisi</v>
      </c>
      <c>
        <v>Bildirimsiz</v>
      </c>
      <c>
        <is>
          <t>10.07.2023 09:08:17</t>
        </is>
      </c>
      <c>
        <is>
          <t>10.07.2023 12:07:28</t>
        </is>
      </c>
      <c>
        <v>2.986388888</v>
      </c>
      <c>
        <v>1</v>
      </c>
      <c>
        <v>43</v>
      </c>
      <c>
        <v>21</v>
      </c>
      <c>
        <v>277</v>
      </c>
      <c>
        <v>14</v>
      </c>
      <c>
        <v>64</v>
      </c>
      <c>
        <v>1</v>
      </c>
      <c>
        <v>0</v>
      </c>
      <c>
        <v>3.3201837885465246</v>
      </c>
      <c>
        <v>61.96587459999699</v>
      </c>
      <c>
        <v>234.63974532130993</v>
      </c>
      <c>
        <v>1309.5352234076556</v>
      </c>
      <c>
        <v>1055.102845190737</v>
      </c>
      <c>
        <v>367.3191099705727</v>
      </c>
      <c>
        <v>13.227605420288922</v>
      </c>
      <c>
        <v>0</v>
      </c>
      <c>
        <v>3045.110587699108</v>
      </c>
    </row>
    <row>
      <c>
        <v>2603971</v>
      </c>
      <c>
        <v>1</v>
      </c>
      <c>
        <is>
          <t>İZMİR</t>
        </is>
      </c>
      <c>
        <v>BORNOVA</v>
      </c>
      <c>
        <is>
          <t>Dağıtım Transformatörü</t>
        </is>
      </c>
      <c>
        <v>M-1437 35-02-M01437_35-02-M01437_2348939</v>
      </c>
      <c>
        <v>Şebeke Yenileme ve Kapasite Artışı Çalışması</v>
      </c>
      <c>
        <v>Dağıtım-AG</v>
      </c>
      <c>
        <v>Uzun</v>
      </c>
      <c>
        <v>Şebeke işletmecisi</v>
      </c>
      <c>
        <v>Bildirimli</v>
      </c>
      <c>
        <is>
          <t>10.07.2023 17:13:51</t>
        </is>
      </c>
      <c>
        <is>
          <t>10.07.2023 22:22:20</t>
        </is>
      </c>
      <c>
        <v>5.141388888</v>
      </c>
      <c>
        <v>0</v>
      </c>
      <c>
        <v>0</v>
      </c>
      <c>
        <v>0</v>
      </c>
      <c>
        <v>0</v>
      </c>
      <c>
        <v>0</v>
      </c>
      <c>
        <v>11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165.42459751975562</v>
      </c>
      <c>
        <v>0</v>
      </c>
      <c>
        <v>84.22552243644225</v>
      </c>
      <c>
        <v>249.65011995619787</v>
      </c>
    </row>
    <row>
      <c>
        <v>2603530</v>
      </c>
      <c>
        <v>1</v>
      </c>
      <c>
        <is>
          <t>İZMİR</t>
        </is>
      </c>
      <c>
        <v>ÖDEMİŞ</v>
      </c>
      <c>
        <is>
          <t>AG Fideri</t>
        </is>
      </c>
      <c>
        <v>KAYMAKÇI TR-30 35-15-L00240_A_56368661_56368661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10.07.2023 10:27:58</t>
        </is>
      </c>
      <c>
        <is>
          <t>10.07.2023 11:53:01</t>
        </is>
      </c>
      <c>
        <v>1.4175</v>
      </c>
      <c>
        <v>0</v>
      </c>
      <c>
        <v>0</v>
      </c>
      <c>
        <v>0</v>
      </c>
      <c>
        <v>6</v>
      </c>
      <c>
        <v>0</v>
      </c>
      <c>
        <v>4</v>
      </c>
      <c>
        <v>0</v>
      </c>
      <c>
        <v>0</v>
      </c>
      <c>
        <v>0</v>
      </c>
      <c>
        <v>0</v>
      </c>
      <c>
        <v>0</v>
      </c>
      <c>
        <v>15.950452854881274</v>
      </c>
      <c>
        <v>0</v>
      </c>
      <c>
        <v>9.487917375026921</v>
      </c>
      <c>
        <v>0</v>
      </c>
      <c>
        <v>0</v>
      </c>
      <c>
        <v>25.438370229908195</v>
      </c>
    </row>
    <row>
      <c>
        <v>2604180</v>
      </c>
      <c>
        <v>1</v>
      </c>
      <c>
        <is>
          <t>İZMİR</t>
        </is>
      </c>
      <c>
        <v>KİRAZ</v>
      </c>
      <c>
        <is>
          <t>OG Fideri</t>
        </is>
      </c>
      <c>
        <v>HALİLLER KÖK 35-31-L00228_HatBaşıAyırıcı_72311456 L02_72311456</v>
      </c>
      <c>
        <v>OG Ayırıcı Arızası</v>
      </c>
      <c>
        <v>Dağıtım-OG</v>
      </c>
      <c>
        <v>Uzun</v>
      </c>
      <c>
        <v>Şebeke işletmecisi</v>
      </c>
      <c>
        <v>Bildirimsiz</v>
      </c>
      <c>
        <is>
          <t>10.07.2023 22:11:23</t>
        </is>
      </c>
      <c>
        <is>
          <t>11.07.2023 02:21:10</t>
        </is>
      </c>
      <c>
        <v>4.163055555</v>
      </c>
      <c>
        <v>0</v>
      </c>
      <c>
        <v>15</v>
      </c>
      <c>
        <v>0</v>
      </c>
      <c>
        <v>9</v>
      </c>
      <c>
        <v>0</v>
      </c>
      <c>
        <v>4</v>
      </c>
      <c>
        <v>0</v>
      </c>
      <c>
        <v>0</v>
      </c>
      <c>
        <v>0</v>
      </c>
      <c>
        <v>14.772679912122182</v>
      </c>
      <c>
        <v>0</v>
      </c>
      <c>
        <v>14.21490155499174</v>
      </c>
      <c>
        <v>0</v>
      </c>
      <c>
        <v>20.891349746738776</v>
      </c>
      <c>
        <v>0</v>
      </c>
      <c>
        <v>0</v>
      </c>
      <c>
        <v>49.878931213852695</v>
      </c>
    </row>
    <row>
      <c>
        <v>2603301</v>
      </c>
      <c>
        <v>1</v>
      </c>
      <c>
        <is>
          <t>MANİSA</t>
        </is>
      </c>
      <c>
        <v>GÖRDES</v>
      </c>
      <c>
        <is>
          <t>AG Fideri</t>
        </is>
      </c>
      <c>
        <v>YAKAKÖY ULUBEY TR-1 45-75-M00263_B_56391370_56391370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10.07.2023 02:00:04</t>
        </is>
      </c>
      <c>
        <is>
          <t>10.07.2023 04:12:13</t>
        </is>
      </c>
      <c>
        <v>2.2025</v>
      </c>
      <c>
        <v>0</v>
      </c>
      <c>
        <v>9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0.16427270906528474</v>
      </c>
      <c>
        <v>0</v>
      </c>
      <c>
        <v>0.21690005293950954</v>
      </c>
      <c>
        <v>0</v>
      </c>
      <c>
        <v>0</v>
      </c>
      <c>
        <v>0</v>
      </c>
      <c>
        <v>0</v>
      </c>
      <c>
        <v>0.3811727620047943</v>
      </c>
    </row>
    <row>
      <c>
        <v>2603424</v>
      </c>
      <c>
        <v>1</v>
      </c>
      <c>
        <is>
          <t>İZMİR</t>
        </is>
      </c>
      <c>
        <v>KEMALPAŞA</v>
      </c>
      <c>
        <is>
          <t>KÖK</t>
        </is>
      </c>
      <c>
        <v>KARABEL KÖK(VİŞNELİ KÖK) 35-26-M01207_ÇAPAK KÖK M03_66051263</v>
      </c>
      <c>
        <v>Şebeke Bakım Çalışması</v>
      </c>
      <c>
        <v>Dağıtım-OG</v>
      </c>
      <c>
        <v>Uzun</v>
      </c>
      <c>
        <v>Şebeke işletmecisi</v>
      </c>
      <c>
        <v>Bildirimli</v>
      </c>
      <c>
        <is>
          <t>10.07.2023 09:06:53</t>
        </is>
      </c>
      <c>
        <is>
          <t>10.07.2023 17:02:32</t>
        </is>
      </c>
      <c>
        <v>7.9275</v>
      </c>
      <c>
        <v>12</v>
      </c>
      <c>
        <v>668</v>
      </c>
      <c>
        <v>20</v>
      </c>
      <c>
        <v>35</v>
      </c>
      <c>
        <v>35</v>
      </c>
      <c>
        <v>87</v>
      </c>
      <c>
        <v>1</v>
      </c>
      <c>
        <v>0</v>
      </c>
      <c>
        <v>57.45224740828917</v>
      </c>
      <c>
        <v>1038.092839247312</v>
      </c>
      <c>
        <v>462.41169152627856</v>
      </c>
      <c>
        <v>226.0614330340096</v>
      </c>
      <c>
        <v>797.9471747512596</v>
      </c>
      <c>
        <v>614.4187851282588</v>
      </c>
      <c>
        <v>588.2802697290556</v>
      </c>
      <c>
        <v>0</v>
      </c>
      <c>
        <v>3784.664440824463</v>
      </c>
    </row>
    <row>
      <c>
        <v>2604011</v>
      </c>
      <c>
        <v>1</v>
      </c>
      <c>
        <is>
          <t>İZMİR</t>
        </is>
      </c>
      <c>
        <v>ÖDEMİŞ</v>
      </c>
      <c>
        <is>
          <t>DM</t>
        </is>
      </c>
      <c>
        <v>OVAKENT İM 35-15-A00003_OVAKENT L03_2308503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10.07.2023 18:03:36</t>
        </is>
      </c>
      <c>
        <is>
          <t>10.07.2023 19:47:27</t>
        </is>
      </c>
      <c>
        <v>1.730833333</v>
      </c>
      <c>
        <v>0</v>
      </c>
      <c>
        <v>971</v>
      </c>
      <c>
        <v>0</v>
      </c>
      <c>
        <v>18</v>
      </c>
      <c>
        <v>1</v>
      </c>
      <c>
        <v>133</v>
      </c>
      <c>
        <v>0</v>
      </c>
      <c>
        <v>0</v>
      </c>
      <c>
        <v>0</v>
      </c>
      <c>
        <v>296.5216452720022</v>
      </c>
      <c>
        <v>0</v>
      </c>
      <c>
        <v>65.515550926753</v>
      </c>
      <c>
        <v>13.118819968395282</v>
      </c>
      <c>
        <v>145.82288071030004</v>
      </c>
      <c>
        <v>0</v>
      </c>
      <c>
        <v>0</v>
      </c>
      <c>
        <v>520.9788968774506</v>
      </c>
    </row>
    <row>
      <c>
        <v>2603324</v>
      </c>
      <c>
        <v>1</v>
      </c>
      <c>
        <is>
          <t>İZMİR</t>
        </is>
      </c>
      <c>
        <v>MENDERES</v>
      </c>
      <c>
        <is>
          <t>KÖK</t>
        </is>
      </c>
      <c>
        <v>METAL İŞLERİ TR-12 KÖK 35-22-M00112_TAHTALIÇAY-OĞLANANASI DİZDARLAR SULAMA GRUBU M04_72106668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10.07.2023 06:01:38</t>
        </is>
      </c>
      <c>
        <is>
          <t>10.07.2023 07:27:24</t>
        </is>
      </c>
      <c>
        <v>1.429444444</v>
      </c>
      <c>
        <v>0</v>
      </c>
      <c>
        <v>29</v>
      </c>
      <c>
        <v>1</v>
      </c>
      <c>
        <v>12</v>
      </c>
      <c>
        <v>8</v>
      </c>
      <c>
        <v>20</v>
      </c>
      <c>
        <v>3</v>
      </c>
      <c>
        <v>0</v>
      </c>
      <c>
        <v>0</v>
      </c>
      <c>
        <v>7.49280404263895</v>
      </c>
      <c>
        <v>1.8503343114027802</v>
      </c>
      <c>
        <v>33.295652145572724</v>
      </c>
      <c>
        <v>24.41010348348928</v>
      </c>
      <c>
        <v>10.745586010756085</v>
      </c>
      <c>
        <v>22.2351353046254</v>
      </c>
      <c>
        <v>0</v>
      </c>
      <c>
        <v>100.02961529848523</v>
      </c>
    </row>
    <row>
      <c>
        <v>2603988</v>
      </c>
      <c>
        <v>1</v>
      </c>
      <c>
        <is>
          <t>İZMİR</t>
        </is>
      </c>
      <c>
        <v>KONAK</v>
      </c>
      <c>
        <is>
          <t>Saha Dağıtım Kutusu (SDK)</t>
        </is>
      </c>
      <c>
        <v>M-2009 35-01-M02009_E 1E_5850019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10.07.2023 17:24:12</t>
        </is>
      </c>
      <c>
        <is>
          <t>10.07.2023 19:15:20</t>
        </is>
      </c>
      <c>
        <v>1.852222222</v>
      </c>
      <c>
        <v>0</v>
      </c>
      <c>
        <v>0</v>
      </c>
      <c>
        <v>0</v>
      </c>
      <c>
        <v>0</v>
      </c>
      <c>
        <v>0</v>
      </c>
      <c>
        <v>36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70.75583227635269</v>
      </c>
      <c>
        <v>0</v>
      </c>
      <c>
        <v>0</v>
      </c>
      <c>
        <v>70.75583227635269</v>
      </c>
    </row>
    <row>
      <c>
        <v>2603447</v>
      </c>
      <c>
        <v>1</v>
      </c>
      <c>
        <is>
          <t>MANİSA</t>
        </is>
      </c>
      <c>
        <v>SARIGÖL</v>
      </c>
      <c>
        <is>
          <t>AG Fideri</t>
        </is>
      </c>
      <c>
        <v>ŞEYHDAVUTLAR TR-4 KEMİKLİ 45-79-M00121_A_56387154_56387154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10.07.2023 09:16:17</t>
        </is>
      </c>
      <c>
        <is>
          <t>10.07.2023 13:40:19</t>
        </is>
      </c>
      <c>
        <v>4.400555555</v>
      </c>
      <c>
        <v>0</v>
      </c>
      <c>
        <v>16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6.897633952385443</v>
      </c>
      <c>
        <v>0</v>
      </c>
      <c>
        <v>16.828868437733103</v>
      </c>
      <c>
        <v>0</v>
      </c>
      <c>
        <v>0</v>
      </c>
      <c>
        <v>0</v>
      </c>
      <c>
        <v>0</v>
      </c>
      <c>
        <v>23.726502390118547</v>
      </c>
    </row>
    <row>
      <c>
        <v>2604134</v>
      </c>
      <c>
        <v>1</v>
      </c>
      <c>
        <is>
          <t>MANİSA</t>
        </is>
      </c>
      <c>
        <v>ALAŞEHİR</v>
      </c>
      <c>
        <is>
          <t>KÖK</t>
        </is>
      </c>
      <c>
        <v>EVRENLİ KÖK 45-73-M00139_EVRENLİ OSMANİYE KOZLUCA M03_2055361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10.07.2023 21:13:42</t>
        </is>
      </c>
      <c>
        <is>
          <t>10.07.2023 21:45:55</t>
        </is>
      </c>
      <c>
        <v>0.536944444</v>
      </c>
      <c>
        <v>3</v>
      </c>
      <c>
        <v>551</v>
      </c>
      <c>
        <v>2</v>
      </c>
      <c>
        <v>40</v>
      </c>
      <c>
        <v>0</v>
      </c>
      <c>
        <v>15</v>
      </c>
      <c>
        <v>0</v>
      </c>
      <c>
        <v>0</v>
      </c>
      <c>
        <v>0.45532775378833334</v>
      </c>
      <c>
        <v>43.4127648044669</v>
      </c>
      <c>
        <v>6.104709981819111</v>
      </c>
      <c>
        <v>25.470748281306225</v>
      </c>
      <c>
        <v>0</v>
      </c>
      <c>
        <v>5.462699099563859</v>
      </c>
      <c>
        <v>0</v>
      </c>
      <c>
        <v>0</v>
      </c>
      <c>
        <v>80.90624992094443</v>
      </c>
    </row>
    <row>
      <c>
        <v>2603616</v>
      </c>
      <c>
        <v>1</v>
      </c>
      <c>
        <is>
          <t>İZMİR</t>
        </is>
      </c>
      <c>
        <v>KONAK</v>
      </c>
      <c>
        <is>
          <t>Dağıtım Transformatörü</t>
        </is>
      </c>
      <c>
        <v>K-4833 35-01-K04833_35-01-K04833_2377059</v>
      </c>
      <c>
        <v>AG Hatta Ağaç Kesimi</v>
      </c>
      <c>
        <v>Dağıtım-AG</v>
      </c>
      <c>
        <v>Uzun</v>
      </c>
      <c>
        <v>Şebeke işletmecisi</v>
      </c>
      <c>
        <v>Bildirimsiz</v>
      </c>
      <c>
        <is>
          <t>10.07.2023 11:37:58</t>
        </is>
      </c>
      <c>
        <is>
          <t>10.07.2023 12:03:54</t>
        </is>
      </c>
      <c>
        <v>0.432222222</v>
      </c>
      <c>
        <v>0</v>
      </c>
      <c>
        <v>179</v>
      </c>
      <c>
        <v>0</v>
      </c>
      <c>
        <v>0</v>
      </c>
      <c>
        <v>0</v>
      </c>
      <c>
        <v>22</v>
      </c>
      <c>
        <v>0</v>
      </c>
      <c>
        <v>0</v>
      </c>
      <c>
        <v>0</v>
      </c>
      <c>
        <v>22.514360453620938</v>
      </c>
      <c>
        <v>0</v>
      </c>
      <c>
        <v>0</v>
      </c>
      <c>
        <v>0</v>
      </c>
      <c>
        <v>9.237287812138295</v>
      </c>
      <c>
        <v>0</v>
      </c>
      <c>
        <v>0</v>
      </c>
      <c>
        <v>31.751648265759233</v>
      </c>
    </row>
    <row>
      <c>
        <v>2603493</v>
      </c>
      <c>
        <v>1</v>
      </c>
      <c>
        <is>
          <t>İZMİR</t>
        </is>
      </c>
      <c>
        <v>DİKİLİ</v>
      </c>
      <c>
        <is>
          <t>KÖK</t>
        </is>
      </c>
      <c>
        <v>BİMEYKO KÖK-10 35-30-M00048_DENİZKÖY M05_2325697</v>
      </c>
      <c>
        <v>Şebeke Yenileme ve Kapasite Artışı Çalışması</v>
      </c>
      <c>
        <v>Dağıtım-OG</v>
      </c>
      <c>
        <v>Uzun</v>
      </c>
      <c>
        <v>Şebeke işletmecisi</v>
      </c>
      <c>
        <v>Bildirimli</v>
      </c>
      <c>
        <is>
          <t>10.07.2023 10:01:02</t>
        </is>
      </c>
      <c>
        <is>
          <t>10.07.2023 17:29:55</t>
        </is>
      </c>
      <c>
        <v>7.481388888</v>
      </c>
      <c>
        <v>2</v>
      </c>
      <c>
        <v>528</v>
      </c>
      <c>
        <v>5</v>
      </c>
      <c>
        <v>11</v>
      </c>
      <c>
        <v>10</v>
      </c>
      <c>
        <v>47</v>
      </c>
      <c>
        <v>0</v>
      </c>
      <c>
        <v>0</v>
      </c>
      <c>
        <v>5.499575304868952</v>
      </c>
      <c>
        <v>844.3486562425136</v>
      </c>
      <c>
        <v>6505.835298550391</v>
      </c>
      <c>
        <v>39.431115725858554</v>
      </c>
      <c>
        <v>1280.5729893641444</v>
      </c>
      <c>
        <v>454.26713205131006</v>
      </c>
      <c>
        <v>0</v>
      </c>
      <c>
        <v>0</v>
      </c>
      <c>
        <v>9129.954767239087</v>
      </c>
    </row>
    <row>
      <c>
        <v>2603842</v>
      </c>
      <c>
        <v>1</v>
      </c>
      <c>
        <is>
          <t>MANİSA</t>
        </is>
      </c>
      <c>
        <v>AKHİSAR</v>
      </c>
      <c>
        <is>
          <t>DM</t>
        </is>
      </c>
      <c>
        <v>AKSELENDİ İM 45-72-A00004_GÖLMARMARA M06_2100024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10.07.2023 15:04:41</t>
        </is>
      </c>
      <c>
        <is>
          <t>10.07.2023 15:35:51</t>
        </is>
      </c>
      <c>
        <v>0.519444444</v>
      </c>
      <c>
        <v>4</v>
      </c>
      <c>
        <v>1142</v>
      </c>
      <c>
        <v>243</v>
      </c>
      <c>
        <v>175</v>
      </c>
      <c>
        <v>15</v>
      </c>
      <c>
        <v>108</v>
      </c>
      <c>
        <v>1</v>
      </c>
      <c>
        <v>0</v>
      </c>
      <c>
        <v>1.2008562539366558</v>
      </c>
      <c>
        <v>123.08896635400197</v>
      </c>
      <c>
        <v>980.1606256697905</v>
      </c>
      <c>
        <v>407.5683803881858</v>
      </c>
      <c>
        <v>51.21449209815608</v>
      </c>
      <c>
        <v>46.46161236239837</v>
      </c>
      <c>
        <v>198.40758613830045</v>
      </c>
      <c>
        <v>0</v>
      </c>
      <c>
        <v>1808.10251926477</v>
      </c>
    </row>
    <row>
      <c>
        <v>2603510</v>
      </c>
      <c>
        <v>1</v>
      </c>
      <c>
        <is>
          <t>İZMİR</t>
        </is>
      </c>
      <c>
        <v>TİRE</v>
      </c>
      <c>
        <is>
          <t>Dağıtım Transformatörü</t>
        </is>
      </c>
      <c>
        <v>DM 1-2/5 35-29-L00062_35-29-L00062_72211166</v>
      </c>
      <c>
        <v>Şebeke Bakım Çalışması</v>
      </c>
      <c>
        <v>Dağıtım-AG</v>
      </c>
      <c>
        <v>Uzun</v>
      </c>
      <c>
        <v>Şebeke işletmecisi</v>
      </c>
      <c>
        <v>Bildirimli</v>
      </c>
      <c>
        <is>
          <t>10.07.2023 10:20:01</t>
        </is>
      </c>
      <c>
        <is>
          <t>10.07.2023 15:47:40</t>
        </is>
      </c>
      <c>
        <v>5.460833333</v>
      </c>
      <c>
        <v>0</v>
      </c>
      <c>
        <v>85</v>
      </c>
      <c>
        <v>0</v>
      </c>
      <c>
        <v>6</v>
      </c>
      <c>
        <v>0</v>
      </c>
      <c>
        <v>22</v>
      </c>
      <c>
        <v>0</v>
      </c>
      <c>
        <v>0</v>
      </c>
      <c>
        <v>0</v>
      </c>
      <c>
        <v>95.08099175234287</v>
      </c>
      <c>
        <v>0</v>
      </c>
      <c>
        <v>190.084172563523</v>
      </c>
      <c>
        <v>0</v>
      </c>
      <c>
        <v>142.73962462724677</v>
      </c>
      <c>
        <v>0</v>
      </c>
      <c>
        <v>0</v>
      </c>
      <c>
        <v>427.90478894311264</v>
      </c>
    </row>
    <row>
      <c>
        <v>2603802</v>
      </c>
      <c>
        <v>1</v>
      </c>
      <c>
        <is>
          <t>İZMİR</t>
        </is>
      </c>
      <c>
        <v>KARABURUN</v>
      </c>
      <c>
        <is>
          <t>Dağıtım Transformatörü</t>
        </is>
      </c>
      <c>
        <v>KARABURUN TR-15 35-21-L00013_35-21-L00013_2376071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10.07.2023 14:30:21</t>
        </is>
      </c>
      <c>
        <is>
          <t>10.07.2023 15:02:57</t>
        </is>
      </c>
      <c>
        <v>0.543333333</v>
      </c>
      <c>
        <v>0</v>
      </c>
      <c>
        <v>41</v>
      </c>
      <c>
        <v>0</v>
      </c>
      <c>
        <v>1</v>
      </c>
      <c>
        <v>0</v>
      </c>
      <c>
        <v>44</v>
      </c>
      <c>
        <v>0</v>
      </c>
      <c>
        <v>1</v>
      </c>
      <c>
        <v>0</v>
      </c>
      <c>
        <v>5.096072612260525</v>
      </c>
      <c>
        <v>0</v>
      </c>
      <c>
        <v>0.006967949893199999</v>
      </c>
      <c>
        <v>0</v>
      </c>
      <c>
        <v>61.682390607166184</v>
      </c>
      <c>
        <v>0</v>
      </c>
      <c>
        <v>13.54086216668743</v>
      </c>
      <c>
        <v>80.32629333600734</v>
      </c>
    </row>
    <row>
      <c>
        <v>2604074</v>
      </c>
      <c>
        <v>1</v>
      </c>
      <c>
        <is>
          <t>İZMİR</t>
        </is>
      </c>
      <c>
        <v>BAYRAKLI</v>
      </c>
      <c>
        <is>
          <t>Kullanıcı Bağlantı Hattı</t>
        </is>
      </c>
      <c>
        <v>K-908 35-04-K00908_99347722_99347722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10.07.2023 19:30:37</t>
        </is>
      </c>
      <c>
        <is>
          <t>10.07.2023 22:01:58</t>
        </is>
      </c>
      <c>
        <v>2.5225</v>
      </c>
      <c>
        <v>0</v>
      </c>
      <c>
        <v>4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3.0018591860919575</v>
      </c>
      <c>
        <v>0</v>
      </c>
      <c>
        <v>0</v>
      </c>
      <c>
        <v>0</v>
      </c>
      <c>
        <v>0</v>
      </c>
      <c>
        <v>0</v>
      </c>
      <c>
        <v>0</v>
      </c>
      <c>
        <v>3.0018591860919575</v>
      </c>
    </row>
    <row>
      <c>
        <v>2603719</v>
      </c>
      <c>
        <v>1</v>
      </c>
      <c>
        <is>
          <t>MANİSA</t>
        </is>
      </c>
      <c>
        <v>GÖLMARMARA</v>
      </c>
      <c>
        <is>
          <t>DM</t>
        </is>
      </c>
      <c>
        <v>GÖLMARMARA İM 45-85-A00001_KAYAALTI L15_2306956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10.07.2023 13:16:14</t>
        </is>
      </c>
      <c>
        <is>
          <t>10.07.2023 13:29:35</t>
        </is>
      </c>
      <c>
        <v>0.2225</v>
      </c>
      <c>
        <v>2</v>
      </c>
      <c>
        <v>425</v>
      </c>
      <c>
        <v>119</v>
      </c>
      <c>
        <v>13</v>
      </c>
      <c>
        <v>4</v>
      </c>
      <c>
        <v>19</v>
      </c>
      <c>
        <v>0</v>
      </c>
      <c>
        <v>0</v>
      </c>
      <c>
        <v>0.5030074260661561</v>
      </c>
      <c>
        <v>23.291775957016757</v>
      </c>
      <c>
        <v>292.3562394954284</v>
      </c>
      <c>
        <v>9.741934029858374</v>
      </c>
      <c>
        <v>1.2372223956900081</v>
      </c>
      <c>
        <v>3.252583365803872</v>
      </c>
      <c>
        <v>0</v>
      </c>
      <c>
        <v>0</v>
      </c>
      <c>
        <v>330.3827626698636</v>
      </c>
    </row>
    <row>
      <c>
        <v>2603364</v>
      </c>
      <c>
        <v>1</v>
      </c>
      <c>
        <is>
          <t>İZMİR</t>
        </is>
      </c>
      <c>
        <v>GAZİEMİR</v>
      </c>
      <c>
        <is>
          <t>Kullanıcı Bağlantı Hattı</t>
        </is>
      </c>
      <c>
        <v>K-4414 35-08-K04414_914574396_914574396</v>
      </c>
      <c>
        <v>AG Box / Sdk Abone Çıkış Sigorta Atığı</v>
      </c>
      <c>
        <v>Dağıtım-AG</v>
      </c>
      <c>
        <v>Uzun</v>
      </c>
      <c>
        <v>Şebeke işletmecisi</v>
      </c>
      <c>
        <v>Bildirimsiz</v>
      </c>
      <c>
        <is>
          <t>10.07.2023 07:48:59</t>
        </is>
      </c>
      <c>
        <is>
          <t>10.07.2023 09:17:40</t>
        </is>
      </c>
      <c>
        <v>1.478055555</v>
      </c>
      <c>
        <v>0</v>
      </c>
      <c>
        <v>0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4.223089911259072</v>
      </c>
      <c>
        <v>0</v>
      </c>
      <c>
        <v>0</v>
      </c>
      <c>
        <v>4.223089911259072</v>
      </c>
    </row>
    <row>
      <c>
        <v>2603596</v>
      </c>
      <c>
        <v>1</v>
      </c>
      <c>
        <is>
          <t>İZMİR</t>
        </is>
      </c>
      <c>
        <v>URLA</v>
      </c>
      <c>
        <is>
          <t>AG Fideri</t>
        </is>
      </c>
      <c>
        <v>GÜLBAHÇE TR-10 35-19-L00249_B_91017580_91017580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10.07.2023 11:16:49</t>
        </is>
      </c>
      <c>
        <is>
          <t>10.07.2023 15:05:38</t>
        </is>
      </c>
      <c>
        <v>3.813611111</v>
      </c>
      <c>
        <v>0</v>
      </c>
      <c>
        <v>25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23.692421002362998</v>
      </c>
      <c>
        <v>0</v>
      </c>
      <c>
        <v>0</v>
      </c>
      <c>
        <v>0</v>
      </c>
      <c>
        <v>9.053268651544446</v>
      </c>
      <c>
        <v>0</v>
      </c>
      <c>
        <v>0</v>
      </c>
      <c>
        <v>32.74568965390745</v>
      </c>
    </row>
    <row>
      <c>
        <v>2603888</v>
      </c>
      <c>
        <v>1</v>
      </c>
      <c>
        <is>
          <t>İZMİR</t>
        </is>
      </c>
      <c>
        <v>KARŞIYAKA</v>
      </c>
      <c>
        <is>
          <t>Kullanıcı Bağlantı Hattı</t>
        </is>
      </c>
      <c>
        <v>K-1316 35-04-K01316_913657132_913657132</v>
      </c>
      <c>
        <v>AG Box / Sdk Abone Çıkış Sigorta Atığı</v>
      </c>
      <c>
        <v>Dağıtım-AG</v>
      </c>
      <c>
        <v>Uzun</v>
      </c>
      <c>
        <v>Şebeke işletmecisi</v>
      </c>
      <c>
        <v>Bildirimsiz</v>
      </c>
      <c>
        <is>
          <t>10.07.2023 15:40:21</t>
        </is>
      </c>
      <c>
        <is>
          <t>10.07.2023 20:35:12</t>
        </is>
      </c>
      <c>
        <v>4.914166666</v>
      </c>
      <c>
        <v>0</v>
      </c>
      <c>
        <v>0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120.8213336233249</v>
      </c>
      <c>
        <v>0</v>
      </c>
      <c>
        <v>0</v>
      </c>
      <c>
        <v>120.8213336233249</v>
      </c>
    </row>
    <row>
      <c>
        <v>2603862</v>
      </c>
      <c>
        <v>1</v>
      </c>
      <c>
        <is>
          <t>İZMİR</t>
        </is>
      </c>
      <c>
        <v>BUCA</v>
      </c>
      <c>
        <is>
          <t>AG Fideri</t>
        </is>
      </c>
      <c>
        <v>M-460 35-03-M00460_B_56365021_56365021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10.07.2023 15:18:17</t>
        </is>
      </c>
      <c>
        <is>
          <t>10.07.2023 22:47:53</t>
        </is>
      </c>
      <c>
        <v>7.493333333</v>
      </c>
      <c>
        <v>0</v>
      </c>
      <c>
        <v>5</v>
      </c>
      <c>
        <v>0</v>
      </c>
      <c>
        <v>2</v>
      </c>
      <c>
        <v>0</v>
      </c>
      <c>
        <v>1</v>
      </c>
      <c>
        <v>0</v>
      </c>
      <c>
        <v>0</v>
      </c>
      <c>
        <v>0</v>
      </c>
      <c>
        <v>18.10843184708987</v>
      </c>
      <c>
        <v>0</v>
      </c>
      <c>
        <v>31.38981261767971</v>
      </c>
      <c>
        <v>0</v>
      </c>
      <c>
        <v>14.3989975423</v>
      </c>
      <c>
        <v>0</v>
      </c>
      <c>
        <v>0</v>
      </c>
      <c>
        <v>63.897242007069586</v>
      </c>
    </row>
    <row>
      <c>
        <v>2603739</v>
      </c>
      <c>
        <v>1</v>
      </c>
      <c>
        <is>
          <t>İZMİR</t>
        </is>
      </c>
      <c>
        <v>ÖDEMİŞ</v>
      </c>
      <c>
        <is>
          <t>DM</t>
        </is>
      </c>
      <c>
        <v>MESCİTLİ DM 35-15-L00904_MESCİTLİ SULAMA-1 L02_72320953</v>
      </c>
      <c>
        <v>OG Fider Açması</v>
      </c>
      <c>
        <v>Dağıtım-OG</v>
      </c>
      <c>
        <v>Kısa</v>
      </c>
      <c>
        <v>Şebeke işletmecisi</v>
      </c>
      <c>
        <v>Bildirimsiz</v>
      </c>
      <c>
        <is>
          <t>10.07.2023 13:47:31</t>
        </is>
      </c>
      <c>
        <is>
          <t>10.07.2023 13:48:11</t>
        </is>
      </c>
      <c>
        <v>0.011111111</v>
      </c>
      <c>
        <v>0</v>
      </c>
      <c>
        <v>0</v>
      </c>
      <c>
        <v>6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1.29817445650844</v>
      </c>
      <c>
        <v>0</v>
      </c>
      <c>
        <v>0</v>
      </c>
      <c>
        <v>0</v>
      </c>
      <c>
        <v>0</v>
      </c>
      <c>
        <v>0</v>
      </c>
      <c>
        <v>1.29817445650844</v>
      </c>
    </row>
    <row>
      <c>
        <v>2603925</v>
      </c>
      <c>
        <v>1</v>
      </c>
      <c>
        <is>
          <t>İZMİR</t>
        </is>
      </c>
      <c>
        <v>KARABAĞLAR</v>
      </c>
      <c>
        <is>
          <t>AG Fideri</t>
        </is>
      </c>
      <c>
        <v>K-4408 35-01-K04408_C_56378698_56378698</v>
      </c>
      <c>
        <v>Üçüncü Şahısların Vermiş Olduğu Hasarlar</v>
      </c>
      <c>
        <v>Dağıtım-AG</v>
      </c>
      <c>
        <v>Uzun</v>
      </c>
      <c>
        <v>Dışsal</v>
      </c>
      <c>
        <v>Bildirimsiz</v>
      </c>
      <c>
        <is>
          <t>10.07.2023 16:20:23</t>
        </is>
      </c>
      <c>
        <is>
          <t>10.07.2023 18:44:53</t>
        </is>
      </c>
      <c>
        <v>2.408333333</v>
      </c>
      <c>
        <v>0</v>
      </c>
      <c>
        <v>201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122.87206093615933</v>
      </c>
      <c>
        <v>0</v>
      </c>
      <c>
        <v>0</v>
      </c>
      <c>
        <v>0</v>
      </c>
      <c>
        <v>77.49719196062438</v>
      </c>
      <c>
        <v>0</v>
      </c>
      <c>
        <v>0</v>
      </c>
      <c>
        <v>200.3692528967837</v>
      </c>
    </row>
    <row>
      <c>
        <v>2603427</v>
      </c>
      <c>
        <v>1</v>
      </c>
      <c>
        <is>
          <t>MANİSA</t>
        </is>
      </c>
      <c>
        <v>SALİHLİ</v>
      </c>
      <c>
        <is>
          <t>AG Fideri</t>
        </is>
      </c>
      <c>
        <v>ÇAKALDOĞAN DEĞİRMENDERE TR 45-78-M00736_C_56391405_56391405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10.07.2023 09:05:27</t>
        </is>
      </c>
      <c>
        <is>
          <t>10.07.2023 10:29:38</t>
        </is>
      </c>
      <c>
        <v>1.403055555</v>
      </c>
      <c>
        <v>0</v>
      </c>
      <c>
        <v>19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4.069825799615454</v>
      </c>
      <c>
        <v>0</v>
      </c>
      <c>
        <v>0</v>
      </c>
      <c>
        <v>0</v>
      </c>
      <c>
        <v>0</v>
      </c>
      <c>
        <v>0</v>
      </c>
      <c>
        <v>0</v>
      </c>
      <c>
        <v>4.069825799615454</v>
      </c>
    </row>
    <row>
      <c>
        <v>2604117</v>
      </c>
      <c>
        <v>1</v>
      </c>
      <c>
        <is>
          <t>İZMİR</t>
        </is>
      </c>
      <c>
        <v>ÇEŞME</v>
      </c>
      <c>
        <is>
          <t>Saha Dağıtım Kutusu (SDK)</t>
        </is>
      </c>
      <c>
        <v>L-404 35-18-L00404_11684516 a1_5954253</v>
      </c>
      <c>
        <v>AG Box / Sdk Giriş Sigorta Atığı</v>
      </c>
      <c>
        <v>Dağıtım-AG</v>
      </c>
      <c>
        <v>Uzun</v>
      </c>
      <c>
        <v>Şebeke işletmecisi</v>
      </c>
      <c>
        <v>Bildirimsiz</v>
      </c>
      <c>
        <is>
          <t>10.07.2023 20:48:21</t>
        </is>
      </c>
      <c>
        <is>
          <t>10.07.2023 23:18:28</t>
        </is>
      </c>
      <c>
        <v>2.501944444</v>
      </c>
      <c>
        <v>0</v>
      </c>
      <c>
        <v>27</v>
      </c>
      <c>
        <v>0</v>
      </c>
      <c>
        <v>0</v>
      </c>
      <c>
        <v>0</v>
      </c>
      <c>
        <v>17</v>
      </c>
      <c>
        <v>0</v>
      </c>
      <c>
        <v>0</v>
      </c>
      <c>
        <v>0</v>
      </c>
      <c>
        <v>48.9598220623355</v>
      </c>
      <c>
        <v>0</v>
      </c>
      <c>
        <v>0</v>
      </c>
      <c>
        <v>0</v>
      </c>
      <c>
        <v>119.74315760623278</v>
      </c>
      <c>
        <v>0</v>
      </c>
      <c>
        <v>0</v>
      </c>
      <c>
        <v>168.70297966856828</v>
      </c>
    </row>
    <row>
      <c>
        <v>2603350</v>
      </c>
      <c>
        <v>1</v>
      </c>
      <c>
        <is>
          <t>İZMİR</t>
        </is>
      </c>
      <c>
        <v>ÖDEMİŞ</v>
      </c>
      <c>
        <is>
          <t>AG Fideri</t>
        </is>
      </c>
      <c>
        <v>BOZDAĞ TR-9 35-15-L00293__91362933_91362933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10.07.2023 07:08:20</t>
        </is>
      </c>
      <c>
        <is>
          <t>10.07.2023 13:51:33</t>
        </is>
      </c>
      <c>
        <v>6.720277777</v>
      </c>
      <c>
        <v>0</v>
      </c>
      <c>
        <v>0</v>
      </c>
      <c>
        <v>0</v>
      </c>
      <c>
        <v>4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35.226134285688694</v>
      </c>
      <c>
        <v>0</v>
      </c>
      <c>
        <v>10.304836711191978</v>
      </c>
      <c>
        <v>0</v>
      </c>
      <c>
        <v>0</v>
      </c>
      <c>
        <v>45.53097099688067</v>
      </c>
    </row>
    <row>
      <c>
        <v>2603519</v>
      </c>
      <c>
        <v>1</v>
      </c>
      <c>
        <is>
          <t>İZMİR</t>
        </is>
      </c>
      <c>
        <v>ÖDEMİŞ</v>
      </c>
      <c>
        <is>
          <t>DM</t>
        </is>
      </c>
      <c>
        <v>BADEMLİ TR-1 DM 35-15-L01010_YAKAÇELEBİ (TR-10) L10_67544160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10.07.2023 10:23:35</t>
        </is>
      </c>
      <c>
        <is>
          <t>10.07.2023 11:27:31</t>
        </is>
      </c>
      <c>
        <v>1.065555555</v>
      </c>
      <c>
        <v>0</v>
      </c>
      <c>
        <v>517</v>
      </c>
      <c>
        <v>0</v>
      </c>
      <c>
        <v>29</v>
      </c>
      <c>
        <v>0</v>
      </c>
      <c>
        <v>76</v>
      </c>
      <c>
        <v>1</v>
      </c>
      <c>
        <v>0</v>
      </c>
      <c>
        <v>0</v>
      </c>
      <c>
        <v>100.0055654644033</v>
      </c>
      <c>
        <v>0</v>
      </c>
      <c>
        <v>33.90833467688097</v>
      </c>
      <c>
        <v>0</v>
      </c>
      <c>
        <v>104.7235390040642</v>
      </c>
      <c>
        <v>2.66425912708218</v>
      </c>
      <c>
        <v>0</v>
      </c>
      <c>
        <v>241.30169827243066</v>
      </c>
    </row>
    <row>
      <c>
        <v>2604183</v>
      </c>
      <c>
        <v>1</v>
      </c>
      <c>
        <is>
          <t>İZMİR</t>
        </is>
      </c>
      <c>
        <v>BERGAMA</v>
      </c>
      <c>
        <is>
          <t>AG Fideri</t>
        </is>
      </c>
      <c>
        <v>BÖLCEK MEZARLIK-4 TR 35-16-M00266_A_91001396_91001396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10.07.2023 22:24:07</t>
        </is>
      </c>
      <c>
        <is>
          <t>11.07.2023 01:26:57</t>
        </is>
      </c>
      <c>
        <v>3.047222222</v>
      </c>
      <c>
        <v>0</v>
      </c>
      <c>
        <v>0</v>
      </c>
      <c>
        <v>0</v>
      </c>
      <c>
        <v>10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180.62856003520895</v>
      </c>
      <c>
        <v>0</v>
      </c>
      <c>
        <v>0</v>
      </c>
      <c>
        <v>0</v>
      </c>
      <c>
        <v>0</v>
      </c>
      <c>
        <v>180.62856003520895</v>
      </c>
    </row>
    <row>
      <c>
        <v>2603496</v>
      </c>
      <c>
        <v>1</v>
      </c>
      <c>
        <is>
          <t>İZMİR</t>
        </is>
      </c>
      <c>
        <v>KEMALPAŞA</v>
      </c>
      <c>
        <is>
          <t>OG Fideri</t>
        </is>
      </c>
      <c>
        <v>HAVVA KULAK SULAMA GRUBU TR 35-27-L00148_DIREK TIPI TRAFO HUCRESI H01_2051065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10.07.2023 09:58:06</t>
        </is>
      </c>
      <c>
        <is>
          <t>10.07.2023 12:49:42</t>
        </is>
      </c>
      <c>
        <v>2.86</v>
      </c>
      <c>
        <v>0</v>
      </c>
      <c>
        <v>0</v>
      </c>
      <c>
        <v>0</v>
      </c>
      <c>
        <v>7</v>
      </c>
      <c>
        <v>0</v>
      </c>
      <c>
        <v>3</v>
      </c>
      <c>
        <v>0</v>
      </c>
      <c>
        <v>0</v>
      </c>
      <c>
        <v>0</v>
      </c>
      <c>
        <v>0</v>
      </c>
      <c>
        <v>0</v>
      </c>
      <c>
        <v>28.048076165810123</v>
      </c>
      <c>
        <v>0</v>
      </c>
      <c>
        <v>12.506634592652318</v>
      </c>
      <c>
        <v>0</v>
      </c>
      <c>
        <v>0</v>
      </c>
      <c>
        <v>40.55471075846244</v>
      </c>
    </row>
    <row>
      <c>
        <v>2604206</v>
      </c>
      <c>
        <v>1</v>
      </c>
      <c>
        <is>
          <t>İZMİR</t>
        </is>
      </c>
      <c>
        <v>KONAK</v>
      </c>
      <c>
        <is>
          <t>Kullanıcı Bağlantı Hattı</t>
        </is>
      </c>
      <c>
        <v>M-3546 35-01-M03546_911165307_911165307</v>
      </c>
      <c>
        <v>AG Branşman Yeraltı Kablo Arızası</v>
      </c>
      <c>
        <v>Dağıtım-AG</v>
      </c>
      <c>
        <v>Uzun</v>
      </c>
      <c>
        <v>Şebeke işletmecisi</v>
      </c>
      <c>
        <v>Bildirimsiz</v>
      </c>
      <c>
        <is>
          <t>10.07.2023 23:27:41</t>
        </is>
      </c>
      <c>
        <is>
          <t>11.07.2023 01:24:39</t>
        </is>
      </c>
      <c>
        <v>1.949444444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0.6272900311365387</v>
      </c>
      <c>
        <v>0</v>
      </c>
      <c>
        <v>0</v>
      </c>
      <c>
        <v>0</v>
      </c>
      <c>
        <v>0</v>
      </c>
      <c>
        <v>0</v>
      </c>
      <c>
        <v>0</v>
      </c>
      <c>
        <v>0.6272900311365387</v>
      </c>
    </row>
    <row>
      <c>
        <v>2604083</v>
      </c>
      <c>
        <v>1</v>
      </c>
      <c>
        <is>
          <t>İZMİR</t>
        </is>
      </c>
      <c>
        <v>URLA</v>
      </c>
      <c>
        <is>
          <t>Kullanıcı Bağlantı Hattı</t>
        </is>
      </c>
      <c>
        <v>TR-112 ZEYTİNALANI 35-19-L00112_956663469_956663469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10.07.2023 19:56:05</t>
        </is>
      </c>
      <c>
        <is>
          <t>10.07.2023 21:49:53</t>
        </is>
      </c>
      <c>
        <v>1.896666666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</row>
    <row>
      <c>
        <v>2603413</v>
      </c>
      <c>
        <v>1</v>
      </c>
      <c>
        <is>
          <t>İZMİR</t>
        </is>
      </c>
      <c>
        <v>KARŞIYAKA</v>
      </c>
      <c>
        <is>
          <t>OG Fideri</t>
        </is>
      </c>
      <c>
        <v>K-1034 35-04-K01034_TRAFO K03_2048469</v>
      </c>
      <c>
        <v>Şebeke Yenileme ve Kapasite Artışı Çalışması</v>
      </c>
      <c>
        <v>Dağıtım-OG</v>
      </c>
      <c>
        <v>Uzun</v>
      </c>
      <c>
        <v>Şebeke işletmecisi</v>
      </c>
      <c>
        <v>Bildirimli</v>
      </c>
      <c>
        <is>
          <t>10.07.2023 09:01:11</t>
        </is>
      </c>
      <c>
        <is>
          <t>10.07.2023 16:32:14</t>
        </is>
      </c>
      <c>
        <v>7.5175</v>
      </c>
      <c>
        <v>0</v>
      </c>
      <c>
        <v>454</v>
      </c>
      <c>
        <v>0</v>
      </c>
      <c>
        <v>0</v>
      </c>
      <c>
        <v>0</v>
      </c>
      <c>
        <v>25</v>
      </c>
      <c>
        <v>0</v>
      </c>
      <c>
        <v>0</v>
      </c>
      <c>
        <v>0</v>
      </c>
      <c>
        <v>933.677693701909</v>
      </c>
      <c>
        <v>0</v>
      </c>
      <c>
        <v>0</v>
      </c>
      <c>
        <v>0</v>
      </c>
      <c>
        <v>367.44919183526054</v>
      </c>
      <c>
        <v>0</v>
      </c>
      <c>
        <v>0</v>
      </c>
      <c>
        <v>1301.1268855371695</v>
      </c>
    </row>
    <row>
      <c>
        <v>2603851</v>
      </c>
      <c>
        <v>1</v>
      </c>
      <c>
        <is>
          <t>İZMİR</t>
        </is>
      </c>
      <c>
        <v>ÖDEMİŞ</v>
      </c>
      <c>
        <is>
          <t>DM</t>
        </is>
      </c>
      <c>
        <v>KAYMAKÇI İM 35-15-A00004_ORHANGAZİ L08_2121825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10.07.2023 15:14:25</t>
        </is>
      </c>
      <c>
        <is>
          <t>10.07.2023 15:44:23</t>
        </is>
      </c>
      <c>
        <v>0.499444444</v>
      </c>
      <c>
        <v>0</v>
      </c>
      <c>
        <v>714</v>
      </c>
      <c>
        <v>9</v>
      </c>
      <c>
        <v>245</v>
      </c>
      <c>
        <v>22</v>
      </c>
      <c>
        <v>152</v>
      </c>
      <c>
        <v>0</v>
      </c>
      <c>
        <v>0</v>
      </c>
      <c>
        <v>0</v>
      </c>
      <c>
        <v>72.69284623998298</v>
      </c>
      <c>
        <v>26.980697353082583</v>
      </c>
      <c>
        <v>194.2248063114599</v>
      </c>
      <c>
        <v>60.78489931527481</v>
      </c>
      <c>
        <v>114.00228970370794</v>
      </c>
      <c>
        <v>0</v>
      </c>
      <c>
        <v>0</v>
      </c>
      <c>
        <v>468.68553892350826</v>
      </c>
    </row>
    <row>
      <c>
        <v>2604100</v>
      </c>
      <c>
        <v>1</v>
      </c>
      <c>
        <is>
          <t>İZMİR</t>
        </is>
      </c>
      <c>
        <v>KINIK</v>
      </c>
      <c>
        <is>
          <t>OG Fideri</t>
        </is>
      </c>
      <c>
        <v>YAYAKENT DM 35-24-M00209_HatBaşıAyırıcı_78438604 M05_78438604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10.07.2023 20:16:59</t>
        </is>
      </c>
      <c>
        <is>
          <t>10.07.2023 22:03:20</t>
        </is>
      </c>
      <c>
        <v>1.7725</v>
      </c>
      <c>
        <v>0</v>
      </c>
      <c>
        <v>824</v>
      </c>
      <c>
        <v>1</v>
      </c>
      <c>
        <v>12</v>
      </c>
      <c>
        <v>1</v>
      </c>
      <c>
        <v>83</v>
      </c>
      <c>
        <v>0</v>
      </c>
      <c>
        <v>0</v>
      </c>
      <c>
        <v>0</v>
      </c>
      <c>
        <v>192.29734185049435</v>
      </c>
      <c>
        <v>10.813838736373988</v>
      </c>
      <c>
        <v>24.075296751872276</v>
      </c>
      <c>
        <v>2.855355218438333</v>
      </c>
      <c>
        <v>103.47876151785131</v>
      </c>
      <c>
        <v>0</v>
      </c>
      <c>
        <v>0</v>
      </c>
      <c>
        <v>333.52059407503026</v>
      </c>
    </row>
    <row>
      <c>
        <v>2604143</v>
      </c>
      <c>
        <v>1</v>
      </c>
      <c>
        <is>
          <t>İZMİR</t>
        </is>
      </c>
      <c>
        <v>ALİAĞA</v>
      </c>
      <c>
        <is>
          <t>AG Fideri</t>
        </is>
      </c>
      <c>
        <v>PINARCIK TR-1 35-17-R00041_A_91187848_91187848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10.07.2023 21:34:51</t>
        </is>
      </c>
      <c>
        <is>
          <t>11.07.2023 00:10:03</t>
        </is>
      </c>
      <c>
        <v>2.586666666</v>
      </c>
      <c>
        <v>0</v>
      </c>
      <c>
        <v>71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40.11485600585555</v>
      </c>
      <c>
        <v>0</v>
      </c>
      <c>
        <v>0</v>
      </c>
      <c>
        <v>0</v>
      </c>
      <c>
        <v>1.2641600017026904</v>
      </c>
      <c>
        <v>0</v>
      </c>
      <c>
        <v>0</v>
      </c>
      <c>
        <v>41.37901600755824</v>
      </c>
    </row>
    <row>
      <c>
        <v>2603456</v>
      </c>
      <c>
        <v>1</v>
      </c>
      <c>
        <is>
          <t>MANİSA</t>
        </is>
      </c>
      <c>
        <v>SOMA</v>
      </c>
      <c>
        <is>
          <t>Kullanıcı Bağlantı Hattı</t>
        </is>
      </c>
      <c>
        <v>SOMA DM-3 45-82-M00025_945528920_945528920</v>
      </c>
      <c>
        <v>AG Branşman Yeraltı Kablo Arızası</v>
      </c>
      <c>
        <v>Dağıtım-AG</v>
      </c>
      <c>
        <v>Uzun</v>
      </c>
      <c>
        <v>Şebeke işletmecisi</v>
      </c>
      <c>
        <v>Bildirimsiz</v>
      </c>
      <c>
        <is>
          <t>10.07.2023 09:18:54</t>
        </is>
      </c>
      <c>
        <is>
          <t>10.07.2023 10:04:01</t>
        </is>
      </c>
      <c>
        <v>0.751944444</v>
      </c>
      <c>
        <v>0</v>
      </c>
      <c>
        <v>14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2.0325722187390096</v>
      </c>
      <c>
        <v>0</v>
      </c>
      <c>
        <v>0</v>
      </c>
      <c>
        <v>0</v>
      </c>
      <c>
        <v>0</v>
      </c>
      <c>
        <v>0</v>
      </c>
      <c>
        <v>0</v>
      </c>
      <c>
        <v>2.0325722187390096</v>
      </c>
    </row>
    <row>
      <c>
        <v>2603765</v>
      </c>
      <c>
        <v>1</v>
      </c>
      <c>
        <is>
          <t>MANİSA</t>
        </is>
      </c>
      <c>
        <v>YUNUSEMRE</v>
      </c>
      <c>
        <is>
          <t>DM</t>
        </is>
      </c>
      <c>
        <v>DM-20 45-71-M00273_TR-89 ÇAPRA M04_2070235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10.07.2023 14:05:42</t>
        </is>
      </c>
      <c>
        <is>
          <t>10.07.2023 14:08:44</t>
        </is>
      </c>
      <c>
        <v>0.050555555</v>
      </c>
      <c>
        <v>1</v>
      </c>
      <c>
        <v>1</v>
      </c>
      <c>
        <v>0</v>
      </c>
      <c>
        <v>0</v>
      </c>
      <c>
        <v>7</v>
      </c>
      <c>
        <v>776</v>
      </c>
      <c>
        <v>4</v>
      </c>
      <c>
        <v>47</v>
      </c>
      <c>
        <v>0.389344088094866</v>
      </c>
      <c>
        <v>0.013039264217777777</v>
      </c>
      <c>
        <v>0</v>
      </c>
      <c>
        <v>0</v>
      </c>
      <c>
        <v>1.543948681561114</v>
      </c>
      <c>
        <v>51.73775128886602</v>
      </c>
      <c>
        <v>8.197147653229111</v>
      </c>
      <c>
        <v>72.12682236194688</v>
      </c>
      <c>
        <v>134.00805333791578</v>
      </c>
    </row>
    <row>
      <c>
        <v>2603267</v>
      </c>
      <c>
        <v>1</v>
      </c>
      <c>
        <is>
          <t>MANİSA</t>
        </is>
      </c>
      <c>
        <v>YUNUSEMRE</v>
      </c>
      <c>
        <is>
          <t>DM</t>
        </is>
      </c>
      <c>
        <v>MURADİYE DM 45-71-M00006_KENT ENERJİ M17_72258321</v>
      </c>
      <c>
        <v>OG Fider Açması</v>
      </c>
      <c>
        <v>Dağıtım-OG</v>
      </c>
      <c>
        <v>Kısa</v>
      </c>
      <c>
        <v>Şebeke işletmecisi</v>
      </c>
      <c>
        <v>Bildirimsiz</v>
      </c>
      <c>
        <is>
          <t>10.07.2023 00:43:14</t>
        </is>
      </c>
      <c>
        <is>
          <t>10.07.2023 00:44:50</t>
        </is>
      </c>
      <c>
        <v>0.026666666</v>
      </c>
      <c>
        <v>0</v>
      </c>
      <c>
        <v>0</v>
      </c>
      <c>
        <v>0</v>
      </c>
      <c>
        <v>0</v>
      </c>
      <c>
        <v>2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3.0377984545714436</v>
      </c>
      <c>
        <v>0</v>
      </c>
      <c>
        <v>6.42155149783232</v>
      </c>
      <c>
        <v>0</v>
      </c>
      <c>
        <v>9.459349952403764</v>
      </c>
    </row>
    <row>
      <c>
        <v>2603934</v>
      </c>
      <c>
        <v>1</v>
      </c>
      <c>
        <is>
          <t>İZMİR</t>
        </is>
      </c>
      <c>
        <v>BALÇOVA</v>
      </c>
      <c>
        <is>
          <t>Kullanıcı Bağlantı Hattı</t>
        </is>
      </c>
      <c>
        <v>M-3095(YATIRIM REZERVE) 35-07-M03095_913228248_913228248</v>
      </c>
      <c>
        <v>AG Branşman Yeraltı Kablo Arızası</v>
      </c>
      <c>
        <v>Dağıtım-AG</v>
      </c>
      <c>
        <v>Uzun</v>
      </c>
      <c>
        <v>Şebeke işletmecisi</v>
      </c>
      <c>
        <v>Bildirimsiz</v>
      </c>
      <c>
        <is>
          <t>10.07.2023 16:34:46</t>
        </is>
      </c>
      <c>
        <is>
          <t>10.07.2023 17:38:51</t>
        </is>
      </c>
      <c>
        <v>1.068055555</v>
      </c>
      <c>
        <v>0</v>
      </c>
      <c>
        <v>0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6.257153752248333</v>
      </c>
      <c>
        <v>0</v>
      </c>
      <c>
        <v>0</v>
      </c>
      <c>
        <v>6.257153752248333</v>
      </c>
    </row>
    <row>
      <c>
        <v>2603785</v>
      </c>
      <c>
        <v>1</v>
      </c>
      <c>
        <is>
          <t>İZMİR</t>
        </is>
      </c>
      <c>
        <v>BUCA</v>
      </c>
      <c>
        <is>
          <t>AG Fideri</t>
        </is>
      </c>
      <c>
        <v>M-328 35-03-M00328_A_56383939_56383939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10.07.2023 14:16:02</t>
        </is>
      </c>
      <c>
        <is>
          <t>10.07.2023 21:46:08</t>
        </is>
      </c>
      <c>
        <v>7.501666666</v>
      </c>
      <c>
        <v>0</v>
      </c>
      <c>
        <v>72</v>
      </c>
      <c>
        <v>0</v>
      </c>
      <c>
        <v>1</v>
      </c>
      <c>
        <v>0</v>
      </c>
      <c>
        <v>4</v>
      </c>
      <c>
        <v>0</v>
      </c>
      <c>
        <v>0</v>
      </c>
      <c>
        <v>0</v>
      </c>
      <c>
        <v>135.36820192610736</v>
      </c>
      <c>
        <v>0</v>
      </c>
      <c>
        <v>2.2974252592053057</v>
      </c>
      <c>
        <v>0</v>
      </c>
      <c>
        <v>133.54170612834312</v>
      </c>
      <c>
        <v>0</v>
      </c>
      <c>
        <v>0</v>
      </c>
      <c>
        <v>271.2073333136558</v>
      </c>
    </row>
    <row>
      <c>
        <v>2603957</v>
      </c>
      <c>
        <v>1</v>
      </c>
      <c>
        <is>
          <t>İZMİR</t>
        </is>
      </c>
      <c>
        <v>ÖDEMİŞ</v>
      </c>
      <c>
        <is>
          <t>AG Fideri</t>
        </is>
      </c>
      <c>
        <v>ALABAŞ TR-6 35-15-L00511_B_56398719_56398719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10.07.2023 16:56:08</t>
        </is>
      </c>
      <c>
        <is>
          <t>10.07.2023 22:39:50</t>
        </is>
      </c>
      <c>
        <v>5.728333333</v>
      </c>
      <c>
        <v>0</v>
      </c>
      <c>
        <v>3</v>
      </c>
      <c>
        <v>0</v>
      </c>
      <c>
        <v>1</v>
      </c>
      <c>
        <v>0</v>
      </c>
      <c>
        <v>1</v>
      </c>
      <c>
        <v>0</v>
      </c>
      <c>
        <v>0</v>
      </c>
      <c>
        <v>0</v>
      </c>
      <c>
        <v>2.596175393492897</v>
      </c>
      <c>
        <v>0</v>
      </c>
      <c>
        <v>1.4247686209992605</v>
      </c>
      <c>
        <v>0</v>
      </c>
      <c>
        <v>7.8600772528670655</v>
      </c>
      <c>
        <v>0</v>
      </c>
      <c>
        <v>0</v>
      </c>
      <c>
        <v>11.881021267359223</v>
      </c>
    </row>
    <row>
      <c>
        <v>2603642</v>
      </c>
      <c>
        <v>1</v>
      </c>
      <c>
        <is>
          <t>İZMİR</t>
        </is>
      </c>
      <c>
        <v>BUCA</v>
      </c>
      <c>
        <is>
          <t>Kullanıcı Bağlantı Hattı</t>
        </is>
      </c>
      <c>
        <v>M-974 35-03-M00974_910781730_910781730</v>
      </c>
      <c>
        <v>AG Branşman Yeraltı Kablo Arızası</v>
      </c>
      <c>
        <v>Dağıtım-AG</v>
      </c>
      <c>
        <v>Uzun</v>
      </c>
      <c>
        <v>Şebeke işletmecisi</v>
      </c>
      <c>
        <v>Bildirimsiz</v>
      </c>
      <c>
        <is>
          <t>10.07.2023 11:59:47</t>
        </is>
      </c>
      <c>
        <is>
          <t>10.07.2023 21:31:33</t>
        </is>
      </c>
      <c>
        <v>9.529444444</v>
      </c>
      <c>
        <v>0</v>
      </c>
      <c>
        <v>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7.002356123533354</v>
      </c>
      <c>
        <v>0</v>
      </c>
      <c>
        <v>0</v>
      </c>
      <c>
        <v>0</v>
      </c>
      <c>
        <v>4.315743952900933</v>
      </c>
      <c>
        <v>0</v>
      </c>
      <c>
        <v>0</v>
      </c>
      <c>
        <v>11.318100076434288</v>
      </c>
    </row>
    <row>
      <c>
        <v>2603522</v>
      </c>
      <c>
        <v>1</v>
      </c>
      <c>
        <is>
          <t>İZMİR</t>
        </is>
      </c>
      <c>
        <v>KARABURUN</v>
      </c>
      <c>
        <is>
          <t>AG Fideri</t>
        </is>
      </c>
      <c>
        <v>KARABURUN TR-15 35-21-L00013_B_56357678_56357678</v>
      </c>
      <c>
        <v>Şebeke Bakım Çalışması</v>
      </c>
      <c>
        <v>Dağıtım-AG</v>
      </c>
      <c>
        <v>Uzun</v>
      </c>
      <c>
        <v>Şebeke işletmecisi</v>
      </c>
      <c>
        <v>Bildirimli</v>
      </c>
      <c>
        <is>
          <t>10.07.2023 10:26:10</t>
        </is>
      </c>
      <c>
        <is>
          <t>10.07.2023 12:49:30</t>
        </is>
      </c>
      <c>
        <v>2.388888888</v>
      </c>
      <c>
        <v>0</v>
      </c>
      <c>
        <v>9</v>
      </c>
      <c>
        <v>0</v>
      </c>
      <c>
        <v>0</v>
      </c>
      <c>
        <v>0</v>
      </c>
      <c>
        <v>6</v>
      </c>
      <c>
        <v>0</v>
      </c>
      <c>
        <v>0</v>
      </c>
      <c>
        <v>0</v>
      </c>
      <c>
        <v>4.782728209772369</v>
      </c>
      <c>
        <v>0</v>
      </c>
      <c>
        <v>0</v>
      </c>
      <c>
        <v>0</v>
      </c>
      <c>
        <v>49.04522347091747</v>
      </c>
      <c>
        <v>0</v>
      </c>
      <c>
        <v>0</v>
      </c>
      <c>
        <v>53.827951680689836</v>
      </c>
    </row>
    <row>
      <c>
        <v>2603473</v>
      </c>
      <c>
        <v>1</v>
      </c>
      <c>
        <is>
          <t>MANİSA</t>
        </is>
      </c>
      <c>
        <v>SALİHLİ</v>
      </c>
      <c>
        <is>
          <t>KÖK</t>
        </is>
      </c>
      <c>
        <v>KIZILAVLU KÖK 45-78-M00837_DELİBAŞLI GRUBU M02_66247846</v>
      </c>
      <c>
        <v>Şebeke Bakım Çalışması</v>
      </c>
      <c>
        <v>Dağıtım-OG</v>
      </c>
      <c>
        <v>Uzun</v>
      </c>
      <c>
        <v>Şebeke işletmecisi</v>
      </c>
      <c>
        <v>Bildirimli</v>
      </c>
      <c>
        <is>
          <t>10.07.2023 09:44:26</t>
        </is>
      </c>
      <c>
        <is>
          <t>10.07.2023 19:18:12</t>
        </is>
      </c>
      <c>
        <v>9.562777777</v>
      </c>
      <c>
        <v>6</v>
      </c>
      <c>
        <v>409</v>
      </c>
      <c>
        <v>50</v>
      </c>
      <c>
        <v>41</v>
      </c>
      <c>
        <v>9</v>
      </c>
      <c>
        <v>34</v>
      </c>
      <c>
        <v>0</v>
      </c>
      <c>
        <v>0</v>
      </c>
      <c>
        <v>16.235259431623394</v>
      </c>
      <c>
        <v>577.8277099945138</v>
      </c>
      <c>
        <v>7165.329334334528</v>
      </c>
      <c>
        <v>292.2291550438489</v>
      </c>
      <c>
        <v>708.4855917585475</v>
      </c>
      <c>
        <v>200.9683213064603</v>
      </c>
      <c>
        <v>0</v>
      </c>
      <c>
        <v>0</v>
      </c>
      <c>
        <v>8961.075371869521</v>
      </c>
    </row>
    <row>
      <c>
        <v>2603536</v>
      </c>
      <c>
        <v>1</v>
      </c>
      <c>
        <is>
          <t>MANİSA</t>
        </is>
      </c>
      <c>
        <v>ALAŞEHİR</v>
      </c>
      <c>
        <is>
          <t>AG Fideri</t>
        </is>
      </c>
      <c>
        <v>PİYADELER KÖK 45-73-M00136_A_56390949_56390949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10.07.2023 10:34:04</t>
        </is>
      </c>
      <c>
        <is>
          <t>10.07.2023 11:29:20</t>
        </is>
      </c>
      <c>
        <v>0.921111111</v>
      </c>
      <c>
        <v>0</v>
      </c>
      <c>
        <v>2</v>
      </c>
      <c>
        <v>0</v>
      </c>
      <c>
        <v>13</v>
      </c>
      <c>
        <v>0</v>
      </c>
      <c>
        <v>1</v>
      </c>
      <c>
        <v>0</v>
      </c>
      <c>
        <v>0</v>
      </c>
      <c>
        <v>0</v>
      </c>
      <c>
        <v>0.0017255905882853336</v>
      </c>
      <c>
        <v>0</v>
      </c>
      <c>
        <v>62.74295950465296</v>
      </c>
      <c>
        <v>0</v>
      </c>
      <c>
        <v>2.0955620933488888</v>
      </c>
      <c>
        <v>0</v>
      </c>
      <c>
        <v>0</v>
      </c>
      <c>
        <v>64.84024718859013</v>
      </c>
    </row>
    <row>
      <c>
        <v>2604077</v>
      </c>
      <c>
        <v>1</v>
      </c>
      <c>
        <is>
          <t>MANİSA</t>
        </is>
      </c>
      <c>
        <v>GÖLMARMARA</v>
      </c>
      <c>
        <is>
          <t>Dağıtım Transformatörü</t>
        </is>
      </c>
      <c>
        <v>HACIVELİLER KÖK 45-85-L00035_45-85-L00035_2356598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10.07.2023 19:38:11</t>
        </is>
      </c>
      <c>
        <is>
          <t>10.07.2023 21:00:05</t>
        </is>
      </c>
      <c>
        <v>1.365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34.533735686129496</v>
      </c>
      <c>
        <v>0</v>
      </c>
      <c>
        <v>0</v>
      </c>
      <c>
        <v>0</v>
      </c>
      <c>
        <v>0</v>
      </c>
      <c>
        <v>34.533735686129496</v>
      </c>
    </row>
    <row>
      <c>
        <v>2604120</v>
      </c>
      <c>
        <v>1</v>
      </c>
      <c>
        <is>
          <t>İZMİR</t>
        </is>
      </c>
      <c>
        <v>KINIK</v>
      </c>
      <c>
        <is>
          <t>AG Fideri</t>
        </is>
      </c>
      <c>
        <v>ARAPLI TR-1 35-16-M00747_D_91016364_91016364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10.07.2023 20:49:20</t>
        </is>
      </c>
      <c>
        <is>
          <t>11.07.2023 02:34:57</t>
        </is>
      </c>
      <c>
        <v>5.760277777</v>
      </c>
      <c>
        <v>0</v>
      </c>
      <c>
        <v>12</v>
      </c>
      <c>
        <v>0</v>
      </c>
      <c>
        <v>9</v>
      </c>
      <c>
        <v>0</v>
      </c>
      <c>
        <v>1</v>
      </c>
      <c>
        <v>0</v>
      </c>
      <c>
        <v>0</v>
      </c>
      <c>
        <v>0</v>
      </c>
      <c>
        <v>47.74153050249191</v>
      </c>
      <c>
        <v>0</v>
      </c>
      <c>
        <v>70.75250088799321</v>
      </c>
      <c>
        <v>0</v>
      </c>
      <c>
        <v>0</v>
      </c>
      <c>
        <v>0</v>
      </c>
      <c>
        <v>0</v>
      </c>
      <c>
        <v>118.49403139048512</v>
      </c>
    </row>
    <row>
      <c>
        <v>2603539</v>
      </c>
      <c>
        <v>1</v>
      </c>
      <c>
        <is>
          <t>İZMİR</t>
        </is>
      </c>
      <c>
        <v>TORBALI</v>
      </c>
      <c>
        <is>
          <t>Dağıtım Transformatörü</t>
        </is>
      </c>
      <c>
        <v>TR-61 35-26-M00061_35-26-M00061_65930725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10.07.2023 10:34:31</t>
        </is>
      </c>
      <c>
        <is>
          <t>10.07.2023 11:09:56</t>
        </is>
      </c>
      <c>
        <v>0.590277777</v>
      </c>
      <c>
        <v>0</v>
      </c>
      <c>
        <v>317</v>
      </c>
      <c>
        <v>0</v>
      </c>
      <c>
        <v>1</v>
      </c>
      <c>
        <v>0</v>
      </c>
      <c>
        <v>38</v>
      </c>
      <c>
        <v>0</v>
      </c>
      <c>
        <v>0</v>
      </c>
      <c>
        <v>0</v>
      </c>
      <c>
        <v>48.85313725249596</v>
      </c>
      <c>
        <v>0</v>
      </c>
      <c>
        <v>0.2737980819501675</v>
      </c>
      <c>
        <v>0</v>
      </c>
      <c>
        <v>39.58234694427767</v>
      </c>
      <c>
        <v>0</v>
      </c>
      <c>
        <v>0</v>
      </c>
      <c>
        <v>88.7092822787238</v>
      </c>
    </row>
    <row>
      <c>
        <v>2604203</v>
      </c>
      <c>
        <v>1</v>
      </c>
      <c>
        <is>
          <t>İZMİR</t>
        </is>
      </c>
      <c>
        <v>MENEMEN</v>
      </c>
      <c>
        <is>
          <t>Kullanıcı Bağlantı Hattı</t>
        </is>
      </c>
      <c>
        <v>ASARLIK DM-3/8 35-28-M00175_953378521_953378521</v>
      </c>
      <c>
        <v>AG Branşman Yeraltı Kablo Arızası</v>
      </c>
      <c>
        <v>Dağıtım-AG</v>
      </c>
      <c>
        <v>Uzun</v>
      </c>
      <c>
        <v>Şebeke işletmecisi</v>
      </c>
      <c>
        <v>Bildirimsiz</v>
      </c>
      <c>
        <is>
          <t>10.07.2023 23:16:29</t>
        </is>
      </c>
      <c>
        <is>
          <t>11.07.2023 01:26:16</t>
        </is>
      </c>
      <c>
        <v>2.163055555</v>
      </c>
      <c>
        <v>0</v>
      </c>
      <c>
        <v>3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2.112153082542023</v>
      </c>
      <c>
        <v>0</v>
      </c>
      <c>
        <v>0</v>
      </c>
      <c>
        <v>0</v>
      </c>
      <c>
        <v>1.9005124644930804</v>
      </c>
      <c>
        <v>0</v>
      </c>
      <c>
        <v>0</v>
      </c>
      <c>
        <v>4.012665547035104</v>
      </c>
    </row>
    <row>
      <c>
        <v>2603562</v>
      </c>
      <c>
        <v>1</v>
      </c>
      <c>
        <is>
          <t>İZMİR</t>
        </is>
      </c>
      <c>
        <v>KONAK</v>
      </c>
      <c>
        <is>
          <t>Saha Dağıtım Kutusu (SDK)</t>
        </is>
      </c>
      <c>
        <v>M-2009 35-01-M02009_9253619 1R_5857641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10.07.2023 10:54:04</t>
        </is>
      </c>
      <c>
        <is>
          <t>10.07.2023 12:07:05</t>
        </is>
      </c>
      <c>
        <v>1.216944444</v>
      </c>
      <c>
        <v>0</v>
      </c>
      <c>
        <v>0</v>
      </c>
      <c>
        <v>0</v>
      </c>
      <c>
        <v>0</v>
      </c>
      <c>
        <v>0</v>
      </c>
      <c>
        <v>63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155.09786538734184</v>
      </c>
      <c>
        <v>0</v>
      </c>
      <c>
        <v>6.936228230013128</v>
      </c>
      <c>
        <v>162.03409361735498</v>
      </c>
    </row>
    <row>
      <c>
        <v>2604063</v>
      </c>
      <c>
        <v>1</v>
      </c>
      <c>
        <is>
          <t>İZMİR</t>
        </is>
      </c>
      <c>
        <v>ÖDEMİŞ</v>
      </c>
      <c>
        <is>
          <t>Dağıtım Transformatörü</t>
        </is>
      </c>
      <c>
        <v>TAHİR UNCU SULAMA GRUBU 35-29-M00395_35-29-M00395_2363105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10.07.2023 19:10:49</t>
        </is>
      </c>
      <c>
        <is>
          <t>11.07.2023 01:15:26</t>
        </is>
      </c>
      <c>
        <v>6.076944444</v>
      </c>
      <c>
        <v>0</v>
      </c>
      <c>
        <v>0</v>
      </c>
      <c>
        <v>0</v>
      </c>
      <c>
        <v>12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497.5796246208316</v>
      </c>
      <c>
        <v>0</v>
      </c>
      <c>
        <v>80.33310373702204</v>
      </c>
      <c>
        <v>0</v>
      </c>
      <c>
        <v>0</v>
      </c>
      <c>
        <v>577.9127283578537</v>
      </c>
    </row>
    <row>
      <c>
        <v>2603917</v>
      </c>
      <c>
        <v>1</v>
      </c>
      <c>
        <is>
          <t>İZMİR</t>
        </is>
      </c>
      <c>
        <v>GAZİEMİR</v>
      </c>
      <c>
        <is>
          <t>Dağıtım Transformatörü</t>
        </is>
      </c>
      <c>
        <v>K-2797 35-08-K02797_35-08-K02797_42038661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10.07.2023 16:14:41</t>
        </is>
      </c>
      <c>
        <is>
          <t>10.07.2023 17:42:59</t>
        </is>
      </c>
      <c>
        <v>1.471666666</v>
      </c>
      <c>
        <v>0</v>
      </c>
      <c>
        <v>312</v>
      </c>
      <c>
        <v>0</v>
      </c>
      <c>
        <v>1</v>
      </c>
      <c>
        <v>0</v>
      </c>
      <c>
        <v>3</v>
      </c>
      <c>
        <v>0</v>
      </c>
      <c>
        <v>0</v>
      </c>
      <c>
        <v>0</v>
      </c>
      <c>
        <v>104.51124393774667</v>
      </c>
      <c>
        <v>0</v>
      </c>
      <c>
        <v>1.091955225451664</v>
      </c>
      <c>
        <v>0</v>
      </c>
      <c>
        <v>2.628561521143894</v>
      </c>
      <c>
        <v>0</v>
      </c>
      <c>
        <v>0</v>
      </c>
      <c>
        <v>108.23176068434223</v>
      </c>
    </row>
    <row>
      <c>
        <v>2603376</v>
      </c>
      <c>
        <v>1</v>
      </c>
      <c>
        <is>
          <t>İZMİR</t>
        </is>
      </c>
      <c>
        <v>BAYINDIR</v>
      </c>
      <c>
        <is>
          <t>DM</t>
        </is>
      </c>
      <c>
        <v>ÇIRPI İM 35-20-A00002_KANDAK(ÇIRPI-3) M02_2308543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10.07.2023 08:10:39</t>
        </is>
      </c>
      <c>
        <is>
          <t>10.07.2023 08:57:34</t>
        </is>
      </c>
      <c>
        <v>0.781944444</v>
      </c>
      <c>
        <v>0</v>
      </c>
      <c>
        <v>386</v>
      </c>
      <c>
        <v>0</v>
      </c>
      <c>
        <v>36</v>
      </c>
      <c>
        <v>0</v>
      </c>
      <c>
        <v>53</v>
      </c>
      <c>
        <v>0</v>
      </c>
      <c>
        <v>0</v>
      </c>
      <c>
        <v>0</v>
      </c>
      <c>
        <v>73.42308095664765</v>
      </c>
      <c>
        <v>0</v>
      </c>
      <c>
        <v>172.94296562958223</v>
      </c>
      <c>
        <v>0</v>
      </c>
      <c>
        <v>78.47208985650053</v>
      </c>
      <c>
        <v>0</v>
      </c>
      <c>
        <v>0</v>
      </c>
      <c>
        <v>324.8381364427304</v>
      </c>
    </row>
    <row>
      <c>
        <v>2604057</v>
      </c>
      <c>
        <v>1</v>
      </c>
      <c>
        <is>
          <t>İZMİR</t>
        </is>
      </c>
      <c>
        <v>KONAK</v>
      </c>
      <c>
        <is>
          <t>Saha Dağıtım Kutusu (SDK)</t>
        </is>
      </c>
      <c>
        <v>K-837 35-01-K00837_M 1M_5844072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10.07.2023 19:06:41</t>
        </is>
      </c>
      <c>
        <is>
          <t>10.07.2023 19:34:20</t>
        </is>
      </c>
      <c>
        <v>0.460833333</v>
      </c>
      <c>
        <v>0</v>
      </c>
      <c>
        <v>1</v>
      </c>
      <c>
        <v>0</v>
      </c>
      <c>
        <v>0</v>
      </c>
      <c>
        <v>0</v>
      </c>
      <c>
        <v>67</v>
      </c>
      <c>
        <v>0</v>
      </c>
      <c>
        <v>0</v>
      </c>
      <c>
        <v>0</v>
      </c>
      <c>
        <v>0.05909612005927758</v>
      </c>
      <c>
        <v>0</v>
      </c>
      <c>
        <v>0</v>
      </c>
      <c>
        <v>0</v>
      </c>
      <c>
        <v>23.214156243357053</v>
      </c>
      <c>
        <v>0</v>
      </c>
      <c>
        <v>0</v>
      </c>
      <c>
        <v>23.27325236341633</v>
      </c>
    </row>
    <row>
      <c>
        <v>2603748</v>
      </c>
      <c>
        <v>1</v>
      </c>
      <c>
        <is>
          <t>İZMİR</t>
        </is>
      </c>
      <c>
        <v>ÇİĞLİ</v>
      </c>
      <c>
        <is>
          <t>AG Fideri</t>
        </is>
      </c>
      <c>
        <v>K-1867 35-09-K01867_A_56382023_56382023</v>
      </c>
      <c>
        <v>Şebeke Bakım Çalışması</v>
      </c>
      <c>
        <v>Dağıtım-AG</v>
      </c>
      <c>
        <v>Uzun</v>
      </c>
      <c>
        <v>Şebeke işletmecisi</v>
      </c>
      <c>
        <v>Bildirimli</v>
      </c>
      <c>
        <is>
          <t>10.07.2023 13:51:03</t>
        </is>
      </c>
      <c>
        <is>
          <t>10.07.2023 16:20:39</t>
        </is>
      </c>
      <c>
        <v>2.493333333</v>
      </c>
      <c>
        <v>0</v>
      </c>
      <c>
        <v>177</v>
      </c>
      <c>
        <v>0</v>
      </c>
      <c>
        <v>0</v>
      </c>
      <c>
        <v>0</v>
      </c>
      <c>
        <v>14</v>
      </c>
      <c>
        <v>0</v>
      </c>
      <c>
        <v>0</v>
      </c>
      <c>
        <v>0</v>
      </c>
      <c>
        <v>116.44623121210508</v>
      </c>
      <c>
        <v>0</v>
      </c>
      <c>
        <v>0</v>
      </c>
      <c>
        <v>0</v>
      </c>
      <c>
        <v>59.23101446634177</v>
      </c>
      <c>
        <v>0</v>
      </c>
      <c>
        <v>0</v>
      </c>
      <c>
        <v>175.67724567844684</v>
      </c>
    </row>
    <row>
      <c>
        <v>2603416</v>
      </c>
      <c>
        <v>1</v>
      </c>
      <c>
        <is>
          <t>İZMİR</t>
        </is>
      </c>
      <c>
        <v>BAYRAKLI</v>
      </c>
      <c>
        <is>
          <t>OG Fideri</t>
        </is>
      </c>
      <c>
        <v>K-1630 35-02-K01630_TRAFO K01_2088314</v>
      </c>
      <c>
        <v>Şebeke Yenileme ve Kapasite Artışı Çalışması</v>
      </c>
      <c>
        <v>Dağıtım-OG</v>
      </c>
      <c>
        <v>Uzun</v>
      </c>
      <c>
        <v>Şebeke işletmecisi</v>
      </c>
      <c>
        <v>Bildirimli</v>
      </c>
      <c>
        <is>
          <t>10.07.2023 09:03:46</t>
        </is>
      </c>
      <c>
        <is>
          <t>10.07.2023 18:50:43</t>
        </is>
      </c>
      <c>
        <v>9.7825</v>
      </c>
      <c>
        <v>0</v>
      </c>
      <c>
        <v>150</v>
      </c>
      <c>
        <v>0</v>
      </c>
      <c>
        <v>0</v>
      </c>
      <c>
        <v>0</v>
      </c>
      <c>
        <v>8</v>
      </c>
      <c>
        <v>0</v>
      </c>
      <c>
        <v>0</v>
      </c>
      <c>
        <v>0</v>
      </c>
      <c>
        <v>433.91655660598354</v>
      </c>
      <c>
        <v>0</v>
      </c>
      <c>
        <v>0</v>
      </c>
      <c>
        <v>0</v>
      </c>
      <c>
        <v>64.2973814060425</v>
      </c>
      <c>
        <v>0</v>
      </c>
      <c>
        <v>0</v>
      </c>
      <c>
        <v>498.21393801202606</v>
      </c>
    </row>
    <row>
      <c>
        <v>2604140</v>
      </c>
      <c>
        <v>1</v>
      </c>
      <c>
        <is>
          <t>İZMİR</t>
        </is>
      </c>
      <c>
        <v>ÇEŞME</v>
      </c>
      <c>
        <is>
          <t>AG Fideri</t>
        </is>
      </c>
      <c>
        <v>L-336 REİSDERE 35-18-L00336_11477674_56355320_56355320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10.07.2023 21:28:28</t>
        </is>
      </c>
      <c>
        <is>
          <t>10.07.2023 23:16:23</t>
        </is>
      </c>
      <c>
        <v>1.798611111</v>
      </c>
      <c>
        <v>0</v>
      </c>
      <c>
        <v>85</v>
      </c>
      <c>
        <v>0</v>
      </c>
      <c>
        <v>0</v>
      </c>
      <c>
        <v>0</v>
      </c>
      <c>
        <v>12</v>
      </c>
      <c>
        <v>0</v>
      </c>
      <c>
        <v>0</v>
      </c>
      <c>
        <v>0</v>
      </c>
      <c>
        <v>44.91978148003746</v>
      </c>
      <c>
        <v>0</v>
      </c>
      <c>
        <v>0</v>
      </c>
      <c>
        <v>0</v>
      </c>
      <c>
        <v>33.223731352709244</v>
      </c>
      <c>
        <v>0</v>
      </c>
      <c>
        <v>0</v>
      </c>
      <c>
        <v>78.1435128327467</v>
      </c>
    </row>
    <row>
      <c>
        <v>2603499</v>
      </c>
      <c>
        <v>1</v>
      </c>
      <c>
        <is>
          <t>İZMİR</t>
        </is>
      </c>
      <c>
        <v>SEFERİHİSAR</v>
      </c>
      <c>
        <is>
          <t>DM</t>
        </is>
      </c>
      <c>
        <v>KAVAKDERE DM 35-14-M00339_ORHANLI M10_94924132</v>
      </c>
      <c>
        <v>Şebeke Bakım Çalışması</v>
      </c>
      <c>
        <v>Dağıtım-OG</v>
      </c>
      <c>
        <v>Uzun</v>
      </c>
      <c>
        <v>Şebeke işletmecisi</v>
      </c>
      <c>
        <v>Bildirimli</v>
      </c>
      <c>
        <is>
          <t>10.07.2023 10:08:09</t>
        </is>
      </c>
      <c>
        <is>
          <t>10.07.2023 16:44:40</t>
        </is>
      </c>
      <c>
        <v>6.608611111</v>
      </c>
      <c>
        <v>0</v>
      </c>
      <c>
        <v>929</v>
      </c>
      <c>
        <v>1</v>
      </c>
      <c>
        <v>292</v>
      </c>
      <c>
        <v>6</v>
      </c>
      <c>
        <v>87</v>
      </c>
      <c>
        <v>0</v>
      </c>
      <c>
        <v>1</v>
      </c>
      <c>
        <v>0</v>
      </c>
      <c>
        <v>1491.1046516488498</v>
      </c>
      <c>
        <v>3.8816668075720404</v>
      </c>
      <c>
        <v>882.6590962092096</v>
      </c>
      <c>
        <v>97.47607520811835</v>
      </c>
      <c>
        <v>691.9823652721634</v>
      </c>
      <c>
        <v>0</v>
      </c>
      <c>
        <v>1.125454582198802</v>
      </c>
      <c>
        <v>3168.229309728112</v>
      </c>
    </row>
    <row>
      <c>
        <v>2603353</v>
      </c>
      <c>
        <v>1</v>
      </c>
      <c>
        <is>
          <t>İZMİR</t>
        </is>
      </c>
      <c>
        <v>BORNOVA</v>
      </c>
      <c>
        <is>
          <t>KÖK</t>
        </is>
      </c>
      <c>
        <v>M-531 KAVAKLIDERE KÖK 35-02-M00531_M-530 / M529 M11_72200028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10.07.2023 07:13:16</t>
        </is>
      </c>
      <c>
        <is>
          <t>10.07.2023 08:04:18</t>
        </is>
      </c>
      <c>
        <v>0.850555555</v>
      </c>
      <c>
        <v>0</v>
      </c>
      <c>
        <v>544</v>
      </c>
      <c>
        <v>0</v>
      </c>
      <c>
        <v>0</v>
      </c>
      <c>
        <v>4</v>
      </c>
      <c>
        <v>44</v>
      </c>
      <c>
        <v>2</v>
      </c>
      <c>
        <v>0</v>
      </c>
      <c>
        <v>0</v>
      </c>
      <c>
        <v>87.33578489633226</v>
      </c>
      <c>
        <v>0</v>
      </c>
      <c>
        <v>0</v>
      </c>
      <c>
        <v>19.879763686806207</v>
      </c>
      <c>
        <v>16.54332844172693</v>
      </c>
      <c>
        <v>6.408933123290079</v>
      </c>
      <c>
        <v>0</v>
      </c>
      <c>
        <v>130.16781014815547</v>
      </c>
    </row>
    <row>
      <c>
        <v>2603994</v>
      </c>
      <c>
        <v>1</v>
      </c>
      <c>
        <is>
          <t>İZMİR</t>
        </is>
      </c>
      <c>
        <v>BUCA</v>
      </c>
      <c>
        <is>
          <t>Kullanıcı Bağlantı Hattı</t>
        </is>
      </c>
      <c>
        <v>K-3056 35-03-K03056_910280896_910280896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10.07.2023 17:34:01</t>
        </is>
      </c>
      <c>
        <is>
          <t>11.07.2023 01:04:17</t>
        </is>
      </c>
      <c>
        <v>7.504444444</v>
      </c>
      <c>
        <v>0</v>
      </c>
      <c>
        <v>0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2.5776730086521566</v>
      </c>
      <c>
        <v>0</v>
      </c>
      <c>
        <v>0</v>
      </c>
      <c>
        <v>2.5776730086521566</v>
      </c>
    </row>
    <row>
      <c>
        <v>2604000</v>
      </c>
      <c>
        <v>1</v>
      </c>
      <c>
        <is>
          <t>İZMİR</t>
        </is>
      </c>
      <c>
        <v>BAYRAKLI</v>
      </c>
      <c>
        <is>
          <t>Dağıtım Transformatörü</t>
        </is>
      </c>
      <c>
        <v>M-2561 35-02-M02561_35-02-M02561_75311804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10.07.2023 17:45:01</t>
        </is>
      </c>
      <c>
        <is>
          <t>10.07.2023 18:04:43</t>
        </is>
      </c>
      <c>
        <v>0.328333333</v>
      </c>
      <c>
        <v>0</v>
      </c>
      <c>
        <v>60</v>
      </c>
      <c>
        <v>0</v>
      </c>
      <c>
        <v>0</v>
      </c>
      <c>
        <v>0</v>
      </c>
      <c>
        <v>82</v>
      </c>
      <c>
        <v>0</v>
      </c>
      <c>
        <v>0</v>
      </c>
      <c>
        <v>0</v>
      </c>
      <c>
        <v>5.771902396652766</v>
      </c>
      <c>
        <v>0</v>
      </c>
      <c>
        <v>0</v>
      </c>
      <c>
        <v>0</v>
      </c>
      <c>
        <v>43.118941697750095</v>
      </c>
      <c>
        <v>0</v>
      </c>
      <c>
        <v>0</v>
      </c>
      <c>
        <v>48.89084409440286</v>
      </c>
    </row>
    <row>
      <c>
        <v>2604097</v>
      </c>
      <c>
        <v>1</v>
      </c>
      <c>
        <is>
          <t>İZMİR</t>
        </is>
      </c>
      <c>
        <v>KINIK</v>
      </c>
      <c>
        <is>
          <t>AG Fideri</t>
        </is>
      </c>
      <c>
        <v>YAYAKENT TR-8 35-24-M00008_A_56354110_56354110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10.07.2023 20:16:18</t>
        </is>
      </c>
      <c>
        <is>
          <t>10.07.2023 22:21:04</t>
        </is>
      </c>
      <c>
        <v>2.079444444</v>
      </c>
      <c>
        <v>0</v>
      </c>
      <c>
        <v>3</v>
      </c>
      <c>
        <v>0</v>
      </c>
      <c>
        <v>10</v>
      </c>
      <c>
        <v>0</v>
      </c>
      <c>
        <v>4</v>
      </c>
      <c>
        <v>0</v>
      </c>
      <c>
        <v>0</v>
      </c>
      <c>
        <v>0</v>
      </c>
      <c>
        <v>0.2539967036434839</v>
      </c>
      <c>
        <v>0</v>
      </c>
      <c>
        <v>54.80811306265173</v>
      </c>
      <c>
        <v>0</v>
      </c>
      <c>
        <v>20.591971572583823</v>
      </c>
      <c>
        <v>0</v>
      </c>
      <c>
        <v>0</v>
      </c>
      <c>
        <v>75.65408133887904</v>
      </c>
    </row>
    <row>
      <c>
        <v>2603811</v>
      </c>
      <c>
        <v>1</v>
      </c>
      <c>
        <is>
          <t>İZMİR</t>
        </is>
      </c>
      <c>
        <v>BAYRAKLI</v>
      </c>
      <c>
        <is>
          <t>Kullanıcı Bağlantı Hattı</t>
        </is>
      </c>
      <c>
        <v>M-2546 35-02-M02546_95001341768_95001341768</v>
      </c>
      <c>
        <v>Üçüncü Şahısların Vermiş Olduğu Hasarlar</v>
      </c>
      <c>
        <v>Dağıtım-AG</v>
      </c>
      <c>
        <v>Uzun</v>
      </c>
      <c>
        <v>Dışsal</v>
      </c>
      <c>
        <v>Bildirimsiz</v>
      </c>
      <c>
        <is>
          <t>10.07.2023 14:35:49</t>
        </is>
      </c>
      <c>
        <is>
          <t>10.07.2023 16:34:07</t>
        </is>
      </c>
      <c>
        <v>1.971666666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0.5044494558394444</v>
      </c>
      <c>
        <v>0</v>
      </c>
      <c>
        <v>0</v>
      </c>
      <c>
        <v>0</v>
      </c>
      <c>
        <v>0</v>
      </c>
      <c>
        <v>0</v>
      </c>
      <c>
        <v>0</v>
      </c>
      <c>
        <v>0.5044494558394444</v>
      </c>
    </row>
    <row>
      <c>
        <v>2603911</v>
      </c>
      <c>
        <v>1</v>
      </c>
      <c>
        <is>
          <t>İZMİR</t>
        </is>
      </c>
      <c>
        <v>BUCA</v>
      </c>
      <c>
        <is>
          <t>Dağıtım Transformatörü</t>
        </is>
      </c>
      <c>
        <v>K-1487 35-03-K01487_35-03-K01487_41935816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10.07.2023 16:11:11</t>
        </is>
      </c>
      <c>
        <is>
          <t>10.07.2023 17:16:15</t>
        </is>
      </c>
      <c>
        <v>1.084444444</v>
      </c>
      <c>
        <v>0</v>
      </c>
      <c>
        <v>12</v>
      </c>
      <c>
        <v>0</v>
      </c>
      <c>
        <v>0</v>
      </c>
      <c>
        <v>0</v>
      </c>
      <c>
        <v>103</v>
      </c>
      <c>
        <v>0</v>
      </c>
      <c>
        <v>3</v>
      </c>
      <c>
        <v>0</v>
      </c>
      <c>
        <v>3.5974288859872217</v>
      </c>
      <c>
        <v>0</v>
      </c>
      <c>
        <v>0</v>
      </c>
      <c>
        <v>0</v>
      </c>
      <c>
        <v>157.18195601454366</v>
      </c>
      <c>
        <v>0</v>
      </c>
      <c>
        <v>291.9192067962109</v>
      </c>
      <c>
        <v>452.6985916967418</v>
      </c>
    </row>
    <row>
      <c>
        <v>2603788</v>
      </c>
      <c>
        <v>1</v>
      </c>
      <c>
        <is>
          <t>MANİSA</t>
        </is>
      </c>
      <c>
        <v>KULA</v>
      </c>
      <c>
        <is>
          <t>OG Fideri</t>
        </is>
      </c>
      <c>
        <v>TR-22 45-77-L00022_TR-23 L02_2107217</v>
      </c>
      <c>
        <v>Plansız Kesinti / Müdahale</v>
      </c>
      <c>
        <v>Dağıtım-OG</v>
      </c>
      <c>
        <v>Uzun</v>
      </c>
      <c>
        <v>Şebeke işletmecisi</v>
      </c>
      <c>
        <v>Bildirimsiz</v>
      </c>
      <c>
        <is>
          <t>10.07.2023 14:19:35</t>
        </is>
      </c>
      <c>
        <is>
          <t>10.07.2023 18:09:16</t>
        </is>
      </c>
      <c>
        <v>3.828055555</v>
      </c>
      <c>
        <v>0</v>
      </c>
      <c>
        <v>215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139.05445004994834</v>
      </c>
      <c>
        <v>0</v>
      </c>
      <c>
        <v>0</v>
      </c>
      <c>
        <v>0</v>
      </c>
      <c>
        <v>9.003305785716668</v>
      </c>
      <c>
        <v>0</v>
      </c>
      <c>
        <v>0</v>
      </c>
      <c>
        <v>148.057755835665</v>
      </c>
    </row>
    <row>
      <c>
        <v>2603582</v>
      </c>
      <c>
        <v>1</v>
      </c>
      <c>
        <is>
          <t>İZMİR</t>
        </is>
      </c>
      <c>
        <v>ALİAĞA</v>
      </c>
      <c>
        <is>
          <t>AG Fideri</t>
        </is>
      </c>
      <c>
        <v>TR-86 35-17-M00086__56393100_56393100</v>
      </c>
      <c>
        <v>AG Nötr İletken Kopması</v>
      </c>
      <c>
        <v>Dağıtım-AG</v>
      </c>
      <c>
        <v>Uzun</v>
      </c>
      <c>
        <v>Şebeke işletmecisi</v>
      </c>
      <c>
        <v>Bildirimsiz</v>
      </c>
      <c>
        <is>
          <t>10.07.2023 11:13:06</t>
        </is>
      </c>
      <c>
        <is>
          <t>10.07.2023 12:09:25</t>
        </is>
      </c>
      <c>
        <v>0.938611111</v>
      </c>
      <c>
        <v>0</v>
      </c>
      <c>
        <v>69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12.776080346211241</v>
      </c>
      <c>
        <v>0</v>
      </c>
      <c>
        <v>0</v>
      </c>
      <c>
        <v>0</v>
      </c>
      <c>
        <v>0.4784523308265864</v>
      </c>
      <c>
        <v>0</v>
      </c>
      <c>
        <v>0</v>
      </c>
      <c>
        <v>13.254532677037828</v>
      </c>
    </row>
    <row>
      <c>
        <v>2603868</v>
      </c>
      <c>
        <v>1</v>
      </c>
      <c>
        <is>
          <t>MANİSA</t>
        </is>
      </c>
      <c>
        <v>SALİHLİ</v>
      </c>
      <c>
        <is>
          <t>Kullanıcı Bağlantı Hattı</t>
        </is>
      </c>
      <c>
        <v>SART TR-12 45-78-M00179_953253127_953253127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10.07.2023 15:26:10</t>
        </is>
      </c>
      <c>
        <is>
          <t>10.07.2023 21:08:13</t>
        </is>
      </c>
      <c>
        <v>5.700833333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68.45660163006355</v>
      </c>
      <c>
        <v>0</v>
      </c>
      <c>
        <v>0</v>
      </c>
      <c>
        <v>0</v>
      </c>
      <c>
        <v>0</v>
      </c>
      <c>
        <v>68.45660163006355</v>
      </c>
    </row>
    <row>
      <c>
        <v>2604123</v>
      </c>
      <c>
        <v>1</v>
      </c>
      <c>
        <is>
          <t>İZMİR</t>
        </is>
      </c>
      <c>
        <v>DİKİLİ</v>
      </c>
      <c>
        <is>
          <t>Kullanıcı Bağlantı Hattı</t>
        </is>
      </c>
      <c>
        <v>TR-66 35-30-L00066_955318184_955318184</v>
      </c>
      <c>
        <v>AG Box / Sdk Abone Çıkış Sigorta Atığı</v>
      </c>
      <c>
        <v>Dağıtım-AG</v>
      </c>
      <c>
        <v>Uzun</v>
      </c>
      <c>
        <v>Şebeke işletmecisi</v>
      </c>
      <c>
        <v>Bildirimsiz</v>
      </c>
      <c>
        <is>
          <t>10.07.2023 20:52:16</t>
        </is>
      </c>
      <c>
        <is>
          <t>11.07.2023 00:58:14</t>
        </is>
      </c>
      <c>
        <v>4.099444444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0.843203440932196</v>
      </c>
      <c>
        <v>0</v>
      </c>
      <c>
        <v>0</v>
      </c>
      <c>
        <v>0</v>
      </c>
      <c>
        <v>0</v>
      </c>
      <c>
        <v>0</v>
      </c>
      <c>
        <v>0</v>
      </c>
      <c>
        <v>0.843203440932196</v>
      </c>
    </row>
    <row>
      <c>
        <v>2603725</v>
      </c>
      <c>
        <v>1</v>
      </c>
      <c>
        <is>
          <t>İZMİR</t>
        </is>
      </c>
      <c>
        <v>MENDERES</v>
      </c>
      <c>
        <is>
          <t>OG Fideri</t>
        </is>
      </c>
      <c>
        <v>TAHTALI TM 35-22-A00001_HatBaşıAyırıcı_53133769 M05_53133769</v>
      </c>
      <c>
        <v>OG Atlama(Jumper) Arızası</v>
      </c>
      <c>
        <v>Dağıtım-OG</v>
      </c>
      <c>
        <v>Uzun</v>
      </c>
      <c>
        <v>Şebeke işletmecisi</v>
      </c>
      <c>
        <v>Bildirimsiz</v>
      </c>
      <c>
        <is>
          <t>10.07.2023 13:22:36</t>
        </is>
      </c>
      <c>
        <is>
          <t>10.07.2023 21:15:23</t>
        </is>
      </c>
      <c>
        <v>7.879722222</v>
      </c>
      <c>
        <v>0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45.409802049006665</v>
      </c>
      <c>
        <v>0</v>
      </c>
      <c>
        <v>0</v>
      </c>
      <c>
        <v>0</v>
      </c>
      <c>
        <v>45.409802049006665</v>
      </c>
    </row>
    <row>
      <c>
        <v>2603874</v>
      </c>
      <c>
        <v>1</v>
      </c>
      <c>
        <is>
          <t>İZMİR</t>
        </is>
      </c>
      <c>
        <v>TİRE</v>
      </c>
      <c>
        <is>
          <t>AG Fideri</t>
        </is>
      </c>
      <c>
        <v>AYAKLIKIRI TR-1 35-29-L00097_C_56360707_56360707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10.07.2023 15:35:41</t>
        </is>
      </c>
      <c>
        <is>
          <t>10.07.2023 17:31:53</t>
        </is>
      </c>
      <c>
        <v>1.936666666</v>
      </c>
      <c>
        <v>0</v>
      </c>
      <c>
        <v>26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9.590768311414674</v>
      </c>
      <c>
        <v>0</v>
      </c>
      <c>
        <v>0</v>
      </c>
      <c>
        <v>0</v>
      </c>
      <c>
        <v>3.2460990313024523</v>
      </c>
      <c>
        <v>0</v>
      </c>
      <c>
        <v>0</v>
      </c>
      <c>
        <v>12.836867342717127</v>
      </c>
    </row>
    <row>
      <c>
        <v>2603333</v>
      </c>
      <c>
        <v>1</v>
      </c>
      <c>
        <is>
          <t>İZMİR</t>
        </is>
      </c>
      <c>
        <v>ÖDEMİŞ</v>
      </c>
      <c>
        <is>
          <t>AG Fideri</t>
        </is>
      </c>
      <c>
        <v>SUBATAN TR-3 35-15-L00337_A_56354078_56354078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10.07.2023 05:54:11</t>
        </is>
      </c>
      <c>
        <is>
          <t>10.07.2023 10:05:20</t>
        </is>
      </c>
      <c>
        <v>4.185833333</v>
      </c>
      <c>
        <v>0</v>
      </c>
      <c>
        <v>7</v>
      </c>
      <c>
        <v>0</v>
      </c>
      <c>
        <v>4</v>
      </c>
      <c>
        <v>0</v>
      </c>
      <c>
        <v>1</v>
      </c>
      <c>
        <v>0</v>
      </c>
      <c>
        <v>0</v>
      </c>
      <c>
        <v>0</v>
      </c>
      <c>
        <v>3.399181858779978</v>
      </c>
      <c>
        <v>0</v>
      </c>
      <c>
        <v>10.033561072747434</v>
      </c>
      <c>
        <v>0</v>
      </c>
      <c>
        <v>0.5340881352345777</v>
      </c>
      <c>
        <v>0</v>
      </c>
      <c>
        <v>0</v>
      </c>
      <c>
        <v>13.966831066761989</v>
      </c>
    </row>
    <row>
      <c>
        <v>2603611</v>
      </c>
      <c>
        <v>1</v>
      </c>
      <c>
        <is>
          <t>İZMİR</t>
        </is>
      </c>
      <c>
        <v>MENDERES</v>
      </c>
      <c>
        <is>
          <t>AG Fideri</t>
        </is>
      </c>
      <c>
        <v>DEVELİ TR-6 35-22-M00843__72374140_72374140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10.07.2023 11:33:31</t>
        </is>
      </c>
      <c>
        <is>
          <t>10.07.2023 14:11:58</t>
        </is>
      </c>
      <c>
        <v>2.640833333</v>
      </c>
      <c>
        <v>0</v>
      </c>
      <c>
        <v>21</v>
      </c>
      <c>
        <v>0</v>
      </c>
      <c>
        <v>2</v>
      </c>
      <c>
        <v>0</v>
      </c>
      <c>
        <v>1</v>
      </c>
      <c>
        <v>0</v>
      </c>
      <c>
        <v>0</v>
      </c>
      <c>
        <v>0</v>
      </c>
      <c>
        <v>21.983990427626626</v>
      </c>
      <c>
        <v>0</v>
      </c>
      <c>
        <v>1.1888384073834266</v>
      </c>
      <c>
        <v>0</v>
      </c>
      <c>
        <v>1.166809433765778</v>
      </c>
      <c>
        <v>0</v>
      </c>
      <c>
        <v>0</v>
      </c>
      <c>
        <v>24.33963826877583</v>
      </c>
    </row>
    <row>
      <c>
        <v>2603943</v>
      </c>
      <c>
        <v>1</v>
      </c>
      <c>
        <is>
          <t>İZMİR</t>
        </is>
      </c>
      <c>
        <v>KİRAZ</v>
      </c>
      <c>
        <is>
          <t>Dağıtım Transformatörü</t>
        </is>
      </c>
      <c>
        <v>UZUNKÖY TR-3 35-31-L00145_35-31-L00145_2364099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10.07.2023 16:40:30</t>
        </is>
      </c>
      <c>
        <is>
          <t>10.07.2023 20:30:23</t>
        </is>
      </c>
      <c>
        <v>3.831388888</v>
      </c>
      <c>
        <v>0</v>
      </c>
      <c>
        <v>28</v>
      </c>
      <c>
        <v>0</v>
      </c>
      <c>
        <v>6</v>
      </c>
      <c>
        <v>0</v>
      </c>
      <c>
        <v>5</v>
      </c>
      <c>
        <v>0</v>
      </c>
      <c>
        <v>0</v>
      </c>
      <c>
        <v>0</v>
      </c>
      <c>
        <v>20.779684542937154</v>
      </c>
      <c>
        <v>0</v>
      </c>
      <c>
        <v>28.620310558214843</v>
      </c>
      <c>
        <v>0</v>
      </c>
      <c>
        <v>63.6466074500492</v>
      </c>
      <c>
        <v>0</v>
      </c>
      <c>
        <v>0</v>
      </c>
      <c>
        <v>113.0466025512012</v>
      </c>
    </row>
    <row>
      <c>
        <v>2603920</v>
      </c>
      <c>
        <v>1</v>
      </c>
      <c>
        <is>
          <t>İZMİR</t>
        </is>
      </c>
      <c>
        <v>ÇEŞME</v>
      </c>
      <c>
        <is>
          <t>Kullanıcı Bağlantı Hattı</t>
        </is>
      </c>
      <c>
        <v>L-388 35-18-L00388_950450304_950450304</v>
      </c>
      <c>
        <v>AG Branşman Yeraltı Kablo Arızası</v>
      </c>
      <c>
        <v>Dağıtım-AG</v>
      </c>
      <c>
        <v>Uzun</v>
      </c>
      <c>
        <v>Şebeke işletmecisi</v>
      </c>
      <c>
        <v>Bildirimsiz</v>
      </c>
      <c>
        <is>
          <t>10.07.2023 16:14:50</t>
        </is>
      </c>
      <c>
        <is>
          <t>10.07.2023 22:00:30</t>
        </is>
      </c>
      <c>
        <v>5.761111111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1.0741751357824931</v>
      </c>
      <c>
        <v>0</v>
      </c>
      <c>
        <v>0</v>
      </c>
      <c>
        <v>0</v>
      </c>
      <c>
        <v>0</v>
      </c>
      <c>
        <v>0</v>
      </c>
      <c>
        <v>0</v>
      </c>
      <c>
        <v>1.0741751357824931</v>
      </c>
    </row>
    <row>
      <c>
        <v>2603588</v>
      </c>
      <c>
        <v>1</v>
      </c>
      <c>
        <is>
          <t>İZMİR</t>
        </is>
      </c>
      <c>
        <v>GAZİEMİR</v>
      </c>
      <c>
        <is>
          <t>Kullanıcı Bağlantı Hattı</t>
        </is>
      </c>
      <c>
        <v>K-3267 35-08-K03267_97638251_97638251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10.07.2023 11:15:01</t>
        </is>
      </c>
      <c>
        <is>
          <t>10.07.2023 13:15:46</t>
        </is>
      </c>
      <c>
        <v>2.0125</v>
      </c>
      <c>
        <v>0</v>
      </c>
      <c>
        <v>4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1.6708396009552593</v>
      </c>
      <c>
        <v>0</v>
      </c>
      <c>
        <v>0</v>
      </c>
      <c>
        <v>0</v>
      </c>
      <c>
        <v>0</v>
      </c>
      <c>
        <v>0</v>
      </c>
      <c>
        <v>0</v>
      </c>
      <c>
        <v>1.6708396009552593</v>
      </c>
    </row>
    <row>
      <c>
        <v>2604112</v>
      </c>
      <c>
        <v>1</v>
      </c>
      <c>
        <is>
          <t>MANİSA</t>
        </is>
      </c>
      <c>
        <v>SARUHANLI</v>
      </c>
      <c>
        <is>
          <t>DM</t>
        </is>
      </c>
      <c>
        <v>OTOYOL DM 45-80-M02917_APPAK M01_72022599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10.07.2023 20:40:52</t>
        </is>
      </c>
      <c>
        <is>
          <t>10.07.2023 21:16:06</t>
        </is>
      </c>
      <c>
        <v>0.587222222</v>
      </c>
      <c>
        <v>7</v>
      </c>
      <c>
        <v>1217</v>
      </c>
      <c>
        <v>114</v>
      </c>
      <c>
        <v>66</v>
      </c>
      <c>
        <v>23</v>
      </c>
      <c>
        <v>67</v>
      </c>
      <c>
        <v>2</v>
      </c>
      <c>
        <v>0</v>
      </c>
      <c>
        <v>1.509864325954365</v>
      </c>
      <c>
        <v>131.4993841141616</v>
      </c>
      <c>
        <v>352.3689946188431</v>
      </c>
      <c>
        <v>96.86953815592871</v>
      </c>
      <c>
        <v>50.451260656299254</v>
      </c>
      <c>
        <v>20.748468888410912</v>
      </c>
      <c>
        <v>19.715181392193312</v>
      </c>
      <c>
        <v>0</v>
      </c>
      <c>
        <v>673.1626921517912</v>
      </c>
    </row>
    <row>
      <c>
        <v>2603565</v>
      </c>
      <c>
        <v>1</v>
      </c>
      <c>
        <is>
          <t>MANİSA</t>
        </is>
      </c>
      <c>
        <v>SELENDİ</v>
      </c>
      <c>
        <is>
          <t>Dağıtım Transformatörü</t>
        </is>
      </c>
      <c>
        <v>HALILAR TR-1 45-81-M00129_45-81-M00129_2376524</v>
      </c>
      <c>
        <v>Şebeke Bakım Çalışması</v>
      </c>
      <c>
        <v>Dağıtım-AG</v>
      </c>
      <c>
        <v>Uzun</v>
      </c>
      <c>
        <v>Şebeke işletmecisi</v>
      </c>
      <c>
        <v>Bildirimli</v>
      </c>
      <c>
        <is>
          <t>10.07.2023 11:03:01</t>
        </is>
      </c>
      <c>
        <is>
          <t>10.07.2023 13:04:43</t>
        </is>
      </c>
      <c>
        <v>2.028333333</v>
      </c>
      <c>
        <v>0</v>
      </c>
      <c>
        <v>65</v>
      </c>
      <c>
        <v>0</v>
      </c>
      <c>
        <v>11</v>
      </c>
      <c>
        <v>0</v>
      </c>
      <c>
        <v>1</v>
      </c>
      <c>
        <v>0</v>
      </c>
      <c>
        <v>0</v>
      </c>
      <c>
        <v>0</v>
      </c>
      <c>
        <v>18.677080366563878</v>
      </c>
      <c>
        <v>0</v>
      </c>
      <c>
        <v>11.136438172621645</v>
      </c>
      <c>
        <v>0</v>
      </c>
      <c>
        <v>0.0005412444226506945</v>
      </c>
      <c>
        <v>0</v>
      </c>
      <c>
        <v>0</v>
      </c>
      <c>
        <v>29.814059783608172</v>
      </c>
    </row>
    <row>
      <c>
        <v>2603419</v>
      </c>
      <c>
        <v>1</v>
      </c>
      <c>
        <is>
          <t>MANİSA</t>
        </is>
      </c>
      <c>
        <v>AHMETLİ</v>
      </c>
      <c>
        <is>
          <t>DM</t>
        </is>
      </c>
      <c>
        <v>AHMETLİ İM 45-84-A00001_AHMETLİ DSİ M10_2314532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10.07.2023 09:03:00</t>
        </is>
      </c>
      <c>
        <is>
          <t>10.07.2023 09:43:55</t>
        </is>
      </c>
      <c>
        <v>0.681944444</v>
      </c>
      <c>
        <v>2</v>
      </c>
      <c>
        <v>0</v>
      </c>
      <c>
        <v>39</v>
      </c>
      <c>
        <v>0</v>
      </c>
      <c>
        <v>3</v>
      </c>
      <c>
        <v>0</v>
      </c>
      <c>
        <v>0</v>
      </c>
      <c>
        <v>0</v>
      </c>
      <c>
        <v>3.991105294153881</v>
      </c>
      <c>
        <v>0</v>
      </c>
      <c>
        <v>180.75767864870852</v>
      </c>
      <c>
        <v>0</v>
      </c>
      <c>
        <v>5.076507996599683</v>
      </c>
      <c>
        <v>0</v>
      </c>
      <c>
        <v>0</v>
      </c>
      <c>
        <v>0</v>
      </c>
      <c>
        <v>189.82529193946206</v>
      </c>
    </row>
    <row>
      <c>
        <v>2603356</v>
      </c>
      <c>
        <v>1</v>
      </c>
      <c>
        <is>
          <t>İZMİR</t>
        </is>
      </c>
      <c>
        <v>TİRE</v>
      </c>
      <c>
        <is>
          <t>AG Fideri</t>
        </is>
      </c>
      <c>
        <v>YEMİŞLER TR-1 35-29-L00216_A_82471383_82471383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10.07.2023 07:22:50</t>
        </is>
      </c>
      <c>
        <is>
          <t>10.07.2023 09:43:32</t>
        </is>
      </c>
      <c>
        <v>2.345</v>
      </c>
      <c>
        <v>0</v>
      </c>
      <c>
        <v>1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0.19792578101570998</v>
      </c>
      <c>
        <v>0</v>
      </c>
      <c>
        <v>0</v>
      </c>
      <c>
        <v>0</v>
      </c>
      <c>
        <v>2.4914095401255176</v>
      </c>
      <c>
        <v>0</v>
      </c>
      <c>
        <v>0</v>
      </c>
      <c>
        <v>2.6893353211412276</v>
      </c>
    </row>
    <row>
      <c>
        <v>2604043</v>
      </c>
      <c>
        <v>1</v>
      </c>
      <c>
        <is>
          <t>MANİSA</t>
        </is>
      </c>
      <c>
        <v>AKHİSAR</v>
      </c>
      <c>
        <is>
          <t>DM</t>
        </is>
      </c>
      <c>
        <v>SAZOBA DM 45-72-M00413_KEMİKLİDERE GİRİŞ M04_2102716</v>
      </c>
      <c>
        <v>OG Fider Açması</v>
      </c>
      <c>
        <v>Dağıtım-OG</v>
      </c>
      <c>
        <v>Kısa</v>
      </c>
      <c>
        <v>Şebeke işletmecisi</v>
      </c>
      <c>
        <v>Bildirimsiz</v>
      </c>
      <c>
        <is>
          <t>10.07.2023 18:54:56</t>
        </is>
      </c>
      <c>
        <is>
          <t>10.07.2023 18:55:06</t>
        </is>
      </c>
      <c>
        <v>0.002777777</v>
      </c>
      <c>
        <v>1</v>
      </c>
      <c>
        <v>1148</v>
      </c>
      <c>
        <v>58</v>
      </c>
      <c>
        <v>86</v>
      </c>
      <c>
        <v>4</v>
      </c>
      <c>
        <v>150</v>
      </c>
      <c>
        <v>1</v>
      </c>
      <c>
        <v>0</v>
      </c>
      <c>
        <v>0.0007263002611111112</v>
      </c>
      <c>
        <v>0.7192734550720945</v>
      </c>
      <c>
        <v>2.858748096162102</v>
      </c>
      <c>
        <v>3.9021839213742693</v>
      </c>
      <c>
        <v>0.040696637982996664</v>
      </c>
      <c>
        <v>0.21069064575837892</v>
      </c>
      <c>
        <v>0.269172898725</v>
      </c>
      <c>
        <v>0</v>
      </c>
      <c>
        <v>8.001491955335952</v>
      </c>
    </row>
    <row>
      <c>
        <v>2603402</v>
      </c>
      <c>
        <v>1</v>
      </c>
      <c>
        <is>
          <t>MANİSA</t>
        </is>
      </c>
      <c>
        <v>ŞEHZADELER</v>
      </c>
      <c>
        <is>
          <t>AG Fideri</t>
        </is>
      </c>
      <c>
        <v>DM-11/05 (TR-39) 45-71-M00283_45201296_60984531_60984531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10.07.2023 08:44:00</t>
        </is>
      </c>
      <c>
        <is>
          <t>10.07.2023 11:45:55</t>
        </is>
      </c>
      <c>
        <v>3.031944444</v>
      </c>
      <c>
        <v>0</v>
      </c>
      <c>
        <v>3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2.4009582649208436</v>
      </c>
      <c>
        <v>0</v>
      </c>
      <c>
        <v>0</v>
      </c>
      <c>
        <v>0</v>
      </c>
      <c>
        <v>53.78324901308948</v>
      </c>
      <c>
        <v>0</v>
      </c>
      <c>
        <v>0</v>
      </c>
      <c>
        <v>56.18420727801033</v>
      </c>
    </row>
    <row>
      <c>
        <v>2604089</v>
      </c>
      <c>
        <v>1</v>
      </c>
      <c>
        <is>
          <t>İZMİR</t>
        </is>
      </c>
      <c>
        <v>TİRE</v>
      </c>
      <c>
        <is>
          <t>AG Fideri</t>
        </is>
      </c>
      <c>
        <v>TAŞTEPE TR-2 35-29-L00396_B_56360397_56360397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10.07.2023 20:04:33</t>
        </is>
      </c>
      <c>
        <is>
          <t>10.07.2023 21:40:14</t>
        </is>
      </c>
      <c>
        <v>1.594722222</v>
      </c>
      <c>
        <v>0</v>
      </c>
      <c>
        <v>4</v>
      </c>
      <c>
        <v>0</v>
      </c>
      <c>
        <v>4</v>
      </c>
      <c>
        <v>0</v>
      </c>
      <c>
        <v>2</v>
      </c>
      <c>
        <v>0</v>
      </c>
      <c>
        <v>0</v>
      </c>
      <c>
        <v>0</v>
      </c>
      <c>
        <v>3.0592973379658988</v>
      </c>
      <c>
        <v>0</v>
      </c>
      <c>
        <v>13.7094189546718</v>
      </c>
      <c>
        <v>0</v>
      </c>
      <c>
        <v>0.4595833411883184</v>
      </c>
      <c>
        <v>0</v>
      </c>
      <c>
        <v>0</v>
      </c>
      <c>
        <v>17.228299633826015</v>
      </c>
    </row>
    <row>
      <c>
        <v>2603502</v>
      </c>
      <c>
        <v>1</v>
      </c>
      <c>
        <is>
          <t>İZMİR</t>
        </is>
      </c>
      <c>
        <v>BERGAMA</v>
      </c>
      <c>
        <is>
          <t>OG Fideri</t>
        </is>
      </c>
      <c>
        <v>TR-33 35-16-L00033_TR-3 L03_67585180</v>
      </c>
      <c>
        <v>Şebeke Yenileme ve Kapasite Artışı Çalışması</v>
      </c>
      <c>
        <v>Dağıtım-OG</v>
      </c>
      <c>
        <v>Uzun</v>
      </c>
      <c>
        <v>Şebeke işletmecisi</v>
      </c>
      <c>
        <v>Bildirimli</v>
      </c>
      <c>
        <is>
          <t>10.07.2023 10:10:34</t>
        </is>
      </c>
      <c>
        <is>
          <t>10.07.2023 16:48:38</t>
        </is>
      </c>
      <c>
        <v>6.634444444</v>
      </c>
      <c>
        <v>0</v>
      </c>
      <c>
        <v>1265</v>
      </c>
      <c>
        <v>0</v>
      </c>
      <c>
        <v>0</v>
      </c>
      <c>
        <v>0</v>
      </c>
      <c>
        <v>98</v>
      </c>
      <c>
        <v>0</v>
      </c>
      <c>
        <v>0</v>
      </c>
      <c>
        <v>0</v>
      </c>
      <c>
        <v>1796.59076844638</v>
      </c>
      <c>
        <v>0</v>
      </c>
      <c>
        <v>0</v>
      </c>
      <c>
        <v>0</v>
      </c>
      <c>
        <v>776.6082643005187</v>
      </c>
      <c>
        <v>0</v>
      </c>
      <c>
        <v>0</v>
      </c>
      <c>
        <v>2573.199032746899</v>
      </c>
    </row>
    <row>
      <c>
        <v>2603897</v>
      </c>
      <c>
        <v>1</v>
      </c>
      <c>
        <is>
          <t>İZMİR</t>
        </is>
      </c>
      <c>
        <v>BAYINDIR</v>
      </c>
      <c>
        <is>
          <t>AG Fideri</t>
        </is>
      </c>
      <c>
        <v>ÇIRPI TR-1-2/4 35-20-M00009_B_92863399_92863399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10.07.2023 15:47:00</t>
        </is>
      </c>
      <c>
        <is>
          <t>10.07.2023 18:15:15</t>
        </is>
      </c>
      <c>
        <v>2.470833333</v>
      </c>
      <c>
        <v>0</v>
      </c>
      <c>
        <v>37</v>
      </c>
      <c>
        <v>0</v>
      </c>
      <c>
        <v>0</v>
      </c>
      <c>
        <v>0</v>
      </c>
      <c>
        <v>10</v>
      </c>
      <c>
        <v>0</v>
      </c>
      <c>
        <v>0</v>
      </c>
      <c>
        <v>0</v>
      </c>
      <c>
        <v>33.85265990571092</v>
      </c>
      <c>
        <v>0</v>
      </c>
      <c>
        <v>0</v>
      </c>
      <c>
        <v>0</v>
      </c>
      <c>
        <v>19.1473293375452</v>
      </c>
      <c>
        <v>0</v>
      </c>
      <c>
        <v>0</v>
      </c>
      <c>
        <v>52.999989243256124</v>
      </c>
    </row>
    <row>
      <c>
        <v>2603651</v>
      </c>
      <c>
        <v>1</v>
      </c>
      <c>
        <is>
          <t>İZMİR</t>
        </is>
      </c>
      <c>
        <v>MENDERES</v>
      </c>
      <c>
        <is>
          <t>Kullanıcı Bağlantı Hattı</t>
        </is>
      </c>
      <c>
        <v>ORTA MAHALLE  M-6 35-25-M00119_955283851_955283851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10.07.2023 12:08:30</t>
        </is>
      </c>
      <c>
        <is>
          <t>10.07.2023 15:33:21</t>
        </is>
      </c>
      <c>
        <v>3.414166666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0.8097751437202607</v>
      </c>
      <c>
        <v>0</v>
      </c>
      <c>
        <v>0</v>
      </c>
      <c>
        <v>0</v>
      </c>
      <c>
        <v>0</v>
      </c>
      <c>
        <v>0</v>
      </c>
      <c>
        <v>0</v>
      </c>
      <c>
        <v>0.8097751437202607</v>
      </c>
    </row>
    <row>
      <c>
        <v>2603505</v>
      </c>
      <c>
        <v>1</v>
      </c>
      <c>
        <is>
          <t>İZMİR</t>
        </is>
      </c>
      <c>
        <v>BUCA</v>
      </c>
      <c>
        <is>
          <t>AG Fideri</t>
        </is>
      </c>
      <c>
        <v>M-2224 KIRIKLAR TR-1 35-03-M02224_C_91459414_91459414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10.07.2023 10:12:27</t>
        </is>
      </c>
      <c>
        <is>
          <t>10.07.2023 11:25:50</t>
        </is>
      </c>
      <c>
        <v>1.223055555</v>
      </c>
      <c>
        <v>0</v>
      </c>
      <c>
        <v>43</v>
      </c>
      <c>
        <v>0</v>
      </c>
      <c>
        <v>5</v>
      </c>
      <c>
        <v>0</v>
      </c>
      <c>
        <v>8</v>
      </c>
      <c>
        <v>0</v>
      </c>
      <c>
        <v>0</v>
      </c>
      <c>
        <v>0</v>
      </c>
      <c>
        <v>9.69772721182104</v>
      </c>
      <c>
        <v>0</v>
      </c>
      <c>
        <v>1.6139652357162855</v>
      </c>
      <c>
        <v>0</v>
      </c>
      <c>
        <v>8.813826870640245</v>
      </c>
      <c>
        <v>0</v>
      </c>
      <c>
        <v>0</v>
      </c>
      <c>
        <v>20.12551931817757</v>
      </c>
    </row>
    <row>
      <c>
        <v>2603751</v>
      </c>
      <c>
        <v>1</v>
      </c>
      <c>
        <is>
          <t>İZMİR</t>
        </is>
      </c>
      <c>
        <v>KARABURUN</v>
      </c>
      <c>
        <is>
          <t>AG Fideri</t>
        </is>
      </c>
      <c>
        <v>KARABURUN TR-15 35-21-L00013_B_56357678_56357678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10.07.2023 13:35:20</t>
        </is>
      </c>
      <c>
        <is>
          <t>10.07.2023 14:57:23</t>
        </is>
      </c>
      <c>
        <v>1.3675</v>
      </c>
      <c>
        <v>0</v>
      </c>
      <c>
        <v>9</v>
      </c>
      <c>
        <v>0</v>
      </c>
      <c>
        <v>0</v>
      </c>
      <c>
        <v>0</v>
      </c>
      <c>
        <v>6</v>
      </c>
      <c>
        <v>0</v>
      </c>
      <c>
        <v>0</v>
      </c>
      <c>
        <v>0</v>
      </c>
      <c>
        <v>2.8263765626412196</v>
      </c>
      <c>
        <v>0</v>
      </c>
      <c>
        <v>0</v>
      </c>
      <c>
        <v>0</v>
      </c>
      <c>
        <v>29.602933321289576</v>
      </c>
      <c>
        <v>0</v>
      </c>
      <c>
        <v>0</v>
      </c>
      <c>
        <v>32.4293098839308</v>
      </c>
    </row>
    <row>
      <c>
        <v>2603528</v>
      </c>
      <c>
        <v>1</v>
      </c>
      <c>
        <is>
          <t>İZMİR</t>
        </is>
      </c>
      <c>
        <v>KARABAĞLAR</v>
      </c>
      <c>
        <is>
          <t>OG Fideri</t>
        </is>
      </c>
      <c>
        <v>K-805 35-01-K00805_TRAFO-1 K03_2070387</v>
      </c>
      <c>
        <v>Şebeke Yenileme ve Kapasite Artışı Çalışması</v>
      </c>
      <c>
        <v>Dağıtım-OG</v>
      </c>
      <c>
        <v>Uzun</v>
      </c>
      <c>
        <v>Şebeke işletmecisi</v>
      </c>
      <c>
        <v>Bildirimli</v>
      </c>
      <c>
        <is>
          <t>10.07.2023 10:25:31</t>
        </is>
      </c>
      <c>
        <is>
          <t>10.07.2023 19:33:29</t>
        </is>
      </c>
      <c>
        <v>9.132777777</v>
      </c>
      <c>
        <v>0</v>
      </c>
      <c>
        <v>815</v>
      </c>
      <c>
        <v>0</v>
      </c>
      <c>
        <v>0</v>
      </c>
      <c>
        <v>0</v>
      </c>
      <c>
        <v>63</v>
      </c>
      <c>
        <v>0</v>
      </c>
      <c>
        <v>1</v>
      </c>
      <c>
        <v>0</v>
      </c>
      <c>
        <v>1695.4832523208675</v>
      </c>
      <c>
        <v>0</v>
      </c>
      <c>
        <v>0</v>
      </c>
      <c>
        <v>0</v>
      </c>
      <c>
        <v>783.6659724028166</v>
      </c>
      <c>
        <v>0</v>
      </c>
      <c>
        <v>62.30896858883317</v>
      </c>
      <c>
        <v>2541.458193312517</v>
      </c>
    </row>
    <row>
      <c>
        <v>2604026</v>
      </c>
      <c>
        <v>1</v>
      </c>
      <c>
        <is>
          <t>MANİSA</t>
        </is>
      </c>
      <c>
        <v>ALAŞEHİR</v>
      </c>
      <c>
        <is>
          <t>DM</t>
        </is>
      </c>
      <c>
        <v>KEMALİYE DM (TR-1) 45-73-M00150_İSMETİYE M02_66715937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10.07.2023 18:27:41</t>
        </is>
      </c>
      <c>
        <is>
          <t>10.07.2023 19:06:23</t>
        </is>
      </c>
      <c>
        <v>0.645</v>
      </c>
      <c>
        <v>19</v>
      </c>
      <c>
        <v>378</v>
      </c>
      <c>
        <v>152</v>
      </c>
      <c>
        <v>183</v>
      </c>
      <c>
        <v>18</v>
      </c>
      <c>
        <v>33</v>
      </c>
      <c>
        <v>1</v>
      </c>
      <c>
        <v>0</v>
      </c>
      <c>
        <v>5.358296711457894</v>
      </c>
      <c>
        <v>62.60618102357079</v>
      </c>
      <c>
        <v>399.2533488882486</v>
      </c>
      <c>
        <v>358.2670171341177</v>
      </c>
      <c>
        <v>31.026293365196693</v>
      </c>
      <c>
        <v>25.106226907984645</v>
      </c>
      <c>
        <v>60.98723942127917</v>
      </c>
      <c>
        <v>0</v>
      </c>
      <c>
        <v>942.6046034518553</v>
      </c>
    </row>
    <row>
      <c>
        <v>2604049</v>
      </c>
      <c>
        <v>1</v>
      </c>
      <c>
        <is>
          <t>MANİSA</t>
        </is>
      </c>
      <c>
        <v>SALİHLİ</v>
      </c>
      <c>
        <is>
          <t>KÖK</t>
        </is>
      </c>
      <c>
        <v>YEŞİLOVA KÖK 45-78-M01393_YEŞİLOVA TARIMSAL M03_83810706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10.07.2023 18:51:57</t>
        </is>
      </c>
      <c>
        <is>
          <t>10.07.2023 20:39:00</t>
        </is>
      </c>
      <c>
        <v>1.784166666</v>
      </c>
      <c>
        <v>4</v>
      </c>
      <c>
        <v>398</v>
      </c>
      <c>
        <v>52</v>
      </c>
      <c>
        <v>49</v>
      </c>
      <c>
        <v>6</v>
      </c>
      <c>
        <v>34</v>
      </c>
      <c>
        <v>1</v>
      </c>
      <c>
        <v>0</v>
      </c>
      <c>
        <v>1.8494804139864118</v>
      </c>
      <c>
        <v>128.38305199334712</v>
      </c>
      <c>
        <v>676.1199000511979</v>
      </c>
      <c>
        <v>456.2240627381386</v>
      </c>
      <c>
        <v>38.91757902904369</v>
      </c>
      <c>
        <v>41.30884825206063</v>
      </c>
      <c>
        <v>128.3338987342193</v>
      </c>
      <c>
        <v>0</v>
      </c>
      <c>
        <v>1471.1368212119937</v>
      </c>
    </row>
    <row>
      <c>
        <v>2603316</v>
      </c>
      <c>
        <v>1</v>
      </c>
      <c>
        <is>
          <t>MANİSA</t>
        </is>
      </c>
      <c>
        <v>AKHİSAR</v>
      </c>
      <c>
        <is>
          <t>DM</t>
        </is>
      </c>
      <c>
        <v>KAPAKLI İM 45-72-A00003_RAHMİYE (ESKİ BEYOBA) L06_2107700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10.07.2023 05:29:06</t>
        </is>
      </c>
      <c>
        <is>
          <t>10.07.2023 06:27:55</t>
        </is>
      </c>
      <c>
        <v>0.980277777</v>
      </c>
      <c>
        <v>2</v>
      </c>
      <c>
        <v>51</v>
      </c>
      <c>
        <v>18</v>
      </c>
      <c>
        <v>44</v>
      </c>
      <c>
        <v>5</v>
      </c>
      <c>
        <v>5</v>
      </c>
      <c>
        <v>1</v>
      </c>
      <c>
        <v>0</v>
      </c>
      <c>
        <v>0.24875186664419505</v>
      </c>
      <c>
        <v>3.4135757713908963</v>
      </c>
      <c>
        <v>183.2243513559113</v>
      </c>
      <c>
        <v>122.64038763100103</v>
      </c>
      <c>
        <v>8.306961194709121</v>
      </c>
      <c>
        <v>1.2182592501003344</v>
      </c>
      <c>
        <v>8.713870503642971</v>
      </c>
      <c>
        <v>0</v>
      </c>
      <c>
        <v>327.7661575733999</v>
      </c>
    </row>
    <row>
      <c>
        <v>2603648</v>
      </c>
      <c>
        <v>1</v>
      </c>
      <c>
        <is>
          <t>İZMİR</t>
        </is>
      </c>
      <c>
        <v>BERGAMA</v>
      </c>
      <c>
        <is>
          <t>DM</t>
        </is>
      </c>
      <c>
        <v>AHMETBEYLER DM 35-16-M00154_ÇİTKÖY SULAMA M09_82965211</v>
      </c>
      <c>
        <v>Şebeke Yenileme ve Kapasite Artışı Çalışması</v>
      </c>
      <c>
        <v>Dağıtım-OG</v>
      </c>
      <c>
        <v>Uzun</v>
      </c>
      <c>
        <v>Şebeke işletmecisi</v>
      </c>
      <c>
        <v>Bildirimli</v>
      </c>
      <c>
        <is>
          <t>10.07.2023 12:09:11</t>
        </is>
      </c>
      <c>
        <is>
          <t>10.07.2023 15:53:04</t>
        </is>
      </c>
      <c>
        <v>3.731388888</v>
      </c>
      <c>
        <v>0</v>
      </c>
      <c>
        <v>524</v>
      </c>
      <c>
        <v>16</v>
      </c>
      <c>
        <v>278</v>
      </c>
      <c>
        <v>5</v>
      </c>
      <c>
        <v>88</v>
      </c>
      <c>
        <v>0</v>
      </c>
      <c>
        <v>0</v>
      </c>
      <c>
        <v>0</v>
      </c>
      <c>
        <v>795.1902138845818</v>
      </c>
      <c>
        <v>330.72707601828006</v>
      </c>
      <c>
        <v>1091.709766938746</v>
      </c>
      <c>
        <v>170.92110878379424</v>
      </c>
      <c>
        <v>509.85081351892137</v>
      </c>
      <c>
        <v>0</v>
      </c>
      <c>
        <v>0</v>
      </c>
      <c>
        <v>2898.398979144323</v>
      </c>
    </row>
    <row>
      <c>
        <v>2603671</v>
      </c>
      <c>
        <v>1</v>
      </c>
      <c>
        <is>
          <t>İZMİR</t>
        </is>
      </c>
      <c>
        <v>ÇİĞLİ</v>
      </c>
      <c>
        <is>
          <t>Saha Dağıtım Kutusu (SDK)</t>
        </is>
      </c>
      <c>
        <v>M-3520(YATIRIM REZERVE) 35-09-M03520_F a1b_5878043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10.07.2023 12:19:46</t>
        </is>
      </c>
      <c>
        <is>
          <t>10.07.2023 14:45:44</t>
        </is>
      </c>
      <c>
        <v>2.432777777</v>
      </c>
      <c>
        <v>0</v>
      </c>
      <c>
        <v>0</v>
      </c>
      <c>
        <v>0</v>
      </c>
      <c>
        <v>0</v>
      </c>
      <c>
        <v>0</v>
      </c>
      <c>
        <v>6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54.39534928283956</v>
      </c>
      <c>
        <v>0</v>
      </c>
      <c>
        <v>0</v>
      </c>
      <c>
        <v>54.39534928283956</v>
      </c>
    </row>
    <row>
      <c>
        <v>2603983</v>
      </c>
      <c>
        <v>1</v>
      </c>
      <c>
        <is>
          <t>MANİSA</t>
        </is>
      </c>
      <c>
        <v>YUNUSEMRE</v>
      </c>
      <c>
        <is>
          <t>KÖK</t>
        </is>
      </c>
      <c>
        <v>SİYEKLİ KÖK 45-71-M00185_MALDAN M05_72256924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10.07.2023 17:21:08</t>
        </is>
      </c>
      <c>
        <is>
          <t>10.07.2023 17:36:19</t>
        </is>
      </c>
      <c>
        <v>0.253055555</v>
      </c>
      <c>
        <v>6</v>
      </c>
      <c>
        <v>618</v>
      </c>
      <c>
        <v>4</v>
      </c>
      <c>
        <v>4</v>
      </c>
      <c>
        <v>2</v>
      </c>
      <c>
        <v>54</v>
      </c>
      <c>
        <v>0</v>
      </c>
      <c>
        <v>0</v>
      </c>
      <c>
        <v>0.3816997576823111</v>
      </c>
      <c>
        <v>18.518782975403507</v>
      </c>
      <c>
        <v>7.973818014037764</v>
      </c>
      <c>
        <v>2.1439234925529815</v>
      </c>
      <c>
        <v>11.206655656225287</v>
      </c>
      <c>
        <v>6.609697653209222</v>
      </c>
      <c>
        <v>0</v>
      </c>
      <c>
        <v>0</v>
      </c>
      <c>
        <v>46.834577549111074</v>
      </c>
    </row>
    <row>
      <c>
        <v>2603273</v>
      </c>
      <c>
        <v>1</v>
      </c>
      <c>
        <is>
          <t>MANİSA</t>
        </is>
      </c>
      <c>
        <v>YUNUSEMRE</v>
      </c>
      <c>
        <is>
          <t>DM</t>
        </is>
      </c>
      <c>
        <v>MURADİYE DM-5 45-71-M00618_DM/TM-1 M02_2034795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10.07.2023 00:44:24</t>
        </is>
      </c>
      <c>
        <is>
          <t>10.07.2023 00:57:57</t>
        </is>
      </c>
      <c>
        <v>0.225833333</v>
      </c>
      <c>
        <v>4</v>
      </c>
      <c>
        <v>10239</v>
      </c>
      <c>
        <v>13</v>
      </c>
      <c>
        <v>158</v>
      </c>
      <c>
        <v>25</v>
      </c>
      <c>
        <v>890</v>
      </c>
      <c>
        <v>9</v>
      </c>
      <c>
        <v>1</v>
      </c>
      <c>
        <v>0.37119879586290666</v>
      </c>
      <c>
        <v>445.40180473989847</v>
      </c>
      <c>
        <v>6.438939137299143</v>
      </c>
      <c>
        <v>31.076520489461764</v>
      </c>
      <c>
        <v>41.36167047605091</v>
      </c>
      <c>
        <v>136.9706874478421</v>
      </c>
      <c>
        <v>181.22057986511177</v>
      </c>
      <c>
        <v>1.0193604530189844</v>
      </c>
      <c>
        <v>843.860761404546</v>
      </c>
    </row>
    <row>
      <c>
        <v>2603877</v>
      </c>
      <c>
        <v>1</v>
      </c>
      <c>
        <is>
          <t>İZMİR</t>
        </is>
      </c>
      <c>
        <v>TİRE</v>
      </c>
      <c>
        <is>
          <t>Kullanıcı Bağlantı Hattı</t>
        </is>
      </c>
      <c>
        <v>ERKAN ATMACA SULAMA GRUBU 35-29-M00225_954919814_954919814</v>
      </c>
      <c>
        <v>AG Box / Sdk Abone Çıkış Sigorta Atığı</v>
      </c>
      <c>
        <v>Dağıtım-AG</v>
      </c>
      <c>
        <v>Uzun</v>
      </c>
      <c>
        <v>Şebeke işletmecisi</v>
      </c>
      <c>
        <v>Bildirimsiz</v>
      </c>
      <c>
        <is>
          <t>10.07.2023 15:35:56</t>
        </is>
      </c>
      <c>
        <is>
          <t>10.07.2023 16:47:40</t>
        </is>
      </c>
      <c>
        <v>1.195555555</v>
      </c>
      <c>
        <v>0</v>
      </c>
      <c>
        <v>0</v>
      </c>
      <c>
        <v>0</v>
      </c>
      <c>
        <v>10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110.7266676805673</v>
      </c>
      <c>
        <v>0</v>
      </c>
      <c>
        <v>12.935756483705617</v>
      </c>
      <c>
        <v>0</v>
      </c>
      <c>
        <v>0</v>
      </c>
      <c>
        <v>123.66242416427292</v>
      </c>
    </row>
    <row>
      <c>
        <v>2603379</v>
      </c>
      <c>
        <v>1</v>
      </c>
      <c>
        <is>
          <t>İZMİR</t>
        </is>
      </c>
      <c>
        <v>BAYINDIR</v>
      </c>
      <c>
        <is>
          <t>Dağıtım Transformatörü</t>
        </is>
      </c>
      <c>
        <v>MAHMUT SILAY SULAMA GRUBU 35-29-M00267_35-29-M00267_2351201</v>
      </c>
      <c>
        <v>AG Pano Arızası</v>
      </c>
      <c>
        <v>Dağıtım-AG</v>
      </c>
      <c>
        <v>Uzun</v>
      </c>
      <c>
        <v>Şebeke işletmecisi</v>
      </c>
      <c>
        <v>Bildirimsiz</v>
      </c>
      <c>
        <is>
          <t>10.07.2023 08:16:24</t>
        </is>
      </c>
      <c>
        <is>
          <t>10.07.2023 13:50:26</t>
        </is>
      </c>
      <c>
        <v>5.567222222</v>
      </c>
      <c>
        <v>0</v>
      </c>
      <c>
        <v>0</v>
      </c>
      <c>
        <v>0</v>
      </c>
      <c>
        <v>5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182.66909949273818</v>
      </c>
      <c>
        <v>0</v>
      </c>
      <c>
        <v>124.4816390250212</v>
      </c>
      <c>
        <v>0</v>
      </c>
      <c>
        <v>0</v>
      </c>
      <c>
        <v>307.15073851775935</v>
      </c>
    </row>
    <row>
      <c>
        <v>2603571</v>
      </c>
      <c>
        <v>1</v>
      </c>
      <c>
        <is>
          <t>İZMİR</t>
        </is>
      </c>
      <c>
        <v>ÇEŞME</v>
      </c>
      <c>
        <is>
          <t>Kullanıcı Bağlantı Hattı</t>
        </is>
      </c>
      <c>
        <v>DM-1/4 35-18-L00579_950446337_950446337</v>
      </c>
      <c>
        <v>AG Branşman Yeraltı Kablo Arızası</v>
      </c>
      <c>
        <v>Dağıtım-AG</v>
      </c>
      <c>
        <v>Uzun</v>
      </c>
      <c>
        <v>Şebeke işletmecisi</v>
      </c>
      <c>
        <v>Bildirimsiz</v>
      </c>
      <c>
        <is>
          <t>10.07.2023 11:08:34</t>
        </is>
      </c>
      <c>
        <is>
          <t>10.07.2023 15:36:14</t>
        </is>
      </c>
      <c>
        <v>4.461111111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1.7170707545786155</v>
      </c>
      <c>
        <v>0</v>
      </c>
      <c>
        <v>0</v>
      </c>
      <c>
        <v>0</v>
      </c>
      <c>
        <v>0</v>
      </c>
      <c>
        <v>0</v>
      </c>
      <c>
        <v>0</v>
      </c>
      <c>
        <v>1.7170707545786155</v>
      </c>
    </row>
    <row>
      <c>
        <v>2604069</v>
      </c>
      <c>
        <v>1</v>
      </c>
      <c>
        <is>
          <t>İZMİR</t>
        </is>
      </c>
      <c>
        <v>TİRE</v>
      </c>
      <c>
        <is>
          <t>Dağıtım Transformatörü</t>
        </is>
      </c>
      <c>
        <v>DOYRANLI TR-1 35-29-L00374_35-29-L00374_2366850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10.07.2023 19:24:06</t>
        </is>
      </c>
      <c>
        <is>
          <t>10.07.2023 19:48:39</t>
        </is>
      </c>
      <c>
        <v>0.409166666</v>
      </c>
      <c>
        <v>0</v>
      </c>
      <c>
        <v>139</v>
      </c>
      <c>
        <v>0</v>
      </c>
      <c>
        <v>4</v>
      </c>
      <c>
        <v>0</v>
      </c>
      <c>
        <v>8</v>
      </c>
      <c>
        <v>0</v>
      </c>
      <c>
        <v>0</v>
      </c>
      <c>
        <v>0</v>
      </c>
      <c>
        <v>10.542809260978023</v>
      </c>
      <c>
        <v>0</v>
      </c>
      <c>
        <v>2.065773095676646</v>
      </c>
      <c>
        <v>0</v>
      </c>
      <c>
        <v>3.143617017957204</v>
      </c>
      <c>
        <v>0</v>
      </c>
      <c>
        <v>0</v>
      </c>
      <c>
        <v>15.752199374611873</v>
      </c>
    </row>
    <row>
      <c>
        <v>2603777</v>
      </c>
      <c>
        <v>1</v>
      </c>
      <c>
        <is>
          <t>İZMİR</t>
        </is>
      </c>
      <c>
        <v>MENDERES</v>
      </c>
      <c>
        <is>
          <t>Dağıtım Transformatörü</t>
        </is>
      </c>
      <c>
        <v>DEVELİ TR-6 35-22-M00843_35-22-M00843_66066287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10.07.2023 14:11:41</t>
        </is>
      </c>
      <c>
        <is>
          <t>10.07.2023 16:45:24</t>
        </is>
      </c>
      <c>
        <v>2.561944444</v>
      </c>
      <c>
        <v>0</v>
      </c>
      <c>
        <v>40</v>
      </c>
      <c>
        <v>0</v>
      </c>
      <c>
        <v>7</v>
      </c>
      <c>
        <v>0</v>
      </c>
      <c>
        <v>5</v>
      </c>
      <c>
        <v>0</v>
      </c>
      <c>
        <v>0</v>
      </c>
      <c>
        <v>0</v>
      </c>
      <c>
        <v>52.88144158403424</v>
      </c>
      <c>
        <v>0</v>
      </c>
      <c>
        <v>20.519196323789625</v>
      </c>
      <c>
        <v>0</v>
      </c>
      <c>
        <v>4.701226044248449</v>
      </c>
      <c>
        <v>0</v>
      </c>
      <c>
        <v>0</v>
      </c>
      <c>
        <v>78.1018639520723</v>
      </c>
    </row>
    <row>
      <c>
        <v>2603963</v>
      </c>
      <c>
        <v>1</v>
      </c>
      <c>
        <is>
          <t>İZMİR</t>
        </is>
      </c>
      <c>
        <v>BAYINDIR</v>
      </c>
      <c>
        <is>
          <t>AG Fideri</t>
        </is>
      </c>
      <c>
        <v>YAKACIK TR-5 35-20-L00243_B_91185416_91185416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10.07.2023 16:57:11</t>
        </is>
      </c>
      <c>
        <is>
          <t>10.07.2023 18:21:04</t>
        </is>
      </c>
      <c>
        <v>1.398055555</v>
      </c>
      <c>
        <v>0</v>
      </c>
      <c>
        <v>5</v>
      </c>
      <c>
        <v>0</v>
      </c>
      <c>
        <v>11</v>
      </c>
      <c>
        <v>0</v>
      </c>
      <c>
        <v>4</v>
      </c>
      <c>
        <v>0</v>
      </c>
      <c>
        <v>0</v>
      </c>
      <c>
        <v>0</v>
      </c>
      <c>
        <v>2.193669820910517</v>
      </c>
      <c>
        <v>0</v>
      </c>
      <c>
        <v>19.172886120382557</v>
      </c>
      <c>
        <v>0</v>
      </c>
      <c>
        <v>14.792682932687619</v>
      </c>
      <c>
        <v>0</v>
      </c>
      <c>
        <v>0</v>
      </c>
      <c>
        <v>36.1592388739807</v>
      </c>
    </row>
    <row>
      <c>
        <v>2603568</v>
      </c>
      <c>
        <v>1</v>
      </c>
      <c>
        <is>
          <t>MANİSA</t>
        </is>
      </c>
      <c>
        <v>AKHİSAR</v>
      </c>
      <c>
        <is>
          <t>DM</t>
        </is>
      </c>
      <c>
        <v>DAĞDERE DM 45-72-M00097_ÇITAK M05_2329940</v>
      </c>
      <c>
        <v>Şebeke Bakım Çalışması</v>
      </c>
      <c>
        <v>Dağıtım-OG</v>
      </c>
      <c>
        <v>Uzun</v>
      </c>
      <c>
        <v>Şebeke işletmecisi</v>
      </c>
      <c>
        <v>Bildirimli</v>
      </c>
      <c>
        <is>
          <t>10.07.2023 11:04:21</t>
        </is>
      </c>
      <c>
        <is>
          <t>10.07.2023 18:41:31</t>
        </is>
      </c>
      <c>
        <v>7.619444444</v>
      </c>
      <c>
        <v>3</v>
      </c>
      <c>
        <v>1284</v>
      </c>
      <c>
        <v>5</v>
      </c>
      <c>
        <v>37</v>
      </c>
      <c>
        <v>7</v>
      </c>
      <c>
        <v>69</v>
      </c>
      <c>
        <v>0</v>
      </c>
      <c>
        <v>0</v>
      </c>
      <c>
        <v>5.597137259333334</v>
      </c>
      <c>
        <v>912.5266589007807</v>
      </c>
      <c>
        <v>268.42505106508764</v>
      </c>
      <c>
        <v>96.99350196000603</v>
      </c>
      <c>
        <v>160.77337230559482</v>
      </c>
      <c>
        <v>226.4118224103594</v>
      </c>
      <c>
        <v>0</v>
      </c>
      <c>
        <v>0</v>
      </c>
      <c>
        <v>1670.7275439011619</v>
      </c>
    </row>
    <row>
      <c>
        <v>2603462</v>
      </c>
      <c>
        <v>1</v>
      </c>
      <c>
        <is>
          <t>İZMİR</t>
        </is>
      </c>
      <c>
        <v>BAYINDIR</v>
      </c>
      <c>
        <is>
          <t>Dağıtım Transformatörü</t>
        </is>
      </c>
      <c>
        <v>DURMUŞ SABANCI SULAMA GRUBU 35-29-M00295_35-29-M00295_2350591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10.07.2023 09:25:42</t>
        </is>
      </c>
      <c>
        <is>
          <t>10.07.2023 12:13:25</t>
        </is>
      </c>
      <c>
        <v>2.795277777</v>
      </c>
      <c>
        <v>0</v>
      </c>
      <c>
        <v>0</v>
      </c>
      <c>
        <v>0</v>
      </c>
      <c>
        <v>15</v>
      </c>
      <c>
        <v>0</v>
      </c>
      <c>
        <v>5</v>
      </c>
      <c>
        <v>0</v>
      </c>
      <c>
        <v>0</v>
      </c>
      <c>
        <v>0</v>
      </c>
      <c>
        <v>0</v>
      </c>
      <c>
        <v>0</v>
      </c>
      <c>
        <v>452.79232061740737</v>
      </c>
      <c>
        <v>0</v>
      </c>
      <c>
        <v>87.24200778762393</v>
      </c>
      <c>
        <v>0</v>
      </c>
      <c>
        <v>0</v>
      </c>
      <c>
        <v>540.0343284050313</v>
      </c>
    </row>
    <row>
      <c>
        <v>2603359</v>
      </c>
      <c>
        <v>1</v>
      </c>
      <c>
        <is>
          <t>İZMİR</t>
        </is>
      </c>
      <c>
        <v>BAYINDIR</v>
      </c>
      <c>
        <is>
          <t>KÖK</t>
        </is>
      </c>
      <c>
        <v>PINARLI KÖK 35-20-M00085_TR-6 - TR-7 M06_72358874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10.07.2023 07:29:40</t>
        </is>
      </c>
      <c>
        <is>
          <t>10.07.2023 08:15:53</t>
        </is>
      </c>
      <c>
        <v>0.770277777</v>
      </c>
      <c>
        <v>0</v>
      </c>
      <c>
        <v>202</v>
      </c>
      <c>
        <v>0</v>
      </c>
      <c>
        <v>74</v>
      </c>
      <c>
        <v>2</v>
      </c>
      <c>
        <v>53</v>
      </c>
      <c>
        <v>0</v>
      </c>
      <c>
        <v>0</v>
      </c>
      <c>
        <v>0</v>
      </c>
      <c>
        <v>55.67000876390939</v>
      </c>
      <c>
        <v>0</v>
      </c>
      <c>
        <v>145.01099768105686</v>
      </c>
      <c>
        <v>2.3845732013991667</v>
      </c>
      <c>
        <v>52.640354683387216</v>
      </c>
      <c>
        <v>0</v>
      </c>
      <c>
        <v>0</v>
      </c>
      <c>
        <v>255.70593432975264</v>
      </c>
    </row>
    <row>
      <c>
        <v>2604195</v>
      </c>
      <c>
        <v>1</v>
      </c>
      <c>
        <is>
          <t>İZMİR</t>
        </is>
      </c>
      <c>
        <v>BUCA</v>
      </c>
      <c>
        <is>
          <t>Saha Dağıtım Kutusu (SDK)</t>
        </is>
      </c>
      <c>
        <v>K-1505 35-03-K01505_B b1b_5780251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10.07.2023 17:38:55</t>
        </is>
      </c>
      <c>
        <is>
          <t>10.07.2023 23:57:51</t>
        </is>
      </c>
      <c>
        <v>6.315555555</v>
      </c>
      <c>
        <v>0</v>
      </c>
      <c>
        <v>44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100.12885796434408</v>
      </c>
      <c>
        <v>0</v>
      </c>
      <c>
        <v>0</v>
      </c>
      <c>
        <v>0</v>
      </c>
      <c>
        <v>0</v>
      </c>
      <c>
        <v>0</v>
      </c>
      <c>
        <v>0</v>
      </c>
      <c>
        <v>100.12885796434408</v>
      </c>
    </row>
    <row>
      <c>
        <v>2603946</v>
      </c>
      <c>
        <v>1</v>
      </c>
      <c>
        <is>
          <t>MANİSA</t>
        </is>
      </c>
      <c>
        <v>ALAŞEHİR</v>
      </c>
      <c>
        <is>
          <t>Kullanıcı Bağlantı Hattı</t>
        </is>
      </c>
      <c>
        <v>BADINCA TR-1 45-73-M00286_945686914_945686914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10.07.2023 16:47:13</t>
        </is>
      </c>
      <c>
        <is>
          <t>10.07.2023 18:58:54</t>
        </is>
      </c>
      <c>
        <v>2.194722222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0.0028123255042411667</v>
      </c>
      <c>
        <v>0</v>
      </c>
      <c>
        <v>0</v>
      </c>
      <c>
        <v>0</v>
      </c>
      <c>
        <v>0</v>
      </c>
      <c>
        <v>0</v>
      </c>
      <c>
        <v>0</v>
      </c>
      <c>
        <v>0.0028123255042411667</v>
      </c>
    </row>
    <row>
      <c>
        <v>2603800</v>
      </c>
      <c>
        <v>1</v>
      </c>
      <c>
        <is>
          <t>İZMİR</t>
        </is>
      </c>
      <c>
        <v>MENDERES</v>
      </c>
      <c>
        <is>
          <t>AG Fideri</t>
        </is>
      </c>
      <c>
        <v>AKÇAKÖY TR-1 35-22-M00288_B_91311188_91311188</v>
      </c>
      <c>
        <v>AG Tel Kopuğu</v>
      </c>
      <c>
        <v>Dağıtım-AG</v>
      </c>
      <c>
        <v>Uzun</v>
      </c>
      <c>
        <v>Şebeke işletmecisi</v>
      </c>
      <c>
        <v>Bildirimsiz</v>
      </c>
      <c>
        <is>
          <t>10.07.2023 14:28:44</t>
        </is>
      </c>
      <c>
        <is>
          <t>10.07.2023 15:08:34</t>
        </is>
      </c>
      <c>
        <v>0.663888888</v>
      </c>
      <c>
        <v>0</v>
      </c>
      <c>
        <v>32</v>
      </c>
      <c>
        <v>0</v>
      </c>
      <c>
        <v>25</v>
      </c>
      <c>
        <v>0</v>
      </c>
      <c>
        <v>15</v>
      </c>
      <c>
        <v>0</v>
      </c>
      <c>
        <v>0</v>
      </c>
      <c>
        <v>0</v>
      </c>
      <c>
        <v>5.8148117523860074</v>
      </c>
      <c>
        <v>0</v>
      </c>
      <c>
        <v>7.321735813368064</v>
      </c>
      <c>
        <v>0</v>
      </c>
      <c>
        <v>7.849153496912224</v>
      </c>
      <c>
        <v>0</v>
      </c>
      <c>
        <v>0</v>
      </c>
      <c>
        <v>20.985701062666294</v>
      </c>
    </row>
    <row>
      <c>
        <v>2603860</v>
      </c>
      <c>
        <v>1</v>
      </c>
      <c>
        <is>
          <t>İZMİR</t>
        </is>
      </c>
      <c>
        <v>KARABAĞLAR</v>
      </c>
      <c>
        <is>
          <t>AG Fideri</t>
        </is>
      </c>
      <c>
        <v>K-1204 35-01-K01204_A_56363493_56363493</v>
      </c>
      <c>
        <v>Hırsızlık</v>
      </c>
      <c>
        <v>Dağıtım-AG</v>
      </c>
      <c>
        <v>Uzun</v>
      </c>
      <c>
        <v>Dışsal</v>
      </c>
      <c>
        <v>Bildirimsiz</v>
      </c>
      <c>
        <is>
          <t>10.07.2023 15:17:15</t>
        </is>
      </c>
      <c>
        <is>
          <t>10.07.2023 17:39:12</t>
        </is>
      </c>
      <c>
        <v>2.365833333</v>
      </c>
      <c>
        <v>0</v>
      </c>
      <c>
        <v>177</v>
      </c>
      <c>
        <v>0</v>
      </c>
      <c>
        <v>0</v>
      </c>
      <c>
        <v>0</v>
      </c>
      <c>
        <v>6</v>
      </c>
      <c>
        <v>0</v>
      </c>
      <c>
        <v>0</v>
      </c>
      <c>
        <v>0</v>
      </c>
      <c>
        <v>100.70798537665337</v>
      </c>
      <c>
        <v>0</v>
      </c>
      <c>
        <v>0</v>
      </c>
      <c>
        <v>0</v>
      </c>
      <c>
        <v>2.4841880860600853</v>
      </c>
      <c>
        <v>0</v>
      </c>
      <c>
        <v>0</v>
      </c>
      <c>
        <v>103.19217346271346</v>
      </c>
    </row>
    <row>
      <c>
        <v>2603362</v>
      </c>
      <c>
        <v>1</v>
      </c>
      <c>
        <is>
          <t>İZMİR</t>
        </is>
      </c>
      <c>
        <v>ÇEŞME</v>
      </c>
      <c>
        <is>
          <t>OG Fideri</t>
        </is>
      </c>
      <c>
        <v>L-430 35-18-L00430_L-431 L01_72112346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10.07.2023 07:49:10</t>
        </is>
      </c>
      <c>
        <is>
          <t>10.07.2023 09:31:45</t>
        </is>
      </c>
      <c>
        <v>1.709722222</v>
      </c>
      <c>
        <v>0</v>
      </c>
      <c>
        <v>1051</v>
      </c>
      <c>
        <v>2</v>
      </c>
      <c>
        <v>60</v>
      </c>
      <c>
        <v>3</v>
      </c>
      <c>
        <v>248</v>
      </c>
      <c>
        <v>0</v>
      </c>
      <c>
        <v>0</v>
      </c>
      <c>
        <v>0</v>
      </c>
      <c>
        <v>1133.2628157731615</v>
      </c>
      <c>
        <v>61.62232577918715</v>
      </c>
      <c>
        <v>108.32923141919437</v>
      </c>
      <c>
        <v>141.2850405609708</v>
      </c>
      <c>
        <v>1078.4990553532473</v>
      </c>
      <c>
        <v>0</v>
      </c>
      <c>
        <v>0</v>
      </c>
      <c>
        <v>2522.998468885761</v>
      </c>
    </row>
    <row>
      <c>
        <v>2603980</v>
      </c>
      <c>
        <v>1</v>
      </c>
      <c>
        <is>
          <t>MANİSA</t>
        </is>
      </c>
      <c>
        <v>ŞEHZADELER</v>
      </c>
      <c>
        <is>
          <t>KÖK</t>
        </is>
      </c>
      <c>
        <v>BEYDERE KÖK 45-71-M00128_ESKİ KARAAĞAÇLI M07_50217162</v>
      </c>
      <c>
        <v>Plansız Kesinti / Müdahale</v>
      </c>
      <c>
        <v>Dağıtım-OG</v>
      </c>
      <c>
        <v>Uzun</v>
      </c>
      <c>
        <v>Şebeke işletmecisi</v>
      </c>
      <c>
        <v>Bildirimsiz</v>
      </c>
      <c>
        <is>
          <t>10.07.2023 17:19:35</t>
        </is>
      </c>
      <c>
        <is>
          <t>10.07.2023 18:09:01</t>
        </is>
      </c>
      <c>
        <v>0.823888888</v>
      </c>
      <c>
        <v>4</v>
      </c>
      <c>
        <v>85</v>
      </c>
      <c>
        <v>89</v>
      </c>
      <c>
        <v>81</v>
      </c>
      <c>
        <v>2</v>
      </c>
      <c>
        <v>7</v>
      </c>
      <c>
        <v>0</v>
      </c>
      <c>
        <v>0</v>
      </c>
      <c>
        <v>1.784224659381643</v>
      </c>
      <c>
        <v>20.84955833383264</v>
      </c>
      <c>
        <v>321.15113343653803</v>
      </c>
      <c>
        <v>228.98578881655473</v>
      </c>
      <c>
        <v>14.077666019375112</v>
      </c>
      <c>
        <v>7.309967229761525</v>
      </c>
      <c>
        <v>0</v>
      </c>
      <c>
        <v>0</v>
      </c>
      <c>
        <v>594.1583384954437</v>
      </c>
    </row>
    <row>
      <c>
        <v>2603319</v>
      </c>
      <c>
        <v>1</v>
      </c>
      <c>
        <is>
          <t>MANİSA</t>
        </is>
      </c>
      <c>
        <v>ALAŞEHİR</v>
      </c>
      <c>
        <is>
          <t>OG Fideri</t>
        </is>
      </c>
      <c>
        <v>DM06/TR02 45-73-M00052_TR-57 DM-6/9 RADYAL M06_66687804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10.07.2023 05:49:31</t>
        </is>
      </c>
      <c>
        <is>
          <t>10.07.2023 06:40:47</t>
        </is>
      </c>
      <c>
        <v>0.854444444</v>
      </c>
      <c>
        <v>0</v>
      </c>
      <c>
        <v>187</v>
      </c>
      <c>
        <v>0</v>
      </c>
      <c>
        <v>5</v>
      </c>
      <c>
        <v>0</v>
      </c>
      <c>
        <v>38</v>
      </c>
      <c>
        <v>2</v>
      </c>
      <c>
        <v>1</v>
      </c>
      <c>
        <v>0</v>
      </c>
      <c>
        <v>27.555893134132678</v>
      </c>
      <c>
        <v>0</v>
      </c>
      <c>
        <v>3.5249020447735973</v>
      </c>
      <c>
        <v>0</v>
      </c>
      <c>
        <v>34.764834076838554</v>
      </c>
      <c>
        <v>203.60055271579137</v>
      </c>
      <c>
        <v>0.521515023227977</v>
      </c>
      <c>
        <v>269.9676969947642</v>
      </c>
    </row>
    <row>
      <c>
        <v>2603960</v>
      </c>
      <c>
        <v>1</v>
      </c>
      <c>
        <is>
          <t>MANİSA</t>
        </is>
      </c>
      <c>
        <v>SELENDİ</v>
      </c>
      <c>
        <is>
          <t>AG Fideri</t>
        </is>
      </c>
      <c>
        <v>TR-29 YILDIZ AKYOKUŞ 45-81-M00029_A_56401213_56401213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10.07.2023 17:02:27</t>
        </is>
      </c>
      <c>
        <is>
          <t>10.07.2023 22:16:35</t>
        </is>
      </c>
      <c>
        <v>5.235555555</v>
      </c>
      <c>
        <v>0</v>
      </c>
      <c>
        <v>17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14.510307210124136</v>
      </c>
      <c>
        <v>0</v>
      </c>
      <c>
        <v>0</v>
      </c>
      <c>
        <v>0</v>
      </c>
      <c>
        <v>0</v>
      </c>
      <c>
        <v>0</v>
      </c>
      <c>
        <v>0</v>
      </c>
      <c>
        <v>14.510307210124136</v>
      </c>
    </row>
    <row>
      <c>
        <v>2603425</v>
      </c>
      <c>
        <v>1</v>
      </c>
      <c>
        <is>
          <t>İZMİR</t>
        </is>
      </c>
      <c>
        <v>TORBALI</v>
      </c>
      <c>
        <is>
          <t>KÖK</t>
        </is>
      </c>
      <c>
        <v>ÇAPAK KÖK 35-26-M00435_DAĞKIZILCA-1 GİRİŞ M03_76015960</v>
      </c>
      <c>
        <v>Manevra</v>
      </c>
      <c>
        <v>Dağıtım-OG</v>
      </c>
      <c>
        <v>Uzun</v>
      </c>
      <c>
        <v>Şebeke işletmecisi</v>
      </c>
      <c>
        <v>Bildirimli</v>
      </c>
      <c>
        <is>
          <t>10.07.2023 09:07:00</t>
        </is>
      </c>
      <c>
        <is>
          <t>10.07.2023 09:57:22</t>
        </is>
      </c>
      <c>
        <v>0.839444444</v>
      </c>
      <c>
        <v>1</v>
      </c>
      <c>
        <v>575</v>
      </c>
      <c>
        <v>13</v>
      </c>
      <c>
        <v>42</v>
      </c>
      <c>
        <v>31</v>
      </c>
      <c>
        <v>147</v>
      </c>
      <c>
        <v>13</v>
      </c>
      <c>
        <v>0</v>
      </c>
      <c>
        <v>0.18253402302333332</v>
      </c>
      <c>
        <v>105.60422761926509</v>
      </c>
      <c>
        <v>178.58450268943088</v>
      </c>
      <c>
        <v>31.34392946020376</v>
      </c>
      <c>
        <v>52.40205520782351</v>
      </c>
      <c>
        <v>101.65842885762848</v>
      </c>
      <c>
        <v>1635.560374842239</v>
      </c>
      <c>
        <v>0</v>
      </c>
      <c>
        <v>2105.336052699614</v>
      </c>
    </row>
    <row>
      <c>
        <v>2604023</v>
      </c>
      <c>
        <v>1</v>
      </c>
      <c>
        <is>
          <t>İZMİR</t>
        </is>
      </c>
      <c>
        <v>KARŞIYAKA</v>
      </c>
      <c>
        <is>
          <t>Kullanıcı Bağlantı Hattı</t>
        </is>
      </c>
      <c>
        <v>K-4503 35-04-K04503_950080928_950080928</v>
      </c>
      <c>
        <v>AG Branşman Yeraltı Kablo Arızası</v>
      </c>
      <c>
        <v>Dağıtım-AG</v>
      </c>
      <c>
        <v>Uzun</v>
      </c>
      <c>
        <v>Şebeke işletmecisi</v>
      </c>
      <c>
        <v>Bildirimsiz</v>
      </c>
      <c>
        <is>
          <t>10.07.2023 18:13:01</t>
        </is>
      </c>
      <c>
        <is>
          <t>10.07.2023 19:56:10</t>
        </is>
      </c>
      <c>
        <v>1.719166666</v>
      </c>
      <c>
        <v>0</v>
      </c>
      <c>
        <v>0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</row>
    <row>
      <c>
        <v>2603382</v>
      </c>
      <c>
        <v>1</v>
      </c>
      <c>
        <is>
          <t>İZMİR</t>
        </is>
      </c>
      <c>
        <v>KEMALPAŞA</v>
      </c>
      <c>
        <is>
          <t>AG Fideri</t>
        </is>
      </c>
      <c>
        <v>OVACIK KÖYÜ DEDEKLER TR-2 35-27-L00269_A_56354159_56354159</v>
      </c>
      <c>
        <v>AG Tel Kopuğu</v>
      </c>
      <c>
        <v>Dağıtım-AG</v>
      </c>
      <c>
        <v>Uzun</v>
      </c>
      <c>
        <v>Şebeke işletmecisi</v>
      </c>
      <c>
        <v>Bildirimsiz</v>
      </c>
      <c>
        <is>
          <t>10.07.2023 08:23:23</t>
        </is>
      </c>
      <c>
        <is>
          <t>10.07.2023 12:13:00</t>
        </is>
      </c>
      <c>
        <v>3.826944444</v>
      </c>
      <c>
        <v>0</v>
      </c>
      <c>
        <v>29</v>
      </c>
      <c>
        <v>0</v>
      </c>
      <c>
        <v>9</v>
      </c>
      <c>
        <v>0</v>
      </c>
      <c>
        <v>5</v>
      </c>
      <c>
        <v>0</v>
      </c>
      <c>
        <v>0</v>
      </c>
      <c>
        <v>0</v>
      </c>
      <c>
        <v>15.341497387605548</v>
      </c>
      <c>
        <v>0</v>
      </c>
      <c>
        <v>5.491325761528374</v>
      </c>
      <c>
        <v>0</v>
      </c>
      <c>
        <v>15.901564035797238</v>
      </c>
      <c>
        <v>0</v>
      </c>
      <c>
        <v>0</v>
      </c>
      <c>
        <v>36.73438718493116</v>
      </c>
    </row>
    <row>
      <c>
        <v>2603325</v>
      </c>
      <c>
        <v>1</v>
      </c>
      <c>
        <is>
          <t>MANİSA</t>
        </is>
      </c>
      <c>
        <v>TURGUTLU</v>
      </c>
      <c>
        <is>
          <t>DM</t>
        </is>
      </c>
      <c>
        <v>TURGUTLU İM 45-83-A00001_TRF-B M07_42295733</v>
      </c>
      <c>
        <v>Şebeke Bakım Çalışması</v>
      </c>
      <c>
        <v>Dağıtım-OG</v>
      </c>
      <c>
        <v>Uzun</v>
      </c>
      <c>
        <v>Şebeke işletmecisi</v>
      </c>
      <c>
        <v>Bildirimli</v>
      </c>
      <c>
        <is>
          <t>10.07.2023 06:04:59</t>
        </is>
      </c>
      <c>
        <is>
          <t>10.07.2023 06:59:09</t>
        </is>
      </c>
      <c>
        <v>0.902777777</v>
      </c>
      <c>
        <v>2</v>
      </c>
      <c>
        <v>23590</v>
      </c>
      <c>
        <v>19</v>
      </c>
      <c>
        <v>188</v>
      </c>
      <c>
        <v>9</v>
      </c>
      <c>
        <v>2446</v>
      </c>
      <c>
        <v>0</v>
      </c>
      <c>
        <v>9</v>
      </c>
      <c>
        <v>1.221705944466764</v>
      </c>
      <c>
        <v>3151.6481697450836</v>
      </c>
      <c>
        <v>64.39981436316144</v>
      </c>
      <c>
        <v>145.1511635771326</v>
      </c>
      <c>
        <v>30.01942866028528</v>
      </c>
      <c>
        <v>939.7266589088329</v>
      </c>
      <c>
        <v>0</v>
      </c>
      <c>
        <v>23.096946339133332</v>
      </c>
      <c>
        <v>4355.263887538096</v>
      </c>
    </row>
    <row>
      <c>
        <v>2603989</v>
      </c>
      <c>
        <v>1</v>
      </c>
      <c>
        <is>
          <t>MANİSA</t>
        </is>
      </c>
      <c>
        <v>SALİHLİ</v>
      </c>
      <c>
        <is>
          <t>DM</t>
        </is>
      </c>
      <c>
        <v>YILMAZ İM 45-78-A00003_ÇAMURHAMAMI L09_2103971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10.07.2023 17:28:47</t>
        </is>
      </c>
      <c>
        <is>
          <t>10.07.2023 18:00:59</t>
        </is>
      </c>
      <c>
        <v>0.536666666</v>
      </c>
      <c>
        <v>23</v>
      </c>
      <c>
        <v>1761</v>
      </c>
      <c>
        <v>54</v>
      </c>
      <c>
        <v>162</v>
      </c>
      <c>
        <v>11</v>
      </c>
      <c>
        <v>127</v>
      </c>
      <c>
        <v>1</v>
      </c>
      <c>
        <v>0</v>
      </c>
      <c>
        <v>4.1123598602661575</v>
      </c>
      <c>
        <v>133.41590340848077</v>
      </c>
      <c>
        <v>182.07785612113952</v>
      </c>
      <c>
        <v>116.15883891166554</v>
      </c>
      <c>
        <v>42.722902213499566</v>
      </c>
      <c>
        <v>67.60861880631222</v>
      </c>
      <c>
        <v>75.26725983915166</v>
      </c>
      <c>
        <v>0</v>
      </c>
      <c>
        <v>621.3637391605155</v>
      </c>
    </row>
    <row>
      <c>
        <v>2603302</v>
      </c>
      <c>
        <v>1</v>
      </c>
      <c>
        <is>
          <t>İZMİR</t>
        </is>
      </c>
      <c>
        <v>ÇEŞME</v>
      </c>
      <c>
        <is>
          <t>TM Fideri</t>
        </is>
      </c>
      <c>
        <v>ALAÇATI TM 35-18-A00005_KARABURUN-1 M19_2310585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10.07.2023 02:46:16</t>
        </is>
      </c>
      <c>
        <is>
          <t>10.07.2023 03:11:41</t>
        </is>
      </c>
      <c>
        <v>0.423611111</v>
      </c>
      <c>
        <v>0</v>
      </c>
      <c>
        <v>1631</v>
      </c>
      <c>
        <v>1</v>
      </c>
      <c>
        <v>36</v>
      </c>
      <c>
        <v>4</v>
      </c>
      <c>
        <v>22</v>
      </c>
      <c>
        <v>0</v>
      </c>
      <c>
        <v>0</v>
      </c>
      <c>
        <v>0</v>
      </c>
      <c>
        <v>191.88138075050313</v>
      </c>
      <c>
        <v>0.9645639295933335</v>
      </c>
      <c>
        <v>2.9954155036076995</v>
      </c>
      <c>
        <v>26.21940154084203</v>
      </c>
      <c>
        <v>22.548568535546835</v>
      </c>
      <c>
        <v>0</v>
      </c>
      <c>
        <v>0</v>
      </c>
      <c>
        <v>244.60933026009303</v>
      </c>
    </row>
    <row>
      <c>
        <v>2603448</v>
      </c>
      <c>
        <v>1</v>
      </c>
      <c>
        <is>
          <t>İZMİR</t>
        </is>
      </c>
      <c>
        <v>KARŞIYAKA</v>
      </c>
      <c>
        <is>
          <t>OG Fideri</t>
        </is>
      </c>
      <c>
        <v>M-1928 35-04-M01928_TR-2 M02_2126772</v>
      </c>
      <c>
        <v>Şebeke Yenileme ve Kapasite Artışı Çalışması</v>
      </c>
      <c>
        <v>Dağıtım-OG</v>
      </c>
      <c>
        <v>Uzun</v>
      </c>
      <c>
        <v>Şebeke işletmecisi</v>
      </c>
      <c>
        <v>Bildirimli</v>
      </c>
      <c>
        <is>
          <t>10.07.2023 09:15:31</t>
        </is>
      </c>
      <c>
        <is>
          <t>10.07.2023 12:22:30</t>
        </is>
      </c>
      <c>
        <v>3.116388888</v>
      </c>
      <c>
        <v>0</v>
      </c>
      <c>
        <v>181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281.98731922679804</v>
      </c>
      <c>
        <v>0</v>
      </c>
      <c>
        <v>0</v>
      </c>
      <c>
        <v>0</v>
      </c>
      <c>
        <v>7.969321759634002</v>
      </c>
      <c>
        <v>0</v>
      </c>
      <c>
        <v>0</v>
      </c>
      <c>
        <v>289.95664098643203</v>
      </c>
    </row>
    <row>
      <c>
        <v>2603348</v>
      </c>
      <c>
        <v>1</v>
      </c>
      <c>
        <is>
          <t>İZMİR</t>
        </is>
      </c>
      <c>
        <v>KEMALPAŞA</v>
      </c>
      <c>
        <is>
          <t>Dağıtım Transformatörü</t>
        </is>
      </c>
      <c>
        <v>ŞAKİR BULDAN SULAMA GRUBU TR 35-27-M00198_35-27-M00198_2369453</v>
      </c>
      <c>
        <v>Hırsızlık</v>
      </c>
      <c>
        <v>Dağıtım-AG</v>
      </c>
      <c>
        <v>Uzun</v>
      </c>
      <c>
        <v>Dışsal</v>
      </c>
      <c>
        <v>Bildirimsiz</v>
      </c>
      <c>
        <is>
          <t>10.07.2023 07:05:53</t>
        </is>
      </c>
      <c>
        <is>
          <t>10.07.2023 16:41:10</t>
        </is>
      </c>
      <c>
        <v>9.588055555</v>
      </c>
      <c>
        <v>0</v>
      </c>
      <c>
        <v>7</v>
      </c>
      <c>
        <v>0</v>
      </c>
      <c>
        <v>21</v>
      </c>
      <c>
        <v>0</v>
      </c>
      <c>
        <v>0</v>
      </c>
      <c>
        <v>0</v>
      </c>
      <c>
        <v>0</v>
      </c>
      <c>
        <v>0</v>
      </c>
      <c>
        <v>20.42983152840674</v>
      </c>
      <c>
        <v>0</v>
      </c>
      <c>
        <v>181.46519002252063</v>
      </c>
      <c>
        <v>0</v>
      </c>
      <c>
        <v>0</v>
      </c>
      <c>
        <v>0</v>
      </c>
      <c>
        <v>0</v>
      </c>
      <c>
        <v>201.89502155092737</v>
      </c>
    </row>
    <row>
      <c>
        <v>2604158</v>
      </c>
      <c>
        <v>1</v>
      </c>
      <c>
        <is>
          <t>İZMİR</t>
        </is>
      </c>
      <c>
        <v>BAYRAKLI</v>
      </c>
      <c>
        <is>
          <t>OG Fideri</t>
        </is>
      </c>
      <c>
        <v>M-3461(YATIRIM REZERVE) 35-02-M03461_ K04_58134044</v>
      </c>
      <c>
        <v>Manevra</v>
      </c>
      <c>
        <v>Dağıtım-OG</v>
      </c>
      <c>
        <v>Uzun</v>
      </c>
      <c>
        <v>Şebeke işletmecisi</v>
      </c>
      <c>
        <v>Bildirimsiz</v>
      </c>
      <c>
        <is>
          <t>10.07.2023 21:48:58</t>
        </is>
      </c>
      <c>
        <is>
          <t>10.07.2023 21:56:51</t>
        </is>
      </c>
      <c>
        <v>0.131388888</v>
      </c>
      <c>
        <v>0</v>
      </c>
      <c>
        <v>642</v>
      </c>
      <c>
        <v>0</v>
      </c>
      <c>
        <v>0</v>
      </c>
      <c>
        <v>0</v>
      </c>
      <c>
        <v>110</v>
      </c>
      <c>
        <v>0</v>
      </c>
      <c>
        <v>0</v>
      </c>
      <c>
        <v>0</v>
      </c>
      <c>
        <v>31.88778765814091</v>
      </c>
      <c>
        <v>0</v>
      </c>
      <c>
        <v>0</v>
      </c>
      <c>
        <v>0</v>
      </c>
      <c>
        <v>14.94207737052711</v>
      </c>
      <c>
        <v>0</v>
      </c>
      <c>
        <v>0</v>
      </c>
      <c>
        <v>46.82986502866802</v>
      </c>
    </row>
    <row>
      <c>
        <v>2604181</v>
      </c>
      <c>
        <v>1</v>
      </c>
      <c>
        <is>
          <t>MANİSA</t>
        </is>
      </c>
      <c>
        <v>ALAŞEHİR</v>
      </c>
      <c>
        <is>
          <t>Kullanıcı Bağlantı Hattı</t>
        </is>
      </c>
      <c>
        <v>KİLLİK TR-11 45-73-M00852_945642650_945642650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10.07.2023 22:14:13</t>
        </is>
      </c>
      <c>
        <is>
          <t>10.07.2023 23:13:02</t>
        </is>
      </c>
      <c>
        <v>0.980277777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</row>
    <row>
      <c>
        <v>2604198</v>
      </c>
      <c>
        <v>1</v>
      </c>
      <c>
        <is>
          <t>İZMİR</t>
        </is>
      </c>
      <c>
        <v>BERGAMA</v>
      </c>
      <c>
        <is>
          <t>OG Fideri</t>
        </is>
      </c>
      <c>
        <v>TR-6 35-16-L00006_DIREK TIPI TRAFO HUCRESI H01_2037369</v>
      </c>
      <c>
        <v>Plansız Kesinti / Müdahale</v>
      </c>
      <c>
        <v>Dağıtım-OG</v>
      </c>
      <c>
        <v>Uzun</v>
      </c>
      <c>
        <v>Şebeke işletmecisi</v>
      </c>
      <c>
        <v>Bildirimsiz</v>
      </c>
      <c>
        <is>
          <t>10.07.2023 22:51:51</t>
        </is>
      </c>
      <c>
        <is>
          <t>10.07.2023 23:30:57</t>
        </is>
      </c>
      <c>
        <v>0.651666666</v>
      </c>
      <c>
        <v>0</v>
      </c>
      <c>
        <v>254</v>
      </c>
      <c>
        <v>0</v>
      </c>
      <c>
        <v>0</v>
      </c>
      <c>
        <v>0</v>
      </c>
      <c>
        <v>20</v>
      </c>
      <c>
        <v>0</v>
      </c>
      <c>
        <v>0</v>
      </c>
      <c>
        <v>0</v>
      </c>
      <c>
        <v>33.74283502286927</v>
      </c>
      <c>
        <v>0</v>
      </c>
      <c>
        <v>0</v>
      </c>
      <c>
        <v>0</v>
      </c>
      <c>
        <v>5.882676896820469</v>
      </c>
      <c>
        <v>0</v>
      </c>
      <c>
        <v>0</v>
      </c>
      <c>
        <v>39.62551191968974</v>
      </c>
    </row>
    <row>
      <c>
        <v>2603262</v>
      </c>
      <c>
        <v>1</v>
      </c>
      <c>
        <is>
          <t>MANİSA</t>
        </is>
      </c>
      <c>
        <v>YUNUSEMRE</v>
      </c>
      <c>
        <is>
          <t>KÖK</t>
        </is>
      </c>
      <c>
        <v>SİYEKLİ KÖK 45-71-M00185_DAĞYENİCE M07_72256926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10.07.2023 00:32:56</t>
        </is>
      </c>
      <c>
        <is>
          <t>10.07.2023 01:11:12</t>
        </is>
      </c>
      <c>
        <v>0.637777777</v>
      </c>
      <c>
        <v>7</v>
      </c>
      <c>
        <v>1189</v>
      </c>
      <c>
        <v>4</v>
      </c>
      <c>
        <v>3</v>
      </c>
      <c>
        <v>3</v>
      </c>
      <c>
        <v>85</v>
      </c>
      <c>
        <v>0</v>
      </c>
      <c>
        <v>0</v>
      </c>
      <c>
        <v>0.9664095235511112</v>
      </c>
      <c>
        <v>79.93764229550573</v>
      </c>
      <c>
        <v>14.101346511288309</v>
      </c>
      <c>
        <v>2.172025561349681</v>
      </c>
      <c>
        <v>16.84994215422872</v>
      </c>
      <c>
        <v>7.594428872288825</v>
      </c>
      <c>
        <v>0</v>
      </c>
      <c>
        <v>0</v>
      </c>
      <c>
        <v>121.62179491821237</v>
      </c>
    </row>
    <row>
      <c>
        <v>2603594</v>
      </c>
      <c>
        <v>1</v>
      </c>
      <c>
        <is>
          <t>İZMİR</t>
        </is>
      </c>
      <c>
        <v>URLA</v>
      </c>
      <c>
        <is>
          <t>AG Fideri</t>
        </is>
      </c>
      <c>
        <v>İLTUR TR-1 35-19-M00433__83366990_83366990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10.07.2023 11:11:57</t>
        </is>
      </c>
      <c>
        <is>
          <t>10.07.2023 12:30:10</t>
        </is>
      </c>
      <c>
        <v>1.303611111</v>
      </c>
      <c>
        <v>0</v>
      </c>
      <c>
        <v>32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10.946229825043611</v>
      </c>
      <c>
        <v>0</v>
      </c>
      <c>
        <v>0</v>
      </c>
      <c>
        <v>0</v>
      </c>
      <c>
        <v>2.6870170403299936</v>
      </c>
      <c>
        <v>0</v>
      </c>
      <c>
        <v>0</v>
      </c>
      <c>
        <v>13.633246865373604</v>
      </c>
    </row>
    <row>
      <c>
        <v>2603511</v>
      </c>
      <c>
        <v>1</v>
      </c>
      <c>
        <is>
          <t>MANİSA</t>
        </is>
      </c>
      <c>
        <v>SARUHANLI</v>
      </c>
      <c>
        <is>
          <t>DM</t>
        </is>
      </c>
      <c>
        <v>OTOYOL DM 45-80-M02917_APPAK M01_72022596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10.07.2023 10:17:51</t>
        </is>
      </c>
      <c>
        <is>
          <t>10.07.2023 10:37:30</t>
        </is>
      </c>
      <c>
        <v>0.3275</v>
      </c>
      <c>
        <v>7</v>
      </c>
      <c>
        <v>1216</v>
      </c>
      <c>
        <v>114</v>
      </c>
      <c>
        <v>66</v>
      </c>
      <c>
        <v>23</v>
      </c>
      <c>
        <v>67</v>
      </c>
      <c>
        <v>2</v>
      </c>
      <c>
        <v>0</v>
      </c>
      <c>
        <v>0.701661352933695</v>
      </c>
      <c>
        <v>69.90177223819552</v>
      </c>
      <c>
        <v>198.48703979933424</v>
      </c>
      <c>
        <v>50.07118299486339</v>
      </c>
      <c>
        <v>36.93900961903509</v>
      </c>
      <c>
        <v>15.72011267761492</v>
      </c>
      <c>
        <v>23.729307355543426</v>
      </c>
      <c>
        <v>0</v>
      </c>
      <c>
        <v>395.5500860375203</v>
      </c>
    </row>
    <row>
      <c>
        <v>2603454</v>
      </c>
      <c>
        <v>1</v>
      </c>
      <c>
        <is>
          <t>İZMİR</t>
        </is>
      </c>
      <c>
        <v>BORNOVA</v>
      </c>
      <c>
        <is>
          <t>Dağıtım Transformatörü</t>
        </is>
      </c>
      <c>
        <v>M-2881 (YATIRIM REZERVE) 35-02-M02881_35-02-M02881_72348407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10.07.2023 08:24:29</t>
        </is>
      </c>
      <c>
        <is>
          <t>10.07.2023 13:48:20</t>
        </is>
      </c>
      <c>
        <v>5.3975</v>
      </c>
      <c>
        <v>0</v>
      </c>
      <c>
        <v>242</v>
      </c>
      <c>
        <v>0</v>
      </c>
      <c>
        <v>0</v>
      </c>
      <c>
        <v>0</v>
      </c>
      <c>
        <v>12</v>
      </c>
      <c>
        <v>0</v>
      </c>
      <c>
        <v>0</v>
      </c>
      <c>
        <v>0</v>
      </c>
      <c>
        <v>580.2377984044978</v>
      </c>
      <c>
        <v>0</v>
      </c>
      <c>
        <v>0</v>
      </c>
      <c>
        <v>0</v>
      </c>
      <c>
        <v>170.6458926670194</v>
      </c>
      <c>
        <v>0</v>
      </c>
      <c>
        <v>0</v>
      </c>
      <c>
        <v>750.8836910715172</v>
      </c>
    </row>
    <row>
      <c>
        <v>2603803</v>
      </c>
      <c>
        <v>1</v>
      </c>
      <c>
        <is>
          <t>İZMİR</t>
        </is>
      </c>
      <c>
        <v>ÖDEMİŞ</v>
      </c>
      <c>
        <is>
          <t>Dağıtım Transformatörü</t>
        </is>
      </c>
      <c>
        <v>SEKİ KÖY İĞDELİ AKTEPE ÇİÇEKLİK YANI TR-3 35-15-L00512_35-15-L00512_2365942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10.07.2023 14:33:11</t>
        </is>
      </c>
      <c>
        <is>
          <t>10.07.2023 15:33:54</t>
        </is>
      </c>
      <c>
        <v>1.011944444</v>
      </c>
      <c>
        <v>0</v>
      </c>
      <c>
        <v>25</v>
      </c>
      <c>
        <v>0</v>
      </c>
      <c>
        <v>21</v>
      </c>
      <c>
        <v>0</v>
      </c>
      <c>
        <v>10</v>
      </c>
      <c>
        <v>0</v>
      </c>
      <c>
        <v>0</v>
      </c>
      <c>
        <v>0</v>
      </c>
      <c>
        <v>8.518910178957249</v>
      </c>
      <c>
        <v>0</v>
      </c>
      <c>
        <v>30.825186402094147</v>
      </c>
      <c>
        <v>0</v>
      </c>
      <c>
        <v>59.67315462503395</v>
      </c>
      <c>
        <v>0</v>
      </c>
      <c>
        <v>0</v>
      </c>
      <c>
        <v>99.01725120608535</v>
      </c>
    </row>
    <row>
      <c>
        <v>2603995</v>
      </c>
      <c>
        <v>1</v>
      </c>
      <c>
        <is>
          <t>MANİSA</t>
        </is>
      </c>
      <c>
        <v>SARIGÖL</v>
      </c>
      <c>
        <is>
          <t>OG Fideri</t>
        </is>
      </c>
      <c>
        <v>ÇANAKÇI KÖK 45-79-M00194_HatBaşıAyırıcı_53134469 M01_53134469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10.07.2023 17:28:26</t>
        </is>
      </c>
      <c>
        <is>
          <t>10.07.2023 18:09:00</t>
        </is>
      </c>
      <c>
        <v>0.676111111</v>
      </c>
      <c>
        <v>1</v>
      </c>
      <c>
        <v>633</v>
      </c>
      <c>
        <v>37</v>
      </c>
      <c>
        <v>53</v>
      </c>
      <c>
        <v>1</v>
      </c>
      <c>
        <v>28</v>
      </c>
      <c>
        <v>0</v>
      </c>
      <c>
        <v>0</v>
      </c>
      <c>
        <v>0.17080492551777776</v>
      </c>
      <c>
        <v>56.93611397772027</v>
      </c>
      <c>
        <v>175.4339704052992</v>
      </c>
      <c>
        <v>65.45312011589695</v>
      </c>
      <c>
        <v>1.5763104844467504</v>
      </c>
      <c>
        <v>12.460323401774554</v>
      </c>
      <c>
        <v>0</v>
      </c>
      <c>
        <v>0</v>
      </c>
      <c>
        <v>312.0306433106555</v>
      </c>
    </row>
    <row>
      <c>
        <v>2603849</v>
      </c>
      <c>
        <v>1</v>
      </c>
      <c>
        <is>
          <t>İZMİR</t>
        </is>
      </c>
      <c>
        <v>KONAK</v>
      </c>
      <c>
        <is>
          <t>Kullanıcı Bağlantı Hattı</t>
        </is>
      </c>
      <c>
        <v>M-2913 35-01-M02913_911499600_911499600</v>
      </c>
      <c>
        <v>AG Branşman Yeraltı Kablo Arızası</v>
      </c>
      <c>
        <v>Dağıtım-AG</v>
      </c>
      <c>
        <v>Uzun</v>
      </c>
      <c>
        <v>Şebeke işletmecisi</v>
      </c>
      <c>
        <v>Bildirimsiz</v>
      </c>
      <c>
        <is>
          <t>10.07.2023 15:10:55</t>
        </is>
      </c>
      <c>
        <is>
          <t>10.07.2023 22:31:04</t>
        </is>
      </c>
      <c>
        <v>7.335833333</v>
      </c>
      <c>
        <v>0</v>
      </c>
      <c>
        <v>10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20.64864094052345</v>
      </c>
      <c>
        <v>0</v>
      </c>
      <c>
        <v>0</v>
      </c>
      <c>
        <v>0</v>
      </c>
      <c>
        <v>0</v>
      </c>
      <c>
        <v>0</v>
      </c>
      <c>
        <v>0</v>
      </c>
      <c>
        <v>20.64864094052345</v>
      </c>
    </row>
    <row>
      <c>
        <v>2603308</v>
      </c>
      <c>
        <v>1</v>
      </c>
      <c>
        <is>
          <t>MANİSA</t>
        </is>
      </c>
      <c>
        <v>AKHİSAR</v>
      </c>
      <c>
        <is>
          <t>KÖK</t>
        </is>
      </c>
      <c>
        <v>ZEYTİNLİOVA TR-1 KÖK 45-72-L00389_BALLICA İM GİRİŞ L01_2103426</v>
      </c>
      <c>
        <v>Plansız Kesinti / Müdahale</v>
      </c>
      <c>
        <v>Dağıtım-OG</v>
      </c>
      <c>
        <v>Uzun</v>
      </c>
      <c>
        <v>Şebeke işletmecisi</v>
      </c>
      <c>
        <v>Bildirimsiz</v>
      </c>
      <c>
        <is>
          <t>10.07.2023 04:00:04</t>
        </is>
      </c>
      <c>
        <is>
          <t>10.07.2023 04:20:48</t>
        </is>
      </c>
      <c>
        <v>0.345555555</v>
      </c>
      <c>
        <v>5</v>
      </c>
      <c>
        <v>1631</v>
      </c>
      <c>
        <v>209</v>
      </c>
      <c>
        <v>134</v>
      </c>
      <c>
        <v>16</v>
      </c>
      <c>
        <v>442</v>
      </c>
      <c>
        <v>2</v>
      </c>
      <c>
        <v>3</v>
      </c>
      <c>
        <v>0.2766838107777778</v>
      </c>
      <c>
        <v>71.0881814916564</v>
      </c>
      <c>
        <v>53.73507225397151</v>
      </c>
      <c>
        <v>20.007415925505047</v>
      </c>
      <c>
        <v>6.224347873820338</v>
      </c>
      <c>
        <v>29.872726425466233</v>
      </c>
      <c>
        <v>2.9600247330366303</v>
      </c>
      <c>
        <v>0.4747809907005913</v>
      </c>
      <c>
        <v>184.6392335049345</v>
      </c>
    </row>
    <row>
      <c>
        <v>2603265</v>
      </c>
      <c>
        <v>1</v>
      </c>
      <c>
        <is>
          <t>MANİSA</t>
        </is>
      </c>
      <c>
        <v>YUNUSEMRE</v>
      </c>
      <c>
        <is>
          <t>DM</t>
        </is>
      </c>
      <c>
        <v>KARAALİ DM 45-71-M02127_BAĞYOLU ÇIKIŞ M02_54851026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10.07.2023 00:40:15</t>
        </is>
      </c>
      <c>
        <is>
          <t>10.07.2023 00:43:51</t>
        </is>
      </c>
      <c>
        <v>0.06</v>
      </c>
      <c>
        <v>104</v>
      </c>
      <c>
        <v>19138</v>
      </c>
      <c>
        <v>593</v>
      </c>
      <c>
        <v>588</v>
      </c>
      <c>
        <v>114</v>
      </c>
      <c>
        <v>1736</v>
      </c>
      <c>
        <v>14</v>
      </c>
      <c>
        <v>1</v>
      </c>
      <c>
        <v>5.170528501468919</v>
      </c>
      <c>
        <v>194.134658813296</v>
      </c>
      <c>
        <v>98.34420083564952</v>
      </c>
      <c>
        <v>32.15116652100934</v>
      </c>
      <c>
        <v>49.40925911391664</v>
      </c>
      <c>
        <v>52.27829465050556</v>
      </c>
      <c>
        <v>61.01260704283201</v>
      </c>
      <c>
        <v>0.270826393422018</v>
      </c>
      <c>
        <v>492.77154187209993</v>
      </c>
    </row>
    <row>
      <c>
        <v>2603365</v>
      </c>
      <c>
        <v>1</v>
      </c>
      <c>
        <is>
          <t>MANİSA</t>
        </is>
      </c>
      <c>
        <v>GÖRDES</v>
      </c>
      <c>
        <is>
          <t>AG Fideri</t>
        </is>
      </c>
      <c>
        <v>BALIKLI KAYADİBİ TR-1 45-75-M00220_C_56388839_56388839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10.07.2023 07:42:26</t>
        </is>
      </c>
      <c>
        <is>
          <t>10.07.2023 11:32:33</t>
        </is>
      </c>
      <c>
        <v>3.835277777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</row>
    <row>
      <c>
        <v>2603428</v>
      </c>
      <c>
        <v>1</v>
      </c>
      <c>
        <is>
          <t>MANİSA</t>
        </is>
      </c>
      <c>
        <v>ŞEHZADELER</v>
      </c>
      <c>
        <is>
          <t>OG Fideri</t>
        </is>
      </c>
      <c>
        <v>ÇAVUŞOĞLU TR-1 45-71-M01820_DIREK TIPI TRAFO HUCRESI H01_2094690</v>
      </c>
      <c>
        <v>Şebeke Yenileme ve Kapasite Artışı Çalışması</v>
      </c>
      <c>
        <v>Dağıtım-OG</v>
      </c>
      <c>
        <v>Uzun</v>
      </c>
      <c>
        <v>Şebeke işletmecisi</v>
      </c>
      <c>
        <v>Bildirimli</v>
      </c>
      <c>
        <is>
          <t>10.07.2023 08:59:18</t>
        </is>
      </c>
      <c>
        <is>
          <t>10.07.2023 17:28:21</t>
        </is>
      </c>
      <c>
        <v>8.484166666</v>
      </c>
      <c>
        <v>0</v>
      </c>
      <c>
        <v>93</v>
      </c>
      <c>
        <v>0</v>
      </c>
      <c>
        <v>1</v>
      </c>
      <c>
        <v>0</v>
      </c>
      <c>
        <v>7</v>
      </c>
      <c>
        <v>0</v>
      </c>
      <c>
        <v>0</v>
      </c>
      <c>
        <v>0</v>
      </c>
      <c>
        <v>349.4046637606122</v>
      </c>
      <c>
        <v>0</v>
      </c>
      <c>
        <v>0.0223456593694295</v>
      </c>
      <c>
        <v>0</v>
      </c>
      <c>
        <v>67.33620672964177</v>
      </c>
      <c>
        <v>0</v>
      </c>
      <c>
        <v>0</v>
      </c>
      <c>
        <v>416.7632161496234</v>
      </c>
    </row>
    <row>
      <c>
        <v>2603969</v>
      </c>
      <c>
        <v>1</v>
      </c>
      <c>
        <is>
          <t>İZMİR</t>
        </is>
      </c>
      <c>
        <v>KARŞIYAKA</v>
      </c>
      <c>
        <is>
          <t>AG Fideri</t>
        </is>
      </c>
      <c>
        <v>K-1482 35-04-K01482_E_56353403_56353403</v>
      </c>
      <c>
        <v>AG Yeraltı Kablo Arızası</v>
      </c>
      <c>
        <v>Dağıtım-AG</v>
      </c>
      <c>
        <v>Uzun</v>
      </c>
      <c>
        <v>Şebeke işletmecisi</v>
      </c>
      <c>
        <v>Bildirimsiz</v>
      </c>
      <c>
        <is>
          <t>10.07.2023 14:43:00</t>
        </is>
      </c>
      <c>
        <is>
          <t>10.07.2023 22:42:30</t>
        </is>
      </c>
      <c>
        <v>7.991666666</v>
      </c>
      <c>
        <v>0</v>
      </c>
      <c>
        <v>43</v>
      </c>
      <c>
        <v>0</v>
      </c>
      <c>
        <v>0</v>
      </c>
      <c>
        <v>0</v>
      </c>
      <c>
        <v>6</v>
      </c>
      <c>
        <v>0</v>
      </c>
      <c>
        <v>0</v>
      </c>
      <c>
        <v>0</v>
      </c>
      <c>
        <v>91.15461447778371</v>
      </c>
      <c>
        <v>0</v>
      </c>
      <c>
        <v>0</v>
      </c>
      <c>
        <v>0</v>
      </c>
      <c>
        <v>57.644300937418166</v>
      </c>
      <c>
        <v>0</v>
      </c>
      <c>
        <v>0</v>
      </c>
      <c>
        <v>148.79891541520186</v>
      </c>
    </row>
    <row>
      <c>
        <v>2603826</v>
      </c>
      <c>
        <v>1</v>
      </c>
      <c>
        <is>
          <t>İZMİR</t>
        </is>
      </c>
      <c>
        <v>KARABAĞLAR</v>
      </c>
      <c>
        <is>
          <t>AG Fideri</t>
        </is>
      </c>
      <c>
        <v>K-2881 35-01-K02881_C_56352582_56352582</v>
      </c>
      <c>
        <v>AG Nötr İletken Kopması</v>
      </c>
      <c>
        <v>Dağıtım-AG</v>
      </c>
      <c>
        <v>Uzun</v>
      </c>
      <c>
        <v>Şebeke işletmecisi</v>
      </c>
      <c>
        <v>Bildirimsiz</v>
      </c>
      <c>
        <is>
          <t>10.07.2023 14:49:20</t>
        </is>
      </c>
      <c>
        <is>
          <t>10.07.2023 18:25:22</t>
        </is>
      </c>
      <c>
        <v>3.600555555</v>
      </c>
      <c>
        <v>0</v>
      </c>
      <c>
        <v>86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84.80473076281862</v>
      </c>
      <c>
        <v>0</v>
      </c>
      <c>
        <v>0</v>
      </c>
      <c>
        <v>0</v>
      </c>
      <c>
        <v>24.943335972450004</v>
      </c>
      <c>
        <v>0</v>
      </c>
      <c>
        <v>0</v>
      </c>
      <c>
        <v>109.74806673526862</v>
      </c>
    </row>
    <row>
      <c>
        <v>2603677</v>
      </c>
      <c>
        <v>1</v>
      </c>
      <c>
        <is>
          <t>İZMİR</t>
        </is>
      </c>
      <c>
        <v>DİKİLİ</v>
      </c>
      <c>
        <is>
          <t>Kullanıcı Bağlantı Hattı</t>
        </is>
      </c>
      <c>
        <v>TR-10 (M-710) 35-30-M00710_955296930_955296930</v>
      </c>
      <c>
        <v>AG Branşman Yeraltı Kablo Arızası</v>
      </c>
      <c>
        <v>Dağıtım-AG</v>
      </c>
      <c>
        <v>Uzun</v>
      </c>
      <c>
        <v>Şebeke işletmecisi</v>
      </c>
      <c>
        <v>Bildirimsiz</v>
      </c>
      <c>
        <is>
          <t>10.07.2023 12:37:03</t>
        </is>
      </c>
      <c>
        <is>
          <t>10.07.2023 13:22:29</t>
        </is>
      </c>
      <c>
        <v>0.757222222</v>
      </c>
      <c>
        <v>0</v>
      </c>
      <c>
        <v>5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0.728475751052089</v>
      </c>
      <c>
        <v>0</v>
      </c>
      <c>
        <v>0</v>
      </c>
      <c>
        <v>0</v>
      </c>
      <c>
        <v>0</v>
      </c>
      <c>
        <v>0</v>
      </c>
      <c>
        <v>0</v>
      </c>
      <c>
        <v>0.728475751052089</v>
      </c>
    </row>
    <row>
      <c>
        <v>2604015</v>
      </c>
      <c>
        <v>1</v>
      </c>
      <c>
        <is>
          <t>MANİSA</t>
        </is>
      </c>
      <c>
        <v>SARIGÖL</v>
      </c>
      <c>
        <is>
          <t>DM</t>
        </is>
      </c>
      <c>
        <v>SARIGÖL DM 45-79-M00069_ESKİ KÖYLER FİDERİ M05_2076620</v>
      </c>
      <c>
        <v>Manevra</v>
      </c>
      <c>
        <v>Dağıtım-OG</v>
      </c>
      <c>
        <v>Uzun</v>
      </c>
      <c>
        <v>Şebeke işletmecisi</v>
      </c>
      <c>
        <v>Bildirimsiz</v>
      </c>
      <c>
        <is>
          <t>10.07.2023 18:09:24</t>
        </is>
      </c>
      <c>
        <is>
          <t>10.07.2023 18:28:42</t>
        </is>
      </c>
      <c>
        <v>0.321666666</v>
      </c>
      <c>
        <v>4</v>
      </c>
      <c>
        <v>2642</v>
      </c>
      <c>
        <v>145</v>
      </c>
      <c>
        <v>337</v>
      </c>
      <c>
        <v>5</v>
      </c>
      <c>
        <v>192</v>
      </c>
      <c>
        <v>0</v>
      </c>
      <c>
        <v>0</v>
      </c>
      <c>
        <v>0.3364222809466667</v>
      </c>
      <c>
        <v>140.30410521206392</v>
      </c>
      <c>
        <v>625.8447474552312</v>
      </c>
      <c>
        <v>730.5548388839551</v>
      </c>
      <c>
        <v>5.701085714395441</v>
      </c>
      <c>
        <v>40.180053976577454</v>
      </c>
      <c>
        <v>0</v>
      </c>
      <c>
        <v>0</v>
      </c>
      <c>
        <v>1542.9212535231698</v>
      </c>
    </row>
    <row>
      <c>
        <v>2603637</v>
      </c>
      <c>
        <v>1</v>
      </c>
      <c>
        <is>
          <t>İZMİR</t>
        </is>
      </c>
      <c>
        <v>ÇİĞLİ</v>
      </c>
      <c>
        <is>
          <t>Kullanıcı Bağlantı Hattı</t>
        </is>
      </c>
      <c>
        <v>K-1871 35-09-K01871_97723681_97723681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10.07.2023 11:55:43</t>
        </is>
      </c>
      <c>
        <is>
          <t>10.07.2023 12:43:14</t>
        </is>
      </c>
      <c>
        <v>0.791944444</v>
      </c>
      <c>
        <v>0</v>
      </c>
      <c>
        <v>1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0.03337485686214653</v>
      </c>
      <c>
        <v>0</v>
      </c>
      <c>
        <v>0</v>
      </c>
      <c>
        <v>0</v>
      </c>
      <c>
        <v>1.2031908175313917</v>
      </c>
      <c>
        <v>0</v>
      </c>
      <c>
        <v>0</v>
      </c>
      <c>
        <v>1.2365656743935383</v>
      </c>
    </row>
    <row>
      <c>
        <v>2603322</v>
      </c>
      <c>
        <v>1</v>
      </c>
      <c>
        <is>
          <t>MANİSA</t>
        </is>
      </c>
      <c>
        <v>YUNUSEMRE</v>
      </c>
      <c>
        <is>
          <t>KÖK</t>
        </is>
      </c>
      <c>
        <v>SİYEKLİ KÖK 45-71-M00185_DAĞYENİCE M07_72256926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10.07.2023 05:54:49</t>
        </is>
      </c>
      <c>
        <is>
          <t>10.07.2023 05:59:56</t>
        </is>
      </c>
      <c>
        <v>0.085277777</v>
      </c>
      <c>
        <v>7</v>
      </c>
      <c>
        <v>1189</v>
      </c>
      <c>
        <v>4</v>
      </c>
      <c>
        <v>3</v>
      </c>
      <c>
        <v>3</v>
      </c>
      <c>
        <v>85</v>
      </c>
      <c>
        <v>0</v>
      </c>
      <c>
        <v>0</v>
      </c>
      <c>
        <v>0.09469622941333333</v>
      </c>
      <c>
        <v>8.845232776134598</v>
      </c>
      <c>
        <v>1.6937019238641025</v>
      </c>
      <c>
        <v>0.29099957169590296</v>
      </c>
      <c>
        <v>1.9393821149104087</v>
      </c>
      <c>
        <v>0.9014440585361024</v>
      </c>
      <c>
        <v>0</v>
      </c>
      <c>
        <v>0</v>
      </c>
      <c>
        <v>13.765456674554446</v>
      </c>
    </row>
    <row>
      <c>
        <v>2603491</v>
      </c>
      <c>
        <v>1</v>
      </c>
      <c>
        <is>
          <t>İZMİR</t>
        </is>
      </c>
      <c>
        <v>ÖDEMİŞ</v>
      </c>
      <c>
        <is>
          <t>Dağıtım Transformatörü</t>
        </is>
      </c>
      <c>
        <v>SUBATAN TR-3 35-15-L00337_35-15-L00337_2365868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10.07.2023 09:59:01</t>
        </is>
      </c>
      <c>
        <is>
          <t>10.07.2023 10:08:58</t>
        </is>
      </c>
      <c>
        <v>0.165833333</v>
      </c>
      <c>
        <v>0</v>
      </c>
      <c>
        <v>27</v>
      </c>
      <c>
        <v>0</v>
      </c>
      <c>
        <v>15</v>
      </c>
      <c>
        <v>0</v>
      </c>
      <c>
        <v>13</v>
      </c>
      <c>
        <v>0</v>
      </c>
      <c>
        <v>0</v>
      </c>
      <c>
        <v>0</v>
      </c>
      <c>
        <v>0.4261231390045375</v>
      </c>
      <c>
        <v>0</v>
      </c>
      <c>
        <v>2.487593640573121</v>
      </c>
      <c>
        <v>0</v>
      </c>
      <c>
        <v>3.5059689725390104</v>
      </c>
      <c>
        <v>0</v>
      </c>
      <c>
        <v>0</v>
      </c>
      <c>
        <v>6.419685752116669</v>
      </c>
    </row>
    <row>
      <c>
        <v>2603468</v>
      </c>
      <c>
        <v>1</v>
      </c>
      <c>
        <is>
          <t>İZMİR</t>
        </is>
      </c>
      <c>
        <v>KONAK</v>
      </c>
      <c>
        <is>
          <t>Dağıtım Transformatörü</t>
        </is>
      </c>
      <c>
        <v>K-3538 35-01-K03538_35-01-K03538_2347921</v>
      </c>
      <c>
        <v>AG Hatta Ağaç Kesimi</v>
      </c>
      <c>
        <v>Dağıtım-AG</v>
      </c>
      <c>
        <v>Uzun</v>
      </c>
      <c>
        <v>Şebeke işletmecisi</v>
      </c>
      <c>
        <v>Bildirimsiz</v>
      </c>
      <c>
        <is>
          <t>10.07.2023 09:37:06</t>
        </is>
      </c>
      <c>
        <is>
          <t>10.07.2023 10:07:18</t>
        </is>
      </c>
      <c>
        <v>0.503333333</v>
      </c>
      <c>
        <v>0</v>
      </c>
      <c>
        <v>404</v>
      </c>
      <c>
        <v>0</v>
      </c>
      <c>
        <v>0</v>
      </c>
      <c>
        <v>0</v>
      </c>
      <c>
        <v>27</v>
      </c>
      <c>
        <v>0</v>
      </c>
      <c>
        <v>0</v>
      </c>
      <c>
        <v>0</v>
      </c>
      <c>
        <v>50.230684077660754</v>
      </c>
      <c>
        <v>0</v>
      </c>
      <c>
        <v>0</v>
      </c>
      <c>
        <v>0</v>
      </c>
      <c>
        <v>11.940977814135094</v>
      </c>
      <c>
        <v>0</v>
      </c>
      <c>
        <v>0</v>
      </c>
      <c>
        <v>62.17166189179585</v>
      </c>
    </row>
    <row>
      <c>
        <v>2604009</v>
      </c>
      <c>
        <v>1</v>
      </c>
      <c>
        <is>
          <t>İZMİR</t>
        </is>
      </c>
      <c>
        <v>BAYINDIR</v>
      </c>
      <c>
        <is>
          <t>AG Fideri</t>
        </is>
      </c>
      <c>
        <v>KARAHALİLLİ TR-4 35-20-L00372_B_56361100_56361100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10.07.2023 17:55:10</t>
        </is>
      </c>
      <c>
        <is>
          <t>10.07.2023 20:00:22</t>
        </is>
      </c>
      <c>
        <v>2.086666666</v>
      </c>
      <c>
        <v>0</v>
      </c>
      <c>
        <v>19</v>
      </c>
      <c>
        <v>0</v>
      </c>
      <c>
        <v>19</v>
      </c>
      <c>
        <v>0</v>
      </c>
      <c>
        <v>3</v>
      </c>
      <c>
        <v>0</v>
      </c>
      <c>
        <v>0</v>
      </c>
      <c>
        <v>0</v>
      </c>
      <c>
        <v>19.039614507199122</v>
      </c>
      <c>
        <v>0</v>
      </c>
      <c>
        <v>69.45275236702005</v>
      </c>
      <c>
        <v>0</v>
      </c>
      <c>
        <v>9.27178604300795</v>
      </c>
      <c>
        <v>0</v>
      </c>
      <c>
        <v>0</v>
      </c>
      <c>
        <v>97.76415291722712</v>
      </c>
    </row>
    <row>
      <c>
        <v>2603368</v>
      </c>
      <c>
        <v>1</v>
      </c>
      <c>
        <is>
          <t>İZMİR</t>
        </is>
      </c>
      <c>
        <v>MENDERES</v>
      </c>
      <c>
        <is>
          <t>KÖK</t>
        </is>
      </c>
      <c>
        <v>AĞAÇ İŞLERİ KÖK-2 (M-703) 35-22-M00125_KISIKKÖY(KARTAL) M02_72110798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10.07.2023 07:49:57</t>
        </is>
      </c>
      <c>
        <is>
          <t>10.07.2023 09:02:14</t>
        </is>
      </c>
      <c>
        <v>1.204722222</v>
      </c>
      <c>
        <v>0</v>
      </c>
      <c>
        <v>195</v>
      </c>
      <c>
        <v>0</v>
      </c>
      <c>
        <v>16</v>
      </c>
      <c>
        <v>9</v>
      </c>
      <c>
        <v>48</v>
      </c>
      <c>
        <v>2</v>
      </c>
      <c>
        <v>2</v>
      </c>
      <c>
        <v>0</v>
      </c>
      <c>
        <v>68.56804500324981</v>
      </c>
      <c>
        <v>0</v>
      </c>
      <c>
        <v>32.560425672590966</v>
      </c>
      <c>
        <v>126.06703711183523</v>
      </c>
      <c>
        <v>99.39330208178174</v>
      </c>
      <c>
        <v>219.11831006559242</v>
      </c>
      <c>
        <v>27.67241102751687</v>
      </c>
      <c>
        <v>573.3795309625671</v>
      </c>
    </row>
    <row>
      <c>
        <v>2603451</v>
      </c>
      <c>
        <v>1</v>
      </c>
      <c>
        <is>
          <t>MANİSA</t>
        </is>
      </c>
      <c>
        <v>SARIGÖL</v>
      </c>
      <c>
        <is>
          <t>AG Fideri</t>
        </is>
      </c>
      <c>
        <v>BAHADIRLAR TR-6 OVA 45-79-M00146_A_56387434_56387434</v>
      </c>
      <c>
        <v>AG Tel Kopuğu</v>
      </c>
      <c>
        <v>Dağıtım-AG</v>
      </c>
      <c>
        <v>Uzun</v>
      </c>
      <c>
        <v>Şebeke işletmecisi</v>
      </c>
      <c>
        <v>Bildirimsiz</v>
      </c>
      <c>
        <is>
          <t>10.07.2023 09:18:50</t>
        </is>
      </c>
      <c>
        <is>
          <t>10.07.2023 12:01:30</t>
        </is>
      </c>
      <c>
        <v>2.711111111</v>
      </c>
      <c>
        <v>0</v>
      </c>
      <c>
        <v>2</v>
      </c>
      <c>
        <v>0</v>
      </c>
      <c>
        <v>3</v>
      </c>
      <c>
        <v>0</v>
      </c>
      <c>
        <v>0</v>
      </c>
      <c>
        <v>0</v>
      </c>
      <c>
        <v>0</v>
      </c>
      <c>
        <v>0</v>
      </c>
      <c>
        <v>0.3101890421078703</v>
      </c>
      <c>
        <v>0</v>
      </c>
      <c>
        <v>58.170488120604425</v>
      </c>
      <c>
        <v>0</v>
      </c>
      <c>
        <v>0</v>
      </c>
      <c>
        <v>0</v>
      </c>
      <c>
        <v>0</v>
      </c>
      <c>
        <v>58.4806771627123</v>
      </c>
    </row>
    <row>
      <c>
        <v>2604055</v>
      </c>
      <c>
        <v>1</v>
      </c>
      <c>
        <is>
          <t>MANİSA</t>
        </is>
      </c>
      <c>
        <v>ALAŞEHİR</v>
      </c>
      <c>
        <is>
          <t>AG Fideri</t>
        </is>
      </c>
      <c>
        <v>ERENKÖY TR-1 45-73-M00450_A_56396925_56396925</v>
      </c>
      <c>
        <v>AG Tel Kopuğu</v>
      </c>
      <c>
        <v>Dağıtım-AG</v>
      </c>
      <c>
        <v>Uzun</v>
      </c>
      <c>
        <v>Şebeke işletmecisi</v>
      </c>
      <c>
        <v>Bildirimsiz</v>
      </c>
      <c>
        <is>
          <t>10.07.2023 18:52:46</t>
        </is>
      </c>
      <c>
        <is>
          <t>10.07.2023 20:24:36</t>
        </is>
      </c>
      <c>
        <v>1.530555555</v>
      </c>
      <c>
        <v>0</v>
      </c>
      <c>
        <v>16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4.096839106902848</v>
      </c>
      <c>
        <v>0</v>
      </c>
      <c>
        <v>0.7094621259041218</v>
      </c>
      <c>
        <v>0</v>
      </c>
      <c>
        <v>0</v>
      </c>
      <c>
        <v>0</v>
      </c>
      <c>
        <v>0</v>
      </c>
      <c>
        <v>4.80630123280697</v>
      </c>
    </row>
    <row>
      <c>
        <v>2604092</v>
      </c>
      <c>
        <v>1</v>
      </c>
      <c>
        <is>
          <t>MANİSA</t>
        </is>
      </c>
      <c>
        <v>KIRKAĞAÇ</v>
      </c>
      <c>
        <is>
          <t>DM</t>
        </is>
      </c>
      <c>
        <v>GELENBE İM 45-76-A00001_GEBELER L12_2092293</v>
      </c>
      <c>
        <v>OG Ayırıcı Arızası</v>
      </c>
      <c>
        <v>Dağıtım-OG</v>
      </c>
      <c>
        <v>Uzun</v>
      </c>
      <c>
        <v>Şebeke işletmecisi</v>
      </c>
      <c>
        <v>Bildirimsiz</v>
      </c>
      <c>
        <is>
          <t>10.07.2023 20:11:18</t>
        </is>
      </c>
      <c>
        <is>
          <t>10.07.2023 21:12:55</t>
        </is>
      </c>
      <c>
        <v>1.026944444</v>
      </c>
      <c>
        <v>3</v>
      </c>
      <c>
        <v>692</v>
      </c>
      <c>
        <v>54</v>
      </c>
      <c>
        <v>80</v>
      </c>
      <c>
        <v>4</v>
      </c>
      <c>
        <v>55</v>
      </c>
      <c>
        <v>2</v>
      </c>
      <c>
        <v>0</v>
      </c>
      <c>
        <v>0.8463083414583332</v>
      </c>
      <c>
        <v>108.86558982614241</v>
      </c>
      <c>
        <v>585.968064619538</v>
      </c>
      <c>
        <v>216.95235542793745</v>
      </c>
      <c>
        <v>14.261927624806454</v>
      </c>
      <c>
        <v>10.895399084002435</v>
      </c>
      <c>
        <v>3.257047563456587</v>
      </c>
      <c>
        <v>0</v>
      </c>
      <c>
        <v>941.0466924873418</v>
      </c>
    </row>
    <row>
      <c>
        <v>2603405</v>
      </c>
      <c>
        <v>1</v>
      </c>
      <c>
        <is>
          <t>MANİSA</t>
        </is>
      </c>
      <c>
        <v>SALİHLİ</v>
      </c>
      <c>
        <is>
          <t>OG Fideri</t>
        </is>
      </c>
      <c>
        <v>KORDON KÖK 45-78-M00730_HatBaşıAyırıcı_53139306 M02_53139306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10.07.2023 08:43:27</t>
        </is>
      </c>
      <c>
        <is>
          <t>10.07.2023 10:58:43</t>
        </is>
      </c>
      <c>
        <v>2.254444444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2.9747686913514766</v>
      </c>
      <c>
        <v>0</v>
      </c>
      <c>
        <v>0</v>
      </c>
      <c>
        <v>0</v>
      </c>
      <c>
        <v>0</v>
      </c>
      <c>
        <v>0</v>
      </c>
      <c>
        <v>2.9747686913514766</v>
      </c>
    </row>
    <row>
      <c>
        <v>2603766</v>
      </c>
      <c>
        <v>1</v>
      </c>
      <c>
        <is>
          <t>MANİSA</t>
        </is>
      </c>
      <c>
        <v>YUNUSEMRE</v>
      </c>
      <c>
        <is>
          <t>DM</t>
        </is>
      </c>
      <c>
        <v>DM-20 45-71-M00273_TR-20/12 TEKSTİLCİLER M06_2070237</v>
      </c>
      <c>
        <v>OG Fider Açması</v>
      </c>
      <c>
        <v>Dağıtım-OG</v>
      </c>
      <c>
        <v>Kısa</v>
      </c>
      <c>
        <v>Şebeke işletmecisi</v>
      </c>
      <c>
        <v>Bildirimsiz</v>
      </c>
      <c>
        <is>
          <t>10.07.2023 14:06:00</t>
        </is>
      </c>
      <c>
        <is>
          <t>10.07.2023 14:08:55</t>
        </is>
      </c>
      <c>
        <v>0.048611111</v>
      </c>
      <c>
        <v>0</v>
      </c>
      <c>
        <v>3</v>
      </c>
      <c>
        <v>0</v>
      </c>
      <c>
        <v>0</v>
      </c>
      <c>
        <v>0</v>
      </c>
      <c>
        <v>357</v>
      </c>
      <c>
        <v>0</v>
      </c>
      <c>
        <v>17</v>
      </c>
      <c>
        <v>0</v>
      </c>
      <c>
        <v>0.042139451803633335</v>
      </c>
      <c>
        <v>0</v>
      </c>
      <c>
        <v>0</v>
      </c>
      <c>
        <v>0</v>
      </c>
      <c>
        <v>23.90545733287756</v>
      </c>
      <c>
        <v>0</v>
      </c>
      <c>
        <v>5.646282898474431</v>
      </c>
      <c>
        <v>29.593879683155627</v>
      </c>
    </row>
    <row>
      <c>
        <v>2603411</v>
      </c>
      <c>
        <v>1</v>
      </c>
      <c>
        <is>
          <t>İZMİR</t>
        </is>
      </c>
      <c>
        <v>BUCA</v>
      </c>
      <c>
        <is>
          <t>KÖK</t>
        </is>
      </c>
      <c>
        <v>M-639 OLDURUK KÖK 35-03-M00639_M-1929 M04_42868457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10.07.2023 08:56:46</t>
        </is>
      </c>
      <c>
        <is>
          <t>10.07.2023 09:12:02</t>
        </is>
      </c>
      <c>
        <v>0.254444444</v>
      </c>
      <c>
        <v>1</v>
      </c>
      <c>
        <v>548</v>
      </c>
      <c>
        <v>0</v>
      </c>
      <c>
        <v>19</v>
      </c>
      <c>
        <v>29</v>
      </c>
      <c>
        <v>532</v>
      </c>
      <c>
        <v>5</v>
      </c>
      <c>
        <v>7</v>
      </c>
      <c>
        <v>0</v>
      </c>
      <c>
        <v>44.876203592349775</v>
      </c>
      <c>
        <v>0</v>
      </c>
      <c>
        <v>3.3954217561054474</v>
      </c>
      <c>
        <v>73.07542500269983</v>
      </c>
      <c>
        <v>223.57645773824768</v>
      </c>
      <c>
        <v>120.50617474679017</v>
      </c>
      <c>
        <v>64.20433288040371</v>
      </c>
      <c>
        <v>529.6340157165967</v>
      </c>
    </row>
    <row>
      <c>
        <v>2603929</v>
      </c>
      <c>
        <v>1</v>
      </c>
      <c>
        <is>
          <t>İZMİR</t>
        </is>
      </c>
      <c>
        <v>MENEMEN</v>
      </c>
      <c>
        <is>
          <t>DM</t>
        </is>
      </c>
      <c>
        <v>MENEMEN İM 35-28-A00001_ŞEHİR-3 L06_88107330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10.07.2023 16:31:38</t>
        </is>
      </c>
      <c>
        <is>
          <t>10.07.2023 16:43:20</t>
        </is>
      </c>
      <c>
        <v>0.195</v>
      </c>
      <c>
        <v>0</v>
      </c>
      <c>
        <v>4263</v>
      </c>
      <c>
        <v>0</v>
      </c>
      <c>
        <v>1</v>
      </c>
      <c>
        <v>0</v>
      </c>
      <c>
        <v>281</v>
      </c>
      <c>
        <v>0</v>
      </c>
      <c>
        <v>1</v>
      </c>
      <c>
        <v>0</v>
      </c>
      <c>
        <v>204.23195329449464</v>
      </c>
      <c>
        <v>0</v>
      </c>
      <c>
        <v>0.008424988677904501</v>
      </c>
      <c>
        <v>0</v>
      </c>
      <c>
        <v>112.60808934052395</v>
      </c>
      <c>
        <v>0</v>
      </c>
      <c>
        <v>0.7188209386860646</v>
      </c>
      <c>
        <v>317.56728856238254</v>
      </c>
    </row>
    <row>
      <c>
        <v>2603786</v>
      </c>
      <c>
        <v>1</v>
      </c>
      <c>
        <is>
          <t>İZMİR</t>
        </is>
      </c>
      <c>
        <v>KARŞIYAKA</v>
      </c>
      <c>
        <is>
          <t>Saha Dağıtım Kutusu (SDK)</t>
        </is>
      </c>
      <c>
        <v>K-166 35-04-K00166_B B1B_5837601</v>
      </c>
      <c>
        <v>AG Box / Sdk Giriş Sigorta Atığı</v>
      </c>
      <c>
        <v>Dağıtım-AG</v>
      </c>
      <c>
        <v>Uzun</v>
      </c>
      <c>
        <v>Şebeke işletmecisi</v>
      </c>
      <c>
        <v>Bildirimsiz</v>
      </c>
      <c>
        <is>
          <t>10.07.2023 14:13:46</t>
        </is>
      </c>
      <c>
        <is>
          <t>10.07.2023 16:24:44</t>
        </is>
      </c>
      <c>
        <v>2.182777777</v>
      </c>
      <c>
        <v>0</v>
      </c>
      <c>
        <v>63</v>
      </c>
      <c>
        <v>0</v>
      </c>
      <c>
        <v>0</v>
      </c>
      <c>
        <v>0</v>
      </c>
      <c>
        <v>19</v>
      </c>
      <c>
        <v>0</v>
      </c>
      <c>
        <v>0</v>
      </c>
      <c>
        <v>0</v>
      </c>
      <c>
        <v>37.32179216505485</v>
      </c>
      <c>
        <v>0</v>
      </c>
      <c>
        <v>0</v>
      </c>
      <c>
        <v>0</v>
      </c>
      <c>
        <v>86.5951229616713</v>
      </c>
      <c>
        <v>0</v>
      </c>
      <c>
        <v>0</v>
      </c>
      <c>
        <v>123.91691512672614</v>
      </c>
    </row>
    <row>
      <c>
        <v>2603617</v>
      </c>
      <c>
        <v>1</v>
      </c>
      <c>
        <is>
          <t>İZMİR</t>
        </is>
      </c>
      <c>
        <v>TORBALI</v>
      </c>
      <c>
        <is>
          <t>KÖK</t>
        </is>
      </c>
      <c>
        <v>DOMİNOS KÖK 35-26-M00208_BEŞİKÇİOĞLU M03_65962998</v>
      </c>
      <c>
        <v>OG Ayırıcı Arızası</v>
      </c>
      <c>
        <v>Dağıtım-OG</v>
      </c>
      <c>
        <v>Uzun</v>
      </c>
      <c>
        <v>Şebeke işletmecisi</v>
      </c>
      <c>
        <v>Bildirimsiz</v>
      </c>
      <c>
        <is>
          <t>10.07.2023 11:39:21</t>
        </is>
      </c>
      <c>
        <is>
          <t>10.07.2023 12:23:55</t>
        </is>
      </c>
      <c>
        <v>0.742777777</v>
      </c>
      <c>
        <v>0</v>
      </c>
      <c>
        <v>58</v>
      </c>
      <c>
        <v>2</v>
      </c>
      <c>
        <v>51</v>
      </c>
      <c>
        <v>19</v>
      </c>
      <c>
        <v>46</v>
      </c>
      <c>
        <v>16</v>
      </c>
      <c>
        <v>0</v>
      </c>
      <c>
        <v>0</v>
      </c>
      <c>
        <v>12.422626363414366</v>
      </c>
      <c>
        <v>3.3211262111992337</v>
      </c>
      <c>
        <v>10.631617563991709</v>
      </c>
      <c>
        <v>157.61464029267475</v>
      </c>
      <c>
        <v>25.38699244524369</v>
      </c>
      <c>
        <v>1606.509819635907</v>
      </c>
      <c>
        <v>0</v>
      </c>
      <c>
        <v>1815.8868225124306</v>
      </c>
    </row>
    <row>
      <c>
        <v>2603723</v>
      </c>
      <c>
        <v>1</v>
      </c>
      <c>
        <is>
          <t>İZMİR</t>
        </is>
      </c>
      <c>
        <v>DİKİLİ</v>
      </c>
      <c>
        <is>
          <t>Kullanıcı Bağlantı Hattı</t>
        </is>
      </c>
      <c>
        <v>NAKİ YAŞAR KARAKOBAK 35-30-M00084_955325134_955325134</v>
      </c>
      <c>
        <v>AG Branşman Yeraltı Kablo Arızası</v>
      </c>
      <c>
        <v>Dağıtım-AG</v>
      </c>
      <c>
        <v>Uzun</v>
      </c>
      <c>
        <v>Şebeke işletmecisi</v>
      </c>
      <c>
        <v>Bildirimsiz</v>
      </c>
      <c>
        <is>
          <t>10.07.2023 13:22:52</t>
        </is>
      </c>
      <c>
        <is>
          <t>10.07.2023 15:35:21</t>
        </is>
      </c>
      <c>
        <v>2.208055555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3.563096335438778</v>
      </c>
      <c>
        <v>0</v>
      </c>
      <c>
        <v>0</v>
      </c>
      <c>
        <v>0</v>
      </c>
      <c>
        <v>0</v>
      </c>
      <c>
        <v>3.563096335438778</v>
      </c>
    </row>
    <row>
      <c>
        <v>2603431</v>
      </c>
      <c>
        <v>1</v>
      </c>
      <c>
        <is>
          <t>MANİSA</t>
        </is>
      </c>
      <c>
        <v>KULA</v>
      </c>
      <c>
        <is>
          <t>Kullanıcı Bağlantı Hattı</t>
        </is>
      </c>
      <c>
        <v>TR-67 45-77-L00067_945491134_945491134</v>
      </c>
      <c>
        <v>Üçüncü Şahısların Vermiş Olduğu Hasarlar</v>
      </c>
      <c>
        <v>Dağıtım-AG</v>
      </c>
      <c>
        <v>Uzun</v>
      </c>
      <c>
        <v>Dışsal</v>
      </c>
      <c>
        <v>Bildirimsiz</v>
      </c>
      <c>
        <is>
          <t>10.07.2023 09:02:13</t>
        </is>
      </c>
      <c>
        <is>
          <t>10.07.2023 14:16:48</t>
        </is>
      </c>
      <c>
        <v>5.243055555</v>
      </c>
      <c>
        <v>0</v>
      </c>
      <c>
        <v>0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</row>
    <row>
      <c>
        <v>2603563</v>
      </c>
      <c>
        <v>1</v>
      </c>
      <c>
        <is>
          <t>İZMİR</t>
        </is>
      </c>
      <c>
        <v>DİKİLİ</v>
      </c>
      <c>
        <is>
          <t>OG Fideri</t>
        </is>
      </c>
      <c>
        <v>BADEMLİ KÖK-8 (BADEMLİ TR-9) 35-30-L00097_HatBaşıAyırıcı_53139179 L01_53139179</v>
      </c>
      <c>
        <v>Plansız Kesinti / Müdahale</v>
      </c>
      <c>
        <v>Dağıtım-OG</v>
      </c>
      <c>
        <v>Uzun</v>
      </c>
      <c>
        <v>Şebeke işletmecisi</v>
      </c>
      <c>
        <v>Bildirimsiz</v>
      </c>
      <c>
        <is>
          <t>10.07.2023 10:55:32</t>
        </is>
      </c>
      <c>
        <is>
          <t>10.07.2023 18:30:28</t>
        </is>
      </c>
      <c>
        <v>7.582222222</v>
      </c>
      <c>
        <v>0</v>
      </c>
      <c>
        <v>63</v>
      </c>
      <c>
        <v>0</v>
      </c>
      <c>
        <v>8</v>
      </c>
      <c>
        <v>2</v>
      </c>
      <c>
        <v>31</v>
      </c>
      <c>
        <v>0</v>
      </c>
      <c>
        <v>0</v>
      </c>
      <c>
        <v>0</v>
      </c>
      <c>
        <v>114.29103806009564</v>
      </c>
      <c>
        <v>0</v>
      </c>
      <c>
        <v>36.85600912496674</v>
      </c>
      <c>
        <v>447.3906049936745</v>
      </c>
      <c>
        <v>370.81847185323636</v>
      </c>
      <c>
        <v>0</v>
      </c>
      <c>
        <v>0</v>
      </c>
      <c>
        <v>969.3561240319732</v>
      </c>
    </row>
    <row>
      <c>
        <v>2603918</v>
      </c>
      <c>
        <v>1</v>
      </c>
      <c>
        <is>
          <t>MANİSA</t>
        </is>
      </c>
      <c>
        <v>ŞEHZADELER</v>
      </c>
      <c>
        <is>
          <t>OG Fideri</t>
        </is>
      </c>
      <c>
        <v>SANCAKLI BOZKÖY TR-5 45-71-M00088_HatBaşıAyırıcı_53134217 M01_53134217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10.07.2023 16:15:13</t>
        </is>
      </c>
      <c>
        <is>
          <t>10.07.2023 22:56:56</t>
        </is>
      </c>
      <c>
        <v>6.695277777</v>
      </c>
      <c>
        <v>1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1.773351564453889</v>
      </c>
      <c>
        <v>0</v>
      </c>
      <c>
        <v>32.380345437768135</v>
      </c>
      <c>
        <v>0</v>
      </c>
      <c>
        <v>0</v>
      </c>
      <c>
        <v>0</v>
      </c>
      <c>
        <v>0</v>
      </c>
      <c>
        <v>0</v>
      </c>
      <c>
        <v>34.153697002222025</v>
      </c>
    </row>
    <row>
      <c>
        <v>2603732</v>
      </c>
      <c>
        <v>1</v>
      </c>
      <c>
        <is>
          <t>İZMİR</t>
        </is>
      </c>
      <c>
        <v>BORNOVA</v>
      </c>
      <c>
        <is>
          <t>AG Fideri</t>
        </is>
      </c>
      <c>
        <v>M-1129 35-02-M01129__83786768_83786768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10.07.2023 13:22:47</t>
        </is>
      </c>
      <c>
        <is>
          <t>10.07.2023 16:44:46</t>
        </is>
      </c>
      <c>
        <v>3.366388888</v>
      </c>
      <c>
        <v>0</v>
      </c>
      <c>
        <v>0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101.58419939223326</v>
      </c>
      <c>
        <v>0</v>
      </c>
      <c>
        <v>0</v>
      </c>
      <c>
        <v>101.58419939223326</v>
      </c>
    </row>
    <row>
      <c>
        <v>2603663</v>
      </c>
      <c>
        <v>1</v>
      </c>
      <c>
        <is>
          <t>MANİSA</t>
        </is>
      </c>
      <c>
        <v>SALİHLİ</v>
      </c>
      <c>
        <is>
          <t>Kullanıcı Bağlantı Hattı</t>
        </is>
      </c>
      <c>
        <v>TR-76 45-78-L00076_953260519_953260519</v>
      </c>
      <c>
        <v>AG Box / Sdk Abone Çıkış Sigorta Atığı</v>
      </c>
      <c>
        <v>Dağıtım-AG</v>
      </c>
      <c>
        <v>Uzun</v>
      </c>
      <c>
        <v>Şebeke işletmecisi</v>
      </c>
      <c>
        <v>Bildirimsiz</v>
      </c>
      <c>
        <is>
          <t>10.07.2023 12:18:47</t>
        </is>
      </c>
      <c>
        <is>
          <t>10.07.2023 16:53:29</t>
        </is>
      </c>
      <c>
        <v>4.578333333</v>
      </c>
      <c>
        <v>0</v>
      </c>
      <c>
        <v>0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1.6505408978781806</v>
      </c>
      <c>
        <v>0</v>
      </c>
      <c>
        <v>0</v>
      </c>
      <c>
        <v>1.6505408978781806</v>
      </c>
    </row>
    <row>
      <c>
        <v>2603517</v>
      </c>
      <c>
        <v>1</v>
      </c>
      <c>
        <is>
          <t>İZMİR</t>
        </is>
      </c>
      <c>
        <v>ÇEŞME</v>
      </c>
      <c>
        <is>
          <t>Dağıtım Transformatörü</t>
        </is>
      </c>
      <c>
        <v>L-290 35-18-L00290_35-18-L00290_72106157</v>
      </c>
      <c>
        <v>Şebeke Yenileme ve Kapasite Artışı Çalışması</v>
      </c>
      <c>
        <v>Dağıtım-AG</v>
      </c>
      <c>
        <v>Uzun</v>
      </c>
      <c>
        <v>Şebeke işletmecisi</v>
      </c>
      <c>
        <v>Bildirimli</v>
      </c>
      <c>
        <is>
          <t>10.07.2023 10:03:16</t>
        </is>
      </c>
      <c>
        <is>
          <t>10.07.2023 10:37:16</t>
        </is>
      </c>
      <c>
        <v>0.566666666</v>
      </c>
      <c>
        <v>0</v>
      </c>
      <c>
        <v>149</v>
      </c>
      <c>
        <v>0</v>
      </c>
      <c>
        <v>0</v>
      </c>
      <c>
        <v>0</v>
      </c>
      <c>
        <v>102</v>
      </c>
      <c>
        <v>0</v>
      </c>
      <c>
        <v>0</v>
      </c>
      <c>
        <v>0</v>
      </c>
      <c>
        <v>38.870429429344625</v>
      </c>
      <c>
        <v>0</v>
      </c>
      <c>
        <v>0</v>
      </c>
      <c>
        <v>0</v>
      </c>
      <c>
        <v>173.49949134142048</v>
      </c>
      <c>
        <v>0</v>
      </c>
      <c>
        <v>0</v>
      </c>
      <c>
        <v>212.3699207707651</v>
      </c>
    </row>
    <row>
      <c>
        <v>2603795</v>
      </c>
      <c>
        <v>1</v>
      </c>
      <c>
        <is>
          <t>İZMİR</t>
        </is>
      </c>
      <c>
        <v>ALİAĞA</v>
      </c>
      <c>
        <is>
          <t>TM Fideri</t>
        </is>
      </c>
      <c>
        <v>VİKİNG TM 35-17-A00007_VİKİNG KÖYLER R08_2314259</v>
      </c>
      <c>
        <v>Yangın</v>
      </c>
      <c>
        <v>Dağıtım-OG</v>
      </c>
      <c>
        <v>Uzun</v>
      </c>
      <c>
        <v>Güvenlik</v>
      </c>
      <c>
        <v>Bildirimsiz</v>
      </c>
      <c>
        <is>
          <t>10.07.2023 14:27:23</t>
        </is>
      </c>
      <c>
        <is>
          <t>10.07.2023 21:52:34</t>
        </is>
      </c>
      <c>
        <v>7.419722222</v>
      </c>
      <c>
        <v>2</v>
      </c>
      <c>
        <v>138</v>
      </c>
      <c>
        <v>0</v>
      </c>
      <c>
        <v>6</v>
      </c>
      <c>
        <v>8</v>
      </c>
      <c>
        <v>5</v>
      </c>
      <c>
        <v>0</v>
      </c>
      <c>
        <v>0</v>
      </c>
      <c>
        <v>8.216561312241298</v>
      </c>
      <c>
        <v>257.4860659014909</v>
      </c>
      <c>
        <v>0</v>
      </c>
      <c>
        <v>24.936352578699086</v>
      </c>
      <c>
        <v>175.12863930891984</v>
      </c>
      <c>
        <v>23.60464718479734</v>
      </c>
      <c>
        <v>0</v>
      </c>
      <c>
        <v>0</v>
      </c>
      <c>
        <v>489.3722662861485</v>
      </c>
    </row>
    <row>
      <c>
        <v>2604104</v>
      </c>
      <c>
        <v>1</v>
      </c>
      <c>
        <is>
          <t>İZMİR</t>
        </is>
      </c>
      <c>
        <v>MENDERES</v>
      </c>
      <c>
        <is>
          <t>AG Fideri</t>
        </is>
      </c>
      <c>
        <v>M-1902 OĞLANANASI TR-12 35-22-M00645__72371803_72371803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10.07.2023 20:26:13</t>
        </is>
      </c>
      <c>
        <is>
          <t>10.07.2023 21:12:50</t>
        </is>
      </c>
      <c>
        <v>0.776944444</v>
      </c>
      <c>
        <v>0</v>
      </c>
      <c>
        <v>42</v>
      </c>
      <c>
        <v>0</v>
      </c>
      <c>
        <v>2</v>
      </c>
      <c>
        <v>0</v>
      </c>
      <c>
        <v>7</v>
      </c>
      <c>
        <v>0</v>
      </c>
      <c>
        <v>0</v>
      </c>
      <c>
        <v>0</v>
      </c>
      <c>
        <v>8.779882017137968</v>
      </c>
      <c>
        <v>0</v>
      </c>
      <c>
        <v>3.9567101736176387</v>
      </c>
      <c>
        <v>0</v>
      </c>
      <c>
        <v>1.2506947827130017</v>
      </c>
      <c>
        <v>0</v>
      </c>
      <c>
        <v>0</v>
      </c>
      <c>
        <v>13.987286973468608</v>
      </c>
    </row>
    <row>
      <c>
        <v>2603500</v>
      </c>
      <c>
        <v>1</v>
      </c>
      <c>
        <is>
          <t>İZMİR</t>
        </is>
      </c>
      <c>
        <v>KINIK</v>
      </c>
      <c>
        <is>
          <t>KÖK</t>
        </is>
      </c>
      <c>
        <v>NARLIGEÇİT KÖK(TR-32) 35-24-M00205_NARLIGEÇİT SULAMA M3_2320089</v>
      </c>
      <c>
        <v>Şebeke Yenileme ve Kapasite Artışı Çalışması</v>
      </c>
      <c>
        <v>Dağıtım-OG</v>
      </c>
      <c>
        <v>Uzun</v>
      </c>
      <c>
        <v>Şebeke işletmecisi</v>
      </c>
      <c>
        <v>Bildirimli</v>
      </c>
      <c>
        <is>
          <t>10.07.2023 09:29:50</t>
        </is>
      </c>
      <c>
        <is>
          <t>10.07.2023 15:41:51</t>
        </is>
      </c>
      <c>
        <v>6.200277777</v>
      </c>
      <c>
        <v>0</v>
      </c>
      <c>
        <v>38</v>
      </c>
      <c>
        <v>36</v>
      </c>
      <c>
        <v>436</v>
      </c>
      <c>
        <v>3</v>
      </c>
      <c>
        <v>97</v>
      </c>
      <c>
        <v>1</v>
      </c>
      <c>
        <v>0</v>
      </c>
      <c>
        <v>0</v>
      </c>
      <c>
        <v>282.4015987576145</v>
      </c>
      <c>
        <v>996.7513748599184</v>
      </c>
      <c>
        <v>7621.154507966041</v>
      </c>
      <c>
        <v>51.077613988605385</v>
      </c>
      <c>
        <v>1884.8866223586303</v>
      </c>
      <c>
        <v>438.1323621863477</v>
      </c>
      <c>
        <v>0</v>
      </c>
      <c>
        <v>11274.404080117158</v>
      </c>
    </row>
    <row>
      <c>
        <v>2604041</v>
      </c>
      <c>
        <v>1</v>
      </c>
      <c>
        <is>
          <t>İZMİR</t>
        </is>
      </c>
      <c>
        <v>KONAK</v>
      </c>
      <c>
        <is>
          <t>AG Fideri</t>
        </is>
      </c>
      <c>
        <v>K-379 35-01-K00379__79812642_79812642</v>
      </c>
      <c>
        <v>AG Tel Kopuğu</v>
      </c>
      <c>
        <v>Dağıtım-AG</v>
      </c>
      <c>
        <v>Uzun</v>
      </c>
      <c>
        <v>Şebeke işletmecisi</v>
      </c>
      <c>
        <v>Bildirimsiz</v>
      </c>
      <c>
        <is>
          <t>10.07.2023 18:53:31</t>
        </is>
      </c>
      <c>
        <is>
          <t>10.07.2023 20:33:44</t>
        </is>
      </c>
      <c>
        <v>1.670277777</v>
      </c>
      <c>
        <v>0</v>
      </c>
      <c>
        <v>201</v>
      </c>
      <c>
        <v>0</v>
      </c>
      <c>
        <v>0</v>
      </c>
      <c>
        <v>0</v>
      </c>
      <c>
        <v>21</v>
      </c>
      <c>
        <v>0</v>
      </c>
      <c>
        <v>0</v>
      </c>
      <c>
        <v>0</v>
      </c>
      <c>
        <v>90.16762314682187</v>
      </c>
      <c>
        <v>0</v>
      </c>
      <c>
        <v>0</v>
      </c>
      <c>
        <v>0</v>
      </c>
      <c>
        <v>18.333544064645725</v>
      </c>
      <c>
        <v>0</v>
      </c>
      <c>
        <v>0</v>
      </c>
      <c>
        <v>108.50116721146759</v>
      </c>
    </row>
    <row>
      <c>
        <v>2603314</v>
      </c>
      <c>
        <v>1</v>
      </c>
      <c>
        <is>
          <t>İZMİR</t>
        </is>
      </c>
      <c>
        <v>BERGAMA</v>
      </c>
      <c>
        <is>
          <t>DM</t>
        </is>
      </c>
      <c>
        <v>BERGAMA İM-1 35-16-A00001_ŞEHİR-4 L16_2091608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10.07.2023 05:21:20</t>
        </is>
      </c>
      <c>
        <is>
          <t>10.07.2023 05:43:42</t>
        </is>
      </c>
      <c>
        <v>0.372777777</v>
      </c>
      <c>
        <v>0</v>
      </c>
      <c>
        <v>3756</v>
      </c>
      <c>
        <v>0</v>
      </c>
      <c>
        <v>0</v>
      </c>
      <c>
        <v>0</v>
      </c>
      <c>
        <v>200</v>
      </c>
      <c>
        <v>0</v>
      </c>
      <c>
        <v>0</v>
      </c>
      <c>
        <v>0</v>
      </c>
      <c>
        <v>223.99609602405752</v>
      </c>
      <c>
        <v>0</v>
      </c>
      <c>
        <v>0</v>
      </c>
      <c>
        <v>0</v>
      </c>
      <c>
        <v>53.79871512379932</v>
      </c>
      <c>
        <v>0</v>
      </c>
      <c>
        <v>0</v>
      </c>
      <c>
        <v>277.7948111478568</v>
      </c>
    </row>
    <row>
      <c>
        <v>2603981</v>
      </c>
      <c>
        <v>1</v>
      </c>
      <c>
        <is>
          <t>İZMİR</t>
        </is>
      </c>
      <c>
        <v>BORNOVA</v>
      </c>
      <c>
        <is>
          <t>OG Fideri</t>
        </is>
      </c>
      <c>
        <v>M-1437 35-02-M01437_M-485 M03_2307790</v>
      </c>
      <c>
        <v>Şebeke Yenileme ve Kapasite Artışı Çalışması</v>
      </c>
      <c>
        <v>Dağıtım-OG</v>
      </c>
      <c>
        <v>Uzun</v>
      </c>
      <c>
        <v>Şebeke işletmecisi</v>
      </c>
      <c>
        <v>Bildirimli</v>
      </c>
      <c>
        <is>
          <t>10.07.2023 17:21:05</t>
        </is>
      </c>
      <c>
        <is>
          <t>10.07.2023 22:25:28</t>
        </is>
      </c>
      <c>
        <v>5.073055555</v>
      </c>
      <c>
        <v>0</v>
      </c>
      <c>
        <v>1</v>
      </c>
      <c>
        <v>0</v>
      </c>
      <c>
        <v>0</v>
      </c>
      <c>
        <v>8</v>
      </c>
      <c>
        <v>10</v>
      </c>
      <c>
        <v>3</v>
      </c>
      <c>
        <v>3</v>
      </c>
      <c>
        <v>0</v>
      </c>
      <c>
        <v>2.7376136151363824</v>
      </c>
      <c>
        <v>0</v>
      </c>
      <c>
        <v>0</v>
      </c>
      <c>
        <v>130.1130919849463</v>
      </c>
      <c>
        <v>426.291314326793</v>
      </c>
      <c>
        <v>151.3472312744371</v>
      </c>
      <c>
        <v>244.56987821456377</v>
      </c>
      <c>
        <v>955.0591294158766</v>
      </c>
    </row>
    <row>
      <c>
        <v>2603689</v>
      </c>
      <c>
        <v>1</v>
      </c>
      <c>
        <is>
          <t>İZMİR</t>
        </is>
      </c>
      <c>
        <v>ÇEŞME</v>
      </c>
      <c>
        <is>
          <t>KÖK</t>
        </is>
      </c>
      <c>
        <v>ALİZE KÖK 35-18-M00059_CANTÜRK MADEN M11_72185033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10.07.2023 12:46:50</t>
        </is>
      </c>
      <c>
        <is>
          <t>10.07.2023 13:43:23</t>
        </is>
      </c>
      <c>
        <v>0.9425</v>
      </c>
      <c>
        <v>0</v>
      </c>
      <c>
        <v>0</v>
      </c>
      <c>
        <v>0</v>
      </c>
      <c>
        <v>0</v>
      </c>
      <c>
        <v>2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23.081133713168985</v>
      </c>
      <c>
        <v>0</v>
      </c>
      <c>
        <v>141.90230132863002</v>
      </c>
      <c>
        <v>0</v>
      </c>
      <c>
        <v>164.983435041799</v>
      </c>
    </row>
    <row>
      <c>
        <v>2603440</v>
      </c>
      <c>
        <v>1</v>
      </c>
      <c>
        <is>
          <t>İZMİR</t>
        </is>
      </c>
      <c>
        <v>KİRAZ</v>
      </c>
      <c>
        <is>
          <t>AG Fideri</t>
        </is>
      </c>
      <c>
        <v>OVACIK TR-1 35-31-L00151_B_91215523_91215523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10.07.2023 09:08:37</t>
        </is>
      </c>
      <c>
        <is>
          <t>10.07.2023 10:54:13</t>
        </is>
      </c>
      <c>
        <v>1.76</v>
      </c>
      <c>
        <v>0</v>
      </c>
      <c>
        <v>5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0.6504009027448313</v>
      </c>
      <c>
        <v>0</v>
      </c>
      <c>
        <v>0.23933136297353852</v>
      </c>
      <c>
        <v>0</v>
      </c>
      <c>
        <v>0</v>
      </c>
      <c>
        <v>0</v>
      </c>
      <c>
        <v>0</v>
      </c>
      <c>
        <v>0.8897322657183698</v>
      </c>
    </row>
    <row>
      <c>
        <v>2603583</v>
      </c>
      <c>
        <v>1</v>
      </c>
      <c>
        <is>
          <t>MANİSA</t>
        </is>
      </c>
      <c>
        <v>AKHİSAR</v>
      </c>
      <c>
        <is>
          <t>OG Fideri</t>
        </is>
      </c>
      <c>
        <v>DM-2/TR-19 45-72-L00019_TR-2/21 L03_61368782</v>
      </c>
      <c>
        <v>Şebeke Yenileme ve Kapasite Artışı Çalışması</v>
      </c>
      <c>
        <v>Dağıtım-OG</v>
      </c>
      <c>
        <v>Uzun</v>
      </c>
      <c>
        <v>Şebeke işletmecisi</v>
      </c>
      <c>
        <v>Bildirimli</v>
      </c>
      <c>
        <is>
          <t>10.07.2023 11:14:16</t>
        </is>
      </c>
      <c>
        <is>
          <t>10.07.2023 13:13:00</t>
        </is>
      </c>
      <c>
        <v>1.978888888</v>
      </c>
      <c>
        <v>0</v>
      </c>
      <c>
        <v>2512</v>
      </c>
      <c>
        <v>0</v>
      </c>
      <c>
        <v>6</v>
      </c>
      <c>
        <v>0</v>
      </c>
      <c>
        <v>112</v>
      </c>
      <c>
        <v>0</v>
      </c>
      <c>
        <v>1</v>
      </c>
      <c>
        <v>0</v>
      </c>
      <c>
        <v>1013.8174855054634</v>
      </c>
      <c>
        <v>0</v>
      </c>
      <c>
        <v>0.3305528384882434</v>
      </c>
      <c>
        <v>0</v>
      </c>
      <c>
        <v>271.042091344871</v>
      </c>
      <c>
        <v>0</v>
      </c>
      <c>
        <v>13.057904546647782</v>
      </c>
      <c>
        <v>1298.2480342354704</v>
      </c>
    </row>
    <row>
      <c>
        <v>2603397</v>
      </c>
      <c>
        <v>1</v>
      </c>
      <c>
        <is>
          <t>İZMİR</t>
        </is>
      </c>
      <c>
        <v>KİRAZ</v>
      </c>
      <c>
        <is>
          <t>AG Fideri</t>
        </is>
      </c>
      <c>
        <v>CEVİZLİ MERKEZ TR-1 35-31-L00321_B_91234061_91234061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10.07.2023 08:38:16</t>
        </is>
      </c>
      <c>
        <is>
          <t>10.07.2023 11:21:24</t>
        </is>
      </c>
      <c>
        <v>2.718888888</v>
      </c>
      <c>
        <v>0</v>
      </c>
      <c>
        <v>12</v>
      </c>
      <c>
        <v>0</v>
      </c>
      <c>
        <v>0</v>
      </c>
      <c>
        <v>0</v>
      </c>
      <c>
        <v>11</v>
      </c>
      <c>
        <v>0</v>
      </c>
      <c>
        <v>0</v>
      </c>
      <c>
        <v>0</v>
      </c>
      <c>
        <v>3.6191280253038447</v>
      </c>
      <c>
        <v>0</v>
      </c>
      <c>
        <v>0</v>
      </c>
      <c>
        <v>0</v>
      </c>
      <c>
        <v>15.670389323050225</v>
      </c>
      <c>
        <v>0</v>
      </c>
      <c>
        <v>0</v>
      </c>
      <c>
        <v>19.28951734835407</v>
      </c>
    </row>
    <row>
      <c>
        <v>2603351</v>
      </c>
      <c>
        <v>1</v>
      </c>
      <c>
        <is>
          <t>İZMİR</t>
        </is>
      </c>
      <c>
        <v>ÖDEMİŞ</v>
      </c>
      <c>
        <is>
          <t>AG Fideri</t>
        </is>
      </c>
      <c>
        <v>CEVİZALAN TR-2 35-15-L01027_A_56361608_56361608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10.07.2023 07:08:51</t>
        </is>
      </c>
      <c>
        <is>
          <t>10.07.2023 09:46:04</t>
        </is>
      </c>
      <c>
        <v>2.620277777</v>
      </c>
      <c>
        <v>0</v>
      </c>
      <c>
        <v>9</v>
      </c>
      <c>
        <v>0</v>
      </c>
      <c>
        <v>4</v>
      </c>
      <c>
        <v>0</v>
      </c>
      <c>
        <v>0</v>
      </c>
      <c>
        <v>0</v>
      </c>
      <c>
        <v>0</v>
      </c>
      <c>
        <v>0</v>
      </c>
      <c>
        <v>3.658872277343474</v>
      </c>
      <c>
        <v>0</v>
      </c>
      <c>
        <v>13.86079773293665</v>
      </c>
      <c>
        <v>0</v>
      </c>
      <c>
        <v>0</v>
      </c>
      <c>
        <v>0</v>
      </c>
      <c>
        <v>0</v>
      </c>
      <c>
        <v>17.519670010280123</v>
      </c>
    </row>
    <row>
      <c>
        <v>2603543</v>
      </c>
      <c>
        <v>1</v>
      </c>
      <c>
        <is>
          <t>İZMİR</t>
        </is>
      </c>
      <c>
        <v>TİRE</v>
      </c>
      <c>
        <is>
          <t>Dağıtım Transformatörü</t>
        </is>
      </c>
      <c>
        <v>TOPARLAR KARŞI MAH.TR-2 35-29-L00324_35-29-L00324_2375083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10.07.2023 10:42:21</t>
        </is>
      </c>
      <c>
        <is>
          <t>10.07.2023 11:03:11</t>
        </is>
      </c>
      <c>
        <v>0.347222222</v>
      </c>
      <c>
        <v>0</v>
      </c>
      <c>
        <v>21</v>
      </c>
      <c>
        <v>0</v>
      </c>
      <c>
        <v>17</v>
      </c>
      <c>
        <v>0</v>
      </c>
      <c>
        <v>5</v>
      </c>
      <c>
        <v>0</v>
      </c>
      <c>
        <v>0</v>
      </c>
      <c>
        <v>0</v>
      </c>
      <c>
        <v>0.7687090000559053</v>
      </c>
      <c>
        <v>0</v>
      </c>
      <c>
        <v>7.5379619424143245</v>
      </c>
      <c>
        <v>0</v>
      </c>
      <c>
        <v>1.2753308969621429</v>
      </c>
      <c>
        <v>0</v>
      </c>
      <c>
        <v>0</v>
      </c>
      <c>
        <v>9.582001839432372</v>
      </c>
    </row>
    <row>
      <c>
        <v>2603520</v>
      </c>
      <c>
        <v>1</v>
      </c>
      <c>
        <is>
          <t>İZMİR</t>
        </is>
      </c>
      <c>
        <v>BORNOVA</v>
      </c>
      <c>
        <is>
          <t>Saha Dağıtım Kutusu (SDK)</t>
        </is>
      </c>
      <c>
        <v>K-963 35-02-K00963_C C4B_5854016</v>
      </c>
      <c>
        <v>Şebeke Yenileme ve Kapasite Artışı Çalışması</v>
      </c>
      <c>
        <v>Dağıtım-AG</v>
      </c>
      <c>
        <v>Uzun</v>
      </c>
      <c>
        <v>Şebeke işletmecisi</v>
      </c>
      <c>
        <v>Bildirimli</v>
      </c>
      <c>
        <is>
          <t>10.07.2023 10:25:56</t>
        </is>
      </c>
      <c>
        <is>
          <t>10.07.2023 16:03:55</t>
        </is>
      </c>
      <c>
        <v>5.633055555</v>
      </c>
      <c>
        <v>0</v>
      </c>
      <c>
        <v>30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69.73383413812381</v>
      </c>
      <c>
        <v>0</v>
      </c>
      <c>
        <v>0</v>
      </c>
      <c>
        <v>0</v>
      </c>
      <c>
        <v>52.366123054071934</v>
      </c>
      <c>
        <v>0</v>
      </c>
      <c>
        <v>0</v>
      </c>
      <c>
        <v>122.09995719219575</v>
      </c>
    </row>
    <row>
      <c>
        <v>2604044</v>
      </c>
      <c>
        <v>1</v>
      </c>
      <c>
        <is>
          <t>İZMİR</t>
        </is>
      </c>
      <c>
        <v>MENDERES</v>
      </c>
      <c>
        <is>
          <t>TM Fideri</t>
        </is>
      </c>
      <c>
        <v>TAHTALI TM 35-22-A00001_GÜMÜLDÜR-1 M05_2307932</v>
      </c>
      <c>
        <v>Plansız Kesinti / Müdahale</v>
      </c>
      <c>
        <v>Dağıtım-OG</v>
      </c>
      <c>
        <v>Uzun</v>
      </c>
      <c>
        <v>Şebeke işletmecisi</v>
      </c>
      <c>
        <v>Bildirimsiz</v>
      </c>
      <c>
        <is>
          <t>10.07.2023 19:55:12</t>
        </is>
      </c>
      <c>
        <is>
          <t>10.07.2023 21:05:29</t>
        </is>
      </c>
      <c>
        <v>1.171388888</v>
      </c>
      <c>
        <v>0</v>
      </c>
      <c>
        <v>0</v>
      </c>
      <c>
        <v>1</v>
      </c>
      <c>
        <v>0</v>
      </c>
      <c>
        <v>3</v>
      </c>
      <c>
        <v>0</v>
      </c>
      <c>
        <v>1</v>
      </c>
      <c>
        <v>0</v>
      </c>
      <c>
        <v>0</v>
      </c>
      <c>
        <v>0</v>
      </c>
      <c>
        <v>5.040767383930548</v>
      </c>
      <c>
        <v>0</v>
      </c>
      <c>
        <v>5.502544856051066</v>
      </c>
      <c>
        <v>0</v>
      </c>
      <c>
        <v>190.45729227269675</v>
      </c>
      <c>
        <v>0</v>
      </c>
      <c>
        <v>201.00060451267836</v>
      </c>
    </row>
    <row>
      <c>
        <v>2603606</v>
      </c>
      <c>
        <v>1</v>
      </c>
      <c>
        <is>
          <t>İZMİR</t>
        </is>
      </c>
      <c>
        <v>BORNOVA</v>
      </c>
      <c>
        <is>
          <t>AG Fideri</t>
        </is>
      </c>
      <c>
        <v>K-208 35-02-K00208_C_56362363_56362363</v>
      </c>
      <c>
        <v>AG Hatta Ağaç Kesimi</v>
      </c>
      <c>
        <v>Dağıtım-AG</v>
      </c>
      <c>
        <v>Uzun</v>
      </c>
      <c>
        <v>Şebeke işletmecisi</v>
      </c>
      <c>
        <v>Bildirimsiz</v>
      </c>
      <c>
        <is>
          <t>10.07.2023 11:30:36</t>
        </is>
      </c>
      <c>
        <is>
          <t>10.07.2023 13:48:30</t>
        </is>
      </c>
      <c>
        <v>2.298333333</v>
      </c>
      <c>
        <v>0</v>
      </c>
      <c>
        <v>100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57.0066231752349</v>
      </c>
      <c>
        <v>0</v>
      </c>
      <c>
        <v>0</v>
      </c>
      <c>
        <v>0</v>
      </c>
      <c>
        <v>0</v>
      </c>
      <c>
        <v>0</v>
      </c>
      <c>
        <v>0</v>
      </c>
      <c>
        <v>57.0066231752349</v>
      </c>
    </row>
    <row>
      <c>
        <v>2603414</v>
      </c>
      <c>
        <v>1</v>
      </c>
      <c>
        <is>
          <t>MANİSA</t>
        </is>
      </c>
      <c>
        <v>SALİHLİ</v>
      </c>
      <c>
        <is>
          <t>AG Fideri</t>
        </is>
      </c>
      <c>
        <v>TR-114 45-78-L00114__72373044_72373044</v>
      </c>
      <c>
        <v>Üçüncü Şahısların Vermiş Olduğu Hasarlar</v>
      </c>
      <c>
        <v>Dağıtım-AG</v>
      </c>
      <c>
        <v>Uzun</v>
      </c>
      <c>
        <v>Dışsal</v>
      </c>
      <c>
        <v>Bildirimsiz</v>
      </c>
      <c>
        <is>
          <t>10.07.2023 08:56:19</t>
        </is>
      </c>
      <c>
        <is>
          <t>10.07.2023 10:51:21</t>
        </is>
      </c>
      <c>
        <v>1.917222222</v>
      </c>
      <c>
        <v>0</v>
      </c>
      <c>
        <v>3</v>
      </c>
      <c>
        <v>0</v>
      </c>
      <c>
        <v>1</v>
      </c>
      <c>
        <v>0</v>
      </c>
      <c>
        <v>6</v>
      </c>
      <c>
        <v>0</v>
      </c>
      <c>
        <v>0</v>
      </c>
      <c>
        <v>0</v>
      </c>
      <c>
        <v>1.070550696763176</v>
      </c>
      <c>
        <v>0</v>
      </c>
      <c>
        <v>0.6597349653215384</v>
      </c>
      <c>
        <v>0</v>
      </c>
      <c>
        <v>40.30991683417209</v>
      </c>
      <c>
        <v>0</v>
      </c>
      <c>
        <v>0</v>
      </c>
      <c>
        <v>42.04020249625681</v>
      </c>
    </row>
    <row>
      <c>
        <v>2603746</v>
      </c>
      <c>
        <v>1</v>
      </c>
      <c>
        <is>
          <t>İZMİR</t>
        </is>
      </c>
      <c>
        <v>BORNOVA</v>
      </c>
      <c>
        <is>
          <t>AG Fideri</t>
        </is>
      </c>
      <c>
        <v>M-10 35-02-M00010_A_56362733_56362733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10.07.2023 13:43:29</t>
        </is>
      </c>
      <c>
        <is>
          <t>10.07.2023 14:24:52</t>
        </is>
      </c>
      <c>
        <v>0.689722222</v>
      </c>
      <c>
        <v>0</v>
      </c>
      <c>
        <v>0</v>
      </c>
      <c>
        <v>0</v>
      </c>
      <c>
        <v>0</v>
      </c>
      <c>
        <v>0</v>
      </c>
      <c>
        <v>7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6.062638435772362</v>
      </c>
      <c>
        <v>0</v>
      </c>
      <c>
        <v>0</v>
      </c>
      <c>
        <v>6.062638435772362</v>
      </c>
    </row>
    <row>
      <c>
        <v>2603560</v>
      </c>
      <c>
        <v>1</v>
      </c>
      <c>
        <is>
          <t>MANİSA</t>
        </is>
      </c>
      <c>
        <v>YUNUSEMRE</v>
      </c>
      <c>
        <is>
          <t>KÖK</t>
        </is>
      </c>
      <c>
        <v>YAĞCILAR KÖK 45-71-M00179_YAĞCILAR KÖK GİRİŞ M01_72258015</v>
      </c>
      <c>
        <v>OG Trafo Arızası</v>
      </c>
      <c>
        <v>Dağıtım-OG</v>
      </c>
      <c>
        <v>Uzun</v>
      </c>
      <c>
        <v>Şebeke işletmecisi</v>
      </c>
      <c>
        <v>Bildirimsiz</v>
      </c>
      <c>
        <is>
          <t>10.07.2023 10:56:12</t>
        </is>
      </c>
      <c>
        <is>
          <t>10.07.2023 15:41:45</t>
        </is>
      </c>
      <c>
        <v>4.759166666</v>
      </c>
      <c>
        <v>9</v>
      </c>
      <c>
        <v>632</v>
      </c>
      <c>
        <v>126</v>
      </c>
      <c>
        <v>35</v>
      </c>
      <c>
        <v>16</v>
      </c>
      <c>
        <v>66</v>
      </c>
      <c>
        <v>0</v>
      </c>
      <c>
        <v>0</v>
      </c>
      <c>
        <v>229.06668571152</v>
      </c>
      <c>
        <v>604.4326356945086</v>
      </c>
      <c>
        <v>1641.5334254877207</v>
      </c>
      <c>
        <v>92.94029939182329</v>
      </c>
      <c>
        <v>1017.4629714622271</v>
      </c>
      <c>
        <v>214.16894898218575</v>
      </c>
      <c>
        <v>0</v>
      </c>
      <c>
        <v>0</v>
      </c>
      <c>
        <v>3799.6049667299853</v>
      </c>
    </row>
    <row>
      <c>
        <v>2604101</v>
      </c>
      <c>
        <v>1</v>
      </c>
      <c>
        <is>
          <t>MANİSA</t>
        </is>
      </c>
      <c>
        <v>SALİHLİ</v>
      </c>
      <c>
        <is>
          <t>Kullanıcı Bağlantı Hattı</t>
        </is>
      </c>
      <c>
        <v>KÖSEALİ TR-1 45-78-M00781_953286811_953286811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10.07.2023 20:28:28</t>
        </is>
      </c>
      <c>
        <is>
          <t>10.07.2023 21:39:26</t>
        </is>
      </c>
      <c>
        <v>1.182777777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0.4023279884481826</v>
      </c>
      <c>
        <v>0</v>
      </c>
      <c>
        <v>0</v>
      </c>
      <c>
        <v>0</v>
      </c>
      <c>
        <v>0</v>
      </c>
      <c>
        <v>0</v>
      </c>
      <c>
        <v>0</v>
      </c>
      <c>
        <v>0.4023279884481826</v>
      </c>
    </row>
    <row>
      <c>
        <v>2604190</v>
      </c>
      <c>
        <v>1</v>
      </c>
      <c>
        <is>
          <t>MANİSA</t>
        </is>
      </c>
      <c>
        <v>SALİHLİ</v>
      </c>
      <c>
        <is>
          <t>AG Fideri</t>
        </is>
      </c>
      <c>
        <v>TR-47 45-78-L00047__56407372_56407372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10.07.2023 22:34:06</t>
        </is>
      </c>
      <c>
        <is>
          <t>10.07.2023 23:08:47</t>
        </is>
      </c>
      <c>
        <v>0.578055555</v>
      </c>
      <c>
        <v>0</v>
      </c>
      <c>
        <v>168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17.573663302022684</v>
      </c>
      <c>
        <v>0</v>
      </c>
      <c>
        <v>0</v>
      </c>
      <c>
        <v>0</v>
      </c>
      <c>
        <v>0.12927963532785855</v>
      </c>
      <c>
        <v>0</v>
      </c>
      <c>
        <v>0</v>
      </c>
      <c>
        <v>17.702942937350542</v>
      </c>
    </row>
    <row>
      <c>
        <v>2603503</v>
      </c>
      <c>
        <v>1</v>
      </c>
      <c>
        <is>
          <t>İZMİR</t>
        </is>
      </c>
      <c>
        <v>ÇEŞME</v>
      </c>
      <c>
        <is>
          <t>OG Fideri</t>
        </is>
      </c>
      <c>
        <v>ALİZE KÖK 35-18-M00059_HatBaşıAyırıcı_53138285 M09_53138285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10.07.2023 10:06:23</t>
        </is>
      </c>
      <c>
        <is>
          <t>10.07.2023 11:47:58</t>
        </is>
      </c>
      <c>
        <v>1.693055555</v>
      </c>
      <c>
        <v>0</v>
      </c>
      <c>
        <v>0</v>
      </c>
      <c>
        <v>3</v>
      </c>
      <c>
        <v>0</v>
      </c>
      <c>
        <v>2</v>
      </c>
      <c>
        <v>0</v>
      </c>
      <c>
        <v>2</v>
      </c>
      <c>
        <v>0</v>
      </c>
      <c>
        <v>0</v>
      </c>
      <c>
        <v>0</v>
      </c>
      <c>
        <v>46.395704239792344</v>
      </c>
      <c>
        <v>0</v>
      </c>
      <c>
        <v>13.1297463013291</v>
      </c>
      <c>
        <v>0</v>
      </c>
      <c>
        <v>597.6449799557095</v>
      </c>
      <c>
        <v>0</v>
      </c>
      <c>
        <v>657.1704304968309</v>
      </c>
    </row>
    <row>
      <c>
        <v>2604144</v>
      </c>
      <c>
        <v>1</v>
      </c>
      <c>
        <is>
          <t>İZMİR</t>
        </is>
      </c>
      <c>
        <v>BAYRAKLI</v>
      </c>
      <c>
        <is>
          <t>OG Fideri</t>
        </is>
      </c>
      <c>
        <v>M-3461(YATIRIM REZERVE) 35-02-M03461_TR-2 K01_58134078</v>
      </c>
      <c>
        <v>Manevra</v>
      </c>
      <c>
        <v>Dağıtım-OG</v>
      </c>
      <c>
        <v>Uzun</v>
      </c>
      <c>
        <v>Şebeke işletmecisi</v>
      </c>
      <c>
        <v>Bildirimsiz</v>
      </c>
      <c>
        <is>
          <t>10.07.2023 21:34:06</t>
        </is>
      </c>
      <c>
        <is>
          <t>10.07.2023 21:40:14</t>
        </is>
      </c>
      <c>
        <v>0.102222222</v>
      </c>
      <c>
        <v>0</v>
      </c>
      <c>
        <v>784</v>
      </c>
      <c>
        <v>0</v>
      </c>
      <c>
        <v>0</v>
      </c>
      <c>
        <v>0</v>
      </c>
      <c>
        <v>107</v>
      </c>
      <c>
        <v>0</v>
      </c>
      <c>
        <v>0</v>
      </c>
      <c>
        <v>0</v>
      </c>
      <c>
        <v>25.669062985886125</v>
      </c>
      <c>
        <v>0</v>
      </c>
      <c>
        <v>0</v>
      </c>
      <c>
        <v>0</v>
      </c>
      <c>
        <v>7.750054451560744</v>
      </c>
      <c>
        <v>0</v>
      </c>
      <c>
        <v>0</v>
      </c>
      <c>
        <v>33.41911743744687</v>
      </c>
    </row>
    <row>
      <c>
        <v>2603357</v>
      </c>
      <c>
        <v>1</v>
      </c>
      <c>
        <is>
          <t>İZMİR</t>
        </is>
      </c>
      <c>
        <v>MENDERES</v>
      </c>
      <c>
        <is>
          <t>Dağıtım Transformatörü</t>
        </is>
      </c>
      <c>
        <v>OĞLANANASI TR-10 35-22-M00263_35-22-M00263_2350447</v>
      </c>
      <c>
        <v>Hırsızlık</v>
      </c>
      <c>
        <v>Dağıtım-AG</v>
      </c>
      <c>
        <v>Uzun</v>
      </c>
      <c>
        <v>Dışsal</v>
      </c>
      <c>
        <v>Bildirimsiz</v>
      </c>
      <c>
        <is>
          <t>10.07.2023 07:23:50</t>
        </is>
      </c>
      <c>
        <is>
          <t>10.07.2023 16:07:39</t>
        </is>
      </c>
      <c>
        <v>8.730277777</v>
      </c>
      <c>
        <v>0</v>
      </c>
      <c>
        <v>58</v>
      </c>
      <c>
        <v>0</v>
      </c>
      <c>
        <v>29</v>
      </c>
      <c>
        <v>0</v>
      </c>
      <c>
        <v>14</v>
      </c>
      <c>
        <v>0</v>
      </c>
      <c>
        <v>0</v>
      </c>
      <c>
        <v>0</v>
      </c>
      <c>
        <v>155.68909162152184</v>
      </c>
      <c>
        <v>0</v>
      </c>
      <c>
        <v>1009.328873657122</v>
      </c>
      <c>
        <v>0</v>
      </c>
      <c>
        <v>291.19393003228913</v>
      </c>
      <c>
        <v>0</v>
      </c>
      <c>
        <v>0</v>
      </c>
      <c>
        <v>1456.211895310933</v>
      </c>
    </row>
    <row>
      <c>
        <v>2603623</v>
      </c>
      <c>
        <v>1</v>
      </c>
      <c>
        <is>
          <t>İZMİR</t>
        </is>
      </c>
      <c>
        <v>MENEMEN</v>
      </c>
      <c>
        <is>
          <t>OG Fideri</t>
        </is>
      </c>
      <c>
        <v>KESİKKÖY DM 35-28-M00309_HatBaşıAyırıcı_90912545 M14_90912545</v>
      </c>
      <c>
        <v>Üçüncü Şahısların Vermiş Olduğu Hasarlar</v>
      </c>
      <c>
        <v>Dağıtım-OG</v>
      </c>
      <c>
        <v>Uzun</v>
      </c>
      <c>
        <v>Şebeke işletmecisi</v>
      </c>
      <c>
        <v>Bildirimsiz</v>
      </c>
      <c>
        <is>
          <t>10.07.2023 12:03:07</t>
        </is>
      </c>
      <c>
        <is>
          <t>10.07.2023 16:28:08</t>
        </is>
      </c>
      <c>
        <v>4.416944444</v>
      </c>
      <c>
        <v>1</v>
      </c>
      <c>
        <v>91</v>
      </c>
      <c>
        <v>0</v>
      </c>
      <c>
        <v>2</v>
      </c>
      <c>
        <v>0</v>
      </c>
      <c>
        <v>15</v>
      </c>
      <c>
        <v>0</v>
      </c>
      <c>
        <v>0</v>
      </c>
      <c>
        <v>0</v>
      </c>
      <c>
        <v>105.82325594004705</v>
      </c>
      <c>
        <v>0</v>
      </c>
      <c>
        <v>4.819181646804222</v>
      </c>
      <c>
        <v>0</v>
      </c>
      <c>
        <v>71.76445753339601</v>
      </c>
      <c>
        <v>0</v>
      </c>
      <c>
        <v>0</v>
      </c>
      <c>
        <v>182.40689512024727</v>
      </c>
    </row>
    <row>
      <c>
        <v>2603815</v>
      </c>
      <c>
        <v>1</v>
      </c>
      <c>
        <is>
          <t>MANİSA</t>
        </is>
      </c>
      <c>
        <v>ALAŞEHİR</v>
      </c>
      <c>
        <is>
          <t>KÖK</t>
        </is>
      </c>
      <c>
        <v>AKKEÇİLİ KÖK 45-73-M00239_AKKEÇİLİ M03_72035008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10.07.2023 14:42:16</t>
        </is>
      </c>
      <c>
        <is>
          <t>10.07.2023 15:31:07</t>
        </is>
      </c>
      <c>
        <v>0.814166666</v>
      </c>
      <c>
        <v>5</v>
      </c>
      <c>
        <v>780</v>
      </c>
      <c>
        <v>32</v>
      </c>
      <c>
        <v>284</v>
      </c>
      <c>
        <v>4</v>
      </c>
      <c>
        <v>35</v>
      </c>
      <c>
        <v>1</v>
      </c>
      <c>
        <v>0</v>
      </c>
      <c>
        <v>1.4173677244140892</v>
      </c>
      <c>
        <v>138.95350784969423</v>
      </c>
      <c>
        <v>273.52293299248515</v>
      </c>
      <c>
        <v>390.5709849075165</v>
      </c>
      <c>
        <v>9.30691213184376</v>
      </c>
      <c>
        <v>45.87898287981842</v>
      </c>
      <c>
        <v>209.44436406275156</v>
      </c>
      <c>
        <v>0</v>
      </c>
      <c>
        <v>1069.0950525485237</v>
      </c>
    </row>
    <row>
      <c>
        <v>2603835</v>
      </c>
      <c>
        <v>1</v>
      </c>
      <c>
        <is>
          <t>İZMİR</t>
        </is>
      </c>
      <c>
        <v>BUCA</v>
      </c>
      <c>
        <is>
          <t>AG Fideri</t>
        </is>
      </c>
      <c>
        <v>K-1487 35-03-K01487_E_56373244_56373244</v>
      </c>
      <c>
        <v>AG Tel Kopuğu</v>
      </c>
      <c>
        <v>Dağıtım-AG</v>
      </c>
      <c>
        <v>Uzun</v>
      </c>
      <c>
        <v>Şebeke işletmecisi</v>
      </c>
      <c>
        <v>Bildirimsiz</v>
      </c>
      <c>
        <is>
          <t>10.07.2023 14:54:32</t>
        </is>
      </c>
      <c>
        <is>
          <t>10.07.2023 17:09:26</t>
        </is>
      </c>
      <c>
        <v>2.248333333</v>
      </c>
      <c>
        <v>0</v>
      </c>
      <c>
        <v>0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3.9175271975243096</v>
      </c>
      <c>
        <v>0</v>
      </c>
      <c>
        <v>0</v>
      </c>
      <c>
        <v>3.9175271975243096</v>
      </c>
    </row>
    <row>
      <c>
        <v>2603523</v>
      </c>
      <c>
        <v>1</v>
      </c>
      <c>
        <is>
          <t>İZMİR</t>
        </is>
      </c>
      <c>
        <v>KEMALPAŞA</v>
      </c>
      <c>
        <is>
          <t>Dağıtım Transformatörü</t>
        </is>
      </c>
      <c>
        <v>BEŞPINARLAR TR-2 35-27-M01165_35-27-M01165_82963442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10.07.2023 10:25:23</t>
        </is>
      </c>
      <c>
        <is>
          <t>10.07.2023 11:52:03</t>
        </is>
      </c>
      <c>
        <v>1.444444444</v>
      </c>
      <c>
        <v>0</v>
      </c>
      <c>
        <v>17</v>
      </c>
      <c>
        <v>0</v>
      </c>
      <c>
        <v>2</v>
      </c>
      <c>
        <v>0</v>
      </c>
      <c>
        <v>1</v>
      </c>
      <c>
        <v>0</v>
      </c>
      <c>
        <v>0</v>
      </c>
      <c>
        <v>0</v>
      </c>
      <c>
        <v>4.944352325564294</v>
      </c>
      <c>
        <v>0</v>
      </c>
      <c>
        <v>4.572138704069271</v>
      </c>
      <c>
        <v>0</v>
      </c>
      <c>
        <v>3.2953761642861115</v>
      </c>
      <c>
        <v>0</v>
      </c>
      <c>
        <v>0</v>
      </c>
      <c>
        <v>12.811867193919676</v>
      </c>
    </row>
    <row>
      <c>
        <v>2603331</v>
      </c>
      <c>
        <v>1</v>
      </c>
      <c>
        <is>
          <t>İZMİR</t>
        </is>
      </c>
      <c>
        <v>KEMALPAŞA</v>
      </c>
      <c>
        <is>
          <t>KÖK</t>
        </is>
      </c>
      <c>
        <v>ERZE AMBALAJ KÖK 35-27-M00086_TR-32(DM03-TR-01) M04_72177640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10.07.2023 06:17:21</t>
        </is>
      </c>
      <c>
        <is>
          <t>10.07.2023 10:07:48</t>
        </is>
      </c>
      <c>
        <v>3.840833333</v>
      </c>
      <c>
        <v>16</v>
      </c>
      <c>
        <v>49</v>
      </c>
      <c>
        <v>17</v>
      </c>
      <c>
        <v>21</v>
      </c>
      <c>
        <v>42</v>
      </c>
      <c>
        <v>21</v>
      </c>
      <c>
        <v>8</v>
      </c>
      <c>
        <v>2</v>
      </c>
      <c>
        <v>49.00225745232104</v>
      </c>
      <c>
        <v>107.07178759742423</v>
      </c>
      <c>
        <v>135.13792405779742</v>
      </c>
      <c>
        <v>166.63829400247687</v>
      </c>
      <c>
        <v>1004.8592016827284</v>
      </c>
      <c>
        <v>100.6981384827852</v>
      </c>
      <c>
        <v>2747.442306424964</v>
      </c>
      <c>
        <v>200.46543099662685</v>
      </c>
      <c>
        <v>4511.315340697124</v>
      </c>
    </row>
    <row>
      <c>
        <v>2603580</v>
      </c>
      <c>
        <v>1</v>
      </c>
      <c>
        <is>
          <t>MANİSA</t>
        </is>
      </c>
      <c>
        <v>YUNUSEMRE</v>
      </c>
      <c>
        <is>
          <t>DM</t>
        </is>
      </c>
      <c>
        <v>DM-15 45-71-M00399_MORSAN T.M. M02_73330784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10.07.2023 11:11:41</t>
        </is>
      </c>
      <c>
        <is>
          <t>10.07.2023 12:38:36</t>
        </is>
      </c>
      <c>
        <v>1.448611111</v>
      </c>
      <c>
        <v>5</v>
      </c>
      <c>
        <v>4915</v>
      </c>
      <c>
        <v>16</v>
      </c>
      <c>
        <v>12</v>
      </c>
      <c>
        <v>11</v>
      </c>
      <c>
        <v>430</v>
      </c>
      <c>
        <v>0</v>
      </c>
      <c>
        <v>2</v>
      </c>
      <c>
        <v>72.98682755503845</v>
      </c>
      <c>
        <v>1803.9473540389613</v>
      </c>
      <c>
        <v>10.710544532549616</v>
      </c>
      <c>
        <v>9.152821471801502</v>
      </c>
      <c>
        <v>4685.677359393759</v>
      </c>
      <c>
        <v>1460.267829540965</v>
      </c>
      <c>
        <v>0</v>
      </c>
      <c>
        <v>56.41248076961526</v>
      </c>
      <c>
        <v>8099.155217302689</v>
      </c>
    </row>
    <row>
      <c>
        <v>2604021</v>
      </c>
      <c>
        <v>1</v>
      </c>
      <c>
        <is>
          <t>MANİSA</t>
        </is>
      </c>
      <c>
        <v>TURGUTLU</v>
      </c>
      <c>
        <is>
          <t>KÖK</t>
        </is>
      </c>
      <c>
        <v>DERBENT ALTI TST KÖK 45-83-M00127_AKÇAPINAR M02_72202007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10.07.2023 18:20:06</t>
        </is>
      </c>
      <c>
        <is>
          <t>10.07.2023 20:51:29</t>
        </is>
      </c>
      <c>
        <v>2.523055555</v>
      </c>
      <c>
        <v>0</v>
      </c>
      <c>
        <v>1</v>
      </c>
      <c>
        <v>1</v>
      </c>
      <c>
        <v>35</v>
      </c>
      <c>
        <v>1</v>
      </c>
      <c>
        <v>3</v>
      </c>
      <c>
        <v>0</v>
      </c>
      <c>
        <v>0</v>
      </c>
      <c>
        <v>0</v>
      </c>
      <c>
        <v>0</v>
      </c>
      <c>
        <v>39.83592101290714</v>
      </c>
      <c>
        <v>369.8128815808311</v>
      </c>
      <c>
        <v>4.148786562732777</v>
      </c>
      <c>
        <v>13.284795564004682</v>
      </c>
      <c>
        <v>0</v>
      </c>
      <c>
        <v>0</v>
      </c>
      <c>
        <v>427.0823847204757</v>
      </c>
    </row>
    <row>
      <c>
        <v>2603423</v>
      </c>
      <c>
        <v>1</v>
      </c>
      <c>
        <is>
          <t>MANİSA</t>
        </is>
      </c>
      <c>
        <v>SALİHLİ</v>
      </c>
      <c>
        <is>
          <t>Saha Dağıtım Kutusu (SDK)</t>
        </is>
      </c>
      <c>
        <v>TR-97 45-78-L00097_I I01_65778360</v>
      </c>
      <c>
        <v>Üçüncü Şahısların Vermiş Olduğu Hasarlar</v>
      </c>
      <c>
        <v>Dağıtım-AG</v>
      </c>
      <c>
        <v>Uzun</v>
      </c>
      <c>
        <v>Dışsal</v>
      </c>
      <c>
        <v>Bildirimsiz</v>
      </c>
      <c>
        <is>
          <t>10.07.2023 08:59:19</t>
        </is>
      </c>
      <c>
        <is>
          <t>10.07.2023 17:34:17</t>
        </is>
      </c>
      <c>
        <v>8.582777777</v>
      </c>
      <c>
        <v>0</v>
      </c>
      <c>
        <v>6</v>
      </c>
      <c>
        <v>0</v>
      </c>
      <c>
        <v>0</v>
      </c>
      <c>
        <v>0</v>
      </c>
      <c>
        <v>8</v>
      </c>
      <c>
        <v>0</v>
      </c>
      <c>
        <v>0</v>
      </c>
      <c>
        <v>0</v>
      </c>
      <c>
        <v>9.037585478931506</v>
      </c>
      <c>
        <v>0</v>
      </c>
      <c>
        <v>0</v>
      </c>
      <c>
        <v>0</v>
      </c>
      <c>
        <v>94.22556380140279</v>
      </c>
      <c>
        <v>0</v>
      </c>
      <c>
        <v>0</v>
      </c>
      <c>
        <v>103.26314928033429</v>
      </c>
    </row>
    <row>
      <c>
        <v>2603277</v>
      </c>
      <c>
        <v>1</v>
      </c>
      <c>
        <is>
          <t>MANİSA</t>
        </is>
      </c>
      <c>
        <v>YUNUSEMRE</v>
      </c>
      <c>
        <is>
          <t>DM</t>
        </is>
      </c>
      <c>
        <v>MURADİYE DM-5 45-71-M00618_DM-3/11 M03_2336091</v>
      </c>
      <c>
        <v>Manevra</v>
      </c>
      <c>
        <v>Dağıtım-OG</v>
      </c>
      <c>
        <v>Uzun</v>
      </c>
      <c>
        <v>Şebeke işletmecisi</v>
      </c>
      <c>
        <v>Bildirimsiz</v>
      </c>
      <c>
        <is>
          <t>10.07.2023 00:58:39</t>
        </is>
      </c>
      <c>
        <is>
          <t>10.07.2023 01:10:31</t>
        </is>
      </c>
      <c>
        <v>0.197777777</v>
      </c>
      <c>
        <v>4</v>
      </c>
      <c>
        <v>11485</v>
      </c>
      <c>
        <v>13</v>
      </c>
      <c>
        <v>158</v>
      </c>
      <c>
        <v>22</v>
      </c>
      <c>
        <v>1043</v>
      </c>
      <c>
        <v>7</v>
      </c>
      <c>
        <v>1</v>
      </c>
      <c>
        <v>0.28700175470782047</v>
      </c>
      <c>
        <v>416.4885193444916</v>
      </c>
      <c>
        <v>5.487375455247186</v>
      </c>
      <c>
        <v>27.217784445433452</v>
      </c>
      <c>
        <v>33.815281883868735</v>
      </c>
      <c>
        <v>131.26564295022186</v>
      </c>
      <c>
        <v>147.10099789978892</v>
      </c>
      <c>
        <v>0.8911636641443302</v>
      </c>
      <c>
        <v>762.5537673979038</v>
      </c>
    </row>
    <row>
      <c>
        <v>2603941</v>
      </c>
      <c>
        <v>1</v>
      </c>
      <c>
        <is>
          <t>İZMİR</t>
        </is>
      </c>
      <c>
        <v>KONAK</v>
      </c>
      <c>
        <is>
          <t>Kullanıcı Bağlantı Hattı</t>
        </is>
      </c>
      <c>
        <v>M-1255 35-01-M01255_911079669_911079669</v>
      </c>
      <c>
        <v>AG Box / Sdk Abone Çıkış Sigorta Atığı</v>
      </c>
      <c>
        <v>Dağıtım-AG</v>
      </c>
      <c>
        <v>Uzun</v>
      </c>
      <c>
        <v>Şebeke işletmecisi</v>
      </c>
      <c>
        <v>Bildirimsiz</v>
      </c>
      <c>
        <is>
          <t>10.07.2023 16:42:21</t>
        </is>
      </c>
      <c>
        <is>
          <t>10.07.2023 17:25:30</t>
        </is>
      </c>
      <c>
        <v>0.719166666</v>
      </c>
      <c>
        <v>0</v>
      </c>
      <c>
        <v>0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7.230176996117305</v>
      </c>
      <c>
        <v>0</v>
      </c>
      <c>
        <v>0</v>
      </c>
      <c>
        <v>7.230176996117305</v>
      </c>
    </row>
    <row>
      <c>
        <v>2603300</v>
      </c>
      <c>
        <v>1</v>
      </c>
      <c>
        <is>
          <t>MANİSA</t>
        </is>
      </c>
      <c>
        <v>AKHİSAR</v>
      </c>
      <c>
        <is>
          <t>KÖK</t>
        </is>
      </c>
      <c>
        <v>ZEYTİNLİOVA TR-1 KÖK 45-72-L00389_TR-4 ÇIKIŞI L06_2330198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10.07.2023 01:56:21</t>
        </is>
      </c>
      <c>
        <is>
          <t>10.07.2023 03:59:00</t>
        </is>
      </c>
      <c>
        <v>2.044166666</v>
      </c>
      <c>
        <v>3</v>
      </c>
      <c>
        <v>1038</v>
      </c>
      <c>
        <v>106</v>
      </c>
      <c>
        <v>65</v>
      </c>
      <c>
        <v>2</v>
      </c>
      <c>
        <v>217</v>
      </c>
      <c>
        <v>0</v>
      </c>
      <c>
        <v>2</v>
      </c>
      <c>
        <v>1.06143099492</v>
      </c>
      <c>
        <v>282.57733186057686</v>
      </c>
      <c>
        <v>181.38790541334922</v>
      </c>
      <c>
        <v>47.0624411641398</v>
      </c>
      <c>
        <v>2.5399897551998074</v>
      </c>
      <c>
        <v>72.66729538464837</v>
      </c>
      <c>
        <v>0</v>
      </c>
      <c>
        <v>1.9477555752225695</v>
      </c>
      <c>
        <v>589.2441501480566</v>
      </c>
    </row>
    <row>
      <c>
        <v>2603987</v>
      </c>
      <c>
        <v>1</v>
      </c>
      <c>
        <is>
          <t>MANİSA</t>
        </is>
      </c>
      <c>
        <v>SOMA</v>
      </c>
      <c>
        <is>
          <t>DM</t>
        </is>
      </c>
      <c>
        <v>SOMA A SANTRALİ İM/DM 45-82-A00001_SAVAŞTEPE 15.8 L14_2091658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10.07.2023 17:24:01</t>
        </is>
      </c>
      <c>
        <is>
          <t>10.07.2023 17:47:33</t>
        </is>
      </c>
      <c>
        <v>0.392222222</v>
      </c>
      <c>
        <v>16</v>
      </c>
      <c>
        <v>866</v>
      </c>
      <c>
        <v>73</v>
      </c>
      <c>
        <v>41</v>
      </c>
      <c>
        <v>16</v>
      </c>
      <c>
        <v>50</v>
      </c>
      <c>
        <v>0</v>
      </c>
      <c>
        <v>1</v>
      </c>
      <c>
        <v>2.073767555896261</v>
      </c>
      <c>
        <v>47.035125821366364</v>
      </c>
      <c>
        <v>34.475583261118146</v>
      </c>
      <c>
        <v>11.720720885762578</v>
      </c>
      <c>
        <v>24.650016248716025</v>
      </c>
      <c>
        <v>14.481790816780139</v>
      </c>
      <c>
        <v>0</v>
      </c>
      <c>
        <v>3.0986871892293952</v>
      </c>
      <c>
        <v>137.5356917788689</v>
      </c>
    </row>
    <row>
      <c>
        <v>2603592</v>
      </c>
      <c>
        <v>1</v>
      </c>
      <c>
        <is>
          <t>İZMİR</t>
        </is>
      </c>
      <c>
        <v>BAYRAKLI</v>
      </c>
      <c>
        <is>
          <t>Kullanıcı Bağlantı Hattı</t>
        </is>
      </c>
      <c>
        <v>M-2738 35-02-M02738_912639228_912639228</v>
      </c>
      <c>
        <v>Üçüncü Şahısların Vermiş Olduğu Hasarlar</v>
      </c>
      <c>
        <v>Dağıtım-AG</v>
      </c>
      <c>
        <v>Uzun</v>
      </c>
      <c>
        <v>Dışsal</v>
      </c>
      <c>
        <v>Bildirimsiz</v>
      </c>
      <c>
        <is>
          <t>10.07.2023 11:16:47</t>
        </is>
      </c>
      <c>
        <is>
          <t>10.07.2023 12:20:59</t>
        </is>
      </c>
      <c>
        <v>1.07</v>
      </c>
      <c>
        <v>0</v>
      </c>
      <c>
        <v>5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0.9682204992031689</v>
      </c>
      <c>
        <v>0</v>
      </c>
      <c>
        <v>0</v>
      </c>
      <c>
        <v>0</v>
      </c>
      <c>
        <v>0</v>
      </c>
      <c>
        <v>0</v>
      </c>
      <c>
        <v>0</v>
      </c>
      <c>
        <v>0.9682204992031689</v>
      </c>
    </row>
    <row>
      <c>
        <v>2604010</v>
      </c>
      <c>
        <v>1</v>
      </c>
      <c>
        <is>
          <t>İZMİR</t>
        </is>
      </c>
      <c>
        <v>MENDERES</v>
      </c>
      <c>
        <is>
          <t>Kullanıcı Bağlantı Hattı</t>
        </is>
      </c>
      <c>
        <v>AKÇAALAN YEDİEVLER TR-5 35-22-M00844_955294075_955294075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10.07.2023 17:56:38</t>
        </is>
      </c>
      <c>
        <is>
          <t>10.07.2023 19:35:31</t>
        </is>
      </c>
      <c>
        <v>1.648055555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0.3113025222330387</v>
      </c>
      <c>
        <v>0</v>
      </c>
      <c>
        <v>0</v>
      </c>
      <c>
        <v>0</v>
      </c>
      <c>
        <v>0</v>
      </c>
      <c>
        <v>0</v>
      </c>
      <c>
        <v>0</v>
      </c>
      <c>
        <v>0.3113025222330387</v>
      </c>
    </row>
    <row>
      <c>
        <v>2603463</v>
      </c>
      <c>
        <v>1</v>
      </c>
      <c>
        <is>
          <t>MANİSA</t>
        </is>
      </c>
      <c>
        <v>ŞEHZADELER</v>
      </c>
      <c>
        <is>
          <t>KÖK</t>
        </is>
      </c>
      <c>
        <v>BEYDERE KÖK 45-71-M00128_ESKİ KARAAĞAÇLI M07_50217162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10.07.2023 09:34:05</t>
        </is>
      </c>
      <c>
        <is>
          <t>10.07.2023 11:16:42</t>
        </is>
      </c>
      <c>
        <v>1.710277777</v>
      </c>
      <c>
        <v>4</v>
      </c>
      <c>
        <v>87</v>
      </c>
      <c>
        <v>100</v>
      </c>
      <c>
        <v>98</v>
      </c>
      <c>
        <v>2</v>
      </c>
      <c>
        <v>8</v>
      </c>
      <c>
        <v>0</v>
      </c>
      <c>
        <v>0</v>
      </c>
      <c>
        <v>3.3630236093221546</v>
      </c>
      <c>
        <v>40.824814617178134</v>
      </c>
      <c>
        <v>690.1867749079624</v>
      </c>
      <c>
        <v>599.7823896144163</v>
      </c>
      <c>
        <v>31.74436419286943</v>
      </c>
      <c>
        <v>17.253154985042077</v>
      </c>
      <c>
        <v>0</v>
      </c>
      <c>
        <v>0</v>
      </c>
      <c>
        <v>1383.1545219267905</v>
      </c>
    </row>
    <row>
      <c>
        <v>2604196</v>
      </c>
      <c>
        <v>1</v>
      </c>
      <c>
        <is>
          <t>İZMİR</t>
        </is>
      </c>
      <c>
        <v>KİRAZ</v>
      </c>
      <c>
        <is>
          <t>AG Fideri</t>
        </is>
      </c>
      <c>
        <v>ÇÖMLEKÇİ TR-5 ŞENTÜRKLER 35-31-L00089_A_65512104_65512104</v>
      </c>
      <c>
        <v>AG Atlama Kopuğu</v>
      </c>
      <c>
        <v>Dağıtım-AG</v>
      </c>
      <c>
        <v>Uzun</v>
      </c>
      <c>
        <v>Şebeke işletmecisi</v>
      </c>
      <c>
        <v>Bildirimsiz</v>
      </c>
      <c>
        <is>
          <t>10.07.2023 22:49:29</t>
        </is>
      </c>
      <c>
        <is>
          <t>11.07.2023 04:45:16</t>
        </is>
      </c>
      <c>
        <v>5.929722222</v>
      </c>
      <c>
        <v>0</v>
      </c>
      <c>
        <v>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7.472335926211609</v>
      </c>
      <c>
        <v>0</v>
      </c>
      <c>
        <v>0</v>
      </c>
      <c>
        <v>0</v>
      </c>
      <c>
        <v>0.126824301661696</v>
      </c>
      <c>
        <v>0</v>
      </c>
      <c>
        <v>0</v>
      </c>
      <c>
        <v>7.599160227873305</v>
      </c>
    </row>
    <row>
      <c>
        <v>2604093</v>
      </c>
      <c>
        <v>1</v>
      </c>
      <c>
        <is>
          <t>İZMİR</t>
        </is>
      </c>
      <c>
        <v>KINIK</v>
      </c>
      <c>
        <is>
          <t>Kullanıcı Bağlantı Hattı</t>
        </is>
      </c>
      <c>
        <v>KÜÇÜKBÖLCEK TR-23 35-24-M00019_955232986_955232986</v>
      </c>
      <c>
        <v>AG Box / Sdk Abone Çıkış Sigorta Atığı</v>
      </c>
      <c>
        <v>Dağıtım-AG</v>
      </c>
      <c>
        <v>Uzun</v>
      </c>
      <c>
        <v>Şebeke işletmecisi</v>
      </c>
      <c>
        <v>Bildirimsiz</v>
      </c>
      <c>
        <is>
          <t>10.07.2023 20:07:21</t>
        </is>
      </c>
      <c>
        <is>
          <t>10.07.2023 20:28:11</t>
        </is>
      </c>
      <c>
        <v>0.347222222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13.91167189546875</v>
      </c>
      <c>
        <v>0</v>
      </c>
      <c>
        <v>0</v>
      </c>
      <c>
        <v>0</v>
      </c>
      <c>
        <v>0</v>
      </c>
      <c>
        <v>13.91167189546875</v>
      </c>
    </row>
    <row>
      <c>
        <v>2603260</v>
      </c>
      <c>
        <v>1</v>
      </c>
      <c>
        <is>
          <t>İZMİR</t>
        </is>
      </c>
      <c>
        <v>ÇEŞME</v>
      </c>
      <c>
        <is>
          <t>Kullanıcı Bağlantı Hattı</t>
        </is>
      </c>
      <c>
        <v>L-336 REİSDERE 35-18-L00336_950460717_950460717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10.07.2023 00:16:22</t>
        </is>
      </c>
      <c>
        <is>
          <t>10.07.2023 03:38:44</t>
        </is>
      </c>
      <c>
        <v>3.372777777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0.9141543626533735</v>
      </c>
      <c>
        <v>0</v>
      </c>
      <c>
        <v>0</v>
      </c>
      <c>
        <v>0</v>
      </c>
      <c>
        <v>0</v>
      </c>
      <c>
        <v>0</v>
      </c>
      <c>
        <v>0</v>
      </c>
      <c>
        <v>0.9141543626533735</v>
      </c>
    </row>
    <row>
      <c>
        <v>2603947</v>
      </c>
      <c>
        <v>1</v>
      </c>
      <c>
        <is>
          <t>İZMİR</t>
        </is>
      </c>
      <c>
        <v>BAYINDIR</v>
      </c>
      <c>
        <is>
          <t>AG Fideri</t>
        </is>
      </c>
      <c>
        <v>TR-1-5/7A 35-20-L00458__72750561_72750561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10.07.2023 16:44:20</t>
        </is>
      </c>
      <c>
        <is>
          <t>10.07.2023 20:02:29</t>
        </is>
      </c>
      <c>
        <v>3.3025</v>
      </c>
      <c>
        <v>0</v>
      </c>
      <c>
        <v>5</v>
      </c>
      <c>
        <v>0</v>
      </c>
      <c>
        <v>14</v>
      </c>
      <c>
        <v>0</v>
      </c>
      <c>
        <v>1</v>
      </c>
      <c>
        <v>0</v>
      </c>
      <c>
        <v>0</v>
      </c>
      <c>
        <v>0</v>
      </c>
      <c>
        <v>5.600866914463453</v>
      </c>
      <c>
        <v>0</v>
      </c>
      <c>
        <v>62.898563765215194</v>
      </c>
      <c>
        <v>0</v>
      </c>
      <c>
        <v>8.55582596041299</v>
      </c>
      <c>
        <v>0</v>
      </c>
      <c>
        <v>0</v>
      </c>
      <c>
        <v>77.05525664009164</v>
      </c>
    </row>
    <row>
      <c>
        <v>2603406</v>
      </c>
      <c>
        <v>1</v>
      </c>
      <c>
        <is>
          <t>İZMİR</t>
        </is>
      </c>
      <c>
        <v>MENDERES</v>
      </c>
      <c>
        <is>
          <t>Kullanıcı Bağlantı Hattı</t>
        </is>
      </c>
      <c>
        <v>AKÇAKÖY TR-1 35-22-M00288_95000508535_95000508535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10.07.2023 08:51:09</t>
        </is>
      </c>
      <c>
        <is>
          <t>10.07.2023 11:00:46</t>
        </is>
      </c>
      <c>
        <v>2.160277777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</row>
    <row>
      <c>
        <v>2603718</v>
      </c>
      <c>
        <v>1</v>
      </c>
      <c>
        <is>
          <t>İZMİR</t>
        </is>
      </c>
      <c>
        <v>DİKİLİ</v>
      </c>
      <c>
        <is>
          <t>Kullanıcı Bağlantı Hattı</t>
        </is>
      </c>
      <c>
        <v>SALİHLER TR-2 35-30-L00293_955314691_955314691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10.07.2023 13:17:36</t>
        </is>
      </c>
      <c>
        <is>
          <t>10.07.2023 20:08:40</t>
        </is>
      </c>
      <c>
        <v>6.851111111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2.0104059604317026</v>
      </c>
      <c>
        <v>0</v>
      </c>
      <c>
        <v>0</v>
      </c>
      <c>
        <v>0</v>
      </c>
      <c>
        <v>0</v>
      </c>
      <c>
        <v>0</v>
      </c>
      <c>
        <v>0</v>
      </c>
      <c>
        <v>2.0104059604317026</v>
      </c>
    </row>
    <row>
      <c>
        <v>2604004</v>
      </c>
      <c>
        <v>1</v>
      </c>
      <c>
        <is>
          <t>İZMİR</t>
        </is>
      </c>
      <c>
        <v>FOÇA</v>
      </c>
      <c>
        <is>
          <t>Dağıtım Transformatörü</t>
        </is>
      </c>
      <c>
        <v>FOÇA TR-46 35-23-L00046_35-23-L00046_72144797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10.07.2023 17:52:50</t>
        </is>
      </c>
      <c>
        <is>
          <t>10.07.2023 19:02:47</t>
        </is>
      </c>
      <c>
        <v>1.165833333</v>
      </c>
      <c>
        <v>0</v>
      </c>
      <c>
        <v>320</v>
      </c>
      <c>
        <v>0</v>
      </c>
      <c>
        <v>0</v>
      </c>
      <c>
        <v>0</v>
      </c>
      <c>
        <v>361</v>
      </c>
      <c>
        <v>0</v>
      </c>
      <c>
        <v>0</v>
      </c>
      <c>
        <v>0</v>
      </c>
      <c>
        <v>83.20203873287008</v>
      </c>
      <c>
        <v>0</v>
      </c>
      <c>
        <v>0</v>
      </c>
      <c>
        <v>0</v>
      </c>
      <c>
        <v>734.5793790133985</v>
      </c>
      <c>
        <v>0</v>
      </c>
      <c>
        <v>0</v>
      </c>
      <c>
        <v>817.7814177462685</v>
      </c>
    </row>
    <row>
      <c>
        <v>2603695</v>
      </c>
      <c>
        <v>1</v>
      </c>
      <c>
        <is>
          <t>İZMİR</t>
        </is>
      </c>
      <c>
        <v>TORBALI</v>
      </c>
      <c>
        <is>
          <t>Kullanıcı Bağlantı Hattı</t>
        </is>
      </c>
      <c>
        <v>DM-2/TR-25 35-26-M01353_956627812_956627812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10.07.2023 12:57:56</t>
        </is>
      </c>
      <c>
        <is>
          <t>10.07.2023 15:56:08</t>
        </is>
      </c>
      <c>
        <v>2.97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0.4204143150859467</v>
      </c>
      <c>
        <v>0</v>
      </c>
      <c>
        <v>0</v>
      </c>
      <c>
        <v>0</v>
      </c>
      <c>
        <v>0</v>
      </c>
      <c>
        <v>0</v>
      </c>
      <c>
        <v>0</v>
      </c>
      <c>
        <v>0.4204143150859467</v>
      </c>
    </row>
    <row>
      <c>
        <v>2603363</v>
      </c>
      <c>
        <v>1</v>
      </c>
      <c>
        <is>
          <t>İZMİR</t>
        </is>
      </c>
      <c>
        <v>KONAK</v>
      </c>
      <c>
        <is>
          <t>AG Fideri</t>
        </is>
      </c>
      <c>
        <v>K-162 35-01-K00162_B_56380865_56380865</v>
      </c>
      <c>
        <v>Hırsızlık</v>
      </c>
      <c>
        <v>Dağıtım-AG</v>
      </c>
      <c>
        <v>Uzun</v>
      </c>
      <c>
        <v>Dışsal</v>
      </c>
      <c>
        <v>Bildirimsiz</v>
      </c>
      <c>
        <is>
          <t>10.07.2023 07:46:00</t>
        </is>
      </c>
      <c>
        <is>
          <t>10.07.2023 08:58:00</t>
        </is>
      </c>
      <c>
        <v>1.2</v>
      </c>
      <c>
        <v>0</v>
      </c>
      <c>
        <v>193</v>
      </c>
      <c>
        <v>0</v>
      </c>
      <c>
        <v>0</v>
      </c>
      <c>
        <v>0</v>
      </c>
      <c>
        <v>40</v>
      </c>
      <c>
        <v>0</v>
      </c>
      <c>
        <v>0</v>
      </c>
      <c>
        <v>0</v>
      </c>
      <c>
        <v>49.28666042049953</v>
      </c>
      <c>
        <v>0</v>
      </c>
      <c>
        <v>0</v>
      </c>
      <c>
        <v>0</v>
      </c>
      <c>
        <v>22.322950247986252</v>
      </c>
      <c>
        <v>0</v>
      </c>
      <c>
        <v>0</v>
      </c>
      <c>
        <v>71.60961066848579</v>
      </c>
    </row>
    <row>
      <c>
        <v>2604030</v>
      </c>
      <c>
        <v>1</v>
      </c>
      <c>
        <is>
          <t>MANİSA</t>
        </is>
      </c>
      <c>
        <v>SALİHLİ</v>
      </c>
      <c>
        <is>
          <t>Kullanıcı Bağlantı Hattı</t>
        </is>
      </c>
      <c>
        <v>ÇÖKELEK TR-1 45-78-L00649_953293100_953293100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10.07.2023 18:21:39</t>
        </is>
      </c>
      <c>
        <is>
          <t>10.07.2023 19:08:27</t>
        </is>
      </c>
      <c>
        <v>0.78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0.12297834270095401</v>
      </c>
      <c>
        <v>0</v>
      </c>
      <c>
        <v>0</v>
      </c>
      <c>
        <v>0</v>
      </c>
      <c>
        <v>0</v>
      </c>
      <c>
        <v>0</v>
      </c>
      <c>
        <v>0</v>
      </c>
      <c>
        <v>0.12297834270095401</v>
      </c>
    </row>
    <row>
      <c>
        <v>2603320</v>
      </c>
      <c>
        <v>1</v>
      </c>
      <c>
        <is>
          <t>İZMİR</t>
        </is>
      </c>
      <c>
        <v>BORNOVA</v>
      </c>
      <c>
        <is>
          <t>KÖK</t>
        </is>
      </c>
      <c>
        <v>M-891 35-02-M00891_M-1701 M04_2034652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10.07.2023 05:53:32</t>
        </is>
      </c>
      <c>
        <is>
          <t>10.07.2023 06:01:28</t>
        </is>
      </c>
      <c>
        <v>0.132222222</v>
      </c>
      <c>
        <v>0</v>
      </c>
      <c>
        <v>0</v>
      </c>
      <c>
        <v>0</v>
      </c>
      <c>
        <v>0</v>
      </c>
      <c>
        <v>4</v>
      </c>
      <c>
        <v>0</v>
      </c>
      <c>
        <v>5</v>
      </c>
      <c>
        <v>0</v>
      </c>
      <c>
        <v>0</v>
      </c>
      <c>
        <v>0</v>
      </c>
      <c>
        <v>0</v>
      </c>
      <c>
        <v>0</v>
      </c>
      <c>
        <v>2.033212235222336</v>
      </c>
      <c>
        <v>0</v>
      </c>
      <c>
        <v>10.545339497600743</v>
      </c>
      <c>
        <v>0</v>
      </c>
      <c>
        <v>12.57855173282308</v>
      </c>
    </row>
    <row>
      <c>
        <v>2603738</v>
      </c>
      <c>
        <v>1</v>
      </c>
      <c>
        <is>
          <t>İZMİR</t>
        </is>
      </c>
      <c>
        <v>TİRE</v>
      </c>
      <c>
        <is>
          <t>Kullanıcı Bağlantı Hattı</t>
        </is>
      </c>
      <c>
        <v>TİRE DM-1/8 35-29-M00434_950321958_950321958</v>
      </c>
      <c>
        <v>AG Branşman Yeraltı Kablo Arızası</v>
      </c>
      <c>
        <v>Dağıtım-AG</v>
      </c>
      <c>
        <v>Uzun</v>
      </c>
      <c>
        <v>Şebeke işletmecisi</v>
      </c>
      <c>
        <v>Bildirimsiz</v>
      </c>
      <c>
        <is>
          <t>10.07.2023 13:38:02</t>
        </is>
      </c>
      <c>
        <is>
          <t>10.07.2023 16:39:50</t>
        </is>
      </c>
      <c>
        <v>3.03</v>
      </c>
      <c>
        <v>0</v>
      </c>
      <c>
        <v>0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10.223821242271399</v>
      </c>
      <c>
        <v>0</v>
      </c>
      <c>
        <v>0</v>
      </c>
      <c>
        <v>10.223821242271399</v>
      </c>
    </row>
    <row>
      <c>
        <v>2604067</v>
      </c>
      <c>
        <v>1</v>
      </c>
      <c>
        <is>
          <t>MANİSA</t>
        </is>
      </c>
      <c>
        <v>SARIGÖL</v>
      </c>
      <c>
        <is>
          <t>Dağıtım Transformatörü</t>
        </is>
      </c>
      <c>
        <v>TIRAZLAR TR-3 45-79-M00078_45-79-M00078_2367053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10.07.2023 19:22:16</t>
        </is>
      </c>
      <c>
        <is>
          <t>10.07.2023 20:05:24</t>
        </is>
      </c>
      <c>
        <v>0.718888888</v>
      </c>
      <c>
        <v>0</v>
      </c>
      <c>
        <v>99</v>
      </c>
      <c>
        <v>0</v>
      </c>
      <c>
        <v>7</v>
      </c>
      <c>
        <v>0</v>
      </c>
      <c>
        <v>8</v>
      </c>
      <c>
        <v>0</v>
      </c>
      <c>
        <v>0</v>
      </c>
      <c>
        <v>0</v>
      </c>
      <c>
        <v>14.036174870153173</v>
      </c>
      <c>
        <v>0</v>
      </c>
      <c>
        <v>27.75226818991668</v>
      </c>
      <c>
        <v>0</v>
      </c>
      <c>
        <v>2.062638307222675</v>
      </c>
      <c>
        <v>0</v>
      </c>
      <c>
        <v>0</v>
      </c>
      <c>
        <v>43.85108136729253</v>
      </c>
    </row>
    <row>
      <c>
        <v>2603781</v>
      </c>
      <c>
        <v>1</v>
      </c>
      <c>
        <is>
          <t>İZMİR</t>
        </is>
      </c>
      <c>
        <v>BERGAMA</v>
      </c>
      <c>
        <is>
          <t>DM</t>
        </is>
      </c>
      <c>
        <v>AYASKENT DM-2 (TR-1) 35-16-M00011_KADIKÖY M04_72045879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10.07.2023 14:13:51</t>
        </is>
      </c>
      <c>
        <is>
          <t>10.07.2023 14:41:01</t>
        </is>
      </c>
      <c>
        <v>0.452777777</v>
      </c>
      <c>
        <v>0</v>
      </c>
      <c>
        <v>333</v>
      </c>
      <c>
        <v>8</v>
      </c>
      <c>
        <v>79</v>
      </c>
      <c>
        <v>1</v>
      </c>
      <c>
        <v>47</v>
      </c>
      <c>
        <v>0</v>
      </c>
      <c>
        <v>0</v>
      </c>
      <c>
        <v>0</v>
      </c>
      <c>
        <v>36.55537399258342</v>
      </c>
      <c>
        <v>9.601471586779809</v>
      </c>
      <c>
        <v>72.61549074799291</v>
      </c>
      <c>
        <v>1.0492082234666666</v>
      </c>
      <c>
        <v>21.928684253300382</v>
      </c>
      <c>
        <v>0</v>
      </c>
      <c>
        <v>0</v>
      </c>
      <c>
        <v>141.75022880412317</v>
      </c>
    </row>
    <row>
      <c>
        <v>2603675</v>
      </c>
      <c>
        <v>1</v>
      </c>
      <c>
        <is>
          <t>İZMİR</t>
        </is>
      </c>
      <c>
        <v>MENDERES</v>
      </c>
      <c>
        <is>
          <t>AG Fideri</t>
        </is>
      </c>
      <c>
        <v>ORTA MAHALLE M-48 35-25-M00123_A_56357641_56357641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10.07.2023 12:16:22</t>
        </is>
      </c>
      <c>
        <is>
          <t>10.07.2023 16:06:51</t>
        </is>
      </c>
      <c>
        <v>3.841388888</v>
      </c>
      <c>
        <v>0</v>
      </c>
      <c>
        <v>6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6.597499033447159</v>
      </c>
      <c>
        <v>0</v>
      </c>
      <c>
        <v>5.152387504795968</v>
      </c>
      <c>
        <v>0</v>
      </c>
      <c>
        <v>0</v>
      </c>
      <c>
        <v>0</v>
      </c>
      <c>
        <v>0</v>
      </c>
      <c>
        <v>11.749886538243127</v>
      </c>
    </row>
    <row>
      <c>
        <v>2603775</v>
      </c>
      <c>
        <v>1</v>
      </c>
      <c>
        <is>
          <t>MANİSA</t>
        </is>
      </c>
      <c>
        <v>YUNUSEMRE</v>
      </c>
      <c>
        <is>
          <t>DM</t>
        </is>
      </c>
      <c>
        <v>DM-20 45-71-M00273_DM-15 ELBA M05_2070302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10.07.2023 13:55:55</t>
        </is>
      </c>
      <c>
        <is>
          <t>10.07.2023 14:53:34</t>
        </is>
      </c>
      <c>
        <v>0.960833333</v>
      </c>
      <c>
        <v>1</v>
      </c>
      <c>
        <v>8221</v>
      </c>
      <c>
        <v>0</v>
      </c>
      <c>
        <v>0</v>
      </c>
      <c>
        <v>47</v>
      </c>
      <c>
        <v>1833</v>
      </c>
      <c>
        <v>41</v>
      </c>
      <c>
        <v>70</v>
      </c>
      <c>
        <v>7.389953835309287</v>
      </c>
      <c>
        <v>2097.9074618123923</v>
      </c>
      <c>
        <v>0</v>
      </c>
      <c>
        <v>0</v>
      </c>
      <c>
        <v>526.790918047081</v>
      </c>
      <c>
        <v>2508.5759783488825</v>
      </c>
      <c>
        <v>3478.362304752582</v>
      </c>
      <c>
        <v>1553.853055563672</v>
      </c>
      <c>
        <v>10172.879672359919</v>
      </c>
    </row>
    <row>
      <c>
        <v>2603967</v>
      </c>
      <c>
        <v>1</v>
      </c>
      <c>
        <is>
          <t>İZMİR</t>
        </is>
      </c>
      <c>
        <v>DİKİLİ</v>
      </c>
      <c>
        <is>
          <t>KÖK</t>
        </is>
      </c>
      <c>
        <v>BİMEYKO KÖK-10 35-30-M00048_BİMEYKO TR-3 M04_2322626</v>
      </c>
      <c>
        <v>Plansız Kesinti / Müdahale</v>
      </c>
      <c>
        <v>Dağıtım-OG</v>
      </c>
      <c>
        <v>Uzun</v>
      </c>
      <c>
        <v>Şebeke işletmecisi</v>
      </c>
      <c>
        <v>Bildirimsiz</v>
      </c>
      <c>
        <is>
          <t>10.07.2023 17:08:06</t>
        </is>
      </c>
      <c>
        <is>
          <t>10.07.2023 17:43:13</t>
        </is>
      </c>
      <c>
        <v>0.585277777</v>
      </c>
      <c>
        <v>0</v>
      </c>
      <c>
        <v>169</v>
      </c>
      <c>
        <v>0</v>
      </c>
      <c>
        <v>1</v>
      </c>
      <c>
        <v>0</v>
      </c>
      <c>
        <v>56</v>
      </c>
      <c>
        <v>0</v>
      </c>
      <c>
        <v>0</v>
      </c>
      <c>
        <v>0</v>
      </c>
      <c>
        <v>27.916205302177246</v>
      </c>
      <c>
        <v>0</v>
      </c>
      <c>
        <v>0.4694366301703313</v>
      </c>
      <c>
        <v>0</v>
      </c>
      <c>
        <v>30.20305922796507</v>
      </c>
      <c>
        <v>0</v>
      </c>
      <c>
        <v>0</v>
      </c>
      <c>
        <v>58.58870116031265</v>
      </c>
    </row>
    <row>
      <c>
        <v>2603944</v>
      </c>
      <c>
        <v>1</v>
      </c>
      <c>
        <is>
          <t>İZMİR</t>
        </is>
      </c>
      <c>
        <v>MENEMEN</v>
      </c>
      <c>
        <is>
          <t>OG Fideri</t>
        </is>
      </c>
      <c>
        <v>MENEMEN TR-73 35-28-L00073_MENEMEN TR-79 L03_66753015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10.07.2023 16:46:36</t>
        </is>
      </c>
      <c>
        <is>
          <t>10.07.2023 17:25:27</t>
        </is>
      </c>
      <c>
        <v>0.6475</v>
      </c>
      <c>
        <v>0</v>
      </c>
      <c>
        <v>2216</v>
      </c>
      <c>
        <v>0</v>
      </c>
      <c>
        <v>1</v>
      </c>
      <c>
        <v>0</v>
      </c>
      <c>
        <v>194</v>
      </c>
      <c>
        <v>0</v>
      </c>
      <c>
        <v>0</v>
      </c>
      <c>
        <v>0</v>
      </c>
      <c>
        <v>356.1685139572561</v>
      </c>
      <c>
        <v>0</v>
      </c>
      <c>
        <v>0.028310583740652755</v>
      </c>
      <c>
        <v>0</v>
      </c>
      <c>
        <v>221.33947805740527</v>
      </c>
      <c>
        <v>0</v>
      </c>
      <c>
        <v>0</v>
      </c>
      <c>
        <v>577.536302598402</v>
      </c>
    </row>
    <row>
      <c>
        <v>2604130</v>
      </c>
      <c>
        <v>1</v>
      </c>
      <c>
        <is>
          <t>MANİSA</t>
        </is>
      </c>
      <c>
        <v>ALAŞEHİR</v>
      </c>
      <c>
        <is>
          <t>Kullanıcı Bağlantı Hattı</t>
        </is>
      </c>
      <c>
        <v>DAĞHACIYUSUF TR-8 45-73-M01230_945652826_945652826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10.07.2023 21:08:35</t>
        </is>
      </c>
      <c>
        <is>
          <t>10.07.2023 23:25:11</t>
        </is>
      </c>
      <c>
        <v>2.276666666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0.2973438025365003</v>
      </c>
      <c>
        <v>0</v>
      </c>
      <c>
        <v>0</v>
      </c>
      <c>
        <v>0</v>
      </c>
      <c>
        <v>0</v>
      </c>
      <c>
        <v>0</v>
      </c>
      <c>
        <v>0</v>
      </c>
      <c>
        <v>0.2973438025365003</v>
      </c>
    </row>
    <row>
      <c>
        <v>2604153</v>
      </c>
      <c>
        <v>1</v>
      </c>
      <c>
        <is>
          <t>İZMİR</t>
        </is>
      </c>
      <c>
        <v>KEMALPAŞA</v>
      </c>
      <c>
        <is>
          <t>Kullanıcı Bağlantı Hattı</t>
        </is>
      </c>
      <c>
        <v>ANSIZCA TR-1 35-27-M00861_914462670_914462670</v>
      </c>
      <c>
        <v>AG Branşman Yeraltı Kablo Arızası</v>
      </c>
      <c>
        <v>Dağıtım-AG</v>
      </c>
      <c>
        <v>Uzun</v>
      </c>
      <c>
        <v>Şebeke işletmecisi</v>
      </c>
      <c>
        <v>Bildirimsiz</v>
      </c>
      <c>
        <is>
          <t>10.07.2023 21:43:38</t>
        </is>
      </c>
      <c>
        <is>
          <t>11.07.2023 02:04:23</t>
        </is>
      </c>
      <c>
        <v>4.345833333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1.701067471115506</v>
      </c>
      <c>
        <v>0</v>
      </c>
      <c>
        <v>0</v>
      </c>
      <c>
        <v>0</v>
      </c>
      <c>
        <v>0</v>
      </c>
      <c>
        <v>0</v>
      </c>
      <c>
        <v>0</v>
      </c>
      <c>
        <v>1.701067471115506</v>
      </c>
    </row>
    <row>
      <c>
        <v>2603443</v>
      </c>
      <c>
        <v>1</v>
      </c>
      <c>
        <is>
          <t>MANİSA</t>
        </is>
      </c>
      <c>
        <v>ALAŞEHİR</v>
      </c>
      <c>
        <is>
          <t>OG Fideri</t>
        </is>
      </c>
      <c>
        <v>ŞAHYAR TR-3 45-73-M00195_DIREK TIPI TRAFO HUCRESI H01_2089861</v>
      </c>
      <c>
        <v>Şebeke Yenileme ve Kapasite Artışı Çalışması</v>
      </c>
      <c>
        <v>Dağıtım-OG</v>
      </c>
      <c>
        <v>Uzun</v>
      </c>
      <c>
        <v>Şebeke işletmecisi</v>
      </c>
      <c>
        <v>Bildirimli</v>
      </c>
      <c>
        <is>
          <t>10.07.2023 09:13:30</t>
        </is>
      </c>
      <c>
        <is>
          <t>10.07.2023 15:55:07</t>
        </is>
      </c>
      <c>
        <v>6.693611111</v>
      </c>
      <c>
        <v>0</v>
      </c>
      <c>
        <v>20</v>
      </c>
      <c>
        <v>0</v>
      </c>
      <c>
        <v>4</v>
      </c>
      <c>
        <v>0</v>
      </c>
      <c>
        <v>0</v>
      </c>
      <c>
        <v>0</v>
      </c>
      <c>
        <v>0</v>
      </c>
      <c>
        <v>0</v>
      </c>
      <c>
        <v>34.13791196729751</v>
      </c>
      <c>
        <v>0</v>
      </c>
      <c>
        <v>501.9284403709699</v>
      </c>
      <c>
        <v>0</v>
      </c>
      <c>
        <v>0</v>
      </c>
      <c>
        <v>0</v>
      </c>
      <c>
        <v>0</v>
      </c>
      <c>
        <v>536.0663523382674</v>
      </c>
    </row>
    <row>
      <c>
        <v>2603403</v>
      </c>
      <c>
        <v>1</v>
      </c>
      <c>
        <is>
          <t>MANİSA</t>
        </is>
      </c>
      <c>
        <v>SOMA</v>
      </c>
      <c>
        <is>
          <t>OG Fideri</t>
        </is>
      </c>
      <c>
        <v>SOMA A SANTRALİ İM/DM 45-82-A00001_HatBaşıAyırıcı_53136018 L14_53136018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10.07.2023 08:46:36</t>
        </is>
      </c>
      <c>
        <is>
          <t>10.07.2023 11:03:01</t>
        </is>
      </c>
      <c>
        <v>2.273611111</v>
      </c>
      <c>
        <v>0</v>
      </c>
      <c>
        <v>47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12.081530717832317</v>
      </c>
      <c>
        <v>0</v>
      </c>
      <c>
        <v>0</v>
      </c>
      <c>
        <v>0</v>
      </c>
      <c>
        <v>0.13546844517817733</v>
      </c>
      <c>
        <v>0</v>
      </c>
      <c>
        <v>0</v>
      </c>
      <c>
        <v>12.216999163010493</v>
      </c>
    </row>
    <row>
      <c>
        <v>2603758</v>
      </c>
      <c>
        <v>1</v>
      </c>
      <c>
        <is>
          <t>İZMİR</t>
        </is>
      </c>
      <c>
        <v>SELÇUK</v>
      </c>
      <c>
        <is>
          <t>Kullanıcı Bağlantı Hattı</t>
        </is>
      </c>
      <c>
        <v>HAVUTÇULU TR-1 35-13-L00090_946420147_946420147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10.07.2023 13:57:19</t>
        </is>
      </c>
      <c>
        <is>
          <t>10.07.2023 15:10:33</t>
        </is>
      </c>
      <c>
        <v>1.220555555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0.6279029732566668</v>
      </c>
      <c>
        <v>0</v>
      </c>
      <c>
        <v>0</v>
      </c>
      <c>
        <v>0</v>
      </c>
      <c>
        <v>0</v>
      </c>
      <c>
        <v>0</v>
      </c>
      <c>
        <v>0</v>
      </c>
      <c>
        <v>0.6279029732566668</v>
      </c>
    </row>
    <row>
      <c>
        <v>2603506</v>
      </c>
      <c>
        <v>1</v>
      </c>
      <c>
        <is>
          <t>MANİSA</t>
        </is>
      </c>
      <c>
        <v>ALAŞEHİR</v>
      </c>
      <c>
        <is>
          <t>AG Fideri</t>
        </is>
      </c>
      <c>
        <v>ALAŞEHİR TR-75 45-73-M00075_C_56401659_56401659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10.07.2023 09:17:04</t>
        </is>
      </c>
      <c>
        <is>
          <t>10.07.2023 10:54:43</t>
        </is>
      </c>
      <c>
        <v>1.6275</v>
      </c>
      <c>
        <v>0</v>
      </c>
      <c>
        <v>0</v>
      </c>
      <c>
        <v>0</v>
      </c>
      <c>
        <v>0</v>
      </c>
      <c>
        <v>0</v>
      </c>
      <c>
        <v>30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30.859227303453146</v>
      </c>
      <c>
        <v>0</v>
      </c>
      <c>
        <v>0</v>
      </c>
      <c>
        <v>30.859227303453146</v>
      </c>
    </row>
    <row>
      <c>
        <v>2604193</v>
      </c>
      <c>
        <v>1</v>
      </c>
      <c>
        <is>
          <t>İZMİR</t>
        </is>
      </c>
      <c>
        <v>SEFERİHİSAR</v>
      </c>
      <c>
        <is>
          <t>Saha Dağıtım Kutusu (SDK)</t>
        </is>
      </c>
      <c>
        <v>L-133 MANİSALILAR SİTESİ 35-14-L00133_9909662 B1b_5959395</v>
      </c>
      <c>
        <v>AG Yeraltı Kablo Arızası</v>
      </c>
      <c>
        <v>Dağıtım-AG</v>
      </c>
      <c>
        <v>Uzun</v>
      </c>
      <c>
        <v>Şebeke işletmecisi</v>
      </c>
      <c>
        <v>Bildirimsiz</v>
      </c>
      <c>
        <is>
          <t>10.07.2023 22:47:32</t>
        </is>
      </c>
      <c>
        <is>
          <t>10.07.2023 23:47:29</t>
        </is>
      </c>
      <c>
        <v>0.999166666</v>
      </c>
      <c>
        <v>0</v>
      </c>
      <c>
        <v>30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7.5576539575804995</v>
      </c>
      <c>
        <v>0</v>
      </c>
      <c>
        <v>0</v>
      </c>
      <c>
        <v>0</v>
      </c>
      <c>
        <v>1.3414354741995818</v>
      </c>
      <c>
        <v>0</v>
      </c>
      <c>
        <v>0</v>
      </c>
      <c>
        <v>8.899089431780082</v>
      </c>
    </row>
    <row>
      <c>
        <v>2603884</v>
      </c>
      <c>
        <v>1</v>
      </c>
      <c>
        <is>
          <t>MANİSA</t>
        </is>
      </c>
      <c>
        <v>SELENDİ</v>
      </c>
      <c>
        <is>
          <t>Kullanıcı Bağlantı Hattı</t>
        </is>
      </c>
      <c>
        <v>SELENDİ TR-20/A 45-81-M00255_945633886_945633886</v>
      </c>
      <c>
        <v>Üçüncü Şahısların Vermiş Olduğu Hasarlar</v>
      </c>
      <c>
        <v>Dağıtım-AG</v>
      </c>
      <c>
        <v>Uzun</v>
      </c>
      <c>
        <v>Dışsal</v>
      </c>
      <c>
        <v>Bildirimsiz</v>
      </c>
      <c>
        <is>
          <t>10.07.2023 15:39:56</t>
        </is>
      </c>
      <c>
        <is>
          <t>10.07.2023 20:17:38</t>
        </is>
      </c>
      <c>
        <v>4.628333333</v>
      </c>
      <c>
        <v>0</v>
      </c>
      <c>
        <v>3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1.7061979573691048</v>
      </c>
      <c>
        <v>0</v>
      </c>
      <c>
        <v>0</v>
      </c>
      <c>
        <v>0</v>
      </c>
      <c>
        <v>0</v>
      </c>
      <c>
        <v>0</v>
      </c>
      <c>
        <v>0</v>
      </c>
      <c>
        <v>1.7061979573691048</v>
      </c>
    </row>
    <row>
      <c>
        <v>2603864</v>
      </c>
      <c>
        <v>1</v>
      </c>
      <c>
        <is>
          <t>İZMİR</t>
        </is>
      </c>
      <c>
        <v>TORBALI</v>
      </c>
      <c>
        <is>
          <t>TM Fideri</t>
        </is>
      </c>
      <c>
        <v>ARSLANLAR TM 35-26-A00004_KÖYLER-2 L43_2305570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10.07.2023 15:23:46</t>
        </is>
      </c>
      <c>
        <is>
          <t>10.07.2023 15:46:29</t>
        </is>
      </c>
      <c>
        <v>0.378611111</v>
      </c>
      <c>
        <v>1</v>
      </c>
      <c>
        <v>402</v>
      </c>
      <c>
        <v>40</v>
      </c>
      <c>
        <v>92</v>
      </c>
      <c>
        <v>21</v>
      </c>
      <c>
        <v>70</v>
      </c>
      <c>
        <v>6</v>
      </c>
      <c>
        <v>1</v>
      </c>
      <c>
        <v>0.20453311785620895</v>
      </c>
      <c>
        <v>48.23798178024711</v>
      </c>
      <c>
        <v>134.51682635107335</v>
      </c>
      <c>
        <v>70.22016897686271</v>
      </c>
      <c>
        <v>49.353693299005364</v>
      </c>
      <c>
        <v>44.90849489828804</v>
      </c>
      <c>
        <v>598.5938695534223</v>
      </c>
      <c>
        <v>24.968692879542573</v>
      </c>
      <c>
        <v>971.0042608562977</v>
      </c>
    </row>
    <row>
      <c>
        <v>2603692</v>
      </c>
      <c>
        <v>1</v>
      </c>
      <c>
        <is>
          <t>İZMİR</t>
        </is>
      </c>
      <c>
        <v>ÖDEMİŞ</v>
      </c>
      <c>
        <is>
          <t>AG Fideri</t>
        </is>
      </c>
      <c>
        <v>SEKİ KÖY İĞDELİ AKTEPE ÇİÇEKLİK YANI TR-3 35-15-L00512_B_56369699_56369699</v>
      </c>
      <c>
        <v>AG Tel Kopuğu</v>
      </c>
      <c>
        <v>Dağıtım-AG</v>
      </c>
      <c>
        <v>Uzun</v>
      </c>
      <c>
        <v>Şebeke işletmecisi</v>
      </c>
      <c>
        <v>Bildirimsiz</v>
      </c>
      <c>
        <is>
          <t>10.07.2023 12:56:13</t>
        </is>
      </c>
      <c>
        <is>
          <t>10.07.2023 15:28:26</t>
        </is>
      </c>
      <c>
        <v>2.536944444</v>
      </c>
      <c>
        <v>0</v>
      </c>
      <c>
        <v>8</v>
      </c>
      <c>
        <v>0</v>
      </c>
      <c>
        <v>7</v>
      </c>
      <c>
        <v>0</v>
      </c>
      <c>
        <v>5</v>
      </c>
      <c>
        <v>0</v>
      </c>
      <c>
        <v>0</v>
      </c>
      <c>
        <v>0</v>
      </c>
      <c>
        <v>7.570777038585924</v>
      </c>
      <c>
        <v>0</v>
      </c>
      <c>
        <v>19.19599553108134</v>
      </c>
      <c>
        <v>0</v>
      </c>
      <c>
        <v>19.948212814093104</v>
      </c>
      <c>
        <v>0</v>
      </c>
      <c>
        <v>0</v>
      </c>
      <c>
        <v>46.714985383760364</v>
      </c>
    </row>
    <row>
      <c>
        <v>2603343</v>
      </c>
      <c>
        <v>1</v>
      </c>
      <c>
        <is>
          <t>İZMİR</t>
        </is>
      </c>
      <c>
        <v>TİRE</v>
      </c>
      <c>
        <is>
          <t>AG Fideri</t>
        </is>
      </c>
      <c>
        <v>TOPARLAR KARŞI MAH.TR-2 35-29-L00324_A_56395309_56395309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10.07.2023 06:48:03</t>
        </is>
      </c>
      <c>
        <is>
          <t>10.07.2023 10:54:11</t>
        </is>
      </c>
      <c>
        <v>4.102222222</v>
      </c>
      <c>
        <v>0</v>
      </c>
      <c>
        <v>12</v>
      </c>
      <c>
        <v>0</v>
      </c>
      <c>
        <v>1</v>
      </c>
      <c>
        <v>0</v>
      </c>
      <c>
        <v>1</v>
      </c>
      <c>
        <v>0</v>
      </c>
      <c>
        <v>0</v>
      </c>
      <c>
        <v>0</v>
      </c>
      <c>
        <v>5.588154814344357</v>
      </c>
      <c>
        <v>0</v>
      </c>
      <c>
        <v>4.3860953997622065</v>
      </c>
      <c>
        <v>0</v>
      </c>
      <c>
        <v>2.248663453271126</v>
      </c>
      <c>
        <v>0</v>
      </c>
      <c>
        <v>0</v>
      </c>
      <c>
        <v>12.22291366737769</v>
      </c>
    </row>
    <row>
      <c>
        <v>2603984</v>
      </c>
      <c>
        <v>1</v>
      </c>
      <c>
        <is>
          <t>MANİSA</t>
        </is>
      </c>
      <c>
        <v>YUNUSEMRE</v>
      </c>
      <c>
        <is>
          <t>DM</t>
        </is>
      </c>
      <c>
        <v>DM-20 45-71-M00273_TR-62 VEZİROĞLU M03_2306435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10.07.2023 17:23:17</t>
        </is>
      </c>
      <c>
        <is>
          <t>10.07.2023 17:58:14</t>
        </is>
      </c>
      <c>
        <v>0.5825</v>
      </c>
      <c>
        <v>0</v>
      </c>
      <c>
        <v>0</v>
      </c>
      <c>
        <v>0</v>
      </c>
      <c>
        <v>0</v>
      </c>
      <c>
        <v>1</v>
      </c>
      <c>
        <v>296</v>
      </c>
      <c>
        <v>0</v>
      </c>
      <c>
        <v>5</v>
      </c>
      <c>
        <v>0</v>
      </c>
      <c>
        <v>0</v>
      </c>
      <c>
        <v>0</v>
      </c>
      <c>
        <v>0</v>
      </c>
      <c>
        <v>5.542569835862401</v>
      </c>
      <c>
        <v>167.61751272513817</v>
      </c>
      <c>
        <v>0</v>
      </c>
      <c>
        <v>32.769597810956284</v>
      </c>
      <c>
        <v>205.92968037195686</v>
      </c>
    </row>
    <row>
      <c>
        <v>2604113</v>
      </c>
      <c>
        <v>1</v>
      </c>
      <c>
        <is>
          <t>İZMİR</t>
        </is>
      </c>
      <c>
        <v>KİRAZ</v>
      </c>
      <c>
        <is>
          <t>AG Fideri</t>
        </is>
      </c>
      <c>
        <v>BAŞARAN TR-5 35-31-L00074_B_91025708_91025708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10.07.2023 20:36:15</t>
        </is>
      </c>
      <c>
        <is>
          <t>10.07.2023 22:33:17</t>
        </is>
      </c>
      <c>
        <v>1.950555555</v>
      </c>
      <c>
        <v>0</v>
      </c>
      <c>
        <v>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0.7517343390277673</v>
      </c>
      <c>
        <v>0</v>
      </c>
      <c>
        <v>0</v>
      </c>
      <c>
        <v>0</v>
      </c>
      <c>
        <v>2.981262391492778</v>
      </c>
      <c>
        <v>0</v>
      </c>
      <c>
        <v>0</v>
      </c>
      <c>
        <v>3.7329967305205454</v>
      </c>
    </row>
    <row>
      <c>
        <v>2603921</v>
      </c>
      <c>
        <v>1</v>
      </c>
      <c>
        <is>
          <t>MANİSA</t>
        </is>
      </c>
      <c>
        <v>AKHİSAR</v>
      </c>
      <c>
        <is>
          <t>AG Fideri</t>
        </is>
      </c>
      <c>
        <v>TR-1/45-A 45-72-M00114_A_56390331_56390331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10.07.2023 16:17:42</t>
        </is>
      </c>
      <c>
        <is>
          <t>10.07.2023 18:31:31</t>
        </is>
      </c>
      <c>
        <v>2.230277777</v>
      </c>
      <c>
        <v>0</v>
      </c>
      <c>
        <v>4</v>
      </c>
      <c>
        <v>0</v>
      </c>
      <c>
        <v>9</v>
      </c>
      <c>
        <v>0</v>
      </c>
      <c>
        <v>1</v>
      </c>
      <c>
        <v>0</v>
      </c>
      <c>
        <v>0</v>
      </c>
      <c>
        <v>0</v>
      </c>
      <c>
        <v>3.037895026105297</v>
      </c>
      <c>
        <v>0</v>
      </c>
      <c>
        <v>15.738343179026137</v>
      </c>
      <c>
        <v>0</v>
      </c>
      <c>
        <v>4.923514566860556</v>
      </c>
      <c>
        <v>0</v>
      </c>
      <c>
        <v>0</v>
      </c>
      <c>
        <v>23.69975277199199</v>
      </c>
    </row>
    <row>
      <c>
        <v>2605058</v>
      </c>
      <c>
        <v>1</v>
      </c>
      <c>
        <is>
          <t>MANİSA</t>
        </is>
      </c>
      <c>
        <v>AKHİSAR</v>
      </c>
      <c>
        <is>
          <t>AG Fideri</t>
        </is>
      </c>
      <c>
        <v>TR-1/45-A 45-72-M00114_A_91193878_91193878</v>
      </c>
      <c>
        <v>AG Atlama Kopuğu</v>
      </c>
      <c>
        <v>Dağıtım-AG</v>
      </c>
      <c>
        <v>Uzun</v>
      </c>
      <c>
        <v>Şebeke işletmecisi</v>
      </c>
      <c>
        <v>Bildirimsiz</v>
      </c>
      <c>
        <is>
          <t>11.07.2023 21:27:53</t>
        </is>
      </c>
      <c>
        <is>
          <t>11.07.2023 23:37:53</t>
        </is>
      </c>
      <c>
        <v>2.166666666</v>
      </c>
      <c>
        <v>0</v>
      </c>
      <c>
        <v>4</v>
      </c>
      <c>
        <v>0</v>
      </c>
      <c>
        <v>13</v>
      </c>
      <c>
        <v>0</v>
      </c>
      <c>
        <v>1</v>
      </c>
      <c>
        <v>0</v>
      </c>
      <c>
        <v>0</v>
      </c>
      <c>
        <v>0</v>
      </c>
      <c>
        <v>2.798103499211576</v>
      </c>
      <c>
        <v>0</v>
      </c>
      <c>
        <v>16.771312489107917</v>
      </c>
      <c>
        <v>0</v>
      </c>
      <c>
        <v>2.9388100471411107</v>
      </c>
      <c>
        <v>0</v>
      </c>
      <c>
        <v>0</v>
      </c>
      <c>
        <v>22.508226035460602</v>
      </c>
    </row>
    <row>
      <c>
        <v>2604371</v>
      </c>
      <c>
        <v>1</v>
      </c>
      <c>
        <is>
          <t>İZMİR</t>
        </is>
      </c>
      <c>
        <v>BUCA</v>
      </c>
      <c>
        <is>
          <t>Dağıtım Transformatörü</t>
        </is>
      </c>
      <c>
        <v>M-3411(YATIRIM REZERVE) 35-03-M03411_35-03-M03411_88064643</v>
      </c>
      <c>
        <v>Şebeke Yenileme ve Kapasite Artışı Çalışması</v>
      </c>
      <c>
        <v>Dağıtım-AG</v>
      </c>
      <c>
        <v>Uzun</v>
      </c>
      <c>
        <v>Şebeke işletmecisi</v>
      </c>
      <c>
        <v>Bildirimli</v>
      </c>
      <c>
        <is>
          <t>11.07.2023 09:25:54</t>
        </is>
      </c>
      <c>
        <is>
          <t>11.07.2023 17:31:47</t>
        </is>
      </c>
      <c>
        <v>8.098055555</v>
      </c>
      <c>
        <v>0</v>
      </c>
      <c>
        <v>743</v>
      </c>
      <c>
        <v>0</v>
      </c>
      <c>
        <v>0</v>
      </c>
      <c>
        <v>0</v>
      </c>
      <c>
        <v>21</v>
      </c>
      <c>
        <v>0</v>
      </c>
      <c>
        <v>0</v>
      </c>
      <c>
        <v>0</v>
      </c>
      <c>
        <v>1858.426155595973</v>
      </c>
      <c>
        <v>0</v>
      </c>
      <c>
        <v>0</v>
      </c>
      <c>
        <v>0</v>
      </c>
      <c>
        <v>656.7462149171935</v>
      </c>
      <c>
        <v>0</v>
      </c>
      <c>
        <v>0</v>
      </c>
      <c>
        <v>2515.1723705131662</v>
      </c>
    </row>
    <row>
      <c>
        <v>2604866</v>
      </c>
      <c>
        <v>1</v>
      </c>
      <c>
        <is>
          <t>MANİSA</t>
        </is>
      </c>
      <c>
        <v>YUNUSEMRE</v>
      </c>
      <c>
        <is>
          <t>KÖK</t>
        </is>
      </c>
      <c>
        <v>MURADİYE DM-4/20 45-71-M00854_ALCAN M03_72088379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11.07.2023 17:39:12</t>
        </is>
      </c>
      <c>
        <is>
          <t>11.07.2023 20:08:43</t>
        </is>
      </c>
      <c>
        <v>2.491944444</v>
      </c>
      <c>
        <v>0</v>
      </c>
      <c>
        <v>0</v>
      </c>
      <c>
        <v>0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50.845362510618024</v>
      </c>
      <c>
        <v>0</v>
      </c>
      <c>
        <v>50.845362510618024</v>
      </c>
    </row>
    <row>
      <c>
        <v>2604225</v>
      </c>
      <c>
        <v>1</v>
      </c>
      <c>
        <is>
          <t>İZMİR</t>
        </is>
      </c>
      <c>
        <v>ÖDEMİŞ</v>
      </c>
      <c>
        <is>
          <t>TM Fideri</t>
        </is>
      </c>
      <c>
        <v>ÖDEMİŞ TM-2 35-15-A00005_KAYMAKÇI-2 M21_2334245</v>
      </c>
      <c>
        <v>Şebeke Bakım Çalışması</v>
      </c>
      <c>
        <v>Dağıtım-OG</v>
      </c>
      <c>
        <v>Uzun</v>
      </c>
      <c>
        <v>Şebeke işletmecisi</v>
      </c>
      <c>
        <v>Bildirimli</v>
      </c>
      <c>
        <is>
          <t>11.07.2023 01:40:06</t>
        </is>
      </c>
      <c>
        <is>
          <t>11.07.2023 03:50:52</t>
        </is>
      </c>
      <c>
        <v>2.179444444</v>
      </c>
      <c>
        <v>0</v>
      </c>
      <c>
        <v>15726</v>
      </c>
      <c>
        <v>14</v>
      </c>
      <c>
        <v>1788</v>
      </c>
      <c>
        <v>54</v>
      </c>
      <c>
        <v>3664</v>
      </c>
      <c>
        <v>16</v>
      </c>
      <c>
        <v>6</v>
      </c>
      <c>
        <v>0</v>
      </c>
      <c>
        <v>5198.696163495544</v>
      </c>
      <c>
        <v>321.86875004296655</v>
      </c>
      <c>
        <v>5636.896429100409</v>
      </c>
      <c>
        <v>1469.089895631329</v>
      </c>
      <c>
        <v>4029.2739725483984</v>
      </c>
      <c>
        <v>1299.3231708499793</v>
      </c>
      <c>
        <v>235.71143757920058</v>
      </c>
      <c>
        <v>18190.859819247828</v>
      </c>
    </row>
    <row>
      <c>
        <v>2604557</v>
      </c>
      <c>
        <v>1</v>
      </c>
      <c>
        <is>
          <t>MANİSA</t>
        </is>
      </c>
      <c>
        <v>ALAŞEHİR</v>
      </c>
      <c>
        <is>
          <t>AG Fideri</t>
        </is>
      </c>
      <c>
        <v>PİYADELER TR-1 45-73-M00165_A_56389759_56389759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11.07.2023 11:33:56</t>
        </is>
      </c>
      <c>
        <is>
          <t>11.07.2023 13:38:16</t>
        </is>
      </c>
      <c>
        <v>2.072222222</v>
      </c>
      <c>
        <v>0</v>
      </c>
      <c>
        <v>23</v>
      </c>
      <c>
        <v>0</v>
      </c>
      <c>
        <v>7</v>
      </c>
      <c>
        <v>0</v>
      </c>
      <c>
        <v>2</v>
      </c>
      <c>
        <v>0</v>
      </c>
      <c>
        <v>0</v>
      </c>
      <c>
        <v>0</v>
      </c>
      <c>
        <v>7.9273166313198375</v>
      </c>
      <c>
        <v>0</v>
      </c>
      <c>
        <v>18.069821089888276</v>
      </c>
      <c>
        <v>0</v>
      </c>
      <c>
        <v>1.5231692698355195</v>
      </c>
      <c>
        <v>0</v>
      </c>
      <c>
        <v>0</v>
      </c>
      <c>
        <v>27.520306991043633</v>
      </c>
    </row>
    <row>
      <c>
        <v>2604348</v>
      </c>
      <c>
        <v>1</v>
      </c>
      <c>
        <is>
          <t>MANİSA</t>
        </is>
      </c>
      <c>
        <v>YUNUSEMRE</v>
      </c>
      <c>
        <is>
          <t>KÖK</t>
        </is>
      </c>
      <c>
        <v>MURADİYE DM-4/20 45-71-M00854_ALCAN M03_72088379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11.07.2023 09:06:39</t>
        </is>
      </c>
      <c>
        <is>
          <t>11.07.2023 10:35:56</t>
        </is>
      </c>
      <c>
        <v>1.488055555</v>
      </c>
      <c>
        <v>0</v>
      </c>
      <c>
        <v>0</v>
      </c>
      <c>
        <v>0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50.154100271078356</v>
      </c>
      <c>
        <v>0</v>
      </c>
      <c>
        <v>50.154100271078356</v>
      </c>
    </row>
    <row>
      <c>
        <v>2605075</v>
      </c>
      <c>
        <v>1</v>
      </c>
      <c>
        <is>
          <t>İZMİR</t>
        </is>
      </c>
      <c>
        <v>SEFERİHİSAR</v>
      </c>
      <c>
        <is>
          <t>Kullanıcı Bağlantı Hattı</t>
        </is>
      </c>
      <c>
        <v>PAYAMLI M-34 35-25-M00193_915958220_915958220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11.07.2023 22:20:48</t>
        </is>
      </c>
      <c>
        <is>
          <t>12.07.2023 01:16:03</t>
        </is>
      </c>
      <c>
        <v>2.920833333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1.0651412331755075</v>
      </c>
      <c>
        <v>0</v>
      </c>
      <c>
        <v>0</v>
      </c>
      <c>
        <v>0</v>
      </c>
      <c>
        <v>0</v>
      </c>
      <c>
        <v>0</v>
      </c>
      <c>
        <v>0</v>
      </c>
      <c>
        <v>1.0651412331755075</v>
      </c>
    </row>
    <row>
      <c>
        <v>2604494</v>
      </c>
      <c>
        <v>1</v>
      </c>
      <c>
        <is>
          <t>MANİSA</t>
        </is>
      </c>
      <c>
        <v>SARUHANLI</v>
      </c>
      <c>
        <is>
          <t>Kullanıcı Bağlantı Hattı</t>
        </is>
      </c>
      <c>
        <v>SARUHANLI TR-9 45-80-M00009_956567274_956567274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11.07.2023 10:41:02</t>
        </is>
      </c>
      <c>
        <is>
          <t>11.07.2023 11:55:53</t>
        </is>
      </c>
      <c>
        <v>1.2475</v>
      </c>
      <c>
        <v>0</v>
      </c>
      <c>
        <v>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0.5340120031876631</v>
      </c>
      <c>
        <v>0</v>
      </c>
      <c>
        <v>0</v>
      </c>
      <c>
        <v>0</v>
      </c>
      <c>
        <v>2.0593141376644515</v>
      </c>
      <c>
        <v>0</v>
      </c>
      <c>
        <v>0</v>
      </c>
      <c>
        <v>2.5933261408521147</v>
      </c>
    </row>
    <row>
      <c>
        <v>2604434</v>
      </c>
      <c>
        <v>1</v>
      </c>
      <c>
        <is>
          <t>MANİSA</t>
        </is>
      </c>
      <c>
        <v>KIRKAĞAÇ</v>
      </c>
      <c>
        <is>
          <t>OG Fideri</t>
        </is>
      </c>
      <c>
        <v>GELENBE TR-1 45-76-L00060_DIREK TIPI TRAFO HUCRESI H01_2046736</v>
      </c>
      <c>
        <v>OG Ayırıcı Arızası</v>
      </c>
      <c>
        <v>Dağıtım-OG</v>
      </c>
      <c>
        <v>Uzun</v>
      </c>
      <c>
        <v>Şebeke işletmecisi</v>
      </c>
      <c>
        <v>Bildirimsiz</v>
      </c>
      <c>
        <is>
          <t>11.07.2023 10:06:39</t>
        </is>
      </c>
      <c>
        <is>
          <t>11.07.2023 11:27:24</t>
        </is>
      </c>
      <c>
        <v>1.345833333</v>
      </c>
      <c>
        <v>0</v>
      </c>
      <c>
        <v>135</v>
      </c>
      <c>
        <v>0</v>
      </c>
      <c>
        <v>21</v>
      </c>
      <c>
        <v>0</v>
      </c>
      <c>
        <v>48</v>
      </c>
      <c>
        <v>0</v>
      </c>
      <c>
        <v>0</v>
      </c>
      <c>
        <v>0</v>
      </c>
      <c>
        <v>30.392682560152767</v>
      </c>
      <c>
        <v>0</v>
      </c>
      <c>
        <v>7.958132153327191</v>
      </c>
      <c>
        <v>0</v>
      </c>
      <c>
        <v>31.53392154677118</v>
      </c>
      <c>
        <v>0</v>
      </c>
      <c>
        <v>0</v>
      </c>
      <c>
        <v>69.88473626025113</v>
      </c>
    </row>
    <row>
      <c>
        <v>2604242</v>
      </c>
      <c>
        <v>1</v>
      </c>
      <c>
        <is>
          <t>İZMİR</t>
        </is>
      </c>
      <c>
        <v>ÇEŞME</v>
      </c>
      <c>
        <is>
          <t>OG Fideri</t>
        </is>
      </c>
      <c>
        <v>L-376 PAZARYERİ 35-18-L00376_L-393 YENİ OKUL L01_72060203</v>
      </c>
      <c>
        <v>Şebeke Yenileme ve Kapasite Artışı Çalışması</v>
      </c>
      <c>
        <v>Dağıtım-OG</v>
      </c>
      <c>
        <v>Uzun</v>
      </c>
      <c>
        <v>Şebeke işletmecisi</v>
      </c>
      <c>
        <v>Bildirimli</v>
      </c>
      <c>
        <is>
          <t>11.07.2023 03:01:58</t>
        </is>
      </c>
      <c>
        <is>
          <t>11.07.2023 06:27:00</t>
        </is>
      </c>
      <c>
        <v>3.417222222</v>
      </c>
      <c>
        <v>0</v>
      </c>
      <c>
        <v>405</v>
      </c>
      <c>
        <v>0</v>
      </c>
      <c>
        <v>1</v>
      </c>
      <c>
        <v>0</v>
      </c>
      <c>
        <v>119</v>
      </c>
      <c>
        <v>0</v>
      </c>
      <c>
        <v>0</v>
      </c>
      <c>
        <v>0</v>
      </c>
      <c>
        <v>729.3997232357248</v>
      </c>
      <c>
        <v>0</v>
      </c>
      <c>
        <v>1.6989758789198348</v>
      </c>
      <c>
        <v>0</v>
      </c>
      <c>
        <v>658.5871859579354</v>
      </c>
      <c>
        <v>0</v>
      </c>
      <c>
        <v>0</v>
      </c>
      <c>
        <v>1389.6858850725798</v>
      </c>
    </row>
    <row>
      <c>
        <v>2604285</v>
      </c>
      <c>
        <v>1</v>
      </c>
      <c>
        <is>
          <t>İZMİR</t>
        </is>
      </c>
      <c>
        <v>ALİAĞA</v>
      </c>
      <c>
        <is>
          <t>DM</t>
        </is>
      </c>
      <c>
        <v>EGE GÜBRE DM 35-17-M00326_LİMANLAR ENH M08_66450189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11.07.2023 06:51:43</t>
        </is>
      </c>
      <c>
        <is>
          <t>11.07.2023 06:57:18</t>
        </is>
      </c>
      <c>
        <v>0.093055555</v>
      </c>
      <c>
        <v>0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21.61998001083485</v>
      </c>
      <c>
        <v>0</v>
      </c>
      <c>
        <v>0</v>
      </c>
      <c>
        <v>0</v>
      </c>
      <c>
        <v>21.61998001083485</v>
      </c>
    </row>
    <row>
      <c>
        <v>2604408</v>
      </c>
      <c>
        <v>1</v>
      </c>
      <c>
        <is>
          <t>MANİSA</t>
        </is>
      </c>
      <c>
        <v>SALİHLİ</v>
      </c>
      <c>
        <is>
          <t>KÖK</t>
        </is>
      </c>
      <c>
        <v>KAPANCI KÖK 45-78-L00229_KARAYAHŞİ-ÇAYKÖY L03_2328990</v>
      </c>
      <c>
        <v>Şebeke Yenileme ve Kapasite Artışı Çalışması</v>
      </c>
      <c>
        <v>Dağıtım-OG</v>
      </c>
      <c>
        <v>Uzun</v>
      </c>
      <c>
        <v>Şebeke işletmecisi</v>
      </c>
      <c>
        <v>Bildirimli</v>
      </c>
      <c>
        <is>
          <t>11.07.2023 09:49:46</t>
        </is>
      </c>
      <c>
        <is>
          <t>11.07.2023 17:48:29</t>
        </is>
      </c>
      <c>
        <v>7.978611111</v>
      </c>
      <c>
        <v>1</v>
      </c>
      <c>
        <v>317</v>
      </c>
      <c>
        <v>78</v>
      </c>
      <c>
        <v>52</v>
      </c>
      <c>
        <v>5</v>
      </c>
      <c>
        <v>45</v>
      </c>
      <c>
        <v>1</v>
      </c>
      <c>
        <v>1</v>
      </c>
      <c>
        <v>1.5488016203165085</v>
      </c>
      <c>
        <v>817.0369338061183</v>
      </c>
      <c>
        <v>5645.9011949122505</v>
      </c>
      <c>
        <v>753.5054467323846</v>
      </c>
      <c>
        <v>61.14729125617913</v>
      </c>
      <c>
        <v>382.609524365081</v>
      </c>
      <c>
        <v>71.14912913177469</v>
      </c>
      <c>
        <v>3.1499671897407104</v>
      </c>
      <c>
        <v>7736.048289013845</v>
      </c>
    </row>
    <row>
      <c>
        <v>2604451</v>
      </c>
      <c>
        <v>1</v>
      </c>
      <c>
        <is>
          <t>İZMİR</t>
        </is>
      </c>
      <c>
        <v>MENDERES</v>
      </c>
      <c>
        <is>
          <t>AG Fideri</t>
        </is>
      </c>
      <c>
        <v>ABDULLAH SÜRÜCÜ SULAMA GRUBU TR 35-22-M00214_7107412_56371823_56371823</v>
      </c>
      <c>
        <v>AG Tel Kopuğu</v>
      </c>
      <c>
        <v>Dağıtım-AG</v>
      </c>
      <c>
        <v>Uzun</v>
      </c>
      <c>
        <v>Şebeke işletmecisi</v>
      </c>
      <c>
        <v>Bildirimsiz</v>
      </c>
      <c>
        <is>
          <t>11.07.2023 10:13:11</t>
        </is>
      </c>
      <c>
        <is>
          <t>11.07.2023 14:37:06</t>
        </is>
      </c>
      <c>
        <v>4.398611111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33.279408907180056</v>
      </c>
      <c>
        <v>0</v>
      </c>
      <c>
        <v>0</v>
      </c>
      <c>
        <v>0</v>
      </c>
      <c>
        <v>0</v>
      </c>
      <c>
        <v>33.279408907180056</v>
      </c>
    </row>
    <row>
      <c>
        <v>2604969</v>
      </c>
      <c>
        <v>1</v>
      </c>
      <c>
        <is>
          <t>MANİSA</t>
        </is>
      </c>
      <c>
        <v>SALİHLİ</v>
      </c>
      <c>
        <is>
          <t>AG Fideri</t>
        </is>
      </c>
      <c>
        <v>TAYTAN BEZİRGANLI TR-2 45-78-M00267_A_83620366_83620366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11.07.2023 19:07:11</t>
        </is>
      </c>
      <c>
        <is>
          <t>11.07.2023 23:01:03</t>
        </is>
      </c>
      <c>
        <v>3.897777777</v>
      </c>
      <c>
        <v>0</v>
      </c>
      <c>
        <v>5</v>
      </c>
      <c>
        <v>0</v>
      </c>
      <c>
        <v>8</v>
      </c>
      <c>
        <v>0</v>
      </c>
      <c>
        <v>1</v>
      </c>
      <c>
        <v>0</v>
      </c>
      <c>
        <v>0</v>
      </c>
      <c>
        <v>0</v>
      </c>
      <c>
        <v>5.6156426870954625</v>
      </c>
      <c>
        <v>0</v>
      </c>
      <c>
        <v>52.928248221638576</v>
      </c>
      <c>
        <v>0</v>
      </c>
      <c>
        <v>0.383882472899865</v>
      </c>
      <c>
        <v>0</v>
      </c>
      <c>
        <v>0</v>
      </c>
      <c>
        <v>58.927773381633905</v>
      </c>
    </row>
    <row>
      <c>
        <v>2604720</v>
      </c>
      <c>
        <v>1</v>
      </c>
      <c>
        <is>
          <t>MANİSA</t>
        </is>
      </c>
      <c>
        <v>TURGUTLU</v>
      </c>
      <c>
        <is>
          <t>OG Fideri</t>
        </is>
      </c>
      <c>
        <v>TR-1/3 45-83-M00003_TR-1/6 M03_2331764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11.07.2023 14:57:43</t>
        </is>
      </c>
      <c>
        <is>
          <t>11.07.2023 16:35:09</t>
        </is>
      </c>
      <c>
        <v>1.623888888</v>
      </c>
      <c>
        <v>14</v>
      </c>
      <c>
        <v>31</v>
      </c>
      <c>
        <v>209</v>
      </c>
      <c>
        <v>264</v>
      </c>
      <c>
        <v>39</v>
      </c>
      <c>
        <v>36</v>
      </c>
      <c>
        <v>0</v>
      </c>
      <c>
        <v>0</v>
      </c>
      <c>
        <v>21.90944723764526</v>
      </c>
      <c>
        <v>40.19150690051929</v>
      </c>
      <c>
        <v>902.0326978157501</v>
      </c>
      <c>
        <v>894.4612235602601</v>
      </c>
      <c>
        <v>153.74832915352226</v>
      </c>
      <c>
        <v>127.8047198856288</v>
      </c>
      <c>
        <v>0</v>
      </c>
      <c>
        <v>0</v>
      </c>
      <c>
        <v>2140.147924553326</v>
      </c>
    </row>
    <row>
      <c>
        <v>2604471</v>
      </c>
      <c>
        <v>1</v>
      </c>
      <c>
        <is>
          <t>İZMİR</t>
        </is>
      </c>
      <c>
        <v>KONAK</v>
      </c>
      <c>
        <is>
          <t>Dağıtım Transformatörü</t>
        </is>
      </c>
      <c>
        <v>K-338 35-01-K00338_35-01-K00338_2363779</v>
      </c>
      <c>
        <v>Şebeke Yenileme ve Kapasite Artışı Çalışması</v>
      </c>
      <c>
        <v>Dağıtım-AG</v>
      </c>
      <c>
        <v>Uzun</v>
      </c>
      <c>
        <v>Şebeke işletmecisi</v>
      </c>
      <c>
        <v>Bildirimli</v>
      </c>
      <c>
        <is>
          <t>11.07.2023 10:34:00</t>
        </is>
      </c>
      <c>
        <is>
          <t>11.07.2023 13:06:20</t>
        </is>
      </c>
      <c>
        <v>2.538888888</v>
      </c>
      <c>
        <v>0</v>
      </c>
      <c>
        <v>215</v>
      </c>
      <c>
        <v>0</v>
      </c>
      <c>
        <v>0</v>
      </c>
      <c>
        <v>0</v>
      </c>
      <c>
        <v>23</v>
      </c>
      <c>
        <v>0</v>
      </c>
      <c>
        <v>0</v>
      </c>
      <c>
        <v>0</v>
      </c>
      <c>
        <v>123.34225955238502</v>
      </c>
      <c>
        <v>0</v>
      </c>
      <c>
        <v>0</v>
      </c>
      <c>
        <v>0</v>
      </c>
      <c>
        <v>168.13669294779396</v>
      </c>
      <c>
        <v>0</v>
      </c>
      <c>
        <v>0</v>
      </c>
      <c>
        <v>291.478952500179</v>
      </c>
    </row>
    <row>
      <c>
        <v>2605098</v>
      </c>
      <c>
        <v>1</v>
      </c>
      <c>
        <is>
          <t>MANİSA</t>
        </is>
      </c>
      <c>
        <v>ALAŞEHİR</v>
      </c>
      <c>
        <is>
          <t>Kullanıcı Bağlantı Hattı</t>
        </is>
      </c>
      <c>
        <v>TEPEKÖY TR-3 45-73-M00784_945665126_945665126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11.07.2023 23:52:24</t>
        </is>
      </c>
      <c>
        <is>
          <t>12.07.2023 01:09:41</t>
        </is>
      </c>
      <c>
        <v>1.288055555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0.38188731007809257</v>
      </c>
      <c>
        <v>0</v>
      </c>
      <c>
        <v>0</v>
      </c>
      <c>
        <v>0</v>
      </c>
      <c>
        <v>0</v>
      </c>
      <c>
        <v>0</v>
      </c>
      <c>
        <v>0</v>
      </c>
      <c>
        <v>0.38188731007809257</v>
      </c>
    </row>
    <row>
      <c>
        <v>2604414</v>
      </c>
      <c>
        <v>1</v>
      </c>
      <c>
        <is>
          <t>İZMİR</t>
        </is>
      </c>
      <c>
        <v>BORNOVA</v>
      </c>
      <c>
        <is>
          <t>AG Fideri</t>
        </is>
      </c>
      <c>
        <v>M-10 35-02-M00010_B_56362734_56362734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11.07.2023 09:50:27</t>
        </is>
      </c>
      <c>
        <is>
          <t>11.07.2023 12:04:47</t>
        </is>
      </c>
      <c>
        <v>2.238888888</v>
      </c>
      <c>
        <v>0</v>
      </c>
      <c>
        <v>0</v>
      </c>
      <c>
        <v>0</v>
      </c>
      <c>
        <v>0</v>
      </c>
      <c>
        <v>0</v>
      </c>
      <c>
        <v>12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131.37739729347913</v>
      </c>
      <c>
        <v>0</v>
      </c>
      <c>
        <v>114.29744226718365</v>
      </c>
      <c>
        <v>245.6748395606628</v>
      </c>
    </row>
    <row>
      <c>
        <v>2604912</v>
      </c>
      <c>
        <v>1</v>
      </c>
      <c>
        <is>
          <t>MANİSA</t>
        </is>
      </c>
      <c>
        <v>ŞEHZADELER</v>
      </c>
      <c>
        <is>
          <t>OG Fideri</t>
        </is>
      </c>
      <c>
        <v>SANCAKLI BOZKÖY KÖK 45-71-M00087_KÖY İÇİ RİNG-2 M04_61320834</v>
      </c>
      <c>
        <v>OG Atlama Arızası</v>
      </c>
      <c>
        <v>Dağıtım-OG</v>
      </c>
      <c>
        <v>Uzun</v>
      </c>
      <c>
        <v>Şebeke işletmecisi</v>
      </c>
      <c>
        <v>Bildirimsiz</v>
      </c>
      <c>
        <is>
          <t>11.07.2023 18:29:56</t>
        </is>
      </c>
      <c>
        <is>
          <t>12.07.2023 04:24:59</t>
        </is>
      </c>
      <c>
        <v>9.9175</v>
      </c>
      <c>
        <v>0</v>
      </c>
      <c>
        <v>459</v>
      </c>
      <c>
        <v>32</v>
      </c>
      <c>
        <v>61</v>
      </c>
      <c>
        <v>3</v>
      </c>
      <c>
        <v>31</v>
      </c>
      <c>
        <v>0</v>
      </c>
      <c>
        <v>0</v>
      </c>
      <c>
        <v>0</v>
      </c>
      <c>
        <v>799.3433370219052</v>
      </c>
      <c>
        <v>559.2871946230032</v>
      </c>
      <c>
        <v>694.9436368361976</v>
      </c>
      <c>
        <v>23.602342636088736</v>
      </c>
      <c>
        <v>107.32576113127347</v>
      </c>
      <c>
        <v>0</v>
      </c>
      <c>
        <v>0</v>
      </c>
      <c>
        <v>2184.502272248468</v>
      </c>
    </row>
    <row>
      <c>
        <v>2604265</v>
      </c>
      <c>
        <v>1</v>
      </c>
      <c>
        <is>
          <t>MANİSA</t>
        </is>
      </c>
      <c>
        <v>AHMETLİ</v>
      </c>
      <c>
        <is>
          <t>DM</t>
        </is>
      </c>
      <c>
        <v>AHMETLİ İM 45-84-A00001_AHMETLİ DSİ M10_2067923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11.07.2023 06:06:38</t>
        </is>
      </c>
      <c>
        <is>
          <t>11.07.2023 08:12:39</t>
        </is>
      </c>
      <c>
        <v>2.100277777</v>
      </c>
      <c>
        <v>2</v>
      </c>
      <c>
        <v>0</v>
      </c>
      <c>
        <v>39</v>
      </c>
      <c>
        <v>0</v>
      </c>
      <c>
        <v>3</v>
      </c>
      <c>
        <v>0</v>
      </c>
      <c>
        <v>0</v>
      </c>
      <c>
        <v>0</v>
      </c>
      <c>
        <v>8.965399984499447</v>
      </c>
      <c>
        <v>0</v>
      </c>
      <c>
        <v>471.93030861268943</v>
      </c>
      <c>
        <v>0</v>
      </c>
      <c>
        <v>9.636629062310343</v>
      </c>
      <c>
        <v>0</v>
      </c>
      <c>
        <v>0</v>
      </c>
      <c>
        <v>0</v>
      </c>
      <c>
        <v>490.53233765949926</v>
      </c>
    </row>
    <row>
      <c>
        <v>2604892</v>
      </c>
      <c>
        <v>1</v>
      </c>
      <c>
        <is>
          <t>İZMİR</t>
        </is>
      </c>
      <c>
        <v>TORBALI</v>
      </c>
      <c>
        <is>
          <t>Dağıtım Transformatörü</t>
        </is>
      </c>
      <c>
        <v>VEDAT FİLİZ SLM 35-26-M00730_35-26-M00730_2364225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11.07.2023 18:03:56</t>
        </is>
      </c>
      <c>
        <is>
          <t>11.07.2023 18:57:54</t>
        </is>
      </c>
      <c>
        <v>0.899444444</v>
      </c>
      <c>
        <v>0</v>
      </c>
      <c>
        <v>1</v>
      </c>
      <c>
        <v>0</v>
      </c>
      <c>
        <v>11</v>
      </c>
      <c>
        <v>0</v>
      </c>
      <c>
        <v>6</v>
      </c>
      <c>
        <v>0</v>
      </c>
      <c>
        <v>0</v>
      </c>
      <c>
        <v>0</v>
      </c>
      <c>
        <v>1.129592494366803</v>
      </c>
      <c>
        <v>0</v>
      </c>
      <c>
        <v>81.92429812023015</v>
      </c>
      <c>
        <v>0</v>
      </c>
      <c>
        <v>125.56333319891829</v>
      </c>
      <c>
        <v>0</v>
      </c>
      <c>
        <v>0</v>
      </c>
      <c>
        <v>208.61722381351524</v>
      </c>
    </row>
    <row>
      <c>
        <v>2604709</v>
      </c>
      <c>
        <v>2</v>
      </c>
      <c>
        <is>
          <t>MANİSA</t>
        </is>
      </c>
      <c>
        <v>ŞEHZADELER</v>
      </c>
      <c>
        <is>
          <t>KÖK</t>
        </is>
      </c>
      <c>
        <v>GÜZELKÖY KÖK 45-71-M00123_SULAMA M06_50218076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11.07.2023 16:59:06</t>
        </is>
      </c>
      <c>
        <is>
          <t>11.07.2023 17:59:57</t>
        </is>
      </c>
      <c>
        <v>1.014166666</v>
      </c>
      <c>
        <v>3</v>
      </c>
      <c>
        <v>34</v>
      </c>
      <c>
        <v>89</v>
      </c>
      <c>
        <v>131</v>
      </c>
      <c>
        <v>14</v>
      </c>
      <c>
        <v>7</v>
      </c>
      <c>
        <v>0</v>
      </c>
      <c>
        <v>0</v>
      </c>
      <c>
        <v>1.308366637253215</v>
      </c>
      <c>
        <v>9.723494023607474</v>
      </c>
      <c>
        <v>159.72656530118672</v>
      </c>
      <c>
        <v>135.7170307613103</v>
      </c>
      <c>
        <v>62.011630180896276</v>
      </c>
      <c>
        <v>6.451835100688106</v>
      </c>
      <c>
        <v>0</v>
      </c>
      <c>
        <v>0</v>
      </c>
      <c>
        <v>374.9389220049422</v>
      </c>
    </row>
    <row>
      <c>
        <v>2604746</v>
      </c>
      <c>
        <v>1</v>
      </c>
      <c>
        <is>
          <t>İZMİR</t>
        </is>
      </c>
      <c>
        <v>ÇEŞME</v>
      </c>
      <c>
        <is>
          <t>Dağıtım Transformatörü</t>
        </is>
      </c>
      <c>
        <v>L-293 YENİ MECİDİYE 35-18-L00293_35-18-L00293_72064774</v>
      </c>
      <c>
        <v>Şebeke Yenileme ve Kapasite Artışı Çalışması</v>
      </c>
      <c>
        <v>Dağıtım-AG</v>
      </c>
      <c>
        <v>Uzun</v>
      </c>
      <c>
        <v>Şebeke işletmecisi</v>
      </c>
      <c>
        <v>Bildirimli</v>
      </c>
      <c>
        <is>
          <t>11.07.2023 15:31:08</t>
        </is>
      </c>
      <c>
        <is>
          <t>11.07.2023 18:12:02</t>
        </is>
      </c>
      <c>
        <v>2.681666666</v>
      </c>
      <c>
        <v>0</v>
      </c>
      <c>
        <v>155</v>
      </c>
      <c>
        <v>0</v>
      </c>
      <c>
        <v>1</v>
      </c>
      <c>
        <v>0</v>
      </c>
      <c>
        <v>19</v>
      </c>
      <c>
        <v>0</v>
      </c>
      <c>
        <v>0</v>
      </c>
      <c>
        <v>0</v>
      </c>
      <c>
        <v>336.66863531513997</v>
      </c>
      <c>
        <v>0</v>
      </c>
      <c>
        <v>1.746425409992392</v>
      </c>
      <c>
        <v>0</v>
      </c>
      <c>
        <v>218.80421503696192</v>
      </c>
      <c>
        <v>0</v>
      </c>
      <c>
        <v>0</v>
      </c>
      <c>
        <v>557.2192757620943</v>
      </c>
    </row>
    <row>
      <c>
        <v>2604577</v>
      </c>
      <c>
        <v>1</v>
      </c>
      <c>
        <is>
          <t>İZMİR</t>
        </is>
      </c>
      <c>
        <v>SEFERİHİSAR</v>
      </c>
      <c>
        <is>
          <t>Kullanıcı Bağlantı Hattı</t>
        </is>
      </c>
      <c>
        <v>L-157 YEŞİLKENT 35-14-L00157_956661433_956661433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11.07.2023 12:00:18</t>
        </is>
      </c>
      <c>
        <is>
          <t>11.07.2023 15:18:21</t>
        </is>
      </c>
      <c>
        <v>3.300833333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0.9999028763849332</v>
      </c>
      <c>
        <v>0</v>
      </c>
      <c>
        <v>0</v>
      </c>
      <c>
        <v>0</v>
      </c>
      <c>
        <v>0</v>
      </c>
      <c>
        <v>0</v>
      </c>
      <c>
        <v>0</v>
      </c>
      <c>
        <v>0.9999028763849332</v>
      </c>
    </row>
    <row>
      <c>
        <v>2604351</v>
      </c>
      <c>
        <v>1</v>
      </c>
      <c>
        <is>
          <t>İZMİR</t>
        </is>
      </c>
      <c>
        <v>BALÇOVA</v>
      </c>
      <c>
        <is>
          <t>Dağıtım Transformatörü</t>
        </is>
      </c>
      <c>
        <v>M-3093(YATIRIM REZERVE) 35-07-M03093_35-07-M03093_80993890</v>
      </c>
      <c>
        <v>Şebeke Yenileme ve Kapasite Artışı Çalışması</v>
      </c>
      <c>
        <v>Dağıtım-AG</v>
      </c>
      <c>
        <v>Uzun</v>
      </c>
      <c>
        <v>Şebeke işletmecisi</v>
      </c>
      <c>
        <v>Bildirimli</v>
      </c>
      <c>
        <is>
          <t>11.07.2023 09:07:15</t>
        </is>
      </c>
      <c>
        <is>
          <t>11.07.2023 15:41:43</t>
        </is>
      </c>
      <c>
        <v>6.574444444</v>
      </c>
      <c>
        <v>0</v>
      </c>
      <c>
        <v>718</v>
      </c>
      <c>
        <v>0</v>
      </c>
      <c>
        <v>0</v>
      </c>
      <c>
        <v>0</v>
      </c>
      <c>
        <v>112</v>
      </c>
      <c>
        <v>0</v>
      </c>
      <c>
        <v>0</v>
      </c>
      <c>
        <v>0</v>
      </c>
      <c>
        <v>1130.5637341676616</v>
      </c>
      <c>
        <v>0</v>
      </c>
      <c>
        <v>0</v>
      </c>
      <c>
        <v>0</v>
      </c>
      <c>
        <v>710.1865583343352</v>
      </c>
      <c>
        <v>0</v>
      </c>
      <c>
        <v>0</v>
      </c>
      <c>
        <v>1840.7502925019967</v>
      </c>
    </row>
    <row>
      <c>
        <v>2604886</v>
      </c>
      <c>
        <v>1</v>
      </c>
      <c>
        <is>
          <t>İZMİR</t>
        </is>
      </c>
      <c>
        <v>ÇİĞLİ</v>
      </c>
      <c>
        <is>
          <t>OG Fideri</t>
        </is>
      </c>
      <c>
        <v>M-251 35-09-M00251_M-252 M03_47547415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11.07.2023 17:49:31</t>
        </is>
      </c>
      <c>
        <is>
          <t>11.07.2023 18:11:41</t>
        </is>
      </c>
      <c>
        <v>0.369444444</v>
      </c>
      <c>
        <v>1</v>
      </c>
      <c>
        <v>531</v>
      </c>
      <c>
        <v>0</v>
      </c>
      <c>
        <v>1</v>
      </c>
      <c>
        <v>13</v>
      </c>
      <c>
        <v>122</v>
      </c>
      <c>
        <v>2</v>
      </c>
      <c>
        <v>1</v>
      </c>
      <c>
        <v>3.7971640890060696</v>
      </c>
      <c>
        <v>65.53928777178683</v>
      </c>
      <c>
        <v>0</v>
      </c>
      <c>
        <v>1.0689674939233333</v>
      </c>
      <c>
        <v>52.15533820130913</v>
      </c>
      <c>
        <v>78.27595899467778</v>
      </c>
      <c>
        <v>53.32719746405973</v>
      </c>
      <c>
        <v>5.433648551959067</v>
      </c>
      <c>
        <v>259.597562566722</v>
      </c>
    </row>
    <row>
      <c>
        <v>2605038</v>
      </c>
      <c>
        <v>1</v>
      </c>
      <c>
        <is>
          <t>MANİSA</t>
        </is>
      </c>
      <c>
        <v>AKHİSAR</v>
      </c>
      <c>
        <is>
          <t>DM</t>
        </is>
      </c>
      <c>
        <v>DAĞDERE DM 45-72-M00097_ÇITAK M05_2106082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11.07.2023 20:49:36</t>
        </is>
      </c>
      <c>
        <is>
          <t>11.07.2023 20:55:08</t>
        </is>
      </c>
      <c>
        <v>0.092222222</v>
      </c>
      <c>
        <v>3</v>
      </c>
      <c>
        <v>1284</v>
      </c>
      <c>
        <v>5</v>
      </c>
      <c>
        <v>37</v>
      </c>
      <c>
        <v>7</v>
      </c>
      <c>
        <v>69</v>
      </c>
      <c>
        <v>0</v>
      </c>
      <c>
        <v>0</v>
      </c>
      <c>
        <v>0.07398965114</v>
      </c>
      <c>
        <v>10.810165964342774</v>
      </c>
      <c>
        <v>3.18639316879928</v>
      </c>
      <c>
        <v>1.364738124683736</v>
      </c>
      <c>
        <v>1.4571280407894167</v>
      </c>
      <c>
        <v>1.9918034684544268</v>
      </c>
      <c>
        <v>0</v>
      </c>
      <c>
        <v>0</v>
      </c>
      <c>
        <v>18.884218418209635</v>
      </c>
    </row>
    <row>
      <c>
        <v>2604491</v>
      </c>
      <c>
        <v>1</v>
      </c>
      <c>
        <is>
          <t>İZMİR</t>
        </is>
      </c>
      <c>
        <v>BORNOVA</v>
      </c>
      <c>
        <is>
          <t>AG Fideri</t>
        </is>
      </c>
      <c>
        <v>M-1212 35-02-M01212_C_56365138_56365138</v>
      </c>
      <c>
        <v>Şebeke Yenileme ve Kapasite Artışı Çalışması</v>
      </c>
      <c>
        <v>Dağıtım-AG</v>
      </c>
      <c>
        <v>Uzun</v>
      </c>
      <c>
        <v>Şebeke işletmecisi</v>
      </c>
      <c>
        <v>Bildirimli</v>
      </c>
      <c>
        <is>
          <t>11.07.2023 10:44:32</t>
        </is>
      </c>
      <c>
        <is>
          <t>11.07.2023 12:04:44</t>
        </is>
      </c>
      <c>
        <v>1.336666666</v>
      </c>
      <c>
        <v>0</v>
      </c>
      <c>
        <v>135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46.766610461899525</v>
      </c>
      <c>
        <v>0</v>
      </c>
      <c>
        <v>0</v>
      </c>
      <c>
        <v>0</v>
      </c>
      <c>
        <v>5.994108305918154</v>
      </c>
      <c>
        <v>0</v>
      </c>
      <c>
        <v>0</v>
      </c>
      <c>
        <v>52.76071876781768</v>
      </c>
    </row>
    <row>
      <c>
        <v>2604783</v>
      </c>
      <c>
        <v>1</v>
      </c>
      <c>
        <is>
          <t>MANİSA</t>
        </is>
      </c>
      <c>
        <v>SARIGÖL</v>
      </c>
      <c>
        <is>
          <t>Dağıtım Transformatörü</t>
        </is>
      </c>
      <c>
        <v>BEREKETLİ TR-2 YEĞENLER 45-79-M00322_45-79-M00322_2349137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11.07.2023 16:07:13</t>
        </is>
      </c>
      <c>
        <is>
          <t>11.07.2023 17:14:07</t>
        </is>
      </c>
      <c>
        <v>1.115</v>
      </c>
      <c>
        <v>0</v>
      </c>
      <c>
        <v>22</v>
      </c>
      <c>
        <v>0</v>
      </c>
      <c>
        <v>8</v>
      </c>
      <c>
        <v>0</v>
      </c>
      <c>
        <v>1</v>
      </c>
      <c>
        <v>0</v>
      </c>
      <c>
        <v>0</v>
      </c>
      <c>
        <v>0</v>
      </c>
      <c>
        <v>4.151320900789937</v>
      </c>
      <c>
        <v>0</v>
      </c>
      <c>
        <v>35.88522495359247</v>
      </c>
      <c>
        <v>0</v>
      </c>
      <c>
        <v>0</v>
      </c>
      <c>
        <v>0</v>
      </c>
      <c>
        <v>0</v>
      </c>
      <c>
        <v>40.03654585438241</v>
      </c>
    </row>
    <row>
      <c>
        <v>2604932</v>
      </c>
      <c>
        <v>1</v>
      </c>
      <c>
        <is>
          <t>MANİSA</t>
        </is>
      </c>
      <c>
        <v>SOMA</v>
      </c>
      <c>
        <is>
          <t>OG Fideri</t>
        </is>
      </c>
      <c>
        <v>SOMA KÖYLER DM-2 45-82-M00125_HatBaşıAyırıcı_53136198 M08_53136198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11.07.2023 18:37:46</t>
        </is>
      </c>
      <c>
        <is>
          <t>11.07.2023 21:11:35</t>
        </is>
      </c>
      <c>
        <v>2.563611111</v>
      </c>
      <c>
        <v>0</v>
      </c>
      <c>
        <v>173</v>
      </c>
      <c>
        <v>0</v>
      </c>
      <c>
        <v>0</v>
      </c>
      <c>
        <v>1</v>
      </c>
      <c>
        <v>13</v>
      </c>
      <c>
        <v>0</v>
      </c>
      <c>
        <v>0</v>
      </c>
      <c>
        <v>0</v>
      </c>
      <c>
        <v>58.825597710705644</v>
      </c>
      <c>
        <v>0</v>
      </c>
      <c>
        <v>0</v>
      </c>
      <c>
        <v>3.6018664526177613</v>
      </c>
      <c>
        <v>24.572520040882203</v>
      </c>
      <c>
        <v>0</v>
      </c>
      <c>
        <v>0</v>
      </c>
      <c>
        <v>86.99998420420562</v>
      </c>
    </row>
    <row>
      <c>
        <v>2604288</v>
      </c>
      <c>
        <v>1</v>
      </c>
      <c>
        <is>
          <t>İZMİR</t>
        </is>
      </c>
      <c>
        <v>ÖDEMİŞ</v>
      </c>
      <c>
        <is>
          <t>KÖK</t>
        </is>
      </c>
      <c>
        <v>LOKMANKUYU KÖK 35-15-L00903_ÖZEL MÜŞTERİLER L03_67112584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11.07.2023 07:11:36</t>
        </is>
      </c>
      <c>
        <is>
          <t>11.07.2023 07:53:54</t>
        </is>
      </c>
      <c>
        <v>0.705</v>
      </c>
      <c>
        <v>0</v>
      </c>
      <c>
        <v>0</v>
      </c>
      <c>
        <v>34</v>
      </c>
      <c>
        <v>1</v>
      </c>
      <c>
        <v>3</v>
      </c>
      <c>
        <v>0</v>
      </c>
      <c>
        <v>0</v>
      </c>
      <c>
        <v>0</v>
      </c>
      <c>
        <v>0</v>
      </c>
      <c>
        <v>0</v>
      </c>
      <c>
        <v>227.5635764997253</v>
      </c>
      <c>
        <v>1.9158401620799999</v>
      </c>
      <c>
        <v>40.404236949512466</v>
      </c>
      <c>
        <v>0</v>
      </c>
      <c>
        <v>0</v>
      </c>
      <c>
        <v>0</v>
      </c>
      <c>
        <v>269.88365361131775</v>
      </c>
    </row>
    <row>
      <c>
        <v>2604952</v>
      </c>
      <c>
        <v>1</v>
      </c>
      <c>
        <is>
          <t>İZMİR</t>
        </is>
      </c>
      <c>
        <v>ÖDEMİŞ</v>
      </c>
      <c>
        <is>
          <t>Kullanıcı Bağlantı Hattı</t>
        </is>
      </c>
      <c>
        <v>OVACIK TR-1 35-15-L00285_950399987_950399987</v>
      </c>
      <c>
        <v>AG Box / Sdk Abone Çıkış Sigorta Atığı</v>
      </c>
      <c>
        <v>Dağıtım-AG</v>
      </c>
      <c>
        <v>Uzun</v>
      </c>
      <c>
        <v>Şebeke işletmecisi</v>
      </c>
      <c>
        <v>Bildirimsiz</v>
      </c>
      <c>
        <is>
          <t>11.07.2023 18:55:00</t>
        </is>
      </c>
      <c>
        <is>
          <t>11.07.2023 21:35:25</t>
        </is>
      </c>
      <c>
        <v>2.673611111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0.05122811625631944</v>
      </c>
      <c>
        <v>0</v>
      </c>
      <c>
        <v>0</v>
      </c>
      <c>
        <v>0</v>
      </c>
      <c>
        <v>0</v>
      </c>
      <c>
        <v>0</v>
      </c>
      <c>
        <v>0</v>
      </c>
      <c>
        <v>0.05122811625631944</v>
      </c>
    </row>
    <row>
      <c>
        <v>2604262</v>
      </c>
      <c>
        <v>1</v>
      </c>
      <c>
        <is>
          <t>MANİSA</t>
        </is>
      </c>
      <c>
        <v>ALAŞEHİR</v>
      </c>
      <c>
        <is>
          <t>KÖK</t>
        </is>
      </c>
      <c>
        <v>UÇAK KARDEŞLER KÖK 45-73-M00296_MODERN BETON M03_66733880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11.07.2023 05:58:26</t>
        </is>
      </c>
      <c>
        <is>
          <t>11.07.2023 06:02:36</t>
        </is>
      </c>
      <c>
        <v>0.069444444</v>
      </c>
      <c>
        <v>0</v>
      </c>
      <c>
        <v>0</v>
      </c>
      <c>
        <v>0</v>
      </c>
      <c>
        <v>0</v>
      </c>
      <c>
        <v>4</v>
      </c>
      <c>
        <v>0</v>
      </c>
      <c>
        <v>7</v>
      </c>
      <c>
        <v>0</v>
      </c>
      <c>
        <v>0</v>
      </c>
      <c>
        <v>0</v>
      </c>
      <c>
        <v>0</v>
      </c>
      <c>
        <v>0</v>
      </c>
      <c>
        <v>10.018614254237773</v>
      </c>
      <c>
        <v>0</v>
      </c>
      <c>
        <v>24.253376694101785</v>
      </c>
      <c>
        <v>0</v>
      </c>
      <c>
        <v>34.27199094833956</v>
      </c>
    </row>
    <row>
      <c>
        <v>2604972</v>
      </c>
      <c>
        <v>1</v>
      </c>
      <c>
        <is>
          <t>MANİSA</t>
        </is>
      </c>
      <c>
        <v>ŞEHZADELER</v>
      </c>
      <c>
        <is>
          <t>KÖK</t>
        </is>
      </c>
      <c>
        <v>KARAOĞLANLI TR-1 KÖK 45-71-M00091_BOZKÖY ÇIKIŞ M03_61195440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11.07.2023 19:36:41</t>
        </is>
      </c>
      <c>
        <is>
          <t>11.07.2023 19:48:56</t>
        </is>
      </c>
      <c>
        <v>0.204166666</v>
      </c>
      <c>
        <v>13</v>
      </c>
      <c>
        <v>1114</v>
      </c>
      <c>
        <v>266</v>
      </c>
      <c>
        <v>116</v>
      </c>
      <c>
        <v>20</v>
      </c>
      <c>
        <v>147</v>
      </c>
      <c>
        <v>1</v>
      </c>
      <c>
        <v>0</v>
      </c>
      <c>
        <v>1.9884949429054501</v>
      </c>
      <c>
        <v>41.05441827679565</v>
      </c>
      <c>
        <v>178.19790412778218</v>
      </c>
      <c>
        <v>30.52743444096763</v>
      </c>
      <c>
        <v>10.436970161172475</v>
      </c>
      <c>
        <v>20.24407905845101</v>
      </c>
      <c>
        <v>5.279734035062551</v>
      </c>
      <c>
        <v>0</v>
      </c>
      <c>
        <v>287.72903504313695</v>
      </c>
    </row>
    <row>
      <c>
        <v>2604282</v>
      </c>
      <c>
        <v>1</v>
      </c>
      <c>
        <is>
          <t>MANİSA</t>
        </is>
      </c>
      <c>
        <v>SALİHLİ</v>
      </c>
      <c>
        <is>
          <t>Dağıtım Transformatörü</t>
        </is>
      </c>
      <c>
        <v>HASALAN TR-2 45-78-L00384_45-78-L00384_2350567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11.07.2023 06:41:40</t>
        </is>
      </c>
      <c>
        <is>
          <t>11.07.2023 07:37:14</t>
        </is>
      </c>
      <c>
        <v>0.926111111</v>
      </c>
      <c>
        <v>0</v>
      </c>
      <c>
        <v>4</v>
      </c>
      <c>
        <v>0</v>
      </c>
      <c>
        <v>8</v>
      </c>
      <c>
        <v>0</v>
      </c>
      <c>
        <v>0</v>
      </c>
      <c>
        <v>0</v>
      </c>
      <c>
        <v>0</v>
      </c>
      <c>
        <v>0</v>
      </c>
      <c>
        <v>0.387228869865947</v>
      </c>
      <c>
        <v>0</v>
      </c>
      <c>
        <v>12.032575159251168</v>
      </c>
      <c>
        <v>0</v>
      </c>
      <c>
        <v>0</v>
      </c>
      <c>
        <v>0</v>
      </c>
      <c>
        <v>0</v>
      </c>
      <c>
        <v>12.419804029117115</v>
      </c>
    </row>
    <row>
      <c>
        <v>2604305</v>
      </c>
      <c>
        <v>1</v>
      </c>
      <c>
        <is>
          <t>MANİSA</t>
        </is>
      </c>
      <c>
        <v>YUNUSEMRE</v>
      </c>
      <c>
        <is>
          <t>DM</t>
        </is>
      </c>
      <c>
        <v>MURADİYE DM 45-71-M00006_ÜÇPINAR DM M02_2076872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11.07.2023 08:07:53</t>
        </is>
      </c>
      <c>
        <is>
          <t>11.07.2023 08:34:06</t>
        </is>
      </c>
      <c>
        <v>0.436944444</v>
      </c>
      <c>
        <v>69</v>
      </c>
      <c>
        <v>5354</v>
      </c>
      <c>
        <v>548</v>
      </c>
      <c>
        <v>402</v>
      </c>
      <c>
        <v>58</v>
      </c>
      <c>
        <v>565</v>
      </c>
      <c>
        <v>4</v>
      </c>
      <c>
        <v>0</v>
      </c>
      <c>
        <v>26.930775505053838</v>
      </c>
      <c>
        <v>354.6403140195193</v>
      </c>
      <c>
        <v>599.9496137276882</v>
      </c>
      <c>
        <v>206.3200484389835</v>
      </c>
      <c>
        <v>293.0067463766569</v>
      </c>
      <c>
        <v>135.3381657159804</v>
      </c>
      <c>
        <v>218.7659941474488</v>
      </c>
      <c>
        <v>0</v>
      </c>
      <c>
        <v>1834.9516579313308</v>
      </c>
    </row>
    <row>
      <c>
        <v>2604660</v>
      </c>
      <c>
        <v>1</v>
      </c>
      <c>
        <is>
          <t>İZMİR</t>
        </is>
      </c>
      <c>
        <v>ÇİĞLİ</v>
      </c>
      <c>
        <is>
          <t>OG Fideri</t>
        </is>
      </c>
      <c>
        <v>M-251 35-09-M00251_M-263 M02_47547414</v>
      </c>
      <c>
        <v>Üçüncü Şahısların Vermiş Olduğu Hasarlar</v>
      </c>
      <c>
        <v>Dağıtım-OG</v>
      </c>
      <c>
        <v>Uzun</v>
      </c>
      <c>
        <v>Dışsal</v>
      </c>
      <c>
        <v>Bildirimsiz</v>
      </c>
      <c>
        <is>
          <t>11.07.2023 11:57:00</t>
        </is>
      </c>
      <c>
        <is>
          <t>11.07.2023 17:12:30</t>
        </is>
      </c>
      <c>
        <v>5.258333333</v>
      </c>
      <c>
        <v>0</v>
      </c>
      <c>
        <v>213</v>
      </c>
      <c>
        <v>0</v>
      </c>
      <c>
        <v>0</v>
      </c>
      <c>
        <v>1</v>
      </c>
      <c>
        <v>19</v>
      </c>
      <c>
        <v>2</v>
      </c>
      <c>
        <v>0</v>
      </c>
      <c>
        <v>0</v>
      </c>
      <c>
        <v>316.1336224118365</v>
      </c>
      <c>
        <v>0</v>
      </c>
      <c>
        <v>0</v>
      </c>
      <c>
        <v>11.529462092166668</v>
      </c>
      <c>
        <v>357.9812113417045</v>
      </c>
      <c>
        <v>3886.684019479748</v>
      </c>
      <c>
        <v>0</v>
      </c>
      <c>
        <v>4572.328315325455</v>
      </c>
    </row>
    <row>
      <c>
        <v>2604766</v>
      </c>
      <c>
        <v>1</v>
      </c>
      <c>
        <is>
          <t>İZMİR</t>
        </is>
      </c>
      <c>
        <v>KARABURUN</v>
      </c>
      <c>
        <is>
          <t>AG Fideri</t>
        </is>
      </c>
      <c>
        <v>KÖSEDERE TR-1 35-21-L00124_C_91011764_91011764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11.07.2023 15:48:40</t>
        </is>
      </c>
      <c>
        <is>
          <t>11.07.2023 19:42:18</t>
        </is>
      </c>
      <c>
        <v>3.893888888</v>
      </c>
      <c>
        <v>0</v>
      </c>
      <c>
        <v>78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48.89750433998603</v>
      </c>
      <c>
        <v>0</v>
      </c>
      <c>
        <v>0</v>
      </c>
      <c>
        <v>0</v>
      </c>
      <c>
        <v>3.0466064774540804</v>
      </c>
      <c>
        <v>0</v>
      </c>
      <c>
        <v>0</v>
      </c>
      <c>
        <v>51.944110817440105</v>
      </c>
    </row>
    <row>
      <c>
        <v>2604809</v>
      </c>
      <c>
        <v>1</v>
      </c>
      <c>
        <is>
          <t>İZMİR</t>
        </is>
      </c>
      <c>
        <v>ALİAĞA</v>
      </c>
      <c>
        <is>
          <t>DM</t>
        </is>
      </c>
      <c>
        <v>ALİAĞA TR-43 DM 35-17-M00043_GÜZELHİSAR ÇIKIŞI M13_2122093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11.07.2023 16:44:07</t>
        </is>
      </c>
      <c>
        <is>
          <t>11.07.2023 17:01:30</t>
        </is>
      </c>
      <c>
        <v>0.289722222</v>
      </c>
      <c>
        <v>5</v>
      </c>
      <c>
        <v>732</v>
      </c>
      <c>
        <v>26</v>
      </c>
      <c>
        <v>12</v>
      </c>
      <c>
        <v>32</v>
      </c>
      <c>
        <v>51</v>
      </c>
      <c>
        <v>0</v>
      </c>
      <c>
        <v>0</v>
      </c>
      <c>
        <v>1.4798935624198977</v>
      </c>
      <c>
        <v>49.63896627345553</v>
      </c>
      <c>
        <v>27.969838728552798</v>
      </c>
      <c>
        <v>3.743754274700156</v>
      </c>
      <c>
        <v>202.00722635827424</v>
      </c>
      <c>
        <v>19.37612258107999</v>
      </c>
      <c>
        <v>0</v>
      </c>
      <c>
        <v>0</v>
      </c>
      <c>
        <v>304.2158017784826</v>
      </c>
    </row>
    <row>
      <c>
        <v>2604417</v>
      </c>
      <c>
        <v>1</v>
      </c>
      <c>
        <is>
          <t>İZMİR</t>
        </is>
      </c>
      <c>
        <v>TİRE</v>
      </c>
      <c>
        <is>
          <t>AG Fideri</t>
        </is>
      </c>
      <c>
        <v>DM 1-2/5 35-29-L00062_48309387_56396708_56396708</v>
      </c>
      <c>
        <v>Şebeke Yenileme ve Kapasite Artışı Çalışması</v>
      </c>
      <c>
        <v>Dağıtım-AG</v>
      </c>
      <c>
        <v>Uzun</v>
      </c>
      <c>
        <v>Şebeke işletmecisi</v>
      </c>
      <c>
        <v>Bildirimli</v>
      </c>
      <c>
        <is>
          <t>11.07.2023 09:59:41</t>
        </is>
      </c>
      <c>
        <is>
          <t>11.07.2023 15:58:21</t>
        </is>
      </c>
      <c>
        <v>5.977777777</v>
      </c>
      <c>
        <v>0</v>
      </c>
      <c>
        <v>13</v>
      </c>
      <c>
        <v>0</v>
      </c>
      <c>
        <v>1</v>
      </c>
      <c>
        <v>0</v>
      </c>
      <c>
        <v>3</v>
      </c>
      <c>
        <v>0</v>
      </c>
      <c>
        <v>0</v>
      </c>
      <c>
        <v>0</v>
      </c>
      <c>
        <v>15.999752201880744</v>
      </c>
      <c>
        <v>0</v>
      </c>
      <c>
        <v>17.6336672447</v>
      </c>
      <c>
        <v>0</v>
      </c>
      <c>
        <v>2.476624519524433</v>
      </c>
      <c>
        <v>0</v>
      </c>
      <c>
        <v>0</v>
      </c>
      <c>
        <v>36.11004396610518</v>
      </c>
    </row>
    <row>
      <c>
        <v>2604749</v>
      </c>
      <c>
        <v>1</v>
      </c>
      <c>
        <is>
          <t>İZMİR</t>
        </is>
      </c>
      <c>
        <v>BORNOVA</v>
      </c>
      <c>
        <is>
          <t>TM Fideri</t>
        </is>
      </c>
      <c>
        <v>BORNOVA TM 35-02-A00005_ANA TEVZİ K05_2308537</v>
      </c>
      <c>
        <v>Manevra</v>
      </c>
      <c>
        <v>Dağıtım-OG</v>
      </c>
      <c>
        <v>Uzun</v>
      </c>
      <c>
        <v>Şebeke işletmecisi</v>
      </c>
      <c>
        <v>Bildirimsiz</v>
      </c>
      <c>
        <is>
          <t>11.07.2023 15:33:57</t>
        </is>
      </c>
      <c>
        <is>
          <t>11.07.2023 15:46:35</t>
        </is>
      </c>
      <c>
        <v>0.210555555</v>
      </c>
      <c>
        <v>0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1204.9681864697961</v>
      </c>
      <c>
        <v>0</v>
      </c>
      <c>
        <v>0</v>
      </c>
      <c>
        <v>0</v>
      </c>
      <c>
        <v>1204.9681864697961</v>
      </c>
    </row>
    <row>
      <c>
        <v>2604254</v>
      </c>
      <c>
        <v>1</v>
      </c>
      <c>
        <is>
          <t>İZMİR</t>
        </is>
      </c>
      <c>
        <v>DİKİLİ</v>
      </c>
      <c>
        <is>
          <t>DM</t>
        </is>
      </c>
      <c>
        <v>ÇANDARLI DM-TR-20 35-30-M00020_BERGAMA-1 M11_72352830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11.07.2023 05:29:14</t>
        </is>
      </c>
      <c>
        <is>
          <t>11.07.2023 05:35:51</t>
        </is>
      </c>
      <c>
        <v>0.110277777</v>
      </c>
      <c>
        <v>1</v>
      </c>
      <c>
        <v>1334</v>
      </c>
      <c>
        <v>28</v>
      </c>
      <c>
        <v>85</v>
      </c>
      <c>
        <v>5</v>
      </c>
      <c>
        <v>49</v>
      </c>
      <c>
        <v>0</v>
      </c>
      <c>
        <v>3</v>
      </c>
      <c>
        <v>0.08516229171879634</v>
      </c>
      <c>
        <v>29.072631147491958</v>
      </c>
      <c>
        <v>50.07343161035587</v>
      </c>
      <c>
        <v>25.92595098282911</v>
      </c>
      <c>
        <v>3.1182709114076514</v>
      </c>
      <c>
        <v>13.392100648755383</v>
      </c>
      <c>
        <v>0</v>
      </c>
      <c>
        <v>1.3526708002362</v>
      </c>
      <c>
        <v>123.02021839279496</v>
      </c>
    </row>
    <row>
      <c>
        <v>2604941</v>
      </c>
      <c>
        <v>1</v>
      </c>
      <c>
        <is>
          <t>İZMİR</t>
        </is>
      </c>
      <c>
        <v>BERGAMA</v>
      </c>
      <c>
        <is>
          <t>AG Fideri</t>
        </is>
      </c>
      <c>
        <v>ARAPLI TR-1 35-16-M00747_A_91016361_91016361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11.07.2023 18:55:15</t>
        </is>
      </c>
      <c>
        <is>
          <t>11.07.2023 22:28:01</t>
        </is>
      </c>
      <c>
        <v>3.546111111</v>
      </c>
      <c>
        <v>0</v>
      </c>
      <c>
        <v>1</v>
      </c>
      <c>
        <v>0</v>
      </c>
      <c>
        <v>3</v>
      </c>
      <c>
        <v>0</v>
      </c>
      <c>
        <v>3</v>
      </c>
      <c>
        <v>0</v>
      </c>
      <c>
        <v>0</v>
      </c>
      <c>
        <v>0</v>
      </c>
      <c>
        <v>3.8680749575312716</v>
      </c>
      <c>
        <v>0</v>
      </c>
      <c>
        <v>22.309763048310735</v>
      </c>
      <c>
        <v>0</v>
      </c>
      <c>
        <v>17.340647542472063</v>
      </c>
      <c>
        <v>0</v>
      </c>
      <c>
        <v>0</v>
      </c>
      <c>
        <v>43.51848554831407</v>
      </c>
    </row>
    <row>
      <c>
        <v>2604795</v>
      </c>
      <c>
        <v>1</v>
      </c>
      <c>
        <is>
          <t>MANİSA</t>
        </is>
      </c>
      <c>
        <v>ŞEHZADELER</v>
      </c>
      <c>
        <is>
          <t>KÖK</t>
        </is>
      </c>
      <c>
        <v>HARMANDALI KÖK 45-71-M00061_HARMANDALI KÖYÜ M02_72230848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11.07.2023 16:23:21</t>
        </is>
      </c>
      <c>
        <is>
          <t>11.07.2023 18:19:14</t>
        </is>
      </c>
      <c>
        <v>1.931388888</v>
      </c>
      <c>
        <v>0</v>
      </c>
      <c>
        <v>143</v>
      </c>
      <c>
        <v>37</v>
      </c>
      <c>
        <v>45</v>
      </c>
      <c>
        <v>0</v>
      </c>
      <c>
        <v>25</v>
      </c>
      <c>
        <v>0</v>
      </c>
      <c>
        <v>0</v>
      </c>
      <c>
        <v>0</v>
      </c>
      <c>
        <v>68.30343752863227</v>
      </c>
      <c>
        <v>261.5807870893921</v>
      </c>
      <c>
        <v>293.2379137566076</v>
      </c>
      <c>
        <v>0</v>
      </c>
      <c>
        <v>33.80295749154464</v>
      </c>
      <c>
        <v>0</v>
      </c>
      <c>
        <v>0</v>
      </c>
      <c>
        <v>656.9250958661765</v>
      </c>
    </row>
    <row>
      <c>
        <v>2604789</v>
      </c>
      <c>
        <v>1</v>
      </c>
      <c>
        <is>
          <t>İZMİR</t>
        </is>
      </c>
      <c>
        <v>NARLIDERE</v>
      </c>
      <c>
        <is>
          <t>Dağıtım Transformatörü</t>
        </is>
      </c>
      <c>
        <v>K-185 35-07-K00185_35-07-K00185_48243243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11.07.2023 16:10:40</t>
        </is>
      </c>
      <c>
        <is>
          <t>11.07.2023 16:43:40</t>
        </is>
      </c>
      <c>
        <v>0.55</v>
      </c>
      <c>
        <v>0</v>
      </c>
      <c>
        <v>142</v>
      </c>
      <c>
        <v>0</v>
      </c>
      <c>
        <v>36</v>
      </c>
      <c>
        <v>0</v>
      </c>
      <c>
        <v>15</v>
      </c>
      <c>
        <v>0</v>
      </c>
      <c>
        <v>0</v>
      </c>
      <c>
        <v>0</v>
      </c>
      <c>
        <v>96.17243380524128</v>
      </c>
      <c>
        <v>0</v>
      </c>
      <c>
        <v>11.294439910021454</v>
      </c>
      <c>
        <v>0</v>
      </c>
      <c>
        <v>9.55212394388274</v>
      </c>
      <c>
        <v>0</v>
      </c>
      <c>
        <v>0</v>
      </c>
      <c>
        <v>117.01899765914547</v>
      </c>
    </row>
    <row>
      <c>
        <v>2604248</v>
      </c>
      <c>
        <v>1</v>
      </c>
      <c>
        <is>
          <t>MANİSA</t>
        </is>
      </c>
      <c>
        <v>AHMETLİ</v>
      </c>
      <c>
        <is>
          <t>DM</t>
        </is>
      </c>
      <c>
        <v>AHMETLİ İM 45-84-A00001_TATAROCAĞI ATAKÖY L06_2064238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11.07.2023 04:20:11</t>
        </is>
      </c>
      <c>
        <is>
          <t>11.07.2023 04:29:46</t>
        </is>
      </c>
      <c>
        <v>0.159722222</v>
      </c>
      <c>
        <v>2</v>
      </c>
      <c>
        <v>381</v>
      </c>
      <c>
        <v>94</v>
      </c>
      <c>
        <v>86</v>
      </c>
      <c>
        <v>10</v>
      </c>
      <c>
        <v>29</v>
      </c>
      <c>
        <v>1</v>
      </c>
      <c>
        <v>0</v>
      </c>
      <c>
        <v>1.2745528927001888</v>
      </c>
      <c>
        <v>7.6843482980127815</v>
      </c>
      <c>
        <v>33.20405586951022</v>
      </c>
      <c>
        <v>29.902818270410542</v>
      </c>
      <c>
        <v>2.1748581319072735</v>
      </c>
      <c>
        <v>3.011384509241465</v>
      </c>
      <c>
        <v>5.2775829597728245</v>
      </c>
      <c>
        <v>0</v>
      </c>
      <c>
        <v>82.5296009315553</v>
      </c>
    </row>
    <row>
      <c>
        <v>2604540</v>
      </c>
      <c>
        <v>1</v>
      </c>
      <c>
        <is>
          <t>İZMİR</t>
        </is>
      </c>
      <c>
        <v>KARABAĞLAR</v>
      </c>
      <c>
        <is>
          <t>TM Fideri</t>
        </is>
      </c>
      <c>
        <v>BOZYAKA TM 35-01-A00007_BOZYAKA-5 K17_2062933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11.07.2023 11:19:31</t>
        </is>
      </c>
      <c>
        <is>
          <t>11.07.2023 12:21:00</t>
        </is>
      </c>
      <c>
        <v>1.024722222</v>
      </c>
      <c>
        <v>0</v>
      </c>
      <c>
        <v>4070</v>
      </c>
      <c>
        <v>0</v>
      </c>
      <c>
        <v>0</v>
      </c>
      <c>
        <v>1</v>
      </c>
      <c>
        <v>304</v>
      </c>
      <c>
        <v>0</v>
      </c>
      <c>
        <v>0</v>
      </c>
      <c>
        <v>0</v>
      </c>
      <c>
        <v>988.3568462759904</v>
      </c>
      <c>
        <v>0</v>
      </c>
      <c>
        <v>0</v>
      </c>
      <c>
        <v>0.9742045674716757</v>
      </c>
      <c>
        <v>419.39258954064536</v>
      </c>
      <c>
        <v>0</v>
      </c>
      <c>
        <v>0</v>
      </c>
      <c>
        <v>1408.7236403841075</v>
      </c>
    </row>
    <row>
      <c>
        <v>2604981</v>
      </c>
      <c>
        <v>1</v>
      </c>
      <c>
        <is>
          <t>MANİSA</t>
        </is>
      </c>
      <c>
        <v>SARIGÖL</v>
      </c>
      <c>
        <is>
          <t>Dağıtım Transformatörü</t>
        </is>
      </c>
      <c>
        <v>BEREKETLİ TR-2 YEĞENLER 45-79-M00322_45-79-M00322_2349137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11.07.2023 19:43:51</t>
        </is>
      </c>
      <c>
        <is>
          <t>11.07.2023 22:36:01</t>
        </is>
      </c>
      <c>
        <v>2.869444444</v>
      </c>
      <c>
        <v>0</v>
      </c>
      <c>
        <v>22</v>
      </c>
      <c>
        <v>0</v>
      </c>
      <c>
        <v>8</v>
      </c>
      <c>
        <v>0</v>
      </c>
      <c>
        <v>1</v>
      </c>
      <c>
        <v>0</v>
      </c>
      <c>
        <v>0</v>
      </c>
      <c>
        <v>0</v>
      </c>
      <c>
        <v>10.540262711033327</v>
      </c>
      <c>
        <v>0</v>
      </c>
      <c>
        <v>99.47057305169959</v>
      </c>
      <c>
        <v>0</v>
      </c>
      <c>
        <v>0</v>
      </c>
      <c>
        <v>0</v>
      </c>
      <c>
        <v>0</v>
      </c>
      <c>
        <v>110.01083576273291</v>
      </c>
    </row>
    <row>
      <c>
        <v>2604334</v>
      </c>
      <c>
        <v>1</v>
      </c>
      <c>
        <is>
          <t>MANİSA</t>
        </is>
      </c>
      <c>
        <v>AKHİSAR</v>
      </c>
      <c>
        <is>
          <t>Dağıtım Transformatörü</t>
        </is>
      </c>
      <c>
        <v>DAYIOĞLU TR-2 45-72-L00340_45-72-L00340_2374637</v>
      </c>
      <c>
        <v>Şebeke Yenileme ve Kapasite Artışı Çalışması</v>
      </c>
      <c>
        <v>Dağıtım-AG</v>
      </c>
      <c>
        <v>Uzun</v>
      </c>
      <c>
        <v>Şebeke işletmecisi</v>
      </c>
      <c>
        <v>Bildirimli</v>
      </c>
      <c>
        <is>
          <t>11.07.2023 08:57:33</t>
        </is>
      </c>
      <c>
        <is>
          <t>11.07.2023 17:51:16</t>
        </is>
      </c>
      <c>
        <v>8.895277777</v>
      </c>
      <c>
        <v>0</v>
      </c>
      <c>
        <v>23</v>
      </c>
      <c>
        <v>0</v>
      </c>
      <c>
        <v>58</v>
      </c>
      <c>
        <v>0</v>
      </c>
      <c>
        <v>3</v>
      </c>
      <c>
        <v>0</v>
      </c>
      <c>
        <v>0</v>
      </c>
      <c>
        <v>0</v>
      </c>
      <c>
        <v>33.67877363590137</v>
      </c>
      <c>
        <v>0</v>
      </c>
      <c>
        <v>164.86020852729607</v>
      </c>
      <c>
        <v>0</v>
      </c>
      <c>
        <v>66.20801868947939</v>
      </c>
      <c>
        <v>0</v>
      </c>
      <c>
        <v>0</v>
      </c>
      <c>
        <v>264.7470008526768</v>
      </c>
    </row>
    <row>
      <c>
        <v>2604832</v>
      </c>
      <c>
        <v>1</v>
      </c>
      <c>
        <is>
          <t>MANİSA</t>
        </is>
      </c>
      <c>
        <v>AKHİSAR</v>
      </c>
      <c>
        <is>
          <t>KÖK</t>
        </is>
      </c>
      <c>
        <v>ÇELENLİOĞLU KÖK 45-85-M00043_GÖLMARMARA M02_96074889</v>
      </c>
      <c>
        <v>Manevra</v>
      </c>
      <c>
        <v>Dağıtım-OG</v>
      </c>
      <c>
        <v>Uzun</v>
      </c>
      <c>
        <v>Şebeke işletmecisi</v>
      </c>
      <c>
        <v>Bildirimsiz</v>
      </c>
      <c>
        <is>
          <t>11.07.2023 17:05:11</t>
        </is>
      </c>
      <c>
        <is>
          <t>11.07.2023 17:13:33</t>
        </is>
      </c>
      <c>
        <v>0.139444444</v>
      </c>
      <c>
        <v>4</v>
      </c>
      <c>
        <v>1142</v>
      </c>
      <c>
        <v>243</v>
      </c>
      <c>
        <v>176</v>
      </c>
      <c>
        <v>15</v>
      </c>
      <c>
        <v>108</v>
      </c>
      <c>
        <v>1</v>
      </c>
      <c>
        <v>0</v>
      </c>
      <c>
        <v>0.32323009698737337</v>
      </c>
      <c>
        <v>32.943299499335644</v>
      </c>
      <c>
        <v>250.24706626849274</v>
      </c>
      <c>
        <v>113.39052578145781</v>
      </c>
      <c>
        <v>11.759931005097457</v>
      </c>
      <c>
        <v>10.984893738852389</v>
      </c>
      <c>
        <v>46.35179373209862</v>
      </c>
      <c>
        <v>0</v>
      </c>
      <c>
        <v>466.0007401223221</v>
      </c>
    </row>
    <row>
      <c>
        <v>2604669</v>
      </c>
      <c>
        <v>1</v>
      </c>
      <c>
        <is>
          <t>MANİSA</t>
        </is>
      </c>
      <c>
        <v>AHMETLİ</v>
      </c>
      <c>
        <is>
          <t>DM</t>
        </is>
      </c>
      <c>
        <v>AHMETLİ İM 45-84-A00001_TATAROCAĞI ATAKÖY L06_2064238</v>
      </c>
      <c>
        <v>Plansız Kesinti / Müdahale</v>
      </c>
      <c>
        <v>Dağıtım-OG</v>
      </c>
      <c>
        <v>Uzun</v>
      </c>
      <c>
        <v>Şebeke işletmecisi</v>
      </c>
      <c>
        <v>Bildirimsiz</v>
      </c>
      <c>
        <is>
          <t>11.07.2023 13:56:16</t>
        </is>
      </c>
      <c>
        <is>
          <t>11.07.2023 14:21:23</t>
        </is>
      </c>
      <c>
        <v>0.418611111</v>
      </c>
      <c>
        <v>2</v>
      </c>
      <c>
        <v>381</v>
      </c>
      <c>
        <v>94</v>
      </c>
      <c>
        <v>86</v>
      </c>
      <c>
        <v>10</v>
      </c>
      <c>
        <v>29</v>
      </c>
      <c>
        <v>1</v>
      </c>
      <c>
        <v>0</v>
      </c>
      <c>
        <v>4.928458599662516</v>
      </c>
      <c>
        <v>27.078560200663713</v>
      </c>
      <c>
        <v>122.51686321155663</v>
      </c>
      <c>
        <v>101.08761644260755</v>
      </c>
      <c>
        <v>11.112474798709107</v>
      </c>
      <c>
        <v>18.813441616654714</v>
      </c>
      <c>
        <v>44.15960338949904</v>
      </c>
      <c>
        <v>0</v>
      </c>
      <c>
        <v>329.6970182593533</v>
      </c>
    </row>
    <row>
      <c>
        <v>2604377</v>
      </c>
      <c>
        <v>1</v>
      </c>
      <c>
        <is>
          <t>MANİSA</t>
        </is>
      </c>
      <c>
        <v>YUNUSEMRE</v>
      </c>
      <c>
        <is>
          <t>KÖK</t>
        </is>
      </c>
      <c>
        <v>AKGEDİK KÖK-1 45-71-M00162_EMLAKDERE M03_56219224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11.07.2023 09:30:11</t>
        </is>
      </c>
      <c>
        <is>
          <t>11.07.2023 11:04:19</t>
        </is>
      </c>
      <c>
        <v>1.568888888</v>
      </c>
      <c>
        <v>5</v>
      </c>
      <c>
        <v>583</v>
      </c>
      <c>
        <v>4</v>
      </c>
      <c>
        <v>8</v>
      </c>
      <c>
        <v>15</v>
      </c>
      <c>
        <v>57</v>
      </c>
      <c>
        <v>4</v>
      </c>
      <c>
        <v>0</v>
      </c>
      <c>
        <v>1.746568430758333</v>
      </c>
      <c>
        <v>202.52160971171259</v>
      </c>
      <c>
        <v>10.763330099788377</v>
      </c>
      <c>
        <v>8.689399784330172</v>
      </c>
      <c>
        <v>131.5643415538711</v>
      </c>
      <c>
        <v>106.64983555674222</v>
      </c>
      <c>
        <v>1188.8710073969198</v>
      </c>
      <c>
        <v>0</v>
      </c>
      <c>
        <v>1650.8060925341226</v>
      </c>
    </row>
    <row>
      <c>
        <v>2605041</v>
      </c>
      <c>
        <v>1</v>
      </c>
      <c>
        <is>
          <t>İZMİR</t>
        </is>
      </c>
      <c>
        <v>BAYINDIR</v>
      </c>
      <c>
        <is>
          <t>AG Fideri</t>
        </is>
      </c>
      <c>
        <v>TOKATBAŞI TR-2 35-20-L00102_A_91014254_91014254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11.07.2023 19:59:47</t>
        </is>
      </c>
      <c>
        <is>
          <t>11.07.2023 22:23:56</t>
        </is>
      </c>
      <c>
        <v>2.4025</v>
      </c>
      <c>
        <v>0</v>
      </c>
      <c>
        <v>16</v>
      </c>
      <c>
        <v>0</v>
      </c>
      <c>
        <v>2</v>
      </c>
      <c>
        <v>0</v>
      </c>
      <c>
        <v>7</v>
      </c>
      <c>
        <v>0</v>
      </c>
      <c>
        <v>0</v>
      </c>
      <c>
        <v>0</v>
      </c>
      <c>
        <v>12.933651610735605</v>
      </c>
      <c>
        <v>0</v>
      </c>
      <c>
        <v>10.558227114449878</v>
      </c>
      <c>
        <v>0</v>
      </c>
      <c>
        <v>8.56885767443203</v>
      </c>
      <c>
        <v>0</v>
      </c>
      <c>
        <v>0</v>
      </c>
      <c>
        <v>32.06073639961751</v>
      </c>
    </row>
    <row>
      <c>
        <v>2604477</v>
      </c>
      <c>
        <v>1</v>
      </c>
      <c>
        <is>
          <t>İZMİR</t>
        </is>
      </c>
      <c>
        <v>ÖDEMİŞ</v>
      </c>
      <c>
        <is>
          <t>AG Fideri</t>
        </is>
      </c>
      <c>
        <v>TAHİR UNCU SULAMA GRUBU 35-29-M00395_B_91429381_91429381</v>
      </c>
      <c>
        <v>AG Sehim Bozukluğu</v>
      </c>
      <c>
        <v>Dağıtım-AG</v>
      </c>
      <c>
        <v>Uzun</v>
      </c>
      <c>
        <v>Şebeke işletmecisi</v>
      </c>
      <c>
        <v>Bildirimsiz</v>
      </c>
      <c>
        <is>
          <t>11.07.2023 10:31:32</t>
        </is>
      </c>
      <c>
        <is>
          <t>11.07.2023 12:15:42</t>
        </is>
      </c>
      <c>
        <v>1.736111111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16.614814692325098</v>
      </c>
      <c>
        <v>0</v>
      </c>
      <c>
        <v>0</v>
      </c>
      <c>
        <v>0</v>
      </c>
      <c>
        <v>0</v>
      </c>
      <c>
        <v>16.614814692325098</v>
      </c>
    </row>
    <row>
      <c>
        <v>2605067</v>
      </c>
      <c>
        <v>1</v>
      </c>
      <c>
        <is>
          <t>İZMİR</t>
        </is>
      </c>
      <c>
        <v>BERGAMA</v>
      </c>
      <c>
        <is>
          <t>Dağıtım Transformatörü</t>
        </is>
      </c>
      <c>
        <v>AŞAĞIKIRIKLAR TR-2 35-16-M00058_35-16-M00058_58007942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11.07.2023 22:01:57</t>
        </is>
      </c>
      <c>
        <is>
          <t>11.07.2023 22:28:37</t>
        </is>
      </c>
      <c>
        <v>0.444444444</v>
      </c>
      <c>
        <v>0</v>
      </c>
      <c>
        <v>37</v>
      </c>
      <c>
        <v>0</v>
      </c>
      <c>
        <v>10</v>
      </c>
      <c>
        <v>0</v>
      </c>
      <c>
        <v>6</v>
      </c>
      <c>
        <v>0</v>
      </c>
      <c>
        <v>0</v>
      </c>
      <c>
        <v>0</v>
      </c>
      <c>
        <v>3.5280750912012</v>
      </c>
      <c>
        <v>0</v>
      </c>
      <c>
        <v>21.020795905885997</v>
      </c>
      <c>
        <v>0</v>
      </c>
      <c>
        <v>4.4272232589815115</v>
      </c>
      <c>
        <v>0</v>
      </c>
      <c>
        <v>0</v>
      </c>
      <c>
        <v>28.976094256068706</v>
      </c>
    </row>
    <row>
      <c>
        <v>2604964</v>
      </c>
      <c>
        <v>2</v>
      </c>
      <c>
        <is>
          <t>MANİSA</t>
        </is>
      </c>
      <c>
        <v>SOMA</v>
      </c>
      <c>
        <is>
          <t>OG Fideri</t>
        </is>
      </c>
      <c>
        <v>CENKYERİ TR-1 45-82-M00131_CENKYERİ TR-4 M04_72195032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11.07.2023 19:54:06</t>
        </is>
      </c>
      <c>
        <is>
          <t>11.07.2023 20:18:43</t>
        </is>
      </c>
      <c>
        <v>0.410277777</v>
      </c>
      <c>
        <v>1</v>
      </c>
      <c>
        <v>1060</v>
      </c>
      <c>
        <v>6</v>
      </c>
      <c>
        <v>27</v>
      </c>
      <c>
        <v>0</v>
      </c>
      <c>
        <v>146</v>
      </c>
      <c>
        <v>1</v>
      </c>
      <c>
        <v>0</v>
      </c>
      <c>
        <v>0.10947503718833335</v>
      </c>
      <c>
        <v>69.7078322603424</v>
      </c>
      <c>
        <v>1.8567030495701553</v>
      </c>
      <c>
        <v>17.885346523946314</v>
      </c>
      <c>
        <v>0</v>
      </c>
      <c>
        <v>41.42708126594791</v>
      </c>
      <c>
        <v>0.35250231965787215</v>
      </c>
      <c>
        <v>0</v>
      </c>
      <c>
        <v>131.33894045665298</v>
      </c>
    </row>
    <row>
      <c>
        <v>2604457</v>
      </c>
      <c>
        <v>1</v>
      </c>
      <c>
        <is>
          <t>İZMİR</t>
        </is>
      </c>
      <c>
        <v>ÇEŞME</v>
      </c>
      <c>
        <is>
          <t>OG Fideri</t>
        </is>
      </c>
      <c>
        <v>L-291 35-18-L00291_L-292 OVACIK YOLU (KERİMOĞLU) L03_72186892</v>
      </c>
      <c>
        <v>OG Ayırıcı Arızası</v>
      </c>
      <c>
        <v>Dağıtım-OG</v>
      </c>
      <c>
        <v>Uzun</v>
      </c>
      <c>
        <v>Şebeke işletmecisi</v>
      </c>
      <c>
        <v>Bildirimsiz</v>
      </c>
      <c>
        <is>
          <t>11.07.2023 10:19:40</t>
        </is>
      </c>
      <c>
        <is>
          <t>11.07.2023 10:49:23</t>
        </is>
      </c>
      <c>
        <v>0.495277777</v>
      </c>
      <c>
        <v>0</v>
      </c>
      <c>
        <v>23</v>
      </c>
      <c>
        <v>2</v>
      </c>
      <c>
        <v>39</v>
      </c>
      <c>
        <v>1</v>
      </c>
      <c>
        <v>24</v>
      </c>
      <c>
        <v>0</v>
      </c>
      <c>
        <v>0</v>
      </c>
      <c>
        <v>0</v>
      </c>
      <c>
        <v>8.227504549499718</v>
      </c>
      <c>
        <v>18.992590657709336</v>
      </c>
      <c>
        <v>16.68953818848468</v>
      </c>
      <c>
        <v>46.2013077426186</v>
      </c>
      <c>
        <v>28.114646791741926</v>
      </c>
      <c>
        <v>0</v>
      </c>
      <c>
        <v>0</v>
      </c>
      <c>
        <v>118.22558793005427</v>
      </c>
    </row>
    <row>
      <c>
        <v>2604812</v>
      </c>
      <c>
        <v>1</v>
      </c>
      <c>
        <is>
          <t>İZMİR</t>
        </is>
      </c>
      <c>
        <v>BERGAMA</v>
      </c>
      <c>
        <is>
          <t>Dağıtım Transformatörü</t>
        </is>
      </c>
      <c>
        <v>TR-20 35-16-L00020_35-16-L00020_2347407</v>
      </c>
      <c>
        <v>AG Yük Ayırıcı Arızası</v>
      </c>
      <c>
        <v>Dağıtım-AG</v>
      </c>
      <c>
        <v>Uzun</v>
      </c>
      <c>
        <v>Şebeke işletmecisi</v>
      </c>
      <c>
        <v>Bildirimsiz</v>
      </c>
      <c>
        <is>
          <t>11.07.2023 16:48:11</t>
        </is>
      </c>
      <c>
        <is>
          <t>11.07.2023 17:45:56</t>
        </is>
      </c>
      <c>
        <v>0.9625</v>
      </c>
      <c>
        <v>0</v>
      </c>
      <c>
        <v>34</v>
      </c>
      <c>
        <v>0</v>
      </c>
      <c>
        <v>0</v>
      </c>
      <c>
        <v>0</v>
      </c>
      <c>
        <v>66</v>
      </c>
      <c>
        <v>0</v>
      </c>
      <c>
        <v>0</v>
      </c>
      <c>
        <v>0</v>
      </c>
      <c>
        <v>5.654924553737167</v>
      </c>
      <c>
        <v>0</v>
      </c>
      <c>
        <v>0</v>
      </c>
      <c>
        <v>0</v>
      </c>
      <c>
        <v>30.710695834943778</v>
      </c>
      <c>
        <v>0</v>
      </c>
      <c>
        <v>0</v>
      </c>
      <c>
        <v>36.365620388680945</v>
      </c>
    </row>
    <row>
      <c>
        <v>2604314</v>
      </c>
      <c>
        <v>1</v>
      </c>
      <c>
        <is>
          <t>İZMİR</t>
        </is>
      </c>
      <c>
        <v>BAYINDIR</v>
      </c>
      <c>
        <is>
          <t>DM</t>
        </is>
      </c>
      <c>
        <v>BAYINDIR İM 35-20-A00001_CANLI L09_2313515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11.07.2023 08:28:21</t>
        </is>
      </c>
      <c>
        <is>
          <t>11.07.2023 08:38:56</t>
        </is>
      </c>
      <c>
        <v>0.176388888</v>
      </c>
      <c>
        <v>0</v>
      </c>
      <c>
        <v>2230</v>
      </c>
      <c>
        <v>30</v>
      </c>
      <c>
        <v>712</v>
      </c>
      <c>
        <v>38</v>
      </c>
      <c>
        <v>660</v>
      </c>
      <c>
        <v>1</v>
      </c>
      <c>
        <v>0</v>
      </c>
      <c>
        <v>0</v>
      </c>
      <c>
        <v>97.64098086858168</v>
      </c>
      <c>
        <v>36.4057764443181</v>
      </c>
      <c>
        <v>261.7416584912263</v>
      </c>
      <c>
        <v>56.2695221121235</v>
      </c>
      <c>
        <v>130.25510179323373</v>
      </c>
      <c>
        <v>61.2086650406928</v>
      </c>
      <c>
        <v>0</v>
      </c>
      <c>
        <v>643.5217047501761</v>
      </c>
    </row>
    <row>
      <c>
        <v>2604712</v>
      </c>
      <c>
        <v>1</v>
      </c>
      <c>
        <is>
          <t>MANİSA</t>
        </is>
      </c>
      <c>
        <v>KULA</v>
      </c>
      <c>
        <is>
          <t>DM</t>
        </is>
      </c>
      <c>
        <v>KULA İM 45-77-A00001_AKTAŞ L02_2052213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11.07.2023 14:47:02</t>
        </is>
      </c>
      <c>
        <is>
          <t>11.07.2023 14:57:21</t>
        </is>
      </c>
      <c>
        <v>0.171944444</v>
      </c>
      <c>
        <v>2</v>
      </c>
      <c>
        <v>231</v>
      </c>
      <c>
        <v>28</v>
      </c>
      <c>
        <v>52</v>
      </c>
      <c>
        <v>1</v>
      </c>
      <c>
        <v>7</v>
      </c>
      <c>
        <v>1</v>
      </c>
      <c>
        <v>0</v>
      </c>
      <c>
        <v>0.1253877234392809</v>
      </c>
      <c>
        <v>6.6769082865071985</v>
      </c>
      <c>
        <v>38.582594081147924</v>
      </c>
      <c>
        <v>6.878852205610974</v>
      </c>
      <c>
        <v>0.09125443611524178</v>
      </c>
      <c>
        <v>0.24605274526697185</v>
      </c>
      <c>
        <v>0.609639083261865</v>
      </c>
      <c>
        <v>0</v>
      </c>
      <c>
        <v>53.210688561349464</v>
      </c>
    </row>
    <row>
      <c>
        <v>2604463</v>
      </c>
      <c>
        <v>1</v>
      </c>
      <c>
        <is>
          <t>İZMİR</t>
        </is>
      </c>
      <c>
        <v>URLA</v>
      </c>
      <c>
        <is>
          <t>DM</t>
        </is>
      </c>
      <c>
        <v>TATAR DM 35-19-M00256_ALAÇATI-1 ÇIKIŞ M12_2053774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11.07.2023 10:21:43</t>
        </is>
      </c>
      <c>
        <is>
          <t>11.07.2023 11:08:15</t>
        </is>
      </c>
      <c>
        <v>0.775555555</v>
      </c>
      <c>
        <v>3</v>
      </c>
      <c>
        <v>573</v>
      </c>
      <c>
        <v>4</v>
      </c>
      <c>
        <v>74</v>
      </c>
      <c>
        <v>21</v>
      </c>
      <c>
        <v>107</v>
      </c>
      <c>
        <v>0</v>
      </c>
      <c>
        <v>0</v>
      </c>
      <c>
        <v>5.158227370184411</v>
      </c>
      <c>
        <v>130.76454080329717</v>
      </c>
      <c>
        <v>4.680447141178972</v>
      </c>
      <c>
        <v>33.63732365770509</v>
      </c>
      <c>
        <v>105.68473394542333</v>
      </c>
      <c>
        <v>97.4413141938716</v>
      </c>
      <c>
        <v>0</v>
      </c>
      <c>
        <v>0</v>
      </c>
      <c>
        <v>377.3665871116606</v>
      </c>
    </row>
    <row>
      <c>
        <v>2604915</v>
      </c>
      <c>
        <v>1</v>
      </c>
      <c>
        <is>
          <t>MANİSA</t>
        </is>
      </c>
      <c>
        <v>SARIGÖL</v>
      </c>
      <c>
        <is>
          <t>OG Fideri</t>
        </is>
      </c>
      <c>
        <v>ÇANAKÇI KÖK 45-79-M00194_HatBaşıAyırıcı_53134324 M01_53134324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11.07.2023 18:36:37</t>
        </is>
      </c>
      <c>
        <is>
          <t>11.07.2023 19:13:25</t>
        </is>
      </c>
      <c>
        <v>0.613333333</v>
      </c>
      <c>
        <v>0</v>
      </c>
      <c>
        <v>242</v>
      </c>
      <c>
        <v>0</v>
      </c>
      <c>
        <v>4</v>
      </c>
      <c>
        <v>0</v>
      </c>
      <c>
        <v>11</v>
      </c>
      <c>
        <v>0</v>
      </c>
      <c>
        <v>0</v>
      </c>
      <c>
        <v>0</v>
      </c>
      <c>
        <v>13.636493527900877</v>
      </c>
      <c>
        <v>0</v>
      </c>
      <c>
        <v>0.3880828367847025</v>
      </c>
      <c>
        <v>0</v>
      </c>
      <c>
        <v>1.412087436960839</v>
      </c>
      <c>
        <v>0</v>
      </c>
      <c>
        <v>0</v>
      </c>
      <c>
        <v>15.436663801646418</v>
      </c>
    </row>
    <row>
      <c>
        <v>2604583</v>
      </c>
      <c>
        <v>1</v>
      </c>
      <c>
        <is>
          <t>İZMİR</t>
        </is>
      </c>
      <c>
        <v>SELÇUK</v>
      </c>
      <c>
        <is>
          <t>DM</t>
        </is>
      </c>
      <c>
        <v>BELEVİ İM 35-13-A00002_BELEVİ OTOBAN SULAMA L01_2064124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11.07.2023 12:12:06</t>
        </is>
      </c>
      <c>
        <is>
          <t>11.07.2023 12:54:27</t>
        </is>
      </c>
      <c>
        <v>0.705833333</v>
      </c>
      <c>
        <v>1</v>
      </c>
      <c>
        <v>0</v>
      </c>
      <c>
        <v>52</v>
      </c>
      <c>
        <v>18</v>
      </c>
      <c>
        <v>35</v>
      </c>
      <c>
        <v>10</v>
      </c>
      <c>
        <v>1</v>
      </c>
      <c>
        <v>0</v>
      </c>
      <c>
        <v>0.5322883466275761</v>
      </c>
      <c>
        <v>0</v>
      </c>
      <c>
        <v>684.4458587433421</v>
      </c>
      <c>
        <v>22.061037027379285</v>
      </c>
      <c>
        <v>364.6666360000948</v>
      </c>
      <c>
        <v>12.987697701213076</v>
      </c>
      <c>
        <v>75.45352241569748</v>
      </c>
      <c>
        <v>0</v>
      </c>
      <c>
        <v>1160.1470402343543</v>
      </c>
    </row>
    <row>
      <c>
        <v>2604274</v>
      </c>
      <c>
        <v>1</v>
      </c>
      <c>
        <is>
          <t>İZMİR</t>
        </is>
      </c>
      <c>
        <v>ÇEŞME</v>
      </c>
      <c>
        <is>
          <t>DM</t>
        </is>
      </c>
      <c>
        <v>ALAÇATI İM 35-18-A00002_L-424 L18_2052436</v>
      </c>
      <c>
        <v>Manevra</v>
      </c>
      <c>
        <v>Dağıtım-OG</v>
      </c>
      <c>
        <v>Uzun</v>
      </c>
      <c>
        <v>Şebeke işletmecisi</v>
      </c>
      <c>
        <v>Bildirimli</v>
      </c>
      <c>
        <is>
          <t>11.07.2023 06:28:13</t>
        </is>
      </c>
      <c>
        <is>
          <t>11.07.2023 07:14:46</t>
        </is>
      </c>
      <c>
        <v>0.775833333</v>
      </c>
      <c>
        <v>0</v>
      </c>
      <c>
        <v>1411</v>
      </c>
      <c>
        <v>0</v>
      </c>
      <c>
        <v>3</v>
      </c>
      <c>
        <v>0</v>
      </c>
      <c>
        <v>647</v>
      </c>
      <c>
        <v>0</v>
      </c>
      <c>
        <v>0</v>
      </c>
      <c>
        <v>0</v>
      </c>
      <c>
        <v>557.5248218632912</v>
      </c>
      <c>
        <v>0</v>
      </c>
      <c>
        <v>0.49553565450059756</v>
      </c>
      <c>
        <v>0</v>
      </c>
      <c>
        <v>963.36599025612</v>
      </c>
      <c>
        <v>0</v>
      </c>
      <c>
        <v>0</v>
      </c>
      <c>
        <v>1521.386347773912</v>
      </c>
    </row>
    <row>
      <c>
        <v>2604938</v>
      </c>
      <c>
        <v>1</v>
      </c>
      <c>
        <is>
          <t>MANİSA</t>
        </is>
      </c>
      <c>
        <v>SARUHANLI</v>
      </c>
      <c>
        <is>
          <t>KÖK</t>
        </is>
      </c>
      <c>
        <v>GÜMÜLCELİ KÖK 45-80-M00057_GÜMÜLCELİ TR-2/TR-3/TR-4 M02_72197396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11.07.2023 18:58:06</t>
        </is>
      </c>
      <c>
        <is>
          <t>11.07.2023 19:25:59</t>
        </is>
      </c>
      <c>
        <v>0.464722222</v>
      </c>
      <c>
        <v>0</v>
      </c>
      <c>
        <v>609</v>
      </c>
      <c>
        <v>2</v>
      </c>
      <c>
        <v>33</v>
      </c>
      <c>
        <v>2</v>
      </c>
      <c>
        <v>41</v>
      </c>
      <c>
        <v>1</v>
      </c>
      <c>
        <v>1</v>
      </c>
      <c>
        <v>0</v>
      </c>
      <c>
        <v>54.87866039978057</v>
      </c>
      <c>
        <v>10.579189152900085</v>
      </c>
      <c>
        <v>56.47562415940248</v>
      </c>
      <c>
        <v>1.0112751298143334</v>
      </c>
      <c>
        <v>11.017786071897333</v>
      </c>
      <c>
        <v>7.078495664628939</v>
      </c>
      <c>
        <v>39.90663288921167</v>
      </c>
      <c>
        <v>180.9476634676354</v>
      </c>
    </row>
    <row>
      <c>
        <v>2604752</v>
      </c>
      <c>
        <v>1</v>
      </c>
      <c>
        <is>
          <t>İZMİR</t>
        </is>
      </c>
      <c>
        <v>BERGAMA</v>
      </c>
      <c>
        <is>
          <t>Kullanıcı Bağlantı Hattı</t>
        </is>
      </c>
      <c>
        <v>TR-137 35-16-L00137_95001427178_95001427178</v>
      </c>
      <c>
        <v>AG Branşman Yeraltı Kablo Arızası</v>
      </c>
      <c>
        <v>Dağıtım-AG</v>
      </c>
      <c>
        <v>Uzun</v>
      </c>
      <c>
        <v>Şebeke işletmecisi</v>
      </c>
      <c>
        <v>Bildirimsiz</v>
      </c>
      <c>
        <is>
          <t>11.07.2023 15:34:39</t>
        </is>
      </c>
      <c>
        <is>
          <t>11.07.2023 19:57:42</t>
        </is>
      </c>
      <c>
        <v>4.384166666</v>
      </c>
      <c>
        <v>0</v>
      </c>
      <c>
        <v>0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3.302943906578949</v>
      </c>
      <c>
        <v>0</v>
      </c>
      <c>
        <v>0</v>
      </c>
      <c>
        <v>3.302943906578949</v>
      </c>
    </row>
    <row>
      <c>
        <v>2604234</v>
      </c>
      <c>
        <v>1</v>
      </c>
      <c>
        <is>
          <t>İZMİR</t>
        </is>
      </c>
      <c>
        <v>FOÇA</v>
      </c>
      <c>
        <is>
          <t>AG Fideri</t>
        </is>
      </c>
      <c>
        <v>FOÇA TR-23 35-23-L00023_42133769_56398576_56398576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11.07.2023 02:08:52</t>
        </is>
      </c>
      <c>
        <is>
          <t>11.07.2023 03:07:24</t>
        </is>
      </c>
      <c>
        <v>0.975555555</v>
      </c>
      <c>
        <v>0</v>
      </c>
      <c>
        <v>7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1.47282621332875</v>
      </c>
      <c>
        <v>0</v>
      </c>
      <c>
        <v>0</v>
      </c>
      <c>
        <v>0</v>
      </c>
      <c>
        <v>0</v>
      </c>
      <c>
        <v>0</v>
      </c>
      <c>
        <v>0</v>
      </c>
      <c>
        <v>1.47282621332875</v>
      </c>
    </row>
    <row>
      <c>
        <v>2604397</v>
      </c>
      <c>
        <v>1</v>
      </c>
      <c>
        <is>
          <t>MANİSA</t>
        </is>
      </c>
      <c>
        <v>SARUHANLI</v>
      </c>
      <c>
        <is>
          <t>OG Fideri</t>
        </is>
      </c>
      <c>
        <v>SARUHANLI TR-25 45-80-M00025_TR-135 PAĞMAT ÖZEL M03_72203476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11.07.2023 09:44:01</t>
        </is>
      </c>
      <c>
        <is>
          <t>11.07.2023 10:13:10</t>
        </is>
      </c>
      <c>
        <v>0.485833333</v>
      </c>
      <c>
        <v>0</v>
      </c>
      <c>
        <v>1</v>
      </c>
      <c>
        <v>23</v>
      </c>
      <c>
        <v>13</v>
      </c>
      <c>
        <v>9</v>
      </c>
      <c>
        <v>0</v>
      </c>
      <c>
        <v>3</v>
      </c>
      <c>
        <v>0</v>
      </c>
      <c>
        <v>0</v>
      </c>
      <c>
        <v>0.11146210472888889</v>
      </c>
      <c>
        <v>47.32625574916516</v>
      </c>
      <c>
        <v>49.60068121855913</v>
      </c>
      <c>
        <v>18.037528014437697</v>
      </c>
      <c>
        <v>0</v>
      </c>
      <c>
        <v>137.33810492041002</v>
      </c>
      <c>
        <v>0</v>
      </c>
      <c>
        <v>252.4140320073009</v>
      </c>
    </row>
    <row>
      <c>
        <v>2604337</v>
      </c>
      <c>
        <v>1</v>
      </c>
      <c>
        <is>
          <t>İZMİR</t>
        </is>
      </c>
      <c>
        <v>BAYRAKLI</v>
      </c>
      <c>
        <is>
          <t>OG Fideri</t>
        </is>
      </c>
      <c>
        <v>K-758 35-02-K00758_TRAFO K03_2065990</v>
      </c>
      <c>
        <v>Şebeke Yenileme ve Kapasite Artışı Çalışması</v>
      </c>
      <c>
        <v>Dağıtım-OG</v>
      </c>
      <c>
        <v>Uzun</v>
      </c>
      <c>
        <v>Şebeke işletmecisi</v>
      </c>
      <c>
        <v>Bildirimli</v>
      </c>
      <c>
        <is>
          <t>11.07.2023 09:01:27</t>
        </is>
      </c>
      <c>
        <is>
          <t>11.07.2023 18:59:02</t>
        </is>
      </c>
      <c>
        <v>9.959722222</v>
      </c>
      <c>
        <v>0</v>
      </c>
      <c>
        <v>82</v>
      </c>
      <c>
        <v>0</v>
      </c>
      <c>
        <v>0</v>
      </c>
      <c>
        <v>0</v>
      </c>
      <c>
        <v>49</v>
      </c>
      <c>
        <v>0</v>
      </c>
      <c>
        <v>0</v>
      </c>
      <c>
        <v>0</v>
      </c>
      <c>
        <v>278.4664098065139</v>
      </c>
      <c>
        <v>0</v>
      </c>
      <c>
        <v>0</v>
      </c>
      <c>
        <v>0</v>
      </c>
      <c>
        <v>1350.2908461592847</v>
      </c>
      <c>
        <v>0</v>
      </c>
      <c>
        <v>0</v>
      </c>
      <c>
        <v>1628.7572559657985</v>
      </c>
    </row>
    <row>
      <c>
        <v>2605084</v>
      </c>
      <c>
        <v>1</v>
      </c>
      <c>
        <is>
          <t>MANİSA</t>
        </is>
      </c>
      <c>
        <v>SALİHLİ</v>
      </c>
      <c>
        <is>
          <t>Kullanıcı Bağlantı Hattı</t>
        </is>
      </c>
      <c>
        <v>DURASILLI TR-6 45-78-M01117_953262589_953262589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11.07.2023 22:33:47</t>
        </is>
      </c>
      <c>
        <is>
          <t>11.07.2023 23:43:03</t>
        </is>
      </c>
      <c>
        <v>1.154444444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0.2754976257766667</v>
      </c>
      <c>
        <v>0</v>
      </c>
      <c>
        <v>0</v>
      </c>
      <c>
        <v>0</v>
      </c>
      <c>
        <v>0</v>
      </c>
      <c>
        <v>0</v>
      </c>
      <c>
        <v>0</v>
      </c>
      <c>
        <v>0.2754976257766667</v>
      </c>
    </row>
    <row>
      <c>
        <v>2604666</v>
      </c>
      <c>
        <v>1</v>
      </c>
      <c>
        <is>
          <t>MANİSA</t>
        </is>
      </c>
      <c>
        <v>AKHİSAR</v>
      </c>
      <c>
        <is>
          <t>DM</t>
        </is>
      </c>
      <c>
        <v>BALLICA İM 45-72-A00005_HAMİDİYE L07_2095865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11.07.2023 13:51:34</t>
        </is>
      </c>
      <c>
        <is>
          <t>11.07.2023 13:59:38</t>
        </is>
      </c>
      <c>
        <v>0.134444444</v>
      </c>
      <c>
        <v>1</v>
      </c>
      <c>
        <v>225</v>
      </c>
      <c>
        <v>146</v>
      </c>
      <c>
        <v>245</v>
      </c>
      <c>
        <v>24</v>
      </c>
      <c>
        <v>27</v>
      </c>
      <c>
        <v>9</v>
      </c>
      <c>
        <v>0</v>
      </c>
      <c>
        <v>0.03111624921777778</v>
      </c>
      <c>
        <v>4.650308419975108</v>
      </c>
      <c>
        <v>41.3915435910418</v>
      </c>
      <c>
        <v>24.911354348957623</v>
      </c>
      <c>
        <v>13.436431419817449</v>
      </c>
      <c>
        <v>3.071638221695766</v>
      </c>
      <c>
        <v>112.27557694992905</v>
      </c>
      <c>
        <v>0</v>
      </c>
      <c>
        <v>199.76796920063458</v>
      </c>
    </row>
    <row>
      <c>
        <v>2604878</v>
      </c>
      <c>
        <v>1</v>
      </c>
      <c>
        <is>
          <t>İZMİR</t>
        </is>
      </c>
      <c>
        <v>DİKİLİ</v>
      </c>
      <c>
        <is>
          <t>OG Fideri</t>
        </is>
      </c>
      <c>
        <v>BAHÇELİ TR-2 35-30-L00148_DIREK TIPI TRAFO HUCRESI H01_2035818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11.07.2023 17:45:40</t>
        </is>
      </c>
      <c>
        <is>
          <t>11.07.2023 20:23:02</t>
        </is>
      </c>
      <c>
        <v>2.622777777</v>
      </c>
      <c>
        <v>0</v>
      </c>
      <c>
        <v>94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39.34263948478182</v>
      </c>
      <c>
        <v>0</v>
      </c>
      <c>
        <v>0</v>
      </c>
      <c>
        <v>0</v>
      </c>
      <c>
        <v>0</v>
      </c>
      <c>
        <v>0</v>
      </c>
      <c>
        <v>0</v>
      </c>
      <c>
        <v>39.34263948478182</v>
      </c>
    </row>
    <row>
      <c>
        <v>2604546</v>
      </c>
      <c>
        <v>1</v>
      </c>
      <c>
        <is>
          <t>İZMİR</t>
        </is>
      </c>
      <c>
        <v>GAZİEMİR</v>
      </c>
      <c>
        <is>
          <t>TM Fideri</t>
        </is>
      </c>
      <c>
        <v>GAZİEMİR GIS TM 35-08-A00006_HAVALİMANI-1 M08_2317308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11.07.2023 11:24:31</t>
        </is>
      </c>
      <c>
        <is>
          <t>11.07.2023 12:23:01</t>
        </is>
      </c>
      <c>
        <v>0.975</v>
      </c>
      <c>
        <v>0</v>
      </c>
      <c>
        <v>546</v>
      </c>
      <c>
        <v>0</v>
      </c>
      <c>
        <v>15</v>
      </c>
      <c>
        <v>1</v>
      </c>
      <c>
        <v>38</v>
      </c>
      <c>
        <v>0</v>
      </c>
      <c>
        <v>0</v>
      </c>
      <c>
        <v>0</v>
      </c>
      <c>
        <v>124.50388023170784</v>
      </c>
      <c>
        <v>0</v>
      </c>
      <c>
        <v>12.001642914081872</v>
      </c>
      <c>
        <v>8705.861404002373</v>
      </c>
      <c>
        <v>93.42003336289693</v>
      </c>
      <c>
        <v>0</v>
      </c>
      <c>
        <v>0</v>
      </c>
      <c>
        <v>8935.78696051106</v>
      </c>
    </row>
    <row>
      <c>
        <v>2604503</v>
      </c>
      <c>
        <v>1</v>
      </c>
      <c>
        <is>
          <t>İZMİR</t>
        </is>
      </c>
      <c>
        <v>ÇİĞLİ</v>
      </c>
      <c>
        <is>
          <t>TM Fideri</t>
        </is>
      </c>
      <c>
        <v>EBSO TM 35-09-A00001_BALATCIK M16_2061581</v>
      </c>
      <c>
        <v>Üçüncü Şahısların Vermiş Olduğu Hasarlar</v>
      </c>
      <c>
        <v>Dağıtım-OG</v>
      </c>
      <c>
        <v>Uzun</v>
      </c>
      <c>
        <v>Dışsal</v>
      </c>
      <c>
        <v>Bildirimsiz</v>
      </c>
      <c>
        <is>
          <t>11.07.2023 10:51:56</t>
        </is>
      </c>
      <c>
        <is>
          <t>11.07.2023 11:27:21</t>
        </is>
      </c>
      <c>
        <v>0.590277777</v>
      </c>
      <c>
        <v>0</v>
      </c>
      <c>
        <v>7688</v>
      </c>
      <c>
        <v>0</v>
      </c>
      <c>
        <v>2</v>
      </c>
      <c>
        <v>1</v>
      </c>
      <c>
        <v>991</v>
      </c>
      <c>
        <v>0</v>
      </c>
      <c>
        <v>4</v>
      </c>
      <c>
        <v>0</v>
      </c>
      <c>
        <v>1176.9845461907141</v>
      </c>
      <c>
        <v>0</v>
      </c>
      <c>
        <v>0.16201673620013923</v>
      </c>
      <c>
        <v>11.841077946401409</v>
      </c>
      <c>
        <v>1291.2912988630937</v>
      </c>
      <c>
        <v>0</v>
      </c>
      <c>
        <v>45.792413889778835</v>
      </c>
      <c>
        <v>2526.0713536261883</v>
      </c>
    </row>
    <row>
      <c>
        <v>2604380</v>
      </c>
      <c>
        <v>1</v>
      </c>
      <c>
        <is>
          <t>MANİSA</t>
        </is>
      </c>
      <c>
        <v>YUNUSEMRE</v>
      </c>
      <c>
        <is>
          <t>OG Fideri</t>
        </is>
      </c>
      <c>
        <v>DM-14/2 45-71-M00373_DAĞITIM TRAFOSU M03_66510652</v>
      </c>
      <c>
        <v>Şebeke Yenileme ve Kapasite Artışı Çalışması</v>
      </c>
      <c>
        <v>Dağıtım-OG</v>
      </c>
      <c>
        <v>Uzun</v>
      </c>
      <c>
        <v>Şebeke işletmecisi</v>
      </c>
      <c>
        <v>Bildirimli</v>
      </c>
      <c>
        <is>
          <t>11.07.2023 09:31:42</t>
        </is>
      </c>
      <c>
        <is>
          <t>11.07.2023 16:46:17</t>
        </is>
      </c>
      <c>
        <v>7.243055555</v>
      </c>
      <c>
        <v>0</v>
      </c>
      <c>
        <v>498</v>
      </c>
      <c>
        <v>0</v>
      </c>
      <c>
        <v>2</v>
      </c>
      <c>
        <v>0</v>
      </c>
      <c>
        <v>12</v>
      </c>
      <c>
        <v>0</v>
      </c>
      <c>
        <v>0</v>
      </c>
      <c>
        <v>0</v>
      </c>
      <c>
        <v>867.7904179605175</v>
      </c>
      <c>
        <v>0</v>
      </c>
      <c>
        <v>4.433338138013696</v>
      </c>
      <c>
        <v>0</v>
      </c>
      <c>
        <v>116.40120748219248</v>
      </c>
      <c>
        <v>0</v>
      </c>
      <c>
        <v>0</v>
      </c>
      <c>
        <v>988.6249635807237</v>
      </c>
    </row>
    <row>
      <c>
        <v>2604354</v>
      </c>
      <c>
        <v>1</v>
      </c>
      <c>
        <is>
          <t>İZMİR</t>
        </is>
      </c>
      <c>
        <v>KONAK</v>
      </c>
      <c>
        <is>
          <t>Dağıtım Transformatörü</t>
        </is>
      </c>
      <c>
        <v>K-3836 35-01-K03836_35-01-K03836_2363655</v>
      </c>
      <c>
        <v>Hırsızlık</v>
      </c>
      <c>
        <v>Dağıtım-AG</v>
      </c>
      <c>
        <v>Uzun</v>
      </c>
      <c>
        <v>Dışsal</v>
      </c>
      <c>
        <v>Bildirimsiz</v>
      </c>
      <c>
        <is>
          <t>11.07.2023 09:10:17</t>
        </is>
      </c>
      <c>
        <is>
          <t>11.07.2023 10:13:43</t>
        </is>
      </c>
      <c>
        <v>1.057222222</v>
      </c>
      <c>
        <v>0</v>
      </c>
      <c>
        <v>432</v>
      </c>
      <c>
        <v>0</v>
      </c>
      <c>
        <v>0</v>
      </c>
      <c>
        <v>0</v>
      </c>
      <c>
        <v>63</v>
      </c>
      <c>
        <v>0</v>
      </c>
      <c>
        <v>0</v>
      </c>
      <c>
        <v>0</v>
      </c>
      <c>
        <v>109.60010491747668</v>
      </c>
      <c>
        <v>0</v>
      </c>
      <c>
        <v>0</v>
      </c>
      <c>
        <v>0</v>
      </c>
      <c>
        <v>618.7943636639543</v>
      </c>
      <c>
        <v>0</v>
      </c>
      <c>
        <v>0</v>
      </c>
      <c>
        <v>728.3944685814309</v>
      </c>
    </row>
    <row>
      <c>
        <v>2604566</v>
      </c>
      <c>
        <v>1</v>
      </c>
      <c>
        <is>
          <t>İZMİR</t>
        </is>
      </c>
      <c>
        <v>BORNOVA</v>
      </c>
      <c>
        <is>
          <t>OG Fideri</t>
        </is>
      </c>
      <c>
        <v>K-905 35-02-K00905_K-3759 K02_2336906</v>
      </c>
      <c>
        <v>Üçüncü Şahısların Vermiş Olduğu Hasarlar</v>
      </c>
      <c>
        <v>Dağıtım-OG</v>
      </c>
      <c>
        <v>Uzun</v>
      </c>
      <c>
        <v>Dışsal</v>
      </c>
      <c>
        <v>Bildirimsiz</v>
      </c>
      <c>
        <is>
          <t>11.07.2023 11:51:17</t>
        </is>
      </c>
      <c>
        <is>
          <t>11.07.2023 14:45:07</t>
        </is>
      </c>
      <c>
        <v>2.897222222</v>
      </c>
      <c>
        <v>0</v>
      </c>
      <c>
        <v>2216</v>
      </c>
      <c>
        <v>0</v>
      </c>
      <c>
        <v>0</v>
      </c>
      <c>
        <v>1</v>
      </c>
      <c>
        <v>110</v>
      </c>
      <c>
        <v>0</v>
      </c>
      <c>
        <v>0</v>
      </c>
      <c>
        <v>0</v>
      </c>
      <c>
        <v>1681.3043026625924</v>
      </c>
      <c>
        <v>0</v>
      </c>
      <c>
        <v>0</v>
      </c>
      <c>
        <v>46.7161387555645</v>
      </c>
      <c>
        <v>366.2900455022822</v>
      </c>
      <c>
        <v>0</v>
      </c>
      <c>
        <v>0</v>
      </c>
      <c>
        <v>2094.310486920439</v>
      </c>
    </row>
    <row>
      <c>
        <v>2605064</v>
      </c>
      <c>
        <v>1</v>
      </c>
      <c>
        <is>
          <t>İZMİR</t>
        </is>
      </c>
      <c>
        <v>DİKİLİ</v>
      </c>
      <c>
        <is>
          <t>Kullanıcı Bağlantı Hattı</t>
        </is>
      </c>
      <c>
        <v>GÜLKENT TR-2 35-30-M00225_955311961_955311961</v>
      </c>
      <c>
        <v>AG Branşman Yeraltı Kablo Arızası</v>
      </c>
      <c>
        <v>Dağıtım-AG</v>
      </c>
      <c>
        <v>Uzun</v>
      </c>
      <c>
        <v>Şebeke işletmecisi</v>
      </c>
      <c>
        <v>Bildirimsiz</v>
      </c>
      <c>
        <is>
          <t>11.07.2023 21:52:49</t>
        </is>
      </c>
      <c>
        <is>
          <t>11.07.2023 23:09:02</t>
        </is>
      </c>
      <c>
        <v>1.270277777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0.5101605604595866</v>
      </c>
      <c>
        <v>0</v>
      </c>
      <c>
        <v>0</v>
      </c>
      <c>
        <v>0</v>
      </c>
      <c>
        <v>0</v>
      </c>
      <c>
        <v>0</v>
      </c>
      <c>
        <v>0</v>
      </c>
      <c>
        <v>0.5101605604595866</v>
      </c>
    </row>
    <row>
      <c>
        <v>2604374</v>
      </c>
      <c>
        <v>1</v>
      </c>
      <c>
        <is>
          <t>MANİSA</t>
        </is>
      </c>
      <c>
        <v>ALAŞEHİR</v>
      </c>
      <c>
        <is>
          <t>OG Fideri</t>
        </is>
      </c>
      <c>
        <v>KAVAKLIDERE TR-12 45-73-M00145_TR-14 M05_2317559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11.07.2023 09:23:06</t>
        </is>
      </c>
      <c>
        <is>
          <t>11.07.2023 10:20:18</t>
        </is>
      </c>
      <c>
        <v>0.953333333</v>
      </c>
      <c>
        <v>5</v>
      </c>
      <c>
        <v>127</v>
      </c>
      <c>
        <v>18</v>
      </c>
      <c>
        <v>39</v>
      </c>
      <c>
        <v>3</v>
      </c>
      <c>
        <v>50</v>
      </c>
      <c>
        <v>0</v>
      </c>
      <c>
        <v>0</v>
      </c>
      <c>
        <v>6.743774887437611</v>
      </c>
      <c>
        <v>21.779499297757106</v>
      </c>
      <c>
        <v>251.27929336758012</v>
      </c>
      <c>
        <v>166.2491080779606</v>
      </c>
      <c>
        <v>8.557588249836876</v>
      </c>
      <c>
        <v>29.561102082140653</v>
      </c>
      <c>
        <v>0</v>
      </c>
      <c>
        <v>0</v>
      </c>
      <c>
        <v>484.17036596271305</v>
      </c>
    </row>
    <row>
      <c>
        <v>2604958</v>
      </c>
      <c>
        <v>1</v>
      </c>
      <c>
        <is>
          <t>MANİSA</t>
        </is>
      </c>
      <c>
        <v>AKHİSAR</v>
      </c>
      <c>
        <is>
          <t>KÖK</t>
        </is>
      </c>
      <c>
        <v>KULAKSIZLAR KÖK 45-72-L00839_AKSELENDİ İM GİRİŞ L01_66574835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11.07.2023 19:18:51</t>
        </is>
      </c>
      <c>
        <is>
          <t>11.07.2023 20:00:06</t>
        </is>
      </c>
      <c>
        <v>0.6875</v>
      </c>
      <c>
        <v>2</v>
      </c>
      <c>
        <v>229</v>
      </c>
      <c>
        <v>48</v>
      </c>
      <c>
        <v>16</v>
      </c>
      <c>
        <v>4</v>
      </c>
      <c>
        <v>13</v>
      </c>
      <c>
        <v>0</v>
      </c>
      <c>
        <v>0</v>
      </c>
      <c>
        <v>0.3642802936</v>
      </c>
      <c>
        <v>22.910253565131942</v>
      </c>
      <c>
        <v>262.1010513819521</v>
      </c>
      <c>
        <v>69.68482680254553</v>
      </c>
      <c>
        <v>31.43685642946178</v>
      </c>
      <c>
        <v>1.571311707222735</v>
      </c>
      <c>
        <v>0</v>
      </c>
      <c>
        <v>0</v>
      </c>
      <c>
        <v>388.0685801799141</v>
      </c>
    </row>
    <row>
      <c>
        <v>2604709</v>
      </c>
      <c>
        <v>1</v>
      </c>
      <c>
        <is>
          <t>MANİSA</t>
        </is>
      </c>
      <c>
        <v>ŞEHZADELER</v>
      </c>
      <c>
        <is>
          <t>OG Fideri</t>
        </is>
      </c>
      <c>
        <v>GÜZELKÖY KÖK 45-71-M00123_HatBaşıAyırıcı_53134434 M03_53134434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11.07.2023 14:45:53</t>
        </is>
      </c>
      <c>
        <is>
          <t>11.07.2023 16:59:06</t>
        </is>
      </c>
      <c>
        <v>2.220277777</v>
      </c>
      <c>
        <v>0</v>
      </c>
      <c>
        <v>0</v>
      </c>
      <c>
        <v>5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73.04510411411684</v>
      </c>
      <c>
        <v>0</v>
      </c>
      <c>
        <v>0</v>
      </c>
      <c>
        <v>0</v>
      </c>
      <c>
        <v>0</v>
      </c>
      <c>
        <v>0</v>
      </c>
      <c>
        <v>73.04510411411684</v>
      </c>
    </row>
    <row>
      <c>
        <v>2604317</v>
      </c>
      <c>
        <v>1</v>
      </c>
      <c>
        <is>
          <t>İZMİR</t>
        </is>
      </c>
      <c>
        <v>TİRE</v>
      </c>
      <c>
        <is>
          <t>AG Fideri</t>
        </is>
      </c>
      <c>
        <v>ESKİOBA TR-1 35-29-L00144_C_56360721_56360721</v>
      </c>
      <c>
        <v>AG Nötr İletken Kopması</v>
      </c>
      <c>
        <v>Dağıtım-AG</v>
      </c>
      <c>
        <v>Uzun</v>
      </c>
      <c>
        <v>Şebeke işletmecisi</v>
      </c>
      <c>
        <v>Bildirimsiz</v>
      </c>
      <c>
        <is>
          <t>11.07.2023 08:29:55</t>
        </is>
      </c>
      <c>
        <is>
          <t>11.07.2023 11:12:47</t>
        </is>
      </c>
      <c>
        <v>2.714444444</v>
      </c>
      <c>
        <v>0</v>
      </c>
      <c>
        <v>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15.364540041191178</v>
      </c>
      <c>
        <v>0</v>
      </c>
      <c>
        <v>0</v>
      </c>
      <c>
        <v>0</v>
      </c>
      <c>
        <v>2.861987759701971</v>
      </c>
      <c>
        <v>0</v>
      </c>
      <c>
        <v>0</v>
      </c>
      <c>
        <v>18.226527800893148</v>
      </c>
    </row>
    <row>
      <c>
        <v>2605010</v>
      </c>
      <c>
        <v>1</v>
      </c>
      <c>
        <is>
          <t>MANİSA</t>
        </is>
      </c>
      <c>
        <v>ALAŞEHİR</v>
      </c>
      <c>
        <is>
          <t>OG Fideri</t>
        </is>
      </c>
      <c>
        <v>TEPEKÖY TR-3 45-73-M00784_DIREK TIPI TRAFO HUCRESI H01_2092227</v>
      </c>
      <c>
        <v>OG Kademe Ayarı</v>
      </c>
      <c>
        <v>Dağıtım-OG</v>
      </c>
      <c>
        <v>Uzun</v>
      </c>
      <c>
        <v>Şebeke işletmecisi</v>
      </c>
      <c>
        <v>Bildirimsiz</v>
      </c>
      <c>
        <is>
          <t>11.07.2023 20:22:22</t>
        </is>
      </c>
      <c>
        <is>
          <t>11.07.2023 21:16:48</t>
        </is>
      </c>
      <c>
        <v>0.907222222</v>
      </c>
      <c>
        <v>0</v>
      </c>
      <c>
        <v>21</v>
      </c>
      <c>
        <v>0</v>
      </c>
      <c>
        <v>11</v>
      </c>
      <c>
        <v>0</v>
      </c>
      <c>
        <v>4</v>
      </c>
      <c>
        <v>0</v>
      </c>
      <c>
        <v>0</v>
      </c>
      <c>
        <v>0</v>
      </c>
      <c>
        <v>4.653520296109391</v>
      </c>
      <c>
        <v>0</v>
      </c>
      <c>
        <v>55.654040367199315</v>
      </c>
      <c>
        <v>0</v>
      </c>
      <c>
        <v>3.5817011554682137</v>
      </c>
      <c>
        <v>0</v>
      </c>
      <c>
        <v>0</v>
      </c>
      <c>
        <v>63.88926181877692</v>
      </c>
    </row>
    <row>
      <c>
        <v>2605033</v>
      </c>
      <c>
        <v>1</v>
      </c>
      <c>
        <is>
          <t>MANİSA</t>
        </is>
      </c>
      <c>
        <v>AKHİSAR</v>
      </c>
      <c>
        <is>
          <t>OG Fideri</t>
        </is>
      </c>
      <c>
        <v>TR-1/10 45-72-M00010_TR-1/12 M02_85209828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11.07.2023 20:35:46</t>
        </is>
      </c>
      <c>
        <is>
          <t>11.07.2023 21:27:36</t>
        </is>
      </c>
      <c>
        <v>0.863888888</v>
      </c>
      <c>
        <v>0</v>
      </c>
      <c>
        <v>1</v>
      </c>
      <c>
        <v>0</v>
      </c>
      <c>
        <v>8</v>
      </c>
      <c>
        <v>7</v>
      </c>
      <c>
        <v>103</v>
      </c>
      <c>
        <v>1</v>
      </c>
      <c>
        <v>0</v>
      </c>
      <c>
        <v>0</v>
      </c>
      <c>
        <v>0.38612803740469703</v>
      </c>
      <c>
        <v>0</v>
      </c>
      <c>
        <v>42.15733755978405</v>
      </c>
      <c>
        <v>19.596688171134332</v>
      </c>
      <c>
        <v>23.111861131831095</v>
      </c>
      <c>
        <v>13.383092280503337</v>
      </c>
      <c>
        <v>0</v>
      </c>
      <c>
        <v>98.6351071806575</v>
      </c>
    </row>
    <row>
      <c>
        <v>2604964</v>
      </c>
      <c>
        <v>1</v>
      </c>
      <c>
        <is>
          <t>MANİSA</t>
        </is>
      </c>
      <c>
        <v>SOMA</v>
      </c>
      <c>
        <is>
          <t>OG Fideri</t>
        </is>
      </c>
      <c>
        <v>CENKYERİ TR-1 45-82-M00131_HatBaşıAyırıcı_53136073 M04_53136073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11.07.2023 19:00:19</t>
        </is>
      </c>
      <c>
        <is>
          <t>11.07.2023 19:54:06</t>
        </is>
      </c>
      <c>
        <v>0.896388888</v>
      </c>
      <c>
        <v>0</v>
      </c>
      <c>
        <v>246</v>
      </c>
      <c>
        <v>1</v>
      </c>
      <c>
        <v>18</v>
      </c>
      <c>
        <v>0</v>
      </c>
      <c>
        <v>30</v>
      </c>
      <c>
        <v>0</v>
      </c>
      <c>
        <v>0</v>
      </c>
      <c>
        <v>0</v>
      </c>
      <c>
        <v>31.30317497011803</v>
      </c>
      <c>
        <v>0.18283039563727324</v>
      </c>
      <c>
        <v>31.755127595346227</v>
      </c>
      <c>
        <v>0</v>
      </c>
      <c>
        <v>7.9970101294699365</v>
      </c>
      <c>
        <v>0</v>
      </c>
      <c>
        <v>0</v>
      </c>
      <c>
        <v>71.23814309057147</v>
      </c>
    </row>
    <row>
      <c>
        <v>2604300</v>
      </c>
      <c>
        <v>1</v>
      </c>
      <c>
        <is>
          <t>İZMİR</t>
        </is>
      </c>
      <c>
        <v>KİRAZ</v>
      </c>
      <c>
        <is>
          <t>AG Fideri</t>
        </is>
      </c>
      <c>
        <v>TR-17 35-31-L00017_47982013_56399872_56399872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11.07.2023 07:59:22</t>
        </is>
      </c>
      <c>
        <is>
          <t>11.07.2023 09:03:54</t>
        </is>
      </c>
      <c>
        <v>1.075555555</v>
      </c>
      <c>
        <v>0</v>
      </c>
      <c>
        <v>16</v>
      </c>
      <c>
        <v>0</v>
      </c>
      <c>
        <v>9</v>
      </c>
      <c>
        <v>0</v>
      </c>
      <c>
        <v>5</v>
      </c>
      <c>
        <v>0</v>
      </c>
      <c>
        <v>0</v>
      </c>
      <c>
        <v>0</v>
      </c>
      <c>
        <v>3.602404431513672</v>
      </c>
      <c>
        <v>0</v>
      </c>
      <c>
        <v>11.485501095683206</v>
      </c>
      <c>
        <v>0</v>
      </c>
      <c>
        <v>8.678622663060413</v>
      </c>
      <c>
        <v>0</v>
      </c>
      <c>
        <v>0</v>
      </c>
      <c>
        <v>23.76652819025729</v>
      </c>
    </row>
    <row>
      <c>
        <v>2604323</v>
      </c>
      <c>
        <v>1</v>
      </c>
      <c>
        <is>
          <t>İZMİR</t>
        </is>
      </c>
      <c>
        <v>TORBALI</v>
      </c>
      <c>
        <is>
          <t>OG Fideri</t>
        </is>
      </c>
      <c>
        <v>KIRBAŞI TR-1 35-26-L00319_ H_81235503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11.07.2023 08:33:14</t>
        </is>
      </c>
      <c>
        <is>
          <t>11.07.2023 10:01:00</t>
        </is>
      </c>
      <c>
        <v>1.462777777</v>
      </c>
      <c>
        <v>0</v>
      </c>
      <c>
        <v>106</v>
      </c>
      <c>
        <v>0</v>
      </c>
      <c>
        <v>9</v>
      </c>
      <c>
        <v>0</v>
      </c>
      <c>
        <v>11</v>
      </c>
      <c>
        <v>0</v>
      </c>
      <c>
        <v>0</v>
      </c>
      <c>
        <v>0</v>
      </c>
      <c>
        <v>34.89606578399199</v>
      </c>
      <c>
        <v>0</v>
      </c>
      <c>
        <v>85.12612630668752</v>
      </c>
      <c>
        <v>0</v>
      </c>
      <c>
        <v>19.148925446441645</v>
      </c>
      <c>
        <v>0</v>
      </c>
      <c>
        <v>0</v>
      </c>
      <c>
        <v>139.17111753712115</v>
      </c>
    </row>
    <row>
      <c>
        <v>2604818</v>
      </c>
      <c>
        <v>1</v>
      </c>
      <c>
        <is>
          <t>İZMİR</t>
        </is>
      </c>
      <c>
        <v>KARŞIYAKA</v>
      </c>
      <c>
        <is>
          <t>OG Fideri</t>
        </is>
      </c>
      <c>
        <v>K-1433 35-04-K01433_K-2316 K01_2059357</v>
      </c>
      <c>
        <v>OG Yeraltı Kablo Arızası</v>
      </c>
      <c>
        <v>Dağıtım-OG</v>
      </c>
      <c>
        <v>Uzun</v>
      </c>
      <c>
        <v>Şebeke işletmecisi</v>
      </c>
      <c>
        <v>Bildirimsiz</v>
      </c>
      <c>
        <is>
          <t>11.07.2023 16:50:00</t>
        </is>
      </c>
      <c>
        <is>
          <t>11.07.2023 17:11:17</t>
        </is>
      </c>
      <c>
        <v>0.354722222</v>
      </c>
      <c>
        <v>0</v>
      </c>
      <c>
        <v>1630</v>
      </c>
      <c>
        <v>0</v>
      </c>
      <c>
        <v>0</v>
      </c>
      <c>
        <v>0</v>
      </c>
      <c>
        <v>130</v>
      </c>
      <c>
        <v>0</v>
      </c>
      <c>
        <v>1</v>
      </c>
      <c>
        <v>0</v>
      </c>
      <c>
        <v>171.24379414333788</v>
      </c>
      <c>
        <v>0</v>
      </c>
      <c>
        <v>0</v>
      </c>
      <c>
        <v>0</v>
      </c>
      <c>
        <v>113.15645035333529</v>
      </c>
      <c>
        <v>0</v>
      </c>
      <c>
        <v>5.729011146758243</v>
      </c>
      <c>
        <v>290.1292556434314</v>
      </c>
    </row>
    <row>
      <c>
        <v>2604277</v>
      </c>
      <c>
        <v>1</v>
      </c>
      <c>
        <is>
          <t>İZMİR</t>
        </is>
      </c>
      <c>
        <v>ÇİĞLİ</v>
      </c>
      <c>
        <is>
          <t>OG Fideri</t>
        </is>
      </c>
      <c>
        <v>M-251 35-09-M00251_M-252 M03_47547384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11.07.2023 06:28:04</t>
        </is>
      </c>
      <c>
        <is>
          <t>11.07.2023 06:38:24</t>
        </is>
      </c>
      <c>
        <v>0.172222222</v>
      </c>
      <c>
        <v>1</v>
      </c>
      <c>
        <v>531</v>
      </c>
      <c>
        <v>0</v>
      </c>
      <c>
        <v>1</v>
      </c>
      <c>
        <v>13</v>
      </c>
      <c>
        <v>122</v>
      </c>
      <c>
        <v>2</v>
      </c>
      <c>
        <v>1</v>
      </c>
      <c>
        <v>1.0813777800839224</v>
      </c>
      <c>
        <v>21.30078457407346</v>
      </c>
      <c>
        <v>0</v>
      </c>
      <c>
        <v>0.42056526546666667</v>
      </c>
      <c>
        <v>14.5403716880888</v>
      </c>
      <c>
        <v>17.861059410226638</v>
      </c>
      <c>
        <v>10.703805494901669</v>
      </c>
      <c>
        <v>1.1119153150699999</v>
      </c>
      <c>
        <v>67.01987952791114</v>
      </c>
    </row>
    <row>
      <c>
        <v>2604340</v>
      </c>
      <c>
        <v>1</v>
      </c>
      <c>
        <is>
          <t>İZMİR</t>
        </is>
      </c>
      <c>
        <v>BAYRAKLI</v>
      </c>
      <c>
        <is>
          <t>Dağıtım Transformatörü</t>
        </is>
      </c>
      <c>
        <v>K-2509 35-02-K02509_35-02-K02509_2371626</v>
      </c>
      <c>
        <v>Şebeke Yenileme ve Kapasite Artışı Çalışması</v>
      </c>
      <c>
        <v>Dağıtım-AG</v>
      </c>
      <c>
        <v>Uzun</v>
      </c>
      <c>
        <v>Şebeke işletmecisi</v>
      </c>
      <c>
        <v>Bildirimli</v>
      </c>
      <c>
        <is>
          <t>11.07.2023 09:02:24</t>
        </is>
      </c>
      <c>
        <is>
          <t>11.07.2023 10:17:21</t>
        </is>
      </c>
      <c>
        <v>1.249166666</v>
      </c>
      <c>
        <v>0</v>
      </c>
      <c>
        <v>413</v>
      </c>
      <c>
        <v>0</v>
      </c>
      <c>
        <v>0</v>
      </c>
      <c>
        <v>0</v>
      </c>
      <c>
        <v>21</v>
      </c>
      <c>
        <v>0</v>
      </c>
      <c>
        <v>0</v>
      </c>
      <c>
        <v>0</v>
      </c>
      <c>
        <v>142.59853492331987</v>
      </c>
      <c>
        <v>0</v>
      </c>
      <c>
        <v>0</v>
      </c>
      <c>
        <v>0</v>
      </c>
      <c>
        <v>34.782494317184344</v>
      </c>
      <c>
        <v>0</v>
      </c>
      <c>
        <v>0</v>
      </c>
      <c>
        <v>177.38102924050423</v>
      </c>
    </row>
    <row>
      <c>
        <v>2604532</v>
      </c>
      <c>
        <v>1</v>
      </c>
      <c>
        <is>
          <t>İZMİR</t>
        </is>
      </c>
      <c>
        <v>BAYRAKLI</v>
      </c>
      <c>
        <is>
          <t>Dağıtım Transformatörü</t>
        </is>
      </c>
      <c>
        <v>K-3515 35-02-K03515_35-02-K03515_2373046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11.07.2023 11:14:21</t>
        </is>
      </c>
      <c>
        <is>
          <t>11.07.2023 12:11:40</t>
        </is>
      </c>
      <c>
        <v>0.955277777</v>
      </c>
      <c>
        <v>0</v>
      </c>
      <c>
        <v>841</v>
      </c>
      <c>
        <v>0</v>
      </c>
      <c>
        <v>0</v>
      </c>
      <c>
        <v>0</v>
      </c>
      <c>
        <v>55</v>
      </c>
      <c>
        <v>0</v>
      </c>
      <c>
        <v>0</v>
      </c>
      <c>
        <v>0</v>
      </c>
      <c>
        <v>200.32942786900537</v>
      </c>
      <c>
        <v>0</v>
      </c>
      <c>
        <v>0</v>
      </c>
      <c>
        <v>0</v>
      </c>
      <c>
        <v>57.73404396710901</v>
      </c>
      <c>
        <v>0</v>
      </c>
      <c>
        <v>0</v>
      </c>
      <c>
        <v>258.0634718361144</v>
      </c>
    </row>
    <row>
      <c>
        <v>2604741</v>
      </c>
      <c>
        <v>1</v>
      </c>
      <c>
        <is>
          <t>İZMİR</t>
        </is>
      </c>
      <c>
        <v>KINIK</v>
      </c>
      <c>
        <is>
          <t>AG Fideri</t>
        </is>
      </c>
      <c>
        <v>YAYAKENT TR-8 35-24-M00008_B_56354107_56354107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11.07.2023 15:21:38</t>
        </is>
      </c>
      <c>
        <is>
          <t>11.07.2023 17:43:12</t>
        </is>
      </c>
      <c>
        <v>2.359444444</v>
      </c>
      <c>
        <v>0</v>
      </c>
      <c>
        <v>6</v>
      </c>
      <c>
        <v>0</v>
      </c>
      <c>
        <v>12</v>
      </c>
      <c>
        <v>0</v>
      </c>
      <c>
        <v>4</v>
      </c>
      <c>
        <v>0</v>
      </c>
      <c>
        <v>0</v>
      </c>
      <c>
        <v>0</v>
      </c>
      <c>
        <v>4.0428257557196545</v>
      </c>
      <c>
        <v>0</v>
      </c>
      <c>
        <v>34.695570728116536</v>
      </c>
      <c>
        <v>0</v>
      </c>
      <c>
        <v>37.267698863231175</v>
      </c>
      <c>
        <v>0</v>
      </c>
      <c>
        <v>0</v>
      </c>
      <c>
        <v>76.00609534706737</v>
      </c>
    </row>
    <row>
      <c>
        <v>2604486</v>
      </c>
      <c>
        <v>1</v>
      </c>
      <c>
        <is>
          <t>İZMİR</t>
        </is>
      </c>
      <c>
        <v>NARLIDERE</v>
      </c>
      <c>
        <is>
          <t>OG Fideri</t>
        </is>
      </c>
      <c>
        <v>K-185 35-07-K00185_TRAFO K06_48243242</v>
      </c>
      <c>
        <v>Plansız Kesinti / Müdahale</v>
      </c>
      <c>
        <v>Dağıtım-OG</v>
      </c>
      <c>
        <v>Uzun</v>
      </c>
      <c>
        <v>Şebeke işletmecisi</v>
      </c>
      <c>
        <v>Bildirimsiz</v>
      </c>
      <c>
        <is>
          <t>11.07.2023 10:29:25</t>
        </is>
      </c>
      <c>
        <is>
          <t>11.07.2023 11:43:44</t>
        </is>
      </c>
      <c>
        <v>1.238611111</v>
      </c>
      <c>
        <v>0</v>
      </c>
      <c>
        <v>142</v>
      </c>
      <c>
        <v>0</v>
      </c>
      <c>
        <v>36</v>
      </c>
      <c>
        <v>0</v>
      </c>
      <c>
        <v>15</v>
      </c>
      <c>
        <v>0</v>
      </c>
      <c>
        <v>0</v>
      </c>
      <c>
        <v>0</v>
      </c>
      <c>
        <v>200.42907645357462</v>
      </c>
      <c>
        <v>0</v>
      </c>
      <c>
        <v>26.28379287033083</v>
      </c>
      <c>
        <v>0</v>
      </c>
      <c>
        <v>20.177693134435863</v>
      </c>
      <c>
        <v>0</v>
      </c>
      <c>
        <v>0</v>
      </c>
      <c>
        <v>246.89056245834132</v>
      </c>
    </row>
    <row>
      <c>
        <v>2604492</v>
      </c>
      <c>
        <v>1</v>
      </c>
      <c>
        <is>
          <t>MANİSA</t>
        </is>
      </c>
      <c>
        <v>YUNUSEMRE</v>
      </c>
      <c>
        <is>
          <t>Kullanıcı Bağlantı Hattı</t>
        </is>
      </c>
      <c>
        <v>DM-16/22 45-71-M02398_953200121_953200121</v>
      </c>
      <c>
        <v>AG Box / Sdk Abone Çıkış Sigorta Atığı</v>
      </c>
      <c>
        <v>Dağıtım-AG</v>
      </c>
      <c>
        <v>Uzun</v>
      </c>
      <c>
        <v>Şebeke işletmecisi</v>
      </c>
      <c>
        <v>Bildirimsiz</v>
      </c>
      <c>
        <is>
          <t>11.07.2023 10:38:45</t>
        </is>
      </c>
      <c>
        <is>
          <t>11.07.2023 12:49:57</t>
        </is>
      </c>
      <c>
        <v>2.186666666</v>
      </c>
      <c>
        <v>0</v>
      </c>
      <c>
        <v>6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4.030598483602375</v>
      </c>
      <c>
        <v>0</v>
      </c>
      <c>
        <v>0</v>
      </c>
      <c>
        <v>0</v>
      </c>
      <c>
        <v>0</v>
      </c>
      <c>
        <v>0</v>
      </c>
      <c>
        <v>0</v>
      </c>
      <c>
        <v>4.030598483602375</v>
      </c>
    </row>
    <row>
      <c>
        <v>2604881</v>
      </c>
      <c>
        <v>1</v>
      </c>
      <c>
        <is>
          <t>İZMİR</t>
        </is>
      </c>
      <c>
        <v>ÇEŞME</v>
      </c>
      <c>
        <is>
          <t>DM</t>
        </is>
      </c>
      <c>
        <v>ALAÇATI İM 35-18-A00002_L-424 L18_2307549</v>
      </c>
      <c>
        <v>Manevra</v>
      </c>
      <c>
        <v>Dağıtım-OG</v>
      </c>
      <c>
        <v>Uzun</v>
      </c>
      <c>
        <v>Şebeke işletmecisi</v>
      </c>
      <c>
        <v>Bildirimsiz</v>
      </c>
      <c>
        <is>
          <t>11.07.2023 18:00:11</t>
        </is>
      </c>
      <c>
        <is>
          <t>11.07.2023 19:13:35</t>
        </is>
      </c>
      <c>
        <v>1.223333333</v>
      </c>
      <c>
        <v>0</v>
      </c>
      <c>
        <v>1274</v>
      </c>
      <c>
        <v>0</v>
      </c>
      <c>
        <v>3</v>
      </c>
      <c>
        <v>0</v>
      </c>
      <c>
        <v>494</v>
      </c>
      <c>
        <v>0</v>
      </c>
      <c>
        <v>0</v>
      </c>
      <c>
        <v>0</v>
      </c>
      <c>
        <v>1098.4552880557703</v>
      </c>
      <c>
        <v>0</v>
      </c>
      <c>
        <v>0.9137166077408763</v>
      </c>
      <c>
        <v>0</v>
      </c>
      <c>
        <v>2164.715995822943</v>
      </c>
      <c>
        <v>0</v>
      </c>
      <c>
        <v>0</v>
      </c>
      <c>
        <v>3264.085000486454</v>
      </c>
    </row>
    <row>
      <c>
        <v>2604240</v>
      </c>
      <c>
        <v>1</v>
      </c>
      <c>
        <is>
          <t>İZMİR</t>
        </is>
      </c>
      <c>
        <v>ÖDEMİŞ</v>
      </c>
      <c>
        <is>
          <t>TM Fideri</t>
        </is>
      </c>
      <c>
        <v>ÖDEMİŞ TM-2 35-15-A00005_ÖDEMİŞ-1 M20_2334265</v>
      </c>
      <c>
        <v>Şebeke Bakım Çalışması</v>
      </c>
      <c>
        <v>Dağıtım-OG</v>
      </c>
      <c>
        <v>Uzun</v>
      </c>
      <c>
        <v>Şebeke işletmecisi</v>
      </c>
      <c>
        <v>Bildirimli</v>
      </c>
      <c>
        <is>
          <t>11.07.2023 02:31:36</t>
        </is>
      </c>
      <c>
        <is>
          <t>11.07.2023 03:34:36</t>
        </is>
      </c>
      <c>
        <v>1.05</v>
      </c>
      <c>
        <v>2</v>
      </c>
      <c>
        <v>20049</v>
      </c>
      <c>
        <v>167</v>
      </c>
      <c>
        <v>1306</v>
      </c>
      <c>
        <v>49</v>
      </c>
      <c>
        <v>1952</v>
      </c>
      <c>
        <v>8</v>
      </c>
      <c>
        <v>0</v>
      </c>
      <c>
        <v>3.960630985360953</v>
      </c>
      <c>
        <v>3513.0217675898325</v>
      </c>
      <c>
        <v>1379.7853081443266</v>
      </c>
      <c>
        <v>1612.0190150712533</v>
      </c>
      <c>
        <v>273.3250913888019</v>
      </c>
      <c>
        <v>1176.3479860193152</v>
      </c>
      <c>
        <v>857.0909602382768</v>
      </c>
      <c>
        <v>0</v>
      </c>
      <c>
        <v>8815.550759437167</v>
      </c>
    </row>
    <row>
      <c>
        <v>2604406</v>
      </c>
      <c>
        <v>1</v>
      </c>
      <c>
        <is>
          <t>İZMİR</t>
        </is>
      </c>
      <c>
        <v>BORNOVA</v>
      </c>
      <c>
        <is>
          <t>AG Fideri</t>
        </is>
      </c>
      <c>
        <v>K-3569 35-02-K03569_G_56367021_56367021</v>
      </c>
      <c>
        <v>Şebeke Yenileme ve Kapasite Artışı Çalışması</v>
      </c>
      <c>
        <v>Dağıtım-AG</v>
      </c>
      <c>
        <v>Uzun</v>
      </c>
      <c>
        <v>Şebeke işletmecisi</v>
      </c>
      <c>
        <v>Bildirimli</v>
      </c>
      <c>
        <is>
          <t>11.07.2023 09:49:24</t>
        </is>
      </c>
      <c>
        <is>
          <t>11.07.2023 18:55:37</t>
        </is>
      </c>
      <c>
        <v>9.103611111</v>
      </c>
      <c>
        <v>0</v>
      </c>
      <c>
        <v>97</v>
      </c>
      <c>
        <v>0</v>
      </c>
      <c>
        <v>0</v>
      </c>
      <c>
        <v>0</v>
      </c>
      <c>
        <v>14</v>
      </c>
      <c>
        <v>0</v>
      </c>
      <c>
        <v>0</v>
      </c>
      <c>
        <v>0</v>
      </c>
      <c>
        <v>207.44051748163332</v>
      </c>
      <c>
        <v>0</v>
      </c>
      <c>
        <v>0</v>
      </c>
      <c>
        <v>0</v>
      </c>
      <c>
        <v>38.2920940194047</v>
      </c>
      <c>
        <v>0</v>
      </c>
      <c>
        <v>0</v>
      </c>
      <c>
        <v>245.73261150103804</v>
      </c>
    </row>
    <row>
      <c>
        <v>2604214</v>
      </c>
      <c>
        <v>1</v>
      </c>
      <c>
        <is>
          <t>MANİSA</t>
        </is>
      </c>
      <c>
        <v>ŞEHZADELER</v>
      </c>
      <c>
        <is>
          <t>OG Fideri</t>
        </is>
      </c>
      <c>
        <v>MANİSA AÇIK CEZA İNFAZ KURUMU İÇME SUYU  ÖZEL TR 45-71-M01499Ö_DIREK TIPI TRAFO HUCRESI H01_2058979</v>
      </c>
      <c>
        <v>OG Ayırıcı Arızası</v>
      </c>
      <c>
        <v>Dağıtım-OG</v>
      </c>
      <c>
        <v>Uzun</v>
      </c>
      <c>
        <v>Şebeke işletmecisi</v>
      </c>
      <c>
        <v>Bildirimsiz</v>
      </c>
      <c>
        <is>
          <t>11.07.2023 00:18:18</t>
        </is>
      </c>
      <c>
        <is>
          <t>11.07.2023 02:22:47</t>
        </is>
      </c>
      <c>
        <v>2.074722222</v>
      </c>
      <c>
        <v>0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28.618954085843058</v>
      </c>
      <c>
        <v>0</v>
      </c>
      <c>
        <v>0</v>
      </c>
      <c>
        <v>0</v>
      </c>
      <c>
        <v>28.618954085843058</v>
      </c>
    </row>
    <row>
      <c>
        <v>2605090</v>
      </c>
      <c>
        <v>1</v>
      </c>
      <c>
        <is>
          <t>İZMİR</t>
        </is>
      </c>
      <c>
        <v>ÖDEMİŞ</v>
      </c>
      <c>
        <is>
          <t>AG Fideri</t>
        </is>
      </c>
      <c>
        <v>YENİKÖY TR-9 35-15-L00384_A_56361722_56361722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11.07.2023 23:38:38</t>
        </is>
      </c>
      <c>
        <is>
          <t>12.07.2023 01:40:42</t>
        </is>
      </c>
      <c>
        <v>2.034444444</v>
      </c>
      <c>
        <v>0</v>
      </c>
      <c>
        <v>1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0.14224993221698723</v>
      </c>
      <c>
        <v>0</v>
      </c>
      <c>
        <v>0</v>
      </c>
      <c>
        <v>0</v>
      </c>
      <c>
        <v>2.85997586904957</v>
      </c>
      <c>
        <v>0</v>
      </c>
      <c>
        <v>0</v>
      </c>
      <c>
        <v>3.0022258012665572</v>
      </c>
    </row>
    <row>
      <c>
        <v>2604947</v>
      </c>
      <c>
        <v>1</v>
      </c>
      <c>
        <is>
          <t>İZMİR</t>
        </is>
      </c>
      <c>
        <v>BAYINDIR</v>
      </c>
      <c>
        <is>
          <t>AG Fideri</t>
        </is>
      </c>
      <c>
        <v>KARAVELİLER TR-3 35-20-L00142_A_56407434_56407434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11.07.2023 18:52:57</t>
        </is>
      </c>
      <c>
        <is>
          <t>11.07.2023 20:22:23</t>
        </is>
      </c>
      <c>
        <v>1.490555555</v>
      </c>
      <c>
        <v>0</v>
      </c>
      <c>
        <v>112</v>
      </c>
      <c>
        <v>0</v>
      </c>
      <c>
        <v>5</v>
      </c>
      <c>
        <v>0</v>
      </c>
      <c>
        <v>31</v>
      </c>
      <c>
        <v>0</v>
      </c>
      <c>
        <v>0</v>
      </c>
      <c>
        <v>0</v>
      </c>
      <c>
        <v>50.86925853529766</v>
      </c>
      <c>
        <v>0</v>
      </c>
      <c>
        <v>10.2167208419095</v>
      </c>
      <c>
        <v>0</v>
      </c>
      <c>
        <v>56.38335770372267</v>
      </c>
      <c>
        <v>0</v>
      </c>
      <c>
        <v>0</v>
      </c>
      <c>
        <v>117.46933708092983</v>
      </c>
    </row>
    <row>
      <c>
        <v>2604283</v>
      </c>
      <c>
        <v>1</v>
      </c>
      <c>
        <is>
          <t>İZMİR</t>
        </is>
      </c>
      <c>
        <v>URLA</v>
      </c>
      <c>
        <is>
          <t>DM</t>
        </is>
      </c>
      <c>
        <v>TATAR DM 35-19-M00256_ALAÇATI-1 ÇIKIŞ M12_2053774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11.07.2023 06:48:45</t>
        </is>
      </c>
      <c>
        <is>
          <t>11.07.2023 07:10:28</t>
        </is>
      </c>
      <c>
        <v>0.361944444</v>
      </c>
      <c>
        <v>3</v>
      </c>
      <c>
        <v>573</v>
      </c>
      <c>
        <v>4</v>
      </c>
      <c>
        <v>74</v>
      </c>
      <c>
        <v>21</v>
      </c>
      <c>
        <v>107</v>
      </c>
      <c>
        <v>0</v>
      </c>
      <c>
        <v>0</v>
      </c>
      <c>
        <v>1.6321174034051915</v>
      </c>
      <c>
        <v>47.8638946619767</v>
      </c>
      <c>
        <v>1.7493192588757458</v>
      </c>
      <c>
        <v>13.822235354619389</v>
      </c>
      <c>
        <v>27.87756194608045</v>
      </c>
      <c>
        <v>22.66787572949669</v>
      </c>
      <c>
        <v>0</v>
      </c>
      <c>
        <v>0</v>
      </c>
      <c>
        <v>115.61300435445416</v>
      </c>
    </row>
    <row>
      <c>
        <v>2604549</v>
      </c>
      <c>
        <v>1</v>
      </c>
      <c>
        <is>
          <t>İZMİR</t>
        </is>
      </c>
      <c>
        <v>ÖDEMİŞ</v>
      </c>
      <c>
        <is>
          <t>AG Fideri</t>
        </is>
      </c>
      <c>
        <v>ÇOBANLAR SUBATAN TR-1 35-15-L00358_B_96075598_96075598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11.07.2023 11:32:10</t>
        </is>
      </c>
      <c>
        <is>
          <t>11.07.2023 18:50:54</t>
        </is>
      </c>
      <c>
        <v>7.312222222</v>
      </c>
      <c>
        <v>0</v>
      </c>
      <c>
        <v>3</v>
      </c>
      <c>
        <v>0</v>
      </c>
      <c>
        <v>2</v>
      </c>
      <c>
        <v>0</v>
      </c>
      <c>
        <v>2</v>
      </c>
      <c>
        <v>0</v>
      </c>
      <c>
        <v>0</v>
      </c>
      <c>
        <v>0</v>
      </c>
      <c>
        <v>1.5805293846690416</v>
      </c>
      <c>
        <v>0</v>
      </c>
      <c>
        <v>25.583373966200746</v>
      </c>
      <c>
        <v>0</v>
      </c>
      <c>
        <v>17.083574433344182</v>
      </c>
      <c>
        <v>0</v>
      </c>
      <c>
        <v>0</v>
      </c>
      <c>
        <v>44.24747778421397</v>
      </c>
    </row>
    <row>
      <c>
        <v>2604652</v>
      </c>
      <c>
        <v>1</v>
      </c>
      <c>
        <is>
          <t>İZMİR</t>
        </is>
      </c>
      <c>
        <v>KARABAĞLAR</v>
      </c>
      <c>
        <is>
          <t>AG Fideri</t>
        </is>
      </c>
      <c>
        <v>K-2340 35-01-K02340_A_56376899_56376899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11.07.2023 13:24:38</t>
        </is>
      </c>
      <c>
        <is>
          <t>11.07.2023 14:54:36</t>
        </is>
      </c>
      <c>
        <v>1.499444444</v>
      </c>
      <c>
        <v>0</v>
      </c>
      <c>
        <v>139</v>
      </c>
      <c>
        <v>0</v>
      </c>
      <c>
        <v>0</v>
      </c>
      <c>
        <v>0</v>
      </c>
      <c>
        <v>19</v>
      </c>
      <c>
        <v>0</v>
      </c>
      <c>
        <v>0</v>
      </c>
      <c>
        <v>0</v>
      </c>
      <c>
        <v>49.52056134892966</v>
      </c>
      <c>
        <v>0</v>
      </c>
      <c>
        <v>0</v>
      </c>
      <c>
        <v>0</v>
      </c>
      <c>
        <v>21.69116954968889</v>
      </c>
      <c>
        <v>0</v>
      </c>
      <c>
        <v>0</v>
      </c>
      <c>
        <v>71.21173089861855</v>
      </c>
    </row>
    <row>
      <c>
        <v>2604721</v>
      </c>
      <c>
        <v>1</v>
      </c>
      <c>
        <is>
          <t>MANİSA</t>
        </is>
      </c>
      <c>
        <v>SALİHLİ</v>
      </c>
      <c>
        <is>
          <t>Saha Dağıtım Kutusu (SDK)</t>
        </is>
      </c>
      <c>
        <v>TR-64 45-78-M00064_C C03_64819802</v>
      </c>
      <c>
        <v>Üçüncü Şahısların Vermiş Olduğu Hasarlar</v>
      </c>
      <c>
        <v>Dağıtım-AG</v>
      </c>
      <c>
        <v>Uzun</v>
      </c>
      <c>
        <v>Dışsal</v>
      </c>
      <c>
        <v>Bildirimsiz</v>
      </c>
      <c>
        <is>
          <t>11.07.2023 14:47:21</t>
        </is>
      </c>
      <c>
        <is>
          <t>11.07.2023 18:08:08</t>
        </is>
      </c>
      <c>
        <v>3.346388888</v>
      </c>
      <c>
        <v>0</v>
      </c>
      <c>
        <v>60</v>
      </c>
      <c>
        <v>0</v>
      </c>
      <c>
        <v>0</v>
      </c>
      <c>
        <v>0</v>
      </c>
      <c>
        <v>9</v>
      </c>
      <c>
        <v>0</v>
      </c>
      <c>
        <v>0</v>
      </c>
      <c>
        <v>0</v>
      </c>
      <c>
        <v>43.3366350228854</v>
      </c>
      <c>
        <v>0</v>
      </c>
      <c>
        <v>0</v>
      </c>
      <c>
        <v>0</v>
      </c>
      <c>
        <v>79.56195083376257</v>
      </c>
      <c>
        <v>0</v>
      </c>
      <c>
        <v>0</v>
      </c>
      <c>
        <v>122.89858585664797</v>
      </c>
    </row>
    <row>
      <c>
        <v>2604280</v>
      </c>
      <c>
        <v>1</v>
      </c>
      <c>
        <is>
          <t>İZMİR</t>
        </is>
      </c>
      <c>
        <v>ALİAĞA</v>
      </c>
      <c>
        <is>
          <t>DM</t>
        </is>
      </c>
      <c>
        <v>ALİAĞA TR-43 DM 35-17-M00043_GÜZELHİSAR ÇIKIŞI M13_2122093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11.07.2023 06:38:55</t>
        </is>
      </c>
      <c>
        <is>
          <t>11.07.2023 07:03:39</t>
        </is>
      </c>
      <c>
        <v>0.412222222</v>
      </c>
      <c>
        <v>5</v>
      </c>
      <c>
        <v>732</v>
      </c>
      <c>
        <v>26</v>
      </c>
      <c>
        <v>12</v>
      </c>
      <c>
        <v>32</v>
      </c>
      <c>
        <v>51</v>
      </c>
      <c>
        <v>0</v>
      </c>
      <c>
        <v>0</v>
      </c>
      <c>
        <v>1.3381120238743984</v>
      </c>
      <c>
        <v>49.29023621881731</v>
      </c>
      <c>
        <v>30.618271905322644</v>
      </c>
      <c>
        <v>4.648383721919917</v>
      </c>
      <c>
        <v>149.23377063825188</v>
      </c>
      <c>
        <v>11.95924900073973</v>
      </c>
      <c>
        <v>0</v>
      </c>
      <c>
        <v>0</v>
      </c>
      <c>
        <v>247.0880235089259</v>
      </c>
    </row>
    <row>
      <c>
        <v>2604589</v>
      </c>
      <c>
        <v>1</v>
      </c>
      <c>
        <is>
          <t>İZMİR</t>
        </is>
      </c>
      <c>
        <v>BUCA</v>
      </c>
      <c>
        <is>
          <t>TM Fideri</t>
        </is>
      </c>
      <c>
        <v>BUCA TM 35-03-A00003_Buca-17 K24_2053587</v>
      </c>
      <c>
        <v>Üçüncü Şahısların Vermiş Olduğu Hasarlar</v>
      </c>
      <c>
        <v>Dağıtım-OG</v>
      </c>
      <c>
        <v>Uzun</v>
      </c>
      <c>
        <v>Dışsal</v>
      </c>
      <c>
        <v>Bildirimsiz</v>
      </c>
      <c>
        <is>
          <t>11.07.2023 11:30:38</t>
        </is>
      </c>
      <c>
        <is>
          <t>11.07.2023 13:59:23</t>
        </is>
      </c>
      <c>
        <v>2.479166666</v>
      </c>
      <c>
        <v>0</v>
      </c>
      <c>
        <v>4364</v>
      </c>
      <c>
        <v>0</v>
      </c>
      <c>
        <v>0</v>
      </c>
      <c>
        <v>0</v>
      </c>
      <c>
        <v>279</v>
      </c>
      <c>
        <v>0</v>
      </c>
      <c>
        <v>0</v>
      </c>
      <c>
        <v>0</v>
      </c>
      <c>
        <v>2521.0835754771965</v>
      </c>
      <c>
        <v>0</v>
      </c>
      <c>
        <v>0</v>
      </c>
      <c>
        <v>0</v>
      </c>
      <c>
        <v>966.9397327365064</v>
      </c>
      <c>
        <v>0</v>
      </c>
      <c>
        <v>0</v>
      </c>
      <c>
        <v>3488.023308213703</v>
      </c>
    </row>
    <row>
      <c>
        <v>2604343</v>
      </c>
      <c>
        <v>1</v>
      </c>
      <c>
        <is>
          <t>İZMİR</t>
        </is>
      </c>
      <c>
        <v>ÇİĞLİ</v>
      </c>
      <c>
        <is>
          <t>KÖK</t>
        </is>
      </c>
      <c>
        <v>M-362 35-09-M00362_M-447 M03_47555515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11.07.2023 09:03:31</t>
        </is>
      </c>
      <c>
        <is>
          <t>11.07.2023 10:26:27</t>
        </is>
      </c>
      <c>
        <v>1.382222222</v>
      </c>
      <c>
        <v>0</v>
      </c>
      <c>
        <v>681</v>
      </c>
      <c>
        <v>0</v>
      </c>
      <c>
        <v>0</v>
      </c>
      <c>
        <v>1</v>
      </c>
      <c>
        <v>110</v>
      </c>
      <c>
        <v>0</v>
      </c>
      <c>
        <v>0</v>
      </c>
      <c>
        <v>0</v>
      </c>
      <c>
        <v>314.10492522399284</v>
      </c>
      <c>
        <v>0</v>
      </c>
      <c>
        <v>0</v>
      </c>
      <c>
        <v>81.85795927928028</v>
      </c>
      <c>
        <v>183.58203754366662</v>
      </c>
      <c>
        <v>0</v>
      </c>
      <c>
        <v>0</v>
      </c>
      <c>
        <v>579.5449220469397</v>
      </c>
    </row>
    <row>
      <c>
        <v>2604443</v>
      </c>
      <c>
        <v>1</v>
      </c>
      <c>
        <is>
          <t>MANİSA</t>
        </is>
      </c>
      <c>
        <v>TURGUTLU</v>
      </c>
      <c>
        <is>
          <t>Dağıtım Transformatörü</t>
        </is>
      </c>
      <c>
        <v>TR-2/9 45-83-L00009_45-83-L00009_83863998</v>
      </c>
      <c>
        <v>Şebeke Yenileme ve Kapasite Artışı Çalışması</v>
      </c>
      <c>
        <v>Dağıtım-AG</v>
      </c>
      <c>
        <v>Uzun</v>
      </c>
      <c>
        <v>Şebeke işletmecisi</v>
      </c>
      <c>
        <v>Bildirimli</v>
      </c>
      <c>
        <is>
          <t>11.07.2023 10:12:25</t>
        </is>
      </c>
      <c>
        <is>
          <t>11.07.2023 17:06:05</t>
        </is>
      </c>
      <c>
        <v>6.894444444</v>
      </c>
      <c>
        <v>0</v>
      </c>
      <c>
        <v>384</v>
      </c>
      <c>
        <v>0</v>
      </c>
      <c>
        <v>0</v>
      </c>
      <c>
        <v>0</v>
      </c>
      <c>
        <v>23</v>
      </c>
      <c>
        <v>0</v>
      </c>
      <c>
        <v>0</v>
      </c>
      <c>
        <v>0</v>
      </c>
      <c>
        <v>601.3992343621547</v>
      </c>
      <c>
        <v>0</v>
      </c>
      <c>
        <v>0</v>
      </c>
      <c>
        <v>0</v>
      </c>
      <c>
        <v>171.91989648868568</v>
      </c>
      <c>
        <v>0</v>
      </c>
      <c>
        <v>0</v>
      </c>
      <c>
        <v>773.3191308508405</v>
      </c>
    </row>
    <row>
      <c>
        <v>2604984</v>
      </c>
      <c>
        <v>1</v>
      </c>
      <c>
        <is>
          <t>MANİSA</t>
        </is>
      </c>
      <c>
        <v>SALİHLİ</v>
      </c>
      <c>
        <is>
          <t>KÖK</t>
        </is>
      </c>
      <c>
        <v>KAPANCI KÖK 45-78-L00229_KARAYAHŞİ-ÇAYKÖY L03_2108492</v>
      </c>
      <c>
        <v>OG Fider Açması</v>
      </c>
      <c>
        <v>Dağıtım-OG</v>
      </c>
      <c>
        <v>Kısa</v>
      </c>
      <c>
        <v>Şebeke işletmecisi</v>
      </c>
      <c>
        <v>Bildirimsiz</v>
      </c>
      <c>
        <is>
          <t>11.07.2023 19:49:31</t>
        </is>
      </c>
      <c>
        <is>
          <t>11.07.2023 19:50:06</t>
        </is>
      </c>
      <c>
        <v>0.009722222</v>
      </c>
      <c>
        <v>1</v>
      </c>
      <c>
        <v>317</v>
      </c>
      <c>
        <v>78</v>
      </c>
      <c>
        <v>52</v>
      </c>
      <c>
        <v>5</v>
      </c>
      <c>
        <v>45</v>
      </c>
      <c>
        <v>1</v>
      </c>
      <c>
        <v>1</v>
      </c>
      <c>
        <v>0.002133990291965</v>
      </c>
      <c>
        <v>1.0068499263454223</v>
      </c>
      <c>
        <v>6.762210832982903</v>
      </c>
      <c>
        <v>0.984517051573665</v>
      </c>
      <c>
        <v>0.056287304375134586</v>
      </c>
      <c>
        <v>0.3638087622383784</v>
      </c>
      <c>
        <v>0.04557118652465557</v>
      </c>
      <c>
        <v>0.0019406005803975</v>
      </c>
      <c>
        <v>9.22331965491252</v>
      </c>
    </row>
    <row>
      <c>
        <v>2604489</v>
      </c>
      <c>
        <v>1</v>
      </c>
      <c>
        <is>
          <t>MANİSA</t>
        </is>
      </c>
      <c>
        <v>SARIGÖL</v>
      </c>
      <c>
        <is>
          <t>Dağıtım Transformatörü</t>
        </is>
      </c>
      <c>
        <v>TIRAZLAR TR-3 45-79-M00078_45-79-M00078_2367053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11.07.2023 10:34:51</t>
        </is>
      </c>
      <c>
        <is>
          <t>11.07.2023 11:07:11</t>
        </is>
      </c>
      <c>
        <v>0.538888888</v>
      </c>
      <c>
        <v>0</v>
      </c>
      <c>
        <v>99</v>
      </c>
      <c>
        <v>0</v>
      </c>
      <c>
        <v>7</v>
      </c>
      <c>
        <v>0</v>
      </c>
      <c>
        <v>8</v>
      </c>
      <c>
        <v>0</v>
      </c>
      <c>
        <v>0</v>
      </c>
      <c>
        <v>0</v>
      </c>
      <c>
        <v>9.815805367594072</v>
      </c>
      <c>
        <v>0</v>
      </c>
      <c>
        <v>19.124252303971936</v>
      </c>
      <c>
        <v>0</v>
      </c>
      <c>
        <v>1.8815506403356759</v>
      </c>
      <c>
        <v>0</v>
      </c>
      <c>
        <v>0</v>
      </c>
      <c>
        <v>30.821608311901684</v>
      </c>
    </row>
    <row>
      <c>
        <v>2604735</v>
      </c>
      <c>
        <v>1</v>
      </c>
      <c>
        <is>
          <t>İZMİR</t>
        </is>
      </c>
      <c>
        <v>SELÇUK</v>
      </c>
      <c>
        <is>
          <t>DM</t>
        </is>
      </c>
      <c>
        <v>BELEVİ İM 35-13-A00002_BELEVİ OTOBAN SULAMA L01_2313338</v>
      </c>
      <c>
        <v>Plansız Kesinti / Müdahale</v>
      </c>
      <c>
        <v>Dağıtım-OG</v>
      </c>
      <c>
        <v>Uzun</v>
      </c>
      <c>
        <v>Şebeke işletmecisi</v>
      </c>
      <c>
        <v>Bildirimsiz</v>
      </c>
      <c>
        <is>
          <t>11.07.2023 15:14:26</t>
        </is>
      </c>
      <c>
        <is>
          <t>11.07.2023 15:51:24</t>
        </is>
      </c>
      <c>
        <v>0.616111111</v>
      </c>
      <c>
        <v>1</v>
      </c>
      <c>
        <v>0</v>
      </c>
      <c>
        <v>52</v>
      </c>
      <c>
        <v>18</v>
      </c>
      <c>
        <v>35</v>
      </c>
      <c>
        <v>10</v>
      </c>
      <c>
        <v>1</v>
      </c>
      <c>
        <v>0</v>
      </c>
      <c>
        <v>0.478942987694538</v>
      </c>
      <c>
        <v>0</v>
      </c>
      <c>
        <v>605.0284363009625</v>
      </c>
      <c>
        <v>19.83331643153862</v>
      </c>
      <c>
        <v>339.7896065955969</v>
      </c>
      <c>
        <v>12.060546861991847</v>
      </c>
      <c>
        <v>78.57182879688821</v>
      </c>
      <c>
        <v>0</v>
      </c>
      <c>
        <v>1055.7626779746724</v>
      </c>
    </row>
    <row>
      <c>
        <v>2604595</v>
      </c>
      <c>
        <v>1</v>
      </c>
      <c>
        <is>
          <t>İZMİR</t>
        </is>
      </c>
      <c>
        <v>MENDERES</v>
      </c>
      <c>
        <is>
          <t>Saha Dağıtım Kutusu (SDK)</t>
        </is>
      </c>
      <c>
        <v>METAL İŞLERİ TR-2 35-22-M00102_10555838 TR2/C1_5930225</v>
      </c>
      <c>
        <v>AG Box / Sdk Giriş Sigorta Atığı</v>
      </c>
      <c>
        <v>Dağıtım-AG</v>
      </c>
      <c>
        <v>Uzun</v>
      </c>
      <c>
        <v>Şebeke işletmecisi</v>
      </c>
      <c>
        <v>Bildirimsiz</v>
      </c>
      <c>
        <is>
          <t>11.07.2023 12:26:15</t>
        </is>
      </c>
      <c>
        <is>
          <t>11.07.2023 16:14:00</t>
        </is>
      </c>
      <c>
        <v>3.795833333</v>
      </c>
      <c>
        <v>0</v>
      </c>
      <c>
        <v>0</v>
      </c>
      <c>
        <v>0</v>
      </c>
      <c>
        <v>0</v>
      </c>
      <c>
        <v>0</v>
      </c>
      <c>
        <v>5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39.859709307914876</v>
      </c>
      <c>
        <v>0</v>
      </c>
      <c>
        <v>53.04237057177642</v>
      </c>
      <c>
        <v>92.90207987969129</v>
      </c>
    </row>
    <row>
      <c>
        <v>2604429</v>
      </c>
      <c>
        <v>1</v>
      </c>
      <c>
        <is>
          <t>İZMİR</t>
        </is>
      </c>
      <c>
        <v>KARŞIYAKA</v>
      </c>
      <c>
        <is>
          <t>AG Fideri</t>
        </is>
      </c>
      <c>
        <v>K-476 35-04-K00476_D_56381998_56381998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11.07.2023 09:55:03</t>
        </is>
      </c>
      <c>
        <is>
          <t>11.07.2023 11:55:57</t>
        </is>
      </c>
      <c>
        <v>2.015</v>
      </c>
      <c>
        <v>0</v>
      </c>
      <c>
        <v>43</v>
      </c>
      <c>
        <v>0</v>
      </c>
      <c>
        <v>0</v>
      </c>
      <c>
        <v>0</v>
      </c>
      <c>
        <v>9</v>
      </c>
      <c>
        <v>0</v>
      </c>
      <c>
        <v>0</v>
      </c>
      <c>
        <v>0</v>
      </c>
      <c>
        <v>24.244417965178254</v>
      </c>
      <c>
        <v>0</v>
      </c>
      <c>
        <v>0</v>
      </c>
      <c>
        <v>0</v>
      </c>
      <c>
        <v>74.06314053958349</v>
      </c>
      <c>
        <v>0</v>
      </c>
      <c>
        <v>0</v>
      </c>
      <c>
        <v>98.30755850476174</v>
      </c>
    </row>
    <row>
      <c>
        <v>2605070</v>
      </c>
      <c>
        <v>1</v>
      </c>
      <c>
        <is>
          <t>İZMİR</t>
        </is>
      </c>
      <c>
        <v>BAYRAKLI</v>
      </c>
      <c>
        <is>
          <t>OG Fideri</t>
        </is>
      </c>
      <c>
        <v>M-3461(YATIRIM REZERVE) 35-02-M03461_TR-2 K01_58134078</v>
      </c>
      <c>
        <v>Manevra</v>
      </c>
      <c>
        <v>Dağıtım-OG</v>
      </c>
      <c>
        <v>Uzun</v>
      </c>
      <c>
        <v>Şebeke işletmecisi</v>
      </c>
      <c>
        <v>Bildirimsiz</v>
      </c>
      <c>
        <is>
          <t>11.07.2023 22:03:51</t>
        </is>
      </c>
      <c>
        <is>
          <t>11.07.2023 22:11:08</t>
        </is>
      </c>
      <c>
        <v>0.121388888</v>
      </c>
      <c>
        <v>0</v>
      </c>
      <c>
        <v>785</v>
      </c>
      <c>
        <v>0</v>
      </c>
      <c>
        <v>0</v>
      </c>
      <c>
        <v>0</v>
      </c>
      <c>
        <v>107</v>
      </c>
      <c>
        <v>0</v>
      </c>
      <c>
        <v>0</v>
      </c>
      <c>
        <v>0</v>
      </c>
      <c>
        <v>28.32902385008626</v>
      </c>
      <c>
        <v>0</v>
      </c>
      <c>
        <v>0</v>
      </c>
      <c>
        <v>0</v>
      </c>
      <c>
        <v>7.937364668296634</v>
      </c>
      <c>
        <v>0</v>
      </c>
      <c>
        <v>0</v>
      </c>
      <c>
        <v>36.26638851838289</v>
      </c>
    </row>
    <row>
      <c>
        <v>2604237</v>
      </c>
      <c>
        <v>1</v>
      </c>
      <c>
        <is>
          <t>İZMİR</t>
        </is>
      </c>
      <c>
        <v>BORNOVA</v>
      </c>
      <c>
        <is>
          <t>OG Fideri</t>
        </is>
      </c>
      <c>
        <v>K-1323 35-02-K01323_TRAFO K01_2310379</v>
      </c>
      <c>
        <v>OG Kesici Arızası</v>
      </c>
      <c>
        <v>Dağıtım-OG</v>
      </c>
      <c>
        <v>Uzun</v>
      </c>
      <c>
        <v>Şebeke işletmecisi</v>
      </c>
      <c>
        <v>Bildirimsiz</v>
      </c>
      <c>
        <is>
          <t>11.07.2023 02:23:03</t>
        </is>
      </c>
      <c>
        <is>
          <t>11.07.2023 06:30:33</t>
        </is>
      </c>
      <c>
        <v>4.125</v>
      </c>
      <c>
        <v>0</v>
      </c>
      <c>
        <v>655</v>
      </c>
      <c>
        <v>0</v>
      </c>
      <c>
        <v>0</v>
      </c>
      <c>
        <v>0</v>
      </c>
      <c>
        <v>59</v>
      </c>
      <c>
        <v>0</v>
      </c>
      <c>
        <v>0</v>
      </c>
      <c>
        <v>0</v>
      </c>
      <c>
        <v>540.5232732445633</v>
      </c>
      <c>
        <v>0</v>
      </c>
      <c>
        <v>0</v>
      </c>
      <c>
        <v>0</v>
      </c>
      <c>
        <v>142.01304171490892</v>
      </c>
      <c>
        <v>0</v>
      </c>
      <c>
        <v>0</v>
      </c>
      <c>
        <v>682.5363149594722</v>
      </c>
    </row>
    <row>
      <c>
        <v>2604260</v>
      </c>
      <c>
        <v>1</v>
      </c>
      <c>
        <is>
          <t>MANİSA</t>
        </is>
      </c>
      <c>
        <v>TURGUTLU</v>
      </c>
      <c>
        <is>
          <t>DM</t>
        </is>
      </c>
      <c>
        <v>TURGUTLU TR-1/1 DM 45-83-M00001_BLOKSAN M03_72159676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11.07.2023 05:49:56</t>
        </is>
      </c>
      <c>
        <is>
          <t>11.07.2023 08:27:35</t>
        </is>
      </c>
      <c>
        <v>2.6275</v>
      </c>
      <c>
        <v>1</v>
      </c>
      <c>
        <v>12</v>
      </c>
      <c>
        <v>0</v>
      </c>
      <c>
        <v>35</v>
      </c>
      <c>
        <v>15</v>
      </c>
      <c>
        <v>289</v>
      </c>
      <c>
        <v>15</v>
      </c>
      <c>
        <v>13</v>
      </c>
      <c>
        <v>0.42128424687555555</v>
      </c>
      <c>
        <v>8.4892975798607</v>
      </c>
      <c>
        <v>0</v>
      </c>
      <c>
        <v>75.76317090469846</v>
      </c>
      <c>
        <v>557.0528863859078</v>
      </c>
      <c>
        <v>699.6574132694035</v>
      </c>
      <c>
        <v>2836.221643175429</v>
      </c>
      <c>
        <v>584.0476997708903</v>
      </c>
      <c>
        <v>4761.653395333065</v>
      </c>
    </row>
    <row>
      <c>
        <v>2604423</v>
      </c>
      <c>
        <v>1</v>
      </c>
      <c>
        <is>
          <t>MANİSA</t>
        </is>
      </c>
      <c>
        <v>TURGUTLU</v>
      </c>
      <c>
        <is>
          <t>OG Fideri</t>
        </is>
      </c>
      <c>
        <v>TR-1/4 45-83-M00004_DIREK TIPI TRAFO HUCRESI H01_2109875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11.07.2023 09:57:36</t>
        </is>
      </c>
      <c>
        <is>
          <t>11.07.2023 15:53:58</t>
        </is>
      </c>
      <c>
        <v>5.939444444</v>
      </c>
      <c>
        <v>0</v>
      </c>
      <c>
        <v>0</v>
      </c>
      <c>
        <v>0</v>
      </c>
      <c>
        <v>23</v>
      </c>
      <c>
        <v>0</v>
      </c>
      <c>
        <v>4</v>
      </c>
      <c>
        <v>0</v>
      </c>
      <c>
        <v>0</v>
      </c>
      <c>
        <v>0</v>
      </c>
      <c>
        <v>0</v>
      </c>
      <c>
        <v>0</v>
      </c>
      <c>
        <v>166.17628254481008</v>
      </c>
      <c>
        <v>0</v>
      </c>
      <c>
        <v>25.977601873365458</v>
      </c>
      <c>
        <v>0</v>
      </c>
      <c>
        <v>0</v>
      </c>
      <c>
        <v>192.15388441817555</v>
      </c>
    </row>
    <row>
      <c>
        <v>2604801</v>
      </c>
      <c>
        <v>1</v>
      </c>
      <c>
        <is>
          <t>İZMİR</t>
        </is>
      </c>
      <c>
        <v>TİRE</v>
      </c>
      <c>
        <is>
          <t>AG Fideri</t>
        </is>
      </c>
      <c>
        <v>MEHMET ÖZ SULAMA GRUBU 35-29-M00162_A_56395678_56395678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11.07.2023 16:27:38</t>
        </is>
      </c>
      <c>
        <is>
          <t>11.07.2023 17:56:14</t>
        </is>
      </c>
      <c>
        <v>1.476666666</v>
      </c>
      <c>
        <v>0</v>
      </c>
      <c>
        <v>0</v>
      </c>
      <c>
        <v>0</v>
      </c>
      <c>
        <v>5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25.577641709234502</v>
      </c>
      <c>
        <v>0</v>
      </c>
      <c>
        <v>1.8345615218705686</v>
      </c>
      <c>
        <v>0</v>
      </c>
      <c>
        <v>0</v>
      </c>
      <c>
        <v>27.41220323110507</v>
      </c>
    </row>
    <row>
      <c>
        <v>2604864</v>
      </c>
      <c>
        <v>1</v>
      </c>
      <c>
        <is>
          <t>İZMİR</t>
        </is>
      </c>
      <c>
        <v>BORNOVA</v>
      </c>
      <c>
        <is>
          <t>AG Fideri</t>
        </is>
      </c>
      <c>
        <v>M-127 35-02-M00127_A_56367824_56367824</v>
      </c>
      <c>
        <v>Şebeke Yenileme ve Kapasite Artışı Çalışması</v>
      </c>
      <c>
        <v>Dağıtım-AG</v>
      </c>
      <c>
        <v>Uzun</v>
      </c>
      <c>
        <v>Şebeke işletmecisi</v>
      </c>
      <c>
        <v>Bildirimli</v>
      </c>
      <c>
        <is>
          <t>11.07.2023 17:21:00</t>
        </is>
      </c>
      <c>
        <is>
          <t>11.07.2023 22:55:06</t>
        </is>
      </c>
      <c>
        <v>5.568333333</v>
      </c>
      <c>
        <v>0</v>
      </c>
      <c>
        <v>0</v>
      </c>
      <c>
        <v>0</v>
      </c>
      <c>
        <v>0</v>
      </c>
      <c>
        <v>0</v>
      </c>
      <c>
        <v>8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84.34842572912736</v>
      </c>
      <c>
        <v>0</v>
      </c>
      <c>
        <v>175.6402202622496</v>
      </c>
      <c>
        <v>259.988645991377</v>
      </c>
    </row>
    <row>
      <c>
        <v>2604615</v>
      </c>
      <c>
        <v>1</v>
      </c>
      <c>
        <is>
          <t>İZMİR</t>
        </is>
      </c>
      <c>
        <v>SELÇUK</v>
      </c>
      <c>
        <is>
          <t>AG Fideri</t>
        </is>
      </c>
      <c>
        <v>TR-18 35-13-L00018_D_56355922_56355922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11.07.2023 12:50:55</t>
        </is>
      </c>
      <c>
        <is>
          <t>11.07.2023 14:50:26</t>
        </is>
      </c>
      <c>
        <v>1.991944444</v>
      </c>
      <c>
        <v>0</v>
      </c>
      <c>
        <v>116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48.14077017775446</v>
      </c>
      <c>
        <v>0</v>
      </c>
      <c>
        <v>0</v>
      </c>
      <c>
        <v>0</v>
      </c>
      <c>
        <v>56.33007293753714</v>
      </c>
      <c>
        <v>0</v>
      </c>
      <c>
        <v>0</v>
      </c>
      <c>
        <v>104.4708431152916</v>
      </c>
    </row>
    <row>
      <c>
        <v>2604658</v>
      </c>
      <c>
        <v>1</v>
      </c>
      <c>
        <is>
          <t>İZMİR</t>
        </is>
      </c>
      <c>
        <v>KARABAĞLAR</v>
      </c>
      <c>
        <is>
          <t>Kullanıcı Bağlantı Hattı</t>
        </is>
      </c>
      <c>
        <v>K-799 35-01-K00799_911479211_911479211</v>
      </c>
      <c>
        <v>Üçüncü Şahısların Vermiş Olduğu Hasarlar</v>
      </c>
      <c>
        <v>Dağıtım-AG</v>
      </c>
      <c>
        <v>Uzun</v>
      </c>
      <c>
        <v>Dışsal</v>
      </c>
      <c>
        <v>Bildirimsiz</v>
      </c>
      <c>
        <is>
          <t>11.07.2023 13:27:43</t>
        </is>
      </c>
      <c>
        <is>
          <t>11.07.2023 19:19:13</t>
        </is>
      </c>
      <c>
        <v>5.858333333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3.2221391765059457</v>
      </c>
      <c>
        <v>0</v>
      </c>
      <c>
        <v>0</v>
      </c>
      <c>
        <v>0</v>
      </c>
      <c>
        <v>0</v>
      </c>
      <c>
        <v>0</v>
      </c>
      <c>
        <v>0</v>
      </c>
      <c>
        <v>3.2221391765059457</v>
      </c>
    </row>
    <row>
      <c>
        <v>2604893</v>
      </c>
      <c>
        <v>1</v>
      </c>
      <c>
        <is>
          <t>İZMİR</t>
        </is>
      </c>
      <c>
        <v>ALİAĞA</v>
      </c>
      <c>
        <is>
          <t>OG Fideri</t>
        </is>
      </c>
      <c>
        <v>ALİAĞA TR-43 DM 35-17-M00043_HatBaşıAyırıcı_72727542 M13_72727542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11.07.2023 18:10:00</t>
        </is>
      </c>
      <c>
        <is>
          <t>11.07.2023 18:44:33</t>
        </is>
      </c>
      <c>
        <v>0.575833333</v>
      </c>
      <c>
        <v>1</v>
      </c>
      <c>
        <v>0</v>
      </c>
      <c>
        <v>3</v>
      </c>
      <c>
        <v>0</v>
      </c>
      <c>
        <v>3</v>
      </c>
      <c>
        <v>0</v>
      </c>
      <c>
        <v>0</v>
      </c>
      <c>
        <v>0</v>
      </c>
      <c>
        <v>0.16605934136404218</v>
      </c>
      <c>
        <v>0</v>
      </c>
      <c>
        <v>17.558521603030268</v>
      </c>
      <c>
        <v>0</v>
      </c>
      <c>
        <v>17.09576466534785</v>
      </c>
      <c>
        <v>0</v>
      </c>
      <c>
        <v>0</v>
      </c>
      <c>
        <v>0</v>
      </c>
      <c>
        <v>34.82034560974216</v>
      </c>
    </row>
    <row>
      <c>
        <v>2604724</v>
      </c>
      <c>
        <v>1</v>
      </c>
      <c>
        <is>
          <t>MANİSA</t>
        </is>
      </c>
      <c>
        <v>SELENDİ</v>
      </c>
      <c>
        <is>
          <t>AG Fideri</t>
        </is>
      </c>
      <c>
        <v>SELENDİ TR-7 SANAYİ 45-81-M00007_A_56389184_56389184</v>
      </c>
      <c>
        <v>Üçüncü Şahısların Vermiş Olduğu Hasarlar</v>
      </c>
      <c>
        <v>Dağıtım-AG</v>
      </c>
      <c>
        <v>Uzun</v>
      </c>
      <c>
        <v>Dışsal</v>
      </c>
      <c>
        <v>Bildirimsiz</v>
      </c>
      <c>
        <is>
          <t>11.07.2023 15:07:07</t>
        </is>
      </c>
      <c>
        <is>
          <t>11.07.2023 20:17:20</t>
        </is>
      </c>
      <c>
        <v>5.170277777</v>
      </c>
      <c>
        <v>0</v>
      </c>
      <c>
        <v>0</v>
      </c>
      <c>
        <v>0</v>
      </c>
      <c>
        <v>0</v>
      </c>
      <c>
        <v>0</v>
      </c>
      <c>
        <v>22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25.943327761346865</v>
      </c>
      <c>
        <v>0</v>
      </c>
      <c>
        <v>0</v>
      </c>
      <c>
        <v>25.943327761346865</v>
      </c>
    </row>
    <row>
      <c>
        <v>2604229</v>
      </c>
      <c>
        <v>1</v>
      </c>
      <c>
        <is>
          <t>İZMİR</t>
        </is>
      </c>
      <c>
        <v>BAYRAKLI</v>
      </c>
      <c>
        <is>
          <t>OG Fideri</t>
        </is>
      </c>
      <c>
        <v>K-3515 35-02-K03515_K-1323 K01_2119356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11.07.2023 01:57:19</t>
        </is>
      </c>
      <c>
        <is>
          <t>11.07.2023 02:23:26</t>
        </is>
      </c>
      <c>
        <v>0.435277777</v>
      </c>
      <c>
        <v>0</v>
      </c>
      <c>
        <v>2405</v>
      </c>
      <c>
        <v>0</v>
      </c>
      <c>
        <v>0</v>
      </c>
      <c>
        <v>1</v>
      </c>
      <c>
        <v>214</v>
      </c>
      <c>
        <v>0</v>
      </c>
      <c>
        <v>2</v>
      </c>
      <c>
        <v>0</v>
      </c>
      <c>
        <v>219.52283957519452</v>
      </c>
      <c>
        <v>0</v>
      </c>
      <c>
        <v>0</v>
      </c>
      <c>
        <v>1.6005365524346677</v>
      </c>
      <c>
        <v>54.88055610792496</v>
      </c>
      <c>
        <v>0</v>
      </c>
      <c>
        <v>2.1805272359543206</v>
      </c>
      <c>
        <v>278.1844594715085</v>
      </c>
    </row>
    <row>
      <c>
        <v>2604747</v>
      </c>
      <c>
        <v>1</v>
      </c>
      <c>
        <is>
          <t>İZMİR</t>
        </is>
      </c>
      <c>
        <v>MENEMEN</v>
      </c>
      <c>
        <is>
          <t>AG Fideri</t>
        </is>
      </c>
      <c>
        <v>TÜRKELLİ TR-6 35-28-M00459_A_56375392_56375392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11.07.2023 15:30:13</t>
        </is>
      </c>
      <c>
        <is>
          <t>11.07.2023 18:21:21</t>
        </is>
      </c>
      <c>
        <v>2.852222222</v>
      </c>
      <c>
        <v>0</v>
      </c>
      <c>
        <v>63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40.3388608807277</v>
      </c>
      <c>
        <v>0</v>
      </c>
      <c>
        <v>0</v>
      </c>
      <c>
        <v>0</v>
      </c>
      <c>
        <v>103.21089684711356</v>
      </c>
      <c>
        <v>0</v>
      </c>
      <c>
        <v>0</v>
      </c>
      <c>
        <v>143.54975772784127</v>
      </c>
    </row>
    <row>
      <c>
        <v>2604352</v>
      </c>
      <c>
        <v>1</v>
      </c>
      <c>
        <is>
          <t>İZMİR</t>
        </is>
      </c>
      <c>
        <v>MENDERES</v>
      </c>
      <c>
        <is>
          <t>Dağıtım Transformatörü</t>
        </is>
      </c>
      <c>
        <v>GÜMÜLDÜR M-52 35-25-M00052_35-25-M00052_2363753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11.07.2023 09:07:01</t>
        </is>
      </c>
      <c>
        <is>
          <t>11.07.2023 09:20:11</t>
        </is>
      </c>
      <c>
        <v>0.219444444</v>
      </c>
      <c>
        <v>0</v>
      </c>
      <c>
        <v>30</v>
      </c>
      <c>
        <v>0</v>
      </c>
      <c>
        <v>5</v>
      </c>
      <c>
        <v>0</v>
      </c>
      <c>
        <v>2</v>
      </c>
      <c>
        <v>0</v>
      </c>
      <c>
        <v>0</v>
      </c>
      <c>
        <v>0</v>
      </c>
      <c>
        <v>2.1030228836188924</v>
      </c>
      <c>
        <v>0</v>
      </c>
      <c>
        <v>2.9189448905346507</v>
      </c>
      <c>
        <v>0</v>
      </c>
      <c>
        <v>0.46142612321799614</v>
      </c>
      <c>
        <v>0</v>
      </c>
      <c>
        <v>0</v>
      </c>
      <c>
        <v>5.483393897371539</v>
      </c>
    </row>
    <row>
      <c>
        <v>2604933</v>
      </c>
      <c>
        <v>1</v>
      </c>
      <c>
        <is>
          <t>İZMİR</t>
        </is>
      </c>
      <c>
        <v>ÖDEMİŞ</v>
      </c>
      <c>
        <is>
          <t>Dağıtım Transformatörü</t>
        </is>
      </c>
      <c>
        <v>YENİKÖY YÖRÜKLER MAH. TR-5 35-15-L00505_35-15-L00505_2365938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11.07.2023 18:41:16</t>
        </is>
      </c>
      <c>
        <is>
          <t>11.07.2023 21:26:35</t>
        </is>
      </c>
      <c>
        <v>2.755277777</v>
      </c>
      <c>
        <v>0</v>
      </c>
      <c>
        <v>22</v>
      </c>
      <c>
        <v>0</v>
      </c>
      <c>
        <v>23</v>
      </c>
      <c>
        <v>0</v>
      </c>
      <c>
        <v>8</v>
      </c>
      <c>
        <v>0</v>
      </c>
      <c>
        <v>0</v>
      </c>
      <c>
        <v>0</v>
      </c>
      <c>
        <v>17.134189375439178</v>
      </c>
      <c>
        <v>0</v>
      </c>
      <c>
        <v>324.6487259223994</v>
      </c>
      <c>
        <v>0</v>
      </c>
      <c>
        <v>50.86681234530327</v>
      </c>
      <c>
        <v>0</v>
      </c>
      <c>
        <v>0</v>
      </c>
      <c>
        <v>392.6497276431419</v>
      </c>
    </row>
    <row>
      <c>
        <v>2605039</v>
      </c>
      <c>
        <v>1</v>
      </c>
      <c>
        <is>
          <t>İZMİR</t>
        </is>
      </c>
      <c>
        <v>FOÇA</v>
      </c>
      <c>
        <is>
          <t>AG Fideri</t>
        </is>
      </c>
      <c>
        <v>TR-265 35-23-M00265_C_92211696_92211696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11.07.2023 20:54:34</t>
        </is>
      </c>
      <c>
        <is>
          <t>11.07.2023 21:45:16</t>
        </is>
      </c>
      <c>
        <v>0.845</v>
      </c>
      <c>
        <v>0</v>
      </c>
      <c>
        <v>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0.7269729937709462</v>
      </c>
      <c>
        <v>0</v>
      </c>
      <c>
        <v>0</v>
      </c>
      <c>
        <v>0</v>
      </c>
      <c>
        <v>0.31575743159090675</v>
      </c>
      <c>
        <v>0</v>
      </c>
      <c>
        <v>0</v>
      </c>
      <c>
        <v>1.042730425361853</v>
      </c>
    </row>
    <row>
      <c>
        <v>2604638</v>
      </c>
      <c>
        <v>1</v>
      </c>
      <c>
        <is>
          <t>İZMİR</t>
        </is>
      </c>
      <c>
        <v>ÇEŞME</v>
      </c>
      <c>
        <is>
          <t>Kullanıcı Bağlantı Hattı</t>
        </is>
      </c>
      <c>
        <v>L-298 35-18-L00298_950458850_950458850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11.07.2023 13:12:24</t>
        </is>
      </c>
      <c>
        <is>
          <t>11.07.2023 20:17:40</t>
        </is>
      </c>
      <c>
        <v>7.087777777</v>
      </c>
      <c>
        <v>0</v>
      </c>
      <c>
        <v>0</v>
      </c>
      <c>
        <v>0</v>
      </c>
      <c>
        <v>0</v>
      </c>
      <c>
        <v>0</v>
      </c>
      <c>
        <v>9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227.5825055547687</v>
      </c>
      <c>
        <v>0</v>
      </c>
      <c>
        <v>0</v>
      </c>
      <c>
        <v>227.5825055547687</v>
      </c>
    </row>
    <row>
      <c>
        <v>2604941</v>
      </c>
      <c>
        <v>2</v>
      </c>
      <c>
        <is>
          <t>İZMİR</t>
        </is>
      </c>
      <c>
        <v>KINIK</v>
      </c>
      <c>
        <is>
          <t>Dağıtım Transformatörü</t>
        </is>
      </c>
      <c>
        <v>ARAPLI TR-1 35-16-M00747_35-16-M00747_2348454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11.07.2023 22:28:01</t>
        </is>
      </c>
      <c>
        <is>
          <t>11.07.2023 22:41:33</t>
        </is>
      </c>
      <c>
        <v>0.225555555</v>
      </c>
      <c>
        <v>0</v>
      </c>
      <c>
        <v>23</v>
      </c>
      <c>
        <v>0</v>
      </c>
      <c>
        <v>20</v>
      </c>
      <c>
        <v>0</v>
      </c>
      <c>
        <v>7</v>
      </c>
      <c>
        <v>0</v>
      </c>
      <c>
        <v>0</v>
      </c>
      <c>
        <v>0</v>
      </c>
      <c>
        <v>2.595515117800514</v>
      </c>
      <c>
        <v>0</v>
      </c>
      <c>
        <v>7.393152663826734</v>
      </c>
      <c>
        <v>0</v>
      </c>
      <c>
        <v>1.0107175360325837</v>
      </c>
      <c>
        <v>0</v>
      </c>
      <c>
        <v>0</v>
      </c>
      <c>
        <v>10.999385317659831</v>
      </c>
    </row>
    <row>
      <c>
        <v>2604538</v>
      </c>
      <c>
        <v>1</v>
      </c>
      <c>
        <is>
          <t>MANİSA</t>
        </is>
      </c>
      <c>
        <v>GÖLMARMARA</v>
      </c>
      <c>
        <is>
          <t>Dağıtım Transformatörü</t>
        </is>
      </c>
      <c>
        <v>HACIVELİLER KÖK 45-85-L00035_45-85-L00035_2356598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11.07.2023 11:01:42</t>
        </is>
      </c>
      <c>
        <is>
          <t>11.07.2023 13:45:08</t>
        </is>
      </c>
      <c>
        <v>2.723888888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63.20899012873978</v>
      </c>
      <c>
        <v>0</v>
      </c>
      <c>
        <v>0</v>
      </c>
      <c>
        <v>0</v>
      </c>
      <c>
        <v>0</v>
      </c>
      <c>
        <v>63.20899012873978</v>
      </c>
    </row>
    <row>
      <c>
        <v>2604332</v>
      </c>
      <c>
        <v>1</v>
      </c>
      <c>
        <is>
          <t>İZMİR</t>
        </is>
      </c>
      <c>
        <v>ÖDEMİŞ</v>
      </c>
      <c>
        <is>
          <t>DM</t>
        </is>
      </c>
      <c>
        <v>İBRAHİMKUYU DM 35-15-M00286_ARITMA M10_67554489</v>
      </c>
      <c>
        <v>OG Fider Açması</v>
      </c>
      <c>
        <v>Dağıtım-OG</v>
      </c>
      <c>
        <v>Kısa</v>
      </c>
      <c>
        <v>Şebeke işletmecisi</v>
      </c>
      <c>
        <v>Bildirimsiz</v>
      </c>
      <c>
        <is>
          <t>11.07.2023 08:51:25</t>
        </is>
      </c>
      <c>
        <is>
          <t>11.07.2023 08:53:39</t>
        </is>
      </c>
      <c>
        <v>0.037222222</v>
      </c>
      <c>
        <v>0</v>
      </c>
      <c>
        <v>51</v>
      </c>
      <c>
        <v>51</v>
      </c>
      <c>
        <v>152</v>
      </c>
      <c>
        <v>4</v>
      </c>
      <c>
        <v>58</v>
      </c>
      <c>
        <v>1</v>
      </c>
      <c>
        <v>0</v>
      </c>
      <c>
        <v>0</v>
      </c>
      <c>
        <v>1.3456416186568376</v>
      </c>
      <c>
        <v>39.26278078957517</v>
      </c>
      <c>
        <v>28.32214887471431</v>
      </c>
      <c>
        <v>1.0065227299660866</v>
      </c>
      <c>
        <v>7.071426259227947</v>
      </c>
      <c>
        <v>20.692077502184443</v>
      </c>
      <c>
        <v>0</v>
      </c>
      <c>
        <v>97.7005977743248</v>
      </c>
    </row>
    <row>
      <c>
        <v>2604306</v>
      </c>
      <c>
        <v>1</v>
      </c>
      <c>
        <is>
          <t>MANİSA</t>
        </is>
      </c>
      <c>
        <v>ALAŞEHİR</v>
      </c>
      <c>
        <is>
          <t>OG Fideri</t>
        </is>
      </c>
      <c>
        <v>DELEMENLER KÖK 45-73-M00490_HatBaşıAyırıcı_53135749 M03_53135749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11.07.2023 08:10:11</t>
        </is>
      </c>
      <c>
        <is>
          <t>11.07.2023 08:56:00</t>
        </is>
      </c>
      <c>
        <v>0.763611111</v>
      </c>
      <c>
        <v>6</v>
      </c>
      <c>
        <v>871</v>
      </c>
      <c>
        <v>11</v>
      </c>
      <c>
        <v>218</v>
      </c>
      <c>
        <v>6</v>
      </c>
      <c>
        <v>49</v>
      </c>
      <c>
        <v>0</v>
      </c>
      <c>
        <v>0</v>
      </c>
      <c>
        <v>0.8383920359333333</v>
      </c>
      <c>
        <v>113.35207824889102</v>
      </c>
      <c>
        <v>81.5448164848186</v>
      </c>
      <c>
        <v>220.89870104892537</v>
      </c>
      <c>
        <v>33.003347873321616</v>
      </c>
      <c>
        <v>22.174112735427542</v>
      </c>
      <c>
        <v>0</v>
      </c>
      <c>
        <v>0</v>
      </c>
      <c>
        <v>471.8114484273175</v>
      </c>
    </row>
    <row>
      <c>
        <v>2604475</v>
      </c>
      <c>
        <v>1</v>
      </c>
      <c>
        <is>
          <t>İZMİR</t>
        </is>
      </c>
      <c>
        <v>BAYRAKLI</v>
      </c>
      <c>
        <is>
          <t>AG Fideri</t>
        </is>
      </c>
      <c>
        <v>M-3067(YATIRIM REZERVE) 35-02-M03067_B_56375210_56375210</v>
      </c>
      <c>
        <v>Şebeke Yenileme ve Kapasite Artışı Çalışması</v>
      </c>
      <c>
        <v>Dağıtım-AG</v>
      </c>
      <c>
        <v>Uzun</v>
      </c>
      <c>
        <v>Şebeke işletmecisi</v>
      </c>
      <c>
        <v>Bildirimli</v>
      </c>
      <c>
        <is>
          <t>11.07.2023 10:30:22</t>
        </is>
      </c>
      <c>
        <is>
          <t>11.07.2023 17:13:39</t>
        </is>
      </c>
      <c>
        <v>6.721388888</v>
      </c>
      <c>
        <v>0</v>
      </c>
      <c>
        <v>209</v>
      </c>
      <c>
        <v>0</v>
      </c>
      <c>
        <v>0</v>
      </c>
      <c>
        <v>0</v>
      </c>
      <c>
        <v>28</v>
      </c>
      <c>
        <v>0</v>
      </c>
      <c>
        <v>0</v>
      </c>
      <c>
        <v>0</v>
      </c>
      <c>
        <v>357.0402598814568</v>
      </c>
      <c>
        <v>0</v>
      </c>
      <c>
        <v>0</v>
      </c>
      <c>
        <v>0</v>
      </c>
      <c>
        <v>272.8110819174705</v>
      </c>
      <c>
        <v>0</v>
      </c>
      <c>
        <v>0</v>
      </c>
      <c>
        <v>629.8513417989273</v>
      </c>
    </row>
    <row>
      <c>
        <v>2604767</v>
      </c>
      <c>
        <v>1</v>
      </c>
      <c>
        <is>
          <t>MANİSA</t>
        </is>
      </c>
      <c>
        <v>SELENDİ</v>
      </c>
      <c>
        <is>
          <t>Dağıtım Transformatörü</t>
        </is>
      </c>
      <c>
        <v>MASKİ DEĞİRMEN MEVKİİ İÇME SUYU ÖZEL TR 45-81-M00051Ö_45-81-M00051Ö_2366581</v>
      </c>
      <c>
        <v>AG Atlama Kopuğu</v>
      </c>
      <c>
        <v>Dağıtım-AG</v>
      </c>
      <c>
        <v>Uzun</v>
      </c>
      <c>
        <v>Şebeke işletmecisi</v>
      </c>
      <c>
        <v>Bildirimsiz</v>
      </c>
      <c>
        <is>
          <t>11.07.2023 15:34:33</t>
        </is>
      </c>
      <c>
        <is>
          <t>11.07.2023 19:44:37</t>
        </is>
      </c>
      <c>
        <v>4.167777777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1.033629853175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1.033629853175</v>
      </c>
    </row>
    <row>
      <c>
        <v>2605016</v>
      </c>
      <c>
        <v>1</v>
      </c>
      <c>
        <is>
          <t>İZMİR</t>
        </is>
      </c>
      <c>
        <v>NARLIDERE</v>
      </c>
      <c>
        <is>
          <t>AG Fideri</t>
        </is>
      </c>
      <c>
        <v>K-1854 35-07-K01854_A_56374124_56374124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11.07.2023 19:57:33</t>
        </is>
      </c>
      <c>
        <is>
          <t>11.07.2023 20:46:33</t>
        </is>
      </c>
      <c>
        <v>0.816666666</v>
      </c>
      <c>
        <v>0</v>
      </c>
      <c>
        <v>37</v>
      </c>
      <c>
        <v>0</v>
      </c>
      <c>
        <v>3</v>
      </c>
      <c>
        <v>0</v>
      </c>
      <c>
        <v>4</v>
      </c>
      <c>
        <v>0</v>
      </c>
      <c>
        <v>0</v>
      </c>
      <c>
        <v>0</v>
      </c>
      <c>
        <v>56.04164899867121</v>
      </c>
      <c>
        <v>0</v>
      </c>
      <c>
        <v>1.7977228661439808</v>
      </c>
      <c>
        <v>0</v>
      </c>
      <c>
        <v>1.6553871205055097</v>
      </c>
      <c>
        <v>0</v>
      </c>
      <c>
        <v>0</v>
      </c>
      <c>
        <v>59.49475898532069</v>
      </c>
    </row>
    <row>
      <c>
        <v>2604853</v>
      </c>
      <c>
        <v>1</v>
      </c>
      <c>
        <is>
          <t>İZMİR</t>
        </is>
      </c>
      <c>
        <v>ALİAĞA</v>
      </c>
      <c>
        <is>
          <t>Dağıtım Transformatörü</t>
        </is>
      </c>
      <c>
        <v>TR-52 35-17-M00052_35-17-M00052_2351044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11.07.2023 17:21:01</t>
        </is>
      </c>
      <c>
        <is>
          <t>11.07.2023 18:10:42</t>
        </is>
      </c>
      <c>
        <v>0.828055555</v>
      </c>
      <c>
        <v>0</v>
      </c>
      <c>
        <v>237</v>
      </c>
      <c>
        <v>0</v>
      </c>
      <c>
        <v>0</v>
      </c>
      <c>
        <v>0</v>
      </c>
      <c>
        <v>13</v>
      </c>
      <c>
        <v>0</v>
      </c>
      <c>
        <v>0</v>
      </c>
      <c>
        <v>0</v>
      </c>
      <c>
        <v>40.92012406872039</v>
      </c>
      <c>
        <v>0</v>
      </c>
      <c>
        <v>0</v>
      </c>
      <c>
        <v>0</v>
      </c>
      <c>
        <v>11.44192934202306</v>
      </c>
      <c>
        <v>0</v>
      </c>
      <c>
        <v>0</v>
      </c>
      <c>
        <v>52.36205341074345</v>
      </c>
    </row>
    <row>
      <c>
        <v>2604867</v>
      </c>
      <c>
        <v>1</v>
      </c>
      <c>
        <is>
          <t>MANİSA</t>
        </is>
      </c>
      <c>
        <v>ŞEHZADELER</v>
      </c>
      <c>
        <is>
          <t>DM</t>
        </is>
      </c>
      <c>
        <v>DM-11 45-71-M00280_DM-11A TOKİ-3 M05_2326961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11.07.2023 17:41:21</t>
        </is>
      </c>
      <c>
        <is>
          <t>11.07.2023 18:43:26</t>
        </is>
      </c>
      <c>
        <v>1.034722222</v>
      </c>
      <c>
        <v>0</v>
      </c>
      <c>
        <v>820</v>
      </c>
      <c>
        <v>0</v>
      </c>
      <c>
        <v>0</v>
      </c>
      <c>
        <v>0</v>
      </c>
      <c>
        <v>6</v>
      </c>
      <c>
        <v>0</v>
      </c>
      <c>
        <v>0</v>
      </c>
      <c>
        <v>0</v>
      </c>
      <c>
        <v>197.07998301118144</v>
      </c>
      <c>
        <v>0</v>
      </c>
      <c>
        <v>0</v>
      </c>
      <c>
        <v>0</v>
      </c>
      <c>
        <v>27.601973486393206</v>
      </c>
      <c>
        <v>0</v>
      </c>
      <c>
        <v>0</v>
      </c>
      <c>
        <v>224.68195649757465</v>
      </c>
    </row>
    <row>
      <c>
        <v>2604226</v>
      </c>
      <c>
        <v>1</v>
      </c>
      <c>
        <is>
          <t>MANİSA</t>
        </is>
      </c>
      <c>
        <v>KÖPRÜBAŞI</v>
      </c>
      <c>
        <is>
          <t>KÖK</t>
        </is>
      </c>
      <c>
        <v>UĞURLU KÖK 45-86-M00045_ALANYOLU KIRANŞEYH M04_72226053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11.07.2023 01:41:26</t>
        </is>
      </c>
      <c>
        <is>
          <t>11.07.2023 03:24:49</t>
        </is>
      </c>
      <c>
        <v>1.723055555</v>
      </c>
      <c>
        <v>3</v>
      </c>
      <c>
        <v>651</v>
      </c>
      <c>
        <v>23</v>
      </c>
      <c>
        <v>201</v>
      </c>
      <c>
        <v>5</v>
      </c>
      <c>
        <v>47</v>
      </c>
      <c>
        <v>0</v>
      </c>
      <c>
        <v>0</v>
      </c>
      <c>
        <v>0.9005552191783333</v>
      </c>
      <c>
        <v>104.14360070782007</v>
      </c>
      <c>
        <v>417.0355194550438</v>
      </c>
      <c>
        <v>147.41325175825764</v>
      </c>
      <c>
        <v>51.778770282528164</v>
      </c>
      <c>
        <v>19.493473959076297</v>
      </c>
      <c>
        <v>0</v>
      </c>
      <c>
        <v>0</v>
      </c>
      <c>
        <v>740.7651713819042</v>
      </c>
    </row>
    <row>
      <c>
        <v>2604913</v>
      </c>
      <c>
        <v>1</v>
      </c>
      <c>
        <is>
          <t>MANİSA</t>
        </is>
      </c>
      <c>
        <v>KULA</v>
      </c>
      <c>
        <is>
          <t>OG Fideri</t>
        </is>
      </c>
      <c>
        <v>TR-17 45-77-L00017_HatBaşıAyırıcı_88490907 L03_88490907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11.07.2023 18:20:10</t>
        </is>
      </c>
      <c>
        <is>
          <t>11.07.2023 20:23:31</t>
        </is>
      </c>
      <c>
        <v>2.055833333</v>
      </c>
      <c>
        <v>0</v>
      </c>
      <c>
        <v>353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180.87043257188938</v>
      </c>
      <c>
        <v>0</v>
      </c>
      <c>
        <v>0</v>
      </c>
      <c>
        <v>0</v>
      </c>
      <c>
        <v>7.428220410442221</v>
      </c>
      <c>
        <v>0</v>
      </c>
      <c>
        <v>0</v>
      </c>
      <c>
        <v>188.2986529823316</v>
      </c>
    </row>
    <row>
      <c>
        <v>2604349</v>
      </c>
      <c>
        <v>1</v>
      </c>
      <c>
        <is>
          <t>MANİSA</t>
        </is>
      </c>
      <c>
        <v>GÖRDES</v>
      </c>
      <c>
        <is>
          <t>KÖK</t>
        </is>
      </c>
      <c>
        <v>YAKAKÖY KÖK 45-75-M00067_TEPEKÖY M02_2092139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11.07.2023 09:06:54</t>
        </is>
      </c>
      <c>
        <is>
          <t>11.07.2023 09:42:07</t>
        </is>
      </c>
      <c>
        <v>0.586944444</v>
      </c>
      <c>
        <v>0</v>
      </c>
      <c>
        <v>412</v>
      </c>
      <c>
        <v>2</v>
      </c>
      <c>
        <v>20</v>
      </c>
      <c>
        <v>1</v>
      </c>
      <c>
        <v>23</v>
      </c>
      <c>
        <v>0</v>
      </c>
      <c>
        <v>0</v>
      </c>
      <c>
        <v>0</v>
      </c>
      <c>
        <v>19.890035875081963</v>
      </c>
      <c>
        <v>2.307648255162456</v>
      </c>
      <c>
        <v>5.034508803590338</v>
      </c>
      <c>
        <v>26.00594351216468</v>
      </c>
      <c>
        <v>3.1456763456378454</v>
      </c>
      <c>
        <v>0</v>
      </c>
      <c>
        <v>0</v>
      </c>
      <c>
        <v>56.38381279163728</v>
      </c>
    </row>
    <row>
      <c>
        <v>2604326</v>
      </c>
      <c>
        <v>1</v>
      </c>
      <c>
        <is>
          <t>İZMİR</t>
        </is>
      </c>
      <c>
        <v>KARŞIYAKA</v>
      </c>
      <c>
        <is>
          <t>Saha Dağıtım Kutusu (SDK)</t>
        </is>
      </c>
      <c>
        <v>K-1681 35-04-K01681_C C3B_5824252</v>
      </c>
      <c>
        <v>AG Box / Sdk Giriş Sigorta Atığı</v>
      </c>
      <c>
        <v>Dağıtım-AG</v>
      </c>
      <c>
        <v>Uzun</v>
      </c>
      <c>
        <v>Şebeke işletmecisi</v>
      </c>
      <c>
        <v>Bildirimsiz</v>
      </c>
      <c>
        <is>
          <t>11.07.2023 08:42:47</t>
        </is>
      </c>
      <c>
        <is>
          <t>11.07.2023 10:14:33</t>
        </is>
      </c>
      <c>
        <v>1.529444444</v>
      </c>
      <c>
        <v>0</v>
      </c>
      <c>
        <v>48</v>
      </c>
      <c>
        <v>0</v>
      </c>
      <c>
        <v>0</v>
      </c>
      <c>
        <v>0</v>
      </c>
      <c>
        <v>49</v>
      </c>
      <c>
        <v>0</v>
      </c>
      <c>
        <v>0</v>
      </c>
      <c>
        <v>0</v>
      </c>
      <c>
        <v>16.44448020976757</v>
      </c>
      <c>
        <v>0</v>
      </c>
      <c>
        <v>0</v>
      </c>
      <c>
        <v>0</v>
      </c>
      <c>
        <v>62.335182931015325</v>
      </c>
      <c>
        <v>0</v>
      </c>
      <c>
        <v>0</v>
      </c>
      <c>
        <v>78.7796631407829</v>
      </c>
    </row>
    <row>
      <c>
        <v>2604435</v>
      </c>
      <c>
        <v>1</v>
      </c>
      <c>
        <is>
          <t>İZMİR</t>
        </is>
      </c>
      <c>
        <v>BERGAMA</v>
      </c>
      <c>
        <is>
          <t>TM Fideri</t>
        </is>
      </c>
      <c>
        <v>BERGAMA TM 35-16-A00004_DAĞISTAN M13_2314069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11.07.2023 10:04:00</t>
        </is>
      </c>
      <c>
        <is>
          <t>11.07.2023 10:36:14</t>
        </is>
      </c>
      <c>
        <v>0.537222222</v>
      </c>
      <c>
        <v>6</v>
      </c>
      <c>
        <v>51</v>
      </c>
      <c>
        <v>43</v>
      </c>
      <c>
        <v>152</v>
      </c>
      <c>
        <v>6</v>
      </c>
      <c>
        <v>57</v>
      </c>
      <c>
        <v>2</v>
      </c>
      <c>
        <v>0</v>
      </c>
      <c>
        <v>1.5495213126880358</v>
      </c>
      <c>
        <v>14.564203031497476</v>
      </c>
      <c>
        <v>37.58056297149221</v>
      </c>
      <c>
        <v>104.70391873013693</v>
      </c>
      <c>
        <v>13.737742753047375</v>
      </c>
      <c>
        <v>34.834330060806685</v>
      </c>
      <c>
        <v>69.07373503491954</v>
      </c>
      <c>
        <v>0</v>
      </c>
      <c>
        <v>276.04401389458826</v>
      </c>
    </row>
    <row>
      <c>
        <v>2604827</v>
      </c>
      <c>
        <v>1</v>
      </c>
      <c>
        <is>
          <t>MANİSA</t>
        </is>
      </c>
      <c>
        <v>SALİHLİ</v>
      </c>
      <c>
        <is>
          <t>KÖK</t>
        </is>
      </c>
      <c>
        <v>CAFERBEY KÖK 45-78-L00231_HASALAN L02_2105185</v>
      </c>
      <c>
        <v>OG Fider Açması</v>
      </c>
      <c>
        <v>Dağıtım-OG</v>
      </c>
      <c>
        <v>Kısa</v>
      </c>
      <c>
        <v>Şebeke işletmecisi</v>
      </c>
      <c>
        <v>Bildirimsiz</v>
      </c>
      <c>
        <is>
          <t>11.07.2023 17:02:36</t>
        </is>
      </c>
      <c>
        <is>
          <t>11.07.2023 17:03:01</t>
        </is>
      </c>
      <c>
        <v>0.006944444</v>
      </c>
      <c>
        <v>1</v>
      </c>
      <c>
        <v>0</v>
      </c>
      <c>
        <v>32</v>
      </c>
      <c>
        <v>0</v>
      </c>
      <c>
        <v>8</v>
      </c>
      <c>
        <v>0</v>
      </c>
      <c>
        <v>3</v>
      </c>
      <c>
        <v>0</v>
      </c>
      <c>
        <v>0.006512971525666667</v>
      </c>
      <c>
        <v>0</v>
      </c>
      <c>
        <v>0.9016363518040751</v>
      </c>
      <c>
        <v>0</v>
      </c>
      <c>
        <v>0.28373677710309025</v>
      </c>
      <c>
        <v>0</v>
      </c>
      <c>
        <v>1.5439137389945752</v>
      </c>
      <c>
        <v>0</v>
      </c>
      <c>
        <v>2.7357998394274072</v>
      </c>
    </row>
    <row>
      <c>
        <v>2604936</v>
      </c>
      <c>
        <v>1</v>
      </c>
      <c>
        <is>
          <t>MANİSA</t>
        </is>
      </c>
      <c>
        <v>AKHİSAR</v>
      </c>
      <c>
        <is>
          <t>AG Fideri</t>
        </is>
      </c>
      <c>
        <v>TR-1/45-A 45-72-M00114_A_91193878_91193878</v>
      </c>
      <c>
        <v>AG Klemens Arızası</v>
      </c>
      <c>
        <v>Dağıtım-AG</v>
      </c>
      <c>
        <v>Uzun</v>
      </c>
      <c>
        <v>Şebeke işletmecisi</v>
      </c>
      <c>
        <v>Bildirimsiz</v>
      </c>
      <c>
        <is>
          <t>11.07.2023 18:50:25</t>
        </is>
      </c>
      <c>
        <is>
          <t>11.07.2023 20:43:02</t>
        </is>
      </c>
      <c>
        <v>1.876944444</v>
      </c>
      <c>
        <v>0</v>
      </c>
      <c>
        <v>4</v>
      </c>
      <c>
        <v>0</v>
      </c>
      <c>
        <v>13</v>
      </c>
      <c>
        <v>0</v>
      </c>
      <c>
        <v>1</v>
      </c>
      <c>
        <v>0</v>
      </c>
      <c>
        <v>0</v>
      </c>
      <c>
        <v>0</v>
      </c>
      <c>
        <v>2.4469731780542303</v>
      </c>
      <c>
        <v>0</v>
      </c>
      <c>
        <v>17.074285494569633</v>
      </c>
      <c>
        <v>0</v>
      </c>
      <c>
        <v>3.2988953590755554</v>
      </c>
      <c>
        <v>0</v>
      </c>
      <c>
        <v>0</v>
      </c>
      <c>
        <v>22.820154031699417</v>
      </c>
    </row>
    <row>
      <c>
        <v>2604999</v>
      </c>
      <c>
        <v>1</v>
      </c>
      <c>
        <is>
          <t>İZMİR</t>
        </is>
      </c>
      <c>
        <v>MENEMEN</v>
      </c>
      <c>
        <is>
          <t>DM</t>
        </is>
      </c>
      <c>
        <v>KESİKKÖY DM 35-28-M00309_BURUNCUK M14_96738829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11.07.2023 20:02:51</t>
        </is>
      </c>
      <c>
        <is>
          <t>11.07.2023 20:43:53</t>
        </is>
      </c>
      <c>
        <v>0.683888888</v>
      </c>
      <c>
        <v>2</v>
      </c>
      <c>
        <v>311</v>
      </c>
      <c>
        <v>2</v>
      </c>
      <c>
        <v>20</v>
      </c>
      <c>
        <v>17</v>
      </c>
      <c>
        <v>66</v>
      </c>
      <c>
        <v>2</v>
      </c>
      <c>
        <v>0</v>
      </c>
      <c>
        <v>1.014254311939667</v>
      </c>
      <c>
        <v>51.22425790730577</v>
      </c>
      <c>
        <v>2.901973011764035</v>
      </c>
      <c>
        <v>9.686845711738034</v>
      </c>
      <c>
        <v>39.89005324064751</v>
      </c>
      <c>
        <v>52.59553417033934</v>
      </c>
      <c>
        <v>20.785266775247223</v>
      </c>
      <c>
        <v>0</v>
      </c>
      <c>
        <v>178.09818512898158</v>
      </c>
    </row>
    <row>
      <c>
        <v>2604286</v>
      </c>
      <c>
        <v>1</v>
      </c>
      <c>
        <is>
          <t>İZMİR</t>
        </is>
      </c>
      <c>
        <v>TİRE</v>
      </c>
      <c>
        <is>
          <t>Dağıtım Transformatörü</t>
        </is>
      </c>
      <c>
        <v>ŞEVKET ŞAKI SULAMA GRUBU 35-29-M00361_35-29-M00361_2371931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11.07.2023 06:50:47</t>
        </is>
      </c>
      <c>
        <is>
          <t>11.07.2023 07:44:18</t>
        </is>
      </c>
      <c>
        <v>0.891944444</v>
      </c>
      <c>
        <v>0</v>
      </c>
      <c>
        <v>0</v>
      </c>
      <c>
        <v>0</v>
      </c>
      <c>
        <v>19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60.04225117589011</v>
      </c>
      <c>
        <v>0</v>
      </c>
      <c>
        <v>6.676987591054459</v>
      </c>
      <c>
        <v>0</v>
      </c>
      <c>
        <v>0</v>
      </c>
      <c>
        <v>66.71923876694457</v>
      </c>
    </row>
    <row>
      <c>
        <v>2604478</v>
      </c>
      <c>
        <v>1</v>
      </c>
      <c>
        <is>
          <t>İZMİR</t>
        </is>
      </c>
      <c>
        <v>GÜZELBAHÇE</v>
      </c>
      <c>
        <is>
          <t>Kullanıcı Bağlantı Hattı</t>
        </is>
      </c>
      <c>
        <v>YELKİ DM-1/3 (M-2336) 35-10-M02336_95002514663_95002514663</v>
      </c>
      <c>
        <v>Üçüncü Şahısların Vermiş Olduğu Hasarlar</v>
      </c>
      <c>
        <v>Dağıtım-AG</v>
      </c>
      <c>
        <v>Uzun</v>
      </c>
      <c>
        <v>Dışsal</v>
      </c>
      <c>
        <v>Bildirimsiz</v>
      </c>
      <c>
        <is>
          <t>11.07.2023 10:30:04</t>
        </is>
      </c>
      <c>
        <is>
          <t>11.07.2023 13:49:37</t>
        </is>
      </c>
      <c>
        <v>3.325833333</v>
      </c>
      <c>
        <v>0</v>
      </c>
      <c>
        <v>0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7.502727733596667</v>
      </c>
      <c>
        <v>0</v>
      </c>
      <c>
        <v>0</v>
      </c>
      <c>
        <v>7.502727733596667</v>
      </c>
    </row>
    <row>
      <c>
        <v>2604329</v>
      </c>
      <c>
        <v>1</v>
      </c>
      <c>
        <is>
          <t>İZMİR</t>
        </is>
      </c>
      <c>
        <v>ÇEŞME</v>
      </c>
      <c>
        <is>
          <t>DM</t>
        </is>
      </c>
      <c>
        <v>ALAÇATI İM 35-18-A00002_L-424 L18_2307549</v>
      </c>
      <c>
        <v>Şebeke Yenileme ve Kapasite Artışı Çalışması</v>
      </c>
      <c>
        <v>Dağıtım-OG</v>
      </c>
      <c>
        <v>Uzun</v>
      </c>
      <c>
        <v>Şebeke işletmecisi</v>
      </c>
      <c>
        <v>Bildirimli</v>
      </c>
      <c>
        <is>
          <t>11.07.2023 08:50:38</t>
        </is>
      </c>
      <c>
        <is>
          <t>11.07.2023 15:16:24</t>
        </is>
      </c>
      <c>
        <v>6.429444444</v>
      </c>
      <c>
        <v>0</v>
      </c>
      <c>
        <v>1411</v>
      </c>
      <c>
        <v>0</v>
      </c>
      <c>
        <v>3</v>
      </c>
      <c>
        <v>0</v>
      </c>
      <c>
        <v>647</v>
      </c>
      <c>
        <v>0</v>
      </c>
      <c>
        <v>0</v>
      </c>
      <c>
        <v>0</v>
      </c>
      <c>
        <v>6117.378823427685</v>
      </c>
      <c>
        <v>0</v>
      </c>
      <c>
        <v>4.742853579464753</v>
      </c>
      <c>
        <v>0</v>
      </c>
      <c>
        <v>16906.63019137116</v>
      </c>
      <c>
        <v>0</v>
      </c>
      <c>
        <v>0</v>
      </c>
      <c>
        <v>23028.751868378313</v>
      </c>
    </row>
    <row>
      <c>
        <v>2604993</v>
      </c>
      <c>
        <v>1</v>
      </c>
      <c>
        <is>
          <t>İZMİR</t>
        </is>
      </c>
      <c>
        <v>BAYRAKLI</v>
      </c>
      <c>
        <is>
          <t>OG Fideri</t>
        </is>
      </c>
      <c>
        <v>M-3497 (YATIRIM REZERVE) 35-02-M03497_ M03_89284948</v>
      </c>
      <c>
        <v>Plansız Kesinti / Müdahale</v>
      </c>
      <c>
        <v>Dağıtım-OG</v>
      </c>
      <c>
        <v>Uzun</v>
      </c>
      <c>
        <v>Şebeke işletmecisi</v>
      </c>
      <c>
        <v>Bildirimsiz</v>
      </c>
      <c>
        <is>
          <t>11.07.2023 19:54:32</t>
        </is>
      </c>
      <c>
        <is>
          <t>11.07.2023 21:46:51</t>
        </is>
      </c>
      <c>
        <v>1.871944444</v>
      </c>
      <c>
        <v>0</v>
      </c>
      <c>
        <v>82</v>
      </c>
      <c>
        <v>0</v>
      </c>
      <c>
        <v>0</v>
      </c>
      <c>
        <v>0</v>
      </c>
      <c>
        <v>49</v>
      </c>
      <c>
        <v>0</v>
      </c>
      <c>
        <v>0</v>
      </c>
      <c>
        <v>0</v>
      </c>
      <c>
        <v>54.2791420158189</v>
      </c>
      <c>
        <v>0</v>
      </c>
      <c>
        <v>0</v>
      </c>
      <c>
        <v>0</v>
      </c>
      <c>
        <v>188.51516422138718</v>
      </c>
      <c>
        <v>0</v>
      </c>
      <c>
        <v>0</v>
      </c>
      <c>
        <v>242.7943062372061</v>
      </c>
    </row>
    <row>
      <c>
        <v>2604472</v>
      </c>
      <c>
        <v>1</v>
      </c>
      <c>
        <is>
          <t>MANİSA</t>
        </is>
      </c>
      <c>
        <v>ŞEHZADELER</v>
      </c>
      <c>
        <is>
          <t>OG Fideri</t>
        </is>
      </c>
      <c>
        <v>BEYDERE KÖK 45-71-M00128_HatBaşıAyırıcı_93515960 M07_93515960</v>
      </c>
      <c>
        <v>OG Ayırıcı Arızası</v>
      </c>
      <c>
        <v>Dağıtım-OG</v>
      </c>
      <c>
        <v>Uzun</v>
      </c>
      <c>
        <v>Şebeke işletmecisi</v>
      </c>
      <c>
        <v>Bildirimsiz</v>
      </c>
      <c>
        <is>
          <t>11.07.2023 09:24:44</t>
        </is>
      </c>
      <c>
        <is>
          <t>11.07.2023 13:28:37</t>
        </is>
      </c>
      <c>
        <v>4.064722222</v>
      </c>
      <c>
        <v>0</v>
      </c>
      <c>
        <v>9</v>
      </c>
      <c>
        <v>0</v>
      </c>
      <c>
        <v>6</v>
      </c>
      <c>
        <v>0</v>
      </c>
      <c>
        <v>0</v>
      </c>
      <c>
        <v>0</v>
      </c>
      <c>
        <v>0</v>
      </c>
      <c>
        <v>0</v>
      </c>
      <c>
        <v>21.352665974345722</v>
      </c>
      <c>
        <v>0</v>
      </c>
      <c>
        <v>59.366474342066674</v>
      </c>
      <c>
        <v>0</v>
      </c>
      <c>
        <v>0</v>
      </c>
      <c>
        <v>0</v>
      </c>
      <c>
        <v>0</v>
      </c>
      <c>
        <v>80.71914031641239</v>
      </c>
    </row>
    <row>
      <c>
        <v>2604223</v>
      </c>
      <c>
        <v>1</v>
      </c>
      <c>
        <is>
          <t>İZMİR</t>
        </is>
      </c>
      <c>
        <v>KARABURUN</v>
      </c>
      <c>
        <is>
          <t>Kullanıcı Bağlantı Hattı</t>
        </is>
      </c>
      <c>
        <v>KARABURUN TR-1/15 35-21-L00019_95001403163_95001403163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11.07.2023 01:15:56</t>
        </is>
      </c>
      <c>
        <is>
          <t>11.07.2023 02:58:46</t>
        </is>
      </c>
      <c>
        <v>1.713888888</v>
      </c>
      <c>
        <v>0</v>
      </c>
      <c>
        <v>6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1.8952901158014102</v>
      </c>
      <c>
        <v>0</v>
      </c>
      <c>
        <v>0</v>
      </c>
      <c>
        <v>0</v>
      </c>
      <c>
        <v>0</v>
      </c>
      <c>
        <v>0</v>
      </c>
      <c>
        <v>0</v>
      </c>
      <c>
        <v>1.8952901158014102</v>
      </c>
    </row>
    <row>
      <c>
        <v>2604266</v>
      </c>
      <c>
        <v>1</v>
      </c>
      <c>
        <is>
          <t>İZMİR</t>
        </is>
      </c>
      <c>
        <v>TİRE</v>
      </c>
      <c>
        <is>
          <t>DM</t>
        </is>
      </c>
      <c>
        <v>TİRE İM-DM-1 35-29-A00001_ESKİOBA L03_2059644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11.07.2023 06:09:00</t>
        </is>
      </c>
      <c>
        <is>
          <t>11.07.2023 06:12:42</t>
        </is>
      </c>
      <c>
        <v>0.061666666</v>
      </c>
      <c>
        <v>1</v>
      </c>
      <c>
        <v>1321</v>
      </c>
      <c>
        <v>87</v>
      </c>
      <c>
        <v>140</v>
      </c>
      <c>
        <v>17</v>
      </c>
      <c>
        <v>188</v>
      </c>
      <c>
        <v>2</v>
      </c>
      <c>
        <v>0</v>
      </c>
      <c>
        <v>0.016451749091703334</v>
      </c>
      <c>
        <v>16.650300357018825</v>
      </c>
      <c>
        <v>65.22616858018372</v>
      </c>
      <c>
        <v>31.083531066915008</v>
      </c>
      <c>
        <v>5.2533499498690235</v>
      </c>
      <c>
        <v>7.332899808095721</v>
      </c>
      <c>
        <v>4.386036026101323</v>
      </c>
      <c>
        <v>0</v>
      </c>
      <c>
        <v>129.94873753727532</v>
      </c>
    </row>
    <row>
      <c>
        <v>2604664</v>
      </c>
      <c>
        <v>1</v>
      </c>
      <c>
        <is>
          <t>İZMİR</t>
        </is>
      </c>
      <c>
        <v>BERGAMA</v>
      </c>
      <c>
        <is>
          <t>TM Fideri</t>
        </is>
      </c>
      <c>
        <v>BERGAMA TM 35-16-A00004_DAĞISTAN M13_2314069</v>
      </c>
      <c>
        <v>OG Atlama Arızası</v>
      </c>
      <c>
        <v>Dağıtım-OG</v>
      </c>
      <c>
        <v>Uzun</v>
      </c>
      <c>
        <v>Şebeke işletmecisi</v>
      </c>
      <c>
        <v>Bildirimsiz</v>
      </c>
      <c>
        <is>
          <t>11.07.2023 13:49:21</t>
        </is>
      </c>
      <c>
        <is>
          <t>11.07.2023 18:14:46</t>
        </is>
      </c>
      <c>
        <v>4.423611111</v>
      </c>
      <c>
        <v>6</v>
      </c>
      <c>
        <v>51</v>
      </c>
      <c>
        <v>43</v>
      </c>
      <c>
        <v>152</v>
      </c>
      <c>
        <v>6</v>
      </c>
      <c>
        <v>57</v>
      </c>
      <c>
        <v>2</v>
      </c>
      <c>
        <v>0</v>
      </c>
      <c>
        <v>13.379133243264535</v>
      </c>
      <c>
        <v>130.69974417770817</v>
      </c>
      <c>
        <v>315.8509177216736</v>
      </c>
      <c>
        <v>862.9275213267022</v>
      </c>
      <c>
        <v>116.51818191772153</v>
      </c>
      <c>
        <v>306.141888955062</v>
      </c>
      <c>
        <v>563.1781517907085</v>
      </c>
      <c>
        <v>0</v>
      </c>
      <c>
        <v>2308.69553913284</v>
      </c>
    </row>
    <row>
      <c>
        <v>2605056</v>
      </c>
      <c>
        <v>1</v>
      </c>
      <c>
        <is>
          <t>İZMİR</t>
        </is>
      </c>
      <c>
        <v>NARLIDERE</v>
      </c>
      <c>
        <is>
          <t>OG Fideri</t>
        </is>
      </c>
      <c>
        <v>K-3248 35-07-K03248_DIREK TIPI TRAFO HUCRESI H01_2080665</v>
      </c>
      <c>
        <v>OG Kablo Başlığı Arızası</v>
      </c>
      <c>
        <v>Dağıtım-OG</v>
      </c>
      <c>
        <v>Uzun</v>
      </c>
      <c>
        <v>Şebeke işletmecisi</v>
      </c>
      <c>
        <v>Bildirimsiz</v>
      </c>
      <c>
        <is>
          <t>11.07.2023 21:32:26</t>
        </is>
      </c>
      <c>
        <is>
          <t>12.07.2023 00:22:04</t>
        </is>
      </c>
      <c>
        <v>2.827222222</v>
      </c>
      <c>
        <v>0</v>
      </c>
      <c>
        <v>191</v>
      </c>
      <c>
        <v>0</v>
      </c>
      <c>
        <v>0</v>
      </c>
      <c>
        <v>0</v>
      </c>
      <c>
        <v>25</v>
      </c>
      <c>
        <v>0</v>
      </c>
      <c>
        <v>0</v>
      </c>
      <c>
        <v>0</v>
      </c>
      <c>
        <v>322.7581354602592</v>
      </c>
      <c>
        <v>0</v>
      </c>
      <c>
        <v>0</v>
      </c>
      <c>
        <v>0</v>
      </c>
      <c>
        <v>183.297768578127</v>
      </c>
      <c>
        <v>0</v>
      </c>
      <c>
        <v>0</v>
      </c>
      <c>
        <v>506.0559040383862</v>
      </c>
    </row>
    <row>
      <c>
        <v>2604415</v>
      </c>
      <c>
        <v>1</v>
      </c>
      <c>
        <is>
          <t>İZMİR</t>
        </is>
      </c>
      <c>
        <v>ÖDEMİŞ</v>
      </c>
      <c>
        <is>
          <t>AG Fideri</t>
        </is>
      </c>
      <c>
        <v>HORZUM TR-1 35-15-L01137_C_65513639_65513639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11.07.2023 09:54:36</t>
        </is>
      </c>
      <c>
        <is>
          <t>11.07.2023 15:13:49</t>
        </is>
      </c>
      <c>
        <v>5.320277777</v>
      </c>
      <c>
        <v>0</v>
      </c>
      <c>
        <v>24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10.05739036623974</v>
      </c>
      <c>
        <v>0</v>
      </c>
      <c>
        <v>0</v>
      </c>
      <c>
        <v>0</v>
      </c>
      <c>
        <v>0</v>
      </c>
      <c>
        <v>0</v>
      </c>
      <c>
        <v>0</v>
      </c>
      <c>
        <v>10.05739036623974</v>
      </c>
    </row>
    <row>
      <c>
        <v>2604275</v>
      </c>
      <c>
        <v>1</v>
      </c>
      <c>
        <is>
          <t>İZMİR</t>
        </is>
      </c>
      <c>
        <v>ÖDEMİŞ</v>
      </c>
      <c>
        <is>
          <t>OG Fideri</t>
        </is>
      </c>
      <c>
        <v>İBRAHİMKUYU DM 35-15-M00286_HatBaşıAyırıcı_53132665 M05_53132665</v>
      </c>
      <c>
        <v>OG Ayırıcı Arızası</v>
      </c>
      <c>
        <v>Dağıtım-OG</v>
      </c>
      <c>
        <v>Uzun</v>
      </c>
      <c>
        <v>Şebeke işletmecisi</v>
      </c>
      <c>
        <v>Bildirimsiz</v>
      </c>
      <c>
        <is>
          <t>11.07.2023 06:28:06</t>
        </is>
      </c>
      <c>
        <is>
          <t>11.07.2023 09:32:08</t>
        </is>
      </c>
      <c>
        <v>3.067222222</v>
      </c>
      <c>
        <v>0</v>
      </c>
      <c>
        <v>118</v>
      </c>
      <c>
        <v>0</v>
      </c>
      <c>
        <v>9</v>
      </c>
      <c>
        <v>0</v>
      </c>
      <c>
        <v>26</v>
      </c>
      <c>
        <v>0</v>
      </c>
      <c>
        <v>0</v>
      </c>
      <c>
        <v>0</v>
      </c>
      <c>
        <v>82.33000071871308</v>
      </c>
      <c>
        <v>0</v>
      </c>
      <c>
        <v>144.43100087408945</v>
      </c>
      <c>
        <v>0</v>
      </c>
      <c>
        <v>175.30149377077805</v>
      </c>
      <c>
        <v>0</v>
      </c>
      <c>
        <v>0</v>
      </c>
      <c>
        <v>402.0624953635806</v>
      </c>
    </row>
    <row>
      <c>
        <v>2604653</v>
      </c>
      <c>
        <v>1</v>
      </c>
      <c>
        <is>
          <t>MANİSA</t>
        </is>
      </c>
      <c>
        <v>ALAŞEHİR</v>
      </c>
      <c>
        <is>
          <t>Kullanıcı Bağlantı Hattı</t>
        </is>
      </c>
      <c>
        <v>ALAŞEHİR TR-80 45-73-M00080_945669454_945669454</v>
      </c>
      <c>
        <v>Üçüncü Şahısların Vermiş Olduğu Hasarlar</v>
      </c>
      <c>
        <v>Dağıtım-AG</v>
      </c>
      <c>
        <v>Uzun</v>
      </c>
      <c>
        <v>Dışsal</v>
      </c>
      <c>
        <v>Bildirimsiz</v>
      </c>
      <c>
        <is>
          <t>11.07.2023 13:40:40</t>
        </is>
      </c>
      <c>
        <is>
          <t>11.07.2023 14:41:31</t>
        </is>
      </c>
      <c>
        <v>1.014166666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0.248690730015772</v>
      </c>
      <c>
        <v>0</v>
      </c>
      <c>
        <v>0</v>
      </c>
      <c>
        <v>0</v>
      </c>
      <c>
        <v>0</v>
      </c>
      <c>
        <v>0</v>
      </c>
      <c>
        <v>0</v>
      </c>
      <c>
        <v>0.248690730015772</v>
      </c>
    </row>
    <row>
      <c>
        <v>2604962</v>
      </c>
      <c>
        <v>1</v>
      </c>
      <c>
        <is>
          <t>MANİSA</t>
        </is>
      </c>
      <c>
        <v>SARUHANLI</v>
      </c>
      <c>
        <is>
          <t>DM</t>
        </is>
      </c>
      <c>
        <v>HALİTPAŞA DM 45-80-M00060_DEVELİ-ÇAMLIYURT M03_72188716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11.07.2023 19:20:16</t>
        </is>
      </c>
      <c>
        <is>
          <t>11.07.2023 19:49:19</t>
        </is>
      </c>
      <c>
        <v>0.484166666</v>
      </c>
      <c>
        <v>2</v>
      </c>
      <c>
        <v>319</v>
      </c>
      <c>
        <v>96</v>
      </c>
      <c>
        <v>4</v>
      </c>
      <c>
        <v>15</v>
      </c>
      <c>
        <v>43</v>
      </c>
      <c>
        <v>3</v>
      </c>
      <c>
        <v>0</v>
      </c>
      <c>
        <v>14.171747695872114</v>
      </c>
      <c>
        <v>39.223745919151604</v>
      </c>
      <c>
        <v>422.1322355585462</v>
      </c>
      <c>
        <v>5.687464121229655</v>
      </c>
      <c>
        <v>30.497452301390467</v>
      </c>
      <c>
        <v>8.64850953374523</v>
      </c>
      <c>
        <v>9.093484103384988</v>
      </c>
      <c>
        <v>0</v>
      </c>
      <c>
        <v>529.4546392333202</v>
      </c>
    </row>
    <row>
      <c>
        <v>2604298</v>
      </c>
      <c>
        <v>1</v>
      </c>
      <c>
        <is>
          <t>İZMİR</t>
        </is>
      </c>
      <c>
        <v>KEMALPAŞA</v>
      </c>
      <c>
        <is>
          <t>Kullanıcı Bağlantı Hattı</t>
        </is>
      </c>
      <c>
        <v>KEMAL IŞIK SULAMA GRUBU TR 35-27-M00267_914580192_914580192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11.07.2023 07:45:25</t>
        </is>
      </c>
      <c>
        <is>
          <t>11.07.2023 14:23:51</t>
        </is>
      </c>
      <c>
        <v>6.640555555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9.459319222750882</v>
      </c>
      <c>
        <v>0</v>
      </c>
      <c>
        <v>0</v>
      </c>
      <c>
        <v>0</v>
      </c>
      <c>
        <v>0</v>
      </c>
      <c>
        <v>9.459319222750882</v>
      </c>
    </row>
    <row>
      <c>
        <v>2604235</v>
      </c>
      <c>
        <v>1</v>
      </c>
      <c>
        <is>
          <t>İZMİR</t>
        </is>
      </c>
      <c>
        <v>ÖDEMİŞ</v>
      </c>
      <c>
        <is>
          <t>TM Fideri</t>
        </is>
      </c>
      <c>
        <v>ÖDEMİŞ TM-2 35-15-A00005_OSMANTEPE M19_2119705</v>
      </c>
      <c>
        <v>Manevra</v>
      </c>
      <c>
        <v>Dağıtım-OG</v>
      </c>
      <c>
        <v>Uzun</v>
      </c>
      <c>
        <v>Şebeke işletmecisi</v>
      </c>
      <c>
        <v>Bildirimli</v>
      </c>
      <c>
        <is>
          <t>11.07.2023 02:16:37</t>
        </is>
      </c>
      <c>
        <is>
          <t>11.07.2023 03:30:18</t>
        </is>
      </c>
      <c>
        <v>1.228055555</v>
      </c>
      <c>
        <v>1</v>
      </c>
      <c>
        <v>4</v>
      </c>
      <c>
        <v>13</v>
      </c>
      <c>
        <v>14</v>
      </c>
      <c>
        <v>10</v>
      </c>
      <c>
        <v>41</v>
      </c>
      <c>
        <v>2</v>
      </c>
      <c>
        <v>0</v>
      </c>
      <c>
        <v>0.45506571465998</v>
      </c>
      <c>
        <v>6.182432639652103</v>
      </c>
      <c>
        <v>88.7314848970791</v>
      </c>
      <c>
        <v>45.31410103361635</v>
      </c>
      <c>
        <v>526.813133076009</v>
      </c>
      <c>
        <v>40.59503856686214</v>
      </c>
      <c>
        <v>40.23825933521726</v>
      </c>
      <c>
        <v>0</v>
      </c>
      <c>
        <v>748.3295152630959</v>
      </c>
    </row>
    <row>
      <c>
        <v>2605085</v>
      </c>
      <c>
        <v>1</v>
      </c>
      <c>
        <is>
          <t>MANİSA</t>
        </is>
      </c>
      <c>
        <v>ALAŞEHİR</v>
      </c>
      <c>
        <is>
          <t>Dağıtım Transformatörü</t>
        </is>
      </c>
      <c>
        <v>BELENYAKA TR-5 45-73-M00698_45-73-M00698_2353694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11.07.2023 22:38:16</t>
        </is>
      </c>
      <c>
        <is>
          <t>11.07.2023 23:08:42</t>
        </is>
      </c>
      <c>
        <v>0.507222222</v>
      </c>
      <c>
        <v>0</v>
      </c>
      <c>
        <v>34</v>
      </c>
      <c>
        <v>0</v>
      </c>
      <c>
        <v>17</v>
      </c>
      <c>
        <v>0</v>
      </c>
      <c>
        <v>4</v>
      </c>
      <c>
        <v>0</v>
      </c>
      <c>
        <v>0</v>
      </c>
      <c>
        <v>0</v>
      </c>
      <c>
        <v>6.862648456360195</v>
      </c>
      <c>
        <v>0</v>
      </c>
      <c>
        <v>9.081841509543837</v>
      </c>
      <c>
        <v>0</v>
      </c>
      <c>
        <v>2.0173988880987377</v>
      </c>
      <c>
        <v>0</v>
      </c>
      <c>
        <v>0</v>
      </c>
      <c>
        <v>17.961888854002773</v>
      </c>
    </row>
    <row>
      <c>
        <v>2604839</v>
      </c>
      <c>
        <v>1</v>
      </c>
      <c>
        <is>
          <t>İZMİR</t>
        </is>
      </c>
      <c>
        <v>KİRAZ</v>
      </c>
      <c>
        <is>
          <t>AG Fideri</t>
        </is>
      </c>
      <c>
        <v>ÇAYAĞZI TR-13 35-31-L00410_A_56406107_56406107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11.07.2023 17:15:21</t>
        </is>
      </c>
      <c>
        <is>
          <t>11.07.2023 18:14:26</t>
        </is>
      </c>
      <c>
        <v>0.984722222</v>
      </c>
      <c>
        <v>0</v>
      </c>
      <c>
        <v>8</v>
      </c>
      <c>
        <v>0</v>
      </c>
      <c>
        <v>10</v>
      </c>
      <c>
        <v>0</v>
      </c>
      <c>
        <v>4</v>
      </c>
      <c>
        <v>0</v>
      </c>
      <c>
        <v>0</v>
      </c>
      <c>
        <v>0</v>
      </c>
      <c>
        <v>1.252470960369499</v>
      </c>
      <c>
        <v>0</v>
      </c>
      <c>
        <v>12.956669746990942</v>
      </c>
      <c>
        <v>0</v>
      </c>
      <c>
        <v>4.024309786138857</v>
      </c>
      <c>
        <v>0</v>
      </c>
      <c>
        <v>0</v>
      </c>
      <c>
        <v>18.233450493499298</v>
      </c>
    </row>
    <row>
      <c>
        <v>2604338</v>
      </c>
      <c>
        <v>1</v>
      </c>
      <c>
        <is>
          <t>İZMİR</t>
        </is>
      </c>
      <c>
        <v>BUCA</v>
      </c>
      <c>
        <is>
          <t>OG Fideri</t>
        </is>
      </c>
      <c>
        <v>K-2546 35-03-K02546_TRAFO K04_2076399</v>
      </c>
      <c>
        <v>Şebeke Yenileme ve Kapasite Artışı Çalışması</v>
      </c>
      <c>
        <v>Dağıtım-OG</v>
      </c>
      <c>
        <v>Uzun</v>
      </c>
      <c>
        <v>Şebeke işletmecisi</v>
      </c>
      <c>
        <v>Bildirimli</v>
      </c>
      <c>
        <is>
          <t>11.07.2023 09:01:32</t>
        </is>
      </c>
      <c>
        <is>
          <t>11.07.2023 17:10:31</t>
        </is>
      </c>
      <c>
        <v>8.149722222</v>
      </c>
      <c>
        <v>0</v>
      </c>
      <c>
        <v>565</v>
      </c>
      <c>
        <v>0</v>
      </c>
      <c>
        <v>0</v>
      </c>
      <c>
        <v>0</v>
      </c>
      <c>
        <v>15</v>
      </c>
      <c>
        <v>0</v>
      </c>
      <c>
        <v>0</v>
      </c>
      <c>
        <v>0</v>
      </c>
      <c>
        <v>1197.3056141250063</v>
      </c>
      <c>
        <v>0</v>
      </c>
      <c>
        <v>0</v>
      </c>
      <c>
        <v>0</v>
      </c>
      <c>
        <v>122.44516057858772</v>
      </c>
      <c>
        <v>0</v>
      </c>
      <c>
        <v>0</v>
      </c>
      <c>
        <v>1319.750774703594</v>
      </c>
    </row>
    <row>
      <c>
        <v>2604736</v>
      </c>
      <c>
        <v>1</v>
      </c>
      <c>
        <is>
          <t>İZMİR</t>
        </is>
      </c>
      <c>
        <v>MENDERES</v>
      </c>
      <c>
        <is>
          <t>DM</t>
        </is>
      </c>
      <c>
        <v>MENDERES DM-2/TR-1 35-22-M00300_KÖYLER-1 M15_2328470</v>
      </c>
      <c>
        <v>Şebeke Yenileme ve Kapasite Artışı Çalışması</v>
      </c>
      <c>
        <v>Dağıtım-OG</v>
      </c>
      <c>
        <v>Uzun</v>
      </c>
      <c>
        <v>Şebeke işletmecisi</v>
      </c>
      <c>
        <v>Bildirimli</v>
      </c>
      <c>
        <is>
          <t>11.07.2023 15:16:16</t>
        </is>
      </c>
      <c>
        <is>
          <t>11.07.2023 20:48:54</t>
        </is>
      </c>
      <c>
        <v>5.543888888</v>
      </c>
      <c>
        <v>2</v>
      </c>
      <c>
        <v>1504</v>
      </c>
      <c>
        <v>14</v>
      </c>
      <c>
        <v>153</v>
      </c>
      <c>
        <v>29</v>
      </c>
      <c>
        <v>144</v>
      </c>
      <c>
        <v>1</v>
      </c>
      <c>
        <v>0</v>
      </c>
      <c>
        <v>3.5510387112397175</v>
      </c>
      <c>
        <v>3851.2854953970973</v>
      </c>
      <c>
        <v>327.18730507509343</v>
      </c>
      <c>
        <v>866.7944135818788</v>
      </c>
      <c>
        <v>1644.4325542785018</v>
      </c>
      <c>
        <v>1078.6896428851012</v>
      </c>
      <c>
        <v>316.01612680957095</v>
      </c>
      <c>
        <v>0</v>
      </c>
      <c>
        <v>8087.956576738484</v>
      </c>
    </row>
    <row>
      <c>
        <v>2604547</v>
      </c>
      <c>
        <v>1</v>
      </c>
      <c>
        <is>
          <t>İZMİR</t>
        </is>
      </c>
      <c>
        <v>ÇİĞLİ</v>
      </c>
      <c>
        <is>
          <t>OG Fideri</t>
        </is>
      </c>
      <c>
        <v>M-2088 35-09-M02088_M-250 M04_75653674</v>
      </c>
      <c>
        <v>Üçüncü Şahısların Vermiş Olduğu Hasarlar</v>
      </c>
      <c>
        <v>Dağıtım-OG</v>
      </c>
      <c>
        <v>Uzun</v>
      </c>
      <c>
        <v>Dışsal</v>
      </c>
      <c>
        <v>Bildirimsiz</v>
      </c>
      <c>
        <is>
          <t>11.07.2023 11:20:52</t>
        </is>
      </c>
      <c>
        <is>
          <t>11.07.2023 12:25:28</t>
        </is>
      </c>
      <c>
        <v>1.076666666</v>
      </c>
      <c>
        <v>1</v>
      </c>
      <c>
        <v>744</v>
      </c>
      <c>
        <v>0</v>
      </c>
      <c>
        <v>1</v>
      </c>
      <c>
        <v>15</v>
      </c>
      <c>
        <v>141</v>
      </c>
      <c>
        <v>4</v>
      </c>
      <c>
        <v>1</v>
      </c>
      <c>
        <v>10.371325602541777</v>
      </c>
      <c>
        <v>242.48469454576062</v>
      </c>
      <c>
        <v>0</v>
      </c>
      <c>
        <v>3.1753286539866665</v>
      </c>
      <c>
        <v>182.2521748905692</v>
      </c>
      <c>
        <v>325.19946727494926</v>
      </c>
      <c>
        <v>991.9200117916232</v>
      </c>
      <c>
        <v>20.036712044816802</v>
      </c>
      <c>
        <v>1775.4397148042476</v>
      </c>
    </row>
    <row>
      <c>
        <v>2604879</v>
      </c>
      <c>
        <v>1</v>
      </c>
      <c>
        <is>
          <t>MANİSA</t>
        </is>
      </c>
      <c>
        <v>SALİHLİ</v>
      </c>
      <c>
        <is>
          <t>Kullanıcı Bağlantı Hattı</t>
        </is>
      </c>
      <c>
        <v>TR-76 45-78-L00076_953260703_953260703</v>
      </c>
      <c>
        <v>AG Box / Sdk Abone Çıkış Sigorta Atığı</v>
      </c>
      <c>
        <v>Dağıtım-AG</v>
      </c>
      <c>
        <v>Uzun</v>
      </c>
      <c>
        <v>Şebeke işletmecisi</v>
      </c>
      <c>
        <v>Bildirimsiz</v>
      </c>
      <c>
        <is>
          <t>11.07.2023 17:55:02</t>
        </is>
      </c>
      <c>
        <is>
          <t>11.07.2023 18:33:53</t>
        </is>
      </c>
      <c>
        <v>0.6475</v>
      </c>
      <c>
        <v>0</v>
      </c>
      <c>
        <v>0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1.1970114798617681</v>
      </c>
      <c>
        <v>0</v>
      </c>
      <c>
        <v>0</v>
      </c>
      <c>
        <v>1.1970114798617681</v>
      </c>
    </row>
    <row>
      <c>
        <v>2604667</v>
      </c>
      <c>
        <v>1</v>
      </c>
      <c>
        <is>
          <t>İZMİR</t>
        </is>
      </c>
      <c>
        <v>KARŞIYAKA</v>
      </c>
      <c>
        <is>
          <t>Kullanıcı Bağlantı Hattı</t>
        </is>
      </c>
      <c>
        <v>M-2957 35-04-M02957_912722917_912722917</v>
      </c>
      <c>
        <v>AG Branşman Yeraltı Kablo Arızası</v>
      </c>
      <c>
        <v>Dağıtım-AG</v>
      </c>
      <c>
        <v>Uzun</v>
      </c>
      <c>
        <v>Şebeke işletmecisi</v>
      </c>
      <c>
        <v>Bildirimsiz</v>
      </c>
      <c>
        <is>
          <t>11.07.2023 13:43:35</t>
        </is>
      </c>
      <c>
        <is>
          <t>11.07.2023 16:39:06</t>
        </is>
      </c>
      <c>
        <v>2.925277777</v>
      </c>
      <c>
        <v>0</v>
      </c>
      <c>
        <v>11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8.653654492412103</v>
      </c>
      <c>
        <v>0</v>
      </c>
      <c>
        <v>0</v>
      </c>
      <c>
        <v>0</v>
      </c>
      <c>
        <v>0</v>
      </c>
      <c>
        <v>0</v>
      </c>
      <c>
        <v>0</v>
      </c>
      <c>
        <v>8.653654492412103</v>
      </c>
    </row>
    <row>
      <c>
        <v>2604355</v>
      </c>
      <c>
        <v>1</v>
      </c>
      <c>
        <is>
          <t>İZMİR</t>
        </is>
      </c>
      <c>
        <v>ALİAĞA</v>
      </c>
      <c>
        <is>
          <t>AG Fideri</t>
        </is>
      </c>
      <c>
        <v>TR-27 35-17-M00027__72410670_72410670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11.07.2023 09:11:55</t>
        </is>
      </c>
      <c>
        <is>
          <t>11.07.2023 10:34:43</t>
        </is>
      </c>
      <c>
        <v>1.38</v>
      </c>
      <c>
        <v>0</v>
      </c>
      <c>
        <v>1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3.268464086679022</v>
      </c>
      <c>
        <v>0</v>
      </c>
      <c>
        <v>0</v>
      </c>
      <c>
        <v>3.268464086679022</v>
      </c>
    </row>
    <row>
      <c>
        <v>2605065</v>
      </c>
      <c>
        <v>1</v>
      </c>
      <c>
        <is>
          <t>İZMİR</t>
        </is>
      </c>
      <c>
        <v>TORBALI</v>
      </c>
      <c>
        <is>
          <t>Kullanıcı Bağlantı Hattı</t>
        </is>
      </c>
      <c>
        <v>ÇAYBAŞI DM-1/TR-7 35-26-L00210_956603098_956603098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11.07.2023 21:54:59</t>
        </is>
      </c>
      <c>
        <is>
          <t>11.07.2023 23:06:36</t>
        </is>
      </c>
      <c>
        <v>1.193611111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1.0325083448960037</v>
      </c>
      <c>
        <v>0</v>
      </c>
      <c>
        <v>0</v>
      </c>
      <c>
        <v>0</v>
      </c>
      <c>
        <v>0</v>
      </c>
      <c>
        <v>0</v>
      </c>
      <c>
        <v>0</v>
      </c>
      <c>
        <v>1.0325083448960037</v>
      </c>
    </row>
    <row>
      <c>
        <v>2604753</v>
      </c>
      <c>
        <v>1</v>
      </c>
      <c>
        <is>
          <t>MANİSA</t>
        </is>
      </c>
      <c>
        <v>AHMETLİ</v>
      </c>
      <c>
        <is>
          <t>OG Fideri</t>
        </is>
      </c>
      <c>
        <v>AHMETLİ TR-10 EMNİYET 45-84-L00010_TR-74 KURTULUŞ L03_72401365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11.07.2023 15:37:26</t>
        </is>
      </c>
      <c>
        <is>
          <t>11.07.2023 17:13:59</t>
        </is>
      </c>
      <c>
        <v>1.609166666</v>
      </c>
      <c>
        <v>1</v>
      </c>
      <c>
        <v>406</v>
      </c>
      <c>
        <v>0</v>
      </c>
      <c>
        <v>31</v>
      </c>
      <c>
        <v>0</v>
      </c>
      <c>
        <v>28</v>
      </c>
      <c>
        <v>0</v>
      </c>
      <c>
        <v>0</v>
      </c>
      <c>
        <v>0.38582822848666665</v>
      </c>
      <c>
        <v>128.49741476970738</v>
      </c>
      <c>
        <v>0</v>
      </c>
      <c>
        <v>94.57668079947274</v>
      </c>
      <c>
        <v>0</v>
      </c>
      <c>
        <v>60.70452462345199</v>
      </c>
      <c>
        <v>0</v>
      </c>
      <c>
        <v>0</v>
      </c>
      <c>
        <v>284.1644484211188</v>
      </c>
    </row>
    <row>
      <c>
        <v>2604212</v>
      </c>
      <c>
        <v>1</v>
      </c>
      <c>
        <is>
          <t>İZMİR</t>
        </is>
      </c>
      <c>
        <v>KONAK</v>
      </c>
      <c>
        <is>
          <t>Saha Dağıtım Kutusu (SDK)</t>
        </is>
      </c>
      <c>
        <v>K-493 35-01-K00493_K K1_5856234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11.07.2023 00:01:37</t>
        </is>
      </c>
      <c>
        <is>
          <t>11.07.2023 01:55:07</t>
        </is>
      </c>
      <c>
        <v>1.891666666</v>
      </c>
      <c>
        <v>0</v>
      </c>
      <c>
        <v>19</v>
      </c>
      <c>
        <v>0</v>
      </c>
      <c>
        <v>0</v>
      </c>
      <c>
        <v>0</v>
      </c>
      <c>
        <v>99</v>
      </c>
      <c>
        <v>0</v>
      </c>
      <c>
        <v>0</v>
      </c>
      <c>
        <v>0</v>
      </c>
      <c>
        <v>9.302610307469324</v>
      </c>
      <c>
        <v>0</v>
      </c>
      <c>
        <v>0</v>
      </c>
      <c>
        <v>0</v>
      </c>
      <c>
        <v>102.78164775548504</v>
      </c>
      <c>
        <v>0</v>
      </c>
      <c>
        <v>0</v>
      </c>
      <c>
        <v>112.08425806295436</v>
      </c>
    </row>
    <row>
      <c>
        <v>2604959</v>
      </c>
      <c>
        <v>1</v>
      </c>
      <c>
        <is>
          <t>İZMİR</t>
        </is>
      </c>
      <c>
        <v>KARABAĞLAR</v>
      </c>
      <c>
        <is>
          <t>AG Fideri</t>
        </is>
      </c>
      <c>
        <v>K-2340 35-01-K02340_A_56376899_56376899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11.07.2023 19:16:29</t>
        </is>
      </c>
      <c>
        <is>
          <t>11.07.2023 20:08:58</t>
        </is>
      </c>
      <c>
        <v>0.874722222</v>
      </c>
      <c>
        <v>0</v>
      </c>
      <c>
        <v>139</v>
      </c>
      <c>
        <v>0</v>
      </c>
      <c>
        <v>0</v>
      </c>
      <c>
        <v>0</v>
      </c>
      <c>
        <v>19</v>
      </c>
      <c>
        <v>0</v>
      </c>
      <c>
        <v>0</v>
      </c>
      <c>
        <v>0</v>
      </c>
      <c>
        <v>28.953412542905884</v>
      </c>
      <c>
        <v>0</v>
      </c>
      <c>
        <v>0</v>
      </c>
      <c>
        <v>0</v>
      </c>
      <c>
        <v>9.46829410268915</v>
      </c>
      <c>
        <v>0</v>
      </c>
      <c>
        <v>0</v>
      </c>
      <c>
        <v>38.42170664559504</v>
      </c>
    </row>
    <row>
      <c>
        <v>2604318</v>
      </c>
      <c>
        <v>1</v>
      </c>
      <c>
        <is>
          <t>İZMİR</t>
        </is>
      </c>
      <c>
        <v>DİKİLİ</v>
      </c>
      <c>
        <is>
          <t>OG Fideri</t>
        </is>
      </c>
      <c>
        <v>ÇANDARLI TR-2 35-30-M00002_TR-3 M02_72079684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11.07.2023 08:33:06</t>
        </is>
      </c>
      <c>
        <is>
          <t>11.07.2023 10:00:27</t>
        </is>
      </c>
      <c>
        <v>1.455833333</v>
      </c>
      <c>
        <v>0</v>
      </c>
      <c>
        <v>911</v>
      </c>
      <c>
        <v>0</v>
      </c>
      <c>
        <v>0</v>
      </c>
      <c>
        <v>0</v>
      </c>
      <c>
        <v>31</v>
      </c>
      <c>
        <v>0</v>
      </c>
      <c>
        <v>0</v>
      </c>
      <c>
        <v>0</v>
      </c>
      <c>
        <v>253.35961124197098</v>
      </c>
      <c>
        <v>0</v>
      </c>
      <c>
        <v>0</v>
      </c>
      <c>
        <v>0</v>
      </c>
      <c>
        <v>47.016056857917896</v>
      </c>
      <c>
        <v>0</v>
      </c>
      <c>
        <v>0</v>
      </c>
      <c>
        <v>300.37566809988886</v>
      </c>
    </row>
    <row>
      <c>
        <v>2604278</v>
      </c>
      <c>
        <v>1</v>
      </c>
      <c>
        <is>
          <t>MANİSA</t>
        </is>
      </c>
      <c>
        <v>GÖLMARMARA</v>
      </c>
      <c>
        <is>
          <t>DM</t>
        </is>
      </c>
      <c>
        <v>GÖLMARMARA İM 45-85-A00001_KAYAALTI L15_2113850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11.07.2023 06:34:01</t>
        </is>
      </c>
      <c>
        <is>
          <t>11.07.2023 07:28:29</t>
        </is>
      </c>
      <c>
        <v>0.907777777</v>
      </c>
      <c>
        <v>2</v>
      </c>
      <c>
        <v>425</v>
      </c>
      <c>
        <v>119</v>
      </c>
      <c>
        <v>13</v>
      </c>
      <c>
        <v>4</v>
      </c>
      <c>
        <v>19</v>
      </c>
      <c>
        <v>0</v>
      </c>
      <c>
        <v>0</v>
      </c>
      <c>
        <v>1.3287248875259188</v>
      </c>
      <c>
        <v>69.10892149749537</v>
      </c>
      <c>
        <v>945.9597637916263</v>
      </c>
      <c>
        <v>35.877142061413544</v>
      </c>
      <c>
        <v>2.7054911818747844</v>
      </c>
      <c>
        <v>6.085062602970873</v>
      </c>
      <c>
        <v>0</v>
      </c>
      <c>
        <v>0</v>
      </c>
      <c>
        <v>1061.0651060229065</v>
      </c>
    </row>
    <row>
      <c>
        <v>2604919</v>
      </c>
      <c>
        <v>1</v>
      </c>
      <c>
        <is>
          <t>İZMİR</t>
        </is>
      </c>
      <c>
        <v>TORBALI</v>
      </c>
      <c>
        <is>
          <t>DM</t>
        </is>
      </c>
      <c>
        <v>PANCAR OSB DM-1 35-26-M00869_PANCAR DM-13 ÇIKIŞI M34_2303821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11.07.2023 18:38:31</t>
        </is>
      </c>
      <c>
        <is>
          <t>11.07.2023 19:30:10</t>
        </is>
      </c>
      <c>
        <v>0.860833333</v>
      </c>
      <c>
        <v>1</v>
      </c>
      <c>
        <v>0</v>
      </c>
      <c>
        <v>2</v>
      </c>
      <c>
        <v>0</v>
      </c>
      <c>
        <v>16</v>
      </c>
      <c>
        <v>8</v>
      </c>
      <c>
        <v>11</v>
      </c>
      <c>
        <v>0</v>
      </c>
      <c>
        <v>1.0480704001372494</v>
      </c>
      <c>
        <v>0</v>
      </c>
      <c>
        <v>1.038369700513033</v>
      </c>
      <c>
        <v>0</v>
      </c>
      <c>
        <v>421.18044630337903</v>
      </c>
      <c>
        <v>6.049333981773189</v>
      </c>
      <c>
        <v>1195.578414489776</v>
      </c>
      <c>
        <v>0</v>
      </c>
      <c>
        <v>1624.8946348755785</v>
      </c>
    </row>
    <row>
      <c>
        <v>2604836</v>
      </c>
      <c>
        <v>1</v>
      </c>
      <c>
        <is>
          <t>MANİSA</t>
        </is>
      </c>
      <c>
        <v>SELENDİ</v>
      </c>
      <c>
        <is>
          <t>KÖK</t>
        </is>
      </c>
      <c>
        <v>OKLUİSA KÖK 45-81-M00046_ESKİN GRUP M03_71994399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11.07.2023 17:10:16</t>
        </is>
      </c>
      <c>
        <is>
          <t>11.07.2023 17:31:10</t>
        </is>
      </c>
      <c>
        <v>0.348333333</v>
      </c>
      <c>
        <v>4</v>
      </c>
      <c>
        <v>719</v>
      </c>
      <c>
        <v>0</v>
      </c>
      <c>
        <v>13</v>
      </c>
      <c>
        <v>0</v>
      </c>
      <c>
        <v>48</v>
      </c>
      <c>
        <v>0</v>
      </c>
      <c>
        <v>0</v>
      </c>
      <c>
        <v>0.33500110072</v>
      </c>
      <c>
        <v>32.59601701898446</v>
      </c>
      <c>
        <v>0</v>
      </c>
      <c>
        <v>2.0039856702347043</v>
      </c>
      <c>
        <v>0</v>
      </c>
      <c>
        <v>6.375047788616416</v>
      </c>
      <c>
        <v>0</v>
      </c>
      <c>
        <v>0</v>
      </c>
      <c>
        <v>41.31005157855558</v>
      </c>
    </row>
    <row>
      <c>
        <v>2604341</v>
      </c>
      <c>
        <v>1</v>
      </c>
      <c>
        <is>
          <t>İZMİR</t>
        </is>
      </c>
      <c>
        <v>BORNOVA</v>
      </c>
      <c>
        <is>
          <t>Dağıtım Transformatörü</t>
        </is>
      </c>
      <c>
        <v>M-1212 35-02-M01212_35-02-M01212_2371378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11.07.2023 09:02:31</t>
        </is>
      </c>
      <c>
        <is>
          <t>11.07.2023 09:50:14</t>
        </is>
      </c>
      <c>
        <v>0.795277777</v>
      </c>
      <c>
        <v>0</v>
      </c>
      <c>
        <v>1328</v>
      </c>
      <c>
        <v>0</v>
      </c>
      <c>
        <v>0</v>
      </c>
      <c>
        <v>0</v>
      </c>
      <c>
        <v>29</v>
      </c>
      <c>
        <v>0</v>
      </c>
      <c>
        <v>0</v>
      </c>
      <c>
        <v>0</v>
      </c>
      <c>
        <v>245.99515131539124</v>
      </c>
      <c>
        <v>0</v>
      </c>
      <c>
        <v>0</v>
      </c>
      <c>
        <v>0</v>
      </c>
      <c>
        <v>45.21468610241551</v>
      </c>
      <c>
        <v>0</v>
      </c>
      <c>
        <v>0</v>
      </c>
      <c>
        <v>291.20983741780674</v>
      </c>
    </row>
    <row>
      <c>
        <v>2604358</v>
      </c>
      <c>
        <v>1</v>
      </c>
      <c>
        <is>
          <t>İZMİR</t>
        </is>
      </c>
      <c>
        <v>GAZİEMİR</v>
      </c>
      <c>
        <is>
          <t>DM</t>
        </is>
      </c>
      <c>
        <v>OTOKENT İM 35-08-A00004_ESENLİ M01_47420174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11.07.2023 09:15:21</t>
        </is>
      </c>
      <c>
        <is>
          <t>11.07.2023 09:23:17</t>
        </is>
      </c>
      <c>
        <v>0.132222222</v>
      </c>
      <c>
        <v>0</v>
      </c>
      <c>
        <v>5468</v>
      </c>
      <c>
        <v>0</v>
      </c>
      <c>
        <v>1</v>
      </c>
      <c>
        <v>0</v>
      </c>
      <c>
        <v>522</v>
      </c>
      <c>
        <v>1</v>
      </c>
      <c>
        <v>0</v>
      </c>
      <c>
        <v>0</v>
      </c>
      <c>
        <v>184.35062770924029</v>
      </c>
      <c>
        <v>0</v>
      </c>
      <c>
        <v>0.0017289402846053332</v>
      </c>
      <c>
        <v>0</v>
      </c>
      <c>
        <v>92.41770161943626</v>
      </c>
      <c>
        <v>35.91447642103297</v>
      </c>
      <c>
        <v>0</v>
      </c>
      <c>
        <v>312.68453468999417</v>
      </c>
    </row>
    <row>
      <c>
        <v>2604570</v>
      </c>
      <c>
        <v>1</v>
      </c>
      <c>
        <is>
          <t>İZMİR</t>
        </is>
      </c>
      <c>
        <v>ÖDEMİŞ</v>
      </c>
      <c>
        <is>
          <t>AG Fideri</t>
        </is>
      </c>
      <c>
        <v>KARAKOVA TR-1 35-15-L00447_C_91233294_91233294</v>
      </c>
      <c>
        <v>AG Tel Kopuğu</v>
      </c>
      <c>
        <v>Dağıtım-AG</v>
      </c>
      <c>
        <v>Uzun</v>
      </c>
      <c>
        <v>Şebeke işletmecisi</v>
      </c>
      <c>
        <v>Bildirimsiz</v>
      </c>
      <c>
        <is>
          <t>11.07.2023 11:57:10</t>
        </is>
      </c>
      <c>
        <is>
          <t>11.07.2023 16:34:39</t>
        </is>
      </c>
      <c>
        <v>4.624722222</v>
      </c>
      <c>
        <v>0</v>
      </c>
      <c>
        <v>3</v>
      </c>
      <c>
        <v>0</v>
      </c>
      <c>
        <v>1</v>
      </c>
      <c>
        <v>0</v>
      </c>
      <c>
        <v>2</v>
      </c>
      <c>
        <v>0</v>
      </c>
      <c>
        <v>0</v>
      </c>
      <c>
        <v>0</v>
      </c>
      <c>
        <v>8.484637846037169</v>
      </c>
      <c>
        <v>0</v>
      </c>
      <c>
        <v>30.71736473574113</v>
      </c>
      <c>
        <v>0</v>
      </c>
      <c>
        <v>45.31299064808387</v>
      </c>
      <c>
        <v>0</v>
      </c>
      <c>
        <v>0</v>
      </c>
      <c>
        <v>84.51499322986217</v>
      </c>
    </row>
    <row>
      <c>
        <v>2604670</v>
      </c>
      <c>
        <v>1</v>
      </c>
      <c>
        <is>
          <t>İZMİR</t>
        </is>
      </c>
      <c>
        <v>TORBALI</v>
      </c>
      <c>
        <is>
          <t>Kullanıcı Bağlantı Hattı</t>
        </is>
      </c>
      <c>
        <v>EĞERCİ TR-4 35-26-L00428_967137326_967137326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11.07.2023 14:02:38</t>
        </is>
      </c>
      <c>
        <is>
          <t>11.07.2023 21:27:50</t>
        </is>
      </c>
      <c>
        <v>7.42</v>
      </c>
      <c>
        <v>0</v>
      </c>
      <c>
        <v>0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15.308711035566668</v>
      </c>
      <c>
        <v>0</v>
      </c>
      <c>
        <v>0</v>
      </c>
      <c>
        <v>15.308711035566668</v>
      </c>
    </row>
    <row>
      <c>
        <v>2604378</v>
      </c>
      <c>
        <v>1</v>
      </c>
      <c>
        <is>
          <t>İZMİR</t>
        </is>
      </c>
      <c>
        <v>KINIK</v>
      </c>
      <c>
        <is>
          <t>AG Fideri</t>
        </is>
      </c>
      <c>
        <v>ARAPLI TR-1 35-16-M00747__90072363_90072363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11.07.2023 09:28:14</t>
        </is>
      </c>
      <c>
        <is>
          <t>11.07.2023 12:01:18</t>
        </is>
      </c>
      <c>
        <v>2.551111111</v>
      </c>
      <c>
        <v>0</v>
      </c>
      <c>
        <v>12</v>
      </c>
      <c>
        <v>0</v>
      </c>
      <c>
        <v>9</v>
      </c>
      <c>
        <v>0</v>
      </c>
      <c>
        <v>1</v>
      </c>
      <c>
        <v>0</v>
      </c>
      <c>
        <v>0</v>
      </c>
      <c>
        <v>0</v>
      </c>
      <c>
        <v>21.345086287656546</v>
      </c>
      <c>
        <v>0</v>
      </c>
      <c>
        <v>35.619987663430415</v>
      </c>
      <c>
        <v>0</v>
      </c>
      <c>
        <v>0</v>
      </c>
      <c>
        <v>0</v>
      </c>
      <c>
        <v>0</v>
      </c>
      <c>
        <v>56.965073951086964</v>
      </c>
    </row>
    <row>
      <c>
        <v>2604813</v>
      </c>
      <c>
        <v>1</v>
      </c>
      <c>
        <is>
          <t>İZMİR</t>
        </is>
      </c>
      <c>
        <v>MENDERES</v>
      </c>
      <c>
        <is>
          <t>DM</t>
        </is>
      </c>
      <c>
        <v>GÜMÜLDÜR DM 35-25-M00100_ÖZDERE DM-1 M21_2055232</v>
      </c>
      <c>
        <v>Üçüncü Şahısların Vermiş Olduğu Hasarlar</v>
      </c>
      <c>
        <v>Dağıtım-OG</v>
      </c>
      <c>
        <v>Uzun</v>
      </c>
      <c>
        <v>Dışsal</v>
      </c>
      <c>
        <v>Bildirimsiz</v>
      </c>
      <c>
        <is>
          <t>11.07.2023 16:51:26</t>
        </is>
      </c>
      <c>
        <is>
          <t>11.07.2023 19:13:00</t>
        </is>
      </c>
      <c>
        <v>2.359444444</v>
      </c>
      <c>
        <v>5</v>
      </c>
      <c>
        <v>4745</v>
      </c>
      <c>
        <v>2</v>
      </c>
      <c>
        <v>168</v>
      </c>
      <c>
        <v>8</v>
      </c>
      <c>
        <v>437</v>
      </c>
      <c>
        <v>0</v>
      </c>
      <c>
        <v>1</v>
      </c>
      <c>
        <v>427.7447261274263</v>
      </c>
      <c>
        <v>2412.1071182264805</v>
      </c>
      <c>
        <v>187.20888357536893</v>
      </c>
      <c>
        <v>350.3793824655834</v>
      </c>
      <c>
        <v>6227.634085486316</v>
      </c>
      <c>
        <v>1490.8404547046684</v>
      </c>
      <c>
        <v>0</v>
      </c>
      <c>
        <v>0</v>
      </c>
      <c>
        <v>11095.914650585843</v>
      </c>
    </row>
    <row>
      <c>
        <v>2605005</v>
      </c>
      <c>
        <v>1</v>
      </c>
      <c>
        <is>
          <t>MANİSA</t>
        </is>
      </c>
      <c>
        <v>SARIGÖL</v>
      </c>
      <c>
        <is>
          <t>KÖK</t>
        </is>
      </c>
      <c>
        <v>TIRAZLI KÖK 45-79-M00079_BAHARLAR M06_72036244</v>
      </c>
      <c>
        <v>OG Fider Açması</v>
      </c>
      <c>
        <v>Dağıtım-OG</v>
      </c>
      <c>
        <v>Kısa</v>
      </c>
      <c>
        <v>Şebeke işletmecisi</v>
      </c>
      <c>
        <v>Bildirimsiz</v>
      </c>
      <c>
        <is>
          <t>11.07.2023 20:14:16</t>
        </is>
      </c>
      <c>
        <is>
          <t>11.07.2023 20:14:21</t>
        </is>
      </c>
      <c>
        <v>0.001388888</v>
      </c>
      <c>
        <v>4</v>
      </c>
      <c>
        <v>1634</v>
      </c>
      <c>
        <v>127</v>
      </c>
      <c>
        <v>395</v>
      </c>
      <c>
        <v>6</v>
      </c>
      <c>
        <v>78</v>
      </c>
      <c>
        <v>0</v>
      </c>
      <c>
        <v>0</v>
      </c>
      <c>
        <v>0.0014857359666666668</v>
      </c>
      <c>
        <v>0.327867050161581</v>
      </c>
      <c>
        <v>1.775573524588461</v>
      </c>
      <c>
        <v>3.621054213833802</v>
      </c>
      <c>
        <v>0.043856416405560414</v>
      </c>
      <c>
        <v>0.06917595227631472</v>
      </c>
      <c>
        <v>0</v>
      </c>
      <c>
        <v>0</v>
      </c>
      <c>
        <v>5.839012893232387</v>
      </c>
    </row>
    <row>
      <c>
        <v>2604464</v>
      </c>
      <c>
        <v>1</v>
      </c>
      <c>
        <is>
          <t>İZMİR</t>
        </is>
      </c>
      <c>
        <v>KARABAĞLAR</v>
      </c>
      <c>
        <is>
          <t>Dağıtım Transformatörü</t>
        </is>
      </c>
      <c>
        <v>K-4425 35-01-K04425_35-01-K04425_2347210</v>
      </c>
      <c>
        <v>Şebeke Yenileme ve Kapasite Artışı Çalışması</v>
      </c>
      <c>
        <v>Dağıtım-AG</v>
      </c>
      <c>
        <v>Uzun</v>
      </c>
      <c>
        <v>Şebeke işletmecisi</v>
      </c>
      <c>
        <v>Bildirimli</v>
      </c>
      <c>
        <is>
          <t>11.07.2023 10:24:07</t>
        </is>
      </c>
      <c>
        <is>
          <t>11.07.2023 17:37:58</t>
        </is>
      </c>
      <c>
        <v>7.230833333</v>
      </c>
      <c>
        <v>0</v>
      </c>
      <c>
        <v>130</v>
      </c>
      <c>
        <v>0</v>
      </c>
      <c>
        <v>0</v>
      </c>
      <c>
        <v>0</v>
      </c>
      <c>
        <v>13</v>
      </c>
      <c>
        <v>0</v>
      </c>
      <c>
        <v>0</v>
      </c>
      <c>
        <v>0</v>
      </c>
      <c>
        <v>251.43714739973078</v>
      </c>
      <c>
        <v>0</v>
      </c>
      <c>
        <v>0</v>
      </c>
      <c>
        <v>0</v>
      </c>
      <c>
        <v>226.7169895677654</v>
      </c>
      <c>
        <v>0</v>
      </c>
      <c>
        <v>0</v>
      </c>
      <c>
        <v>478.1541369674962</v>
      </c>
    </row>
    <row>
      <c>
        <v>2604536</v>
      </c>
      <c>
        <v>1</v>
      </c>
      <c>
        <is>
          <t>İZMİR</t>
        </is>
      </c>
      <c>
        <v>KİRAZ</v>
      </c>
      <c>
        <is>
          <t>Dağıtım Transformatörü</t>
        </is>
      </c>
      <c>
        <v>KALEKÖY TR-4 35-31-L00236_35-31-L00236_2365450</v>
      </c>
      <c>
        <v>Şebeke Yenileme ve Kapasite Artışı Çalışması</v>
      </c>
      <c>
        <v>Dağıtım-AG</v>
      </c>
      <c>
        <v>Uzun</v>
      </c>
      <c>
        <v>Şebeke işletmecisi</v>
      </c>
      <c>
        <v>Bildirimli</v>
      </c>
      <c>
        <is>
          <t>11.07.2023 11:16:06</t>
        </is>
      </c>
      <c>
        <is>
          <t>11.07.2023 14:36:06</t>
        </is>
      </c>
      <c>
        <v>3.333333333</v>
      </c>
      <c>
        <v>0</v>
      </c>
      <c>
        <v>25</v>
      </c>
      <c>
        <v>0</v>
      </c>
      <c>
        <v>23</v>
      </c>
      <c>
        <v>0</v>
      </c>
      <c>
        <v>13</v>
      </c>
      <c>
        <v>0</v>
      </c>
      <c>
        <v>0</v>
      </c>
      <c>
        <v>0</v>
      </c>
      <c>
        <v>24.860427510021086</v>
      </c>
      <c>
        <v>0</v>
      </c>
      <c>
        <v>394.4337672151668</v>
      </c>
      <c>
        <v>0</v>
      </c>
      <c>
        <v>156.7400446818544</v>
      </c>
      <c>
        <v>0</v>
      </c>
      <c>
        <v>0</v>
      </c>
      <c>
        <v>576.0342394070424</v>
      </c>
    </row>
    <row>
      <c>
        <v>2604676</v>
      </c>
      <c>
        <v>1</v>
      </c>
      <c>
        <is>
          <t>İZMİR</t>
        </is>
      </c>
      <c>
        <v>SELÇUK</v>
      </c>
      <c>
        <is>
          <t>OG Fideri</t>
        </is>
      </c>
      <c>
        <v>SİNAN DEDE TÜRBESİ ÖZEL TR 35-13-L00506Ö_ H_73201787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11.07.2023 14:04:24</t>
        </is>
      </c>
      <c>
        <is>
          <t>11.07.2023 15:14:26</t>
        </is>
      </c>
      <c>
        <v>1.167222222</v>
      </c>
      <c>
        <v>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6.699282430271182</v>
      </c>
      <c>
        <v>0</v>
      </c>
      <c>
        <v>0</v>
      </c>
      <c>
        <v>0</v>
      </c>
      <c>
        <v>0.5362686127701857</v>
      </c>
      <c>
        <v>0</v>
      </c>
      <c>
        <v>0</v>
      </c>
      <c>
        <v>0</v>
      </c>
      <c>
        <v>7.235551043041368</v>
      </c>
    </row>
    <row>
      <c>
        <v>2604991</v>
      </c>
      <c>
        <v>1</v>
      </c>
      <c>
        <is>
          <t>İZMİR</t>
        </is>
      </c>
      <c>
        <v>ÇEŞME</v>
      </c>
      <c>
        <is>
          <t>Kullanıcı Bağlantı Hattı</t>
        </is>
      </c>
      <c>
        <v>L-319 BAHÇELİEVLER-2 35-18-L00319_950449575_950449575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11.07.2023 19:51:13</t>
        </is>
      </c>
      <c>
        <is>
          <t>11.07.2023 23:04:56</t>
        </is>
      </c>
      <c>
        <v>3.228611111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1.0039523151489675</v>
      </c>
      <c>
        <v>0</v>
      </c>
      <c>
        <v>0</v>
      </c>
      <c>
        <v>0</v>
      </c>
      <c>
        <v>0</v>
      </c>
      <c>
        <v>0</v>
      </c>
      <c>
        <v>0</v>
      </c>
      <c>
        <v>1.0039523151489675</v>
      </c>
    </row>
    <row>
      <c>
        <v>2604304</v>
      </c>
      <c>
        <v>1</v>
      </c>
      <c>
        <is>
          <t>İZMİR</t>
        </is>
      </c>
      <c>
        <v>KONAK</v>
      </c>
      <c>
        <is>
          <t>Dağıtım Transformatörü</t>
        </is>
      </c>
      <c>
        <v>K-442 35-01-K00442_35-01-K00442_2368313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11.07.2023 08:06:06</t>
        </is>
      </c>
      <c>
        <is>
          <t>11.07.2023 08:23:45</t>
        </is>
      </c>
      <c>
        <v>0.294166666</v>
      </c>
      <c>
        <v>0</v>
      </c>
      <c>
        <v>862</v>
      </c>
      <c>
        <v>0</v>
      </c>
      <c>
        <v>0</v>
      </c>
      <c>
        <v>0</v>
      </c>
      <c>
        <v>93</v>
      </c>
      <c>
        <v>0</v>
      </c>
      <c>
        <v>0</v>
      </c>
      <c>
        <v>0</v>
      </c>
      <c>
        <v>49.826224263004406</v>
      </c>
      <c>
        <v>0</v>
      </c>
      <c>
        <v>0</v>
      </c>
      <c>
        <v>0</v>
      </c>
      <c>
        <v>20.017505961660433</v>
      </c>
      <c>
        <v>0</v>
      </c>
      <c>
        <v>0</v>
      </c>
      <c>
        <v>69.84373022466484</v>
      </c>
    </row>
    <row>
      <c>
        <v>2604845</v>
      </c>
      <c>
        <v>1</v>
      </c>
      <c>
        <is>
          <t>İZMİR</t>
        </is>
      </c>
      <c>
        <v>BALÇOVA</v>
      </c>
      <c>
        <is>
          <t>Kullanıcı Bağlantı Hattı</t>
        </is>
      </c>
      <c>
        <v>K-3426 35-07-K03426_913318995_913318995</v>
      </c>
      <c>
        <v>AG Box / Sdk Abone Çıkış Sigorta Atığı</v>
      </c>
      <c>
        <v>Dağıtım-AG</v>
      </c>
      <c>
        <v>Uzun</v>
      </c>
      <c>
        <v>Şebeke işletmecisi</v>
      </c>
      <c>
        <v>Bildirimsiz</v>
      </c>
      <c>
        <is>
          <t>11.07.2023 17:16:56</t>
        </is>
      </c>
      <c>
        <is>
          <t>11.07.2023 19:24:14</t>
        </is>
      </c>
      <c>
        <v>2.121666666</v>
      </c>
      <c>
        <v>0</v>
      </c>
      <c>
        <v>5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1.4007134236980605</v>
      </c>
      <c>
        <v>0</v>
      </c>
      <c>
        <v>0</v>
      </c>
      <c>
        <v>0</v>
      </c>
      <c>
        <v>0</v>
      </c>
      <c>
        <v>0</v>
      </c>
      <c>
        <v>0</v>
      </c>
      <c>
        <v>1.4007134236980605</v>
      </c>
    </row>
    <row>
      <c>
        <v>2604722</v>
      </c>
      <c>
        <v>1</v>
      </c>
      <c>
        <is>
          <t>İZMİR</t>
        </is>
      </c>
      <c>
        <v>ÖDEMİŞ</v>
      </c>
      <c>
        <is>
          <t>DM</t>
        </is>
      </c>
      <c>
        <v>BOZCAYAKA DM 35-15-M00399_OVAKENT M02_58047708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11.07.2023 14:59:29</t>
        </is>
      </c>
      <c>
        <is>
          <t>11.07.2023 16:21:25</t>
        </is>
      </c>
      <c>
        <v>1.365555555</v>
      </c>
      <c>
        <v>6</v>
      </c>
      <c>
        <v>4693</v>
      </c>
      <c>
        <v>169</v>
      </c>
      <c>
        <v>1066</v>
      </c>
      <c>
        <v>34</v>
      </c>
      <c>
        <v>1124</v>
      </c>
      <c>
        <v>6</v>
      </c>
      <c>
        <v>1</v>
      </c>
      <c>
        <v>17.485327233659312</v>
      </c>
      <c>
        <v>1235.0923194106883</v>
      </c>
      <c>
        <v>2746.478608224682</v>
      </c>
      <c>
        <v>2293.0239644107214</v>
      </c>
      <c>
        <v>503.77016016133683</v>
      </c>
      <c>
        <v>1782.7936270835453</v>
      </c>
      <c>
        <v>612.6411349327885</v>
      </c>
      <c>
        <v>4.157345674947055</v>
      </c>
      <c>
        <v>9195.442487132368</v>
      </c>
    </row>
    <row>
      <c>
        <v>2604281</v>
      </c>
      <c>
        <v>1</v>
      </c>
      <c>
        <is>
          <t>MANİSA</t>
        </is>
      </c>
      <c>
        <v>AKHİSAR</v>
      </c>
      <c>
        <is>
          <t>DM</t>
        </is>
      </c>
      <c>
        <v>KAPAKLI DM 45-72-M00309_RAHMİYE-1 TARIMSAL SULAMA M06_2099423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11.07.2023 06:38:50</t>
        </is>
      </c>
      <c>
        <is>
          <t>11.07.2023 06:43:40</t>
        </is>
      </c>
      <c>
        <v>0.080555555</v>
      </c>
      <c>
        <v>1</v>
      </c>
      <c>
        <v>3</v>
      </c>
      <c>
        <v>13</v>
      </c>
      <c>
        <v>71</v>
      </c>
      <c>
        <v>4</v>
      </c>
      <c>
        <v>6</v>
      </c>
      <c>
        <v>1</v>
      </c>
      <c>
        <v>0</v>
      </c>
      <c>
        <v>0.012209534244444447</v>
      </c>
      <c>
        <v>0.04180136453038334</v>
      </c>
      <c>
        <v>57.27624282877244</v>
      </c>
      <c>
        <v>45.548075278570494</v>
      </c>
      <c>
        <v>0.8758907822604912</v>
      </c>
      <c>
        <v>2.8976722125771155</v>
      </c>
      <c>
        <v>0.06640142292918749</v>
      </c>
      <c>
        <v>0</v>
      </c>
      <c>
        <v>106.71829342388456</v>
      </c>
    </row>
    <row>
      <c>
        <v>2604682</v>
      </c>
      <c>
        <v>1</v>
      </c>
      <c>
        <is>
          <t>İZMİR</t>
        </is>
      </c>
      <c>
        <v>BORNOVA</v>
      </c>
      <c>
        <is>
          <t>OG Fideri</t>
        </is>
      </c>
      <c>
        <v>K-3760 35-02-K03760_DIREK TIPI TRAFO HUCRESI H01_2063112</v>
      </c>
      <c>
        <v>Üçüncü Şahısların Vermiş Olduğu Hasarlar</v>
      </c>
      <c>
        <v>Dağıtım-OG</v>
      </c>
      <c>
        <v>Uzun</v>
      </c>
      <c>
        <v>Dışsal</v>
      </c>
      <c>
        <v>Bildirimsiz</v>
      </c>
      <c>
        <is>
          <t>11.07.2023 14:39:34</t>
        </is>
      </c>
      <c>
        <is>
          <t>11.07.2023 21:40:03</t>
        </is>
      </c>
      <c>
        <v>7.008055555</v>
      </c>
      <c>
        <v>0</v>
      </c>
      <c>
        <v>220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410.9208301375845</v>
      </c>
      <c>
        <v>0</v>
      </c>
      <c>
        <v>0</v>
      </c>
      <c>
        <v>0</v>
      </c>
      <c>
        <v>0.19642445097411404</v>
      </c>
      <c>
        <v>0</v>
      </c>
      <c>
        <v>0</v>
      </c>
      <c>
        <v>411.11725458855864</v>
      </c>
    </row>
    <row>
      <c>
        <v>2604390</v>
      </c>
      <c>
        <v>1</v>
      </c>
      <c>
        <is>
          <t>İZMİR</t>
        </is>
      </c>
      <c>
        <v>MENDERES</v>
      </c>
      <c>
        <is>
          <t>KÖK</t>
        </is>
      </c>
      <c>
        <v>ÇUKURALTI M-13 ÇAMLIK KÖK 35-25-M00059_ÇUKURALTI M-11 M04_72121118</v>
      </c>
      <c>
        <v>Şebeke Bakım Çalışması</v>
      </c>
      <c>
        <v>Dağıtım-OG</v>
      </c>
      <c>
        <v>Uzun</v>
      </c>
      <c>
        <v>Şebeke işletmecisi</v>
      </c>
      <c>
        <v>Bildirimli</v>
      </c>
      <c>
        <is>
          <t>11.07.2023 09:39:51</t>
        </is>
      </c>
      <c>
        <is>
          <t>11.07.2023 15:50:39</t>
        </is>
      </c>
      <c>
        <v>6.18</v>
      </c>
      <c>
        <v>0</v>
      </c>
      <c>
        <v>229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296.4505470357412</v>
      </c>
      <c>
        <v>0</v>
      </c>
      <c>
        <v>0</v>
      </c>
      <c>
        <v>0</v>
      </c>
      <c>
        <v>3.5473756869091844</v>
      </c>
      <c>
        <v>0</v>
      </c>
      <c>
        <v>0</v>
      </c>
      <c>
        <v>299.99792272265034</v>
      </c>
    </row>
    <row>
      <c>
        <v>2604951</v>
      </c>
      <c>
        <v>1</v>
      </c>
      <c>
        <is>
          <t>İZMİR</t>
        </is>
      </c>
      <c>
        <v>KİRAZ</v>
      </c>
      <c>
        <is>
          <t>Dağıtım Transformatörü</t>
        </is>
      </c>
      <c>
        <v>SULUDERE TR-11 İSMET AKCAN EVİ YANI 35-31-L00066_35-31-L00066_2364630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11.07.2023 19:06:01</t>
        </is>
      </c>
      <c>
        <is>
          <t>11.07.2023 19:52:40</t>
        </is>
      </c>
      <c>
        <v>0.7775</v>
      </c>
      <c>
        <v>0</v>
      </c>
      <c>
        <v>19</v>
      </c>
      <c>
        <v>0</v>
      </c>
      <c>
        <v>17</v>
      </c>
      <c>
        <v>0</v>
      </c>
      <c>
        <v>7</v>
      </c>
      <c>
        <v>0</v>
      </c>
      <c>
        <v>0</v>
      </c>
      <c>
        <v>0</v>
      </c>
      <c>
        <v>5.906562466365747</v>
      </c>
      <c>
        <v>0</v>
      </c>
      <c>
        <v>59.53570790541712</v>
      </c>
      <c>
        <v>0</v>
      </c>
      <c>
        <v>10.760363207046481</v>
      </c>
      <c>
        <v>0</v>
      </c>
      <c>
        <v>0</v>
      </c>
      <c>
        <v>76.20263357882935</v>
      </c>
    </row>
    <row>
      <c>
        <v>2604971</v>
      </c>
      <c>
        <v>1</v>
      </c>
      <c>
        <is>
          <t>MANİSA</t>
        </is>
      </c>
      <c>
        <v>SARIGÖL</v>
      </c>
      <c>
        <is>
          <t>Dağıtım Transformatörü</t>
        </is>
      </c>
      <c>
        <v>ŞEYHDAVUTLAR TR-4 KEMİKLİ 45-79-M00121_45-79-M00121_2367426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11.07.2023 19:30:51</t>
        </is>
      </c>
      <c>
        <is>
          <t>11.07.2023 21:30:13</t>
        </is>
      </c>
      <c>
        <v>1.989444444</v>
      </c>
      <c>
        <v>0</v>
      </c>
      <c>
        <v>38</v>
      </c>
      <c>
        <v>0</v>
      </c>
      <c>
        <v>9</v>
      </c>
      <c>
        <v>0</v>
      </c>
      <c>
        <v>0</v>
      </c>
      <c>
        <v>0</v>
      </c>
      <c>
        <v>0</v>
      </c>
      <c>
        <v>0</v>
      </c>
      <c>
        <v>12.90109244683269</v>
      </c>
      <c>
        <v>0</v>
      </c>
      <c>
        <v>31.657605943420727</v>
      </c>
      <c>
        <v>0</v>
      </c>
      <c>
        <v>0</v>
      </c>
      <c>
        <v>0</v>
      </c>
      <c>
        <v>0</v>
      </c>
      <c>
        <v>44.55869839025342</v>
      </c>
    </row>
    <row>
      <c>
        <v>2604473</v>
      </c>
      <c>
        <v>1</v>
      </c>
      <c>
        <is>
          <t>İZMİR</t>
        </is>
      </c>
      <c>
        <v>GAZİEMİR</v>
      </c>
      <c>
        <is>
          <t>Kullanıcı Bağlantı Hattı</t>
        </is>
      </c>
      <c>
        <v>K-2741 35-08-K02741_912520079_912520079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11.07.2023 10:25:02</t>
        </is>
      </c>
      <c>
        <is>
          <t>11.07.2023 13:29:29</t>
        </is>
      </c>
      <c>
        <v>3.074166666</v>
      </c>
      <c>
        <v>0</v>
      </c>
      <c>
        <v>7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3.7866605308036467</v>
      </c>
      <c>
        <v>0</v>
      </c>
      <c>
        <v>0</v>
      </c>
      <c>
        <v>0</v>
      </c>
      <c>
        <v>0</v>
      </c>
      <c>
        <v>0</v>
      </c>
      <c>
        <v>0</v>
      </c>
      <c>
        <v>3.7866605308036467</v>
      </c>
    </row>
    <row>
      <c>
        <v>2604994</v>
      </c>
      <c>
        <v>1</v>
      </c>
      <c>
        <is>
          <t>MANİSA</t>
        </is>
      </c>
      <c>
        <v>SELENDİ</v>
      </c>
      <c>
        <is>
          <t>Dağıtım Transformatörü</t>
        </is>
      </c>
      <c>
        <v>SELENDİ TR-7 SANAYİ 45-81-M00007_45-81-M00007_72008020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11.07.2023 17:57:00</t>
        </is>
      </c>
      <c>
        <is>
          <t>11.07.2023 20:37:23</t>
        </is>
      </c>
      <c>
        <v>2.673055555</v>
      </c>
      <c>
        <v>0</v>
      </c>
      <c>
        <v>6</v>
      </c>
      <c>
        <v>0</v>
      </c>
      <c>
        <v>3</v>
      </c>
      <c>
        <v>0</v>
      </c>
      <c>
        <v>98</v>
      </c>
      <c>
        <v>0</v>
      </c>
      <c>
        <v>0</v>
      </c>
      <c>
        <v>0</v>
      </c>
      <c>
        <v>5.001490120483304</v>
      </c>
      <c>
        <v>0</v>
      </c>
      <c>
        <v>4.793309596512807</v>
      </c>
      <c>
        <v>0</v>
      </c>
      <c>
        <v>41.54202430547625</v>
      </c>
      <c>
        <v>0</v>
      </c>
      <c>
        <v>0</v>
      </c>
      <c>
        <v>51.336824022472356</v>
      </c>
    </row>
    <row>
      <c>
        <v>2604573</v>
      </c>
      <c>
        <v>1</v>
      </c>
      <c>
        <is>
          <t>MANİSA</t>
        </is>
      </c>
      <c>
        <v>AKHİSAR</v>
      </c>
      <c>
        <is>
          <t>DM</t>
        </is>
      </c>
      <c>
        <v>DAĞDERE DM 45-72-M00097_ÇITAK M05_2106082</v>
      </c>
      <c>
        <v>Şebeke Yenileme ve Kapasite Artışı Çalışması</v>
      </c>
      <c>
        <v>Dağıtım-OG</v>
      </c>
      <c>
        <v>Uzun</v>
      </c>
      <c>
        <v>Şebeke işletmecisi</v>
      </c>
      <c>
        <v>Bildirimli</v>
      </c>
      <c>
        <is>
          <t>11.07.2023 10:57:16</t>
        </is>
      </c>
      <c>
        <is>
          <t>11.07.2023 20:04:05</t>
        </is>
      </c>
      <c>
        <v>9.113611111</v>
      </c>
      <c>
        <v>3</v>
      </c>
      <c>
        <v>1284</v>
      </c>
      <c>
        <v>5</v>
      </c>
      <c>
        <v>37</v>
      </c>
      <c>
        <v>7</v>
      </c>
      <c>
        <v>69</v>
      </c>
      <c>
        <v>0</v>
      </c>
      <c>
        <v>0</v>
      </c>
      <c>
        <v>6.5996858468683355</v>
      </c>
      <c>
        <v>1065.7017678388195</v>
      </c>
      <c>
        <v>320.977542856992</v>
      </c>
      <c>
        <v>119.46236540176555</v>
      </c>
      <c>
        <v>182.87653101664108</v>
      </c>
      <c>
        <v>256.195607101179</v>
      </c>
      <c>
        <v>0</v>
      </c>
      <c>
        <v>0</v>
      </c>
      <c>
        <v>1951.8135000622656</v>
      </c>
    </row>
    <row>
      <c>
        <v>2605051</v>
      </c>
      <c>
        <v>1</v>
      </c>
      <c>
        <is>
          <t>İZMİR</t>
        </is>
      </c>
      <c>
        <v>BAYRAKLI</v>
      </c>
      <c>
        <is>
          <t>OG Fideri</t>
        </is>
      </c>
      <c>
        <v>K-758 35-02-K00758_TRAFO K03_2065990</v>
      </c>
      <c>
        <v>OG Kesici Arızası</v>
      </c>
      <c>
        <v>Dağıtım-OG</v>
      </c>
      <c>
        <v>Uzun</v>
      </c>
      <c>
        <v>Şebeke işletmecisi</v>
      </c>
      <c>
        <v>Bildirimsiz</v>
      </c>
      <c>
        <is>
          <t>11.07.2023 21:07:46</t>
        </is>
      </c>
      <c>
        <is>
          <t>11.07.2023 21:53:47</t>
        </is>
      </c>
      <c>
        <v>0.766944444</v>
      </c>
      <c>
        <v>0</v>
      </c>
      <c>
        <v>82</v>
      </c>
      <c>
        <v>0</v>
      </c>
      <c>
        <v>0</v>
      </c>
      <c>
        <v>0</v>
      </c>
      <c>
        <v>49</v>
      </c>
      <c>
        <v>0</v>
      </c>
      <c>
        <v>0</v>
      </c>
      <c>
        <v>0</v>
      </c>
      <c>
        <v>22.682364183032064</v>
      </c>
      <c>
        <v>0</v>
      </c>
      <c>
        <v>0</v>
      </c>
      <c>
        <v>0</v>
      </c>
      <c>
        <v>73.59440296059445</v>
      </c>
      <c>
        <v>0</v>
      </c>
      <c>
        <v>0</v>
      </c>
      <c>
        <v>96.27676714362651</v>
      </c>
    </row>
    <row>
      <c>
        <v>2604367</v>
      </c>
      <c>
        <v>1</v>
      </c>
      <c>
        <is>
          <t>MANİSA</t>
        </is>
      </c>
      <c>
        <v>ALAŞEHİR</v>
      </c>
      <c>
        <is>
          <t>Dağıtım Transformatörü</t>
        </is>
      </c>
      <c>
        <v>ALAŞEHİR TR-68 45-73-M00068_45-73-M00068_2353060</v>
      </c>
      <c>
        <v>Şebeke Yenileme ve Kapasite Artışı Çalışması</v>
      </c>
      <c>
        <v>Dağıtım-AG</v>
      </c>
      <c>
        <v>Uzun</v>
      </c>
      <c>
        <v>Şebeke işletmecisi</v>
      </c>
      <c>
        <v>Bildirimli</v>
      </c>
      <c>
        <is>
          <t>11.07.2023 09:23:07</t>
        </is>
      </c>
      <c>
        <is>
          <t>11.07.2023 12:19:06</t>
        </is>
      </c>
      <c>
        <v>2.933055555</v>
      </c>
      <c>
        <v>0</v>
      </c>
      <c>
        <v>24</v>
      </c>
      <c>
        <v>0</v>
      </c>
      <c>
        <v>19</v>
      </c>
      <c>
        <v>0</v>
      </c>
      <c>
        <v>46</v>
      </c>
      <c>
        <v>0</v>
      </c>
      <c>
        <v>0</v>
      </c>
      <c>
        <v>0</v>
      </c>
      <c>
        <v>17.272614683822322</v>
      </c>
      <c>
        <v>0</v>
      </c>
      <c>
        <v>28.880710625415855</v>
      </c>
      <c>
        <v>0</v>
      </c>
      <c>
        <v>301.05558614162004</v>
      </c>
      <c>
        <v>0</v>
      </c>
      <c>
        <v>0</v>
      </c>
      <c>
        <v>347.20891145085824</v>
      </c>
    </row>
    <row>
      <c>
        <v>2604510</v>
      </c>
      <c>
        <v>1</v>
      </c>
      <c>
        <is>
          <t>MANİSA</t>
        </is>
      </c>
      <c>
        <v>SELENDİ</v>
      </c>
      <c>
        <is>
          <t>Saha Dağıtım Kutusu (SDK)</t>
        </is>
      </c>
      <c>
        <v>SELENDİ TR-20/A 45-81-M00255_C C05b_66040013</v>
      </c>
      <c>
        <v>Üçüncü Şahısların Vermiş Olduğu Hasarlar</v>
      </c>
      <c>
        <v>Dağıtım-AG</v>
      </c>
      <c>
        <v>Uzun</v>
      </c>
      <c>
        <v>Dışsal</v>
      </c>
      <c>
        <v>Bildirimsiz</v>
      </c>
      <c>
        <is>
          <t>11.07.2023 11:00:55</t>
        </is>
      </c>
      <c>
        <is>
          <t>11.07.2023 13:30:34</t>
        </is>
      </c>
      <c>
        <v>2.494166666</v>
      </c>
      <c>
        <v>0</v>
      </c>
      <c>
        <v>12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6.45502370114463</v>
      </c>
      <c>
        <v>0</v>
      </c>
      <c>
        <v>0</v>
      </c>
      <c>
        <v>0</v>
      </c>
      <c>
        <v>4.296139758504815</v>
      </c>
      <c>
        <v>0</v>
      </c>
      <c>
        <v>0</v>
      </c>
      <c>
        <v>10.751163459649444</v>
      </c>
    </row>
    <row>
      <c>
        <v>2604638</v>
      </c>
      <c>
        <v>2</v>
      </c>
      <c>
        <is>
          <t>İZMİR</t>
        </is>
      </c>
      <c>
        <v>ÇEŞME</v>
      </c>
      <c>
        <is>
          <t>AG Fideri</t>
        </is>
      </c>
      <c>
        <v>L-298 35-18-L00298_8246685_56368488_56368488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11.07.2023 20:17:40</t>
        </is>
      </c>
      <c>
        <is>
          <t>11.07.2023 20:44:53</t>
        </is>
      </c>
      <c>
        <v>0.453611111</v>
      </c>
      <c>
        <v>0</v>
      </c>
      <c>
        <v>8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1.0190764837933457</v>
      </c>
      <c>
        <v>0</v>
      </c>
      <c>
        <v>0</v>
      </c>
      <c>
        <v>0</v>
      </c>
      <c>
        <v>0</v>
      </c>
      <c>
        <v>0</v>
      </c>
      <c>
        <v>0</v>
      </c>
      <c>
        <v>1.0190764837933457</v>
      </c>
    </row>
    <row>
      <c>
        <v>2604908</v>
      </c>
      <c>
        <v>1</v>
      </c>
      <c>
        <is>
          <t>MANİSA</t>
        </is>
      </c>
      <c>
        <v>ALAŞEHİR</v>
      </c>
      <c>
        <is>
          <t>OG Fideri</t>
        </is>
      </c>
      <c>
        <v>TEPEKÖY TR-3 45-73-M00784_DIREK TIPI TRAFO HUCRESI H01_2092227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11.07.2023 18:21:41</t>
        </is>
      </c>
      <c>
        <is>
          <t>11.07.2023 19:00:24</t>
        </is>
      </c>
      <c>
        <v>0.645277777</v>
      </c>
      <c>
        <v>0</v>
      </c>
      <c>
        <v>21</v>
      </c>
      <c>
        <v>0</v>
      </c>
      <c>
        <v>11</v>
      </c>
      <c>
        <v>0</v>
      </c>
      <c>
        <v>4</v>
      </c>
      <c>
        <v>0</v>
      </c>
      <c>
        <v>0</v>
      </c>
      <c>
        <v>0</v>
      </c>
      <c>
        <v>3.2921397131901857</v>
      </c>
      <c>
        <v>0</v>
      </c>
      <c>
        <v>35.87029533340573</v>
      </c>
      <c>
        <v>0</v>
      </c>
      <c>
        <v>2.950919514625446</v>
      </c>
      <c>
        <v>0</v>
      </c>
      <c>
        <v>0</v>
      </c>
      <c>
        <v>42.113354561221364</v>
      </c>
    </row>
    <row>
      <c>
        <v>2604656</v>
      </c>
      <c>
        <v>1</v>
      </c>
      <c>
        <is>
          <t>MANİSA</t>
        </is>
      </c>
      <c>
        <v>SELENDİ</v>
      </c>
      <c>
        <is>
          <t>KÖK</t>
        </is>
      </c>
      <c>
        <v>MIDIKLI KÖK 45-81-M00043_KINIK M03_2101973</v>
      </c>
      <c>
        <v>OG Fider Açması</v>
      </c>
      <c>
        <v>Dağıtım-OG</v>
      </c>
      <c>
        <v>Kısa</v>
      </c>
      <c>
        <v>Şebeke işletmecisi</v>
      </c>
      <c>
        <v>Bildirimsiz</v>
      </c>
      <c>
        <is>
          <t>11.07.2023 13:43:01</t>
        </is>
      </c>
      <c>
        <is>
          <t>11.07.2023 13:44:41</t>
        </is>
      </c>
      <c>
        <v>0.027777777</v>
      </c>
      <c>
        <v>4</v>
      </c>
      <c>
        <v>262</v>
      </c>
      <c>
        <v>0</v>
      </c>
      <c>
        <v>57</v>
      </c>
      <c>
        <v>3</v>
      </c>
      <c>
        <v>13</v>
      </c>
      <c>
        <v>0</v>
      </c>
      <c>
        <v>0</v>
      </c>
      <c>
        <v>0.025715908444444442</v>
      </c>
      <c>
        <v>0.9878830711884385</v>
      </c>
      <c>
        <v>0</v>
      </c>
      <c>
        <v>0.8014404926383666</v>
      </c>
      <c>
        <v>0.13806595809026112</v>
      </c>
      <c>
        <v>0.431389740575039</v>
      </c>
      <c>
        <v>0</v>
      </c>
      <c>
        <v>0</v>
      </c>
      <c>
        <v>2.3844951709365496</v>
      </c>
    </row>
    <row>
      <c>
        <v>2604324</v>
      </c>
      <c>
        <v>1</v>
      </c>
      <c>
        <is>
          <t>İZMİR</t>
        </is>
      </c>
      <c>
        <v>KEMALPAŞA</v>
      </c>
      <c>
        <is>
          <t>KÖK</t>
        </is>
      </c>
      <c>
        <v>BAHATTİN DOĞANER KÖK 35-27-M00482_ÇİFTEL KAZAN M05_72166834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11.07.2023 07:23:00</t>
        </is>
      </c>
      <c>
        <is>
          <t>11.07.2023 09:32:45</t>
        </is>
      </c>
      <c>
        <v>2.1625</v>
      </c>
      <c>
        <v>0</v>
      </c>
      <c>
        <v>34</v>
      </c>
      <c>
        <v>0</v>
      </c>
      <c>
        <v>59</v>
      </c>
      <c>
        <v>2</v>
      </c>
      <c>
        <v>14</v>
      </c>
      <c>
        <v>4</v>
      </c>
      <c>
        <v>0</v>
      </c>
      <c>
        <v>0</v>
      </c>
      <c>
        <v>27.013310738252734</v>
      </c>
      <c>
        <v>0</v>
      </c>
      <c>
        <v>103.65390622096021</v>
      </c>
      <c>
        <v>121.30240951632885</v>
      </c>
      <c>
        <v>13.391558221430031</v>
      </c>
      <c>
        <v>1897.992640132387</v>
      </c>
      <c>
        <v>0</v>
      </c>
      <c>
        <v>2163.353824829359</v>
      </c>
    </row>
    <row>
      <c>
        <v>2604988</v>
      </c>
      <c>
        <v>1</v>
      </c>
      <c>
        <is>
          <t>İZMİR</t>
        </is>
      </c>
      <c>
        <v>BERGAMA</v>
      </c>
      <c>
        <is>
          <t>Dağıtım Transformatörü</t>
        </is>
      </c>
      <c>
        <v>KAPLAN TR-2 35-16-M00119_35-16-M00119_2349543</v>
      </c>
      <c>
        <v>AG Tel Kopuğu</v>
      </c>
      <c>
        <v>Dağıtım-AG</v>
      </c>
      <c>
        <v>Uzun</v>
      </c>
      <c>
        <v>Şebeke işletmecisi</v>
      </c>
      <c>
        <v>Bildirimsiz</v>
      </c>
      <c>
        <is>
          <t>11.07.2023 19:51:51</t>
        </is>
      </c>
      <c>
        <is>
          <t>11.07.2023 20:25:15</t>
        </is>
      </c>
      <c>
        <v>0.556666666</v>
      </c>
      <c>
        <v>0</v>
      </c>
      <c>
        <v>132</v>
      </c>
      <c>
        <v>0</v>
      </c>
      <c>
        <v>1</v>
      </c>
      <c>
        <v>0</v>
      </c>
      <c>
        <v>24</v>
      </c>
      <c>
        <v>0</v>
      </c>
      <c>
        <v>0</v>
      </c>
      <c>
        <v>0</v>
      </c>
      <c>
        <v>9.404339513569115</v>
      </c>
      <c>
        <v>0</v>
      </c>
      <c>
        <v>0.005776481276519167</v>
      </c>
      <c>
        <v>0</v>
      </c>
      <c>
        <v>4.856499097536886</v>
      </c>
      <c>
        <v>0</v>
      </c>
      <c>
        <v>0</v>
      </c>
      <c>
        <v>14.26661509238252</v>
      </c>
    </row>
    <row>
      <c>
        <v>2604878</v>
      </c>
      <c>
        <v>2</v>
      </c>
      <c>
        <is>
          <t>İZMİR</t>
        </is>
      </c>
      <c>
        <v>DİKİLİ</v>
      </c>
      <c>
        <is>
          <t>KÖK</t>
        </is>
      </c>
      <c>
        <v>BAHÇELİ KÖK-5 35-30-M00232_TR-9 M05_72078251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11.07.2023 20:23:02</t>
        </is>
      </c>
      <c>
        <is>
          <t>11.07.2023 21:11:04</t>
        </is>
      </c>
      <c>
        <v>0.800555555</v>
      </c>
      <c>
        <v>0</v>
      </c>
      <c>
        <v>1</v>
      </c>
      <c>
        <v>0</v>
      </c>
      <c>
        <v>19</v>
      </c>
      <c>
        <v>2</v>
      </c>
      <c>
        <v>2</v>
      </c>
      <c>
        <v>0</v>
      </c>
      <c>
        <v>0</v>
      </c>
      <c>
        <v>0</v>
      </c>
      <c>
        <v>0.1853005642624568</v>
      </c>
      <c>
        <v>0</v>
      </c>
      <c>
        <v>49.29706236522478</v>
      </c>
      <c>
        <v>50.67404084036045</v>
      </c>
      <c>
        <v>16.62550790476613</v>
      </c>
      <c>
        <v>0</v>
      </c>
      <c>
        <v>0</v>
      </c>
      <c>
        <v>116.78191167461381</v>
      </c>
    </row>
    <row>
      <c>
        <v>2604301</v>
      </c>
      <c>
        <v>1</v>
      </c>
      <c>
        <is>
          <t>MANİSA</t>
        </is>
      </c>
      <c>
        <v>ALAŞEHİR</v>
      </c>
      <c>
        <is>
          <t>KÖK</t>
        </is>
      </c>
      <c>
        <v>UÇAK KARDEŞLER KÖK 45-73-M00296_MODERN BETON M03_66733918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11.07.2023 07:51:05</t>
        </is>
      </c>
      <c>
        <is>
          <t>11.07.2023 09:03:11</t>
        </is>
      </c>
      <c>
        <v>1.201666666</v>
      </c>
      <c>
        <v>0</v>
      </c>
      <c>
        <v>0</v>
      </c>
      <c>
        <v>0</v>
      </c>
      <c>
        <v>0</v>
      </c>
      <c>
        <v>4</v>
      </c>
      <c>
        <v>0</v>
      </c>
      <c>
        <v>7</v>
      </c>
      <c>
        <v>0</v>
      </c>
      <c>
        <v>0</v>
      </c>
      <c>
        <v>0</v>
      </c>
      <c>
        <v>0</v>
      </c>
      <c>
        <v>0</v>
      </c>
      <c>
        <v>262.002472394456</v>
      </c>
      <c>
        <v>0</v>
      </c>
      <c>
        <v>1007.58009108169</v>
      </c>
      <c>
        <v>0</v>
      </c>
      <c>
        <v>1269.5825634761459</v>
      </c>
    </row>
    <row>
      <c>
        <v>2604779</v>
      </c>
      <c>
        <v>1</v>
      </c>
      <c>
        <is>
          <t>İZMİR</t>
        </is>
      </c>
      <c>
        <v>BUCA</v>
      </c>
      <c>
        <is>
          <t>AG Fideri</t>
        </is>
      </c>
      <c>
        <v>K-592 35-03-K00592_C_56367290_56367290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11.07.2023 16:02:24</t>
        </is>
      </c>
      <c>
        <is>
          <t>11.07.2023 18:32:14</t>
        </is>
      </c>
      <c>
        <v>2.497222222</v>
      </c>
      <c>
        <v>0</v>
      </c>
      <c>
        <v>125</v>
      </c>
      <c>
        <v>0</v>
      </c>
      <c>
        <v>0</v>
      </c>
      <c>
        <v>0</v>
      </c>
      <c>
        <v>14</v>
      </c>
      <c>
        <v>0</v>
      </c>
      <c>
        <v>0</v>
      </c>
      <c>
        <v>0</v>
      </c>
      <c>
        <v>73.1399642659074</v>
      </c>
      <c>
        <v>0</v>
      </c>
      <c>
        <v>0</v>
      </c>
      <c>
        <v>0</v>
      </c>
      <c>
        <v>107.41308901720768</v>
      </c>
      <c>
        <v>0</v>
      </c>
      <c>
        <v>0</v>
      </c>
      <c>
        <v>180.55305328311508</v>
      </c>
    </row>
    <row>
      <c>
        <v>2604696</v>
      </c>
      <c>
        <v>1</v>
      </c>
      <c>
        <is>
          <t>İZMİR</t>
        </is>
      </c>
      <c>
        <v>ÖDEMİŞ</v>
      </c>
      <c>
        <is>
          <t>Dağıtım Transformatörü</t>
        </is>
      </c>
      <c>
        <v>DARIOVASI TR-2 35-15-L00985_35-15-L00985_2353794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11.07.2023 14:22:16</t>
        </is>
      </c>
      <c>
        <is>
          <t>11.07.2023 14:31:16</t>
        </is>
      </c>
      <c>
        <v>0.15</v>
      </c>
      <c>
        <v>0</v>
      </c>
      <c>
        <v>26</v>
      </c>
      <c>
        <v>0</v>
      </c>
      <c>
        <v>3</v>
      </c>
      <c>
        <v>0</v>
      </c>
      <c>
        <v>2</v>
      </c>
      <c>
        <v>0</v>
      </c>
      <c>
        <v>0</v>
      </c>
      <c>
        <v>0</v>
      </c>
      <c>
        <v>0.5087304589545599</v>
      </c>
      <c>
        <v>0</v>
      </c>
      <c>
        <v>0.69883677813585</v>
      </c>
      <c>
        <v>0</v>
      </c>
      <c>
        <v>0.527938229435925</v>
      </c>
      <c>
        <v>0</v>
      </c>
      <c>
        <v>0</v>
      </c>
      <c>
        <v>1.7355054665263352</v>
      </c>
    </row>
    <row>
      <c>
        <v>2604387</v>
      </c>
      <c>
        <v>1</v>
      </c>
      <c>
        <is>
          <t>MANİSA</t>
        </is>
      </c>
      <c>
        <v>DEMİRCİ</v>
      </c>
      <c>
        <is>
          <t>Kullanıcı Bağlantı Hattı</t>
        </is>
      </c>
      <c>
        <v>KILAVUZLAR TR-3 45-74-M00201_945593484_945593484</v>
      </c>
      <c>
        <v>AG Box / Sdk Abone Çıkış Sigorta Atığı</v>
      </c>
      <c>
        <v>Dağıtım-AG</v>
      </c>
      <c>
        <v>Uzun</v>
      </c>
      <c>
        <v>Şebeke işletmecisi</v>
      </c>
      <c>
        <v>Bildirimsiz</v>
      </c>
      <c>
        <is>
          <t>11.07.2023 09:31:57</t>
        </is>
      </c>
      <c>
        <is>
          <t>11.07.2023 10:37:49</t>
        </is>
      </c>
      <c>
        <v>1.097777777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0.013383893588484335</v>
      </c>
      <c>
        <v>0</v>
      </c>
      <c>
        <v>0</v>
      </c>
      <c>
        <v>0</v>
      </c>
      <c>
        <v>0</v>
      </c>
      <c>
        <v>0.013383893588484335</v>
      </c>
    </row>
    <row>
      <c>
        <v>2604742</v>
      </c>
      <c>
        <v>1</v>
      </c>
      <c>
        <is>
          <t>MANİSA</t>
        </is>
      </c>
      <c>
        <v>SALİHLİ</v>
      </c>
      <c>
        <is>
          <t>TM Fideri</t>
        </is>
      </c>
      <c>
        <v>SALİHLİ TM 45-78-A00004_YILMAZ DM-1 M12_2310856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11.07.2023 15:14:21</t>
        </is>
      </c>
      <c>
        <is>
          <t>11.07.2023 15:20:00</t>
        </is>
      </c>
      <c>
        <v>0.094166666</v>
      </c>
      <c>
        <v>2</v>
      </c>
      <c>
        <v>3782</v>
      </c>
      <c>
        <v>101</v>
      </c>
      <c>
        <v>277</v>
      </c>
      <c>
        <v>36</v>
      </c>
      <c>
        <v>448</v>
      </c>
      <c>
        <v>14</v>
      </c>
      <c>
        <v>1</v>
      </c>
      <c>
        <v>0.10970008350281998</v>
      </c>
      <c>
        <v>76.33923197395777</v>
      </c>
      <c>
        <v>43.80723115471306</v>
      </c>
      <c>
        <v>37.97702135121645</v>
      </c>
      <c>
        <v>27.336974059812107</v>
      </c>
      <c>
        <v>55.710240310928874</v>
      </c>
      <c>
        <v>187.92429814506332</v>
      </c>
      <c>
        <v>7.910176407418375</v>
      </c>
      <c>
        <v>437.11487348661274</v>
      </c>
    </row>
    <row>
      <c>
        <v>2604639</v>
      </c>
      <c>
        <v>1</v>
      </c>
      <c>
        <is>
          <t>İZMİR</t>
        </is>
      </c>
      <c>
        <v>DİKİLİ</v>
      </c>
      <c>
        <is>
          <t>AG Fideri</t>
        </is>
      </c>
      <c>
        <v>TR-35 35-30-L00035_D_90973283_90973283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11.07.2023 13:16:58</t>
        </is>
      </c>
      <c>
        <is>
          <t>11.07.2023 14:15:07</t>
        </is>
      </c>
      <c>
        <v>0.969166666</v>
      </c>
      <c>
        <v>0</v>
      </c>
      <c>
        <v>71</v>
      </c>
      <c>
        <v>0</v>
      </c>
      <c>
        <v>0</v>
      </c>
      <c>
        <v>0</v>
      </c>
      <c>
        <v>13</v>
      </c>
      <c>
        <v>0</v>
      </c>
      <c>
        <v>0</v>
      </c>
      <c>
        <v>0</v>
      </c>
      <c>
        <v>16.212611941289158</v>
      </c>
      <c>
        <v>0</v>
      </c>
      <c>
        <v>0</v>
      </c>
      <c>
        <v>0</v>
      </c>
      <c>
        <v>22.921755689216536</v>
      </c>
      <c>
        <v>0</v>
      </c>
      <c>
        <v>0</v>
      </c>
      <c>
        <v>39.13436763050569</v>
      </c>
    </row>
    <row>
      <c>
        <v>2604241</v>
      </c>
      <c>
        <v>1</v>
      </c>
      <c>
        <is>
          <t>İZMİR</t>
        </is>
      </c>
      <c>
        <v>BAYRAKLI</v>
      </c>
      <c>
        <is>
          <t>DM</t>
        </is>
      </c>
      <c>
        <v>OSMANGAZİ İM 35-02-A00004_BAYRAKLI M04_2087805</v>
      </c>
      <c>
        <v>Manevra</v>
      </c>
      <c>
        <v>Dağıtım-OG</v>
      </c>
      <c>
        <v>Kısa</v>
      </c>
      <c>
        <v>Şebeke işletmecisi</v>
      </c>
      <c>
        <v>Bildirimsiz</v>
      </c>
      <c>
        <is>
          <t>11.07.2023 02:38:56</t>
        </is>
      </c>
      <c>
        <is>
          <t>11.07.2023 02:40:06</t>
        </is>
      </c>
      <c>
        <v>0.019444444</v>
      </c>
      <c>
        <v>0</v>
      </c>
      <c>
        <v>184</v>
      </c>
      <c>
        <v>0</v>
      </c>
      <c>
        <v>0</v>
      </c>
      <c>
        <v>0</v>
      </c>
      <c>
        <v>19</v>
      </c>
      <c>
        <v>0</v>
      </c>
      <c>
        <v>0</v>
      </c>
      <c>
        <v>0</v>
      </c>
      <c>
        <v>1.1239067689896969</v>
      </c>
      <c>
        <v>0</v>
      </c>
      <c>
        <v>0</v>
      </c>
      <c>
        <v>0</v>
      </c>
      <c>
        <v>0.40008615256842756</v>
      </c>
      <c>
        <v>0</v>
      </c>
      <c>
        <v>0</v>
      </c>
      <c>
        <v>1.5239929215581245</v>
      </c>
    </row>
    <row>
      <c>
        <v>2604264</v>
      </c>
      <c>
        <v>1</v>
      </c>
      <c>
        <is>
          <t>İZMİR</t>
        </is>
      </c>
      <c>
        <v>MENDERES</v>
      </c>
      <c>
        <is>
          <t>OG Fideri</t>
        </is>
      </c>
      <c>
        <v>TR-50 35-22-M00050_DEREKÖY M03_72137481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11.07.2023 06:02:46</t>
        </is>
      </c>
      <c>
        <is>
          <t>11.07.2023 06:58:31</t>
        </is>
      </c>
      <c>
        <v>0.929166666</v>
      </c>
      <c>
        <v>0</v>
      </c>
      <c>
        <v>1492</v>
      </c>
      <c>
        <v>0</v>
      </c>
      <c>
        <v>129</v>
      </c>
      <c>
        <v>3</v>
      </c>
      <c>
        <v>175</v>
      </c>
      <c>
        <v>0</v>
      </c>
      <c>
        <v>1</v>
      </c>
      <c>
        <v>0</v>
      </c>
      <c>
        <v>284.89067012634206</v>
      </c>
      <c>
        <v>0</v>
      </c>
      <c>
        <v>51.780329208909954</v>
      </c>
      <c>
        <v>35.85285158095581</v>
      </c>
      <c>
        <v>112.30638023777806</v>
      </c>
      <c>
        <v>0</v>
      </c>
      <c>
        <v>3.4195292649392006</v>
      </c>
      <c>
        <v>488.2497604189251</v>
      </c>
    </row>
    <row>
      <c>
        <v>2604925</v>
      </c>
      <c>
        <v>1</v>
      </c>
      <c>
        <is>
          <t>MANİSA</t>
        </is>
      </c>
      <c>
        <v>AKHİSAR</v>
      </c>
      <c>
        <is>
          <t>DM</t>
        </is>
      </c>
      <c>
        <v>AKSELENDİ İM 45-72-A00004_GÖLMARMARA M06_2100024</v>
      </c>
      <c>
        <v>Yük Aktarımı</v>
      </c>
      <c>
        <v>Dağıtım-OG</v>
      </c>
      <c>
        <v>Uzun</v>
      </c>
      <c>
        <v>Şebeke işletmecisi</v>
      </c>
      <c>
        <v>Bildirimli</v>
      </c>
      <c>
        <is>
          <t>11.07.2023 18:41:18</t>
        </is>
      </c>
      <c>
        <is>
          <t>11.07.2023 19:17:00</t>
        </is>
      </c>
      <c>
        <v>0.595</v>
      </c>
      <c>
        <v>4</v>
      </c>
      <c>
        <v>1142</v>
      </c>
      <c>
        <v>243</v>
      </c>
      <c>
        <v>176</v>
      </c>
      <c>
        <v>15</v>
      </c>
      <c>
        <v>108</v>
      </c>
      <c>
        <v>1</v>
      </c>
      <c>
        <v>0</v>
      </c>
      <c>
        <v>1.4898216902967067</v>
      </c>
      <c>
        <v>138.87878735809298</v>
      </c>
      <c>
        <v>1059.7207425294785</v>
      </c>
      <c>
        <v>509.96864268193997</v>
      </c>
      <c>
        <v>42.879182484200534</v>
      </c>
      <c>
        <v>40.29414858639954</v>
      </c>
      <c>
        <v>126.55409777736168</v>
      </c>
      <c>
        <v>0</v>
      </c>
      <c>
        <v>1919.7854231077702</v>
      </c>
    </row>
    <row>
      <c>
        <v>2604593</v>
      </c>
      <c>
        <v>1</v>
      </c>
      <c>
        <is>
          <t>İZMİR</t>
        </is>
      </c>
      <c>
        <v>TORBALI</v>
      </c>
      <c>
        <is>
          <t>AG Fideri</t>
        </is>
      </c>
      <c>
        <v>KUŞÇUBURUN-4 35-26-M00530_A_91000251_91000251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11.07.2023 12:25:05</t>
        </is>
      </c>
      <c>
        <is>
          <t>11.07.2023 12:37:44</t>
        </is>
      </c>
      <c>
        <v>0.210833333</v>
      </c>
      <c>
        <v>0</v>
      </c>
      <c>
        <v>1</v>
      </c>
      <c>
        <v>0</v>
      </c>
      <c>
        <v>3</v>
      </c>
      <c>
        <v>0</v>
      </c>
      <c>
        <v>3</v>
      </c>
      <c>
        <v>0</v>
      </c>
      <c>
        <v>0</v>
      </c>
      <c>
        <v>0</v>
      </c>
      <c>
        <v>0.08709120004595451</v>
      </c>
      <c>
        <v>0</v>
      </c>
      <c>
        <v>4.512350148425744</v>
      </c>
      <c>
        <v>0</v>
      </c>
      <c>
        <v>8.516118769066374</v>
      </c>
      <c>
        <v>0</v>
      </c>
      <c>
        <v>0</v>
      </c>
      <c>
        <v>13.115560117538074</v>
      </c>
    </row>
    <row>
      <c>
        <v>2604284</v>
      </c>
      <c>
        <v>1</v>
      </c>
      <c>
        <is>
          <t>MANİSA</t>
        </is>
      </c>
      <c>
        <v>SARUHANLI</v>
      </c>
      <c>
        <is>
          <t>KÖK</t>
        </is>
      </c>
      <c>
        <v>HACIRAHMANLI TR-1 KÖK 45-80-M00070_İSHAKÇELEBİ M04_72197690</v>
      </c>
      <c>
        <v>OG Kablo Başlığı Arızası</v>
      </c>
      <c>
        <v>Dağıtım-OG</v>
      </c>
      <c>
        <v>Uzun</v>
      </c>
      <c>
        <v>Şebeke işletmecisi</v>
      </c>
      <c>
        <v>Bildirimsiz</v>
      </c>
      <c>
        <is>
          <t>11.07.2023 06:50:56</t>
        </is>
      </c>
      <c>
        <is>
          <t>11.07.2023 09:01:03</t>
        </is>
      </c>
      <c>
        <v>2.168611111</v>
      </c>
      <c>
        <v>0</v>
      </c>
      <c>
        <v>638</v>
      </c>
      <c>
        <v>9</v>
      </c>
      <c>
        <v>15</v>
      </c>
      <c>
        <v>3</v>
      </c>
      <c>
        <v>77</v>
      </c>
      <c>
        <v>2</v>
      </c>
      <c>
        <v>0</v>
      </c>
      <c>
        <v>0</v>
      </c>
      <c>
        <v>207.862175445537</v>
      </c>
      <c>
        <v>102.13651218518301</v>
      </c>
      <c>
        <v>99.6148859312085</v>
      </c>
      <c>
        <v>17.867783602530892</v>
      </c>
      <c>
        <v>159.07682378070433</v>
      </c>
      <c>
        <v>277.5641039093527</v>
      </c>
      <c>
        <v>0</v>
      </c>
      <c>
        <v>864.1222848545165</v>
      </c>
    </row>
    <row>
      <c>
        <v>2604948</v>
      </c>
      <c>
        <v>1</v>
      </c>
      <c>
        <is>
          <t>İZMİR</t>
        </is>
      </c>
      <c>
        <v>TİRE</v>
      </c>
      <c>
        <is>
          <t>AG Fideri</t>
        </is>
      </c>
      <c>
        <v>NEVZAT TİMUR SULAMA GRUBU 35-29-L00354_B_56395341_56395341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11.07.2023 18:54:23</t>
        </is>
      </c>
      <c>
        <is>
          <t>11.07.2023 20:54:58</t>
        </is>
      </c>
      <c>
        <v>2.009722222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64.48995299033719</v>
      </c>
      <c>
        <v>0</v>
      </c>
      <c>
        <v>0</v>
      </c>
      <c>
        <v>0</v>
      </c>
      <c>
        <v>0</v>
      </c>
      <c>
        <v>64.48995299033719</v>
      </c>
    </row>
    <row>
      <c>
        <v>2605091</v>
      </c>
      <c>
        <v>1</v>
      </c>
      <c>
        <is>
          <t>İZMİR</t>
        </is>
      </c>
      <c>
        <v>BAYRAKLI</v>
      </c>
      <c>
        <is>
          <t>OG Fideri</t>
        </is>
      </c>
      <c>
        <v>M-1132 GEÇİT 35-02-M01132_M-1606 M01_79721824</v>
      </c>
      <c>
        <v>OG Yeraltı Kablo Arızası</v>
      </c>
      <c>
        <v>Dağıtım-OG</v>
      </c>
      <c>
        <v>Uzun</v>
      </c>
      <c>
        <v>Şebeke işletmecisi</v>
      </c>
      <c>
        <v>Bildirimsiz</v>
      </c>
      <c>
        <is>
          <t>11.07.2023 23:34:16</t>
        </is>
      </c>
      <c>
        <is>
          <t>12.07.2023 00:20:46</t>
        </is>
      </c>
      <c>
        <v>0.775</v>
      </c>
      <c>
        <v>1</v>
      </c>
      <c>
        <v>0</v>
      </c>
      <c>
        <v>0</v>
      </c>
      <c>
        <v>0</v>
      </c>
      <c>
        <v>4</v>
      </c>
      <c>
        <v>112</v>
      </c>
      <c>
        <v>0</v>
      </c>
      <c>
        <v>0</v>
      </c>
      <c>
        <v>68.93929319590049</v>
      </c>
      <c>
        <v>0</v>
      </c>
      <c>
        <v>0</v>
      </c>
      <c>
        <v>0</v>
      </c>
      <c>
        <v>377.7122659630348</v>
      </c>
      <c>
        <v>197.89618368507286</v>
      </c>
      <c>
        <v>0</v>
      </c>
      <c>
        <v>0</v>
      </c>
      <c>
        <v>644.5477428440081</v>
      </c>
    </row>
    <row>
      <c>
        <v>2604862</v>
      </c>
      <c>
        <v>1</v>
      </c>
      <c>
        <is>
          <t>MANİSA</t>
        </is>
      </c>
      <c>
        <v>AKHİSAR</v>
      </c>
      <c>
        <is>
          <t>DM</t>
        </is>
      </c>
      <c>
        <v>AKSELENDİ İM 45-72-A00004_GÖLMARMARA M06_2100024</v>
      </c>
      <c>
        <v>Manevra</v>
      </c>
      <c>
        <v>Dağıtım-OG</v>
      </c>
      <c>
        <v>Uzun</v>
      </c>
      <c>
        <v>Şebeke işletmecisi</v>
      </c>
      <c>
        <v>Bildirimli</v>
      </c>
      <c>
        <is>
          <t>11.07.2023 17:36:21</t>
        </is>
      </c>
      <c>
        <is>
          <t>11.07.2023 17:52:55</t>
        </is>
      </c>
      <c>
        <v>0.276111111</v>
      </c>
      <c>
        <v>4</v>
      </c>
      <c>
        <v>1142</v>
      </c>
      <c>
        <v>243</v>
      </c>
      <c>
        <v>176</v>
      </c>
      <c>
        <v>15</v>
      </c>
      <c>
        <v>108</v>
      </c>
      <c>
        <v>1</v>
      </c>
      <c>
        <v>0</v>
      </c>
      <c>
        <v>0.6400213474212133</v>
      </c>
      <c>
        <v>65.23035797278794</v>
      </c>
      <c>
        <v>495.5091312168959</v>
      </c>
      <c>
        <v>224.52227614894227</v>
      </c>
      <c>
        <v>23.285600436388187</v>
      </c>
      <c>
        <v>21.75096489326548</v>
      </c>
      <c>
        <v>91.78024495957374</v>
      </c>
      <c>
        <v>0</v>
      </c>
      <c>
        <v>922.7185969752747</v>
      </c>
    </row>
    <row>
      <c>
        <v>2604613</v>
      </c>
      <c>
        <v>1</v>
      </c>
      <c>
        <is>
          <t>İZMİR</t>
        </is>
      </c>
      <c>
        <v>KARABAĞLAR</v>
      </c>
      <c>
        <is>
          <t>AG Fideri</t>
        </is>
      </c>
      <c>
        <v>M-3069(YATIRIM REZERVE) 35-01-M03069_D_56375950_56375950</v>
      </c>
      <c>
        <v>Şebeke Yenileme ve Kapasite Artışı Çalışması</v>
      </c>
      <c>
        <v>Dağıtım-AG</v>
      </c>
      <c>
        <v>Uzun</v>
      </c>
      <c>
        <v>Şebeke işletmecisi</v>
      </c>
      <c>
        <v>Bildirimli</v>
      </c>
      <c>
        <is>
          <t>11.07.2023 12:51:07</t>
        </is>
      </c>
      <c>
        <is>
          <t>11.07.2023 16:51:00</t>
        </is>
      </c>
      <c>
        <v>3.998055555</v>
      </c>
      <c>
        <v>0</v>
      </c>
      <c>
        <v>66</v>
      </c>
      <c>
        <v>0</v>
      </c>
      <c>
        <v>0</v>
      </c>
      <c>
        <v>0</v>
      </c>
      <c>
        <v>7</v>
      </c>
      <c>
        <v>0</v>
      </c>
      <c>
        <v>0</v>
      </c>
      <c>
        <v>0</v>
      </c>
      <c>
        <v>77.12710319540012</v>
      </c>
      <c>
        <v>0</v>
      </c>
      <c>
        <v>0</v>
      </c>
      <c>
        <v>0</v>
      </c>
      <c>
        <v>29.278419643248338</v>
      </c>
      <c>
        <v>0</v>
      </c>
      <c>
        <v>0</v>
      </c>
      <c>
        <v>106.40552283864847</v>
      </c>
    </row>
    <row>
      <c>
        <v>2604719</v>
      </c>
      <c>
        <v>1</v>
      </c>
      <c>
        <is>
          <t>MANİSA</t>
        </is>
      </c>
      <c>
        <v>AKHİSAR</v>
      </c>
      <c>
        <is>
          <t>DM</t>
        </is>
      </c>
      <c>
        <v>DAĞDERE DM 45-72-M00097_KARAGÖZLER M08_2106076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11.07.2023 14:52:15</t>
        </is>
      </c>
      <c>
        <is>
          <t>11.07.2023 15:01:50</t>
        </is>
      </c>
      <c>
        <v>0.159722222</v>
      </c>
      <c>
        <v>1</v>
      </c>
      <c>
        <v>99</v>
      </c>
      <c>
        <v>4</v>
      </c>
      <c>
        <v>16</v>
      </c>
      <c>
        <v>3</v>
      </c>
      <c>
        <v>5</v>
      </c>
      <c>
        <v>0</v>
      </c>
      <c>
        <v>0</v>
      </c>
      <c>
        <v>0.5078276503894883</v>
      </c>
      <c>
        <v>1.8133664167878245</v>
      </c>
      <c>
        <v>3.60381426276031</v>
      </c>
      <c>
        <v>1.9922598597158059</v>
      </c>
      <c>
        <v>4.190110022597066</v>
      </c>
      <c>
        <v>2.7142723255522805</v>
      </c>
      <c>
        <v>0</v>
      </c>
      <c>
        <v>0</v>
      </c>
      <c>
        <v>14.821650537802775</v>
      </c>
    </row>
    <row>
      <c>
        <v>2604911</v>
      </c>
      <c>
        <v>1</v>
      </c>
      <c>
        <is>
          <t>MANİSA</t>
        </is>
      </c>
      <c>
        <v>SALİHLİ</v>
      </c>
      <c>
        <is>
          <t>Kullanıcı Bağlantı Hattı</t>
        </is>
      </c>
      <c>
        <v>PAZARKÖY TR-1 45-78-L00699_953285622_953285622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11.07.2023 18:12:31</t>
        </is>
      </c>
      <c>
        <is>
          <t>11.07.2023 21:23:48</t>
        </is>
      </c>
      <c>
        <v>3.188055555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0.5612628824321438</v>
      </c>
      <c>
        <v>0</v>
      </c>
      <c>
        <v>0</v>
      </c>
      <c>
        <v>0</v>
      </c>
      <c>
        <v>0</v>
      </c>
      <c>
        <v>0</v>
      </c>
      <c>
        <v>0</v>
      </c>
      <c>
        <v>0.5612628824321438</v>
      </c>
    </row>
    <row>
      <c>
        <v>2605097</v>
      </c>
      <c>
        <v>1</v>
      </c>
      <c>
        <is>
          <t>İZMİR</t>
        </is>
      </c>
      <c>
        <v>KONAK</v>
      </c>
      <c>
        <is>
          <t>AG Fideri</t>
        </is>
      </c>
      <c>
        <v>K-4542 35-01-K04542_C_56373604_56373604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11.07.2023 23:59:10</t>
        </is>
      </c>
      <c>
        <is>
          <t>12.07.2023 01:46:16</t>
        </is>
      </c>
      <c>
        <v>1.785</v>
      </c>
      <c>
        <v>0</v>
      </c>
      <c>
        <v>116</v>
      </c>
      <c>
        <v>0</v>
      </c>
      <c>
        <v>0</v>
      </c>
      <c>
        <v>0</v>
      </c>
      <c>
        <v>6</v>
      </c>
      <c>
        <v>0</v>
      </c>
      <c>
        <v>0</v>
      </c>
      <c>
        <v>0</v>
      </c>
      <c>
        <v>55.502835092432775</v>
      </c>
      <c>
        <v>0</v>
      </c>
      <c>
        <v>0</v>
      </c>
      <c>
        <v>0</v>
      </c>
      <c>
        <v>5.087316908484094</v>
      </c>
      <c>
        <v>0</v>
      </c>
      <c>
        <v>0</v>
      </c>
      <c>
        <v>60.590152000916866</v>
      </c>
    </row>
    <row>
      <c>
        <v>2604470</v>
      </c>
      <c>
        <v>1</v>
      </c>
      <c>
        <is>
          <t>İZMİR</t>
        </is>
      </c>
      <c>
        <v>SELÇUK</v>
      </c>
      <c>
        <is>
          <t>DM</t>
        </is>
      </c>
      <c>
        <v>BELEVİ İM 35-13-A00002_BELEVİ OTOBAN SULAMA L01_2064124</v>
      </c>
      <c>
        <v>Şebeke Yenileme ve Kapasite Artışı Çalışması</v>
      </c>
      <c>
        <v>Dağıtım-OG</v>
      </c>
      <c>
        <v>Uzun</v>
      </c>
      <c>
        <v>Şebeke işletmecisi</v>
      </c>
      <c>
        <v>Bildirimli</v>
      </c>
      <c>
        <is>
          <t>11.07.2023 10:27:42</t>
        </is>
      </c>
      <c>
        <is>
          <t>11.07.2023 12:00:41</t>
        </is>
      </c>
      <c>
        <v>1.549722222</v>
      </c>
      <c>
        <v>1</v>
      </c>
      <c>
        <v>0</v>
      </c>
      <c>
        <v>52</v>
      </c>
      <c>
        <v>18</v>
      </c>
      <c>
        <v>35</v>
      </c>
      <c>
        <v>10</v>
      </c>
      <c>
        <v>1</v>
      </c>
      <c>
        <v>0</v>
      </c>
      <c>
        <v>1.1751610884911934</v>
      </c>
      <c>
        <v>0</v>
      </c>
      <c>
        <v>1514.9015803312222</v>
      </c>
      <c>
        <v>48.32799324514667</v>
      </c>
      <c>
        <v>810.8153800065063</v>
      </c>
      <c>
        <v>27.96999950213177</v>
      </c>
      <c>
        <v>197.44326458046862</v>
      </c>
      <c>
        <v>0</v>
      </c>
      <c>
        <v>2600.633378753967</v>
      </c>
    </row>
    <row>
      <c>
        <v>2604513</v>
      </c>
      <c>
        <v>1</v>
      </c>
      <c>
        <is>
          <t>İZMİR</t>
        </is>
      </c>
      <c>
        <v>KONAK</v>
      </c>
      <c>
        <is>
          <t>DM</t>
        </is>
      </c>
      <c>
        <v>BOĞAZİÇİ İM 35-01-A00001_YENİŞEHİR K20_2043024</v>
      </c>
      <c>
        <v>Üçüncü Şahısların Vermiş Olduğu Hasarlar</v>
      </c>
      <c>
        <v>Dağıtım-OG</v>
      </c>
      <c>
        <v>Uzun</v>
      </c>
      <c>
        <v>Dışsal</v>
      </c>
      <c>
        <v>Bildirimsiz</v>
      </c>
      <c>
        <is>
          <t>11.07.2023 10:46:39</t>
        </is>
      </c>
      <c>
        <is>
          <t>11.07.2023 11:59:43</t>
        </is>
      </c>
      <c>
        <v>1.217777777</v>
      </c>
      <c>
        <v>0</v>
      </c>
      <c>
        <v>2751</v>
      </c>
      <c>
        <v>0</v>
      </c>
      <c>
        <v>0</v>
      </c>
      <c>
        <v>0</v>
      </c>
      <c>
        <v>183</v>
      </c>
      <c>
        <v>0</v>
      </c>
      <c>
        <v>0</v>
      </c>
      <c>
        <v>0</v>
      </c>
      <c>
        <v>789.4648863466083</v>
      </c>
      <c>
        <v>0</v>
      </c>
      <c>
        <v>0</v>
      </c>
      <c>
        <v>0</v>
      </c>
      <c>
        <v>147.36339355799478</v>
      </c>
      <c>
        <v>0</v>
      </c>
      <c>
        <v>0</v>
      </c>
      <c>
        <v>936.828279904603</v>
      </c>
    </row>
    <row>
      <c>
        <v>2605054</v>
      </c>
      <c>
        <v>1</v>
      </c>
      <c>
        <is>
          <t>MANİSA</t>
        </is>
      </c>
      <c>
        <v>AKHİSAR</v>
      </c>
      <c>
        <is>
          <t>DM</t>
        </is>
      </c>
      <c>
        <v>DAĞDERE DM 45-72-M00097_ÇITAK M05_2106082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11.07.2023 21:29:50</t>
        </is>
      </c>
      <c>
        <is>
          <t>11.07.2023 21:50:45</t>
        </is>
      </c>
      <c>
        <v>0.348611111</v>
      </c>
      <c>
        <v>3</v>
      </c>
      <c>
        <v>1284</v>
      </c>
      <c>
        <v>5</v>
      </c>
      <c>
        <v>37</v>
      </c>
      <c>
        <v>7</v>
      </c>
      <c>
        <v>69</v>
      </c>
      <c>
        <v>0</v>
      </c>
      <c>
        <v>0</v>
      </c>
      <c>
        <v>0.29164880576666663</v>
      </c>
      <c>
        <v>42.26834462188491</v>
      </c>
      <c>
        <v>11.57322588923322</v>
      </c>
      <c>
        <v>4.67873043183749</v>
      </c>
      <c>
        <v>5.500858590070321</v>
      </c>
      <c>
        <v>6.971794239521583</v>
      </c>
      <c>
        <v>0</v>
      </c>
      <c>
        <v>0</v>
      </c>
      <c>
        <v>71.28460257831419</v>
      </c>
    </row>
    <row>
      <c>
        <v>2604891</v>
      </c>
      <c>
        <v>1</v>
      </c>
      <c>
        <is>
          <t>MANİSA</t>
        </is>
      </c>
      <c>
        <v>GÖLMARMARA</v>
      </c>
      <c>
        <is>
          <t>Kullanıcı Bağlantı Hattı</t>
        </is>
      </c>
      <c>
        <v>TİYENLİ TR-1 45-85-M00009_945473128_945473128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11.07.2023 18:06:07</t>
        </is>
      </c>
      <c>
        <is>
          <t>11.07.2023 22:50:52</t>
        </is>
      </c>
      <c>
        <v>4.745833333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1.4323454425116493</v>
      </c>
      <c>
        <v>0</v>
      </c>
      <c>
        <v>0</v>
      </c>
      <c>
        <v>0</v>
      </c>
      <c>
        <v>0</v>
      </c>
      <c>
        <v>0</v>
      </c>
      <c>
        <v>0</v>
      </c>
      <c>
        <v>1.4323454425116493</v>
      </c>
    </row>
    <row>
      <c>
        <v>2604914</v>
      </c>
      <c>
        <v>1</v>
      </c>
      <c>
        <is>
          <t>İZMİR</t>
        </is>
      </c>
      <c>
        <v>BUCA</v>
      </c>
      <c>
        <is>
          <t>Kullanıcı Bağlantı Hattı</t>
        </is>
      </c>
      <c>
        <v>M-1003 35-03-M01003_910290717_910290717</v>
      </c>
      <c>
        <v>AG Branşman Yeraltı Kablo Arızası</v>
      </c>
      <c>
        <v>Dağıtım-AG</v>
      </c>
      <c>
        <v>Uzun</v>
      </c>
      <c>
        <v>Şebeke işletmecisi</v>
      </c>
      <c>
        <v>Bildirimsiz</v>
      </c>
      <c>
        <is>
          <t>11.07.2023 18:32:01</t>
        </is>
      </c>
      <c>
        <is>
          <t>11.07.2023 21:56:03</t>
        </is>
      </c>
      <c>
        <v>3.400555555</v>
      </c>
      <c>
        <v>0</v>
      </c>
      <c>
        <v>5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3.647237274505262</v>
      </c>
      <c>
        <v>0</v>
      </c>
      <c>
        <v>0</v>
      </c>
      <c>
        <v>0</v>
      </c>
      <c>
        <v>0</v>
      </c>
      <c>
        <v>0</v>
      </c>
      <c>
        <v>0</v>
      </c>
      <c>
        <v>3.647237274505262</v>
      </c>
    </row>
    <row>
      <c>
        <v>2604419</v>
      </c>
      <c>
        <v>1</v>
      </c>
      <c>
        <is>
          <t>İZMİR</t>
        </is>
      </c>
      <c>
        <v>ÖDEMİŞ</v>
      </c>
      <c>
        <is>
          <t>AG Fideri</t>
        </is>
      </c>
      <c>
        <v>KARADOĞAN TR-6 35-15-L00465_A_91227093_91227093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11.07.2023 09:59:46</t>
        </is>
      </c>
      <c>
        <is>
          <t>11.07.2023 10:47:36</t>
        </is>
      </c>
      <c>
        <v>0.797222222</v>
      </c>
      <c>
        <v>0</v>
      </c>
      <c>
        <v>6</v>
      </c>
      <c>
        <v>0</v>
      </c>
      <c>
        <v>7</v>
      </c>
      <c>
        <v>0</v>
      </c>
      <c>
        <v>12</v>
      </c>
      <c>
        <v>0</v>
      </c>
      <c>
        <v>0</v>
      </c>
      <c>
        <v>0</v>
      </c>
      <c>
        <v>0.8898387514956505</v>
      </c>
      <c>
        <v>0</v>
      </c>
      <c>
        <v>45.410259415252455</v>
      </c>
      <c>
        <v>0</v>
      </c>
      <c>
        <v>23.150748206693574</v>
      </c>
      <c>
        <v>0</v>
      </c>
      <c>
        <v>0</v>
      </c>
      <c>
        <v>69.45084637344168</v>
      </c>
    </row>
    <row>
      <c>
        <v>2604582</v>
      </c>
      <c>
        <v>1</v>
      </c>
      <c>
        <is>
          <t>İZMİR</t>
        </is>
      </c>
      <c>
        <v>BORNOVA</v>
      </c>
      <c>
        <is>
          <t>Saha Dağıtım Kutusu (SDK)</t>
        </is>
      </c>
      <c>
        <v>K-3001 35-02-K03001_G K3001G1b_5810922</v>
      </c>
      <c>
        <v>AG Yeraltı Kablo Arızası</v>
      </c>
      <c>
        <v>Dağıtım-AG</v>
      </c>
      <c>
        <v>Uzun</v>
      </c>
      <c>
        <v>Şebeke işletmecisi</v>
      </c>
      <c>
        <v>Bildirimsiz</v>
      </c>
      <c>
        <is>
          <t>11.07.2023 11:43:47</t>
        </is>
      </c>
      <c>
        <is>
          <t>11.07.2023 18:51:43</t>
        </is>
      </c>
      <c>
        <v>7.132222222</v>
      </c>
      <c>
        <v>0</v>
      </c>
      <c>
        <v>101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192.36654868392364</v>
      </c>
      <c>
        <v>0</v>
      </c>
      <c>
        <v>0</v>
      </c>
      <c>
        <v>0</v>
      </c>
      <c>
        <v>0</v>
      </c>
      <c>
        <v>0</v>
      </c>
      <c>
        <v>0</v>
      </c>
      <c>
        <v>192.36654868392364</v>
      </c>
    </row>
    <row>
      <c>
        <v>2604396</v>
      </c>
      <c>
        <v>1</v>
      </c>
      <c>
        <is>
          <t>İZMİR</t>
        </is>
      </c>
      <c>
        <v>TORBALI</v>
      </c>
      <c>
        <is>
          <t>OG Fideri</t>
        </is>
      </c>
      <c>
        <v>ATALAN KÖK 35-26-L00247_HatBaşıAyırıcı_92579963 L01_92579963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11.07.2023 09:41:46</t>
        </is>
      </c>
      <c>
        <is>
          <t>11.07.2023 10:18:50</t>
        </is>
      </c>
      <c>
        <v>0.617777777</v>
      </c>
      <c>
        <v>1</v>
      </c>
      <c>
        <v>0</v>
      </c>
      <c>
        <v>25</v>
      </c>
      <c>
        <v>0</v>
      </c>
      <c>
        <v>5</v>
      </c>
      <c>
        <v>0</v>
      </c>
      <c>
        <v>1</v>
      </c>
      <c>
        <v>0</v>
      </c>
      <c>
        <v>0.3950676009995715</v>
      </c>
      <c>
        <v>0</v>
      </c>
      <c>
        <v>150.3900694306221</v>
      </c>
      <c>
        <v>0</v>
      </c>
      <c>
        <v>47.11508069500803</v>
      </c>
      <c>
        <v>0</v>
      </c>
      <c>
        <v>3.164512239077647</v>
      </c>
      <c>
        <v>0</v>
      </c>
      <c>
        <v>201.06472996570736</v>
      </c>
    </row>
    <row>
      <c>
        <v>2604728</v>
      </c>
      <c>
        <v>1</v>
      </c>
      <c>
        <is>
          <t>MANİSA</t>
        </is>
      </c>
      <c>
        <v>SOMA</v>
      </c>
      <c>
        <is>
          <t>Saha Dağıtım Kutusu (SDK)</t>
        </is>
      </c>
      <c>
        <v>SOMA TR-20 45-82-M00020_B B6b_5982012</v>
      </c>
      <c>
        <v>AG Box / Sdk Giriş Sigorta Atığı</v>
      </c>
      <c>
        <v>Dağıtım-AG</v>
      </c>
      <c>
        <v>Uzun</v>
      </c>
      <c>
        <v>Şebeke işletmecisi</v>
      </c>
      <c>
        <v>Bildirimsiz</v>
      </c>
      <c>
        <is>
          <t>11.07.2023 14:57:15</t>
        </is>
      </c>
      <c>
        <is>
          <t>11.07.2023 15:53:21</t>
        </is>
      </c>
      <c>
        <v>0.935</v>
      </c>
      <c>
        <v>0</v>
      </c>
      <c>
        <v>67</v>
      </c>
      <c>
        <v>0</v>
      </c>
      <c>
        <v>0</v>
      </c>
      <c>
        <v>0</v>
      </c>
      <c>
        <v>28</v>
      </c>
      <c>
        <v>0</v>
      </c>
      <c>
        <v>0</v>
      </c>
      <c>
        <v>0</v>
      </c>
      <c>
        <v>12.708926717980278</v>
      </c>
      <c>
        <v>0</v>
      </c>
      <c>
        <v>0</v>
      </c>
      <c>
        <v>0</v>
      </c>
      <c>
        <v>60.14165553815525</v>
      </c>
      <c>
        <v>0</v>
      </c>
      <c>
        <v>0</v>
      </c>
      <c>
        <v>72.85058225613552</v>
      </c>
    </row>
    <row>
      <c>
        <v>2604273</v>
      </c>
      <c>
        <v>1</v>
      </c>
      <c>
        <is>
          <t>MANİSA</t>
        </is>
      </c>
      <c>
        <v>YUNUSEMRE</v>
      </c>
      <c>
        <is>
          <t>Kullanıcı Bağlantı Hattı</t>
        </is>
      </c>
      <c>
        <v>MURADİYE TR-10 45-71-M02143_956414030_956414030</v>
      </c>
      <c>
        <v>AG Box / Sdk Abone Çıkış Sigorta Atığı</v>
      </c>
      <c>
        <v>Dağıtım-AG</v>
      </c>
      <c>
        <v>Uzun</v>
      </c>
      <c>
        <v>Şebeke işletmecisi</v>
      </c>
      <c>
        <v>Bildirimsiz</v>
      </c>
      <c>
        <is>
          <t>11.07.2023 06:22:23</t>
        </is>
      </c>
      <c>
        <is>
          <t>11.07.2023 14:11:31</t>
        </is>
      </c>
      <c>
        <v>7.818888888</v>
      </c>
      <c>
        <v>0</v>
      </c>
      <c>
        <v>10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20.858544166032107</v>
      </c>
      <c>
        <v>0</v>
      </c>
      <c>
        <v>0</v>
      </c>
      <c>
        <v>0</v>
      </c>
      <c>
        <v>0</v>
      </c>
      <c>
        <v>0</v>
      </c>
      <c>
        <v>0</v>
      </c>
      <c>
        <v>20.858544166032107</v>
      </c>
    </row>
    <row>
      <c>
        <v>2604373</v>
      </c>
      <c>
        <v>1</v>
      </c>
      <c>
        <is>
          <t>İZMİR</t>
        </is>
      </c>
      <c>
        <v>TORBALI</v>
      </c>
      <c>
        <is>
          <t>KÖK</t>
        </is>
      </c>
      <c>
        <v>ÇAYBAŞI DM-1/19 35-26-M00182_ M12_2038797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11.07.2023 09:21:36</t>
        </is>
      </c>
      <c>
        <is>
          <t>11.07.2023 10:34:46</t>
        </is>
      </c>
      <c>
        <v>1.219444444</v>
      </c>
      <c>
        <v>0</v>
      </c>
      <c>
        <v>9</v>
      </c>
      <c>
        <v>36</v>
      </c>
      <c>
        <v>85</v>
      </c>
      <c>
        <v>14</v>
      </c>
      <c>
        <v>24</v>
      </c>
      <c>
        <v>5</v>
      </c>
      <c>
        <v>0</v>
      </c>
      <c>
        <v>0</v>
      </c>
      <c>
        <v>1.9650465910083807</v>
      </c>
      <c>
        <v>235.89465924021206</v>
      </c>
      <c>
        <v>424.536961499007</v>
      </c>
      <c>
        <v>392.27233408330613</v>
      </c>
      <c>
        <v>129.02037187917512</v>
      </c>
      <c>
        <v>1346.0090184713738</v>
      </c>
      <c>
        <v>0</v>
      </c>
      <c>
        <v>2529.6983917640828</v>
      </c>
    </row>
    <row>
      <c>
        <v>2604350</v>
      </c>
      <c>
        <v>1</v>
      </c>
      <c>
        <is>
          <t>İZMİR</t>
        </is>
      </c>
      <c>
        <v>KARŞIYAKA</v>
      </c>
      <c>
        <is>
          <t>Kullanıcı Bağlantı Hattı</t>
        </is>
      </c>
      <c>
        <v>M-1643 35-04-M01643_947619368_947619368</v>
      </c>
      <c>
        <v>Üçüncü Şahısların Vermiş Olduğu Hasarlar</v>
      </c>
      <c>
        <v>Dağıtım-AG</v>
      </c>
      <c>
        <v>Uzun</v>
      </c>
      <c>
        <v>Dışsal</v>
      </c>
      <c>
        <v>Bildirimsiz</v>
      </c>
      <c>
        <is>
          <t>11.07.2023 09:04:38</t>
        </is>
      </c>
      <c>
        <is>
          <t>11.07.2023 13:32:31</t>
        </is>
      </c>
      <c>
        <v>4.464722222</v>
      </c>
      <c>
        <v>0</v>
      </c>
      <c>
        <v>6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9.295862788077825</v>
      </c>
      <c>
        <v>0</v>
      </c>
      <c>
        <v>0</v>
      </c>
      <c>
        <v>0</v>
      </c>
      <c>
        <v>0</v>
      </c>
      <c>
        <v>0</v>
      </c>
      <c>
        <v>0</v>
      </c>
      <c>
        <v>9.295862788077825</v>
      </c>
    </row>
    <row>
      <c>
        <v>2604290</v>
      </c>
      <c>
        <v>1</v>
      </c>
      <c>
        <is>
          <t>İZMİR</t>
        </is>
      </c>
      <c>
        <v>URLA</v>
      </c>
      <c>
        <is>
          <t>OG Fideri</t>
        </is>
      </c>
      <c>
        <v>TATAR DM 35-19-M00256_HatBaşıAyırıcı_53137440 M12_53137440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11.07.2023 07:11:23</t>
        </is>
      </c>
      <c>
        <is>
          <t>11.07.2023 11:01:04</t>
        </is>
      </c>
      <c>
        <v>3.828055555</v>
      </c>
      <c>
        <v>0</v>
      </c>
      <c>
        <v>31</v>
      </c>
      <c>
        <v>1</v>
      </c>
      <c>
        <v>36</v>
      </c>
      <c>
        <v>4</v>
      </c>
      <c>
        <v>12</v>
      </c>
      <c>
        <v>0</v>
      </c>
      <c>
        <v>0</v>
      </c>
      <c>
        <v>0</v>
      </c>
      <c>
        <v>56.90711267739894</v>
      </c>
      <c>
        <v>2.6601268026104177</v>
      </c>
      <c>
        <v>72.04467891976458</v>
      </c>
      <c>
        <v>138.5161323772561</v>
      </c>
      <c>
        <v>14.610323965804335</v>
      </c>
      <c>
        <v>0</v>
      </c>
      <c>
        <v>0</v>
      </c>
      <c>
        <v>284.73837474283437</v>
      </c>
    </row>
    <row>
      <c>
        <v>2604688</v>
      </c>
      <c>
        <v>1</v>
      </c>
      <c>
        <is>
          <t>İZMİR</t>
        </is>
      </c>
      <c>
        <v>ÖDEMİŞ</v>
      </c>
      <c>
        <is>
          <t>AG Fideri</t>
        </is>
      </c>
      <c>
        <v>BOZDAĞ TR-8 35-15-L00287_A_56372997_56372997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11.07.2023 14:14:46</t>
        </is>
      </c>
      <c>
        <is>
          <t>11.07.2023 17:20:16</t>
        </is>
      </c>
      <c>
        <v>3.091666666</v>
      </c>
      <c>
        <v>0</v>
      </c>
      <c>
        <v>0</v>
      </c>
      <c>
        <v>0</v>
      </c>
      <c>
        <v>13</v>
      </c>
      <c>
        <v>0</v>
      </c>
      <c>
        <v>3</v>
      </c>
      <c>
        <v>0</v>
      </c>
      <c>
        <v>0</v>
      </c>
      <c>
        <v>0</v>
      </c>
      <c>
        <v>0</v>
      </c>
      <c>
        <v>0</v>
      </c>
      <c>
        <v>52.85631823758243</v>
      </c>
      <c>
        <v>0</v>
      </c>
      <c>
        <v>1.0008513688539054</v>
      </c>
      <c>
        <v>0</v>
      </c>
      <c>
        <v>0</v>
      </c>
      <c>
        <v>53.85716960643634</v>
      </c>
    </row>
    <row>
      <c>
        <v>2604287</v>
      </c>
      <c>
        <v>1</v>
      </c>
      <c>
        <is>
          <t>İZMİR</t>
        </is>
      </c>
      <c>
        <v>KONAK</v>
      </c>
      <c>
        <is>
          <t>Saha Dağıtım Kutusu (SDK)</t>
        </is>
      </c>
      <c>
        <v>K-442 35-01-K00442_C E1_5922342</v>
      </c>
      <c>
        <v>AG Yeraltı Kablo Arızası</v>
      </c>
      <c>
        <v>Dağıtım-AG</v>
      </c>
      <c>
        <v>Uzun</v>
      </c>
      <c>
        <v>Şebeke işletmecisi</v>
      </c>
      <c>
        <v>Bildirimsiz</v>
      </c>
      <c>
        <is>
          <t>11.07.2023 05:40:00</t>
        </is>
      </c>
      <c>
        <is>
          <t>11.07.2023 15:20:59</t>
        </is>
      </c>
      <c>
        <v>9.683055555</v>
      </c>
      <c>
        <v>0</v>
      </c>
      <c>
        <v>191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367.4489155082048</v>
      </c>
      <c>
        <v>0</v>
      </c>
      <c>
        <v>0</v>
      </c>
      <c>
        <v>0</v>
      </c>
      <c>
        <v>0</v>
      </c>
      <c>
        <v>0</v>
      </c>
      <c>
        <v>0</v>
      </c>
      <c>
        <v>367.4489155082048</v>
      </c>
    </row>
    <row>
      <c>
        <v>2604502</v>
      </c>
      <c>
        <v>1</v>
      </c>
      <c>
        <is>
          <t>İZMİR</t>
        </is>
      </c>
      <c>
        <v>GÜZELBAHÇE</v>
      </c>
      <c>
        <is>
          <t>AG Fideri</t>
        </is>
      </c>
      <c>
        <v>M-1200 35-10-M01200_B_56404819_56404819</v>
      </c>
      <c>
        <v>Şebeke Yenileme ve Kapasite Artışı Çalışması</v>
      </c>
      <c>
        <v>Dağıtım-AG</v>
      </c>
      <c>
        <v>Uzun</v>
      </c>
      <c>
        <v>Şebeke işletmecisi</v>
      </c>
      <c>
        <v>Bildirimli</v>
      </c>
      <c>
        <is>
          <t>11.07.2023 10:56:36</t>
        </is>
      </c>
      <c>
        <is>
          <t>11.07.2023 17:05:48</t>
        </is>
      </c>
      <c>
        <v>6.153333333</v>
      </c>
      <c>
        <v>0</v>
      </c>
      <c>
        <v>16</v>
      </c>
      <c>
        <v>0</v>
      </c>
      <c>
        <v>8</v>
      </c>
      <c>
        <v>0</v>
      </c>
      <c>
        <v>4</v>
      </c>
      <c>
        <v>0</v>
      </c>
      <c>
        <v>0</v>
      </c>
      <c>
        <v>0</v>
      </c>
      <c>
        <v>45.248429748052516</v>
      </c>
      <c>
        <v>0</v>
      </c>
      <c>
        <v>12.221327652631599</v>
      </c>
      <c>
        <v>0</v>
      </c>
      <c>
        <v>3.3135419307417773</v>
      </c>
      <c>
        <v>0</v>
      </c>
      <c>
        <v>0</v>
      </c>
      <c>
        <v>60.783299331425894</v>
      </c>
    </row>
    <row>
      <c>
        <v>2604957</v>
      </c>
      <c>
        <v>1</v>
      </c>
      <c>
        <is>
          <t>MANİSA</t>
        </is>
      </c>
      <c>
        <v>AKHİSAR</v>
      </c>
      <c>
        <is>
          <t>DM</t>
        </is>
      </c>
      <c>
        <v>MORALILAR İM 45-72-A00002_MORALILAR TARIMSAL SULAMA L04_2097902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11.07.2023 19:18:46</t>
        </is>
      </c>
      <c>
        <is>
          <t>11.07.2023 20:00:11</t>
        </is>
      </c>
      <c>
        <v>0.690277777</v>
      </c>
      <c>
        <v>3</v>
      </c>
      <c>
        <v>0</v>
      </c>
      <c>
        <v>29</v>
      </c>
      <c>
        <v>12</v>
      </c>
      <c>
        <v>6</v>
      </c>
      <c>
        <v>1</v>
      </c>
      <c>
        <v>2</v>
      </c>
      <c>
        <v>0</v>
      </c>
      <c>
        <v>4.954930473708854</v>
      </c>
      <c>
        <v>0</v>
      </c>
      <c>
        <v>448.38703266956526</v>
      </c>
      <c>
        <v>133.2337299091915</v>
      </c>
      <c>
        <v>21.645536132428827</v>
      </c>
      <c>
        <v>0</v>
      </c>
      <c>
        <v>16.882773357101648</v>
      </c>
      <c>
        <v>0</v>
      </c>
      <c>
        <v>625.104002541996</v>
      </c>
    </row>
    <row>
      <c>
        <v>2604708</v>
      </c>
      <c>
        <v>1</v>
      </c>
      <c>
        <is>
          <t>MANİSA</t>
        </is>
      </c>
      <c>
        <v>GÖLMARMARA</v>
      </c>
      <c>
        <is>
          <t>Kullanıcı Bağlantı Hattı</t>
        </is>
      </c>
      <c>
        <v>GÖLMARMARA TR-21 45-85-L00021_945465388_945465388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11.07.2023 14:45:15</t>
        </is>
      </c>
      <c>
        <is>
          <t>11.07.2023 21:55:14</t>
        </is>
      </c>
      <c>
        <v>7.166388888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3.00182372473866</v>
      </c>
      <c>
        <v>0</v>
      </c>
      <c>
        <v>0</v>
      </c>
      <c>
        <v>0</v>
      </c>
      <c>
        <v>0</v>
      </c>
      <c>
        <v>0</v>
      </c>
      <c>
        <v>0</v>
      </c>
      <c>
        <v>3.00182372473866</v>
      </c>
    </row>
    <row>
      <c>
        <v>2604565</v>
      </c>
      <c>
        <v>1</v>
      </c>
      <c>
        <is>
          <t>MANİSA</t>
        </is>
      </c>
      <c>
        <v>ŞEHZADELER</v>
      </c>
      <c>
        <is>
          <t>KÖK</t>
        </is>
      </c>
      <c>
        <v>BEYDERE KÖK 45-71-M00128_ESKİ KARAAĞAÇLI M07_50217162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11.07.2023 11:54:06</t>
        </is>
      </c>
      <c>
        <is>
          <t>11.07.2023 13:34:30</t>
        </is>
      </c>
      <c>
        <v>1.673333333</v>
      </c>
      <c>
        <v>4</v>
      </c>
      <c>
        <v>87</v>
      </c>
      <c>
        <v>100</v>
      </c>
      <c>
        <v>99</v>
      </c>
      <c>
        <v>2</v>
      </c>
      <c>
        <v>8</v>
      </c>
      <c>
        <v>0</v>
      </c>
      <c>
        <v>0</v>
      </c>
      <c>
        <v>3.3205593557731663</v>
      </c>
      <c>
        <v>39.8071612546742</v>
      </c>
      <c>
        <v>698.5322440474483</v>
      </c>
      <c>
        <v>591.1277977261863</v>
      </c>
      <c>
        <v>31.539696408199703</v>
      </c>
      <c>
        <v>17.51077784956973</v>
      </c>
      <c>
        <v>0</v>
      </c>
      <c>
        <v>0</v>
      </c>
      <c>
        <v>1381.8382366418512</v>
      </c>
    </row>
    <row>
      <c>
        <v>2604814</v>
      </c>
      <c>
        <v>1</v>
      </c>
      <c>
        <is>
          <t>İZMİR</t>
        </is>
      </c>
      <c>
        <v>MENDERES</v>
      </c>
      <c>
        <is>
          <t>DM</t>
        </is>
      </c>
      <c>
        <v>GÜMÜLDÜR DM 35-25-M00100_DM-4/1 M09_2054418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11.07.2023 16:51:26</t>
        </is>
      </c>
      <c>
        <is>
          <t>11.07.2023 16:57:01</t>
        </is>
      </c>
      <c>
        <v>0.093055555</v>
      </c>
      <c>
        <v>1</v>
      </c>
      <c>
        <v>10031</v>
      </c>
      <c>
        <v>0</v>
      </c>
      <c>
        <v>101</v>
      </c>
      <c>
        <v>14</v>
      </c>
      <c>
        <v>998</v>
      </c>
      <c>
        <v>0</v>
      </c>
      <c>
        <v>1</v>
      </c>
      <c>
        <v>1.714103360422175</v>
      </c>
      <c>
        <v>263.02311344914415</v>
      </c>
      <c>
        <v>0</v>
      </c>
      <c>
        <v>3.105284385796405</v>
      </c>
      <c>
        <v>48.24471943545393</v>
      </c>
      <c>
        <v>173.40171398065644</v>
      </c>
      <c>
        <v>0</v>
      </c>
      <c>
        <v>1.2402910203283526</v>
      </c>
      <c>
        <v>490.72922563180146</v>
      </c>
    </row>
    <row>
      <c>
        <v>2604416</v>
      </c>
      <c>
        <v>1</v>
      </c>
      <c>
        <is>
          <t>İZMİR</t>
        </is>
      </c>
      <c>
        <v>MENDERES</v>
      </c>
      <c>
        <is>
          <t>DM</t>
        </is>
      </c>
      <c>
        <v>TEKELİ DM 35-22-M00088_ESKİ AHMETBEYLİ M08_48495873</v>
      </c>
      <c>
        <v>Şebeke Yenileme ve Kapasite Artışı Çalışması</v>
      </c>
      <c>
        <v>Dağıtım-OG</v>
      </c>
      <c>
        <v>Uzun</v>
      </c>
      <c>
        <v>Şebeke işletmecisi</v>
      </c>
      <c>
        <v>Bildirimli</v>
      </c>
      <c>
        <is>
          <t>11.07.2023 09:58:05</t>
        </is>
      </c>
      <c>
        <is>
          <t>11.07.2023 16:34:34</t>
        </is>
      </c>
      <c>
        <v>6.608055555</v>
      </c>
      <c>
        <v>11</v>
      </c>
      <c>
        <v>36</v>
      </c>
      <c>
        <v>67</v>
      </c>
      <c>
        <v>85</v>
      </c>
      <c>
        <v>14</v>
      </c>
      <c>
        <v>39</v>
      </c>
      <c>
        <v>0</v>
      </c>
      <c>
        <v>1</v>
      </c>
      <c>
        <v>33.30180686595073</v>
      </c>
      <c>
        <v>60.17820479303188</v>
      </c>
      <c>
        <v>1284.2706265107804</v>
      </c>
      <c>
        <v>848.7451943099895</v>
      </c>
      <c>
        <v>1024.5671141734585</v>
      </c>
      <c>
        <v>473.7758847532512</v>
      </c>
      <c>
        <v>0</v>
      </c>
      <c>
        <v>86.30996791282826</v>
      </c>
      <c>
        <v>3811.1487993192904</v>
      </c>
    </row>
    <row>
      <c>
        <v>2604267</v>
      </c>
      <c>
        <v>1</v>
      </c>
      <c>
        <is>
          <t>MANİSA</t>
        </is>
      </c>
      <c>
        <v>SALİHLİ</v>
      </c>
      <c>
        <is>
          <t>Dağıtım Transformatörü</t>
        </is>
      </c>
      <c>
        <v>HACILI TR-1 45-73-M01028_45-73-M01028_2352768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11.07.2023 06:02:52</t>
        </is>
      </c>
      <c>
        <is>
          <t>11.07.2023 07:46:47</t>
        </is>
      </c>
      <c>
        <v>1.731944444</v>
      </c>
      <c>
        <v>0</v>
      </c>
      <c>
        <v>11</v>
      </c>
      <c>
        <v>0</v>
      </c>
      <c>
        <v>3</v>
      </c>
      <c>
        <v>0</v>
      </c>
      <c>
        <v>1</v>
      </c>
      <c>
        <v>0</v>
      </c>
      <c>
        <v>0</v>
      </c>
      <c>
        <v>0</v>
      </c>
      <c>
        <v>3.514953816666341</v>
      </c>
      <c>
        <v>0</v>
      </c>
      <c>
        <v>5.891308625092543</v>
      </c>
      <c>
        <v>0</v>
      </c>
      <c>
        <v>0</v>
      </c>
      <c>
        <v>0</v>
      </c>
      <c>
        <v>0</v>
      </c>
      <c>
        <v>9.406262441758884</v>
      </c>
    </row>
    <row>
      <c>
        <v>2605057</v>
      </c>
      <c>
        <v>1</v>
      </c>
      <c>
        <is>
          <t>İZMİR</t>
        </is>
      </c>
      <c>
        <v>BAYRAKLI</v>
      </c>
      <c>
        <is>
          <t>DM</t>
        </is>
      </c>
      <c>
        <v>OSMANGAZİ İM 35-02-A00004_FATİH K20_2052159</v>
      </c>
      <c>
        <v>Manevra</v>
      </c>
      <c>
        <v>Dağıtım-OG</v>
      </c>
      <c>
        <v>Kısa</v>
      </c>
      <c>
        <v>Şebeke işletmecisi</v>
      </c>
      <c>
        <v>Bildirimsiz</v>
      </c>
      <c>
        <is>
          <t>11.07.2023 21:38:55</t>
        </is>
      </c>
      <c>
        <is>
          <t>11.07.2023 21:40:07</t>
        </is>
      </c>
      <c>
        <v>0.02</v>
      </c>
      <c>
        <v>0</v>
      </c>
      <c>
        <v>3790</v>
      </c>
      <c>
        <v>0</v>
      </c>
      <c>
        <v>0</v>
      </c>
      <c>
        <v>0</v>
      </c>
      <c>
        <v>423</v>
      </c>
      <c>
        <v>0</v>
      </c>
      <c>
        <v>0</v>
      </c>
      <c>
        <v>0</v>
      </c>
      <c>
        <v>28.957600998038185</v>
      </c>
      <c>
        <v>0</v>
      </c>
      <c>
        <v>0</v>
      </c>
      <c>
        <v>0</v>
      </c>
      <c>
        <v>7.29280132939349</v>
      </c>
      <c>
        <v>0</v>
      </c>
      <c>
        <v>0</v>
      </c>
      <c>
        <v>36.25040232743167</v>
      </c>
    </row>
    <row>
      <c>
        <v>2604794</v>
      </c>
      <c>
        <v>1</v>
      </c>
      <c>
        <is>
          <t>MANİSA</t>
        </is>
      </c>
      <c>
        <v>KULA</v>
      </c>
      <c>
        <is>
          <t>AG Fideri</t>
        </is>
      </c>
      <c>
        <v>TR-42 45-77-L00042_B_56395847_56395847</v>
      </c>
      <c>
        <v>Ağaç Kesimi</v>
      </c>
      <c>
        <v>Dağıtım-AG</v>
      </c>
      <c>
        <v>Uzun</v>
      </c>
      <c>
        <v>Şebeke işletmecisi</v>
      </c>
      <c>
        <v>Bildirimsiz</v>
      </c>
      <c>
        <is>
          <t>11.07.2023 16:21:46</t>
        </is>
      </c>
      <c>
        <is>
          <t>11.07.2023 17:33:47</t>
        </is>
      </c>
      <c>
        <v>1.200277777</v>
      </c>
      <c>
        <v>0</v>
      </c>
      <c>
        <v>34</v>
      </c>
      <c>
        <v>0</v>
      </c>
      <c>
        <v>1</v>
      </c>
      <c>
        <v>0</v>
      </c>
      <c>
        <v>1</v>
      </c>
      <c>
        <v>0</v>
      </c>
      <c>
        <v>0</v>
      </c>
      <c>
        <v>0</v>
      </c>
      <c>
        <v>5.99545920178926</v>
      </c>
      <c>
        <v>0</v>
      </c>
      <c>
        <v>0.05645783221586431</v>
      </c>
      <c>
        <v>0</v>
      </c>
      <c>
        <v>0.015675919880823612</v>
      </c>
      <c>
        <v>0</v>
      </c>
      <c>
        <v>0</v>
      </c>
      <c>
        <v>6.067592953885948</v>
      </c>
    </row>
    <row>
      <c>
        <v>2604748</v>
      </c>
      <c>
        <v>1</v>
      </c>
      <c>
        <is>
          <t>İZMİR</t>
        </is>
      </c>
      <c>
        <v>SEFERİHİSAR</v>
      </c>
      <c>
        <is>
          <t>Saha Dağıtım Kutusu (SDK)</t>
        </is>
      </c>
      <c>
        <v>İM-1/DM-1/A 35-14-M00313_5733464 B01b_5928467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11.07.2023 15:29:10</t>
        </is>
      </c>
      <c>
        <is>
          <t>11.07.2023 16:14:31</t>
        </is>
      </c>
      <c>
        <v>0.755833333</v>
      </c>
      <c>
        <v>0</v>
      </c>
      <c>
        <v>9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2.6061758953379086</v>
      </c>
      <c>
        <v>0</v>
      </c>
      <c>
        <v>0</v>
      </c>
      <c>
        <v>0</v>
      </c>
      <c>
        <v>0</v>
      </c>
      <c>
        <v>0</v>
      </c>
      <c>
        <v>0</v>
      </c>
      <c>
        <v>2.6061758953379086</v>
      </c>
    </row>
    <row>
      <c>
        <v>2604894</v>
      </c>
      <c>
        <v>1</v>
      </c>
      <c>
        <is>
          <t>İZMİR</t>
        </is>
      </c>
      <c>
        <v>BORNOVA</v>
      </c>
      <c>
        <is>
          <t>OG Fideri</t>
        </is>
      </c>
      <c>
        <v>M-1570 35-02-M01570_M-1054 M04_88751031</v>
      </c>
      <c>
        <v>OG İletken Kopması</v>
      </c>
      <c>
        <v>Dağıtım-OG</v>
      </c>
      <c>
        <v>Uzun</v>
      </c>
      <c>
        <v>Şebeke işletmecisi</v>
      </c>
      <c>
        <v>Bildirimsiz</v>
      </c>
      <c>
        <is>
          <t>11.07.2023 17:44:36</t>
        </is>
      </c>
      <c>
        <is>
          <t>11.07.2023 19:25:17</t>
        </is>
      </c>
      <c>
        <v>1.678055555</v>
      </c>
      <c>
        <v>1</v>
      </c>
      <c>
        <v>806</v>
      </c>
      <c>
        <v>0</v>
      </c>
      <c>
        <v>7</v>
      </c>
      <c>
        <v>9</v>
      </c>
      <c>
        <v>51</v>
      </c>
      <c>
        <v>2</v>
      </c>
      <c>
        <v>2</v>
      </c>
      <c>
        <v>12.724714221631869</v>
      </c>
      <c>
        <v>416.10447640299617</v>
      </c>
      <c>
        <v>0</v>
      </c>
      <c>
        <v>21.75801924570569</v>
      </c>
      <c>
        <v>114.67875885192572</v>
      </c>
      <c>
        <v>136.43536706921</v>
      </c>
      <c>
        <v>62.32650753652956</v>
      </c>
      <c>
        <v>47.306714187561106</v>
      </c>
      <c>
        <v>811.33455751556</v>
      </c>
    </row>
    <row>
      <c>
        <v>2604230</v>
      </c>
      <c>
        <v>1</v>
      </c>
      <c>
        <is>
          <t>İZMİR</t>
        </is>
      </c>
      <c>
        <v>KONAK</v>
      </c>
      <c>
        <is>
          <t>Saha Dağıtım Kutusu (SDK)</t>
        </is>
      </c>
      <c>
        <v>K-442 35-01-K00442_12471706 R3_5913484</v>
      </c>
      <c>
        <v>Üçüncü Şahısların Vermiş Olduğu Hasarlar</v>
      </c>
      <c>
        <v>Dağıtım-AG</v>
      </c>
      <c>
        <v>Uzun</v>
      </c>
      <c>
        <v>Dışsal</v>
      </c>
      <c>
        <v>Bildirimsiz</v>
      </c>
      <c>
        <is>
          <t>11.07.2023 01:58:28</t>
        </is>
      </c>
      <c>
        <is>
          <t>11.07.2023 04:26:52</t>
        </is>
      </c>
      <c>
        <v>2.473333333</v>
      </c>
      <c>
        <v>0</v>
      </c>
      <c>
        <v>28</v>
      </c>
      <c>
        <v>0</v>
      </c>
      <c>
        <v>0</v>
      </c>
      <c>
        <v>0</v>
      </c>
      <c>
        <v>11</v>
      </c>
      <c>
        <v>0</v>
      </c>
      <c>
        <v>0</v>
      </c>
      <c>
        <v>0</v>
      </c>
      <c>
        <v>11.865504715274772</v>
      </c>
      <c>
        <v>0</v>
      </c>
      <c>
        <v>0</v>
      </c>
      <c>
        <v>0</v>
      </c>
      <c>
        <v>11.010093228381582</v>
      </c>
      <c>
        <v>0</v>
      </c>
      <c>
        <v>0</v>
      </c>
      <c>
        <v>22.875597943656352</v>
      </c>
    </row>
    <row>
      <c>
        <v>2604625</v>
      </c>
      <c>
        <v>1</v>
      </c>
      <c>
        <is>
          <t>İZMİR</t>
        </is>
      </c>
      <c>
        <v>KARABAĞLAR</v>
      </c>
      <c>
        <is>
          <t>Kullanıcı Bağlantı Hattı</t>
        </is>
      </c>
      <c>
        <v>K-1705 35-01-K01705_911785321_911785321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11.07.2023 13:03:58</t>
        </is>
      </c>
      <c>
        <is>
          <t>11.07.2023 14:05:18</t>
        </is>
      </c>
      <c>
        <v>1.022222222</v>
      </c>
      <c>
        <v>0</v>
      </c>
      <c>
        <v>0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3.636791102245473</v>
      </c>
      <c>
        <v>0</v>
      </c>
      <c>
        <v>0</v>
      </c>
      <c>
        <v>3.636791102245473</v>
      </c>
    </row>
    <row>
      <c>
        <v>2604934</v>
      </c>
      <c>
        <v>1</v>
      </c>
      <c>
        <is>
          <t>İZMİR</t>
        </is>
      </c>
      <c>
        <v>MENDERES</v>
      </c>
      <c>
        <is>
          <t>OG Fideri</t>
        </is>
      </c>
      <c>
        <v>GÖRECE M-352 35-22-M00352_ M01_2329610</v>
      </c>
      <c>
        <v>Üçüncü Şahısların Vermiş Olduğu Hasarlar</v>
      </c>
      <c>
        <v>Dağıtım-OG</v>
      </c>
      <c>
        <v>Uzun</v>
      </c>
      <c>
        <v>Dışsal</v>
      </c>
      <c>
        <v>Bildirimsiz</v>
      </c>
      <c>
        <is>
          <t>11.07.2023 11:23:00</t>
        </is>
      </c>
      <c>
        <is>
          <t>11.07.2023 23:00:50</t>
        </is>
      </c>
      <c>
        <v>11.630555555</v>
      </c>
      <c>
        <v>0</v>
      </c>
      <c>
        <v>825</v>
      </c>
      <c>
        <v>0</v>
      </c>
      <c>
        <v>15</v>
      </c>
      <c>
        <v>0</v>
      </c>
      <c>
        <v>40</v>
      </c>
      <c>
        <v>0</v>
      </c>
      <c>
        <v>0</v>
      </c>
      <c>
        <v>0</v>
      </c>
      <c>
        <v>2240.1426275767567</v>
      </c>
      <c>
        <v>0</v>
      </c>
      <c>
        <v>143.97681760161672</v>
      </c>
      <c>
        <v>0</v>
      </c>
      <c>
        <v>1000.6648982927836</v>
      </c>
      <c>
        <v>0</v>
      </c>
      <c>
        <v>0</v>
      </c>
      <c>
        <v>3384.784343471157</v>
      </c>
    </row>
    <row>
      <c>
        <v>2604433</v>
      </c>
      <c>
        <v>1</v>
      </c>
      <c>
        <is>
          <t>İZMİR</t>
        </is>
      </c>
      <c>
        <v>BERGAMA</v>
      </c>
      <c>
        <is>
          <t>DM</t>
        </is>
      </c>
      <c>
        <v>AYASKENT DM-1 35-16-M00009_BÖLCEK M010_82964187</v>
      </c>
      <c>
        <v>Şebeke Yenileme ve Kapasite Artışı Çalışması</v>
      </c>
      <c>
        <v>Dağıtım-OG</v>
      </c>
      <c>
        <v>Uzun</v>
      </c>
      <c>
        <v>Şebeke işletmecisi</v>
      </c>
      <c>
        <v>Bildirimli</v>
      </c>
      <c>
        <is>
          <t>11.07.2023 10:06:43</t>
        </is>
      </c>
      <c>
        <is>
          <t>11.07.2023 17:38:15</t>
        </is>
      </c>
      <c>
        <v>7.525555555</v>
      </c>
      <c>
        <v>0</v>
      </c>
      <c>
        <v>3461</v>
      </c>
      <c>
        <v>102</v>
      </c>
      <c>
        <v>681</v>
      </c>
      <c>
        <v>17</v>
      </c>
      <c>
        <v>460</v>
      </c>
      <c>
        <v>8</v>
      </c>
      <c>
        <v>1</v>
      </c>
      <c>
        <v>0</v>
      </c>
      <c>
        <v>4386.478960214881</v>
      </c>
      <c>
        <v>3748.24673842838</v>
      </c>
      <c>
        <v>11588.513921470802</v>
      </c>
      <c>
        <v>1017.064530727031</v>
      </c>
      <c>
        <v>3377.166033222993</v>
      </c>
      <c>
        <v>4206.146507988361</v>
      </c>
      <c>
        <v>1.6564752099611417</v>
      </c>
      <c>
        <v>28325.273167262407</v>
      </c>
    </row>
    <row>
      <c>
        <v>2604539</v>
      </c>
      <c>
        <v>1</v>
      </c>
      <c>
        <is>
          <t>MANİSA</t>
        </is>
      </c>
      <c>
        <v>KULA</v>
      </c>
      <c>
        <is>
          <t>Saha Dağıtım Kutusu (SDK)</t>
        </is>
      </c>
      <c>
        <v>TR-59 45-77-L00059_D d1b_42437944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11.07.2023 11:20:27</t>
        </is>
      </c>
      <c>
        <is>
          <t>11.07.2023 13:20:06</t>
        </is>
      </c>
      <c>
        <v>1.994166666</v>
      </c>
      <c>
        <v>0</v>
      </c>
      <c>
        <v>59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22.02208317730657</v>
      </c>
      <c>
        <v>0</v>
      </c>
      <c>
        <v>0</v>
      </c>
      <c>
        <v>0</v>
      </c>
      <c>
        <v>3.5895207858724034</v>
      </c>
      <c>
        <v>0</v>
      </c>
      <c>
        <v>0</v>
      </c>
      <c>
        <v>25.611603963178972</v>
      </c>
    </row>
    <row>
      <c>
        <v>2604585</v>
      </c>
      <c>
        <v>1</v>
      </c>
      <c>
        <is>
          <t>MANİSA</t>
        </is>
      </c>
      <c>
        <v>SALİHLİ</v>
      </c>
      <c>
        <is>
          <t>TM Fideri</t>
        </is>
      </c>
      <c>
        <v>DEMİRKÖPRÜ TM 45-78-A00005_KULA M05_2329518</v>
      </c>
      <c>
        <v>OG Fider Açması</v>
      </c>
      <c>
        <v>Dağıtım-OG</v>
      </c>
      <c>
        <v>Kısa</v>
      </c>
      <c>
        <v>Şebeke işletmecisi</v>
      </c>
      <c>
        <v>Bildirimsiz</v>
      </c>
      <c>
        <is>
          <t>11.07.2023 12:12:57</t>
        </is>
      </c>
      <c>
        <is>
          <t>11.07.2023 12:15:31</t>
        </is>
      </c>
      <c>
        <v>0.042777777</v>
      </c>
      <c>
        <v>17</v>
      </c>
      <c>
        <v>1151</v>
      </c>
      <c>
        <v>201</v>
      </c>
      <c>
        <v>87</v>
      </c>
      <c>
        <v>31</v>
      </c>
      <c>
        <v>90</v>
      </c>
      <c>
        <v>0</v>
      </c>
      <c>
        <v>0</v>
      </c>
      <c>
        <v>0.1894197163252454</v>
      </c>
      <c>
        <v>8.395042779123862</v>
      </c>
      <c>
        <v>62.611691653361895</v>
      </c>
      <c>
        <v>6.450942458073639</v>
      </c>
      <c>
        <v>6.322408802175358</v>
      </c>
      <c>
        <v>2.9973052468426125</v>
      </c>
      <c>
        <v>0</v>
      </c>
      <c>
        <v>0</v>
      </c>
      <c>
        <v>86.96681065590262</v>
      </c>
    </row>
    <row>
      <c>
        <v>2604831</v>
      </c>
      <c>
        <v>1</v>
      </c>
      <c>
        <is>
          <t>İZMİR</t>
        </is>
      </c>
      <c>
        <v>FOÇA</v>
      </c>
      <c>
        <is>
          <t>AG Fideri</t>
        </is>
      </c>
      <c>
        <v>FOÇAKÖY TR-1 35-23-M00222_B_91434845_91434845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11.07.2023 17:07:20</t>
        </is>
      </c>
      <c>
        <is>
          <t>11.07.2023 18:07:11</t>
        </is>
      </c>
      <c>
        <v>0.9975</v>
      </c>
      <c>
        <v>0</v>
      </c>
      <c>
        <v>31</v>
      </c>
      <c>
        <v>0</v>
      </c>
      <c>
        <v>0</v>
      </c>
      <c>
        <v>0</v>
      </c>
      <c>
        <v>10</v>
      </c>
      <c>
        <v>0</v>
      </c>
      <c>
        <v>0</v>
      </c>
      <c>
        <v>0</v>
      </c>
      <c>
        <v>17.742643079095355</v>
      </c>
      <c>
        <v>0</v>
      </c>
      <c>
        <v>0</v>
      </c>
      <c>
        <v>0</v>
      </c>
      <c>
        <v>4.760352593051864</v>
      </c>
      <c>
        <v>0</v>
      </c>
      <c>
        <v>0</v>
      </c>
      <c>
        <v>22.502995672147218</v>
      </c>
    </row>
    <row>
      <c>
        <v>2604997</v>
      </c>
      <c>
        <v>1</v>
      </c>
      <c>
        <is>
          <t>İZMİR</t>
        </is>
      </c>
      <c>
        <v>MENEMEN</v>
      </c>
      <c>
        <is>
          <t>AG Fideri</t>
        </is>
      </c>
      <c>
        <v>KOYUNDERE TR-17 (DM-3/3) 35-28-M00139_C_56364744_56364744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11.07.2023 20:01:31</t>
        </is>
      </c>
      <c>
        <is>
          <t>11.07.2023 20:52:13</t>
        </is>
      </c>
      <c>
        <v>0.845</v>
      </c>
      <c>
        <v>0</v>
      </c>
      <c>
        <v>97</v>
      </c>
      <c>
        <v>0</v>
      </c>
      <c>
        <v>0</v>
      </c>
      <c>
        <v>0</v>
      </c>
      <c>
        <v>7</v>
      </c>
      <c>
        <v>0</v>
      </c>
      <c>
        <v>0</v>
      </c>
      <c>
        <v>0</v>
      </c>
      <c>
        <v>20.632817319913276</v>
      </c>
      <c>
        <v>0</v>
      </c>
      <c>
        <v>0</v>
      </c>
      <c>
        <v>0</v>
      </c>
      <c>
        <v>6.8650365411789975</v>
      </c>
      <c>
        <v>0</v>
      </c>
      <c>
        <v>0</v>
      </c>
      <c>
        <v>27.497853861092274</v>
      </c>
    </row>
    <row>
      <c>
        <v>2604333</v>
      </c>
      <c>
        <v>1</v>
      </c>
      <c>
        <is>
          <t>MANİSA</t>
        </is>
      </c>
      <c>
        <v>ALAŞEHİR</v>
      </c>
      <c>
        <is>
          <t>KÖK</t>
        </is>
      </c>
      <c>
        <v>DELEMENLER KÖK 45-73-M00490_HACIALİLER M03_2317059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11.07.2023 08:56:31</t>
        </is>
      </c>
      <c>
        <is>
          <t>11.07.2023 09:33:17</t>
        </is>
      </c>
      <c>
        <v>0.612777777</v>
      </c>
      <c>
        <v>7</v>
      </c>
      <c>
        <v>1610</v>
      </c>
      <c>
        <v>16</v>
      </c>
      <c>
        <v>409</v>
      </c>
      <c>
        <v>6</v>
      </c>
      <c>
        <v>127</v>
      </c>
      <c>
        <v>0</v>
      </c>
      <c>
        <v>0</v>
      </c>
      <c>
        <v>1.0387385135430216</v>
      </c>
      <c>
        <v>182.27136291084955</v>
      </c>
      <c>
        <v>87.05675672257357</v>
      </c>
      <c>
        <v>366.7841062068895</v>
      </c>
      <c>
        <v>30.145768422266727</v>
      </c>
      <c>
        <v>57.50863953025753</v>
      </c>
      <c>
        <v>0</v>
      </c>
      <c>
        <v>0</v>
      </c>
      <c>
        <v>724.8053723063799</v>
      </c>
    </row>
    <row>
      <c>
        <v>2604668</v>
      </c>
      <c>
        <v>1</v>
      </c>
      <c>
        <is>
          <t>İZMİR</t>
        </is>
      </c>
      <c>
        <v>BUCA</v>
      </c>
      <c>
        <is>
          <t>OG Fideri</t>
        </is>
      </c>
      <c>
        <v>K-634 35-03-K00634_K-592 K02_41923044</v>
      </c>
      <c>
        <v>Manevra</v>
      </c>
      <c>
        <v>Dağıtım-OG</v>
      </c>
      <c>
        <v>Kısa</v>
      </c>
      <c>
        <v>Şebeke işletmecisi</v>
      </c>
      <c>
        <v>Bildirimsiz</v>
      </c>
      <c>
        <is>
          <t>11.07.2023 13:55:21</t>
        </is>
      </c>
      <c>
        <is>
          <t>11.07.2023 13:57:01</t>
        </is>
      </c>
      <c>
        <v>0.027777777</v>
      </c>
      <c>
        <v>0</v>
      </c>
      <c>
        <v>1653</v>
      </c>
      <c>
        <v>0</v>
      </c>
      <c>
        <v>0</v>
      </c>
      <c>
        <v>0</v>
      </c>
      <c>
        <v>128</v>
      </c>
      <c>
        <v>0</v>
      </c>
      <c>
        <v>0</v>
      </c>
      <c>
        <v>0</v>
      </c>
      <c>
        <v>11.714400900195972</v>
      </c>
      <c>
        <v>0</v>
      </c>
      <c>
        <v>0</v>
      </c>
      <c>
        <v>0</v>
      </c>
      <c>
        <v>6.006839894490512</v>
      </c>
      <c>
        <v>0</v>
      </c>
      <c>
        <v>0</v>
      </c>
      <c>
        <v>17.721240794686484</v>
      </c>
    </row>
    <row>
      <c>
        <v>2604642</v>
      </c>
      <c>
        <v>1</v>
      </c>
      <c>
        <is>
          <t>İZMİR</t>
        </is>
      </c>
      <c>
        <v>BORNOVA</v>
      </c>
      <c>
        <is>
          <t>AG Fideri</t>
        </is>
      </c>
      <c>
        <v>K-3001 35-02-K03001_A_56383764_56383764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11.07.2023 13:22:46</t>
        </is>
      </c>
      <c>
        <is>
          <t>11.07.2023 13:49:13</t>
        </is>
      </c>
      <c>
        <v>0.440833333</v>
      </c>
      <c>
        <v>0</v>
      </c>
      <c>
        <v>169</v>
      </c>
      <c>
        <v>0</v>
      </c>
      <c>
        <v>0</v>
      </c>
      <c>
        <v>0</v>
      </c>
      <c>
        <v>19</v>
      </c>
      <c>
        <v>0</v>
      </c>
      <c>
        <v>0</v>
      </c>
      <c>
        <v>0</v>
      </c>
      <c>
        <v>22.21495175532513</v>
      </c>
      <c>
        <v>0</v>
      </c>
      <c>
        <v>0</v>
      </c>
      <c>
        <v>0</v>
      </c>
      <c>
        <v>13.562982944811587</v>
      </c>
      <c>
        <v>0</v>
      </c>
      <c>
        <v>0</v>
      </c>
      <c>
        <v>35.77793470013672</v>
      </c>
    </row>
    <row>
      <c>
        <v>2604766</v>
      </c>
      <c>
        <v>2</v>
      </c>
      <c>
        <is>
          <t>İZMİR</t>
        </is>
      </c>
      <c>
        <v>KARABURUN</v>
      </c>
      <c>
        <is>
          <t>Dağıtım Transformatörü</t>
        </is>
      </c>
      <c>
        <v>KÖSEDERE TR-1 35-21-L00124_35-21-L00124_2349075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11.07.2023 19:42:18</t>
        </is>
      </c>
      <c>
        <is>
          <t>11.07.2023 19:46:18</t>
        </is>
      </c>
      <c>
        <v>0.066666666</v>
      </c>
      <c>
        <v>0</v>
      </c>
      <c>
        <v>205</v>
      </c>
      <c>
        <v>0</v>
      </c>
      <c>
        <v>3</v>
      </c>
      <c>
        <v>0</v>
      </c>
      <c>
        <v>34</v>
      </c>
      <c>
        <v>0</v>
      </c>
      <c>
        <v>1</v>
      </c>
      <c>
        <v>0</v>
      </c>
      <c>
        <v>2.1425694892747464</v>
      </c>
      <c>
        <v>0</v>
      </c>
      <c>
        <v>0.013847813801</v>
      </c>
      <c>
        <v>0</v>
      </c>
      <c>
        <v>1.31076329447276</v>
      </c>
      <c>
        <v>0</v>
      </c>
      <c>
        <v>0</v>
      </c>
      <c>
        <v>3.4671805975485066</v>
      </c>
    </row>
    <row>
      <c>
        <v>2604356</v>
      </c>
      <c>
        <v>1</v>
      </c>
      <c>
        <is>
          <t>İZMİR</t>
        </is>
      </c>
      <c>
        <v>BUCA</v>
      </c>
      <c>
        <is>
          <t>Dağıtım Transformatörü</t>
        </is>
      </c>
      <c>
        <v>M-1498 35-03-M01498_35-03-M01498_41928367</v>
      </c>
      <c>
        <v>Şebeke Yenileme ve Kapasite Artışı Çalışması</v>
      </c>
      <c>
        <v>Dağıtım-AG</v>
      </c>
      <c>
        <v>Uzun</v>
      </c>
      <c>
        <v>Şebeke işletmecisi</v>
      </c>
      <c>
        <v>Bildirimli</v>
      </c>
      <c>
        <is>
          <t>11.07.2023 09:12:17</t>
        </is>
      </c>
      <c>
        <is>
          <t>11.07.2023 17:48:46</t>
        </is>
      </c>
      <c>
        <v>8.608055555</v>
      </c>
      <c>
        <v>0</v>
      </c>
      <c>
        <v>459</v>
      </c>
      <c>
        <v>0</v>
      </c>
      <c>
        <v>0</v>
      </c>
      <c>
        <v>0</v>
      </c>
      <c>
        <v>17</v>
      </c>
      <c>
        <v>0</v>
      </c>
      <c>
        <v>1</v>
      </c>
      <c>
        <v>0</v>
      </c>
      <c>
        <v>1115.044118552283</v>
      </c>
      <c>
        <v>0</v>
      </c>
      <c>
        <v>0</v>
      </c>
      <c>
        <v>0</v>
      </c>
      <c>
        <v>103.77087335763794</v>
      </c>
      <c>
        <v>0</v>
      </c>
      <c>
        <v>59.612925897102755</v>
      </c>
      <c>
        <v>1278.4279178070237</v>
      </c>
    </row>
    <row>
      <c>
        <v>2604599</v>
      </c>
      <c>
        <v>1</v>
      </c>
      <c>
        <is>
          <t>İZMİR</t>
        </is>
      </c>
      <c>
        <v>ALİAĞA</v>
      </c>
      <c>
        <is>
          <t>KÖK</t>
        </is>
      </c>
      <c>
        <v>BARAJ KÖK 35-17-M00461_ÇITAK M04_2122886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11.07.2023 12:33:43</t>
        </is>
      </c>
      <c>
        <is>
          <t>11.07.2023 13:27:16</t>
        </is>
      </c>
      <c>
        <v>0.8925</v>
      </c>
      <c>
        <v>0</v>
      </c>
      <c>
        <v>655</v>
      </c>
      <c>
        <v>3</v>
      </c>
      <c>
        <v>19</v>
      </c>
      <c>
        <v>3</v>
      </c>
      <c>
        <v>35</v>
      </c>
      <c>
        <v>0</v>
      </c>
      <c>
        <v>0</v>
      </c>
      <c>
        <v>0</v>
      </c>
      <c>
        <v>104.20976324361473</v>
      </c>
      <c>
        <v>1.650226898076772</v>
      </c>
      <c>
        <v>22.2182087031738</v>
      </c>
      <c>
        <v>52.47208111956883</v>
      </c>
      <c>
        <v>24.590791622975438</v>
      </c>
      <c>
        <v>0</v>
      </c>
      <c>
        <v>0</v>
      </c>
      <c>
        <v>205.14107158740958</v>
      </c>
    </row>
    <row>
      <c>
        <v>2604376</v>
      </c>
      <c>
        <v>1</v>
      </c>
      <c>
        <is>
          <t>İZMİR</t>
        </is>
      </c>
      <c>
        <v>ÇEŞME</v>
      </c>
      <c>
        <is>
          <t>AG Fideri</t>
        </is>
      </c>
      <c>
        <v>L-430 35-18-L00430_6837302_56354603_56354603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11.07.2023 09:22:44</t>
        </is>
      </c>
      <c>
        <is>
          <t>11.07.2023 13:45:15</t>
        </is>
      </c>
      <c>
        <v>4.375277777</v>
      </c>
      <c>
        <v>0</v>
      </c>
      <c>
        <v>55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169.000686647127</v>
      </c>
      <c>
        <v>0</v>
      </c>
      <c>
        <v>0</v>
      </c>
      <c>
        <v>0</v>
      </c>
      <c>
        <v>13.066000284524712</v>
      </c>
      <c>
        <v>0</v>
      </c>
      <c>
        <v>0</v>
      </c>
      <c>
        <v>182.0666869316517</v>
      </c>
    </row>
    <row>
      <c>
        <v>2604768</v>
      </c>
      <c>
        <v>1</v>
      </c>
      <c>
        <is>
          <t>MANİSA</t>
        </is>
      </c>
      <c>
        <v>KIRKAĞAÇ</v>
      </c>
      <c>
        <is>
          <t>KÖK</t>
        </is>
      </c>
      <c>
        <v>FIRDANLAR KÖK (YATIRIM REZERVE) 45-76-M00257_DEMİRTAŞ M03_96531659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11.07.2023 15:55:06</t>
        </is>
      </c>
      <c>
        <is>
          <t>11.07.2023 17:02:49</t>
        </is>
      </c>
      <c>
        <v>1.128611111</v>
      </c>
      <c>
        <v>2</v>
      </c>
      <c>
        <v>317</v>
      </c>
      <c>
        <v>5</v>
      </c>
      <c>
        <v>60</v>
      </c>
      <c>
        <v>1</v>
      </c>
      <c>
        <v>20</v>
      </c>
      <c>
        <v>0</v>
      </c>
      <c>
        <v>0</v>
      </c>
      <c>
        <v>0.5421784443066667</v>
      </c>
      <c>
        <v>60.63122854067619</v>
      </c>
      <c>
        <v>15.61155847078116</v>
      </c>
      <c>
        <v>62.90174853766929</v>
      </c>
      <c>
        <v>8.329970171036216</v>
      </c>
      <c>
        <v>20.14309797049878</v>
      </c>
      <c>
        <v>0</v>
      </c>
      <c>
        <v>0</v>
      </c>
      <c>
        <v>168.1597821349683</v>
      </c>
    </row>
    <row>
      <c>
        <v>2604954</v>
      </c>
      <c>
        <v>1</v>
      </c>
      <c>
        <is>
          <t>İZMİR</t>
        </is>
      </c>
      <c>
        <v>TİRE</v>
      </c>
      <c>
        <is>
          <t>Dağıtım Transformatörü</t>
        </is>
      </c>
      <c>
        <v>HÜSEYİN HACI NEBİOĞLU SULAMA GRUBU 35-29-L00652_35-29-L00652_2364401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11.07.2023 18:58:37</t>
        </is>
      </c>
      <c>
        <is>
          <t>11.07.2023 20:10:52</t>
        </is>
      </c>
      <c>
        <v>1.204166666</v>
      </c>
      <c>
        <v>0</v>
      </c>
      <c>
        <v>0</v>
      </c>
      <c>
        <v>0</v>
      </c>
      <c>
        <v>9</v>
      </c>
      <c>
        <v>0</v>
      </c>
      <c>
        <v>3</v>
      </c>
      <c>
        <v>0</v>
      </c>
      <c>
        <v>0</v>
      </c>
      <c>
        <v>0</v>
      </c>
      <c>
        <v>0</v>
      </c>
      <c>
        <v>0</v>
      </c>
      <c>
        <v>88.49565842439446</v>
      </c>
      <c>
        <v>0</v>
      </c>
      <c>
        <v>15.593470833430079</v>
      </c>
      <c>
        <v>0</v>
      </c>
      <c>
        <v>0</v>
      </c>
      <c>
        <v>104.08912925782454</v>
      </c>
    </row>
    <row>
      <c>
        <v>2604854</v>
      </c>
      <c>
        <v>1</v>
      </c>
      <c>
        <is>
          <t>İZMİR</t>
        </is>
      </c>
      <c>
        <v>BORNOVA</v>
      </c>
      <c>
        <is>
          <t>Dağıtım Transformatörü</t>
        </is>
      </c>
      <c>
        <v>M-127 35-02-M00127_35-02-M00127_2354150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11.07.2023 17:25:41</t>
        </is>
      </c>
      <c>
        <is>
          <t>11.07.2023 17:42:09</t>
        </is>
      </c>
      <c>
        <v>0.274444444</v>
      </c>
      <c>
        <v>0</v>
      </c>
      <c>
        <v>0</v>
      </c>
      <c>
        <v>0</v>
      </c>
      <c>
        <v>0</v>
      </c>
      <c>
        <v>0</v>
      </c>
      <c>
        <v>26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14.312637146738583</v>
      </c>
      <c>
        <v>0</v>
      </c>
      <c>
        <v>15.16394342436942</v>
      </c>
      <c>
        <v>29.476580571108002</v>
      </c>
    </row>
    <row>
      <c>
        <v>2604562</v>
      </c>
      <c>
        <v>1</v>
      </c>
      <c>
        <is>
          <t>İZMİR</t>
        </is>
      </c>
      <c>
        <v>KEMALPAŞA</v>
      </c>
      <c>
        <is>
          <t>Kullanıcı Bağlantı Hattı</t>
        </is>
      </c>
      <c>
        <v>ÖRNEKKÖY TR-2 35-27-L00324_912905503_912905503</v>
      </c>
      <c>
        <v>Üçüncü Şahısların Vermiş Olduğu Hasarlar</v>
      </c>
      <c>
        <v>Dağıtım-AG</v>
      </c>
      <c>
        <v>Uzun</v>
      </c>
      <c>
        <v>Dışsal</v>
      </c>
      <c>
        <v>Bildirimsiz</v>
      </c>
      <c>
        <is>
          <t>11.07.2023 11:49:36</t>
        </is>
      </c>
      <c>
        <is>
          <t>11.07.2023 14:54:12</t>
        </is>
      </c>
      <c>
        <v>3.076666666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1.0223795161855112</v>
      </c>
      <c>
        <v>0</v>
      </c>
      <c>
        <v>0</v>
      </c>
      <c>
        <v>0</v>
      </c>
      <c>
        <v>0</v>
      </c>
      <c>
        <v>0</v>
      </c>
      <c>
        <v>0</v>
      </c>
      <c>
        <v>1.0223795161855112</v>
      </c>
    </row>
    <row>
      <c>
        <v>2604797</v>
      </c>
      <c>
        <v>1</v>
      </c>
      <c>
        <is>
          <t>İZMİR</t>
        </is>
      </c>
      <c>
        <v>KINIK</v>
      </c>
      <c>
        <is>
          <t>Dağıtım Transformatörü</t>
        </is>
      </c>
      <c>
        <v>YAYAKENT TR-8 35-24-M00008_35-24-M00008_2377345</v>
      </c>
      <c>
        <v>AG Yük Ayırıcı Arızası</v>
      </c>
      <c>
        <v>Dağıtım-AG</v>
      </c>
      <c>
        <v>Uzun</v>
      </c>
      <c>
        <v>Şebeke işletmecisi</v>
      </c>
      <c>
        <v>Bildirimsiz</v>
      </c>
      <c>
        <is>
          <t>11.07.2023 16:22:33</t>
        </is>
      </c>
      <c>
        <is>
          <t>11.07.2023 20:46:24</t>
        </is>
      </c>
      <c>
        <v>4.3975</v>
      </c>
      <c>
        <v>0</v>
      </c>
      <c>
        <v>10</v>
      </c>
      <c>
        <v>0</v>
      </c>
      <c>
        <v>42</v>
      </c>
      <c>
        <v>0</v>
      </c>
      <c>
        <v>19</v>
      </c>
      <c>
        <v>0</v>
      </c>
      <c>
        <v>0</v>
      </c>
      <c>
        <v>0</v>
      </c>
      <c>
        <v>8.085245055255841</v>
      </c>
      <c>
        <v>0</v>
      </c>
      <c>
        <v>434.04088601321064</v>
      </c>
      <c>
        <v>0</v>
      </c>
      <c>
        <v>208.42503299653916</v>
      </c>
      <c>
        <v>0</v>
      </c>
      <c>
        <v>0</v>
      </c>
      <c>
        <v>650.5511640650057</v>
      </c>
    </row>
    <row>
      <c>
        <v>2604465</v>
      </c>
      <c>
        <v>1</v>
      </c>
      <c>
        <is>
          <t>MANİSA</t>
        </is>
      </c>
      <c>
        <v>SALİHLİ</v>
      </c>
      <c>
        <is>
          <t>Dağıtım Transformatörü</t>
        </is>
      </c>
      <c>
        <v>DURASILLI TARIMSAL SULAMA-4 TR 45-78-M00988_45-78-M00988_2353221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11.07.2023 10:23:31</t>
        </is>
      </c>
      <c>
        <is>
          <t>11.07.2023 11:37:05</t>
        </is>
      </c>
      <c>
        <v>1.226111111</v>
      </c>
      <c>
        <v>0</v>
      </c>
      <c>
        <v>0</v>
      </c>
      <c>
        <v>0</v>
      </c>
      <c>
        <v>6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39.95505958653435</v>
      </c>
      <c>
        <v>0</v>
      </c>
      <c>
        <v>0</v>
      </c>
      <c>
        <v>0</v>
      </c>
      <c>
        <v>0</v>
      </c>
      <c>
        <v>39.95505958653435</v>
      </c>
    </row>
    <row>
      <c>
        <v>2604302</v>
      </c>
      <c>
        <v>1</v>
      </c>
      <c>
        <is>
          <t>MANİSA</t>
        </is>
      </c>
      <c>
        <v>ALAŞEHİR</v>
      </c>
      <c>
        <is>
          <t>AG Fideri</t>
        </is>
      </c>
      <c>
        <v>AZİZTEPE TR-1 45-73-M00214_A_91038027_91038027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11.07.2023 07:57:07</t>
        </is>
      </c>
      <c>
        <is>
          <t>11.07.2023 12:21:54</t>
        </is>
      </c>
      <c>
        <v>4.413055555</v>
      </c>
      <c>
        <v>0</v>
      </c>
      <c>
        <v>11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3.934793440141539</v>
      </c>
      <c>
        <v>0</v>
      </c>
      <c>
        <v>0</v>
      </c>
      <c>
        <v>0</v>
      </c>
      <c>
        <v>0</v>
      </c>
      <c>
        <v>0</v>
      </c>
      <c>
        <v>0</v>
      </c>
      <c>
        <v>3.934793440141539</v>
      </c>
    </row>
    <row>
      <c>
        <v>2604628</v>
      </c>
      <c>
        <v>1</v>
      </c>
      <c>
        <is>
          <t>İZMİR</t>
        </is>
      </c>
      <c>
        <v>URLA</v>
      </c>
      <c>
        <is>
          <t>Dağıtım Transformatörü</t>
        </is>
      </c>
      <c>
        <v>TR-138 35-19-L00138_35-19-L00138_2361786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11.07.2023 13:02:42</t>
        </is>
      </c>
      <c>
        <is>
          <t>11.07.2023 13:37:50</t>
        </is>
      </c>
      <c>
        <v>0.585555555</v>
      </c>
      <c>
        <v>0</v>
      </c>
      <c>
        <v>156</v>
      </c>
      <c>
        <v>0</v>
      </c>
      <c>
        <v>20</v>
      </c>
      <c>
        <v>0</v>
      </c>
      <c>
        <v>36</v>
      </c>
      <c>
        <v>0</v>
      </c>
      <c>
        <v>0</v>
      </c>
      <c>
        <v>0</v>
      </c>
      <c>
        <v>24.753744327719083</v>
      </c>
      <c>
        <v>0</v>
      </c>
      <c>
        <v>4.224546668568701</v>
      </c>
      <c>
        <v>0</v>
      </c>
      <c>
        <v>20.189223205303787</v>
      </c>
      <c>
        <v>0</v>
      </c>
      <c>
        <v>0</v>
      </c>
      <c>
        <v>49.16751420159157</v>
      </c>
    </row>
    <row>
      <c>
        <v>2604256</v>
      </c>
      <c>
        <v>1</v>
      </c>
      <c>
        <is>
          <t>İZMİR</t>
        </is>
      </c>
      <c>
        <v>BERGAMA</v>
      </c>
      <c>
        <is>
          <t>DM</t>
        </is>
      </c>
      <c>
        <v>AŞAĞICUMA DM 35-16-M00103_BERGAMA TM-GERİLİM M05_72040366</v>
      </c>
      <c>
        <v>OG Fider Açması</v>
      </c>
      <c>
        <v>Dağıtım-OG</v>
      </c>
      <c>
        <v>Kısa</v>
      </c>
      <c>
        <v>Şebeke işletmecisi</v>
      </c>
      <c>
        <v>Bildirimsiz</v>
      </c>
      <c>
        <is>
          <t>11.07.2023 05:41:01</t>
        </is>
      </c>
      <c>
        <is>
          <t>11.07.2023 05:41:41</t>
        </is>
      </c>
      <c>
        <v>0.011111111</v>
      </c>
      <c>
        <v>1</v>
      </c>
      <c>
        <v>1703</v>
      </c>
      <c>
        <v>14</v>
      </c>
      <c>
        <v>54</v>
      </c>
      <c>
        <v>28</v>
      </c>
      <c>
        <v>401</v>
      </c>
      <c>
        <v>12</v>
      </c>
      <c>
        <v>1</v>
      </c>
      <c>
        <v>0.006488188462241111</v>
      </c>
      <c>
        <v>1.9652100333486826</v>
      </c>
      <c>
        <v>0.17322585172548893</v>
      </c>
      <c>
        <v>0.703767271791289</v>
      </c>
      <c>
        <v>0.9168792354226598</v>
      </c>
      <c>
        <v>1.2641718357960015</v>
      </c>
      <c>
        <v>4.52816204028686</v>
      </c>
      <c>
        <v>0.08590581603159111</v>
      </c>
      <c>
        <v>9.643810272864814</v>
      </c>
    </row>
    <row>
      <c>
        <v>2604674</v>
      </c>
      <c>
        <v>1</v>
      </c>
      <c>
        <is>
          <t>İZMİR</t>
        </is>
      </c>
      <c>
        <v>DİKİLİ</v>
      </c>
      <c>
        <is>
          <t>Kullanıcı Bağlantı Hattı</t>
        </is>
      </c>
      <c>
        <v>ÇANDARLI TR-1 35-30-M00001_955310913_955310913</v>
      </c>
      <c>
        <v>AG Branşman Yeraltı Kablo Arızası</v>
      </c>
      <c>
        <v>Dağıtım-AG</v>
      </c>
      <c>
        <v>Uzun</v>
      </c>
      <c>
        <v>Şebeke işletmecisi</v>
      </c>
      <c>
        <v>Bildirimsiz</v>
      </c>
      <c>
        <is>
          <t>11.07.2023 14:04:14</t>
        </is>
      </c>
      <c>
        <is>
          <t>11.07.2023 17:51:45</t>
        </is>
      </c>
      <c>
        <v>3.791944444</v>
      </c>
      <c>
        <v>0</v>
      </c>
      <c>
        <v>1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0.6398605561825117</v>
      </c>
      <c>
        <v>0</v>
      </c>
      <c>
        <v>0</v>
      </c>
      <c>
        <v>0</v>
      </c>
      <c>
        <v>10.287896241790921</v>
      </c>
      <c>
        <v>0</v>
      </c>
      <c>
        <v>0</v>
      </c>
      <c>
        <v>10.927756797973434</v>
      </c>
    </row>
    <row>
      <c>
        <v>2604943</v>
      </c>
      <c>
        <v>1</v>
      </c>
      <c>
        <is>
          <t>İZMİR</t>
        </is>
      </c>
      <c>
        <v>KEMALPAŞA</v>
      </c>
      <c>
        <is>
          <t>OG Fideri</t>
        </is>
      </c>
      <c>
        <v>VEZİR YILDIZ SLM GRB TR 35-27-M00545_DIREK TIPI TRAFO HUCRESI H01_2054787</v>
      </c>
      <c>
        <v>Hırsızlık </v>
      </c>
      <c>
        <v>Dağıtım-OG</v>
      </c>
      <c>
        <v>Uzun</v>
      </c>
      <c>
        <v>Şebeke işletmecisi</v>
      </c>
      <c>
        <v>Bildirimsiz</v>
      </c>
      <c>
        <is>
          <t>11.07.2023 18:48:58</t>
        </is>
      </c>
      <c>
        <is>
          <t>11.07.2023 21:06:56</t>
        </is>
      </c>
      <c>
        <v>2.299444444</v>
      </c>
      <c>
        <v>0</v>
      </c>
      <c>
        <v>8</v>
      </c>
      <c>
        <v>0</v>
      </c>
      <c>
        <v>18</v>
      </c>
      <c>
        <v>0</v>
      </c>
      <c>
        <v>1</v>
      </c>
      <c>
        <v>0</v>
      </c>
      <c>
        <v>0</v>
      </c>
      <c>
        <v>0</v>
      </c>
      <c>
        <v>3.571019603914145</v>
      </c>
      <c>
        <v>0</v>
      </c>
      <c>
        <v>31.72252455185966</v>
      </c>
      <c>
        <v>0</v>
      </c>
      <c>
        <v>4.003622523942222</v>
      </c>
      <c>
        <v>0</v>
      </c>
      <c>
        <v>0</v>
      </c>
      <c>
        <v>39.29716667971602</v>
      </c>
    </row>
    <row>
      <c>
        <v>2604883</v>
      </c>
      <c>
        <v>1</v>
      </c>
      <c>
        <is>
          <t>MANİSA</t>
        </is>
      </c>
      <c>
        <v>SALİHLİ</v>
      </c>
      <c>
        <is>
          <t>OG Fideri</t>
        </is>
      </c>
      <c>
        <v>ÇAPAKLI KÖK 45-78-M01161_HatBaşıAyırıcı_53138968 M05_53138968</v>
      </c>
      <c>
        <v>Manevra</v>
      </c>
      <c>
        <v>Dağıtım-OG</v>
      </c>
      <c>
        <v>Uzun</v>
      </c>
      <c>
        <v>Şebeke işletmecisi</v>
      </c>
      <c>
        <v>Bildirimsiz</v>
      </c>
      <c>
        <is>
          <t>11.07.2023 18:02:06</t>
        </is>
      </c>
      <c>
        <is>
          <t>11.07.2023 18:11:42</t>
        </is>
      </c>
      <c>
        <v>0.16</v>
      </c>
      <c>
        <v>4</v>
      </c>
      <c>
        <v>267</v>
      </c>
      <c>
        <v>87</v>
      </c>
      <c>
        <v>112</v>
      </c>
      <c>
        <v>6</v>
      </c>
      <c>
        <v>17</v>
      </c>
      <c>
        <v>2</v>
      </c>
      <c>
        <v>0</v>
      </c>
      <c>
        <v>0.05782370793628801</v>
      </c>
      <c>
        <v>8.159631675341908</v>
      </c>
      <c>
        <v>92.23030170760596</v>
      </c>
      <c>
        <v>58.90464134317594</v>
      </c>
      <c>
        <v>4.059492006821761</v>
      </c>
      <c>
        <v>1.546428322623744</v>
      </c>
      <c>
        <v>20.192519924664335</v>
      </c>
      <c>
        <v>0</v>
      </c>
      <c>
        <v>185.15083868816993</v>
      </c>
    </row>
    <row>
      <c>
        <v>2604296</v>
      </c>
      <c>
        <v>1</v>
      </c>
      <c>
        <is>
          <t>İZMİR</t>
        </is>
      </c>
      <c>
        <v>MENDERES</v>
      </c>
      <c>
        <is>
          <t>AG Fideri</t>
        </is>
      </c>
      <c>
        <v>GÜMÜLDÜR M-52 35-25-M00052_A_56384259_56384259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11.07.2023 07:39:19</t>
        </is>
      </c>
      <c>
        <is>
          <t>11.07.2023 09:16:45</t>
        </is>
      </c>
      <c>
        <v>1.623888888</v>
      </c>
      <c>
        <v>0</v>
      </c>
      <c>
        <v>0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2.646412660593333</v>
      </c>
      <c>
        <v>0</v>
      </c>
      <c>
        <v>0</v>
      </c>
      <c>
        <v>2.646412660593333</v>
      </c>
    </row>
    <row>
      <c>
        <v>2604983</v>
      </c>
      <c>
        <v>1</v>
      </c>
      <c>
        <is>
          <t>MANİSA</t>
        </is>
      </c>
      <c>
        <v>ALAŞEHİR</v>
      </c>
      <c>
        <is>
          <t>Kullanıcı Bağlantı Hattı</t>
        </is>
      </c>
      <c>
        <v>KENANPAŞA TR-1 45-73-M00749_945649834_945649834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11.07.2023 19:36:09</t>
        </is>
      </c>
      <c>
        <is>
          <t>11.07.2023 22:03:18</t>
        </is>
      </c>
      <c>
        <v>2.4525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0.490680417387745</v>
      </c>
      <c>
        <v>0</v>
      </c>
      <c>
        <v>0</v>
      </c>
      <c>
        <v>0</v>
      </c>
      <c>
        <v>0</v>
      </c>
      <c>
        <v>0</v>
      </c>
      <c>
        <v>0</v>
      </c>
      <c>
        <v>0.490680417387745</v>
      </c>
    </row>
    <row>
      <c>
        <v>2605029</v>
      </c>
      <c>
        <v>1</v>
      </c>
      <c>
        <is>
          <t>MANİSA</t>
        </is>
      </c>
      <c>
        <v>SOMA</v>
      </c>
      <c>
        <is>
          <t>DM</t>
        </is>
      </c>
      <c>
        <v>SOMA A SANTRALİ İM/DM 45-82-A00001_KIRKAĞAÇ L15_2091660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11.07.2023 20:40:41</t>
        </is>
      </c>
      <c>
        <is>
          <t>11.07.2023 21:03:15</t>
        </is>
      </c>
      <c>
        <v>0.376111111</v>
      </c>
      <c>
        <v>8</v>
      </c>
      <c>
        <v>723</v>
      </c>
      <c>
        <v>200</v>
      </c>
      <c>
        <v>60</v>
      </c>
      <c>
        <v>18</v>
      </c>
      <c>
        <v>93</v>
      </c>
      <c>
        <v>0</v>
      </c>
      <c>
        <v>0</v>
      </c>
      <c>
        <v>0.7457071435382719</v>
      </c>
      <c>
        <v>42.26699456643594</v>
      </c>
      <c>
        <v>372.482605642541</v>
      </c>
      <c>
        <v>33.56258931561612</v>
      </c>
      <c>
        <v>111.66244599116234</v>
      </c>
      <c>
        <v>14.152602949520363</v>
      </c>
      <c>
        <v>0</v>
      </c>
      <c>
        <v>0</v>
      </c>
      <c>
        <v>574.872945608814</v>
      </c>
    </row>
    <row>
      <c>
        <v>2604714</v>
      </c>
      <c>
        <v>1</v>
      </c>
      <c>
        <is>
          <t>İZMİR</t>
        </is>
      </c>
      <c>
        <v>ALİAĞA</v>
      </c>
      <c>
        <is>
          <t>AG Fideri</t>
        </is>
      </c>
      <c>
        <v>TR-52 35-17-M00052_D_91025021_91025021</v>
      </c>
      <c>
        <v>AG Tel Kopuğu</v>
      </c>
      <c>
        <v>Dağıtım-AG</v>
      </c>
      <c>
        <v>Uzun</v>
      </c>
      <c>
        <v>Şebeke işletmecisi</v>
      </c>
      <c>
        <v>Bildirimsiz</v>
      </c>
      <c>
        <is>
          <t>11.07.2023 14:45:24</t>
        </is>
      </c>
      <c>
        <is>
          <t>11.07.2023 17:58:35</t>
        </is>
      </c>
      <c>
        <v>3.219722222</v>
      </c>
      <c>
        <v>0</v>
      </c>
      <c>
        <v>62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44.34628109221027</v>
      </c>
      <c>
        <v>0</v>
      </c>
      <c>
        <v>0</v>
      </c>
      <c>
        <v>0</v>
      </c>
      <c>
        <v>2.4703074062951313</v>
      </c>
      <c>
        <v>0</v>
      </c>
      <c>
        <v>0</v>
      </c>
      <c>
        <v>46.8165884985054</v>
      </c>
    </row>
    <row>
      <c>
        <v>2604571</v>
      </c>
      <c>
        <v>1</v>
      </c>
      <c>
        <is>
          <t>İZMİR</t>
        </is>
      </c>
      <c>
        <v>ALİAĞA</v>
      </c>
      <c>
        <is>
          <t>AG Fideri</t>
        </is>
      </c>
      <c>
        <v>TR-29 35-17-M00029_A_72297109_72297109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11.07.2023 11:59:26</t>
        </is>
      </c>
      <c>
        <is>
          <t>11.07.2023 12:57:49</t>
        </is>
      </c>
      <c>
        <v>0.973055555</v>
      </c>
      <c>
        <v>0</v>
      </c>
      <c>
        <v>140</v>
      </c>
      <c>
        <v>0</v>
      </c>
      <c>
        <v>0</v>
      </c>
      <c>
        <v>0</v>
      </c>
      <c>
        <v>19</v>
      </c>
      <c>
        <v>0</v>
      </c>
      <c>
        <v>0</v>
      </c>
      <c>
        <v>0</v>
      </c>
      <c>
        <v>40.27852198708528</v>
      </c>
      <c>
        <v>0</v>
      </c>
      <c>
        <v>0</v>
      </c>
      <c>
        <v>0</v>
      </c>
      <c>
        <v>27.24346273760976</v>
      </c>
      <c>
        <v>0</v>
      </c>
      <c>
        <v>0</v>
      </c>
      <c>
        <v>67.52198472469505</v>
      </c>
    </row>
    <row>
      <c>
        <v>2604379</v>
      </c>
      <c>
        <v>1</v>
      </c>
      <c>
        <is>
          <t>MANİSA</t>
        </is>
      </c>
      <c>
        <v>AKHİSAR</v>
      </c>
      <c>
        <is>
          <t>KÖK</t>
        </is>
      </c>
      <c>
        <v>YENİ DOĞAN KÖK 45-72-M00633_GÖLMARMARA M02_79260692</v>
      </c>
      <c>
        <v>Şebeke Yenileme ve Kapasite Artışı Çalışması</v>
      </c>
      <c>
        <v>Dağıtım-OG</v>
      </c>
      <c>
        <v>Uzun</v>
      </c>
      <c>
        <v>Şebeke işletmecisi</v>
      </c>
      <c>
        <v>Bildirimli</v>
      </c>
      <c>
        <is>
          <t>11.07.2023 09:31:07</t>
        </is>
      </c>
      <c>
        <is>
          <t>11.07.2023 16:25:41</t>
        </is>
      </c>
      <c>
        <v>6.909444444</v>
      </c>
      <c>
        <v>17</v>
      </c>
      <c>
        <v>1692</v>
      </c>
      <c>
        <v>96</v>
      </c>
      <c>
        <v>334</v>
      </c>
      <c>
        <v>30</v>
      </c>
      <c>
        <v>112</v>
      </c>
      <c>
        <v>8</v>
      </c>
      <c>
        <v>1</v>
      </c>
      <c>
        <v>73.62301380854994</v>
      </c>
      <c>
        <v>1602.2288105404084</v>
      </c>
      <c>
        <v>9356.860630153044</v>
      </c>
      <c>
        <v>4594.520168914857</v>
      </c>
      <c>
        <v>2106.0280746845383</v>
      </c>
      <c>
        <v>508.4209007269495</v>
      </c>
      <c>
        <v>6848.4952133491515</v>
      </c>
      <c>
        <v>4.802652185895758</v>
      </c>
      <c>
        <v>25094.97946436339</v>
      </c>
    </row>
    <row>
      <c>
        <v>2604671</v>
      </c>
      <c>
        <v>1</v>
      </c>
      <c>
        <is>
          <t>İZMİR</t>
        </is>
      </c>
      <c>
        <v>TİRE</v>
      </c>
      <c>
        <is>
          <t>Dağıtım Transformatörü</t>
        </is>
      </c>
      <c>
        <v>TAŞTEPE TR-2 35-29-L00396_35-29-L00396_2376502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11.07.2023 14:05:11</t>
        </is>
      </c>
      <c>
        <is>
          <t>11.07.2023 14:35:01</t>
        </is>
      </c>
      <c>
        <v>0.497222222</v>
      </c>
      <c>
        <v>0</v>
      </c>
      <c>
        <v>13</v>
      </c>
      <c>
        <v>0</v>
      </c>
      <c>
        <v>11</v>
      </c>
      <c>
        <v>0</v>
      </c>
      <c>
        <v>6</v>
      </c>
      <c>
        <v>0</v>
      </c>
      <c>
        <v>0</v>
      </c>
      <c>
        <v>0</v>
      </c>
      <c>
        <v>4.426420956529902</v>
      </c>
      <c>
        <v>0</v>
      </c>
      <c>
        <v>15.424299087364009</v>
      </c>
      <c>
        <v>0</v>
      </c>
      <c>
        <v>8.65310906335859</v>
      </c>
      <c>
        <v>0</v>
      </c>
      <c>
        <v>0</v>
      </c>
      <c>
        <v>28.5038291072525</v>
      </c>
    </row>
    <row>
      <c>
        <v>2604402</v>
      </c>
      <c>
        <v>1</v>
      </c>
      <c>
        <is>
          <t>İZMİR</t>
        </is>
      </c>
      <c>
        <v>BORNOVA</v>
      </c>
      <c>
        <is>
          <t>AG Fideri</t>
        </is>
      </c>
      <c>
        <v>K-3569 35-02-K03569_A_56372623_56372623</v>
      </c>
      <c>
        <v>Şebeke Yenileme ve Kapasite Artışı Çalışması</v>
      </c>
      <c>
        <v>Dağıtım-AG</v>
      </c>
      <c>
        <v>Uzun</v>
      </c>
      <c>
        <v>Şebeke işletmecisi</v>
      </c>
      <c>
        <v>Bildirimli</v>
      </c>
      <c>
        <is>
          <t>11.07.2023 09:46:27</t>
        </is>
      </c>
      <c>
        <is>
          <t>11.07.2023 18:56:51</t>
        </is>
      </c>
      <c>
        <v>9.173333333</v>
      </c>
      <c>
        <v>0</v>
      </c>
      <c>
        <v>161</v>
      </c>
      <c>
        <v>0</v>
      </c>
      <c>
        <v>0</v>
      </c>
      <c>
        <v>0</v>
      </c>
      <c>
        <v>21</v>
      </c>
      <c>
        <v>0</v>
      </c>
      <c>
        <v>0</v>
      </c>
      <c>
        <v>0</v>
      </c>
      <c>
        <v>363.4032163016752</v>
      </c>
      <c>
        <v>0</v>
      </c>
      <c>
        <v>0</v>
      </c>
      <c>
        <v>0</v>
      </c>
      <c>
        <v>349.75444622833993</v>
      </c>
      <c>
        <v>0</v>
      </c>
      <c>
        <v>0</v>
      </c>
      <c>
        <v>713.1576625300152</v>
      </c>
    </row>
    <row>
      <c>
        <v>2604614</v>
      </c>
      <c>
        <v>1</v>
      </c>
      <c>
        <is>
          <t>İZMİR</t>
        </is>
      </c>
      <c>
        <v>KARABAĞLAR</v>
      </c>
      <c>
        <is>
          <t>AG Fideri</t>
        </is>
      </c>
      <c>
        <v>M-3069(YATIRIM REZERVE) 35-01-M03069_C_56374232_56374232</v>
      </c>
      <c>
        <v>Şebeke Yenileme ve Kapasite Artışı Çalışması</v>
      </c>
      <c>
        <v>Dağıtım-AG</v>
      </c>
      <c>
        <v>Uzun</v>
      </c>
      <c>
        <v>Şebeke işletmecisi</v>
      </c>
      <c>
        <v>Bildirimli</v>
      </c>
      <c>
        <is>
          <t>11.07.2023 12:52:31</t>
        </is>
      </c>
      <c>
        <is>
          <t>11.07.2023 16:49:00</t>
        </is>
      </c>
      <c>
        <v>3.941388888</v>
      </c>
      <c>
        <v>0</v>
      </c>
      <c>
        <v>162</v>
      </c>
      <c>
        <v>0</v>
      </c>
      <c>
        <v>0</v>
      </c>
      <c>
        <v>0</v>
      </c>
      <c>
        <v>8</v>
      </c>
      <c>
        <v>0</v>
      </c>
      <c>
        <v>0</v>
      </c>
      <c>
        <v>0</v>
      </c>
      <c>
        <v>151.27552307125683</v>
      </c>
      <c>
        <v>0</v>
      </c>
      <c>
        <v>0</v>
      </c>
      <c>
        <v>0</v>
      </c>
      <c>
        <v>17.419982491743795</v>
      </c>
      <c>
        <v>0</v>
      </c>
      <c>
        <v>0</v>
      </c>
      <c>
        <v>168.6955055630006</v>
      </c>
    </row>
    <row>
      <c>
        <v>2604259</v>
      </c>
      <c>
        <v>1</v>
      </c>
      <c>
        <is>
          <t>MANİSA</t>
        </is>
      </c>
      <c>
        <v>AKHİSAR</v>
      </c>
      <c>
        <is>
          <t>DM</t>
        </is>
      </c>
      <c>
        <v>DAĞDERE DM 45-72-M00097_ÇITAK M05_2106082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11.07.2023 05:52:48</t>
        </is>
      </c>
      <c>
        <is>
          <t>11.07.2023 08:20:00</t>
        </is>
      </c>
      <c>
        <v>2.453333333</v>
      </c>
      <c>
        <v>3</v>
      </c>
      <c>
        <v>1284</v>
      </c>
      <c>
        <v>5</v>
      </c>
      <c>
        <v>37</v>
      </c>
      <c>
        <v>7</v>
      </c>
      <c>
        <v>69</v>
      </c>
      <c>
        <v>0</v>
      </c>
      <c>
        <v>0</v>
      </c>
      <c>
        <v>1.17235864568</v>
      </c>
      <c>
        <v>216.26211126978856</v>
      </c>
      <c>
        <v>69.9144862061806</v>
      </c>
      <c>
        <v>28.2397699956803</v>
      </c>
      <c>
        <v>30.2139328208292</v>
      </c>
      <c>
        <v>36.445656469630386</v>
      </c>
      <c>
        <v>0</v>
      </c>
      <c>
        <v>0</v>
      </c>
      <c>
        <v>382.24831540778905</v>
      </c>
    </row>
    <row>
      <c>
        <v>2604900</v>
      </c>
      <c>
        <v>1</v>
      </c>
      <c>
        <is>
          <t>MANİSA</t>
        </is>
      </c>
      <c>
        <v>SARUHANLI</v>
      </c>
      <c>
        <is>
          <t>KÖK</t>
        </is>
      </c>
      <c>
        <v>GÜMÜLCELİ KÖK 45-80-M00057_GÜMÜLCELİ TR-2/TR-3/TR-4 M02_72197396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11.07.2023 18:17:01</t>
        </is>
      </c>
      <c>
        <is>
          <t>11.07.2023 18:54:43</t>
        </is>
      </c>
      <c>
        <v>0.628333333</v>
      </c>
      <c>
        <v>0</v>
      </c>
      <c>
        <v>609</v>
      </c>
      <c>
        <v>2</v>
      </c>
      <c>
        <v>33</v>
      </c>
      <c>
        <v>2</v>
      </c>
      <c>
        <v>41</v>
      </c>
      <c>
        <v>1</v>
      </c>
      <c>
        <v>1</v>
      </c>
      <c>
        <v>0</v>
      </c>
      <c>
        <v>74.86519907768864</v>
      </c>
      <c>
        <v>14.161535905284495</v>
      </c>
      <c>
        <v>71.33370038519536</v>
      </c>
      <c>
        <v>1.4376067880096</v>
      </c>
      <c>
        <v>15.919454691411492</v>
      </c>
      <c>
        <v>11.052567160474066</v>
      </c>
      <c>
        <v>62.311366857284995</v>
      </c>
      <c>
        <v>251.08143086534864</v>
      </c>
    </row>
    <row>
      <c>
        <v>2604316</v>
      </c>
      <c>
        <v>1</v>
      </c>
      <c>
        <is>
          <t>İZMİR</t>
        </is>
      </c>
      <c>
        <v>ÖDEMİŞ</v>
      </c>
      <c>
        <is>
          <t>AG Fideri</t>
        </is>
      </c>
      <c>
        <v>YENİKÖY TR-9 35-15-L00384_A_91228198_91228198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11.07.2023 08:29:35</t>
        </is>
      </c>
      <c>
        <is>
          <t>11.07.2023 10:02:21</t>
        </is>
      </c>
      <c>
        <v>1.546111111</v>
      </c>
      <c>
        <v>0</v>
      </c>
      <c>
        <v>3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1.9508768956071099</v>
      </c>
      <c>
        <v>0</v>
      </c>
      <c>
        <v>0</v>
      </c>
      <c>
        <v>0</v>
      </c>
      <c>
        <v>4.739048419999912</v>
      </c>
      <c>
        <v>0</v>
      </c>
      <c>
        <v>0</v>
      </c>
      <c>
        <v>6.689925315607022</v>
      </c>
    </row>
    <row>
      <c>
        <v>2604631</v>
      </c>
      <c>
        <v>1</v>
      </c>
      <c>
        <is>
          <t>MANİSA</t>
        </is>
      </c>
      <c>
        <v>SARUHANLI</v>
      </c>
      <c>
        <is>
          <t>KÖK</t>
        </is>
      </c>
      <c>
        <v>GÜMÜLCELİ KÖK 45-80-M00057_GÜMÜLCELİ TR-2/TR-3/TR-4 M02_72197396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11.07.2023 13:09:26</t>
        </is>
      </c>
      <c>
        <is>
          <t>11.07.2023 14:09:45</t>
        </is>
      </c>
      <c>
        <v>1.005277777</v>
      </c>
      <c>
        <v>0</v>
      </c>
      <c>
        <v>609</v>
      </c>
      <c>
        <v>2</v>
      </c>
      <c>
        <v>33</v>
      </c>
      <c>
        <v>2</v>
      </c>
      <c>
        <v>41</v>
      </c>
      <c>
        <v>1</v>
      </c>
      <c>
        <v>1</v>
      </c>
      <c>
        <v>0</v>
      </c>
      <c>
        <v>118.16515661204804</v>
      </c>
      <c>
        <v>23.212159732319584</v>
      </c>
      <c>
        <v>114.02103481932598</v>
      </c>
      <c>
        <v>2.9585308472327556</v>
      </c>
      <c>
        <v>31.027162089599525</v>
      </c>
      <c>
        <v>28.399433755083706</v>
      </c>
      <c>
        <v>160.10828159276997</v>
      </c>
      <c>
        <v>477.8917594483795</v>
      </c>
    </row>
    <row>
      <c>
        <v>2604276</v>
      </c>
      <c>
        <v>1</v>
      </c>
      <c>
        <is>
          <t>İZMİR</t>
        </is>
      </c>
      <c>
        <v>SEFERİHİSAR</v>
      </c>
      <c>
        <is>
          <t>DM</t>
        </is>
      </c>
      <c>
        <v>M-271 KARAKAYALAR DM 35-14-M00271_BAHÇEŞEHİR M01_2066816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11.07.2023 06:31:59</t>
        </is>
      </c>
      <c>
        <is>
          <t>11.07.2023 06:36:08</t>
        </is>
      </c>
      <c>
        <v>0.069166666</v>
      </c>
      <c>
        <v>0</v>
      </c>
      <c>
        <v>48</v>
      </c>
      <c>
        <v>0</v>
      </c>
      <c>
        <v>1</v>
      </c>
      <c>
        <v>2</v>
      </c>
      <c>
        <v>24</v>
      </c>
      <c>
        <v>0</v>
      </c>
      <c>
        <v>0</v>
      </c>
      <c>
        <v>0</v>
      </c>
      <c>
        <v>2.6245564209344843</v>
      </c>
      <c>
        <v>0</v>
      </c>
      <c>
        <v>0.0011455768556115002</v>
      </c>
      <c>
        <v>0.9004245454069916</v>
      </c>
      <c>
        <v>0.7489943925592036</v>
      </c>
      <c>
        <v>0</v>
      </c>
      <c>
        <v>0</v>
      </c>
      <c>
        <v>4.275120935756291</v>
      </c>
    </row>
    <row>
      <c>
        <v>2605009</v>
      </c>
      <c>
        <v>1</v>
      </c>
      <c>
        <is>
          <t>MANİSA</t>
        </is>
      </c>
      <c>
        <v>TURGUTLU</v>
      </c>
      <c>
        <is>
          <t>AG Fideri</t>
        </is>
      </c>
      <c>
        <v>TR-2/95 45-83-L00095_A_56389350_56389350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11.07.2023 20:14:28</t>
        </is>
      </c>
      <c>
        <is>
          <t>11.07.2023 20:54:00</t>
        </is>
      </c>
      <c>
        <v>0.658888888</v>
      </c>
      <c>
        <v>0</v>
      </c>
      <c>
        <v>7</v>
      </c>
      <c>
        <v>0</v>
      </c>
      <c>
        <v>3</v>
      </c>
      <c>
        <v>0</v>
      </c>
      <c>
        <v>1</v>
      </c>
      <c>
        <v>0</v>
      </c>
      <c>
        <v>0</v>
      </c>
      <c>
        <v>0</v>
      </c>
      <c>
        <v>1.2385739327340834</v>
      </c>
      <c>
        <v>0</v>
      </c>
      <c>
        <v>2.131273837806294</v>
      </c>
      <c>
        <v>0</v>
      </c>
      <c>
        <v>1.1131156851422221</v>
      </c>
      <c>
        <v>0</v>
      </c>
      <c>
        <v>0</v>
      </c>
      <c>
        <v>4.482963455682599</v>
      </c>
    </row>
    <row>
      <c>
        <v>2604800</v>
      </c>
      <c>
        <v>1</v>
      </c>
      <c>
        <is>
          <t>İZMİR</t>
        </is>
      </c>
      <c>
        <v>ALİAĞA</v>
      </c>
      <c>
        <is>
          <t>Kullanıcı Bağlantı Hattı</t>
        </is>
      </c>
      <c>
        <v>TR-90 35-17-M00090_950314556_950314556</v>
      </c>
      <c>
        <v>AG Box / Sdk Abone Çıkış Sigorta Atığı</v>
      </c>
      <c>
        <v>Dağıtım-AG</v>
      </c>
      <c>
        <v>Uzun</v>
      </c>
      <c>
        <v>Şebeke işletmecisi</v>
      </c>
      <c>
        <v>Bildirimsiz</v>
      </c>
      <c>
        <is>
          <t>11.07.2023 16:27:34</t>
        </is>
      </c>
      <c>
        <is>
          <t>11.07.2023 19:27:51</t>
        </is>
      </c>
      <c>
        <v>3.004722222</v>
      </c>
      <c>
        <v>0</v>
      </c>
      <c>
        <v>0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3.5786415241865326</v>
      </c>
      <c>
        <v>0</v>
      </c>
      <c>
        <v>0</v>
      </c>
      <c>
        <v>3.5786415241865326</v>
      </c>
    </row>
    <row>
      <c>
        <v>2604253</v>
      </c>
      <c>
        <v>1</v>
      </c>
      <c>
        <is>
          <t>MANİSA</t>
        </is>
      </c>
      <c>
        <v>ALAŞEHİR</v>
      </c>
      <c>
        <is>
          <t>KÖK</t>
        </is>
      </c>
      <c>
        <v>TARİŞ KÖK 45-73-M01049_ULAŞTIRMA TABURU M02_66732572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11.07.2023 05:30:31</t>
        </is>
      </c>
      <c>
        <is>
          <t>11.07.2023 06:02:44</t>
        </is>
      </c>
      <c>
        <v>0.536944444</v>
      </c>
      <c>
        <v>2</v>
      </c>
      <c>
        <v>98</v>
      </c>
      <c>
        <v>7</v>
      </c>
      <c>
        <v>3</v>
      </c>
      <c>
        <v>5</v>
      </c>
      <c>
        <v>12</v>
      </c>
      <c>
        <v>2</v>
      </c>
      <c>
        <v>0</v>
      </c>
      <c>
        <v>0.14421373920992084</v>
      </c>
      <c>
        <v>10.375392102525153</v>
      </c>
      <c>
        <v>24.696295095693817</v>
      </c>
      <c>
        <v>0.45643143598556335</v>
      </c>
      <c>
        <v>12.221557252664345</v>
      </c>
      <c>
        <v>7.331902740012629</v>
      </c>
      <c>
        <v>50.14449184268151</v>
      </c>
      <c>
        <v>0</v>
      </c>
      <c>
        <v>105.37028420877294</v>
      </c>
    </row>
    <row>
      <c>
        <v>2604399</v>
      </c>
      <c>
        <v>1</v>
      </c>
      <c>
        <is>
          <t>MANİSA</t>
        </is>
      </c>
      <c>
        <v>ALAŞEHİR</v>
      </c>
      <c>
        <is>
          <t>Kullanıcı Bağlantı Hattı</t>
        </is>
      </c>
      <c>
        <v>DM02/TR27 45-73-M00044_945671903_945671903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11.07.2023 09:28:32</t>
        </is>
      </c>
      <c>
        <is>
          <t>11.07.2023 10:59:53</t>
        </is>
      </c>
      <c>
        <v>1.5225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0.2286309873669683</v>
      </c>
      <c>
        <v>0</v>
      </c>
      <c>
        <v>0</v>
      </c>
      <c>
        <v>0</v>
      </c>
      <c>
        <v>0</v>
      </c>
      <c>
        <v>0</v>
      </c>
      <c>
        <v>0</v>
      </c>
      <c>
        <v>0.2286309873669683</v>
      </c>
    </row>
    <row>
      <c>
        <v>2604840</v>
      </c>
      <c>
        <v>1</v>
      </c>
      <c>
        <is>
          <t>İZMİR</t>
        </is>
      </c>
      <c>
        <v>TİRE</v>
      </c>
      <c>
        <is>
          <t>KÖK</t>
        </is>
      </c>
      <c>
        <v>KÜÇÜKKALE KÖK 35-29-L00036_BÜYÜKKALE L07_2088240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11.07.2023 17:16:21</t>
        </is>
      </c>
      <c>
        <is>
          <t>11.07.2023 19:06:13</t>
        </is>
      </c>
      <c>
        <v>1.831111111</v>
      </c>
      <c>
        <v>0</v>
      </c>
      <c>
        <v>236</v>
      </c>
      <c>
        <v>15</v>
      </c>
      <c>
        <v>48</v>
      </c>
      <c>
        <v>2</v>
      </c>
      <c>
        <v>38</v>
      </c>
      <c>
        <v>1</v>
      </c>
      <c>
        <v>0</v>
      </c>
      <c>
        <v>0</v>
      </c>
      <c>
        <v>87.89269105027716</v>
      </c>
      <c>
        <v>197.60618086064846</v>
      </c>
      <c>
        <v>440.0207943051874</v>
      </c>
      <c>
        <v>26.050151854632357</v>
      </c>
      <c>
        <v>152.27479767810092</v>
      </c>
      <c>
        <v>1.3814602054449963</v>
      </c>
      <c>
        <v>0</v>
      </c>
      <c>
        <v>905.2260759542913</v>
      </c>
    </row>
    <row>
      <c>
        <v>2605086</v>
      </c>
      <c>
        <v>1</v>
      </c>
      <c>
        <is>
          <t>MANİSA</t>
        </is>
      </c>
      <c>
        <v>SALİHLİ</v>
      </c>
      <c>
        <is>
          <t>Dağıtım Transformatörü</t>
        </is>
      </c>
      <c>
        <v>TAYTAN GEDİZ MAH. TR-2 45-78-M00356_45-78-M00356_2372228</v>
      </c>
      <c>
        <v>AG Yük Ayırıcı Arızası</v>
      </c>
      <c>
        <v>Dağıtım-AG</v>
      </c>
      <c>
        <v>Uzun</v>
      </c>
      <c>
        <v>Şebeke işletmecisi</v>
      </c>
      <c>
        <v>Bildirimsiz</v>
      </c>
      <c>
        <is>
          <t>11.07.2023 22:41:11</t>
        </is>
      </c>
      <c>
        <is>
          <t>11.07.2023 23:05:46</t>
        </is>
      </c>
      <c>
        <v>0.409722222</v>
      </c>
      <c>
        <v>0</v>
      </c>
      <c>
        <v>11</v>
      </c>
      <c>
        <v>0</v>
      </c>
      <c>
        <v>12</v>
      </c>
      <c>
        <v>0</v>
      </c>
      <c>
        <v>7</v>
      </c>
      <c>
        <v>0</v>
      </c>
      <c>
        <v>0</v>
      </c>
      <c>
        <v>0</v>
      </c>
      <c>
        <v>1.2314945107745372</v>
      </c>
      <c>
        <v>0</v>
      </c>
      <c>
        <v>14.752875053166417</v>
      </c>
      <c>
        <v>0</v>
      </c>
      <c>
        <v>2.835643481758149</v>
      </c>
      <c>
        <v>0</v>
      </c>
      <c>
        <v>0</v>
      </c>
      <c>
        <v>18.820013045699103</v>
      </c>
    </row>
    <row>
      <c>
        <v>2604236</v>
      </c>
      <c>
        <v>1</v>
      </c>
      <c>
        <is>
          <t>MANİSA</t>
        </is>
      </c>
      <c>
        <v>ŞEHZADELER</v>
      </c>
      <c>
        <is>
          <t>KÖK</t>
        </is>
      </c>
      <c>
        <v>ÇINARLIKUYU KÖK 45-71-M00188_ÇINARLIKUYU TR-1 M02_72248777</v>
      </c>
      <c>
        <v>Plansız Kesinti / Müdahale</v>
      </c>
      <c>
        <v>Dağıtım-OG</v>
      </c>
      <c>
        <v>Uzun</v>
      </c>
      <c>
        <v>Şebeke işletmecisi</v>
      </c>
      <c>
        <v>Bildirimsiz</v>
      </c>
      <c>
        <is>
          <t>11.07.2023 02:22:47</t>
        </is>
      </c>
      <c>
        <is>
          <t>11.07.2023 03:50:36</t>
        </is>
      </c>
      <c>
        <v>1.463611111</v>
      </c>
      <c>
        <v>9</v>
      </c>
      <c>
        <v>1482</v>
      </c>
      <c>
        <v>31</v>
      </c>
      <c>
        <v>83</v>
      </c>
      <c>
        <v>6</v>
      </c>
      <c>
        <v>126</v>
      </c>
      <c>
        <v>1</v>
      </c>
      <c>
        <v>0</v>
      </c>
      <c>
        <v>2.5394146511902687</v>
      </c>
      <c>
        <v>269.06393667372976</v>
      </c>
      <c>
        <v>144.11315925125098</v>
      </c>
      <c>
        <v>94.22938360439326</v>
      </c>
      <c>
        <v>40.90634538457918</v>
      </c>
      <c>
        <v>60.00698224387485</v>
      </c>
      <c>
        <v>1.484725735804083</v>
      </c>
      <c>
        <v>0</v>
      </c>
      <c>
        <v>612.3439475448224</v>
      </c>
    </row>
    <row>
      <c>
        <v>2604385</v>
      </c>
      <c>
        <v>1</v>
      </c>
      <c>
        <is>
          <t>İZMİR</t>
        </is>
      </c>
      <c>
        <v>DİKİLİ</v>
      </c>
      <c>
        <is>
          <t>Dağıtım Transformatörü</t>
        </is>
      </c>
      <c>
        <v>TR-35 35-30-L00035_35-30-L00035_2348849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11.07.2023 09:33:36</t>
        </is>
      </c>
      <c>
        <is>
          <t>11.07.2023 11:24:38</t>
        </is>
      </c>
      <c>
        <v>1.850555555</v>
      </c>
      <c>
        <v>0</v>
      </c>
      <c>
        <v>198</v>
      </c>
      <c>
        <v>0</v>
      </c>
      <c>
        <v>0</v>
      </c>
      <c>
        <v>0</v>
      </c>
      <c>
        <v>28</v>
      </c>
      <c>
        <v>0</v>
      </c>
      <c>
        <v>0</v>
      </c>
      <c>
        <v>0</v>
      </c>
      <c>
        <v>72.23318731508822</v>
      </c>
      <c>
        <v>0</v>
      </c>
      <c>
        <v>0</v>
      </c>
      <c>
        <v>0</v>
      </c>
      <c>
        <v>123.5259084736746</v>
      </c>
      <c>
        <v>0</v>
      </c>
      <c>
        <v>0</v>
      </c>
      <c>
        <v>195.7590957887628</v>
      </c>
    </row>
    <row>
      <c>
        <v>2604485</v>
      </c>
      <c>
        <v>1</v>
      </c>
      <c>
        <is>
          <t>İZMİR</t>
        </is>
      </c>
      <c>
        <v>TİRE</v>
      </c>
      <c>
        <is>
          <t>Dağıtım Transformatörü</t>
        </is>
      </c>
      <c>
        <v>ESKİOBA TR-1 35-29-L00144_35-29-L00144_2372901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11.07.2023 10:37:06</t>
        </is>
      </c>
      <c>
        <is>
          <t>11.07.2023 11:20:40</t>
        </is>
      </c>
      <c>
        <v>0.726111111</v>
      </c>
      <c>
        <v>0</v>
      </c>
      <c>
        <v>91</v>
      </c>
      <c>
        <v>0</v>
      </c>
      <c>
        <v>0</v>
      </c>
      <c>
        <v>0</v>
      </c>
      <c>
        <v>16</v>
      </c>
      <c>
        <v>0</v>
      </c>
      <c>
        <v>0</v>
      </c>
      <c>
        <v>0</v>
      </c>
      <c>
        <v>12.521878928849832</v>
      </c>
      <c>
        <v>0</v>
      </c>
      <c>
        <v>0</v>
      </c>
      <c>
        <v>0</v>
      </c>
      <c>
        <v>17.14414507926884</v>
      </c>
      <c>
        <v>0</v>
      </c>
      <c>
        <v>0</v>
      </c>
      <c>
        <v>29.66602400811867</v>
      </c>
    </row>
    <row>
      <c>
        <v>2604339</v>
      </c>
      <c>
        <v>1</v>
      </c>
      <c>
        <is>
          <t>İZMİR</t>
        </is>
      </c>
      <c>
        <v>BAYRAKLI</v>
      </c>
      <c>
        <is>
          <t>OG Fideri</t>
        </is>
      </c>
      <c>
        <v>K-4463 35-02-K04463_TRAFO K03_2066705</v>
      </c>
      <c>
        <v>Şebeke Yenileme ve Kapasite Artışı Çalışması</v>
      </c>
      <c>
        <v>Dağıtım-OG</v>
      </c>
      <c>
        <v>Uzun</v>
      </c>
      <c>
        <v>Şebeke işletmecisi</v>
      </c>
      <c>
        <v>Bildirimli</v>
      </c>
      <c>
        <is>
          <t>11.07.2023 09:02:19</t>
        </is>
      </c>
      <c>
        <is>
          <t>11.07.2023 19:17:04</t>
        </is>
      </c>
      <c>
        <v>10.245833333</v>
      </c>
      <c>
        <v>0</v>
      </c>
      <c>
        <v>47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235.489985300806</v>
      </c>
      <c>
        <v>0</v>
      </c>
      <c>
        <v>0</v>
      </c>
      <c>
        <v>0</v>
      </c>
      <c>
        <v>18.619087688068188</v>
      </c>
      <c>
        <v>0</v>
      </c>
      <c>
        <v>0</v>
      </c>
      <c>
        <v>254.1090729888742</v>
      </c>
    </row>
    <row>
      <c>
        <v>2604382</v>
      </c>
      <c>
        <v>1</v>
      </c>
      <c>
        <is>
          <t>MANİSA</t>
        </is>
      </c>
      <c>
        <v>KULA</v>
      </c>
      <c>
        <is>
          <t>DM</t>
        </is>
      </c>
      <c>
        <v>KULA İM 45-77-A00001_DEMİRKÖPRÜ M03_2049496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11.07.2023 09:31:53</t>
        </is>
      </c>
      <c>
        <is>
          <t>11.07.2023 09:43:44</t>
        </is>
      </c>
      <c>
        <v>0.1975</v>
      </c>
      <c>
        <v>4</v>
      </c>
      <c>
        <v>2455</v>
      </c>
      <c>
        <v>41</v>
      </c>
      <c>
        <v>87</v>
      </c>
      <c>
        <v>20</v>
      </c>
      <c>
        <v>240</v>
      </c>
      <c>
        <v>4</v>
      </c>
      <c>
        <v>0</v>
      </c>
      <c>
        <v>0.18797644212866</v>
      </c>
      <c>
        <v>64.50754045693948</v>
      </c>
      <c>
        <v>59.12554692408906</v>
      </c>
      <c>
        <v>12.260359238716674</v>
      </c>
      <c>
        <v>49.870128580707465</v>
      </c>
      <c>
        <v>28.351724965220296</v>
      </c>
      <c>
        <v>137.7612672167114</v>
      </c>
      <c>
        <v>0</v>
      </c>
      <c>
        <v>352.064543824513</v>
      </c>
    </row>
    <row>
      <c>
        <v>2605009</v>
      </c>
      <c>
        <v>2</v>
      </c>
      <c>
        <is>
          <t>MANİSA</t>
        </is>
      </c>
      <c>
        <v>TURGUTLU</v>
      </c>
      <c>
        <is>
          <t>Dağıtım Transformatörü</t>
        </is>
      </c>
      <c>
        <v>TR-2/95 45-83-L00095_45-83-L00095_2355089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11.07.2023 20:54:00</t>
        </is>
      </c>
      <c>
        <is>
          <t>11.07.2023 21:12:03</t>
        </is>
      </c>
      <c>
        <v>0.300833333</v>
      </c>
      <c>
        <v>0</v>
      </c>
      <c>
        <v>26</v>
      </c>
      <c>
        <v>0</v>
      </c>
      <c>
        <v>56</v>
      </c>
      <c>
        <v>0</v>
      </c>
      <c>
        <v>11</v>
      </c>
      <c>
        <v>0</v>
      </c>
      <c>
        <v>0</v>
      </c>
      <c>
        <v>0</v>
      </c>
      <c>
        <v>2.4845802223534736</v>
      </c>
      <c>
        <v>0</v>
      </c>
      <c>
        <v>15.620760186478027</v>
      </c>
      <c>
        <v>0</v>
      </c>
      <c>
        <v>1.557962974788219</v>
      </c>
      <c>
        <v>0</v>
      </c>
      <c>
        <v>0</v>
      </c>
      <c>
        <v>19.66330338361972</v>
      </c>
    </row>
    <row>
      <c>
        <v>2604548</v>
      </c>
      <c>
        <v>1</v>
      </c>
      <c>
        <is>
          <t>İZMİR</t>
        </is>
      </c>
      <c>
        <v>TORBALI</v>
      </c>
      <c>
        <is>
          <t>Dağıtım Transformatörü</t>
        </is>
      </c>
      <c>
        <v>KUŞÇUBURUN TR-5 35-26-M01261_35-26-M01261_2366271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11.07.2023 11:26:56</t>
        </is>
      </c>
      <c>
        <is>
          <t>11.07.2023 12:10:00</t>
        </is>
      </c>
      <c>
        <v>0.717777777</v>
      </c>
      <c>
        <v>0</v>
      </c>
      <c>
        <v>11</v>
      </c>
      <c>
        <v>0</v>
      </c>
      <c>
        <v>3</v>
      </c>
      <c>
        <v>0</v>
      </c>
      <c>
        <v>14</v>
      </c>
      <c>
        <v>0</v>
      </c>
      <c>
        <v>0</v>
      </c>
      <c>
        <v>0</v>
      </c>
      <c>
        <v>5.481740270158433</v>
      </c>
      <c>
        <v>0</v>
      </c>
      <c>
        <v>3.5582617244938346</v>
      </c>
      <c>
        <v>0</v>
      </c>
      <c>
        <v>7.81908930677382</v>
      </c>
      <c>
        <v>0</v>
      </c>
      <c>
        <v>0</v>
      </c>
      <c>
        <v>16.859091301426087</v>
      </c>
    </row>
    <row>
      <c>
        <v>2604239</v>
      </c>
      <c>
        <v>1</v>
      </c>
      <c>
        <is>
          <t>İZMİR</t>
        </is>
      </c>
      <c>
        <v>ÖDEMİŞ</v>
      </c>
      <c>
        <is>
          <t>TM Fideri</t>
        </is>
      </c>
      <c>
        <v>ÖDEMİŞ TM-2 35-15-A00005_ÖDEMİŞ-2 M22_2334246</v>
      </c>
      <c>
        <v>Şebeke Bakım Çalışması</v>
      </c>
      <c>
        <v>Dağıtım-OG</v>
      </c>
      <c>
        <v>Uzun</v>
      </c>
      <c>
        <v>Şebeke işletmecisi</v>
      </c>
      <c>
        <v>Bildirimli</v>
      </c>
      <c>
        <is>
          <t>11.07.2023 02:26:39</t>
        </is>
      </c>
      <c>
        <is>
          <t>11.07.2023 03:36:37</t>
        </is>
      </c>
      <c>
        <v>1.166111111</v>
      </c>
      <c>
        <v>2</v>
      </c>
      <c>
        <v>15036</v>
      </c>
      <c>
        <v>36</v>
      </c>
      <c>
        <v>201</v>
      </c>
      <c>
        <v>12</v>
      </c>
      <c>
        <v>3125</v>
      </c>
      <c>
        <v>0</v>
      </c>
      <c>
        <v>5</v>
      </c>
      <c>
        <v>1.4435113435311495</v>
      </c>
      <c>
        <v>2927.7353867529837</v>
      </c>
      <c>
        <v>372.2526186754405</v>
      </c>
      <c>
        <v>773.1728775776216</v>
      </c>
      <c>
        <v>51.01942634185895</v>
      </c>
      <c>
        <v>1902.8334885052793</v>
      </c>
      <c>
        <v>0</v>
      </c>
      <c>
        <v>26.457487407729804</v>
      </c>
      <c>
        <v>6054.914796604445</v>
      </c>
    </row>
    <row>
      <c>
        <v>2604903</v>
      </c>
      <c>
        <v>1</v>
      </c>
      <c>
        <is>
          <t>MANİSA</t>
        </is>
      </c>
      <c>
        <v>AKHİSAR</v>
      </c>
      <c>
        <is>
          <t>DM</t>
        </is>
      </c>
      <c>
        <v>AKSELENDİ İM 45-72-A00004_AKSELENDİ TR2 L12_2327098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11.07.2023 18:14:11</t>
        </is>
      </c>
      <c>
        <is>
          <t>11.07.2023 18:39:44</t>
        </is>
      </c>
      <c>
        <v>0.425833333</v>
      </c>
      <c>
        <v>0</v>
      </c>
      <c>
        <v>425</v>
      </c>
      <c>
        <v>25</v>
      </c>
      <c>
        <v>44</v>
      </c>
      <c>
        <v>3</v>
      </c>
      <c>
        <v>59</v>
      </c>
      <c>
        <v>0</v>
      </c>
      <c>
        <v>0</v>
      </c>
      <c>
        <v>0</v>
      </c>
      <c>
        <v>39.64300787030295</v>
      </c>
      <c>
        <v>53.030617183016155</v>
      </c>
      <c>
        <v>39.55198118708254</v>
      </c>
      <c>
        <v>0.7853386385222</v>
      </c>
      <c>
        <v>12.427886457530777</v>
      </c>
      <c>
        <v>0</v>
      </c>
      <c>
        <v>0</v>
      </c>
      <c>
        <v>145.43883133645463</v>
      </c>
    </row>
    <row>
      <c>
        <v>2605023</v>
      </c>
      <c>
        <v>1</v>
      </c>
      <c>
        <is>
          <t>İZMİR</t>
        </is>
      </c>
      <c>
        <v>MENEMEN</v>
      </c>
      <c>
        <is>
          <t>OG Fideri</t>
        </is>
      </c>
      <c>
        <v>ALÇUK TM 35-17-A00001_HatBaşıAyırıcı_53133535 M30_53133535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11.07.2023 20:23:36</t>
        </is>
      </c>
      <c>
        <is>
          <t>11.07.2023 23:46:08</t>
        </is>
      </c>
      <c>
        <v>3.375555555</v>
      </c>
      <c>
        <v>5</v>
      </c>
      <c>
        <v>7</v>
      </c>
      <c>
        <v>3</v>
      </c>
      <c>
        <v>20</v>
      </c>
      <c>
        <v>2</v>
      </c>
      <c>
        <v>1</v>
      </c>
      <c>
        <v>0</v>
      </c>
      <c>
        <v>0</v>
      </c>
      <c>
        <v>17.58520757228719</v>
      </c>
      <c>
        <v>20.064157994060935</v>
      </c>
      <c>
        <v>2.113217080855193</v>
      </c>
      <c>
        <v>38.780294881377394</v>
      </c>
      <c>
        <v>53.99678211918314</v>
      </c>
      <c>
        <v>1.0389576360663948</v>
      </c>
      <c>
        <v>0</v>
      </c>
      <c>
        <v>0</v>
      </c>
      <c>
        <v>133.57861728383023</v>
      </c>
    </row>
    <row>
      <c>
        <v>2604691</v>
      </c>
      <c>
        <v>1</v>
      </c>
      <c>
        <is>
          <t>İZMİR</t>
        </is>
      </c>
      <c>
        <v>KARŞIYAKA</v>
      </c>
      <c>
        <is>
          <t>TM Fideri</t>
        </is>
      </c>
      <c>
        <v>ŞEMİKLER TM 35-04-A00003_ŞEMİKLER-4 K28_2311172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11.07.2023 14:19:36</t>
        </is>
      </c>
      <c>
        <is>
          <t>11.07.2023 16:50:16</t>
        </is>
      </c>
      <c>
        <v>2.511111111</v>
      </c>
      <c>
        <v>0</v>
      </c>
      <c>
        <v>5537</v>
      </c>
      <c>
        <v>0</v>
      </c>
      <c>
        <v>0</v>
      </c>
      <c>
        <v>0</v>
      </c>
      <c>
        <v>712</v>
      </c>
      <c>
        <v>0</v>
      </c>
      <c>
        <v>1</v>
      </c>
      <c>
        <v>0</v>
      </c>
      <c>
        <v>4004.8058725652304</v>
      </c>
      <c>
        <v>0</v>
      </c>
      <c>
        <v>0</v>
      </c>
      <c>
        <v>0</v>
      </c>
      <c>
        <v>2943.065393807498</v>
      </c>
      <c>
        <v>0</v>
      </c>
      <c>
        <v>42.647744725154354</v>
      </c>
      <c>
        <v>6990.519011097883</v>
      </c>
    </row>
    <row>
      <c>
        <v>2604717</v>
      </c>
      <c>
        <v>1</v>
      </c>
      <c>
        <is>
          <t>İZMİR</t>
        </is>
      </c>
      <c>
        <v>BORNOVA</v>
      </c>
      <c>
        <is>
          <t>Dağıtım Transformatörü</t>
        </is>
      </c>
      <c>
        <v>M-10 35-02-M00010_35-02-M00010_2365279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11.07.2023 14:21:39</t>
        </is>
      </c>
      <c>
        <is>
          <t>11.07.2023 16:32:03</t>
        </is>
      </c>
      <c>
        <v>2.173333333</v>
      </c>
      <c>
        <v>0</v>
      </c>
      <c>
        <v>43</v>
      </c>
      <c>
        <v>0</v>
      </c>
      <c>
        <v>0</v>
      </c>
      <c>
        <v>0</v>
      </c>
      <c>
        <v>38</v>
      </c>
      <c>
        <v>0</v>
      </c>
      <c>
        <v>2</v>
      </c>
      <c>
        <v>0</v>
      </c>
      <c>
        <v>25.697935475644773</v>
      </c>
      <c>
        <v>0</v>
      </c>
      <c>
        <v>0</v>
      </c>
      <c>
        <v>0</v>
      </c>
      <c>
        <v>287.73832532467986</v>
      </c>
      <c>
        <v>0</v>
      </c>
      <c>
        <v>110.63313535678749</v>
      </c>
      <c>
        <v>424.0693961571121</v>
      </c>
    </row>
    <row>
      <c>
        <v>2604425</v>
      </c>
      <c>
        <v>1</v>
      </c>
      <c>
        <is>
          <t>İZMİR</t>
        </is>
      </c>
      <c>
        <v>BORNOVA</v>
      </c>
      <c>
        <is>
          <t>OG Fideri</t>
        </is>
      </c>
      <c>
        <v>K-2495 35-02-K02495_TRAFO K01_2055260</v>
      </c>
      <c>
        <v>Şebeke Yenileme ve Kapasite Artışı Çalışması</v>
      </c>
      <c>
        <v>Dağıtım-OG</v>
      </c>
      <c>
        <v>Uzun</v>
      </c>
      <c>
        <v>Şebeke işletmecisi</v>
      </c>
      <c>
        <v>Bildirimli</v>
      </c>
      <c>
        <is>
          <t>11.07.2023 10:01:41</t>
        </is>
      </c>
      <c>
        <is>
          <t>11.07.2023 16:23:38</t>
        </is>
      </c>
      <c>
        <v>6.365833333</v>
      </c>
      <c>
        <v>0</v>
      </c>
      <c>
        <v>728</v>
      </c>
      <c>
        <v>0</v>
      </c>
      <c>
        <v>0</v>
      </c>
      <c>
        <v>0</v>
      </c>
      <c>
        <v>50</v>
      </c>
      <c>
        <v>0</v>
      </c>
      <c>
        <v>1</v>
      </c>
      <c>
        <v>0</v>
      </c>
      <c>
        <v>1085.8815052108835</v>
      </c>
      <c>
        <v>0</v>
      </c>
      <c>
        <v>0</v>
      </c>
      <c>
        <v>0</v>
      </c>
      <c>
        <v>617.9108259420656</v>
      </c>
      <c>
        <v>0</v>
      </c>
      <c>
        <v>84.65596752769409</v>
      </c>
      <c>
        <v>1788.448298680643</v>
      </c>
    </row>
    <row>
      <c>
        <v>2604908</v>
      </c>
      <c>
        <v>2</v>
      </c>
      <c>
        <is>
          <t>MANİSA</t>
        </is>
      </c>
      <c>
        <v>ALAŞEHİR</v>
      </c>
      <c>
        <is>
          <t>KÖK</t>
        </is>
      </c>
      <c>
        <v>IŞIKLAR KÖK 45-73-M00467_BAKLACI M06_83813303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11.07.2023 19:00:24</t>
        </is>
      </c>
      <c>
        <is>
          <t>11.07.2023 20:05:46</t>
        </is>
      </c>
      <c>
        <v>1.089444444</v>
      </c>
      <c>
        <v>3</v>
      </c>
      <c>
        <v>238</v>
      </c>
      <c>
        <v>93</v>
      </c>
      <c>
        <v>189</v>
      </c>
      <c>
        <v>7</v>
      </c>
      <c>
        <v>14</v>
      </c>
      <c>
        <v>0</v>
      </c>
      <c>
        <v>0</v>
      </c>
      <c>
        <v>8.919671274150954</v>
      </c>
      <c>
        <v>51.18040230232372</v>
      </c>
      <c>
        <v>808.8643395094789</v>
      </c>
      <c>
        <v>1377.5392086839922</v>
      </c>
      <c>
        <v>6.865258909053548</v>
      </c>
      <c>
        <v>18.911609391027888</v>
      </c>
      <c>
        <v>0</v>
      </c>
      <c>
        <v>0</v>
      </c>
      <c>
        <v>2272.280490070027</v>
      </c>
    </row>
    <row>
      <c>
        <v>2604468</v>
      </c>
      <c>
        <v>1</v>
      </c>
      <c>
        <is>
          <t>MANİSA</t>
        </is>
      </c>
      <c>
        <v>SALİHLİ</v>
      </c>
      <c>
        <is>
          <t>Dağıtım Transformatörü</t>
        </is>
      </c>
      <c>
        <v>YAĞBASAN AYDINLAR TR-1 45-78-M00559_45-78-M00559_2352219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11.07.2023 10:25:02</t>
        </is>
      </c>
      <c>
        <is>
          <t>11.07.2023 12:06:19</t>
        </is>
      </c>
      <c>
        <v>1.688055555</v>
      </c>
      <c>
        <v>0</v>
      </c>
      <c>
        <v>4</v>
      </c>
      <c>
        <v>0</v>
      </c>
      <c>
        <v>11</v>
      </c>
      <c>
        <v>0</v>
      </c>
      <c>
        <v>0</v>
      </c>
      <c>
        <v>0</v>
      </c>
      <c>
        <v>0</v>
      </c>
      <c>
        <v>0</v>
      </c>
      <c>
        <v>1.50230612479019</v>
      </c>
      <c>
        <v>0</v>
      </c>
      <c>
        <v>82.32614233741674</v>
      </c>
      <c>
        <v>0</v>
      </c>
      <c>
        <v>0</v>
      </c>
      <c>
        <v>0</v>
      </c>
      <c>
        <v>0</v>
      </c>
      <c>
        <v>83.82844846220694</v>
      </c>
    </row>
    <row>
      <c>
        <v>2604219</v>
      </c>
      <c>
        <v>1</v>
      </c>
      <c>
        <is>
          <t>İZMİR</t>
        </is>
      </c>
      <c>
        <v>BAYRAKLI</v>
      </c>
      <c>
        <is>
          <t>DM</t>
        </is>
      </c>
      <c>
        <v>OSMANGAZİ İM 35-02-A00004_ZİYA GÖKALP K14_2101351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11.07.2023 00:47:27</t>
        </is>
      </c>
      <c>
        <is>
          <t>11.07.2023 01:40:03</t>
        </is>
      </c>
      <c>
        <v>0.876666666</v>
      </c>
      <c>
        <v>0</v>
      </c>
      <c>
        <v>4496</v>
      </c>
      <c>
        <v>0</v>
      </c>
      <c>
        <v>1</v>
      </c>
      <c>
        <v>1</v>
      </c>
      <c>
        <v>409</v>
      </c>
      <c>
        <v>0</v>
      </c>
      <c>
        <v>2</v>
      </c>
      <c>
        <v>0</v>
      </c>
      <c>
        <v>890.5496288726642</v>
      </c>
      <c>
        <v>0</v>
      </c>
      <c>
        <v>0.43970635909103584</v>
      </c>
      <c>
        <v>3.37156847468707</v>
      </c>
      <c>
        <v>193.8476262314064</v>
      </c>
      <c>
        <v>0</v>
      </c>
      <c>
        <v>4.4594452050672935</v>
      </c>
      <c>
        <v>1092.667975142916</v>
      </c>
    </row>
    <row>
      <c>
        <v>2604711</v>
      </c>
      <c>
        <v>1</v>
      </c>
      <c>
        <is>
          <t>İZMİR</t>
        </is>
      </c>
      <c>
        <v>BUCA</v>
      </c>
      <c>
        <is>
          <t>Kullanıcı Bağlantı Hattı</t>
        </is>
      </c>
      <c>
        <v>M-1014 35-03-M01014_910067552_910067552</v>
      </c>
      <c>
        <v>AG Branşman Yeraltı Kablo Arızası</v>
      </c>
      <c>
        <v>Dağıtım-AG</v>
      </c>
      <c>
        <v>Uzun</v>
      </c>
      <c>
        <v>Şebeke işletmecisi</v>
      </c>
      <c>
        <v>Bildirimsiz</v>
      </c>
      <c>
        <is>
          <t>11.07.2023 14:47:42</t>
        </is>
      </c>
      <c>
        <is>
          <t>11.07.2023 21:58:32</t>
        </is>
      </c>
      <c>
        <v>7.180555555</v>
      </c>
      <c>
        <v>0</v>
      </c>
      <c>
        <v>29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59.5293124188454</v>
      </c>
      <c>
        <v>0</v>
      </c>
      <c>
        <v>0</v>
      </c>
      <c>
        <v>0</v>
      </c>
      <c>
        <v>14.314404868672222</v>
      </c>
      <c>
        <v>0</v>
      </c>
      <c>
        <v>0</v>
      </c>
      <c>
        <v>73.84371728751762</v>
      </c>
    </row>
    <row>
      <c>
        <v>2604319</v>
      </c>
      <c>
        <v>1</v>
      </c>
      <c>
        <is>
          <t>MANİSA</t>
        </is>
      </c>
      <c>
        <v>AKHİSAR</v>
      </c>
      <c>
        <is>
          <t>DM</t>
        </is>
      </c>
      <c>
        <v>BALLICA İM 45-72-A00005_HAMİDİYE L07_2095865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11.07.2023 08:31:17</t>
        </is>
      </c>
      <c>
        <is>
          <t>11.07.2023 08:36:57</t>
        </is>
      </c>
      <c>
        <v>0.094444444</v>
      </c>
      <c>
        <v>1</v>
      </c>
      <c>
        <v>225</v>
      </c>
      <c>
        <v>146</v>
      </c>
      <c>
        <v>245</v>
      </c>
      <c>
        <v>24</v>
      </c>
      <c>
        <v>27</v>
      </c>
      <c>
        <v>9</v>
      </c>
      <c>
        <v>0</v>
      </c>
      <c>
        <v>0.017282241555555557</v>
      </c>
      <c>
        <v>2.819094576852811</v>
      </c>
      <c>
        <v>27.057791086338717</v>
      </c>
      <c>
        <v>17.110182194150866</v>
      </c>
      <c>
        <v>7.412986236422779</v>
      </c>
      <c>
        <v>1.5613676552712537</v>
      </c>
      <c>
        <v>66.62911808684856</v>
      </c>
      <c>
        <v>0</v>
      </c>
      <c>
        <v>122.60782207744055</v>
      </c>
    </row>
    <row>
      <c>
        <v>2604860</v>
      </c>
      <c>
        <v>1</v>
      </c>
      <c>
        <is>
          <t>MANİSA</t>
        </is>
      </c>
      <c>
        <v>ALAŞEHİR</v>
      </c>
      <c>
        <is>
          <t>Kullanıcı Bağlantı Hattı</t>
        </is>
      </c>
      <c>
        <v>CABBAR KAMARA TR-1 45-73-M00857_945640080_945640080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11.07.2023 17:23:49</t>
        </is>
      </c>
      <c>
        <is>
          <t>11.07.2023 18:31:02</t>
        </is>
      </c>
      <c>
        <v>1.120277777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0.6492112914777641</v>
      </c>
      <c>
        <v>0</v>
      </c>
      <c>
        <v>0</v>
      </c>
      <c>
        <v>0</v>
      </c>
      <c>
        <v>0</v>
      </c>
      <c>
        <v>0</v>
      </c>
      <c>
        <v>0</v>
      </c>
      <c>
        <v>0.6492112914777641</v>
      </c>
    </row>
    <row>
      <c>
        <v>2605003</v>
      </c>
      <c>
        <v>1</v>
      </c>
      <c>
        <is>
          <t>İZMİR</t>
        </is>
      </c>
      <c>
        <v>ALİAĞA</v>
      </c>
      <c>
        <is>
          <t>Dağıtım Transformatörü</t>
        </is>
      </c>
      <c>
        <v>PINARCIK TR-1 35-17-R00041_35-17-R00041_2361413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11.07.2023 20:07:35</t>
        </is>
      </c>
      <c>
        <is>
          <t>11.07.2023 21:09:08</t>
        </is>
      </c>
      <c>
        <v>1.025833333</v>
      </c>
      <c>
        <v>0</v>
      </c>
      <c>
        <v>121</v>
      </c>
      <c>
        <v>0</v>
      </c>
      <c>
        <v>3</v>
      </c>
      <c>
        <v>0</v>
      </c>
      <c>
        <v>7</v>
      </c>
      <c>
        <v>0</v>
      </c>
      <c>
        <v>0</v>
      </c>
      <c>
        <v>0</v>
      </c>
      <c>
        <v>29.31920993276803</v>
      </c>
      <c>
        <v>0</v>
      </c>
      <c>
        <v>3.0801696146864765</v>
      </c>
      <c>
        <v>0</v>
      </c>
      <c>
        <v>0.8127328680762833</v>
      </c>
      <c>
        <v>0</v>
      </c>
      <c>
        <v>0</v>
      </c>
      <c>
        <v>33.21211241553079</v>
      </c>
    </row>
    <row>
      <c>
        <v>2605413</v>
      </c>
      <c>
        <v>1</v>
      </c>
      <c>
        <is>
          <t>İZMİR</t>
        </is>
      </c>
      <c>
        <v>BORNOVA</v>
      </c>
      <c>
        <is>
          <t>Dağıtım Transformatörü</t>
        </is>
      </c>
      <c>
        <v>M-3479(YATIRIM REZERVE) 35-02-M03479_35-02-M03479_88629976</v>
      </c>
      <c>
        <v>Şebeke Yenileme ve Kapasite Artışı Çalışması</v>
      </c>
      <c>
        <v>Dağıtım-AG</v>
      </c>
      <c>
        <v>Uzun</v>
      </c>
      <c>
        <v>Şebeke işletmecisi</v>
      </c>
      <c>
        <v>Bildirimli</v>
      </c>
      <c>
        <is>
          <t>12.07.2023 11:28:23</t>
        </is>
      </c>
      <c>
        <is>
          <t>12.07.2023 13:11:37</t>
        </is>
      </c>
      <c>
        <v>1.720555555</v>
      </c>
      <c>
        <v>0</v>
      </c>
      <c>
        <v>61</v>
      </c>
      <c>
        <v>0</v>
      </c>
      <c>
        <v>0</v>
      </c>
      <c>
        <v>0</v>
      </c>
      <c>
        <v>81</v>
      </c>
      <c>
        <v>0</v>
      </c>
      <c>
        <v>0</v>
      </c>
      <c>
        <v>0</v>
      </c>
      <c>
        <v>24.391353503726126</v>
      </c>
      <c>
        <v>0</v>
      </c>
      <c>
        <v>0</v>
      </c>
      <c>
        <v>0</v>
      </c>
      <c>
        <v>299.4214870281595</v>
      </c>
      <c>
        <v>0</v>
      </c>
      <c>
        <v>0</v>
      </c>
      <c>
        <v>323.8128405318856</v>
      </c>
    </row>
    <row>
      <c>
        <v>2605908</v>
      </c>
      <c>
        <v>1</v>
      </c>
      <c>
        <is>
          <t>MANİSA</t>
        </is>
      </c>
      <c>
        <v>KULA</v>
      </c>
      <c>
        <is>
          <t>OG Fideri</t>
        </is>
      </c>
      <c>
        <v>YURTBAŞI TR-2 45-77-L00314_DIREK TIPI TRAFO HUCRESI H01_2051004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12.07.2023 20:53:19</t>
        </is>
      </c>
      <c>
        <is>
          <t>13.07.2023 02:01:55</t>
        </is>
      </c>
      <c>
        <v>5.143333333</v>
      </c>
      <c>
        <v>0</v>
      </c>
      <c>
        <v>91</v>
      </c>
      <c>
        <v>0</v>
      </c>
      <c>
        <v>1</v>
      </c>
      <c>
        <v>0</v>
      </c>
      <c>
        <v>17</v>
      </c>
      <c>
        <v>0</v>
      </c>
      <c>
        <v>0</v>
      </c>
      <c>
        <v>0</v>
      </c>
      <c>
        <v>117.68726420317623</v>
      </c>
      <c>
        <v>0</v>
      </c>
      <c>
        <v>13.209932298593333</v>
      </c>
      <c>
        <v>0</v>
      </c>
      <c>
        <v>27.868239660281237</v>
      </c>
      <c>
        <v>0</v>
      </c>
      <c>
        <v>0</v>
      </c>
      <c>
        <v>158.7654361620508</v>
      </c>
    </row>
    <row>
      <c>
        <v>2605267</v>
      </c>
      <c>
        <v>1</v>
      </c>
      <c>
        <is>
          <t>MANİSA</t>
        </is>
      </c>
      <c>
        <v>ŞEHZADELER</v>
      </c>
      <c>
        <is>
          <t>KÖK</t>
        </is>
      </c>
      <c>
        <v>BEYDERE KÖK 45-71-M00128_ESKİ KARAAĞAÇLI M07_50217162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12.07.2023 09:35:15</t>
        </is>
      </c>
      <c>
        <is>
          <t>12.07.2023 10:33:05</t>
        </is>
      </c>
      <c>
        <v>0.963888888</v>
      </c>
      <c>
        <v>4</v>
      </c>
      <c>
        <v>87</v>
      </c>
      <c>
        <v>100</v>
      </c>
      <c>
        <v>99</v>
      </c>
      <c>
        <v>2</v>
      </c>
      <c>
        <v>8</v>
      </c>
      <c>
        <v>0</v>
      </c>
      <c>
        <v>0</v>
      </c>
      <c>
        <v>1.8775646644412505</v>
      </c>
      <c>
        <v>21.314508932041825</v>
      </c>
      <c>
        <v>387.9940365970321</v>
      </c>
      <c>
        <v>329.028661334025</v>
      </c>
      <c>
        <v>16.14199039676271</v>
      </c>
      <c>
        <v>8.799897958825962</v>
      </c>
      <c>
        <v>0</v>
      </c>
      <c>
        <v>0</v>
      </c>
      <c>
        <v>765.1566598831288</v>
      </c>
    </row>
    <row>
      <c>
        <v>2605931</v>
      </c>
      <c>
        <v>1</v>
      </c>
      <c>
        <is>
          <t>İZMİR</t>
        </is>
      </c>
      <c>
        <v>KARABAĞLAR</v>
      </c>
      <c>
        <is>
          <t>Dağıtım Transformatörü</t>
        </is>
      </c>
      <c>
        <v>K-593 35-01-K00593_35-01-K00593_2377315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12.07.2023 21:38:31</t>
        </is>
      </c>
      <c>
        <is>
          <t>12.07.2023 22:38:46</t>
        </is>
      </c>
      <c>
        <v>1.004166666</v>
      </c>
      <c>
        <v>0</v>
      </c>
      <c>
        <v>1016</v>
      </c>
      <c>
        <v>0</v>
      </c>
      <c>
        <v>0</v>
      </c>
      <c>
        <v>0</v>
      </c>
      <c>
        <v>101</v>
      </c>
      <c>
        <v>0</v>
      </c>
      <c>
        <v>0</v>
      </c>
      <c>
        <v>0</v>
      </c>
      <c>
        <v>251.6155625393793</v>
      </c>
      <c>
        <v>0</v>
      </c>
      <c>
        <v>0</v>
      </c>
      <c>
        <v>0</v>
      </c>
      <c>
        <v>97.59458490170253</v>
      </c>
      <c>
        <v>0</v>
      </c>
      <c>
        <v>0</v>
      </c>
      <c>
        <v>349.21014744108186</v>
      </c>
    </row>
    <row>
      <c>
        <v>2605954</v>
      </c>
      <c>
        <v>1</v>
      </c>
      <c>
        <is>
          <t>İZMİR</t>
        </is>
      </c>
      <c>
        <v>TİRE</v>
      </c>
      <c>
        <is>
          <t>Dağıtım Transformatörü</t>
        </is>
      </c>
      <c>
        <v>M.NAZİF SUMAR SULAMA GRUBU 35-29-M00138_35-29-M00138_2375094</v>
      </c>
      <c>
        <v>AG Pano Arızası</v>
      </c>
      <c>
        <v>Dağıtım-AG</v>
      </c>
      <c>
        <v>Uzun</v>
      </c>
      <c>
        <v>Şebeke işletmecisi</v>
      </c>
      <c>
        <v>Bildirimsiz</v>
      </c>
      <c>
        <is>
          <t>12.07.2023 20:09:14</t>
        </is>
      </c>
      <c>
        <is>
          <t>13.07.2023 00:42:16</t>
        </is>
      </c>
      <c>
        <v>4.550555555</v>
      </c>
      <c>
        <v>0</v>
      </c>
      <c>
        <v>15</v>
      </c>
      <c>
        <v>0</v>
      </c>
      <c>
        <v>17</v>
      </c>
      <c>
        <v>0</v>
      </c>
      <c>
        <v>5</v>
      </c>
      <c>
        <v>0</v>
      </c>
      <c>
        <v>0</v>
      </c>
      <c>
        <v>0</v>
      </c>
      <c>
        <v>8.733368122185317</v>
      </c>
      <c>
        <v>0</v>
      </c>
      <c>
        <v>159.33617018225172</v>
      </c>
      <c>
        <v>0</v>
      </c>
      <c>
        <v>71.40297088434889</v>
      </c>
      <c>
        <v>0</v>
      </c>
      <c>
        <v>0</v>
      </c>
      <c>
        <v>239.47250918878592</v>
      </c>
    </row>
    <row>
      <c>
        <v>2605181</v>
      </c>
      <c>
        <v>1</v>
      </c>
      <c>
        <is>
          <t>MANİSA</t>
        </is>
      </c>
      <c>
        <v>TURGUTLU</v>
      </c>
      <c>
        <is>
          <t>OG Fideri</t>
        </is>
      </c>
      <c>
        <v>TR-1/5 45-83-M00005_DIREK TIPI TRAFO HUCRESI H01_2109877</v>
      </c>
      <c>
        <v>OG Trafo Arızası</v>
      </c>
      <c>
        <v>Dağıtım-OG</v>
      </c>
      <c>
        <v>Uzun</v>
      </c>
      <c>
        <v>Şebeke işletmecisi</v>
      </c>
      <c>
        <v>Bildirimsiz</v>
      </c>
      <c>
        <is>
          <t>12.07.2023 07:14:25</t>
        </is>
      </c>
      <c>
        <is>
          <t>12.07.2023 14:23:36</t>
        </is>
      </c>
      <c>
        <v>7.153055555</v>
      </c>
      <c>
        <v>0</v>
      </c>
      <c>
        <v>0</v>
      </c>
      <c>
        <v>0</v>
      </c>
      <c>
        <v>13</v>
      </c>
      <c>
        <v>0</v>
      </c>
      <c>
        <v>3</v>
      </c>
      <c>
        <v>0</v>
      </c>
      <c>
        <v>0</v>
      </c>
      <c>
        <v>0</v>
      </c>
      <c>
        <v>0</v>
      </c>
      <c>
        <v>0</v>
      </c>
      <c>
        <v>122.50822357816408</v>
      </c>
      <c>
        <v>0</v>
      </c>
      <c>
        <v>30.164886575447213</v>
      </c>
      <c>
        <v>0</v>
      </c>
      <c>
        <v>0</v>
      </c>
      <c>
        <v>152.67311015361128</v>
      </c>
    </row>
    <row>
      <c>
        <v>2605135</v>
      </c>
      <c>
        <v>1</v>
      </c>
      <c>
        <is>
          <t>İZMİR</t>
        </is>
      </c>
      <c>
        <v>KONAK</v>
      </c>
      <c>
        <is>
          <t>TM Fideri</t>
        </is>
      </c>
      <c>
        <v>ALSANCAK TM 35-01-A00005_GÜZEL SANATLAR K28_2308526</v>
      </c>
      <c>
        <v>Manevra</v>
      </c>
      <c>
        <v>Dağıtım-OG</v>
      </c>
      <c>
        <v>Uzun</v>
      </c>
      <c>
        <v>Şebeke işletmecisi</v>
      </c>
      <c>
        <v>Bildirimli</v>
      </c>
      <c>
        <is>
          <t>12.07.2023 05:03:22</t>
        </is>
      </c>
      <c>
        <is>
          <t>12.07.2023 05:07:01</t>
        </is>
      </c>
      <c>
        <v>0.060833333</v>
      </c>
      <c>
        <v>0</v>
      </c>
      <c>
        <v>503</v>
      </c>
      <c>
        <v>0</v>
      </c>
      <c>
        <v>0</v>
      </c>
      <c>
        <v>3</v>
      </c>
      <c>
        <v>265</v>
      </c>
      <c>
        <v>0</v>
      </c>
      <c>
        <v>0</v>
      </c>
      <c>
        <v>0</v>
      </c>
      <c>
        <v>5.459415685735458</v>
      </c>
      <c>
        <v>0</v>
      </c>
      <c>
        <v>0</v>
      </c>
      <c>
        <v>10.744068421514529</v>
      </c>
      <c>
        <v>15.597606429260285</v>
      </c>
      <c>
        <v>0</v>
      </c>
      <c>
        <v>0</v>
      </c>
      <c>
        <v>31.80109053651027</v>
      </c>
    </row>
    <row>
      <c>
        <v>2605430</v>
      </c>
      <c>
        <v>1</v>
      </c>
      <c>
        <is>
          <t>MANİSA</t>
        </is>
      </c>
      <c>
        <v>TURGUTLU</v>
      </c>
      <c>
        <is>
          <t>Kullanıcı Bağlantı Hattı</t>
        </is>
      </c>
      <c>
        <v>TR-2/9 45-83-L00009_955175066_955175066</v>
      </c>
      <c>
        <v>AG Branşman Yeraltı Kablo Arızası</v>
      </c>
      <c>
        <v>Dağıtım-AG</v>
      </c>
      <c>
        <v>Uzun</v>
      </c>
      <c>
        <v>Şebeke işletmecisi</v>
      </c>
      <c>
        <v>Bildirimsiz</v>
      </c>
      <c>
        <is>
          <t>12.07.2023 11:27:09</t>
        </is>
      </c>
      <c>
        <is>
          <t>12.07.2023 15:10:05</t>
        </is>
      </c>
      <c>
        <v>3.715555555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</row>
    <row>
      <c>
        <v>2605968</v>
      </c>
      <c>
        <v>1</v>
      </c>
      <c>
        <is>
          <t>MANİSA</t>
        </is>
      </c>
      <c>
        <v>TURGUTLU</v>
      </c>
      <c>
        <is>
          <t>Dağıtım Transformatörü</t>
        </is>
      </c>
      <c>
        <v>URGANLI TR-10 45-83-M00548_45-83-M00548_2357377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12.07.2023 22:34:29</t>
        </is>
      </c>
      <c>
        <is>
          <t>12.07.2023 23:18:48</t>
        </is>
      </c>
      <c>
        <v>0.738611111</v>
      </c>
      <c>
        <v>0</v>
      </c>
      <c>
        <v>108</v>
      </c>
      <c>
        <v>0</v>
      </c>
      <c>
        <v>4</v>
      </c>
      <c>
        <v>0</v>
      </c>
      <c>
        <v>6</v>
      </c>
      <c>
        <v>0</v>
      </c>
      <c>
        <v>0</v>
      </c>
      <c>
        <v>0</v>
      </c>
      <c>
        <v>14.002493746888504</v>
      </c>
      <c>
        <v>0</v>
      </c>
      <c>
        <v>0.9585446959280168</v>
      </c>
      <c>
        <v>0</v>
      </c>
      <c>
        <v>1.562373512910405</v>
      </c>
      <c>
        <v>0</v>
      </c>
      <c>
        <v>0</v>
      </c>
      <c>
        <v>16.523411955726928</v>
      </c>
    </row>
    <row>
      <c>
        <v>2605868</v>
      </c>
      <c>
        <v>1</v>
      </c>
      <c>
        <is>
          <t>İZMİR</t>
        </is>
      </c>
      <c>
        <v>BUCA</v>
      </c>
      <c>
        <is>
          <t>Kullanıcı Bağlantı Hattı</t>
        </is>
      </c>
      <c>
        <v>K-3735 35-03-K03735_967184094_967184094</v>
      </c>
      <c>
        <v>AG Box / Sdk Abone Çıkış Sigorta Atığı</v>
      </c>
      <c>
        <v>Dağıtım-AG</v>
      </c>
      <c>
        <v>Uzun</v>
      </c>
      <c>
        <v>Şebeke işletmecisi</v>
      </c>
      <c>
        <v>Bildirimsiz</v>
      </c>
      <c>
        <is>
          <t>12.07.2023 20:05:13</t>
        </is>
      </c>
      <c>
        <is>
          <t>13.07.2023 02:16:46</t>
        </is>
      </c>
      <c>
        <v>6.1925</v>
      </c>
      <c>
        <v>0</v>
      </c>
      <c>
        <v>0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2.4477627571335514</v>
      </c>
      <c>
        <v>0</v>
      </c>
      <c>
        <v>0</v>
      </c>
      <c>
        <v>2.4477627571335514</v>
      </c>
    </row>
    <row>
      <c>
        <v>2605994</v>
      </c>
      <c>
        <v>1</v>
      </c>
      <c>
        <is>
          <t>İZMİR</t>
        </is>
      </c>
      <c>
        <v>TİRE</v>
      </c>
      <c>
        <is>
          <t>Dağıtım Transformatörü</t>
        </is>
      </c>
      <c>
        <v>MUSTAFA YILMAZ SULAMA GRUBU 35-29-M00226_35-29-M00226_2371106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12.07.2023 23:38:04</t>
        </is>
      </c>
      <c>
        <is>
          <t>13.07.2023 02:07:35</t>
        </is>
      </c>
      <c>
        <v>2.491944444</v>
      </c>
      <c>
        <v>0</v>
      </c>
      <c>
        <v>0</v>
      </c>
      <c>
        <v>0</v>
      </c>
      <c>
        <v>29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583.5145330442891</v>
      </c>
      <c>
        <v>0</v>
      </c>
      <c>
        <v>0</v>
      </c>
      <c>
        <v>0</v>
      </c>
      <c>
        <v>0</v>
      </c>
      <c>
        <v>583.5145330442891</v>
      </c>
    </row>
    <row>
      <c>
        <v>2605825</v>
      </c>
      <c>
        <v>1</v>
      </c>
      <c>
        <is>
          <t>MANİSA</t>
        </is>
      </c>
      <c>
        <v>ALAŞEHİR</v>
      </c>
      <c>
        <is>
          <t>OG Fideri</t>
        </is>
      </c>
      <c>
        <v>DELEMENLER KÖK 45-73-M00490_HatBaşıAyırıcı_53136539 M05_53136539</v>
      </c>
      <c>
        <v>OG Fider Açması</v>
      </c>
      <c>
        <v>Dağıtım-OG</v>
      </c>
      <c>
        <v>Kısa</v>
      </c>
      <c>
        <v>Şebeke işletmecisi</v>
      </c>
      <c>
        <v>Bildirimsiz</v>
      </c>
      <c>
        <is>
          <t>12.07.2023 19:30:45</t>
        </is>
      </c>
      <c>
        <is>
          <t>12.07.2023 19:33:41</t>
        </is>
      </c>
      <c>
        <v>0.048888888</v>
      </c>
      <c>
        <v>0</v>
      </c>
      <c>
        <v>153</v>
      </c>
      <c>
        <v>2</v>
      </c>
      <c>
        <v>84</v>
      </c>
      <c>
        <v>3</v>
      </c>
      <c>
        <v>10</v>
      </c>
      <c>
        <v>1</v>
      </c>
      <c>
        <v>0</v>
      </c>
      <c>
        <v>0</v>
      </c>
      <c>
        <v>1.8200677702906838</v>
      </c>
      <c>
        <v>3.343145059197739</v>
      </c>
      <c>
        <v>5.51968374446869</v>
      </c>
      <c>
        <v>0.21033272650667204</v>
      </c>
      <c>
        <v>0.3115926048254067</v>
      </c>
      <c>
        <v>3.8354685556</v>
      </c>
      <c>
        <v>0</v>
      </c>
      <c>
        <v>15.040290460889192</v>
      </c>
    </row>
    <row>
      <c>
        <v>2605161</v>
      </c>
      <c>
        <v>1</v>
      </c>
      <c>
        <is>
          <t>MANİSA</t>
        </is>
      </c>
      <c>
        <v>ALAŞEHİR</v>
      </c>
      <c>
        <is>
          <t>DM</t>
        </is>
      </c>
      <c>
        <v>KEMALİYE DM (TR-1) 45-73-M00150_İSMETİYE M02_66715922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12.07.2023 06:58:11</t>
        </is>
      </c>
      <c>
        <is>
          <t>12.07.2023 07:35:21</t>
        </is>
      </c>
      <c>
        <v>0.619444444</v>
      </c>
      <c>
        <v>19</v>
      </c>
      <c>
        <v>378</v>
      </c>
      <c>
        <v>153</v>
      </c>
      <c>
        <v>183</v>
      </c>
      <c>
        <v>18</v>
      </c>
      <c>
        <v>33</v>
      </c>
      <c>
        <v>1</v>
      </c>
      <c>
        <v>0</v>
      </c>
      <c>
        <v>3.0083874200160805</v>
      </c>
      <c>
        <v>42.91079402759227</v>
      </c>
      <c>
        <v>312.09291066093937</v>
      </c>
      <c>
        <v>307.653530152804</v>
      </c>
      <c>
        <v>21.27422928035911</v>
      </c>
      <c>
        <v>14.360769989087478</v>
      </c>
      <c>
        <v>36.840034828665</v>
      </c>
      <c>
        <v>0</v>
      </c>
      <c>
        <v>738.1406563594633</v>
      </c>
    </row>
    <row>
      <c>
        <v>2605659</v>
      </c>
      <c>
        <v>1</v>
      </c>
      <c>
        <is>
          <t>İZMİR</t>
        </is>
      </c>
      <c>
        <v>URLA</v>
      </c>
      <c>
        <is>
          <t>AG Fideri</t>
        </is>
      </c>
      <c>
        <v>TR-25 35-19-L00025_8164569_56394796_56394796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12.07.2023 16:15:32</t>
        </is>
      </c>
      <c>
        <is>
          <t>12.07.2023 16:59:34</t>
        </is>
      </c>
      <c>
        <v>0.733888888</v>
      </c>
      <c>
        <v>0</v>
      </c>
      <c>
        <v>9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1.6855912068436765</v>
      </c>
      <c>
        <v>0</v>
      </c>
      <c>
        <v>0</v>
      </c>
      <c>
        <v>0</v>
      </c>
      <c>
        <v>10.978663068958515</v>
      </c>
      <c>
        <v>0</v>
      </c>
      <c>
        <v>0</v>
      </c>
      <c>
        <v>12.664254275802191</v>
      </c>
    </row>
    <row>
      <c>
        <v>2605802</v>
      </c>
      <c>
        <v>1</v>
      </c>
      <c>
        <is>
          <t>MANİSA</t>
        </is>
      </c>
      <c>
        <v>GÖLMARMARA</v>
      </c>
      <c>
        <is>
          <t>DM</t>
        </is>
      </c>
      <c>
        <v>GÖLMARMARA İM 45-85-A00001_BEYLER L25_78516952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12.07.2023 18:58:41</t>
        </is>
      </c>
      <c>
        <is>
          <t>12.07.2023 20:50:48</t>
        </is>
      </c>
      <c>
        <v>1.868611111</v>
      </c>
      <c>
        <v>3</v>
      </c>
      <c>
        <v>577</v>
      </c>
      <c>
        <v>31</v>
      </c>
      <c>
        <v>181</v>
      </c>
      <c>
        <v>4</v>
      </c>
      <c>
        <v>30</v>
      </c>
      <c>
        <v>0</v>
      </c>
      <c>
        <v>0</v>
      </c>
      <c>
        <v>1.4555033679966942</v>
      </c>
      <c>
        <v>125.08183873537219</v>
      </c>
      <c>
        <v>228.63303940202545</v>
      </c>
      <c>
        <v>1726.6659476064488</v>
      </c>
      <c>
        <v>12.221742770133469</v>
      </c>
      <c>
        <v>32.8276485677245</v>
      </c>
      <c>
        <v>0</v>
      </c>
      <c>
        <v>0</v>
      </c>
      <c>
        <v>2126.885720449701</v>
      </c>
    </row>
    <row>
      <c>
        <v>2605808</v>
      </c>
      <c>
        <v>1</v>
      </c>
      <c>
        <is>
          <t>MANİSA</t>
        </is>
      </c>
      <c>
        <v>ALAŞEHİR</v>
      </c>
      <c>
        <is>
          <t>Kullanıcı Bağlantı Hattı</t>
        </is>
      </c>
      <c>
        <v>DM06/TR-5A 45-73-M00090_945679319_945679319</v>
      </c>
      <c>
        <v>AG Box / Sdk Abone Çıkış Sigorta Atığı</v>
      </c>
      <c>
        <v>Dağıtım-AG</v>
      </c>
      <c>
        <v>Uzun</v>
      </c>
      <c>
        <v>Şebeke işletmecisi</v>
      </c>
      <c>
        <v>Bildirimsiz</v>
      </c>
      <c>
        <is>
          <t>12.07.2023 19:01:27</t>
        </is>
      </c>
      <c>
        <is>
          <t>12.07.2023 19:33:04</t>
        </is>
      </c>
      <c>
        <v>0.526944444</v>
      </c>
      <c>
        <v>0</v>
      </c>
      <c>
        <v>3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0.5016801032774346</v>
      </c>
      <c>
        <v>0</v>
      </c>
      <c>
        <v>0</v>
      </c>
      <c>
        <v>0</v>
      </c>
      <c>
        <v>0</v>
      </c>
      <c>
        <v>0</v>
      </c>
      <c>
        <v>0</v>
      </c>
      <c>
        <v>0.5016801032774346</v>
      </c>
    </row>
    <row>
      <c>
        <v>2605782</v>
      </c>
      <c>
        <v>1</v>
      </c>
      <c>
        <is>
          <t>MANİSA</t>
        </is>
      </c>
      <c>
        <v>DEMİRCİ</v>
      </c>
      <c>
        <is>
          <t>DM</t>
        </is>
      </c>
      <c>
        <v>ÇATALOLUK DM 45-74-M00227_HIRKALI-KÖYLER M07_2328579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12.07.2023 18:39:55</t>
        </is>
      </c>
      <c>
        <is>
          <t>12.07.2023 19:07:32</t>
        </is>
      </c>
      <c>
        <v>0.460277777</v>
      </c>
      <c>
        <v>0</v>
      </c>
      <c>
        <v>237</v>
      </c>
      <c>
        <v>0</v>
      </c>
      <c>
        <v>9</v>
      </c>
      <c>
        <v>0</v>
      </c>
      <c>
        <v>16</v>
      </c>
      <c>
        <v>0</v>
      </c>
      <c>
        <v>0</v>
      </c>
      <c>
        <v>0</v>
      </c>
      <c>
        <v>9.835263968057863</v>
      </c>
      <c>
        <v>0</v>
      </c>
      <c>
        <v>12.10914712611022</v>
      </c>
      <c>
        <v>0</v>
      </c>
      <c>
        <v>3.32422562930892</v>
      </c>
      <c>
        <v>0</v>
      </c>
      <c>
        <v>0</v>
      </c>
      <c>
        <v>25.268636723477</v>
      </c>
    </row>
    <row>
      <c>
        <v>2605141</v>
      </c>
      <c>
        <v>1</v>
      </c>
      <c>
        <is>
          <t>İZMİR</t>
        </is>
      </c>
      <c>
        <v>TİRE</v>
      </c>
      <c>
        <is>
          <t>OG Fideri</t>
        </is>
      </c>
      <c>
        <v>TİRE TR-3 35-29-L00003_DIREK TIPI TRAFO HUCRESI H01_2094764</v>
      </c>
      <c>
        <v>OG Trafo Arızası</v>
      </c>
      <c>
        <v>Dağıtım-OG</v>
      </c>
      <c>
        <v>Uzun</v>
      </c>
      <c>
        <v>Şebeke işletmecisi</v>
      </c>
      <c>
        <v>Bildirimsiz</v>
      </c>
      <c>
        <is>
          <t>12.07.2023 05:54:58</t>
        </is>
      </c>
      <c>
        <is>
          <t>12.07.2023 06:30:36</t>
        </is>
      </c>
      <c>
        <v>0.593888888</v>
      </c>
      <c>
        <v>0</v>
      </c>
      <c>
        <v>270</v>
      </c>
      <c>
        <v>0</v>
      </c>
      <c>
        <v>0</v>
      </c>
      <c>
        <v>0</v>
      </c>
      <c>
        <v>50</v>
      </c>
      <c>
        <v>0</v>
      </c>
      <c>
        <v>0</v>
      </c>
      <c>
        <v>0</v>
      </c>
      <c>
        <v>22.580016593196017</v>
      </c>
      <c>
        <v>0</v>
      </c>
      <c>
        <v>0</v>
      </c>
      <c>
        <v>0</v>
      </c>
      <c>
        <v>9.106071664326949</v>
      </c>
      <c>
        <v>0</v>
      </c>
      <c>
        <v>0</v>
      </c>
      <c>
        <v>31.686088257522968</v>
      </c>
    </row>
    <row>
      <c>
        <v>2605306</v>
      </c>
      <c>
        <v>2</v>
      </c>
      <c>
        <is>
          <t>İZMİR</t>
        </is>
      </c>
      <c>
        <v>ÇİĞLİ</v>
      </c>
      <c>
        <is>
          <t>Saha Dağıtım Kutusu (SDK)</t>
        </is>
      </c>
      <c>
        <v>K-1865 35-09-K01865_E e4b_5883481</v>
      </c>
      <c>
        <v>AG Branşman Yeraltı Kablo Arızası</v>
      </c>
      <c>
        <v>Dağıtım-AG</v>
      </c>
      <c>
        <v>Uzun</v>
      </c>
      <c>
        <v>Şebeke işletmecisi</v>
      </c>
      <c>
        <v>Bildirimsiz</v>
      </c>
      <c>
        <is>
          <t>12.07.2023 16:38:06</t>
        </is>
      </c>
      <c>
        <is>
          <t>12.07.2023 17:44:58</t>
        </is>
      </c>
      <c>
        <v>1.114444444</v>
      </c>
      <c>
        <v>0</v>
      </c>
      <c>
        <v>62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17.30102754359448</v>
      </c>
      <c>
        <v>0</v>
      </c>
      <c>
        <v>0</v>
      </c>
      <c>
        <v>0</v>
      </c>
      <c>
        <v>0.29287149164468074</v>
      </c>
      <c>
        <v>0</v>
      </c>
      <c>
        <v>0</v>
      </c>
      <c>
        <v>17.59389903523916</v>
      </c>
    </row>
    <row>
      <c>
        <v>2605739</v>
      </c>
      <c>
        <v>1</v>
      </c>
      <c>
        <is>
          <t>İZMİR</t>
        </is>
      </c>
      <c>
        <v>FOÇA</v>
      </c>
      <c>
        <is>
          <t>Dağıtım Transformatörü</t>
        </is>
      </c>
      <c>
        <v>YENİFOÇA TR-20 35-23-M00020_35-23-M00020_76459099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12.07.2023 17:49:57</t>
        </is>
      </c>
      <c>
        <is>
          <t>12.07.2023 18:50:11</t>
        </is>
      </c>
      <c>
        <v>1.003888888</v>
      </c>
      <c>
        <v>0</v>
      </c>
      <c>
        <v>446</v>
      </c>
      <c>
        <v>0</v>
      </c>
      <c>
        <v>0</v>
      </c>
      <c>
        <v>0</v>
      </c>
      <c>
        <v>17</v>
      </c>
      <c>
        <v>0</v>
      </c>
      <c>
        <v>0</v>
      </c>
      <c>
        <v>0</v>
      </c>
      <c>
        <v>107.21974033118055</v>
      </c>
      <c>
        <v>0</v>
      </c>
      <c>
        <v>0</v>
      </c>
      <c>
        <v>0</v>
      </c>
      <c>
        <v>7.524115034508803</v>
      </c>
      <c>
        <v>0</v>
      </c>
      <c>
        <v>0</v>
      </c>
      <c>
        <v>114.74385536568934</v>
      </c>
    </row>
    <row>
      <c>
        <v>2605490</v>
      </c>
      <c>
        <v>1</v>
      </c>
      <c>
        <is>
          <t>MANİSA</t>
        </is>
      </c>
      <c>
        <v>TURGUTLU</v>
      </c>
      <c>
        <is>
          <t>Kullanıcı Bağlantı Hattı</t>
        </is>
      </c>
      <c>
        <v>TR-1/67 (CEZAEVİ YANI) 45-83-M00067_955159895_955159895</v>
      </c>
      <c>
        <v>AG Box / Sdk Abone Çıkış Sigorta Atığı</v>
      </c>
      <c>
        <v>Dağıtım-AG</v>
      </c>
      <c>
        <v>Uzun</v>
      </c>
      <c>
        <v>Şebeke işletmecisi</v>
      </c>
      <c>
        <v>Bildirimsiz</v>
      </c>
      <c>
        <is>
          <t>12.07.2023 13:03:20</t>
        </is>
      </c>
      <c>
        <is>
          <t>12.07.2023 15:00:21</t>
        </is>
      </c>
      <c>
        <v>1.950277777</v>
      </c>
      <c>
        <v>0</v>
      </c>
      <c>
        <v>0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37.552132504481875</v>
      </c>
      <c>
        <v>0</v>
      </c>
      <c>
        <v>0</v>
      </c>
      <c>
        <v>37.552132504481875</v>
      </c>
    </row>
    <row>
      <c>
        <v>2605702</v>
      </c>
      <c>
        <v>1</v>
      </c>
      <c>
        <is>
          <t>MANİSA</t>
        </is>
      </c>
      <c>
        <v>TURGUTLU</v>
      </c>
      <c>
        <is>
          <t>KÖK</t>
        </is>
      </c>
      <c>
        <v>MADEN KÖK 45-83-M00128_İZZETTİN M03_47316671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12.07.2023 17:09:08</t>
        </is>
      </c>
      <c>
        <is>
          <t>12.07.2023 17:44:38</t>
        </is>
      </c>
      <c>
        <v>0.591666666</v>
      </c>
      <c>
        <v>2</v>
      </c>
      <c>
        <v>210</v>
      </c>
      <c>
        <v>25</v>
      </c>
      <c>
        <v>52</v>
      </c>
      <c>
        <v>0</v>
      </c>
      <c>
        <v>20</v>
      </c>
      <c>
        <v>1</v>
      </c>
      <c>
        <v>0</v>
      </c>
      <c>
        <v>27.27929515572232</v>
      </c>
      <c>
        <v>44.591067002965545</v>
      </c>
      <c>
        <v>191.00046424002863</v>
      </c>
      <c>
        <v>197.443920567155</v>
      </c>
      <c>
        <v>0</v>
      </c>
      <c>
        <v>21.69121702908899</v>
      </c>
      <c>
        <v>32.57176948073344</v>
      </c>
      <c>
        <v>0</v>
      </c>
      <c>
        <v>514.577733475694</v>
      </c>
    </row>
    <row>
      <c>
        <v>2605304</v>
      </c>
      <c>
        <v>1</v>
      </c>
      <c>
        <is>
          <t>İZMİR</t>
        </is>
      </c>
      <c>
        <v>BAYINDIR</v>
      </c>
      <c>
        <is>
          <t>AG Fideri</t>
        </is>
      </c>
      <c>
        <v>HAYRİ KARALI SULAMA GRUBU 35-29-M00208_A_91404386_91404386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12.07.2023 10:02:50</t>
        </is>
      </c>
      <c>
        <is>
          <t>12.07.2023 11:23:34</t>
        </is>
      </c>
      <c>
        <v>1.345555555</v>
      </c>
      <c>
        <v>0</v>
      </c>
      <c>
        <v>0</v>
      </c>
      <c>
        <v>0</v>
      </c>
      <c>
        <v>6</v>
      </c>
      <c>
        <v>0</v>
      </c>
      <c>
        <v>5</v>
      </c>
      <c>
        <v>0</v>
      </c>
      <c>
        <v>0</v>
      </c>
      <c>
        <v>0</v>
      </c>
      <c>
        <v>0</v>
      </c>
      <c>
        <v>0</v>
      </c>
      <c>
        <v>17.827560267802728</v>
      </c>
      <c>
        <v>0</v>
      </c>
      <c>
        <v>44.49292469154782</v>
      </c>
      <c>
        <v>0</v>
      </c>
      <c>
        <v>0</v>
      </c>
      <c>
        <v>62.32048495935055</v>
      </c>
    </row>
    <row>
      <c>
        <v>2605204</v>
      </c>
      <c>
        <v>1</v>
      </c>
      <c>
        <is>
          <t>MANİSA</t>
        </is>
      </c>
      <c>
        <v>TURGUTLU</v>
      </c>
      <c>
        <is>
          <t>AG Fideri</t>
        </is>
      </c>
      <c>
        <v>IRLAMAZ TR-2 45-83-L00233_C_91169723_91169723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12.07.2023 08:30:26</t>
        </is>
      </c>
      <c>
        <is>
          <t>12.07.2023 11:53:09</t>
        </is>
      </c>
      <c>
        <v>3.378611111</v>
      </c>
      <c>
        <v>0</v>
      </c>
      <c>
        <v>42</v>
      </c>
      <c>
        <v>0</v>
      </c>
      <c>
        <v>11</v>
      </c>
      <c>
        <v>0</v>
      </c>
      <c>
        <v>4</v>
      </c>
      <c>
        <v>0</v>
      </c>
      <c>
        <v>0</v>
      </c>
      <c>
        <v>0</v>
      </c>
      <c>
        <v>25.321226591422846</v>
      </c>
      <c>
        <v>0</v>
      </c>
      <c>
        <v>37.29282362882402</v>
      </c>
      <c>
        <v>0</v>
      </c>
      <c>
        <v>3.1300351485696174</v>
      </c>
      <c>
        <v>0</v>
      </c>
      <c>
        <v>0</v>
      </c>
      <c>
        <v>65.74408536881649</v>
      </c>
    </row>
    <row>
      <c>
        <v>2605579</v>
      </c>
      <c>
        <v>1</v>
      </c>
      <c>
        <is>
          <t>İZMİR</t>
        </is>
      </c>
      <c>
        <v>ÇİĞLİ</v>
      </c>
      <c>
        <is>
          <t>Kullanıcı Bağlantı Hattı</t>
        </is>
      </c>
      <c>
        <v>K-1869 35-09-K01869_97760345_97760345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12.07.2023 15:09:39</t>
        </is>
      </c>
      <c>
        <is>
          <t>12.07.2023 18:13:53</t>
        </is>
      </c>
      <c>
        <v>3.070555555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1.958546348095626</v>
      </c>
      <c>
        <v>0</v>
      </c>
      <c>
        <v>0</v>
      </c>
      <c>
        <v>0</v>
      </c>
      <c>
        <v>0</v>
      </c>
      <c>
        <v>0</v>
      </c>
      <c>
        <v>0</v>
      </c>
      <c>
        <v>1.958546348095626</v>
      </c>
    </row>
    <row>
      <c>
        <v>2605911</v>
      </c>
      <c>
        <v>1</v>
      </c>
      <c>
        <is>
          <t>MANİSA</t>
        </is>
      </c>
      <c>
        <v>SALİHLİ</v>
      </c>
      <c>
        <is>
          <t>Saha Dağıtım Kutusu (SDK)</t>
        </is>
      </c>
      <c>
        <v>TR-66 45-78-L00066_A A01_65768291</v>
      </c>
      <c>
        <v>AG Box / Sdk Giriş Sigorta Atığı</v>
      </c>
      <c>
        <v>Dağıtım-AG</v>
      </c>
      <c>
        <v>Uzun</v>
      </c>
      <c>
        <v>Şebeke işletmecisi</v>
      </c>
      <c>
        <v>Bildirimsiz</v>
      </c>
      <c>
        <is>
          <t>12.07.2023 20:53:53</t>
        </is>
      </c>
      <c>
        <is>
          <t>12.07.2023 23:06:18</t>
        </is>
      </c>
      <c>
        <v>2.206944444</v>
      </c>
      <c>
        <v>0</v>
      </c>
      <c>
        <v>100</v>
      </c>
      <c>
        <v>0</v>
      </c>
      <c>
        <v>0</v>
      </c>
      <c>
        <v>0</v>
      </c>
      <c>
        <v>34</v>
      </c>
      <c>
        <v>0</v>
      </c>
      <c>
        <v>0</v>
      </c>
      <c>
        <v>0</v>
      </c>
      <c>
        <v>53.93876324593889</v>
      </c>
      <c>
        <v>0</v>
      </c>
      <c>
        <v>0</v>
      </c>
      <c>
        <v>0</v>
      </c>
      <c>
        <v>49.61994129969699</v>
      </c>
      <c>
        <v>0</v>
      </c>
      <c>
        <v>0</v>
      </c>
      <c>
        <v>103.55870454563588</v>
      </c>
    </row>
    <row>
      <c>
        <v>2605888</v>
      </c>
      <c>
        <v>1</v>
      </c>
      <c>
        <is>
          <t>İZMİR</t>
        </is>
      </c>
      <c>
        <v>TİRE</v>
      </c>
      <c>
        <is>
          <t>AG Fideri</t>
        </is>
      </c>
      <c>
        <v>ŞEVKET ŞENGÜL SULAMA GRUBU 35-29-L00671_A_91386982_91386982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12.07.2023 20:39:36</t>
        </is>
      </c>
      <c>
        <is>
          <t>13.07.2023 01:17:22</t>
        </is>
      </c>
      <c>
        <v>4.629444444</v>
      </c>
      <c>
        <v>0</v>
      </c>
      <c>
        <v>0</v>
      </c>
      <c>
        <v>0</v>
      </c>
      <c>
        <v>15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210.52461288717697</v>
      </c>
      <c>
        <v>0</v>
      </c>
      <c>
        <v>24.31169136989617</v>
      </c>
      <c>
        <v>0</v>
      </c>
      <c>
        <v>0</v>
      </c>
      <c>
        <v>234.83630425707315</v>
      </c>
    </row>
    <row>
      <c>
        <v>2605410</v>
      </c>
      <c>
        <v>1</v>
      </c>
      <c>
        <is>
          <t>İZMİR</t>
        </is>
      </c>
      <c>
        <v>BAYRAKLI</v>
      </c>
      <c>
        <is>
          <t>OG Fideri</t>
        </is>
      </c>
      <c>
        <v>K-4982 35-04-K04982_K-1181 K05_95325359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12.07.2023 11:27:15</t>
        </is>
      </c>
      <c>
        <is>
          <t>12.07.2023 12:16:12</t>
        </is>
      </c>
      <c>
        <v>0.815833333</v>
      </c>
      <c>
        <v>0</v>
      </c>
      <c>
        <v>808</v>
      </c>
      <c>
        <v>0</v>
      </c>
      <c>
        <v>10</v>
      </c>
      <c>
        <v>0</v>
      </c>
      <c>
        <v>69</v>
      </c>
      <c>
        <v>0</v>
      </c>
      <c>
        <v>0</v>
      </c>
      <c>
        <v>0</v>
      </c>
      <c>
        <v>181.8596350028912</v>
      </c>
      <c>
        <v>0</v>
      </c>
      <c>
        <v>2.079361463096032</v>
      </c>
      <c>
        <v>0</v>
      </c>
      <c>
        <v>61.950913548757875</v>
      </c>
      <c>
        <v>0</v>
      </c>
      <c>
        <v>0</v>
      </c>
      <c>
        <v>245.8899100147451</v>
      </c>
    </row>
    <row>
      <c>
        <v>2605364</v>
      </c>
      <c>
        <v>1</v>
      </c>
      <c>
        <is>
          <t>İZMİR</t>
        </is>
      </c>
      <c>
        <v>URLA</v>
      </c>
      <c>
        <is>
          <t>AG Fideri</t>
        </is>
      </c>
      <c>
        <v>GÜLBAHÇE TR-10 35-19-L00249_A_91017579_91017579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12.07.2023 11:01:38</t>
        </is>
      </c>
      <c>
        <is>
          <t>12.07.2023 12:17:59</t>
        </is>
      </c>
      <c>
        <v>1.2725</v>
      </c>
      <c>
        <v>0</v>
      </c>
      <c>
        <v>83</v>
      </c>
      <c>
        <v>0</v>
      </c>
      <c>
        <v>2</v>
      </c>
      <c>
        <v>0</v>
      </c>
      <c>
        <v>9</v>
      </c>
      <c>
        <v>0</v>
      </c>
      <c>
        <v>0</v>
      </c>
      <c>
        <v>0</v>
      </c>
      <c>
        <v>33.43798285978119</v>
      </c>
      <c>
        <v>0</v>
      </c>
      <c>
        <v>1.026343799474773</v>
      </c>
      <c>
        <v>0</v>
      </c>
      <c>
        <v>4.708529078946021</v>
      </c>
      <c>
        <v>0</v>
      </c>
      <c>
        <v>0</v>
      </c>
      <c>
        <v>39.17285573820198</v>
      </c>
    </row>
    <row>
      <c>
        <v>2605387</v>
      </c>
      <c>
        <v>1</v>
      </c>
      <c>
        <is>
          <t>İZMİR</t>
        </is>
      </c>
      <c>
        <v>BORNOVA</v>
      </c>
      <c>
        <is>
          <t>OG Fideri</t>
        </is>
      </c>
      <c>
        <v>M-30 35-02-M00030_M-454 M08_2121890</v>
      </c>
      <c>
        <v>OG Atlama Arızası</v>
      </c>
      <c>
        <v>Dağıtım-OG</v>
      </c>
      <c>
        <v>Uzun</v>
      </c>
      <c>
        <v>Şebeke işletmecisi</v>
      </c>
      <c>
        <v>Bildirimsiz</v>
      </c>
      <c>
        <is>
          <t>12.07.2023 11:17:32</t>
        </is>
      </c>
      <c>
        <is>
          <t>12.07.2023 13:30:00</t>
        </is>
      </c>
      <c>
        <v>2.207777777</v>
      </c>
      <c>
        <v>0</v>
      </c>
      <c>
        <v>1476</v>
      </c>
      <c>
        <v>0</v>
      </c>
      <c>
        <v>0</v>
      </c>
      <c>
        <v>10</v>
      </c>
      <c>
        <v>179</v>
      </c>
      <c>
        <v>10</v>
      </c>
      <c>
        <v>0</v>
      </c>
      <c>
        <v>0</v>
      </c>
      <c>
        <v>795.8923512596647</v>
      </c>
      <c>
        <v>0</v>
      </c>
      <c>
        <v>0</v>
      </c>
      <c>
        <v>708.338913479697</v>
      </c>
      <c>
        <v>345.28086140555416</v>
      </c>
      <c>
        <v>940.1499421495267</v>
      </c>
      <c>
        <v>0</v>
      </c>
      <c>
        <v>2789.6620682944426</v>
      </c>
    </row>
    <row>
      <c>
        <v>2605905</v>
      </c>
      <c>
        <v>1</v>
      </c>
      <c>
        <is>
          <t>MANİSA</t>
        </is>
      </c>
      <c>
        <v>ALAŞEHİR</v>
      </c>
      <c>
        <is>
          <t>Kullanıcı Bağlantı Hattı</t>
        </is>
      </c>
      <c>
        <v>NARLIDERE TR-4 45-73-M00702_945648078_945648078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12.07.2023 20:57:49</t>
        </is>
      </c>
      <c>
        <is>
          <t>12.07.2023 21:49:00</t>
        </is>
      </c>
      <c>
        <v>0.853055555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1.4090875966159746</v>
      </c>
      <c>
        <v>0</v>
      </c>
      <c>
        <v>0</v>
      </c>
      <c>
        <v>0</v>
      </c>
      <c>
        <v>0</v>
      </c>
      <c>
        <v>1.4090875966159746</v>
      </c>
    </row>
    <row>
      <c>
        <v>2605324</v>
      </c>
      <c>
        <v>1</v>
      </c>
      <c>
        <is>
          <t>İZMİR</t>
        </is>
      </c>
      <c>
        <v>FOÇA</v>
      </c>
      <c>
        <is>
          <t>DM</t>
        </is>
      </c>
      <c>
        <v>ESKİ FOÇA İM 35-23-A00001_FOTAŞ-2 M02_2308531</v>
      </c>
      <c>
        <v>Şebeke Yenileme ve Kapasite Artışı Çalışması</v>
      </c>
      <c>
        <v>Dağıtım-OG</v>
      </c>
      <c>
        <v>Uzun</v>
      </c>
      <c>
        <v>Şebeke işletmecisi</v>
      </c>
      <c>
        <v>Bildirimli</v>
      </c>
      <c>
        <is>
          <t>12.07.2023 10:33:12</t>
        </is>
      </c>
      <c>
        <is>
          <t>12.07.2023 17:32:13</t>
        </is>
      </c>
      <c>
        <v>6.983611111</v>
      </c>
      <c>
        <v>5</v>
      </c>
      <c>
        <v>0</v>
      </c>
      <c>
        <v>2</v>
      </c>
      <c>
        <v>0</v>
      </c>
      <c>
        <v>14</v>
      </c>
      <c>
        <v>0</v>
      </c>
      <c>
        <v>0</v>
      </c>
      <c>
        <v>0</v>
      </c>
      <c>
        <v>90.41077284337732</v>
      </c>
      <c>
        <v>0</v>
      </c>
      <c>
        <v>50.18358755432712</v>
      </c>
      <c>
        <v>0</v>
      </c>
      <c>
        <v>3187.7424722639003</v>
      </c>
      <c>
        <v>0</v>
      </c>
      <c>
        <v>0</v>
      </c>
      <c>
        <v>0</v>
      </c>
      <c>
        <v>3328.3368326616046</v>
      </c>
    </row>
    <row>
      <c>
        <v>2605573</v>
      </c>
      <c>
        <v>1</v>
      </c>
      <c>
        <is>
          <t>İZMİR</t>
        </is>
      </c>
      <c>
        <v>KARŞIYAKA</v>
      </c>
      <c>
        <is>
          <t>Kullanıcı Bağlantı Hattı</t>
        </is>
      </c>
      <c>
        <v>K-3976 35-04-K03976_99339932_99339932</v>
      </c>
      <c>
        <v>AG Branşman Yeraltı Kablo Arızası</v>
      </c>
      <c>
        <v>Dağıtım-AG</v>
      </c>
      <c>
        <v>Uzun</v>
      </c>
      <c>
        <v>Şebeke işletmecisi</v>
      </c>
      <c>
        <v>Bildirimsiz</v>
      </c>
      <c>
        <is>
          <t>12.07.2023 14:59:01</t>
        </is>
      </c>
      <c>
        <is>
          <t>12.07.2023 20:30:15</t>
        </is>
      </c>
      <c>
        <v>5.520555555</v>
      </c>
      <c>
        <v>0</v>
      </c>
      <c>
        <v>5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4.54382487852568</v>
      </c>
      <c>
        <v>0</v>
      </c>
      <c>
        <v>0</v>
      </c>
      <c>
        <v>0</v>
      </c>
      <c>
        <v>0</v>
      </c>
      <c>
        <v>0</v>
      </c>
      <c>
        <v>0</v>
      </c>
      <c>
        <v>4.54382487852568</v>
      </c>
    </row>
    <row>
      <c>
        <v>2605679</v>
      </c>
      <c>
        <v>1</v>
      </c>
      <c>
        <is>
          <t>MANİSA</t>
        </is>
      </c>
      <c>
        <v>ALAŞEHİR</v>
      </c>
      <c>
        <is>
          <t>KÖK</t>
        </is>
      </c>
      <c>
        <v>DELEMENLER KÖK 45-73-M00490_GÜZLE BELENYAKA M05_2081977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12.07.2023 16:36:25</t>
        </is>
      </c>
      <c>
        <is>
          <t>12.07.2023 16:50:21</t>
        </is>
      </c>
      <c>
        <v>0.232222222</v>
      </c>
      <c>
        <v>2</v>
      </c>
      <c>
        <v>853</v>
      </c>
      <c>
        <v>5</v>
      </c>
      <c>
        <v>179</v>
      </c>
      <c>
        <v>4</v>
      </c>
      <c>
        <v>36</v>
      </c>
      <c>
        <v>1</v>
      </c>
      <c>
        <v>0</v>
      </c>
      <c>
        <v>0.11171568227111112</v>
      </c>
      <c>
        <v>42.90586247270251</v>
      </c>
      <c>
        <v>27.48787218334354</v>
      </c>
      <c>
        <v>59.686468132927025</v>
      </c>
      <c>
        <v>2.525565242415904</v>
      </c>
      <c>
        <v>6.783568746921211</v>
      </c>
      <c>
        <v>35.05684266718333</v>
      </c>
      <c>
        <v>0</v>
      </c>
      <c>
        <v>174.55789512776462</v>
      </c>
    </row>
    <row>
      <c>
        <v>2605184</v>
      </c>
      <c>
        <v>1</v>
      </c>
      <c>
        <is>
          <t>MANİSA</t>
        </is>
      </c>
      <c>
        <v>SELENDİ</v>
      </c>
      <c>
        <is>
          <t>KÖK</t>
        </is>
      </c>
      <c>
        <v>OKLUİSA KÖK 45-81-M00046_CINAN GRUP M04_71994401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12.07.2023 07:45:31</t>
        </is>
      </c>
      <c>
        <is>
          <t>12.07.2023 08:05:41</t>
        </is>
      </c>
      <c>
        <v>0.336111111</v>
      </c>
      <c>
        <v>3</v>
      </c>
      <c>
        <v>291</v>
      </c>
      <c>
        <v>4</v>
      </c>
      <c>
        <v>37</v>
      </c>
      <c>
        <v>3</v>
      </c>
      <c>
        <v>14</v>
      </c>
      <c>
        <v>0</v>
      </c>
      <c>
        <v>0</v>
      </c>
      <c>
        <v>0.16296934505499996</v>
      </c>
      <c>
        <v>13.440971760874277</v>
      </c>
      <c>
        <v>2.3146155259175343</v>
      </c>
      <c>
        <v>11.511152267035687</v>
      </c>
      <c>
        <v>5.186775618888642</v>
      </c>
      <c>
        <v>2.631398415687321</v>
      </c>
      <c>
        <v>0</v>
      </c>
      <c>
        <v>0</v>
      </c>
      <c>
        <v>35.24788293345846</v>
      </c>
    </row>
    <row>
      <c>
        <v>2605178</v>
      </c>
      <c>
        <v>1</v>
      </c>
      <c>
        <is>
          <t>İZMİR</t>
        </is>
      </c>
      <c>
        <v>URLA</v>
      </c>
      <c>
        <is>
          <t>DM</t>
        </is>
      </c>
      <c>
        <v>ÖZBEK DM (TR-315) 35-19-M00044_AKKUM M06_72140344</v>
      </c>
      <c>
        <v>OG Fider Açması</v>
      </c>
      <c>
        <v>Dağıtım-OG</v>
      </c>
      <c>
        <v>Kısa</v>
      </c>
      <c>
        <v>Şebeke işletmecisi</v>
      </c>
      <c>
        <v>Bildirimsiz</v>
      </c>
      <c>
        <is>
          <t>12.07.2023 07:36:35</t>
        </is>
      </c>
      <c>
        <is>
          <t>12.07.2023 07:36:55</t>
        </is>
      </c>
      <c>
        <v>0.005555555</v>
      </c>
      <c>
        <v>2</v>
      </c>
      <c>
        <v>979</v>
      </c>
      <c>
        <v>1</v>
      </c>
      <c>
        <v>32</v>
      </c>
      <c>
        <v>5</v>
      </c>
      <c>
        <v>75</v>
      </c>
      <c>
        <v>0</v>
      </c>
      <c>
        <v>0</v>
      </c>
      <c>
        <v>0.15165923965588668</v>
      </c>
      <c>
        <v>1.1087293653990358</v>
      </c>
      <c>
        <v>0.0005834031263899999</v>
      </c>
      <c>
        <v>0.052532841933504444</v>
      </c>
      <c>
        <v>0.04207657148064445</v>
      </c>
      <c>
        <v>0.4314057483764021</v>
      </c>
      <c>
        <v>0</v>
      </c>
      <c>
        <v>0</v>
      </c>
      <c>
        <v>1.7869871699718636</v>
      </c>
    </row>
    <row>
      <c>
        <v>2605828</v>
      </c>
      <c>
        <v>1</v>
      </c>
      <c>
        <is>
          <t>MANİSA</t>
        </is>
      </c>
      <c>
        <v>AKHİSAR</v>
      </c>
      <c>
        <is>
          <t>DM</t>
        </is>
      </c>
      <c>
        <v>KAPAKLI İM 45-72-A00003_RAHMİYE (ESKİ BEYOBA) L06_2107700</v>
      </c>
      <c>
        <v>Manevra</v>
      </c>
      <c>
        <v>Dağıtım-OG</v>
      </c>
      <c>
        <v>Uzun</v>
      </c>
      <c>
        <v>Şebeke işletmecisi</v>
      </c>
      <c>
        <v>Bildirimli</v>
      </c>
      <c>
        <is>
          <t>12.07.2023 19:30:08</t>
        </is>
      </c>
      <c>
        <is>
          <t>12.07.2023 19:55:12</t>
        </is>
      </c>
      <c>
        <v>0.417777777</v>
      </c>
      <c>
        <v>2</v>
      </c>
      <c>
        <v>51</v>
      </c>
      <c>
        <v>18</v>
      </c>
      <c>
        <v>44</v>
      </c>
      <c>
        <v>5</v>
      </c>
      <c>
        <v>5</v>
      </c>
      <c>
        <v>1</v>
      </c>
      <c>
        <v>0</v>
      </c>
      <c>
        <v>0.18549539809221335</v>
      </c>
      <c>
        <v>1.9113313984730536</v>
      </c>
      <c>
        <v>103.72752483723411</v>
      </c>
      <c>
        <v>71.24910942507823</v>
      </c>
      <c>
        <v>5.158474819933606</v>
      </c>
      <c>
        <v>0.9417639138602668</v>
      </c>
      <c>
        <v>7.170289768152401</v>
      </c>
      <c>
        <v>0</v>
      </c>
      <c>
        <v>190.3439895608239</v>
      </c>
    </row>
    <row>
      <c>
        <v>2605948</v>
      </c>
      <c>
        <v>1</v>
      </c>
      <c>
        <is>
          <t>MANİSA</t>
        </is>
      </c>
      <c>
        <v>SALİHLİ</v>
      </c>
      <c>
        <is>
          <t>AG Fideri</t>
        </is>
      </c>
      <c>
        <v>SART TR-16 45-78-M00187_49315680_56385301_56385301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12.07.2023 21:55:02</t>
        </is>
      </c>
      <c>
        <is>
          <t>13.07.2023 00:05:44</t>
        </is>
      </c>
      <c>
        <v>2.178333333</v>
      </c>
      <c>
        <v>0</v>
      </c>
      <c>
        <v>10</v>
      </c>
      <c>
        <v>0</v>
      </c>
      <c>
        <v>3</v>
      </c>
      <c>
        <v>0</v>
      </c>
      <c>
        <v>1</v>
      </c>
      <c>
        <v>0</v>
      </c>
      <c>
        <v>0</v>
      </c>
      <c>
        <v>0</v>
      </c>
      <c>
        <v>4.0551386718955005</v>
      </c>
      <c>
        <v>0</v>
      </c>
      <c>
        <v>12.833581204493083</v>
      </c>
      <c>
        <v>0</v>
      </c>
      <c>
        <v>6.947056381225409</v>
      </c>
      <c>
        <v>0</v>
      </c>
      <c>
        <v>0</v>
      </c>
      <c>
        <v>23.835776257613993</v>
      </c>
    </row>
    <row>
      <c>
        <v>2605307</v>
      </c>
      <c>
        <v>1</v>
      </c>
      <c>
        <is>
          <t>İZMİR</t>
        </is>
      </c>
      <c>
        <v>TİRE</v>
      </c>
      <c>
        <is>
          <t>AG Fideri</t>
        </is>
      </c>
      <c>
        <v>GÖKÇEN DM 1-2/3 35-29-L00061_48309618_56396675_56396675</v>
      </c>
      <c>
        <v>Şebeke Bakım Çalışması</v>
      </c>
      <c>
        <v>Dağıtım-AG</v>
      </c>
      <c>
        <v>Uzun</v>
      </c>
      <c>
        <v>Şebeke işletmecisi</v>
      </c>
      <c>
        <v>Bildirimli</v>
      </c>
      <c>
        <is>
          <t>12.07.2023 10:07:56</t>
        </is>
      </c>
      <c>
        <is>
          <t>12.07.2023 14:19:00</t>
        </is>
      </c>
      <c>
        <v>4.184444444</v>
      </c>
      <c>
        <v>0</v>
      </c>
      <c>
        <v>10</v>
      </c>
      <c>
        <v>0</v>
      </c>
      <c>
        <v>1</v>
      </c>
      <c>
        <v>0</v>
      </c>
      <c>
        <v>2</v>
      </c>
      <c>
        <v>0</v>
      </c>
      <c>
        <v>0</v>
      </c>
      <c>
        <v>0</v>
      </c>
      <c>
        <v>6.81780158971418</v>
      </c>
      <c>
        <v>0</v>
      </c>
      <c>
        <v>4.613149137104575</v>
      </c>
      <c>
        <v>0</v>
      </c>
      <c>
        <v>2.890027942334936</v>
      </c>
      <c>
        <v>0</v>
      </c>
      <c>
        <v>0</v>
      </c>
      <c>
        <v>14.320978669153689</v>
      </c>
    </row>
    <row>
      <c>
        <v>2605264</v>
      </c>
      <c>
        <v>1</v>
      </c>
      <c>
        <is>
          <t>İZMİR</t>
        </is>
      </c>
      <c>
        <v>BORNOVA</v>
      </c>
      <c>
        <is>
          <t>Dağıtım Transformatörü</t>
        </is>
      </c>
      <c>
        <v>K-697 35-02-K00697_35-02-K00697_91983354</v>
      </c>
      <c>
        <v>Şebeke Yenileme ve Kapasite Artışı Çalışması</v>
      </c>
      <c>
        <v>Dağıtım-AG</v>
      </c>
      <c>
        <v>Uzun</v>
      </c>
      <c>
        <v>Şebeke işletmecisi</v>
      </c>
      <c>
        <v>Bildirimli</v>
      </c>
      <c>
        <is>
          <t>12.07.2023 09:20:45</t>
        </is>
      </c>
      <c>
        <is>
          <t>12.07.2023 11:24:00</t>
        </is>
      </c>
      <c>
        <v>2.054166666</v>
      </c>
      <c>
        <v>0</v>
      </c>
      <c>
        <v>527</v>
      </c>
      <c>
        <v>0</v>
      </c>
      <c>
        <v>0</v>
      </c>
      <c>
        <v>0</v>
      </c>
      <c>
        <v>108</v>
      </c>
      <c>
        <v>0</v>
      </c>
      <c>
        <v>0</v>
      </c>
      <c>
        <v>0</v>
      </c>
      <c>
        <v>265.38055920739527</v>
      </c>
      <c>
        <v>0</v>
      </c>
      <c>
        <v>0</v>
      </c>
      <c>
        <v>0</v>
      </c>
      <c>
        <v>877.0604076979664</v>
      </c>
      <c>
        <v>0</v>
      </c>
      <c>
        <v>0</v>
      </c>
      <c>
        <v>1142.4409669053616</v>
      </c>
    </row>
    <row>
      <c>
        <v>2605158</v>
      </c>
      <c>
        <v>1</v>
      </c>
      <c>
        <is>
          <t>İZMİR</t>
        </is>
      </c>
      <c>
        <v>BAYINDIR</v>
      </c>
      <c>
        <is>
          <t>KÖK</t>
        </is>
      </c>
      <c>
        <v>PINARLI KÖK 35-20-M00085_TR-2 - TR-3 M03_72358871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12.07.2023 06:42:45</t>
        </is>
      </c>
      <c>
        <is>
          <t>12.07.2023 07:50:25</t>
        </is>
      </c>
      <c>
        <v>1.127777777</v>
      </c>
      <c>
        <v>0</v>
      </c>
      <c>
        <v>79</v>
      </c>
      <c>
        <v>0</v>
      </c>
      <c>
        <v>26</v>
      </c>
      <c>
        <v>0</v>
      </c>
      <c>
        <v>14</v>
      </c>
      <c>
        <v>0</v>
      </c>
      <c>
        <v>0</v>
      </c>
      <c>
        <v>0</v>
      </c>
      <c>
        <v>22.050475099048573</v>
      </c>
      <c>
        <v>0</v>
      </c>
      <c>
        <v>37.08713256844718</v>
      </c>
      <c>
        <v>0</v>
      </c>
      <c>
        <v>14.403479590437858</v>
      </c>
      <c>
        <v>0</v>
      </c>
      <c>
        <v>0</v>
      </c>
      <c>
        <v>73.54108725793361</v>
      </c>
    </row>
    <row>
      <c>
        <v>2605742</v>
      </c>
      <c>
        <v>1</v>
      </c>
      <c>
        <is>
          <t>İZMİR</t>
        </is>
      </c>
      <c>
        <v>DİKİLİ</v>
      </c>
      <c>
        <is>
          <t>AG Fideri</t>
        </is>
      </c>
      <c>
        <v>ÇANDARLI TR-18 35-30-M00018__72410785_72410785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12.07.2023 17:54:05</t>
        </is>
      </c>
      <c>
        <is>
          <t>12.07.2023 19:05:21</t>
        </is>
      </c>
      <c>
        <v>1.187777777</v>
      </c>
      <c>
        <v>0</v>
      </c>
      <c>
        <v>179</v>
      </c>
      <c>
        <v>0</v>
      </c>
      <c>
        <v>0</v>
      </c>
      <c>
        <v>0</v>
      </c>
      <c>
        <v>23</v>
      </c>
      <c>
        <v>0</v>
      </c>
      <c>
        <v>0</v>
      </c>
      <c>
        <v>0</v>
      </c>
      <c>
        <v>45.25281821378257</v>
      </c>
      <c>
        <v>0</v>
      </c>
      <c>
        <v>0</v>
      </c>
      <c>
        <v>0</v>
      </c>
      <c>
        <v>31.393784203089375</v>
      </c>
      <c>
        <v>0</v>
      </c>
      <c>
        <v>0</v>
      </c>
      <c>
        <v>76.64660241687194</v>
      </c>
    </row>
    <row>
      <c>
        <v>2605493</v>
      </c>
      <c>
        <v>1</v>
      </c>
      <c>
        <is>
          <t>İZMİR</t>
        </is>
      </c>
      <c>
        <v>BUCA</v>
      </c>
      <c>
        <is>
          <t>AG Fideri</t>
        </is>
      </c>
      <c>
        <v>K-3736 35-03-K03736_D_56363265_56363265</v>
      </c>
      <c>
        <v>AG Box / Sdk Giriş Sigorta Atığı</v>
      </c>
      <c>
        <v>Dağıtım-AG</v>
      </c>
      <c>
        <v>Uzun</v>
      </c>
      <c>
        <v>Şebeke işletmecisi</v>
      </c>
      <c>
        <v>Bildirimsiz</v>
      </c>
      <c>
        <is>
          <t>12.07.2023 13:09:34</t>
        </is>
      </c>
      <c>
        <is>
          <t>12.07.2023 14:52:20</t>
        </is>
      </c>
      <c>
        <v>1.712777777</v>
      </c>
      <c>
        <v>0</v>
      </c>
      <c>
        <v>172</v>
      </c>
      <c>
        <v>0</v>
      </c>
      <c>
        <v>0</v>
      </c>
      <c>
        <v>0</v>
      </c>
      <c>
        <v>15</v>
      </c>
      <c>
        <v>0</v>
      </c>
      <c>
        <v>0</v>
      </c>
      <c>
        <v>0</v>
      </c>
      <c>
        <v>64.5396838719228</v>
      </c>
      <c>
        <v>0</v>
      </c>
      <c>
        <v>0</v>
      </c>
      <c>
        <v>0</v>
      </c>
      <c>
        <v>17.802628450849383</v>
      </c>
      <c>
        <v>0</v>
      </c>
      <c>
        <v>0</v>
      </c>
      <c>
        <v>82.34231232277219</v>
      </c>
    </row>
    <row>
      <c>
        <v>2605101</v>
      </c>
      <c>
        <v>1</v>
      </c>
      <c>
        <is>
          <t>İZMİR</t>
        </is>
      </c>
      <c>
        <v>BAYRAKLI</v>
      </c>
      <c>
        <is>
          <t>Kullanıcı Bağlantı Hattı</t>
        </is>
      </c>
      <c>
        <v>M-3084 35-02-M03084_99933415_99933415</v>
      </c>
      <c>
        <v>AG Box / Sdk Abone Çıkış Sigorta Atığı</v>
      </c>
      <c>
        <v>Dağıtım-AG</v>
      </c>
      <c>
        <v>Uzun</v>
      </c>
      <c>
        <v>Şebeke işletmecisi</v>
      </c>
      <c>
        <v>Bildirimsiz</v>
      </c>
      <c>
        <is>
          <t>12.07.2023 00:17:59</t>
        </is>
      </c>
      <c>
        <is>
          <t>12.07.2023 03:03:03</t>
        </is>
      </c>
      <c>
        <v>2.751111111</v>
      </c>
      <c>
        <v>0</v>
      </c>
      <c>
        <v>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1.7992200270409173</v>
      </c>
      <c>
        <v>0</v>
      </c>
      <c>
        <v>0</v>
      </c>
      <c>
        <v>0</v>
      </c>
      <c>
        <v>1.039460090364378</v>
      </c>
      <c>
        <v>0</v>
      </c>
      <c>
        <v>0</v>
      </c>
      <c>
        <v>2.8386801174052954</v>
      </c>
    </row>
    <row>
      <c>
        <v>2605642</v>
      </c>
      <c>
        <v>1</v>
      </c>
      <c>
        <is>
          <t>İZMİR</t>
        </is>
      </c>
      <c>
        <v>ALİAĞA</v>
      </c>
      <c>
        <is>
          <t>TM Fideri</t>
        </is>
      </c>
      <c>
        <v>ALMAK TM 35-17-A00003_YENİFOÇA-1 M27_2307151</v>
      </c>
      <c>
        <v>Yangın</v>
      </c>
      <c>
        <v>Dağıtım-OG</v>
      </c>
      <c>
        <v>Uzun</v>
      </c>
      <c>
        <v>Güvenlik</v>
      </c>
      <c>
        <v>Bildirimsiz</v>
      </c>
      <c>
        <is>
          <t>12.07.2023 16:01:10</t>
        </is>
      </c>
      <c>
        <is>
          <t>12.07.2023 16:53:41</t>
        </is>
      </c>
      <c>
        <v>0.875277777</v>
      </c>
      <c>
        <v>0</v>
      </c>
      <c>
        <v>12378</v>
      </c>
      <c>
        <v>0</v>
      </c>
      <c>
        <v>48</v>
      </c>
      <c>
        <v>4</v>
      </c>
      <c>
        <v>800</v>
      </c>
      <c>
        <v>1</v>
      </c>
      <c>
        <v>0</v>
      </c>
      <c>
        <v>0</v>
      </c>
      <c>
        <v>2523.164632165626</v>
      </c>
      <c>
        <v>0</v>
      </c>
      <c>
        <v>16.801012572481504</v>
      </c>
      <c>
        <v>71.13426534084942</v>
      </c>
      <c>
        <v>1505.125840130069</v>
      </c>
      <c>
        <v>137.94821549541072</v>
      </c>
      <c>
        <v>0</v>
      </c>
      <c>
        <v>4254.173965704436</v>
      </c>
    </row>
    <row>
      <c>
        <v>2605201</v>
      </c>
      <c>
        <v>1</v>
      </c>
      <c>
        <is>
          <t>İZMİR</t>
        </is>
      </c>
      <c>
        <v>KONAK</v>
      </c>
      <c>
        <is>
          <t>Kullanıcı Bağlantı Hattı</t>
        </is>
      </c>
      <c>
        <v>K-4607 35-02-K04607_954682098_954682098</v>
      </c>
      <c>
        <v>AG Branşman Yeraltı Kablo Arızası</v>
      </c>
      <c>
        <v>Dağıtım-AG</v>
      </c>
      <c>
        <v>Uzun</v>
      </c>
      <c>
        <v>Şebeke işletmecisi</v>
      </c>
      <c>
        <v>Bildirimsiz</v>
      </c>
      <c>
        <is>
          <t>12.07.2023 08:17:21</t>
        </is>
      </c>
      <c>
        <is>
          <t>12.07.2023 15:43:53</t>
        </is>
      </c>
      <c>
        <v>7.442222222</v>
      </c>
      <c>
        <v>0</v>
      </c>
      <c>
        <v>0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67.72786619837515</v>
      </c>
      <c>
        <v>0</v>
      </c>
      <c>
        <v>0</v>
      </c>
      <c>
        <v>67.72786619837515</v>
      </c>
    </row>
    <row>
      <c>
        <v>2605960</v>
      </c>
      <c>
        <v>1</v>
      </c>
      <c>
        <is>
          <t>İZMİR</t>
        </is>
      </c>
      <c>
        <v>TİRE</v>
      </c>
      <c>
        <is>
          <t>DM</t>
        </is>
      </c>
      <c>
        <v>TİRE İM-DM-1 35-29-A00001_BOYNUYOĞUN L04_2059646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12.07.2023 22:20:00</t>
        </is>
      </c>
      <c>
        <is>
          <t>12.07.2023 22:25:09</t>
        </is>
      </c>
      <c>
        <v>0.085833333</v>
      </c>
      <c>
        <v>7</v>
      </c>
      <c>
        <v>2119</v>
      </c>
      <c>
        <v>60</v>
      </c>
      <c>
        <v>260</v>
      </c>
      <c>
        <v>27</v>
      </c>
      <c>
        <v>357</v>
      </c>
      <c>
        <v>0</v>
      </c>
      <c>
        <v>0</v>
      </c>
      <c>
        <v>0.24989173362259165</v>
      </c>
      <c>
        <v>31.282987605083544</v>
      </c>
      <c>
        <v>29.33555664557421</v>
      </c>
      <c>
        <v>59.34136594909889</v>
      </c>
      <c>
        <v>17.832729452863255</v>
      </c>
      <c>
        <v>27.034199861576393</v>
      </c>
      <c>
        <v>0</v>
      </c>
      <c>
        <v>0</v>
      </c>
      <c>
        <v>165.07673124781888</v>
      </c>
    </row>
    <row>
      <c>
        <v>2605628</v>
      </c>
      <c>
        <v>1</v>
      </c>
      <c>
        <is>
          <t>İZMİR</t>
        </is>
      </c>
      <c>
        <v>SEFERİHİSAR</v>
      </c>
      <c>
        <is>
          <t>Kullanıcı Bağlantı Hattı</t>
        </is>
      </c>
      <c>
        <v>PAYAMLI M-6 35-25-M00162_956637238_956637238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12.07.2023 15:18:41</t>
        </is>
      </c>
      <c>
        <is>
          <t>12.07.2023 18:09:55</t>
        </is>
      </c>
      <c>
        <v>2.853888888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1.3907140202529757</v>
      </c>
      <c>
        <v>0</v>
      </c>
      <c>
        <v>0</v>
      </c>
      <c>
        <v>0</v>
      </c>
      <c>
        <v>0</v>
      </c>
      <c>
        <v>0</v>
      </c>
      <c>
        <v>0</v>
      </c>
      <c>
        <v>1.3907140202529757</v>
      </c>
    </row>
    <row>
      <c>
        <v>2605582</v>
      </c>
      <c>
        <v>1</v>
      </c>
      <c>
        <is>
          <t>MANİSA</t>
        </is>
      </c>
      <c>
        <v>ŞEHZADELER</v>
      </c>
      <c>
        <is>
          <t>Kullanıcı Bağlantı Hattı</t>
        </is>
      </c>
      <c>
        <v>DM-1/21 45-71-M00014_953219956_953219956</v>
      </c>
      <c>
        <v>AG Branşman Yeraltı Kablo Arızası</v>
      </c>
      <c>
        <v>Dağıtım-AG</v>
      </c>
      <c>
        <v>Uzun</v>
      </c>
      <c>
        <v>Şebeke işletmecisi</v>
      </c>
      <c>
        <v>Bildirimsiz</v>
      </c>
      <c>
        <is>
          <t>12.07.2023 15:01:27</t>
        </is>
      </c>
      <c>
        <is>
          <t>12.07.2023 20:21:55</t>
        </is>
      </c>
      <c>
        <v>5.341111111</v>
      </c>
      <c>
        <v>0</v>
      </c>
      <c>
        <v>7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5.737787334003653</v>
      </c>
      <c>
        <v>0</v>
      </c>
      <c>
        <v>0</v>
      </c>
      <c>
        <v>0</v>
      </c>
      <c>
        <v>11.563434836483848</v>
      </c>
      <c>
        <v>0</v>
      </c>
      <c>
        <v>0</v>
      </c>
      <c>
        <v>17.301222170487502</v>
      </c>
    </row>
    <row>
      <c>
        <v>2605313</v>
      </c>
      <c>
        <v>1</v>
      </c>
      <c>
        <is>
          <t>İZMİR</t>
        </is>
      </c>
      <c>
        <v>MENEMEN</v>
      </c>
      <c>
        <is>
          <t>OG Fideri</t>
        </is>
      </c>
      <c>
        <v>ULUKENT DM-2/12 35-28-M00582_ULUKENT DM-2/8 M03_66549440</v>
      </c>
      <c>
        <v>Şebeke Yenileme ve Kapasite Artışı Çalışması</v>
      </c>
      <c>
        <v>Dağıtım-OG</v>
      </c>
      <c>
        <v>Uzun</v>
      </c>
      <c>
        <v>Şebeke işletmecisi</v>
      </c>
      <c>
        <v>Bildirimli</v>
      </c>
      <c>
        <is>
          <t>12.07.2023 09:33:09</t>
        </is>
      </c>
      <c>
        <is>
          <t>12.07.2023 10:50:47</t>
        </is>
      </c>
      <c>
        <v>1.293888888</v>
      </c>
      <c>
        <v>0</v>
      </c>
      <c>
        <v>467</v>
      </c>
      <c>
        <v>0</v>
      </c>
      <c>
        <v>0</v>
      </c>
      <c>
        <v>0</v>
      </c>
      <c>
        <v>21</v>
      </c>
      <c>
        <v>0</v>
      </c>
      <c>
        <v>0</v>
      </c>
      <c>
        <v>0</v>
      </c>
      <c>
        <v>175.94015824103644</v>
      </c>
      <c>
        <v>0</v>
      </c>
      <c>
        <v>0</v>
      </c>
      <c>
        <v>0</v>
      </c>
      <c>
        <v>52.2784778724824</v>
      </c>
      <c>
        <v>0</v>
      </c>
      <c>
        <v>0</v>
      </c>
      <c>
        <v>228.21863611351884</v>
      </c>
    </row>
    <row>
      <c>
        <v>2605914</v>
      </c>
      <c>
        <v>1</v>
      </c>
      <c>
        <is>
          <t>MANİSA</t>
        </is>
      </c>
      <c>
        <v>SARIGÖL</v>
      </c>
      <c>
        <is>
          <t>Dağıtım Transformatörü</t>
        </is>
      </c>
      <c>
        <v>BEREKETLİ TR-2 YEĞENLER 45-79-M00322_45-79-M00322_2349137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12.07.2023 21:13:51</t>
        </is>
      </c>
      <c>
        <is>
          <t>12.07.2023 21:56:52</t>
        </is>
      </c>
      <c>
        <v>0.716944444</v>
      </c>
      <c>
        <v>0</v>
      </c>
      <c>
        <v>22</v>
      </c>
      <c>
        <v>0</v>
      </c>
      <c>
        <v>8</v>
      </c>
      <c>
        <v>0</v>
      </c>
      <c>
        <v>1</v>
      </c>
      <c>
        <v>0</v>
      </c>
      <c>
        <v>0</v>
      </c>
      <c>
        <v>0</v>
      </c>
      <c>
        <v>2.591338146622743</v>
      </c>
      <c>
        <v>0</v>
      </c>
      <c>
        <v>24.75404442973588</v>
      </c>
      <c>
        <v>0</v>
      </c>
      <c>
        <v>0</v>
      </c>
      <c>
        <v>0</v>
      </c>
      <c>
        <v>0</v>
      </c>
      <c>
        <v>27.345382576358624</v>
      </c>
    </row>
    <row>
      <c>
        <v>2605273</v>
      </c>
      <c>
        <v>1</v>
      </c>
      <c>
        <is>
          <t>İZMİR</t>
        </is>
      </c>
      <c>
        <v>BAYINDIR</v>
      </c>
      <c>
        <is>
          <t>Kullanıcı Bağlantı Hattı</t>
        </is>
      </c>
      <c>
        <v>MUSTAFA ŞENTÜRK SULAMA GRUBU 35-29-L00393_955212098_955212098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12.07.2023 09:38:29</t>
        </is>
      </c>
      <c>
        <is>
          <t>12.07.2023 12:12:40</t>
        </is>
      </c>
      <c>
        <v>2.569722222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3.0155042532959326</v>
      </c>
      <c>
        <v>0</v>
      </c>
      <c>
        <v>0</v>
      </c>
      <c>
        <v>0</v>
      </c>
      <c>
        <v>0</v>
      </c>
      <c>
        <v>3.0155042532959326</v>
      </c>
    </row>
    <row>
      <c>
        <v>2605373</v>
      </c>
      <c>
        <v>1</v>
      </c>
      <c>
        <is>
          <t>İZMİR</t>
        </is>
      </c>
      <c>
        <v>KARABURUN</v>
      </c>
      <c>
        <is>
          <t>AG Fideri</t>
        </is>
      </c>
      <c>
        <v>SAİPALTI TR-1 35-21-L00101_A_56375409_56375409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12.07.2023 11:07:57</t>
        </is>
      </c>
      <c>
        <is>
          <t>12.07.2023 12:47:21</t>
        </is>
      </c>
      <c>
        <v>1.656666666</v>
      </c>
      <c>
        <v>0</v>
      </c>
      <c>
        <v>34</v>
      </c>
      <c>
        <v>0</v>
      </c>
      <c>
        <v>2</v>
      </c>
      <c>
        <v>0</v>
      </c>
      <c>
        <v>8</v>
      </c>
      <c>
        <v>0</v>
      </c>
      <c>
        <v>1</v>
      </c>
      <c>
        <v>0</v>
      </c>
      <c>
        <v>13.746582738636029</v>
      </c>
      <c>
        <v>0</v>
      </c>
      <c>
        <v>1.2726630301595696</v>
      </c>
      <c>
        <v>0</v>
      </c>
      <c>
        <v>8.022232706233092</v>
      </c>
      <c>
        <v>0</v>
      </c>
      <c>
        <v>9.443256581559952</v>
      </c>
      <c>
        <v>32.48473505658864</v>
      </c>
    </row>
    <row>
      <c>
        <v>2605522</v>
      </c>
      <c>
        <v>1</v>
      </c>
      <c>
        <is>
          <t>MANİSA</t>
        </is>
      </c>
      <c>
        <v>YUNUSEMRE</v>
      </c>
      <c>
        <is>
          <t>DM</t>
        </is>
      </c>
      <c>
        <v>ÜÇPINAR DM 45-71-M00183_ESKİ ÜÇPINAR M11_72249517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12.07.2023 13:53:17</t>
        </is>
      </c>
      <c>
        <is>
          <t>12.07.2023 14:10:24</t>
        </is>
      </c>
      <c>
        <v>0.285277777</v>
      </c>
      <c>
        <v>21</v>
      </c>
      <c>
        <v>177</v>
      </c>
      <c>
        <v>305</v>
      </c>
      <c>
        <v>103</v>
      </c>
      <c>
        <v>12</v>
      </c>
      <c>
        <v>9</v>
      </c>
      <c>
        <v>0</v>
      </c>
      <c>
        <v>0</v>
      </c>
      <c>
        <v>6.182360649472222</v>
      </c>
      <c>
        <v>18.225491185561193</v>
      </c>
      <c>
        <v>214.72183481396857</v>
      </c>
      <c>
        <v>50.203614561188395</v>
      </c>
      <c>
        <v>5.873858068044059</v>
      </c>
      <c>
        <v>2.2695341864536775</v>
      </c>
      <c>
        <v>0</v>
      </c>
      <c>
        <v>0</v>
      </c>
      <c>
        <v>297.4766934646881</v>
      </c>
    </row>
    <row>
      <c>
        <v>2605851</v>
      </c>
      <c>
        <v>1</v>
      </c>
      <c>
        <is>
          <t>İZMİR</t>
        </is>
      </c>
      <c>
        <v>TORBALI</v>
      </c>
      <c>
        <is>
          <t>AG Fideri</t>
        </is>
      </c>
      <c>
        <v>KUŞÇUBURUN-4 35-26-M00530_C_91000246_91000246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12.07.2023 19:49:04</t>
        </is>
      </c>
      <c>
        <is>
          <t>12.07.2023 20:27:58</t>
        </is>
      </c>
      <c>
        <v>0.648333333</v>
      </c>
      <c>
        <v>0</v>
      </c>
      <c>
        <v>21</v>
      </c>
      <c>
        <v>0</v>
      </c>
      <c>
        <v>3</v>
      </c>
      <c>
        <v>0</v>
      </c>
      <c>
        <v>10</v>
      </c>
      <c>
        <v>0</v>
      </c>
      <c>
        <v>0</v>
      </c>
      <c>
        <v>0</v>
      </c>
      <c>
        <v>2.212237792960148</v>
      </c>
      <c>
        <v>0</v>
      </c>
      <c>
        <v>9.281775452297449</v>
      </c>
      <c>
        <v>0</v>
      </c>
      <c>
        <v>23.37498735946294</v>
      </c>
      <c>
        <v>0</v>
      </c>
      <c>
        <v>0</v>
      </c>
      <c>
        <v>34.86900060472054</v>
      </c>
    </row>
    <row>
      <c>
        <v>2605210</v>
      </c>
      <c>
        <v>1</v>
      </c>
      <c>
        <is>
          <t>İZMİR</t>
        </is>
      </c>
      <c>
        <v>KEMALPAŞA</v>
      </c>
      <c>
        <is>
          <t>AG Fideri</t>
        </is>
      </c>
      <c>
        <v>OVACIK KÖYÜ CEVİZDERE TR-1 35-27-L00267_A_56356343_56356343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12.07.2023 08:34:58</t>
        </is>
      </c>
      <c>
        <is>
          <t>12.07.2023 12:31:05</t>
        </is>
      </c>
      <c>
        <v>3.935277777</v>
      </c>
      <c>
        <v>0</v>
      </c>
      <c>
        <v>7</v>
      </c>
      <c>
        <v>0</v>
      </c>
      <c>
        <v>3</v>
      </c>
      <c>
        <v>0</v>
      </c>
      <c>
        <v>1</v>
      </c>
      <c>
        <v>0</v>
      </c>
      <c>
        <v>0</v>
      </c>
      <c>
        <v>0</v>
      </c>
      <c>
        <v>3.4447170685185826</v>
      </c>
      <c>
        <v>0</v>
      </c>
      <c>
        <v>7.517864420098581</v>
      </c>
      <c>
        <v>0</v>
      </c>
      <c>
        <v>0</v>
      </c>
      <c>
        <v>0</v>
      </c>
      <c>
        <v>0</v>
      </c>
      <c>
        <v>10.962581488617165</v>
      </c>
    </row>
    <row>
      <c>
        <v>2605167</v>
      </c>
      <c>
        <v>1</v>
      </c>
      <c>
        <is>
          <t>İZMİR</t>
        </is>
      </c>
      <c>
        <v>TORBALI</v>
      </c>
      <c>
        <is>
          <t>OG Fideri</t>
        </is>
      </c>
      <c>
        <v>ARSLANLAR TM 35-26-A00004_HatBaşıAyırıcı_74816312 M07_74816312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12.07.2023 07:17:05</t>
        </is>
      </c>
      <c>
        <is>
          <t>12.07.2023 09:00:40</t>
        </is>
      </c>
      <c>
        <v>1.726388888</v>
      </c>
      <c>
        <v>0</v>
      </c>
      <c>
        <v>520</v>
      </c>
      <c>
        <v>1</v>
      </c>
      <c>
        <v>18</v>
      </c>
      <c>
        <v>0</v>
      </c>
      <c>
        <v>129</v>
      </c>
      <c>
        <v>0</v>
      </c>
      <c>
        <v>0</v>
      </c>
      <c>
        <v>0</v>
      </c>
      <c>
        <v>168.7848773310164</v>
      </c>
      <c>
        <v>32.88677130113479</v>
      </c>
      <c>
        <v>20.310751080472357</v>
      </c>
      <c>
        <v>0</v>
      </c>
      <c>
        <v>115.81669486167023</v>
      </c>
      <c>
        <v>0</v>
      </c>
      <c>
        <v>0</v>
      </c>
      <c>
        <v>337.79909457429375</v>
      </c>
    </row>
    <row>
      <c>
        <v>2605708</v>
      </c>
      <c>
        <v>1</v>
      </c>
      <c>
        <is>
          <t>İZMİR</t>
        </is>
      </c>
      <c>
        <v>TİRE</v>
      </c>
      <c>
        <is>
          <t>DM</t>
        </is>
      </c>
      <c>
        <v>TİRE İM-DM-1 35-29-A00001_BOYNUYOĞUN L04_2059646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12.07.2023 17:13:48</t>
        </is>
      </c>
      <c>
        <is>
          <t>12.07.2023 17:45:25</t>
        </is>
      </c>
      <c>
        <v>0.526944444</v>
      </c>
      <c>
        <v>7</v>
      </c>
      <c>
        <v>2119</v>
      </c>
      <c>
        <v>60</v>
      </c>
      <c>
        <v>260</v>
      </c>
      <c>
        <v>27</v>
      </c>
      <c>
        <v>357</v>
      </c>
      <c>
        <v>0</v>
      </c>
      <c>
        <v>0</v>
      </c>
      <c>
        <v>1.406777203537903</v>
      </c>
      <c>
        <v>193.50413154654996</v>
      </c>
      <c>
        <v>200.3907740742511</v>
      </c>
      <c>
        <v>390.8489902544626</v>
      </c>
      <c>
        <v>138.37609906421028</v>
      </c>
      <c>
        <v>250.22940419573501</v>
      </c>
      <c>
        <v>0</v>
      </c>
      <c>
        <v>0</v>
      </c>
      <c>
        <v>1174.7561763387469</v>
      </c>
    </row>
    <row>
      <c>
        <v>2605253</v>
      </c>
      <c>
        <v>1</v>
      </c>
      <c>
        <is>
          <t>İZMİR</t>
        </is>
      </c>
      <c>
        <v>MENDERES</v>
      </c>
      <c>
        <is>
          <t>KÖK</t>
        </is>
      </c>
      <c>
        <v>KARAKUYU KÖK 35-22-M00091_NOHUT GÖLÜ(KÖY SULAMA) M01_72111629</v>
      </c>
      <c>
        <v>Şebeke Yenileme ve Kapasite Artışı Çalışması</v>
      </c>
      <c>
        <v>Dağıtım-OG</v>
      </c>
      <c>
        <v>Uzun</v>
      </c>
      <c>
        <v>Şebeke işletmecisi</v>
      </c>
      <c>
        <v>Bildirimli</v>
      </c>
      <c>
        <is>
          <t>12.07.2023 09:18:55</t>
        </is>
      </c>
      <c>
        <is>
          <t>12.07.2023 17:28:28</t>
        </is>
      </c>
      <c>
        <v>8.159166666</v>
      </c>
      <c>
        <v>0</v>
      </c>
      <c>
        <v>2</v>
      </c>
      <c>
        <v>16</v>
      </c>
      <c>
        <v>72</v>
      </c>
      <c>
        <v>1</v>
      </c>
      <c>
        <v>6</v>
      </c>
      <c>
        <v>0</v>
      </c>
      <c>
        <v>0</v>
      </c>
      <c>
        <v>0</v>
      </c>
      <c>
        <v>3.8187056240388895</v>
      </c>
      <c>
        <v>1625.7587963791952</v>
      </c>
      <c>
        <v>4171.527349613968</v>
      </c>
      <c>
        <v>40.42018269503467</v>
      </c>
      <c>
        <v>166.2620101781152</v>
      </c>
      <c>
        <v>0</v>
      </c>
      <c>
        <v>0</v>
      </c>
      <c>
        <v>6007.787044490352</v>
      </c>
    </row>
    <row>
      <c>
        <v>2605502</v>
      </c>
      <c>
        <v>1</v>
      </c>
      <c>
        <is>
          <t>İZMİR</t>
        </is>
      </c>
      <c>
        <v>KARABAĞLAR</v>
      </c>
      <c>
        <is>
          <t>AG Fideri</t>
        </is>
      </c>
      <c>
        <v>K-2485 35-01-K02485_E_56367155_56367155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12.07.2023 13:30:31</t>
        </is>
      </c>
      <c>
        <is>
          <t>12.07.2023 14:03:00</t>
        </is>
      </c>
      <c>
        <v>0.541388888</v>
      </c>
      <c>
        <v>0</v>
      </c>
      <c>
        <v>70</v>
      </c>
      <c>
        <v>0</v>
      </c>
      <c>
        <v>0</v>
      </c>
      <c>
        <v>0</v>
      </c>
      <c>
        <v>13</v>
      </c>
      <c>
        <v>0</v>
      </c>
      <c>
        <v>0</v>
      </c>
      <c>
        <v>0</v>
      </c>
      <c>
        <v>8.739000250521828</v>
      </c>
      <c>
        <v>0</v>
      </c>
      <c>
        <v>0</v>
      </c>
      <c>
        <v>0</v>
      </c>
      <c>
        <v>12.383237209648678</v>
      </c>
      <c>
        <v>0</v>
      </c>
      <c>
        <v>0</v>
      </c>
      <c>
        <v>21.122237460170506</v>
      </c>
    </row>
    <row>
      <c>
        <v>2605751</v>
      </c>
      <c>
        <v>1</v>
      </c>
      <c>
        <is>
          <t>İZMİR</t>
        </is>
      </c>
      <c>
        <v>URLA</v>
      </c>
      <c>
        <is>
          <t>OG Fideri</t>
        </is>
      </c>
      <c>
        <v>TR-89 MAVİ PLAJ 35-19-L00089_TR-295 ŞOFÖRLER ODASI / DAĞITIM TRAFOSU L04_72133083</v>
      </c>
      <c>
        <v>OG Hatta Ağaç Kesimi</v>
      </c>
      <c>
        <v>Dağıtım-OG</v>
      </c>
      <c>
        <v>Uzun</v>
      </c>
      <c>
        <v>Şebeke işletmecisi</v>
      </c>
      <c>
        <v>Bildirimsiz</v>
      </c>
      <c>
        <is>
          <t>12.07.2023 18:06:26</t>
        </is>
      </c>
      <c>
        <is>
          <t>12.07.2023 19:04:16</t>
        </is>
      </c>
      <c>
        <v>0.963888888</v>
      </c>
      <c>
        <v>2</v>
      </c>
      <c>
        <v>937</v>
      </c>
      <c>
        <v>0</v>
      </c>
      <c>
        <v>42</v>
      </c>
      <c>
        <v>1</v>
      </c>
      <c>
        <v>99</v>
      </c>
      <c>
        <v>0</v>
      </c>
      <c>
        <v>1</v>
      </c>
      <c>
        <v>16.168278903604683</v>
      </c>
      <c>
        <v>339.3701875327845</v>
      </c>
      <c>
        <v>0</v>
      </c>
      <c>
        <v>29.251932518907818</v>
      </c>
      <c>
        <v>32.56767580265475</v>
      </c>
      <c>
        <v>80.19981423992002</v>
      </c>
      <c>
        <v>0</v>
      </c>
      <c>
        <v>3.0980704130516457</v>
      </c>
      <c>
        <v>500.65595941092334</v>
      </c>
    </row>
    <row>
      <c>
        <v>2605788</v>
      </c>
      <c>
        <v>1</v>
      </c>
      <c>
        <is>
          <t>İZMİR</t>
        </is>
      </c>
      <c>
        <v>ÖDEMİŞ</v>
      </c>
      <c>
        <is>
          <t>AG Fideri</t>
        </is>
      </c>
      <c>
        <v>ÇOBANLAR SUBATAN TR-2 35-15-L00357_A_56369349_56369349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12.07.2023 18:31:24</t>
        </is>
      </c>
      <c>
        <is>
          <t>12.07.2023 21:08:50</t>
        </is>
      </c>
      <c>
        <v>2.623888888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0.6197679290244444</v>
      </c>
      <c>
        <v>0</v>
      </c>
      <c>
        <v>0</v>
      </c>
      <c>
        <v>0</v>
      </c>
      <c>
        <v>0</v>
      </c>
      <c>
        <v>0</v>
      </c>
      <c>
        <v>0</v>
      </c>
      <c>
        <v>0.6197679290244444</v>
      </c>
    </row>
    <row>
      <c>
        <v>2605937</v>
      </c>
      <c>
        <v>1</v>
      </c>
      <c>
        <is>
          <t>MANİSA</t>
        </is>
      </c>
      <c>
        <v>SELENDİ</v>
      </c>
      <c>
        <is>
          <t>Dağıtım Transformatörü</t>
        </is>
      </c>
      <c>
        <v>YÜCELER TR-1 45-81-M00197_45-81-M00197_2376222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12.07.2023 21:44:25</t>
        </is>
      </c>
      <c>
        <is>
          <t>12.07.2023 23:12:10</t>
        </is>
      </c>
      <c>
        <v>1.4625</v>
      </c>
      <c>
        <v>0</v>
      </c>
      <c>
        <v>22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4.8050149848293975</v>
      </c>
      <c>
        <v>0</v>
      </c>
      <c>
        <v>0</v>
      </c>
      <c>
        <v>0</v>
      </c>
      <c>
        <v>0</v>
      </c>
      <c>
        <v>0</v>
      </c>
      <c>
        <v>0</v>
      </c>
      <c>
        <v>4.8050149848293975</v>
      </c>
    </row>
    <row>
      <c>
        <v>2605645</v>
      </c>
      <c>
        <v>1</v>
      </c>
      <c>
        <is>
          <t>MANİSA</t>
        </is>
      </c>
      <c>
        <v>TURGUTLU</v>
      </c>
      <c>
        <is>
          <t>AG Fideri</t>
        </is>
      </c>
      <c>
        <v>TR-2/102 45-83-L00102_E_91114493_91114493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12.07.2023 16:00:31</t>
        </is>
      </c>
      <c>
        <is>
          <t>12.07.2023 17:29:16</t>
        </is>
      </c>
      <c>
        <v>1.479166666</v>
      </c>
      <c>
        <v>0</v>
      </c>
      <c>
        <v>73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18.826135218030934</v>
      </c>
      <c>
        <v>0</v>
      </c>
      <c>
        <v>0</v>
      </c>
      <c>
        <v>0</v>
      </c>
      <c>
        <v>8.753200205345461</v>
      </c>
      <c>
        <v>0</v>
      </c>
      <c>
        <v>0</v>
      </c>
      <c>
        <v>27.579335423376396</v>
      </c>
    </row>
    <row>
      <c>
        <v>2605247</v>
      </c>
      <c>
        <v>1</v>
      </c>
      <c>
        <is>
          <t>İZMİR</t>
        </is>
      </c>
      <c>
        <v>BAYRAKLI</v>
      </c>
      <c>
        <is>
          <t>OG Fideri</t>
        </is>
      </c>
      <c>
        <v>K-4779 35-04-K04779_DIREK TIPI TRAFO HUCRESI H01_2089923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12.07.2023 09:12:41</t>
        </is>
      </c>
      <c>
        <is>
          <t>12.07.2023 12:25:41</t>
        </is>
      </c>
      <c>
        <v>3.216666666</v>
      </c>
      <c>
        <v>0</v>
      </c>
      <c>
        <v>128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93.37572979494533</v>
      </c>
      <c>
        <v>0</v>
      </c>
      <c>
        <v>0</v>
      </c>
      <c>
        <v>0</v>
      </c>
      <c>
        <v>0.07608976729707634</v>
      </c>
      <c>
        <v>0</v>
      </c>
      <c>
        <v>0</v>
      </c>
      <c>
        <v>93.4518195622424</v>
      </c>
    </row>
    <row>
      <c>
        <v>2605625</v>
      </c>
      <c>
        <v>1</v>
      </c>
      <c>
        <is>
          <t>MANİSA</t>
        </is>
      </c>
      <c>
        <v>SELENDİ</v>
      </c>
      <c>
        <is>
          <t>Kullanıcı Bağlantı Hattı</t>
        </is>
      </c>
      <c>
        <v>SELENDİ TR-20/A 45-81-M00255_945633886_945633886</v>
      </c>
      <c>
        <v>Üçüncü Şahısların Vermiş Olduğu Hasarlar</v>
      </c>
      <c>
        <v>Dağıtım-AG</v>
      </c>
      <c>
        <v>Uzun</v>
      </c>
      <c>
        <v>Dışsal</v>
      </c>
      <c>
        <v>Bildirimsiz</v>
      </c>
      <c>
        <is>
          <t>12.07.2023 15:44:36</t>
        </is>
      </c>
      <c>
        <is>
          <t>12.07.2023 18:40:59</t>
        </is>
      </c>
      <c>
        <v>2.939722222</v>
      </c>
      <c>
        <v>0</v>
      </c>
      <c>
        <v>3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1.0210057702913664</v>
      </c>
      <c>
        <v>0</v>
      </c>
      <c>
        <v>0</v>
      </c>
      <c>
        <v>0</v>
      </c>
      <c>
        <v>0</v>
      </c>
      <c>
        <v>0</v>
      </c>
      <c>
        <v>0</v>
      </c>
      <c>
        <v>1.0210057702913664</v>
      </c>
    </row>
    <row>
      <c>
        <v>2605270</v>
      </c>
      <c>
        <v>1</v>
      </c>
      <c>
        <is>
          <t>İZMİR</t>
        </is>
      </c>
      <c>
        <v>MENDERES</v>
      </c>
      <c>
        <is>
          <t>AG Fideri</t>
        </is>
      </c>
      <c>
        <v>GÜMÜLDÜR M-38 35-25-M00038_C_56373157_56373157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12.07.2023 09:39:54</t>
        </is>
      </c>
      <c>
        <is>
          <t>12.07.2023 10:22:55</t>
        </is>
      </c>
      <c>
        <v>0.716944444</v>
      </c>
      <c>
        <v>0</v>
      </c>
      <c>
        <v>7</v>
      </c>
      <c>
        <v>0</v>
      </c>
      <c>
        <v>4</v>
      </c>
      <c>
        <v>0</v>
      </c>
      <c>
        <v>0</v>
      </c>
      <c>
        <v>0</v>
      </c>
      <c>
        <v>0</v>
      </c>
      <c>
        <v>0</v>
      </c>
      <c>
        <v>1.0045544646129978</v>
      </c>
      <c>
        <v>0</v>
      </c>
      <c>
        <v>2.1468723920475457</v>
      </c>
      <c>
        <v>0</v>
      </c>
      <c>
        <v>0</v>
      </c>
      <c>
        <v>0</v>
      </c>
      <c>
        <v>0</v>
      </c>
      <c>
        <v>3.1514268566605432</v>
      </c>
    </row>
    <row>
      <c>
        <v>2605316</v>
      </c>
      <c>
        <v>1</v>
      </c>
      <c>
        <is>
          <t>MANİSA</t>
        </is>
      </c>
      <c>
        <v>AKHİSAR</v>
      </c>
      <c>
        <is>
          <t>Kullanıcı Bağlantı Hattı</t>
        </is>
      </c>
      <c>
        <v>TR-2/16 45-72-L00016_95000522963_95000522963</v>
      </c>
      <c>
        <v>Üçüncü Şahısların Vermiş Olduğu Hasarlar</v>
      </c>
      <c>
        <v>Dağıtım-AG</v>
      </c>
      <c>
        <v>Uzun</v>
      </c>
      <c>
        <v>Şebeke işletmecisi</v>
      </c>
      <c>
        <v>Bildirimsiz</v>
      </c>
      <c>
        <is>
          <t>12.07.2023 10:10:32</t>
        </is>
      </c>
      <c>
        <is>
          <t>12.07.2023 11:56:12</t>
        </is>
      </c>
      <c>
        <v>1.761111111</v>
      </c>
      <c>
        <v>0</v>
      </c>
      <c>
        <v>9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2.319998241030358</v>
      </c>
      <c>
        <v>0</v>
      </c>
      <c>
        <v>0</v>
      </c>
      <c>
        <v>0</v>
      </c>
      <c>
        <v>0</v>
      </c>
      <c>
        <v>0</v>
      </c>
      <c>
        <v>0</v>
      </c>
      <c>
        <v>2.319998241030358</v>
      </c>
    </row>
    <row>
      <c>
        <v>2605210</v>
      </c>
      <c>
        <v>2</v>
      </c>
      <c>
        <is>
          <t>İZMİR</t>
        </is>
      </c>
      <c>
        <v>KEMALPAŞA</v>
      </c>
      <c>
        <is>
          <t>Dağıtım Transformatörü</t>
        </is>
      </c>
      <c>
        <v>OVACIK KÖYÜ CEVİZDERE TR-1 35-27-L00267_35-27-L00267_2368760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12.07.2023 12:31:05</t>
        </is>
      </c>
      <c>
        <is>
          <t>12.07.2023 13:40:47</t>
        </is>
      </c>
      <c>
        <v>1.161666666</v>
      </c>
      <c>
        <v>0</v>
      </c>
      <c>
        <v>11</v>
      </c>
      <c>
        <v>0</v>
      </c>
      <c>
        <v>5</v>
      </c>
      <c>
        <v>0</v>
      </c>
      <c>
        <v>1</v>
      </c>
      <c>
        <v>0</v>
      </c>
      <c>
        <v>0</v>
      </c>
      <c>
        <v>0</v>
      </c>
      <c>
        <v>1.823273918697713</v>
      </c>
      <c>
        <v>0</v>
      </c>
      <c>
        <v>4.240680327211066</v>
      </c>
      <c>
        <v>0</v>
      </c>
      <c>
        <v>0</v>
      </c>
      <c>
        <v>0</v>
      </c>
      <c>
        <v>0</v>
      </c>
      <c>
        <v>6.0639542459087785</v>
      </c>
    </row>
    <row>
      <c>
        <v>2605170</v>
      </c>
      <c>
        <v>1</v>
      </c>
      <c>
        <is>
          <t>MANİSA</t>
        </is>
      </c>
      <c>
        <v>SARUHANLI</v>
      </c>
      <c>
        <is>
          <t>OG Fideri</t>
        </is>
      </c>
      <c>
        <v>HACIRAHMANLI TR-3 45-80-M00075_HACIRAHMANLI TR-1 KÖK M02_72198011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12.07.2023 07:26:15</t>
        </is>
      </c>
      <c>
        <is>
          <t>12.07.2023 08:24:59</t>
        </is>
      </c>
      <c>
        <v>0.978888888</v>
      </c>
      <c>
        <v>1</v>
      </c>
      <c>
        <v>1187</v>
      </c>
      <c>
        <v>0</v>
      </c>
      <c>
        <v>20</v>
      </c>
      <c>
        <v>2</v>
      </c>
      <c>
        <v>123</v>
      </c>
      <c>
        <v>2</v>
      </c>
      <c>
        <v>1</v>
      </c>
      <c>
        <v>0.161874354275</v>
      </c>
      <c>
        <v>195.9141684008486</v>
      </c>
      <c>
        <v>0</v>
      </c>
      <c>
        <v>61.665537567116274</v>
      </c>
      <c>
        <v>2.014146529408437</v>
      </c>
      <c>
        <v>45.16959004013875</v>
      </c>
      <c>
        <v>156.35156013736972</v>
      </c>
      <c>
        <v>2.227508868498458</v>
      </c>
      <c>
        <v>463.50438589765525</v>
      </c>
    </row>
    <row>
      <c>
        <v>2605230</v>
      </c>
      <c>
        <v>1</v>
      </c>
      <c>
        <is>
          <t>İZMİR</t>
        </is>
      </c>
      <c>
        <v>BORNOVA</v>
      </c>
      <c>
        <is>
          <t>AG Fideri</t>
        </is>
      </c>
      <c>
        <v>K-3569 35-02-K03569_D_56367020_56367020</v>
      </c>
      <c>
        <v>Şebeke Yenileme ve Kapasite Artışı Çalışması</v>
      </c>
      <c>
        <v>Dağıtım-AG</v>
      </c>
      <c>
        <v>Uzun</v>
      </c>
      <c>
        <v>Şebeke işletmecisi</v>
      </c>
      <c>
        <v>Bildirimli</v>
      </c>
      <c>
        <is>
          <t>12.07.2023 09:00:55</t>
        </is>
      </c>
      <c>
        <is>
          <t>12.07.2023 15:57:21</t>
        </is>
      </c>
      <c>
        <v>6.940555555</v>
      </c>
      <c>
        <v>0</v>
      </c>
      <c>
        <v>59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91.00122509214401</v>
      </c>
      <c>
        <v>0</v>
      </c>
      <c>
        <v>0</v>
      </c>
      <c>
        <v>0</v>
      </c>
      <c>
        <v>2.5482143365834977</v>
      </c>
      <c>
        <v>0</v>
      </c>
      <c>
        <v>0</v>
      </c>
      <c>
        <v>93.54943942872751</v>
      </c>
    </row>
    <row>
      <c>
        <v>2605857</v>
      </c>
      <c>
        <v>1</v>
      </c>
      <c>
        <is>
          <t>İZMİR</t>
        </is>
      </c>
      <c>
        <v>URLA</v>
      </c>
      <c>
        <is>
          <t>DM</t>
        </is>
      </c>
      <c>
        <v>ÖZBEK DM (TR-315) 35-19-M00044_AKKUM M06_72140344</v>
      </c>
      <c>
        <v>OG Fider Açması</v>
      </c>
      <c>
        <v>Dağıtım-OG</v>
      </c>
      <c>
        <v>Kısa</v>
      </c>
      <c>
        <v>Şebeke işletmecisi</v>
      </c>
      <c>
        <v>Bildirimsiz</v>
      </c>
      <c>
        <is>
          <t>12.07.2023 19:54:21</t>
        </is>
      </c>
      <c>
        <is>
          <t>12.07.2023 19:54:35</t>
        </is>
      </c>
      <c>
        <v>0.003888888</v>
      </c>
      <c>
        <v>2</v>
      </c>
      <c>
        <v>979</v>
      </c>
      <c>
        <v>1</v>
      </c>
      <c>
        <v>32</v>
      </c>
      <c>
        <v>5</v>
      </c>
      <c>
        <v>75</v>
      </c>
      <c>
        <v>0</v>
      </c>
      <c>
        <v>0</v>
      </c>
      <c>
        <v>0.18711346504191523</v>
      </c>
      <c>
        <v>0.9859105836769967</v>
      </c>
      <c>
        <v>0.0005062419745973333</v>
      </c>
      <c>
        <v>0.04481423103181304</v>
      </c>
      <c>
        <v>0.03779189097765667</v>
      </c>
      <c>
        <v>0.4564673141810426</v>
      </c>
      <c>
        <v>0</v>
      </c>
      <c>
        <v>0</v>
      </c>
      <c>
        <v>1.7126037268840215</v>
      </c>
    </row>
    <row>
      <c>
        <v>2605479</v>
      </c>
      <c>
        <v>1</v>
      </c>
      <c>
        <is>
          <t>MANİSA</t>
        </is>
      </c>
      <c>
        <v>SOMA</v>
      </c>
      <c>
        <is>
          <t>DM</t>
        </is>
      </c>
      <c>
        <v>SOMA A SANTRALİ İM/DM 45-82-A00001_SAVAŞTEPE 15.8 L14_2091658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12.07.2023 12:55:11</t>
        </is>
      </c>
      <c>
        <is>
          <t>12.07.2023 13:18:42</t>
        </is>
      </c>
      <c>
        <v>0.391944444</v>
      </c>
      <c>
        <v>16</v>
      </c>
      <c>
        <v>866</v>
      </c>
      <c>
        <v>73</v>
      </c>
      <c>
        <v>41</v>
      </c>
      <c>
        <v>16</v>
      </c>
      <c>
        <v>50</v>
      </c>
      <c>
        <v>0</v>
      </c>
      <c>
        <v>1</v>
      </c>
      <c>
        <v>1.9758464226356411</v>
      </c>
      <c>
        <v>42.00229482206594</v>
      </c>
      <c>
        <v>34.76761605192824</v>
      </c>
      <c>
        <v>12.255327339456693</v>
      </c>
      <c>
        <v>25.154192434205324</v>
      </c>
      <c>
        <v>14.349437108790614</v>
      </c>
      <c>
        <v>0</v>
      </c>
      <c>
        <v>2.910434899656813</v>
      </c>
      <c>
        <v>133.4151490787393</v>
      </c>
    </row>
    <row>
      <c>
        <v>2605665</v>
      </c>
      <c>
        <v>1</v>
      </c>
      <c>
        <is>
          <t>MANİSA</t>
        </is>
      </c>
      <c>
        <v>TURGUTLU</v>
      </c>
      <c>
        <is>
          <t>Dağıtım Transformatörü</t>
        </is>
      </c>
      <c>
        <v>KERESTECİLER TR-3 45-83-M00140_45-83-M00140_2356709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12.07.2023 16:22:41</t>
        </is>
      </c>
      <c>
        <is>
          <t>12.07.2023 18:34:53</t>
        </is>
      </c>
      <c>
        <v>2.203333333</v>
      </c>
      <c>
        <v>0</v>
      </c>
      <c>
        <v>1</v>
      </c>
      <c>
        <v>0</v>
      </c>
      <c>
        <v>0</v>
      </c>
      <c>
        <v>0</v>
      </c>
      <c>
        <v>122</v>
      </c>
      <c>
        <v>0</v>
      </c>
      <c>
        <v>4</v>
      </c>
      <c>
        <v>0</v>
      </c>
      <c>
        <v>1.2590269292858156</v>
      </c>
      <c>
        <v>0</v>
      </c>
      <c>
        <v>0</v>
      </c>
      <c>
        <v>0</v>
      </c>
      <c>
        <v>266.33014052789946</v>
      </c>
      <c>
        <v>0</v>
      </c>
      <c>
        <v>300.8919315553628</v>
      </c>
      <c>
        <v>568.4810990125482</v>
      </c>
    </row>
    <row>
      <c>
        <v>2605376</v>
      </c>
      <c>
        <v>1</v>
      </c>
      <c>
        <is>
          <t>İZMİR</t>
        </is>
      </c>
      <c>
        <v>MENDERES</v>
      </c>
      <c>
        <is>
          <t>DM</t>
        </is>
      </c>
      <c>
        <v>SULTAN DM 35-25-M00121_GÜMÜLDÜR DM M11_72117315</v>
      </c>
      <c>
        <v>Manevra</v>
      </c>
      <c>
        <v>Dağıtım-OG</v>
      </c>
      <c>
        <v>Uzun</v>
      </c>
      <c>
        <v>Şebeke işletmecisi</v>
      </c>
      <c>
        <v>Bildirimli</v>
      </c>
      <c>
        <is>
          <t>12.07.2023 11:07:58</t>
        </is>
      </c>
      <c>
        <is>
          <t>12.07.2023 11:15:34</t>
        </is>
      </c>
      <c>
        <v>0.126666666</v>
      </c>
      <c>
        <v>1</v>
      </c>
      <c>
        <v>1788</v>
      </c>
      <c>
        <v>1</v>
      </c>
      <c>
        <v>47</v>
      </c>
      <c>
        <v>5</v>
      </c>
      <c>
        <v>115</v>
      </c>
      <c>
        <v>1</v>
      </c>
      <c>
        <v>0</v>
      </c>
      <c>
        <v>4.121564959922517</v>
      </c>
      <c>
        <v>44.5911002297893</v>
      </c>
      <c>
        <v>0.5228251209947</v>
      </c>
      <c>
        <v>10.003610059411935</v>
      </c>
      <c>
        <v>3.6578249142190935</v>
      </c>
      <c>
        <v>23.271691484094568</v>
      </c>
      <c>
        <v>40.23053383501743</v>
      </c>
      <c>
        <v>0</v>
      </c>
      <c>
        <v>126.39915060344956</v>
      </c>
    </row>
    <row>
      <c>
        <v>2605164</v>
      </c>
      <c>
        <v>1</v>
      </c>
      <c>
        <is>
          <t>İZMİR</t>
        </is>
      </c>
      <c>
        <v>MENDERES</v>
      </c>
      <c>
        <is>
          <t>DM</t>
        </is>
      </c>
      <c>
        <v>DEĞİRMENDERE DM 35-22-M00085_ÇAMÖNÜ - ATAKÖY M09_50066612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12.07.2023 07:06:45</t>
        </is>
      </c>
      <c>
        <is>
          <t>12.07.2023 08:10:38</t>
        </is>
      </c>
      <c>
        <v>1.064722222</v>
      </c>
      <c>
        <v>1</v>
      </c>
      <c>
        <v>1521</v>
      </c>
      <c>
        <v>17</v>
      </c>
      <c>
        <v>463</v>
      </c>
      <c>
        <v>14</v>
      </c>
      <c>
        <v>311</v>
      </c>
      <c>
        <v>0</v>
      </c>
      <c>
        <v>1</v>
      </c>
      <c>
        <v>0.589108679874865</v>
      </c>
      <c>
        <v>371.86093599754446</v>
      </c>
      <c>
        <v>288.56290968135454</v>
      </c>
      <c>
        <v>514.2198905352759</v>
      </c>
      <c>
        <v>160.2577102989018</v>
      </c>
      <c>
        <v>189.30810674493054</v>
      </c>
      <c>
        <v>0</v>
      </c>
      <c>
        <v>1.3989318740715313</v>
      </c>
      <c>
        <v>1526.1975938119535</v>
      </c>
    </row>
    <row>
      <c>
        <v>2605187</v>
      </c>
      <c>
        <v>1</v>
      </c>
      <c>
        <is>
          <t>MANİSA</t>
        </is>
      </c>
      <c>
        <v>ALAŞEHİR</v>
      </c>
      <c>
        <is>
          <t>OG Fideri</t>
        </is>
      </c>
      <c>
        <v>PİYADELER KÖK 45-73-M00136_HatBaşıAyırıcı_53136397 M05_53136397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12.07.2023 07:47:00</t>
        </is>
      </c>
      <c>
        <is>
          <t>12.07.2023 10:09:14</t>
        </is>
      </c>
      <c>
        <v>2.370555555</v>
      </c>
      <c>
        <v>1</v>
      </c>
      <c>
        <v>300</v>
      </c>
      <c>
        <v>1</v>
      </c>
      <c>
        <v>9</v>
      </c>
      <c>
        <v>3</v>
      </c>
      <c>
        <v>6</v>
      </c>
      <c>
        <v>0</v>
      </c>
      <c>
        <v>0</v>
      </c>
      <c>
        <v>0.4643033080799999</v>
      </c>
      <c>
        <v>63.345811414554895</v>
      </c>
      <c>
        <v>29.43176400953383</v>
      </c>
      <c>
        <v>4.441449781609238</v>
      </c>
      <c>
        <v>8.040590981955612</v>
      </c>
      <c>
        <v>2.3728385915368273</v>
      </c>
      <c>
        <v>0</v>
      </c>
      <c>
        <v>0</v>
      </c>
      <c>
        <v>108.0967580872704</v>
      </c>
    </row>
    <row>
      <c>
        <v>2605519</v>
      </c>
      <c>
        <v>1</v>
      </c>
      <c>
        <is>
          <t>İZMİR</t>
        </is>
      </c>
      <c>
        <v>BERGAMA</v>
      </c>
      <c>
        <is>
          <t>KÖK</t>
        </is>
      </c>
      <c>
        <v>APANÇEŞME KÖK( TR-1) 35-16-M00683_ARAPLI OVASI KARADİKEN M04_72042300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12.07.2023 13:47:53</t>
        </is>
      </c>
      <c>
        <is>
          <t>12.07.2023 14:22:45</t>
        </is>
      </c>
      <c>
        <v>0.581111111</v>
      </c>
      <c>
        <v>2</v>
      </c>
      <c>
        <v>0</v>
      </c>
      <c>
        <v>35</v>
      </c>
      <c>
        <v>0</v>
      </c>
      <c>
        <v>6</v>
      </c>
      <c>
        <v>0</v>
      </c>
      <c>
        <v>0</v>
      </c>
      <c>
        <v>0</v>
      </c>
      <c>
        <v>1.5115398580532866</v>
      </c>
      <c>
        <v>0</v>
      </c>
      <c>
        <v>87.45283618487541</v>
      </c>
      <c>
        <v>0</v>
      </c>
      <c>
        <v>7.957845145002742</v>
      </c>
      <c>
        <v>0</v>
      </c>
      <c>
        <v>0</v>
      </c>
      <c>
        <v>0</v>
      </c>
      <c>
        <v>96.92222118793143</v>
      </c>
    </row>
    <row>
      <c>
        <v>2605542</v>
      </c>
      <c>
        <v>1</v>
      </c>
      <c>
        <is>
          <t>MANİSA</t>
        </is>
      </c>
      <c>
        <v>TURGUTLU</v>
      </c>
      <c>
        <is>
          <t>KÖK</t>
        </is>
      </c>
      <c>
        <v>MADEN KÖK 45-83-M00128_İZZETTİN M03_47316670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12.07.2023 14:10:53</t>
        </is>
      </c>
      <c>
        <is>
          <t>12.07.2023 14:13:57</t>
        </is>
      </c>
      <c>
        <v>0.051111111</v>
      </c>
      <c>
        <v>2</v>
      </c>
      <c>
        <v>210</v>
      </c>
      <c>
        <v>25</v>
      </c>
      <c>
        <v>52</v>
      </c>
      <c>
        <v>0</v>
      </c>
      <c>
        <v>20</v>
      </c>
      <c>
        <v>1</v>
      </c>
      <c>
        <v>0</v>
      </c>
      <c>
        <v>2.3359883917010063</v>
      </c>
      <c>
        <v>3.8671374955519506</v>
      </c>
      <c>
        <v>17.36652723719051</v>
      </c>
      <c>
        <v>16.689891622849373</v>
      </c>
      <c>
        <v>0</v>
      </c>
      <c>
        <v>2.0591733196382966</v>
      </c>
      <c>
        <v>3.4436681720180244</v>
      </c>
      <c>
        <v>0</v>
      </c>
      <c>
        <v>45.76238623894916</v>
      </c>
    </row>
    <row>
      <c>
        <v>2605705</v>
      </c>
      <c>
        <v>1</v>
      </c>
      <c>
        <is>
          <t>İZMİR</t>
        </is>
      </c>
      <c>
        <v>BERGAMA</v>
      </c>
      <c>
        <is>
          <t>AG Fideri</t>
        </is>
      </c>
      <c>
        <v>TEPEKÖY TR-1 35-16-L00257_47534769_56398098_56398098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12.07.2023 17:05:57</t>
        </is>
      </c>
      <c>
        <is>
          <t>13.07.2023 00:40:46</t>
        </is>
      </c>
      <c>
        <v>7.580277777</v>
      </c>
      <c>
        <v>0</v>
      </c>
      <c>
        <v>63</v>
      </c>
      <c>
        <v>0</v>
      </c>
      <c>
        <v>2</v>
      </c>
      <c>
        <v>0</v>
      </c>
      <c>
        <v>4</v>
      </c>
      <c>
        <v>0</v>
      </c>
      <c>
        <v>0</v>
      </c>
      <c>
        <v>0</v>
      </c>
      <c>
        <v>105.34446884985041</v>
      </c>
      <c>
        <v>0</v>
      </c>
      <c>
        <v>7.5663403017151225</v>
      </c>
      <c>
        <v>0</v>
      </c>
      <c>
        <v>62.07768858419164</v>
      </c>
      <c>
        <v>0</v>
      </c>
      <c>
        <v>0</v>
      </c>
      <c>
        <v>174.98849773575716</v>
      </c>
    </row>
    <row>
      <c>
        <v>2605834</v>
      </c>
      <c>
        <v>1</v>
      </c>
      <c>
        <is>
          <t>MANİSA</t>
        </is>
      </c>
      <c>
        <v>GÖRDES</v>
      </c>
      <c>
        <is>
          <t>AG Fideri</t>
        </is>
      </c>
      <c>
        <v>BODAMAS TR-3 45-75-M00299_B_56397893_56397893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12.07.2023 19:25:17</t>
        </is>
      </c>
      <c>
        <is>
          <t>12.07.2023 22:08:14</t>
        </is>
      </c>
      <c>
        <v>2.715833333</v>
      </c>
      <c>
        <v>0</v>
      </c>
      <c>
        <v>6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4.138542673885264</v>
      </c>
      <c>
        <v>0</v>
      </c>
      <c>
        <v>3.5558158941271785</v>
      </c>
      <c>
        <v>0</v>
      </c>
      <c>
        <v>0</v>
      </c>
      <c>
        <v>0</v>
      </c>
      <c>
        <v>0</v>
      </c>
      <c>
        <v>7.694358568012443</v>
      </c>
    </row>
    <row>
      <c>
        <v>2605207</v>
      </c>
      <c>
        <v>1</v>
      </c>
      <c>
        <is>
          <t>MANİSA</t>
        </is>
      </c>
      <c>
        <v>AHMETLİ</v>
      </c>
      <c>
        <is>
          <t>Dağıtım Transformatörü</t>
        </is>
      </c>
      <c>
        <v>RAZOĞLU MAH.TR-1 45-80-M00176_45-80-M00176_2376112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12.07.2023 08:32:42</t>
        </is>
      </c>
      <c>
        <is>
          <t>12.07.2023 10:34:07</t>
        </is>
      </c>
      <c>
        <v>2.023611111</v>
      </c>
      <c>
        <v>0</v>
      </c>
      <c>
        <v>2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5.348332353350692</v>
      </c>
      <c>
        <v>0</v>
      </c>
      <c>
        <v>1.3381188541984006</v>
      </c>
      <c>
        <v>0</v>
      </c>
      <c>
        <v>0</v>
      </c>
      <c>
        <v>0</v>
      </c>
      <c>
        <v>0</v>
      </c>
      <c>
        <v>6.6864512075490925</v>
      </c>
    </row>
    <row>
      <c>
        <v>2605250</v>
      </c>
      <c>
        <v>1</v>
      </c>
      <c>
        <is>
          <t>MANİSA</t>
        </is>
      </c>
      <c>
        <v>SARIGÖL</v>
      </c>
      <c>
        <is>
          <t>DM</t>
        </is>
      </c>
      <c>
        <v>SARIGÖL DM 45-79-M00069_ULUDERBENT FİDERİ M16_2318415</v>
      </c>
      <c>
        <v>Manevra</v>
      </c>
      <c>
        <v>Dağıtım-OG</v>
      </c>
      <c>
        <v>Uzun</v>
      </c>
      <c>
        <v>Şebeke işletmecisi</v>
      </c>
      <c>
        <v>Bildirimli</v>
      </c>
      <c>
        <is>
          <t>12.07.2023 09:17:18</t>
        </is>
      </c>
      <c>
        <is>
          <t>12.07.2023 09:55:30</t>
        </is>
      </c>
      <c>
        <v>0.636666666</v>
      </c>
      <c>
        <v>6</v>
      </c>
      <c>
        <v>2812</v>
      </c>
      <c>
        <v>33</v>
      </c>
      <c>
        <v>543</v>
      </c>
      <c>
        <v>7</v>
      </c>
      <c>
        <v>276</v>
      </c>
      <c>
        <v>0</v>
      </c>
      <c>
        <v>0</v>
      </c>
      <c>
        <v>1.9702145913133444</v>
      </c>
      <c>
        <v>223.36589069529285</v>
      </c>
      <c>
        <v>130.4137317820474</v>
      </c>
      <c>
        <v>440.75305839816633</v>
      </c>
      <c>
        <v>23.41627514061477</v>
      </c>
      <c>
        <v>85.74986543095119</v>
      </c>
      <c>
        <v>0</v>
      </c>
      <c>
        <v>0</v>
      </c>
      <c>
        <v>905.6690360383859</v>
      </c>
    </row>
    <row>
      <c>
        <v>2605150</v>
      </c>
      <c>
        <v>1</v>
      </c>
      <c>
        <is>
          <t>İZMİR</t>
        </is>
      </c>
      <c>
        <v>MENDERES</v>
      </c>
      <c>
        <is>
          <t>Dağıtım Transformatörü</t>
        </is>
      </c>
      <c>
        <v>ÇAMÖNÜ TR-9 35-22-M00174_35-22-M00174_2362527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12.07.2023 06:25:11</t>
        </is>
      </c>
      <c>
        <is>
          <t>12.07.2023 08:05:00</t>
        </is>
      </c>
      <c>
        <v>1.663611111</v>
      </c>
      <c>
        <v>0</v>
      </c>
      <c>
        <v>3</v>
      </c>
      <c>
        <v>0</v>
      </c>
      <c>
        <v>22</v>
      </c>
      <c>
        <v>0</v>
      </c>
      <c>
        <v>4</v>
      </c>
      <c>
        <v>0</v>
      </c>
      <c>
        <v>0</v>
      </c>
      <c>
        <v>0</v>
      </c>
      <c>
        <v>4.589182614142903</v>
      </c>
      <c>
        <v>0</v>
      </c>
      <c>
        <v>121.53776264718596</v>
      </c>
      <c>
        <v>0</v>
      </c>
      <c>
        <v>12.022532151112497</v>
      </c>
      <c>
        <v>0</v>
      </c>
      <c>
        <v>0</v>
      </c>
      <c>
        <v>138.14947741244134</v>
      </c>
    </row>
    <row>
      <c>
        <v>2605107</v>
      </c>
      <c>
        <v>1</v>
      </c>
      <c>
        <is>
          <t>İZMİR</t>
        </is>
      </c>
      <c>
        <v>ÇEŞME</v>
      </c>
      <c>
        <is>
          <t>Kullanıcı Bağlantı Hattı</t>
        </is>
      </c>
      <c>
        <v>L-325 (ALBAYRAK) 35-18-L00325_950449960_950449960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12.07.2023 00:41:37</t>
        </is>
      </c>
      <c>
        <is>
          <t>12.07.2023 03:37:40</t>
        </is>
      </c>
      <c>
        <v>2.934166666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0.4237141368949464</v>
      </c>
      <c>
        <v>0</v>
      </c>
      <c>
        <v>0</v>
      </c>
      <c>
        <v>0</v>
      </c>
      <c>
        <v>0</v>
      </c>
      <c>
        <v>0</v>
      </c>
      <c>
        <v>0</v>
      </c>
      <c>
        <v>0.4237141368949464</v>
      </c>
    </row>
    <row>
      <c>
        <v>2605940</v>
      </c>
      <c>
        <v>1</v>
      </c>
      <c>
        <is>
          <t>MANİSA</t>
        </is>
      </c>
      <c>
        <v>AKHİSAR</v>
      </c>
      <c>
        <is>
          <t>Dağıtım Transformatörü</t>
        </is>
      </c>
      <c>
        <v>UZUNALAN TR-1 45-72-M00212_45-72-M00212_2372502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12.07.2023 21:48:15</t>
        </is>
      </c>
      <c>
        <is>
          <t>12.07.2023 23:48:04</t>
        </is>
      </c>
      <c>
        <v>1.996944444</v>
      </c>
      <c>
        <v>0</v>
      </c>
      <c>
        <v>44</v>
      </c>
      <c>
        <v>0</v>
      </c>
      <c>
        <v>7</v>
      </c>
      <c>
        <v>0</v>
      </c>
      <c>
        <v>0</v>
      </c>
      <c>
        <v>0</v>
      </c>
      <c>
        <v>0</v>
      </c>
      <c>
        <v>0</v>
      </c>
      <c>
        <v>6.358455419719864</v>
      </c>
      <c>
        <v>0</v>
      </c>
      <c>
        <v>1.4303536743033367</v>
      </c>
      <c>
        <v>0</v>
      </c>
      <c>
        <v>0</v>
      </c>
      <c>
        <v>0</v>
      </c>
      <c>
        <v>0</v>
      </c>
      <c>
        <v>7.788809094023201</v>
      </c>
    </row>
    <row>
      <c>
        <v>2605697</v>
      </c>
      <c>
        <v>1</v>
      </c>
      <c>
        <is>
          <t>İZMİR</t>
        </is>
      </c>
      <c>
        <v>GÜZELBAHÇE</v>
      </c>
      <c>
        <is>
          <t>Kullanıcı Bağlantı Hattı</t>
        </is>
      </c>
      <c>
        <v>M-2878 35-10-M02878_913311240_913311240</v>
      </c>
      <c>
        <v>AG Box / Sdk Abone Çıkış Sigorta Atığı</v>
      </c>
      <c>
        <v>Dağıtım-AG</v>
      </c>
      <c>
        <v>Uzun</v>
      </c>
      <c>
        <v>Şebeke işletmecisi</v>
      </c>
      <c>
        <v>Bildirimsiz</v>
      </c>
      <c>
        <is>
          <t>12.07.2023 16:57:42</t>
        </is>
      </c>
      <c>
        <is>
          <t>12.07.2023 19:08:01</t>
        </is>
      </c>
      <c>
        <v>2.171944444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0.7055596932187644</v>
      </c>
      <c>
        <v>0</v>
      </c>
      <c>
        <v>0</v>
      </c>
      <c>
        <v>0</v>
      </c>
      <c>
        <v>0</v>
      </c>
      <c>
        <v>0</v>
      </c>
      <c>
        <v>0</v>
      </c>
      <c>
        <v>0.7055596932187644</v>
      </c>
    </row>
    <row>
      <c>
        <v>2605983</v>
      </c>
      <c>
        <v>1</v>
      </c>
      <c>
        <is>
          <t>İZMİR</t>
        </is>
      </c>
      <c>
        <v>BORNOVA</v>
      </c>
      <c>
        <is>
          <t>OG Fideri</t>
        </is>
      </c>
      <c>
        <v>K-4240 35-02-K04240_TRAFO K01_2059931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12.07.2023 23:06:14</t>
        </is>
      </c>
      <c>
        <is>
          <t>13.07.2023 00:40:40</t>
        </is>
      </c>
      <c>
        <v>1.573888888</v>
      </c>
      <c>
        <v>0</v>
      </c>
      <c>
        <v>203</v>
      </c>
      <c>
        <v>0</v>
      </c>
      <c>
        <v>0</v>
      </c>
      <c>
        <v>0</v>
      </c>
      <c>
        <v>13</v>
      </c>
      <c>
        <v>0</v>
      </c>
      <c>
        <v>0</v>
      </c>
      <c>
        <v>0</v>
      </c>
      <c>
        <v>62.77349278984543</v>
      </c>
      <c>
        <v>0</v>
      </c>
      <c>
        <v>0</v>
      </c>
      <c>
        <v>0</v>
      </c>
      <c>
        <v>15.500082287111603</v>
      </c>
      <c>
        <v>0</v>
      </c>
      <c>
        <v>0</v>
      </c>
      <c>
        <v>78.27357507695703</v>
      </c>
    </row>
    <row>
      <c>
        <v>2605651</v>
      </c>
      <c>
        <v>1</v>
      </c>
      <c>
        <is>
          <t>İZMİR</t>
        </is>
      </c>
      <c>
        <v>ÇEŞME</v>
      </c>
      <c>
        <is>
          <t>Kullanıcı Bağlantı Hattı</t>
        </is>
      </c>
      <c>
        <v>L-513 REİSDERE 35-18-L00513_95000002716_95000002716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12.07.2023 16:09:35</t>
        </is>
      </c>
      <c>
        <is>
          <t>12.07.2023 20:53:15</t>
        </is>
      </c>
      <c>
        <v>4.727777777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4.779250891079773</v>
      </c>
      <c>
        <v>0</v>
      </c>
      <c>
        <v>0</v>
      </c>
      <c>
        <v>0</v>
      </c>
      <c>
        <v>0</v>
      </c>
      <c>
        <v>0</v>
      </c>
      <c>
        <v>0</v>
      </c>
      <c>
        <v>4.779250891079773</v>
      </c>
    </row>
    <row>
      <c>
        <v>2605488</v>
      </c>
      <c>
        <v>1</v>
      </c>
      <c>
        <is>
          <t>İZMİR</t>
        </is>
      </c>
      <c>
        <v>ÇEŞME</v>
      </c>
      <c>
        <is>
          <t>OG Fideri</t>
        </is>
      </c>
      <c>
        <v>L-426 ESKİ GARAJ 35-18-L00426_L-424 AKTAŞ L01_66340302</v>
      </c>
      <c>
        <v>Şebeke Yenileme ve Kapasite Artışı Çalışması</v>
      </c>
      <c>
        <v>Dağıtım-OG</v>
      </c>
      <c>
        <v>Uzun</v>
      </c>
      <c>
        <v>Şebeke işletmecisi</v>
      </c>
      <c>
        <v>Bildirimli</v>
      </c>
      <c>
        <is>
          <t>12.07.2023 08:52:00</t>
        </is>
      </c>
      <c>
        <is>
          <t>12.07.2023 15:42:00</t>
        </is>
      </c>
      <c>
        <v>6.833333333</v>
      </c>
      <c>
        <v>0</v>
      </c>
      <c>
        <v>990</v>
      </c>
      <c>
        <v>0</v>
      </c>
      <c>
        <v>3</v>
      </c>
      <c>
        <v>0</v>
      </c>
      <c>
        <v>550</v>
      </c>
      <c>
        <v>0</v>
      </c>
      <c>
        <v>0</v>
      </c>
      <c>
        <v>0</v>
      </c>
      <c>
        <v>4911.703352479337</v>
      </c>
      <c>
        <v>0</v>
      </c>
      <c>
        <v>4.9723299897612</v>
      </c>
      <c>
        <v>0</v>
      </c>
      <c>
        <v>15742.724895590256</v>
      </c>
      <c>
        <v>0</v>
      </c>
      <c>
        <v>0</v>
      </c>
      <c>
        <v>20659.400578059354</v>
      </c>
    </row>
    <row>
      <c>
        <v>2605906</v>
      </c>
      <c>
        <v>1</v>
      </c>
      <c>
        <is>
          <t>İZMİR</t>
        </is>
      </c>
      <c>
        <v>BEYDAĞ</v>
      </c>
      <c>
        <is>
          <t>OG Fideri</t>
        </is>
      </c>
      <c>
        <v>BEYDAĞ İM 35-32-A00001_HatBaşıAyırıcı_66343182 M09_66343182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12.07.2023 16:45:53</t>
        </is>
      </c>
      <c>
        <is>
          <t>12.07.2023 22:06:39</t>
        </is>
      </c>
      <c>
        <v>5.346111111</v>
      </c>
      <c>
        <v>0</v>
      </c>
      <c>
        <v>74</v>
      </c>
      <c>
        <v>0</v>
      </c>
      <c>
        <v>11</v>
      </c>
      <c>
        <v>0</v>
      </c>
      <c>
        <v>10</v>
      </c>
      <c>
        <v>0</v>
      </c>
      <c>
        <v>0</v>
      </c>
      <c>
        <v>0</v>
      </c>
      <c>
        <v>74.5035327634382</v>
      </c>
      <c>
        <v>0</v>
      </c>
      <c>
        <v>41.609533499880044</v>
      </c>
      <c>
        <v>0</v>
      </c>
      <c>
        <v>61.047178563526884</v>
      </c>
      <c>
        <v>0</v>
      </c>
      <c>
        <v>0</v>
      </c>
      <c>
        <v>177.16024482684514</v>
      </c>
    </row>
    <row>
      <c>
        <v>2605860</v>
      </c>
      <c>
        <v>1</v>
      </c>
      <c>
        <is>
          <t>İZMİR</t>
        </is>
      </c>
      <c>
        <v>FOÇA</v>
      </c>
      <c>
        <is>
          <t>KÖK</t>
        </is>
      </c>
      <c>
        <v>FOÇA CEZA İNFAZ KURUMU KÖK 35-23-M00302_BAĞARASI DM GİRİŞ M03_67574173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12.07.2023 19:55:01</t>
        </is>
      </c>
      <c>
        <is>
          <t>12.07.2023 20:41:32</t>
        </is>
      </c>
      <c>
        <v>0.775277777</v>
      </c>
      <c>
        <v>33</v>
      </c>
      <c>
        <v>4758</v>
      </c>
      <c>
        <v>56</v>
      </c>
      <c>
        <v>79</v>
      </c>
      <c>
        <v>48</v>
      </c>
      <c>
        <v>522</v>
      </c>
      <c>
        <v>8</v>
      </c>
      <c>
        <v>0</v>
      </c>
      <c>
        <v>27.69061506495103</v>
      </c>
      <c>
        <v>941.3053168014549</v>
      </c>
      <c>
        <v>629.3540651037608</v>
      </c>
      <c>
        <v>42.447616983683346</v>
      </c>
      <c>
        <v>441.9206849076254</v>
      </c>
      <c>
        <v>442.4376096506343</v>
      </c>
      <c>
        <v>218.93881571449296</v>
      </c>
      <c>
        <v>0</v>
      </c>
      <c>
        <v>2744.0947242266025</v>
      </c>
    </row>
    <row>
      <c>
        <v>2605498</v>
      </c>
      <c>
        <v>2</v>
      </c>
      <c>
        <is>
          <t>İZMİR</t>
        </is>
      </c>
      <c>
        <v>ÖDEMİŞ</v>
      </c>
      <c>
        <is>
          <t>Dağıtım Transformatörü</t>
        </is>
      </c>
      <c>
        <v>TEKKE TR-1 35-15-L00123_35-15-L00123_2362232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12.07.2023 13:56:25</t>
        </is>
      </c>
      <c>
        <is>
          <t>12.07.2023 14:53:50</t>
        </is>
      </c>
      <c>
        <v>0.956944444</v>
      </c>
      <c>
        <v>0</v>
      </c>
      <c>
        <v>78</v>
      </c>
      <c>
        <v>0</v>
      </c>
      <c>
        <v>3</v>
      </c>
      <c>
        <v>0</v>
      </c>
      <c>
        <v>10</v>
      </c>
      <c>
        <v>0</v>
      </c>
      <c>
        <v>0</v>
      </c>
      <c>
        <v>0</v>
      </c>
      <c>
        <v>7.446050976622217</v>
      </c>
      <c>
        <v>0</v>
      </c>
      <c>
        <v>4.612715697033961</v>
      </c>
      <c>
        <v>0</v>
      </c>
      <c>
        <v>4.624831325086861</v>
      </c>
      <c>
        <v>0</v>
      </c>
      <c>
        <v>0</v>
      </c>
      <c>
        <v>16.68359799874304</v>
      </c>
    </row>
    <row>
      <c>
        <v>2605173</v>
      </c>
      <c>
        <v>1</v>
      </c>
      <c>
        <is>
          <t>MANİSA</t>
        </is>
      </c>
      <c>
        <v>YUNUSEMRE</v>
      </c>
      <c>
        <is>
          <t>DM</t>
        </is>
      </c>
      <c>
        <v>DM-19/02A 45-71-M02184_DM-20/20 M03_65995565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12.07.2023 07:13:25</t>
        </is>
      </c>
      <c>
        <is>
          <t>12.07.2023 08:46:44</t>
        </is>
      </c>
      <c>
        <v>1.555277777</v>
      </c>
      <c>
        <v>0</v>
      </c>
      <c>
        <v>0</v>
      </c>
      <c>
        <v>0</v>
      </c>
      <c>
        <v>0</v>
      </c>
      <c>
        <v>30</v>
      </c>
      <c>
        <v>0</v>
      </c>
      <c>
        <v>34</v>
      </c>
      <c>
        <v>0</v>
      </c>
      <c>
        <v>0</v>
      </c>
      <c>
        <v>0</v>
      </c>
      <c>
        <v>0</v>
      </c>
      <c>
        <v>0</v>
      </c>
      <c>
        <v>331.9123848657192</v>
      </c>
      <c>
        <v>0</v>
      </c>
      <c>
        <v>2656.8176279753056</v>
      </c>
      <c>
        <v>0</v>
      </c>
      <c>
        <v>2988.7300128410247</v>
      </c>
    </row>
    <row>
      <c>
        <v>2605259</v>
      </c>
      <c>
        <v>1</v>
      </c>
      <c>
        <is>
          <t>MANİSA</t>
        </is>
      </c>
      <c>
        <v>YUNUSEMRE</v>
      </c>
      <c>
        <is>
          <t>OG Fideri</t>
        </is>
      </c>
      <c>
        <v>YAĞCILAR KÖK 45-71-M00179_HatBaşıAyırıcı_53135756 M02_53135756</v>
      </c>
      <c>
        <v>OG Ayırıcı Arızası</v>
      </c>
      <c>
        <v>Dağıtım-OG</v>
      </c>
      <c>
        <v>Uzun</v>
      </c>
      <c>
        <v>Şebeke işletmecisi</v>
      </c>
      <c>
        <v>Bildirimsiz</v>
      </c>
      <c>
        <is>
          <t>12.07.2023 09:12:20</t>
        </is>
      </c>
      <c>
        <is>
          <t>12.07.2023 12:18:25</t>
        </is>
      </c>
      <c>
        <v>3.101388888</v>
      </c>
      <c>
        <v>0</v>
      </c>
      <c>
        <v>1</v>
      </c>
      <c>
        <v>3</v>
      </c>
      <c>
        <v>6</v>
      </c>
      <c>
        <v>0</v>
      </c>
      <c>
        <v>1</v>
      </c>
      <c>
        <v>0</v>
      </c>
      <c>
        <v>0</v>
      </c>
      <c>
        <v>0</v>
      </c>
      <c>
        <v>0.4503556460763334</v>
      </c>
      <c>
        <v>253.9509676557215</v>
      </c>
      <c>
        <v>8.128392387059598</v>
      </c>
      <c>
        <v>0</v>
      </c>
      <c>
        <v>0.05761757417612376</v>
      </c>
      <c>
        <v>0</v>
      </c>
      <c>
        <v>0</v>
      </c>
      <c>
        <v>262.58733326303354</v>
      </c>
    </row>
    <row>
      <c>
        <v>2605614</v>
      </c>
      <c>
        <v>1</v>
      </c>
      <c>
        <is>
          <t>İZMİR</t>
        </is>
      </c>
      <c>
        <v>ÇEŞME</v>
      </c>
      <c>
        <is>
          <t>OG Fideri</t>
        </is>
      </c>
      <c>
        <v>ÖZCAN SUNAY ÖZEL TR 35-18-M00263Ö_ H_72231253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12.07.2023 15:30:54</t>
        </is>
      </c>
      <c>
        <is>
          <t>12.07.2023 19:11:27</t>
        </is>
      </c>
      <c>
        <v>3.675833333</v>
      </c>
      <c>
        <v>0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5.043071686209201</v>
      </c>
      <c>
        <v>0</v>
      </c>
      <c>
        <v>0</v>
      </c>
      <c>
        <v>0</v>
      </c>
      <c>
        <v>5.043071686209201</v>
      </c>
    </row>
    <row>
      <c>
        <v>2605780</v>
      </c>
      <c>
        <v>1</v>
      </c>
      <c>
        <is>
          <t>İZMİR</t>
        </is>
      </c>
      <c>
        <v>KINIK</v>
      </c>
      <c>
        <is>
          <t>Dağıtım Transformatörü</t>
        </is>
      </c>
      <c>
        <v>ARAPLI TR-1 35-16-M00747_35-16-M00747_2348454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12.07.2023 18:36:30</t>
        </is>
      </c>
      <c>
        <is>
          <t>13.07.2023 00:18:31</t>
        </is>
      </c>
      <c>
        <v>5.700277777</v>
      </c>
      <c>
        <v>0</v>
      </c>
      <c>
        <v>23</v>
      </c>
      <c>
        <v>0</v>
      </c>
      <c>
        <v>20</v>
      </c>
      <c>
        <v>0</v>
      </c>
      <c>
        <v>7</v>
      </c>
      <c>
        <v>0</v>
      </c>
      <c>
        <v>0</v>
      </c>
      <c>
        <v>0</v>
      </c>
      <c>
        <v>62.58184354033534</v>
      </c>
      <c>
        <v>0</v>
      </c>
      <c>
        <v>202.3608785195972</v>
      </c>
      <c>
        <v>0</v>
      </c>
      <c>
        <v>28.363188293928406</v>
      </c>
      <c>
        <v>0</v>
      </c>
      <c>
        <v>0</v>
      </c>
      <c>
        <v>293.30591035386095</v>
      </c>
    </row>
    <row>
      <c>
        <v>2605239</v>
      </c>
      <c>
        <v>1</v>
      </c>
      <c>
        <is>
          <t>İZMİR</t>
        </is>
      </c>
      <c>
        <v>KONAK</v>
      </c>
      <c>
        <is>
          <t>AG Fideri</t>
        </is>
      </c>
      <c>
        <v>K-601 35-01-K00601_B_56359370_56359370</v>
      </c>
      <c>
        <v>Şebeke Bakım Çalışması</v>
      </c>
      <c>
        <v>Dağıtım-AG</v>
      </c>
      <c>
        <v>Uzun</v>
      </c>
      <c>
        <v>Şebeke işletmecisi</v>
      </c>
      <c>
        <v>Bildirimli</v>
      </c>
      <c>
        <is>
          <t>12.07.2023 09:05:32</t>
        </is>
      </c>
      <c>
        <is>
          <t>12.07.2023 12:57:47</t>
        </is>
      </c>
      <c>
        <v>3.870833333</v>
      </c>
      <c>
        <v>0</v>
      </c>
      <c>
        <v>193</v>
      </c>
      <c>
        <v>0</v>
      </c>
      <c>
        <v>0</v>
      </c>
      <c>
        <v>0</v>
      </c>
      <c>
        <v>20</v>
      </c>
      <c>
        <v>0</v>
      </c>
      <c>
        <v>0</v>
      </c>
      <c>
        <v>0</v>
      </c>
      <c>
        <v>173.56328750011633</v>
      </c>
      <c>
        <v>0</v>
      </c>
      <c>
        <v>0</v>
      </c>
      <c>
        <v>0</v>
      </c>
      <c>
        <v>43.03533729011296</v>
      </c>
      <c>
        <v>0</v>
      </c>
      <c>
        <v>0</v>
      </c>
      <c>
        <v>216.59862479022928</v>
      </c>
    </row>
    <row>
      <c>
        <v>2605359</v>
      </c>
      <c>
        <v>1</v>
      </c>
      <c>
        <is>
          <t>İZMİR</t>
        </is>
      </c>
      <c>
        <v>BERGAMA</v>
      </c>
      <c>
        <is>
          <t>DM</t>
        </is>
      </c>
      <c>
        <v>AŞAĞICUMA DM 35-16-M00103_KAPLAN M01_72040362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12.07.2023 10:52:55</t>
        </is>
      </c>
      <c>
        <is>
          <t>12.07.2023 11:40:39</t>
        </is>
      </c>
      <c>
        <v>0.795555555</v>
      </c>
      <c>
        <v>0</v>
      </c>
      <c>
        <v>979</v>
      </c>
      <c>
        <v>0</v>
      </c>
      <c>
        <v>8</v>
      </c>
      <c>
        <v>6</v>
      </c>
      <c>
        <v>208</v>
      </c>
      <c>
        <v>0</v>
      </c>
      <c>
        <v>0</v>
      </c>
      <c>
        <v>0</v>
      </c>
      <c>
        <v>101.48876100203726</v>
      </c>
      <c>
        <v>0</v>
      </c>
      <c>
        <v>5.9932269988239595</v>
      </c>
      <c>
        <v>11.945702527578927</v>
      </c>
      <c>
        <v>78.26946160642909</v>
      </c>
      <c>
        <v>0</v>
      </c>
      <c>
        <v>0</v>
      </c>
      <c>
        <v>197.69715213486924</v>
      </c>
    </row>
    <row>
      <c>
        <v>2605551</v>
      </c>
      <c>
        <v>1</v>
      </c>
      <c>
        <is>
          <t>İZMİR</t>
        </is>
      </c>
      <c>
        <v>BUCA</v>
      </c>
      <c>
        <is>
          <t>AG Fideri</t>
        </is>
      </c>
      <c>
        <v>K-4625 35-03-K04625_A_56366077_56366077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12.07.2023 14:23:31</t>
        </is>
      </c>
      <c>
        <is>
          <t>12.07.2023 17:22:40</t>
        </is>
      </c>
      <c>
        <v>2.985833333</v>
      </c>
      <c>
        <v>0</v>
      </c>
      <c>
        <v>127</v>
      </c>
      <c>
        <v>0</v>
      </c>
      <c>
        <v>0</v>
      </c>
      <c>
        <v>0</v>
      </c>
      <c>
        <v>41</v>
      </c>
      <c>
        <v>0</v>
      </c>
      <c>
        <v>0</v>
      </c>
      <c>
        <v>0</v>
      </c>
      <c>
        <v>98.18165468311112</v>
      </c>
      <c>
        <v>0</v>
      </c>
      <c>
        <v>0</v>
      </c>
      <c>
        <v>0</v>
      </c>
      <c>
        <v>143.96209113018568</v>
      </c>
      <c>
        <v>0</v>
      </c>
      <c>
        <v>0</v>
      </c>
      <c>
        <v>242.1437458132968</v>
      </c>
    </row>
    <row>
      <c>
        <v>2605737</v>
      </c>
      <c>
        <v>1</v>
      </c>
      <c>
        <is>
          <t>MANİSA</t>
        </is>
      </c>
      <c>
        <v>GÖRDES</v>
      </c>
      <c>
        <is>
          <t>Dağıtım Transformatörü</t>
        </is>
      </c>
      <c>
        <v>KARAYAĞCI YANIKDAĞ TR-1 45-75-M00193_45-75-M00193_2359373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12.07.2023 17:52:31</t>
        </is>
      </c>
      <c>
        <is>
          <t>12.07.2023 18:53:02</t>
        </is>
      </c>
      <c>
        <v>1.008611111</v>
      </c>
      <c>
        <v>0</v>
      </c>
      <c>
        <v>16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2.413308901913561</v>
      </c>
      <c>
        <v>0</v>
      </c>
      <c>
        <v>3.3151183426203437</v>
      </c>
      <c>
        <v>0</v>
      </c>
      <c>
        <v>0</v>
      </c>
      <c>
        <v>0</v>
      </c>
      <c>
        <v>0</v>
      </c>
      <c>
        <v>5.728427244533904</v>
      </c>
    </row>
    <row>
      <c>
        <v>2605345</v>
      </c>
      <c>
        <v>1</v>
      </c>
      <c>
        <is>
          <t>İZMİR</t>
        </is>
      </c>
      <c>
        <v>BERGAMA</v>
      </c>
      <c>
        <is>
          <t>DM</t>
        </is>
      </c>
      <c>
        <v>AŞAĞICUMA DM 35-16-M00103_BERGAMA TM-GERİLİM M05_72040366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12.07.2023 10:51:11</t>
        </is>
      </c>
      <c>
        <is>
          <t>12.07.2023 11:00:53</t>
        </is>
      </c>
      <c>
        <v>0.161666666</v>
      </c>
      <c>
        <v>1</v>
      </c>
      <c>
        <v>1703</v>
      </c>
      <c>
        <v>14</v>
      </c>
      <c>
        <v>54</v>
      </c>
      <c>
        <v>28</v>
      </c>
      <c>
        <v>401</v>
      </c>
      <c>
        <v>12</v>
      </c>
      <c>
        <v>1</v>
      </c>
      <c>
        <v>0.1447971216238124</v>
      </c>
      <c>
        <v>36.32943335260625</v>
      </c>
      <c>
        <v>3.3618694095681225</v>
      </c>
      <c>
        <v>12.846701920958791</v>
      </c>
      <c>
        <v>22.836107864210025</v>
      </c>
      <c>
        <v>38.72590029594196</v>
      </c>
      <c>
        <v>187.15675765325</v>
      </c>
      <c>
        <v>3.3359744609198168</v>
      </c>
      <c>
        <v>304.7375420790788</v>
      </c>
    </row>
    <row>
      <c>
        <v>2605594</v>
      </c>
      <c>
        <v>1</v>
      </c>
      <c>
        <is>
          <t>MANİSA</t>
        </is>
      </c>
      <c>
        <v>SALİHLİ</v>
      </c>
      <c>
        <is>
          <t>OG Fideri</t>
        </is>
      </c>
      <c>
        <v>POYRAZDAMLARI TR-11 45-78-M00576_HatBaşıAyırıcı_53138938 M05_53138938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12.07.2023 15:19:04</t>
        </is>
      </c>
      <c>
        <is>
          <t>12.07.2023 20:11:22</t>
        </is>
      </c>
      <c>
        <v>4.871666666</v>
      </c>
      <c>
        <v>0</v>
      </c>
      <c>
        <v>0</v>
      </c>
      <c>
        <v>9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340.23775188814955</v>
      </c>
      <c>
        <v>0</v>
      </c>
      <c>
        <v>0</v>
      </c>
      <c>
        <v>0</v>
      </c>
      <c>
        <v>0</v>
      </c>
      <c>
        <v>0</v>
      </c>
      <c>
        <v>340.23775188814955</v>
      </c>
    </row>
    <row>
      <c>
        <v>2605840</v>
      </c>
      <c>
        <v>1</v>
      </c>
      <c>
        <is>
          <t>İZMİR</t>
        </is>
      </c>
      <c>
        <v>MENDERES</v>
      </c>
      <c>
        <is>
          <t>KÖK</t>
        </is>
      </c>
      <c>
        <v>TEKELİ ARITMA KÖK 35-22-M00090_ÇİLEME M05_2127063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12.07.2023 19:33:02</t>
        </is>
      </c>
      <c>
        <is>
          <t>12.07.2023 20:27:06</t>
        </is>
      </c>
      <c>
        <v>0.901111111</v>
      </c>
      <c>
        <v>0</v>
      </c>
      <c>
        <v>5</v>
      </c>
      <c>
        <v>59</v>
      </c>
      <c>
        <v>72</v>
      </c>
      <c>
        <v>3</v>
      </c>
      <c>
        <v>5</v>
      </c>
      <c>
        <v>0</v>
      </c>
      <c>
        <v>0</v>
      </c>
      <c>
        <v>0</v>
      </c>
      <c>
        <v>21.40223659287983</v>
      </c>
      <c>
        <v>610.2123680649843</v>
      </c>
      <c>
        <v>686.6756221333312</v>
      </c>
      <c>
        <v>75.77039746562308</v>
      </c>
      <c>
        <v>32.357705980026125</v>
      </c>
      <c>
        <v>0</v>
      </c>
      <c>
        <v>0</v>
      </c>
      <c>
        <v>1426.4183302368447</v>
      </c>
    </row>
    <row>
      <c>
        <v>2605531</v>
      </c>
      <c>
        <v>1</v>
      </c>
      <c>
        <is>
          <t>İZMİR</t>
        </is>
      </c>
      <c>
        <v>KARŞIYAKA</v>
      </c>
      <c>
        <is>
          <t>AG Fideri</t>
        </is>
      </c>
      <c>
        <v>M-1643 35-04-M01643_D_56379252_56379252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12.07.2023 12:02:00</t>
        </is>
      </c>
      <c>
        <is>
          <t>12.07.2023 14:51:49</t>
        </is>
      </c>
      <c>
        <v>2.830277777</v>
      </c>
      <c>
        <v>0</v>
      </c>
      <c>
        <v>88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75.44401000039569</v>
      </c>
      <c>
        <v>0</v>
      </c>
      <c>
        <v>0</v>
      </c>
      <c>
        <v>0</v>
      </c>
      <c>
        <v>18.057019791343773</v>
      </c>
      <c>
        <v>0</v>
      </c>
      <c>
        <v>0</v>
      </c>
      <c>
        <v>93.50102979173947</v>
      </c>
    </row>
    <row>
      <c>
        <v>2605199</v>
      </c>
      <c>
        <v>1</v>
      </c>
      <c>
        <is>
          <t>İZMİR</t>
        </is>
      </c>
      <c>
        <v>MENDERES</v>
      </c>
      <c>
        <is>
          <t>OG Fideri</t>
        </is>
      </c>
      <c>
        <v>ATAKÖY TR-4 35-22-M00193_DIREK TIPI TRAFO HUCRESI H01_2126883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12.07.2023 08:18:53</t>
        </is>
      </c>
      <c>
        <is>
          <t>12.07.2023 11:18:03</t>
        </is>
      </c>
      <c>
        <v>2.986111111</v>
      </c>
      <c>
        <v>0</v>
      </c>
      <c>
        <v>71</v>
      </c>
      <c>
        <v>0</v>
      </c>
      <c>
        <v>14</v>
      </c>
      <c>
        <v>0</v>
      </c>
      <c>
        <v>28</v>
      </c>
      <c>
        <v>0</v>
      </c>
      <c>
        <v>0</v>
      </c>
      <c>
        <v>0</v>
      </c>
      <c>
        <v>44.83886487033209</v>
      </c>
      <c>
        <v>0</v>
      </c>
      <c>
        <v>19.212799003828344</v>
      </c>
      <c>
        <v>0</v>
      </c>
      <c>
        <v>79.81861837533823</v>
      </c>
      <c>
        <v>0</v>
      </c>
      <c>
        <v>0</v>
      </c>
      <c>
        <v>143.87028224949864</v>
      </c>
    </row>
    <row>
      <c>
        <v>2605886</v>
      </c>
      <c>
        <v>1</v>
      </c>
      <c>
        <is>
          <t>MANİSA</t>
        </is>
      </c>
      <c>
        <v>KULA</v>
      </c>
      <c>
        <is>
          <t>AG Fideri</t>
        </is>
      </c>
      <c>
        <v>ERENBAĞ TR-1 45-77-L00139_A_56388077_56388077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12.07.2023 20:32:52</t>
        </is>
      </c>
      <c>
        <is>
          <t>13.07.2023 03:44:23</t>
        </is>
      </c>
      <c>
        <v>7.191944444</v>
      </c>
      <c>
        <v>0</v>
      </c>
      <c>
        <v>24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22.38781332865848</v>
      </c>
      <c>
        <v>0</v>
      </c>
      <c>
        <v>0</v>
      </c>
      <c>
        <v>0</v>
      </c>
      <c>
        <v>0</v>
      </c>
      <c>
        <v>0</v>
      </c>
      <c>
        <v>0</v>
      </c>
      <c>
        <v>22.38781332865848</v>
      </c>
    </row>
    <row>
      <c>
        <v>2605631</v>
      </c>
      <c>
        <v>1</v>
      </c>
      <c>
        <is>
          <t>İZMİR</t>
        </is>
      </c>
      <c>
        <v>BALÇOVA</v>
      </c>
      <c>
        <is>
          <t>AG Fideri</t>
        </is>
      </c>
      <c>
        <v>M-3092(YATIRIM REZERVE) 35-07-M03092_C_56379342_56379342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12.07.2023 15:52:45</t>
        </is>
      </c>
      <c>
        <is>
          <t>12.07.2023 16:22:05</t>
        </is>
      </c>
      <c>
        <v>0.488888888</v>
      </c>
      <c>
        <v>0</v>
      </c>
      <c>
        <v>165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16.62989189789943</v>
      </c>
      <c>
        <v>0</v>
      </c>
      <c>
        <v>0</v>
      </c>
      <c>
        <v>0</v>
      </c>
      <c>
        <v>1.3871875299677066</v>
      </c>
      <c>
        <v>0</v>
      </c>
      <c>
        <v>0</v>
      </c>
      <c>
        <v>18.017079427867138</v>
      </c>
    </row>
    <row>
      <c>
        <v>2605362</v>
      </c>
      <c>
        <v>1</v>
      </c>
      <c>
        <is>
          <t>MANİSA</t>
        </is>
      </c>
      <c>
        <v>KÖPRÜBAŞI</v>
      </c>
      <c>
        <is>
          <t>KÖK</t>
        </is>
      </c>
      <c>
        <v>KEMHALLI KÖK 45-86-M00044_UĞURLU KÖK M03_72224733</v>
      </c>
      <c>
        <v>Şebeke Bakım Çalışması</v>
      </c>
      <c>
        <v>Dağıtım-OG</v>
      </c>
      <c>
        <v>Uzun</v>
      </c>
      <c>
        <v>Şebeke işletmecisi</v>
      </c>
      <c>
        <v>Bildirimli</v>
      </c>
      <c>
        <is>
          <t>12.07.2023 11:02:29</t>
        </is>
      </c>
      <c>
        <is>
          <t>12.07.2023 14:57:42</t>
        </is>
      </c>
      <c>
        <v>3.920277777</v>
      </c>
      <c>
        <v>15</v>
      </c>
      <c>
        <v>1654</v>
      </c>
      <c>
        <v>72</v>
      </c>
      <c>
        <v>548</v>
      </c>
      <c>
        <v>16</v>
      </c>
      <c>
        <v>93</v>
      </c>
      <c>
        <v>1</v>
      </c>
      <c>
        <v>0</v>
      </c>
      <c>
        <v>13.281269559168118</v>
      </c>
      <c>
        <v>692.3066999782469</v>
      </c>
      <c>
        <v>4000.344111103162</v>
      </c>
      <c>
        <v>1443.4535274938603</v>
      </c>
      <c>
        <v>707.5991410418901</v>
      </c>
      <c>
        <v>240.5881875931198</v>
      </c>
      <c>
        <v>574.898116465355</v>
      </c>
      <c>
        <v>0</v>
      </c>
      <c>
        <v>7672.471053234802</v>
      </c>
    </row>
    <row>
      <c>
        <v>2605485</v>
      </c>
      <c>
        <v>1</v>
      </c>
      <c>
        <is>
          <t>İZMİR</t>
        </is>
      </c>
      <c>
        <v>ÖDEMİŞ</v>
      </c>
      <c>
        <is>
          <t>OG Fideri</t>
        </is>
      </c>
      <c>
        <v>TR-147 35-15-M00147_TR-146 M03_66583719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12.07.2023 13:00:51</t>
        </is>
      </c>
      <c>
        <is>
          <t>12.07.2023 13:24:36</t>
        </is>
      </c>
      <c>
        <v>0.395833333</v>
      </c>
      <c>
        <v>0</v>
      </c>
      <c>
        <v>1072</v>
      </c>
      <c>
        <v>0</v>
      </c>
      <c>
        <v>40</v>
      </c>
      <c>
        <v>5</v>
      </c>
      <c>
        <v>80</v>
      </c>
      <c>
        <v>0</v>
      </c>
      <c>
        <v>0</v>
      </c>
      <c>
        <v>0</v>
      </c>
      <c>
        <v>96.08439440310242</v>
      </c>
      <c>
        <v>0</v>
      </c>
      <c>
        <v>43.34005812985429</v>
      </c>
      <c>
        <v>3.068010638564287</v>
      </c>
      <c>
        <v>20.677044253954346</v>
      </c>
      <c>
        <v>0</v>
      </c>
      <c>
        <v>0</v>
      </c>
      <c>
        <v>163.16950742547533</v>
      </c>
    </row>
    <row>
      <c>
        <v>2605468</v>
      </c>
      <c>
        <v>1</v>
      </c>
      <c>
        <is>
          <t>İZMİR</t>
        </is>
      </c>
      <c>
        <v>KİRAZ</v>
      </c>
      <c>
        <is>
          <t>KÖK</t>
        </is>
      </c>
      <c>
        <v>HALİLLER KÖK 35-31-L00228_KALEKÖY L02_72238617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12.07.2023 12:43:35</t>
        </is>
      </c>
      <c>
        <is>
          <t>12.07.2023 13:26:44</t>
        </is>
      </c>
      <c>
        <v>0.719166666</v>
      </c>
      <c>
        <v>0</v>
      </c>
      <c>
        <v>691</v>
      </c>
      <c>
        <v>0</v>
      </c>
      <c>
        <v>230</v>
      </c>
      <c>
        <v>3</v>
      </c>
      <c>
        <v>149</v>
      </c>
      <c>
        <v>0</v>
      </c>
      <c>
        <v>0</v>
      </c>
      <c>
        <v>0</v>
      </c>
      <c>
        <v>100.29785164059416</v>
      </c>
      <c>
        <v>0</v>
      </c>
      <c>
        <v>375.0317753186635</v>
      </c>
      <c>
        <v>6.073039608238345</v>
      </c>
      <c>
        <v>202.09507697795516</v>
      </c>
      <c>
        <v>0</v>
      </c>
      <c>
        <v>0</v>
      </c>
      <c>
        <v>683.4977435454512</v>
      </c>
    </row>
    <row>
      <c>
        <v>2605422</v>
      </c>
      <c>
        <v>1</v>
      </c>
      <c>
        <is>
          <t>MANİSA</t>
        </is>
      </c>
      <c>
        <v>SELENDİ</v>
      </c>
      <c>
        <is>
          <t>KÖK</t>
        </is>
      </c>
      <c>
        <v>OKLUİSA KÖK 45-81-M00046_ESKİN GRUP M03_71994399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12.07.2023 11:32:54</t>
        </is>
      </c>
      <c>
        <is>
          <t>12.07.2023 11:50:35</t>
        </is>
      </c>
      <c>
        <v>0.294722222</v>
      </c>
      <c>
        <v>4</v>
      </c>
      <c>
        <v>719</v>
      </c>
      <c>
        <v>0</v>
      </c>
      <c>
        <v>13</v>
      </c>
      <c>
        <v>0</v>
      </c>
      <c>
        <v>48</v>
      </c>
      <c>
        <v>0</v>
      </c>
      <c>
        <v>0</v>
      </c>
      <c>
        <v>0.28255737623555555</v>
      </c>
      <c>
        <v>25.08741337842233</v>
      </c>
      <c>
        <v>0</v>
      </c>
      <c>
        <v>1.7187014774929046</v>
      </c>
      <c>
        <v>0</v>
      </c>
      <c>
        <v>5.340290741367941</v>
      </c>
      <c>
        <v>0</v>
      </c>
      <c>
        <v>0</v>
      </c>
      <c>
        <v>32.42896297351873</v>
      </c>
    </row>
    <row>
      <c>
        <v>2604912</v>
      </c>
      <c>
        <v>2</v>
      </c>
      <c>
        <is>
          <t>MANİSA</t>
        </is>
      </c>
      <c>
        <v>ŞEHZADELER</v>
      </c>
      <c>
        <is>
          <t>OG Fideri</t>
        </is>
      </c>
      <c>
        <v>SANCAKLI BOZKÖY KÖK 45-71-M00087_KÖY İÇİ RİNG-2 M04_61320834</v>
      </c>
      <c>
        <v>OG Atlama Arızası</v>
      </c>
      <c>
        <v>Dağıtım-OG</v>
      </c>
      <c>
        <v>Uzun</v>
      </c>
      <c>
        <v>Şebeke işletmecisi</v>
      </c>
      <c>
        <v>Bildirimsiz</v>
      </c>
      <c>
        <is>
          <t>12.07.2023 04:24:59</t>
        </is>
      </c>
      <c>
        <is>
          <t>12.07.2023 06:47:03</t>
        </is>
      </c>
      <c>
        <v>2.367777777</v>
      </c>
      <c>
        <v>0</v>
      </c>
      <c>
        <v>309</v>
      </c>
      <c>
        <v>32</v>
      </c>
      <c>
        <v>42</v>
      </c>
      <c>
        <v>3</v>
      </c>
      <c>
        <v>17</v>
      </c>
      <c>
        <v>0</v>
      </c>
      <c>
        <v>0</v>
      </c>
      <c>
        <v>0</v>
      </c>
      <c>
        <v>98.61281775607536</v>
      </c>
      <c>
        <v>112.98845843274542</v>
      </c>
      <c>
        <v>62.4211629159509</v>
      </c>
      <c>
        <v>4.403663764853611</v>
      </c>
      <c>
        <v>15.088731657470861</v>
      </c>
      <c>
        <v>0</v>
      </c>
      <c>
        <v>0</v>
      </c>
      <c>
        <v>293.5148345270962</v>
      </c>
    </row>
    <row>
      <c>
        <v>2605276</v>
      </c>
      <c>
        <v>1</v>
      </c>
      <c>
        <is>
          <t>İZMİR</t>
        </is>
      </c>
      <c>
        <v>KEMALPAŞA</v>
      </c>
      <c>
        <is>
          <t>Dağıtım Transformatörü</t>
        </is>
      </c>
      <c>
        <v>A. CANCAN SLM GRB TR-1 35-27-M00602_35-27-M00602_82841313</v>
      </c>
      <c>
        <v>Hırsızlık</v>
      </c>
      <c>
        <v>Dağıtım-AG</v>
      </c>
      <c>
        <v>Uzun</v>
      </c>
      <c>
        <v>Dışsal</v>
      </c>
      <c>
        <v>Bildirimsiz</v>
      </c>
      <c>
        <is>
          <t>12.07.2023 09:39:02</t>
        </is>
      </c>
      <c>
        <is>
          <t>12.07.2023 11:17:29</t>
        </is>
      </c>
      <c>
        <v>1.640833333</v>
      </c>
      <c>
        <v>0</v>
      </c>
      <c>
        <v>17</v>
      </c>
      <c>
        <v>0</v>
      </c>
      <c>
        <v>46</v>
      </c>
      <c>
        <v>0</v>
      </c>
      <c>
        <v>11</v>
      </c>
      <c>
        <v>0</v>
      </c>
      <c>
        <v>0</v>
      </c>
      <c>
        <v>0</v>
      </c>
      <c>
        <v>4.791334833886386</v>
      </c>
      <c>
        <v>0</v>
      </c>
      <c>
        <v>36.84034167693207</v>
      </c>
      <c>
        <v>0</v>
      </c>
      <c>
        <v>9.008379308495329</v>
      </c>
      <c>
        <v>0</v>
      </c>
      <c>
        <v>0</v>
      </c>
      <c>
        <v>50.64005581931379</v>
      </c>
    </row>
    <row>
      <c>
        <v>2605734</v>
      </c>
      <c>
        <v>1</v>
      </c>
      <c>
        <is>
          <t>MANİSA</t>
        </is>
      </c>
      <c>
        <v>SARUHANLI</v>
      </c>
      <c>
        <is>
          <t>Dağıtım Transformatörü</t>
        </is>
      </c>
      <c>
        <v>LÜTFİYE TR-2 45-80-M00130_45-80-M00130_2357496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12.07.2023 17:44:21</t>
        </is>
      </c>
      <c>
        <is>
          <t>12.07.2023 18:33:06</t>
        </is>
      </c>
      <c>
        <v>0.8125</v>
      </c>
      <c>
        <v>0</v>
      </c>
      <c>
        <v>78</v>
      </c>
      <c>
        <v>0</v>
      </c>
      <c>
        <v>8</v>
      </c>
      <c>
        <v>0</v>
      </c>
      <c>
        <v>15</v>
      </c>
      <c>
        <v>0</v>
      </c>
      <c>
        <v>0</v>
      </c>
      <c>
        <v>0</v>
      </c>
      <c>
        <v>10.53208492733806</v>
      </c>
      <c>
        <v>0</v>
      </c>
      <c>
        <v>3.733833788140678</v>
      </c>
      <c>
        <v>0</v>
      </c>
      <c>
        <v>4.60844654375602</v>
      </c>
      <c>
        <v>0</v>
      </c>
      <c>
        <v>0</v>
      </c>
      <c>
        <v>18.874365259234757</v>
      </c>
    </row>
    <row>
      <c>
        <v>2605568</v>
      </c>
      <c>
        <v>1</v>
      </c>
      <c>
        <is>
          <t>İZMİR</t>
        </is>
      </c>
      <c>
        <v>KİRAZ</v>
      </c>
      <c>
        <is>
          <t>KÖK</t>
        </is>
      </c>
      <c>
        <v>VELİLER KÖK 35-31-L00116_KARABAĞ TR-1 L05_2119144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12.07.2023 14:52:41</t>
        </is>
      </c>
      <c>
        <is>
          <t>12.07.2023 15:05:21</t>
        </is>
      </c>
      <c>
        <v>0.211111111</v>
      </c>
      <c>
        <v>0</v>
      </c>
      <c>
        <v>269</v>
      </c>
      <c>
        <v>0</v>
      </c>
      <c>
        <v>81</v>
      </c>
      <c>
        <v>2</v>
      </c>
      <c>
        <v>43</v>
      </c>
      <c>
        <v>0</v>
      </c>
      <c>
        <v>0</v>
      </c>
      <c>
        <v>0</v>
      </c>
      <c>
        <v>9.732158328832064</v>
      </c>
      <c>
        <v>0</v>
      </c>
      <c>
        <v>14.450014554816269</v>
      </c>
      <c>
        <v>3.762541852377478</v>
      </c>
      <c>
        <v>10.20939277006855</v>
      </c>
      <c>
        <v>0</v>
      </c>
      <c>
        <v>0</v>
      </c>
      <c>
        <v>38.15410750609436</v>
      </c>
    </row>
    <row>
      <c>
        <v>2605236</v>
      </c>
      <c>
        <v>1</v>
      </c>
      <c>
        <is>
          <t>MANİSA</t>
        </is>
      </c>
      <c>
        <v>SALİHLİ</v>
      </c>
      <c>
        <is>
          <t>AG Fideri</t>
        </is>
      </c>
      <c>
        <v>KESKİNLER TR-2 45-78-L00785_B_81493776_81493776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12.07.2023 09:03:46</t>
        </is>
      </c>
      <c>
        <is>
          <t>12.07.2023 09:25:15</t>
        </is>
      </c>
      <c>
        <v>0.358055555</v>
      </c>
      <c>
        <v>0</v>
      </c>
      <c>
        <v>17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0.708172742565884</v>
      </c>
      <c>
        <v>0</v>
      </c>
      <c>
        <v>0</v>
      </c>
      <c>
        <v>0</v>
      </c>
      <c>
        <v>0</v>
      </c>
      <c>
        <v>0</v>
      </c>
      <c>
        <v>0</v>
      </c>
      <c>
        <v>0.708172742565884</v>
      </c>
    </row>
    <row>
      <c>
        <v>2605634</v>
      </c>
      <c>
        <v>1</v>
      </c>
      <c>
        <is>
          <t>İZMİR</t>
        </is>
      </c>
      <c>
        <v>ÖDEMİŞ</v>
      </c>
      <c>
        <is>
          <t>AG Fideri</t>
        </is>
      </c>
      <c>
        <v>KURUCUOVA TR-8 35-15-L00249_A_56361967_56361967</v>
      </c>
      <c>
        <v>AG Tel Kopuğu</v>
      </c>
      <c>
        <v>Dağıtım-AG</v>
      </c>
      <c>
        <v>Uzun</v>
      </c>
      <c>
        <v>Şebeke işletmecisi</v>
      </c>
      <c>
        <v>Bildirimsiz</v>
      </c>
      <c>
        <is>
          <t>12.07.2023 15:55:56</t>
        </is>
      </c>
      <c>
        <is>
          <t>12.07.2023 17:21:45</t>
        </is>
      </c>
      <c>
        <v>1.430277777</v>
      </c>
      <c>
        <v>0</v>
      </c>
      <c>
        <v>1</v>
      </c>
      <c>
        <v>0</v>
      </c>
      <c>
        <v>5</v>
      </c>
      <c>
        <v>0</v>
      </c>
      <c>
        <v>4</v>
      </c>
      <c>
        <v>0</v>
      </c>
      <c>
        <v>0</v>
      </c>
      <c>
        <v>0</v>
      </c>
      <c>
        <v>0.284819820059574</v>
      </c>
      <c>
        <v>0</v>
      </c>
      <c>
        <v>11.903893845399073</v>
      </c>
      <c>
        <v>0</v>
      </c>
      <c>
        <v>7.928607505632946</v>
      </c>
      <c>
        <v>0</v>
      </c>
      <c>
        <v>0</v>
      </c>
      <c>
        <v>20.117321171091593</v>
      </c>
    </row>
    <row>
      <c>
        <v>2605213</v>
      </c>
      <c>
        <v>1</v>
      </c>
      <c>
        <is>
          <t>İZMİR</t>
        </is>
      </c>
      <c>
        <v>FOÇA</v>
      </c>
      <c>
        <is>
          <t>OG Fideri</t>
        </is>
      </c>
      <c>
        <v>BAĞARASI TR-10 KÖK 35-23-M00179_HatBaşıAyırıcı_53134007 M05_53134007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12.07.2023 08:39:12</t>
        </is>
      </c>
      <c>
        <is>
          <t>12.07.2023 12:53:54</t>
        </is>
      </c>
      <c>
        <v>4.245</v>
      </c>
      <c>
        <v>0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</row>
    <row>
      <c>
        <v>2605903</v>
      </c>
      <c>
        <v>1</v>
      </c>
      <c>
        <is>
          <t>İZMİR</t>
        </is>
      </c>
      <c>
        <v>ÇEŞME</v>
      </c>
      <c>
        <is>
          <t>Saha Dağıtım Kutusu (SDK)</t>
        </is>
      </c>
      <c>
        <v>L-404 35-18-L00404_10583565 e2_5954293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12.07.2023 21:02:36</t>
        </is>
      </c>
      <c>
        <is>
          <t>12.07.2023 21:34:53</t>
        </is>
      </c>
      <c>
        <v>0.538055555</v>
      </c>
      <c>
        <v>0</v>
      </c>
      <c>
        <v>14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4.14049096109355</v>
      </c>
      <c>
        <v>0</v>
      </c>
      <c>
        <v>0</v>
      </c>
      <c>
        <v>0</v>
      </c>
      <c>
        <v>0.6903908174704602</v>
      </c>
      <c>
        <v>0</v>
      </c>
      <c>
        <v>0</v>
      </c>
      <c>
        <v>4.83088177856401</v>
      </c>
    </row>
    <row>
      <c>
        <v>2605883</v>
      </c>
      <c>
        <v>1</v>
      </c>
      <c>
        <is>
          <t>MANİSA</t>
        </is>
      </c>
      <c>
        <v>TURGUTLU</v>
      </c>
      <c>
        <is>
          <t>KÖK</t>
        </is>
      </c>
      <c>
        <v>DERBENT ALTI TST KÖK 45-83-M00127_DERBENT TARIMSAL SULAMA M04_72202044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12.07.2023 20:21:03</t>
        </is>
      </c>
      <c>
        <is>
          <t>12.07.2023 23:45:06</t>
        </is>
      </c>
      <c>
        <v>3.400833333</v>
      </c>
      <c>
        <v>0</v>
      </c>
      <c>
        <v>3</v>
      </c>
      <c>
        <v>1</v>
      </c>
      <c>
        <v>47</v>
      </c>
      <c>
        <v>0</v>
      </c>
      <c>
        <v>8</v>
      </c>
      <c>
        <v>0</v>
      </c>
      <c>
        <v>0</v>
      </c>
      <c>
        <v>0</v>
      </c>
      <c>
        <v>2.433324242038801</v>
      </c>
      <c>
        <v>123.95041959675447</v>
      </c>
      <c>
        <v>673.6160187536616</v>
      </c>
      <c>
        <v>0</v>
      </c>
      <c>
        <v>60.52038149075358</v>
      </c>
      <c>
        <v>0</v>
      </c>
      <c>
        <v>0</v>
      </c>
      <c>
        <v>860.5201440832085</v>
      </c>
    </row>
    <row>
      <c>
        <v>2605156</v>
      </c>
      <c>
        <v>1</v>
      </c>
      <c>
        <is>
          <t>İZMİR</t>
        </is>
      </c>
      <c>
        <v>KONAK</v>
      </c>
      <c>
        <is>
          <t>Kullanıcı Bağlantı Hattı</t>
        </is>
      </c>
      <c>
        <v>K-1996 35-01-K01996_911668867_911668867</v>
      </c>
      <c>
        <v>Üçüncü Şahısların Vermiş Olduğu Hasarlar</v>
      </c>
      <c>
        <v>Dağıtım-AG</v>
      </c>
      <c>
        <v>Uzun</v>
      </c>
      <c>
        <v>Şebeke işletmecisi</v>
      </c>
      <c>
        <v>Bildirimsiz</v>
      </c>
      <c>
        <is>
          <t>12.07.2023 06:29:33</t>
        </is>
      </c>
      <c>
        <is>
          <t>12.07.2023 11:47:25</t>
        </is>
      </c>
      <c>
        <v>5.297777777</v>
      </c>
      <c>
        <v>0</v>
      </c>
      <c>
        <v>0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68.71802451308054</v>
      </c>
      <c>
        <v>0</v>
      </c>
      <c>
        <v>0</v>
      </c>
      <c>
        <v>68.71802451308054</v>
      </c>
    </row>
    <row>
      <c>
        <v>2605142</v>
      </c>
      <c>
        <v>2</v>
      </c>
      <c>
        <is>
          <t>İZMİR</t>
        </is>
      </c>
      <c>
        <v>ÖDEMİŞ</v>
      </c>
      <c>
        <is>
          <t>Dağıtım Transformatörü</t>
        </is>
      </c>
      <c>
        <v>YENİKÖY TR-9 35-15-L00384_35-15-L00384_2365580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12.07.2023 09:05:24</t>
        </is>
      </c>
      <c>
        <is>
          <t>12.07.2023 09:45:32</t>
        </is>
      </c>
      <c>
        <v>0.668888888</v>
      </c>
      <c>
        <v>0</v>
      </c>
      <c>
        <v>29</v>
      </c>
      <c>
        <v>0</v>
      </c>
      <c>
        <v>5</v>
      </c>
      <c>
        <v>0</v>
      </c>
      <c>
        <v>10</v>
      </c>
      <c>
        <v>0</v>
      </c>
      <c>
        <v>0</v>
      </c>
      <c>
        <v>0</v>
      </c>
      <c>
        <v>3.9106654440780604</v>
      </c>
      <c>
        <v>0</v>
      </c>
      <c>
        <v>18.38170136375781</v>
      </c>
      <c>
        <v>0</v>
      </c>
      <c>
        <v>6.0555076933820775</v>
      </c>
      <c>
        <v>0</v>
      </c>
      <c>
        <v>0</v>
      </c>
      <c>
        <v>28.347874501217944</v>
      </c>
    </row>
    <row>
      <c>
        <v>2605580</v>
      </c>
      <c>
        <v>1</v>
      </c>
      <c>
        <is>
          <t>MANİSA</t>
        </is>
      </c>
      <c>
        <v>ALAŞEHİR</v>
      </c>
      <c>
        <is>
          <t>Kullanıcı Bağlantı Hattı</t>
        </is>
      </c>
      <c>
        <v>ALAŞEHİR TR-80 45-73-M00080_945669589_945669589</v>
      </c>
      <c>
        <v>Üçüncü Şahısların Vermiş Olduğu Hasarlar</v>
      </c>
      <c>
        <v>Dağıtım-AG</v>
      </c>
      <c>
        <v>Uzun</v>
      </c>
      <c>
        <v>Dışsal</v>
      </c>
      <c>
        <v>Bildirimsiz</v>
      </c>
      <c>
        <is>
          <t>12.07.2023 15:08:31</t>
        </is>
      </c>
      <c>
        <is>
          <t>12.07.2023 18:29:41</t>
        </is>
      </c>
      <c>
        <v>3.352777777</v>
      </c>
      <c>
        <v>0</v>
      </c>
      <c>
        <v>3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2.057803837027222</v>
      </c>
      <c>
        <v>0</v>
      </c>
      <c>
        <v>0</v>
      </c>
      <c>
        <v>0</v>
      </c>
      <c>
        <v>0</v>
      </c>
      <c>
        <v>0</v>
      </c>
      <c>
        <v>0</v>
      </c>
      <c>
        <v>2.057803837027222</v>
      </c>
    </row>
    <row>
      <c>
        <v>2605912</v>
      </c>
      <c>
        <v>1</v>
      </c>
      <c>
        <is>
          <t>MANİSA</t>
        </is>
      </c>
      <c>
        <v>KULA</v>
      </c>
      <c>
        <is>
          <t>AG Fideri</t>
        </is>
      </c>
      <c>
        <v>YEŞİLYAYLA TR-8 AKÇALAR CAMİİ YANI 45-77-M00137_A_91084347_91084347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12.07.2023 21:10:45</t>
        </is>
      </c>
      <c>
        <is>
          <t>13.07.2023 02:39:17</t>
        </is>
      </c>
      <c>
        <v>5.475555555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0.6758548661801043</v>
      </c>
      <c>
        <v>0</v>
      </c>
      <c>
        <v>0</v>
      </c>
      <c>
        <v>0</v>
      </c>
      <c>
        <v>0</v>
      </c>
      <c>
        <v>0</v>
      </c>
      <c>
        <v>0</v>
      </c>
      <c>
        <v>0.6758548661801043</v>
      </c>
    </row>
    <row>
      <c>
        <v>2605434</v>
      </c>
      <c>
        <v>1</v>
      </c>
      <c>
        <is>
          <t>MANİSA</t>
        </is>
      </c>
      <c>
        <v>AKHİSAR</v>
      </c>
      <c>
        <is>
          <t>OG Fideri</t>
        </is>
      </c>
      <c>
        <v>ÇAMÖNÜ TR-1 45-72-L00271_DIREK TIPI TRAFO HUCRESI H01_2108939</v>
      </c>
      <c>
        <v>OG Ayırıcı Arızası</v>
      </c>
      <c>
        <v>Dağıtım-OG</v>
      </c>
      <c>
        <v>Uzun</v>
      </c>
      <c>
        <v>Şebeke işletmecisi</v>
      </c>
      <c>
        <v>Bildirimsiz</v>
      </c>
      <c>
        <is>
          <t>12.07.2023 11:38:21</t>
        </is>
      </c>
      <c>
        <is>
          <t>12.07.2023 14:25:31</t>
        </is>
      </c>
      <c>
        <v>2.786111111</v>
      </c>
      <c>
        <v>0</v>
      </c>
      <c>
        <v>149</v>
      </c>
      <c>
        <v>0</v>
      </c>
      <c>
        <v>22</v>
      </c>
      <c>
        <v>0</v>
      </c>
      <c>
        <v>22</v>
      </c>
      <c>
        <v>0</v>
      </c>
      <c>
        <v>0</v>
      </c>
      <c>
        <v>0</v>
      </c>
      <c>
        <v>73.12939225877659</v>
      </c>
      <c>
        <v>0</v>
      </c>
      <c>
        <v>28.069733543935726</v>
      </c>
      <c>
        <v>0</v>
      </c>
      <c>
        <v>15.06620182102732</v>
      </c>
      <c>
        <v>0</v>
      </c>
      <c>
        <v>0</v>
      </c>
      <c>
        <v>116.26532762373964</v>
      </c>
    </row>
    <row>
      <c>
        <v>2605265</v>
      </c>
      <c>
        <v>1</v>
      </c>
      <c>
        <is>
          <t>İZMİR</t>
        </is>
      </c>
      <c>
        <v>MENDERES</v>
      </c>
      <c>
        <is>
          <t>Dağıtım Transformatörü</t>
        </is>
      </c>
      <c>
        <v>GÜMÜLDÜR M-36 35-25-M00036_35-25-M00036_2374640</v>
      </c>
      <c>
        <v>Şebeke Yenileme ve Kapasite Artışı Çalışması</v>
      </c>
      <c>
        <v>Dağıtım-AG</v>
      </c>
      <c>
        <v>Uzun</v>
      </c>
      <c>
        <v>Şebeke işletmecisi</v>
      </c>
      <c>
        <v>Bildirimli</v>
      </c>
      <c>
        <is>
          <t>12.07.2023 09:32:21</t>
        </is>
      </c>
      <c>
        <is>
          <t>12.07.2023 14:36:00</t>
        </is>
      </c>
      <c>
        <v>5.060833333</v>
      </c>
      <c>
        <v>0</v>
      </c>
      <c>
        <v>43</v>
      </c>
      <c>
        <v>0</v>
      </c>
      <c>
        <v>23</v>
      </c>
      <c>
        <v>0</v>
      </c>
      <c>
        <v>24</v>
      </c>
      <c>
        <v>0</v>
      </c>
      <c>
        <v>0</v>
      </c>
      <c>
        <v>0</v>
      </c>
      <c>
        <v>58.58743090396653</v>
      </c>
      <c>
        <v>0</v>
      </c>
      <c>
        <v>62.421172555580256</v>
      </c>
      <c>
        <v>0</v>
      </c>
      <c>
        <v>83.21677051621236</v>
      </c>
      <c>
        <v>0</v>
      </c>
      <c>
        <v>0</v>
      </c>
      <c>
        <v>204.22537397575914</v>
      </c>
    </row>
    <row>
      <c>
        <v>2605766</v>
      </c>
      <c>
        <v>1</v>
      </c>
      <c>
        <is>
          <t>MANİSA</t>
        </is>
      </c>
      <c>
        <v>YUNUSEMRE</v>
      </c>
      <c>
        <is>
          <t>AG Fideri</t>
        </is>
      </c>
      <c>
        <v>KARAKOCA TR-1 45-71-M00978_D_56395538_56395538</v>
      </c>
      <c>
        <v>AG Sehim Bozukluğu</v>
      </c>
      <c>
        <v>Dağıtım-AG</v>
      </c>
      <c>
        <v>Uzun</v>
      </c>
      <c>
        <v>Şebeke işletmecisi</v>
      </c>
      <c>
        <v>Bildirimsiz</v>
      </c>
      <c>
        <is>
          <t>12.07.2023 18:19:38</t>
        </is>
      </c>
      <c>
        <is>
          <t>12.07.2023 19:21:09</t>
        </is>
      </c>
      <c>
        <v>1.025277777</v>
      </c>
      <c>
        <v>0</v>
      </c>
      <c>
        <v>43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5.921117402779641</v>
      </c>
      <c>
        <v>0</v>
      </c>
      <c>
        <v>0</v>
      </c>
      <c>
        <v>0</v>
      </c>
      <c>
        <v>1.8558616140244444</v>
      </c>
      <c>
        <v>0</v>
      </c>
      <c>
        <v>0</v>
      </c>
      <c>
        <v>7.776979016804086</v>
      </c>
    </row>
    <row>
      <c>
        <v>2605866</v>
      </c>
      <c>
        <v>1</v>
      </c>
      <c>
        <is>
          <t>İZMİR</t>
        </is>
      </c>
      <c>
        <v>BEYDAĞ</v>
      </c>
      <c>
        <is>
          <t>DM</t>
        </is>
      </c>
      <c>
        <v>BEYDAĞ İM 35-32-A00001_MUTAFLAR L14_2049959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12.07.2023 20:06:05</t>
        </is>
      </c>
      <c>
        <is>
          <t>12.07.2023 20:23:31</t>
        </is>
      </c>
      <c>
        <v>0.290555555</v>
      </c>
      <c>
        <v>0</v>
      </c>
      <c>
        <v>541</v>
      </c>
      <c>
        <v>0</v>
      </c>
      <c>
        <v>34</v>
      </c>
      <c>
        <v>1</v>
      </c>
      <c>
        <v>69</v>
      </c>
      <c>
        <v>0</v>
      </c>
      <c>
        <v>0</v>
      </c>
      <c>
        <v>0</v>
      </c>
      <c>
        <v>20.971577768629853</v>
      </c>
      <c>
        <v>0</v>
      </c>
      <c>
        <v>14.379300116562092</v>
      </c>
      <c>
        <v>0.19055235141989305</v>
      </c>
      <c>
        <v>12.840483292352257</v>
      </c>
      <c>
        <v>0</v>
      </c>
      <c>
        <v>0</v>
      </c>
      <c>
        <v>48.381913528964105</v>
      </c>
    </row>
    <row>
      <c>
        <v>2605663</v>
      </c>
      <c>
        <v>1</v>
      </c>
      <c>
        <is>
          <t>İZMİR</t>
        </is>
      </c>
      <c>
        <v>BUCA</v>
      </c>
      <c>
        <is>
          <t>Kullanıcı Bağlantı Hattı</t>
        </is>
      </c>
      <c>
        <v>K-4385 35-03-K04385_910087823_910087823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12.07.2023 16:07:11</t>
        </is>
      </c>
      <c>
        <is>
          <t>12.07.2023 18:42:47</t>
        </is>
      </c>
      <c>
        <v>2.593333333</v>
      </c>
      <c>
        <v>0</v>
      </c>
      <c>
        <v>3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2.3243418300902783</v>
      </c>
      <c>
        <v>0</v>
      </c>
      <c>
        <v>0</v>
      </c>
      <c>
        <v>0</v>
      </c>
      <c>
        <v>0</v>
      </c>
      <c>
        <v>0</v>
      </c>
      <c>
        <v>0</v>
      </c>
      <c>
        <v>2.3243418300902783</v>
      </c>
    </row>
    <row>
      <c>
        <v>2605849</v>
      </c>
      <c>
        <v>1</v>
      </c>
      <c>
        <is>
          <t>MANİSA</t>
        </is>
      </c>
      <c>
        <v>SOMA</v>
      </c>
      <c>
        <is>
          <t>AG Fideri</t>
        </is>
      </c>
      <c>
        <v>YAYLADALI TR-1 45-82-M00185_A_56385179_56385179</v>
      </c>
      <c>
        <v>AG Pano Faz Sigorta Atığı</v>
      </c>
      <c>
        <v>Dağıtım-AG</v>
      </c>
      <c>
        <v>Uzun</v>
      </c>
      <c>
        <v>Şebeke işletmecisi</v>
      </c>
      <c>
        <v>Bildirimsiz</v>
      </c>
      <c>
        <is>
          <t>12.07.2023 19:40:16</t>
        </is>
      </c>
      <c>
        <is>
          <t>12.07.2023 21:38:59</t>
        </is>
      </c>
      <c>
        <v>1.978611111</v>
      </c>
      <c>
        <v>0</v>
      </c>
      <c>
        <v>16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1.2763131622590915</v>
      </c>
      <c>
        <v>0</v>
      </c>
      <c>
        <v>0</v>
      </c>
      <c>
        <v>0</v>
      </c>
      <c>
        <v>0</v>
      </c>
      <c>
        <v>0</v>
      </c>
      <c>
        <v>0</v>
      </c>
      <c>
        <v>1.2763131622590915</v>
      </c>
    </row>
    <row>
      <c>
        <v>2605288</v>
      </c>
      <c>
        <v>1</v>
      </c>
      <c>
        <is>
          <t>İZMİR</t>
        </is>
      </c>
      <c>
        <v>BAYRAKLI</v>
      </c>
      <c>
        <is>
          <t>AG Fideri</t>
        </is>
      </c>
      <c>
        <v>M-3067(YATIRIM REZERVE) 35-02-M03067_D_56364512_56364512</v>
      </c>
      <c>
        <v>Şebeke Yenileme ve Kapasite Artışı Çalışması</v>
      </c>
      <c>
        <v>Dağıtım-AG</v>
      </c>
      <c>
        <v>Uzun</v>
      </c>
      <c>
        <v>Şebeke işletmecisi</v>
      </c>
      <c>
        <v>Bildirimli</v>
      </c>
      <c>
        <is>
          <t>12.07.2023 09:57:32</t>
        </is>
      </c>
      <c>
        <is>
          <t>12.07.2023 17:53:41</t>
        </is>
      </c>
      <c>
        <v>7.935833333</v>
      </c>
      <c>
        <v>0</v>
      </c>
      <c>
        <v>111</v>
      </c>
      <c>
        <v>0</v>
      </c>
      <c>
        <v>0</v>
      </c>
      <c>
        <v>0</v>
      </c>
      <c>
        <v>12</v>
      </c>
      <c>
        <v>0</v>
      </c>
      <c>
        <v>0</v>
      </c>
      <c>
        <v>0</v>
      </c>
      <c>
        <v>232.88170701979428</v>
      </c>
      <c>
        <v>0</v>
      </c>
      <c>
        <v>0</v>
      </c>
      <c>
        <v>0</v>
      </c>
      <c>
        <v>8.768917451220048</v>
      </c>
      <c>
        <v>0</v>
      </c>
      <c>
        <v>0</v>
      </c>
      <c>
        <v>241.65062447101434</v>
      </c>
    </row>
    <row>
      <c>
        <v>2605829</v>
      </c>
      <c>
        <v>1</v>
      </c>
      <c>
        <is>
          <t>İZMİR</t>
        </is>
      </c>
      <c>
        <v>MENDERES</v>
      </c>
      <c>
        <is>
          <t>Saha Dağıtım Kutusu (SDK)</t>
        </is>
      </c>
      <c>
        <v>METAL İŞLERİ TR-2 35-22-M00102_11470382 TR2/A1_5931583</v>
      </c>
      <c>
        <v>AG Sehim Bozukluğu</v>
      </c>
      <c>
        <v>Dağıtım-AG</v>
      </c>
      <c>
        <v>Uzun</v>
      </c>
      <c>
        <v>Şebeke işletmecisi</v>
      </c>
      <c>
        <v>Bildirimsiz</v>
      </c>
      <c>
        <is>
          <t>12.07.2023 19:27:17</t>
        </is>
      </c>
      <c>
        <is>
          <t>12.07.2023 21:37:45</t>
        </is>
      </c>
      <c>
        <v>2.174444444</v>
      </c>
      <c>
        <v>0</v>
      </c>
      <c>
        <v>0</v>
      </c>
      <c>
        <v>0</v>
      </c>
      <c>
        <v>0</v>
      </c>
      <c>
        <v>0</v>
      </c>
      <c>
        <v>6</v>
      </c>
      <c>
        <v>0</v>
      </c>
      <c>
        <v>6</v>
      </c>
      <c>
        <v>0</v>
      </c>
      <c>
        <v>0</v>
      </c>
      <c>
        <v>0</v>
      </c>
      <c>
        <v>0</v>
      </c>
      <c>
        <v>0</v>
      </c>
      <c>
        <v>7.320775075127413</v>
      </c>
      <c>
        <v>0</v>
      </c>
      <c>
        <v>206.4144489070182</v>
      </c>
      <c>
        <v>213.7352239821456</v>
      </c>
    </row>
    <row>
      <c>
        <v>2605929</v>
      </c>
      <c>
        <v>1</v>
      </c>
      <c>
        <is>
          <t>İZMİR</t>
        </is>
      </c>
      <c>
        <v>KINIK</v>
      </c>
      <c>
        <is>
          <t>AG Fideri</t>
        </is>
      </c>
      <c>
        <v>İBRAHİM KIZIL VE ARKADAŞLARI 35-24-M00027_A_91444494_91444494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12.07.2023 21:26:32</t>
        </is>
      </c>
      <c>
        <is>
          <t>12.07.2023 22:01:24</t>
        </is>
      </c>
      <c>
        <v>0.581111111</v>
      </c>
      <c>
        <v>0</v>
      </c>
      <c>
        <v>1</v>
      </c>
      <c>
        <v>0</v>
      </c>
      <c>
        <v>13</v>
      </c>
      <c>
        <v>0</v>
      </c>
      <c>
        <v>9</v>
      </c>
      <c>
        <v>0</v>
      </c>
      <c>
        <v>0</v>
      </c>
      <c>
        <v>0</v>
      </c>
      <c>
        <v>1.9841321833084933</v>
      </c>
      <c>
        <v>0</v>
      </c>
      <c>
        <v>32.90748943625623</v>
      </c>
      <c>
        <v>0</v>
      </c>
      <c>
        <v>15.695461831513557</v>
      </c>
      <c>
        <v>0</v>
      </c>
      <c>
        <v>0</v>
      </c>
      <c>
        <v>50.58708345107828</v>
      </c>
    </row>
    <row>
      <c>
        <v>2605408</v>
      </c>
      <c>
        <v>1</v>
      </c>
      <c>
        <is>
          <t>İZMİR</t>
        </is>
      </c>
      <c>
        <v>URLA</v>
      </c>
      <c>
        <is>
          <t>TM Fideri</t>
        </is>
      </c>
      <c>
        <v>URLA TM-1 35-19-A00004_TR-A M03_2313934</v>
      </c>
      <c>
        <v>TEİAŞ Trafo Arızası</v>
      </c>
      <c>
        <v>İletim</v>
      </c>
      <c>
        <v>Uzun</v>
      </c>
      <c>
        <v>Şebeke işletmecisi</v>
      </c>
      <c>
        <v>Bildirimsiz</v>
      </c>
      <c>
        <is>
          <t>12.07.2023 11:16:30</t>
        </is>
      </c>
      <c>
        <is>
          <t>12.07.2023 12:10:26</t>
        </is>
      </c>
      <c>
        <v>0.898888888</v>
      </c>
      <c>
        <v>111</v>
      </c>
      <c>
        <v>24229</v>
      </c>
      <c>
        <v>57</v>
      </c>
      <c>
        <v>1572</v>
      </c>
      <c>
        <v>131</v>
      </c>
      <c>
        <v>2801</v>
      </c>
      <c>
        <v>5</v>
      </c>
      <c>
        <v>5</v>
      </c>
      <c>
        <v>1391.7617960615742</v>
      </c>
      <c>
        <v>6423.199211762886</v>
      </c>
      <c>
        <v>750.0333806705569</v>
      </c>
      <c>
        <v>948.7216856371944</v>
      </c>
      <c>
        <v>1613.6470040750678</v>
      </c>
      <c>
        <v>3741.64812388468</v>
      </c>
      <c>
        <v>586.2151017814988</v>
      </c>
      <c>
        <v>35.004908839695865</v>
      </c>
      <c>
        <v>15490.231212713154</v>
      </c>
    </row>
    <row>
      <c>
        <v>2605537</v>
      </c>
      <c>
        <v>1</v>
      </c>
      <c>
        <is>
          <t>İZMİR</t>
        </is>
      </c>
      <c>
        <v>MENDERES</v>
      </c>
      <c>
        <is>
          <t>Kullanıcı Bağlantı Hattı</t>
        </is>
      </c>
      <c>
        <v>AHMETBEYLİ MAYDANOZ M-7 35-22-M00245_955254971_955254971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12.07.2023 14:06:38</t>
        </is>
      </c>
      <c>
        <is>
          <t>12.07.2023 16:03:09</t>
        </is>
      </c>
      <c>
        <v>1.941944444</v>
      </c>
      <c>
        <v>0</v>
      </c>
      <c>
        <v>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2.095529456849311</v>
      </c>
      <c>
        <v>0</v>
      </c>
      <c>
        <v>0</v>
      </c>
      <c>
        <v>0</v>
      </c>
      <c>
        <v>4.392030305417222</v>
      </c>
      <c>
        <v>0</v>
      </c>
      <c>
        <v>0</v>
      </c>
      <c>
        <v>6.4875597622665335</v>
      </c>
    </row>
    <row>
      <c>
        <v>2605394</v>
      </c>
      <c>
        <v>1</v>
      </c>
      <c>
        <is>
          <t>MANİSA</t>
        </is>
      </c>
      <c>
        <v>TURGUTLU</v>
      </c>
      <c>
        <is>
          <t>OG Fideri</t>
        </is>
      </c>
      <c>
        <v>IRLAMAZ KÖK 45-83-L00153_IRLAMAZ L03_72158527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12.07.2023 11:16:47</t>
        </is>
      </c>
      <c>
        <is>
          <t>12.07.2023 11:27:30</t>
        </is>
      </c>
      <c>
        <v>0.178611111</v>
      </c>
      <c>
        <v>2</v>
      </c>
      <c>
        <v>702</v>
      </c>
      <c>
        <v>12</v>
      </c>
      <c>
        <v>85</v>
      </c>
      <c>
        <v>8</v>
      </c>
      <c>
        <v>70</v>
      </c>
      <c>
        <v>1</v>
      </c>
      <c>
        <v>0</v>
      </c>
      <c>
        <v>0.08561941230888889</v>
      </c>
      <c>
        <v>20.159220377655053</v>
      </c>
      <c>
        <v>6.6133816696022425</v>
      </c>
      <c>
        <v>14.711396353876847</v>
      </c>
      <c>
        <v>9.600453685592637</v>
      </c>
      <c>
        <v>7.093476149108002</v>
      </c>
      <c>
        <v>0.15591418457338801</v>
      </c>
      <c>
        <v>0</v>
      </c>
      <c>
        <v>58.41946183271706</v>
      </c>
    </row>
    <row>
      <c>
        <v>2605145</v>
      </c>
      <c>
        <v>1</v>
      </c>
      <c>
        <is>
          <t>İZMİR</t>
        </is>
      </c>
      <c>
        <v>ÖDEMİŞ</v>
      </c>
      <c>
        <is>
          <t>DM</t>
        </is>
      </c>
      <c>
        <v>ÖDEMİŞ İM 35-15-A00001_ÇAPUTÇU M16_2060976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12.07.2023 06:05:00</t>
        </is>
      </c>
      <c>
        <is>
          <t>12.07.2023 06:33:55</t>
        </is>
      </c>
      <c>
        <v>0.481944444</v>
      </c>
      <c>
        <v>0</v>
      </c>
      <c>
        <v>3642</v>
      </c>
      <c>
        <v>3</v>
      </c>
      <c>
        <v>1</v>
      </c>
      <c>
        <v>1</v>
      </c>
      <c>
        <v>119</v>
      </c>
      <c>
        <v>1</v>
      </c>
      <c>
        <v>0</v>
      </c>
      <c>
        <v>0</v>
      </c>
      <c>
        <v>290.24415870060875</v>
      </c>
      <c>
        <v>8.295224182399737</v>
      </c>
      <c>
        <v>2.0440855973533956</v>
      </c>
      <c>
        <v>6.942729131797749</v>
      </c>
      <c>
        <v>46.11757185456141</v>
      </c>
      <c>
        <v>5.812845142869412</v>
      </c>
      <c>
        <v>0</v>
      </c>
      <c>
        <v>359.4566146095905</v>
      </c>
    </row>
    <row>
      <c>
        <v>2605159</v>
      </c>
      <c>
        <v>1</v>
      </c>
      <c>
        <is>
          <t>İZMİR</t>
        </is>
      </c>
      <c>
        <v>DİKİLİ</v>
      </c>
      <c>
        <is>
          <t>DM</t>
        </is>
      </c>
      <c>
        <v>TR-2 DM (M-702) 35-30-M00702_DİKİLİ TR-6 M05_66045491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12.07.2023 06:50:51</t>
        </is>
      </c>
      <c>
        <is>
          <t>12.07.2023 07:15:44</t>
        </is>
      </c>
      <c>
        <v>0.414722222</v>
      </c>
      <c>
        <v>0</v>
      </c>
      <c>
        <v>4771</v>
      </c>
      <c>
        <v>0</v>
      </c>
      <c>
        <v>0</v>
      </c>
      <c>
        <v>0</v>
      </c>
      <c>
        <v>146</v>
      </c>
      <c>
        <v>0</v>
      </c>
      <c>
        <v>0</v>
      </c>
      <c>
        <v>0</v>
      </c>
      <c>
        <v>320.2147110097348</v>
      </c>
      <c>
        <v>0</v>
      </c>
      <c>
        <v>0</v>
      </c>
      <c>
        <v>0</v>
      </c>
      <c>
        <v>49.59875208101656</v>
      </c>
      <c>
        <v>0</v>
      </c>
      <c>
        <v>0</v>
      </c>
      <c>
        <v>369.8134630907514</v>
      </c>
    </row>
    <row>
      <c>
        <v>2605786</v>
      </c>
      <c>
        <v>1</v>
      </c>
      <c>
        <is>
          <t>İZMİR</t>
        </is>
      </c>
      <c>
        <v>TİRE</v>
      </c>
      <c>
        <is>
          <t>DM</t>
        </is>
      </c>
      <c>
        <v>GÖKÇEN DM 35-29-M00123_ASMALIK M12_2104355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12.07.2023 18:40:21</t>
        </is>
      </c>
      <c>
        <is>
          <t>12.07.2023 19:39:57</t>
        </is>
      </c>
      <c>
        <v>0.993333333</v>
      </c>
      <c>
        <v>0</v>
      </c>
      <c>
        <v>4</v>
      </c>
      <c>
        <v>31</v>
      </c>
      <c>
        <v>266</v>
      </c>
      <c>
        <v>10</v>
      </c>
      <c>
        <v>63</v>
      </c>
      <c>
        <v>0</v>
      </c>
      <c>
        <v>0</v>
      </c>
      <c>
        <v>0</v>
      </c>
      <c>
        <v>3.6118331892267217</v>
      </c>
      <c>
        <v>311.8693818415808</v>
      </c>
      <c>
        <v>1092.0354065813021</v>
      </c>
      <c>
        <v>134.60001219515024</v>
      </c>
      <c>
        <v>249.78397285900695</v>
      </c>
      <c>
        <v>0</v>
      </c>
      <c>
        <v>0</v>
      </c>
      <c>
        <v>1791.9006066662669</v>
      </c>
    </row>
    <row>
      <c>
        <v>2605102</v>
      </c>
      <c>
        <v>1</v>
      </c>
      <c>
        <is>
          <t>İZMİR</t>
        </is>
      </c>
      <c>
        <v>KARABAĞLAR</v>
      </c>
      <c>
        <is>
          <t>Kullanıcı Bağlantı Hattı</t>
        </is>
      </c>
      <c>
        <v>M-1106 35-01-M01106_911436965_911436965</v>
      </c>
      <c>
        <v>AG Branşman Yeraltı Kablo Arızası</v>
      </c>
      <c>
        <v>Dağıtım-AG</v>
      </c>
      <c>
        <v>Uzun</v>
      </c>
      <c>
        <v>Şebeke işletmecisi</v>
      </c>
      <c>
        <v>Bildirimsiz</v>
      </c>
      <c>
        <is>
          <t>12.07.2023 00:24:08</t>
        </is>
      </c>
      <c>
        <is>
          <t>12.07.2023 02:54:02</t>
        </is>
      </c>
      <c>
        <v>2.498333333</v>
      </c>
      <c>
        <v>0</v>
      </c>
      <c>
        <v>12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5.0978950264636325</v>
      </c>
      <c>
        <v>0</v>
      </c>
      <c>
        <v>0</v>
      </c>
      <c>
        <v>0</v>
      </c>
      <c>
        <v>0</v>
      </c>
      <c>
        <v>0</v>
      </c>
      <c>
        <v>0</v>
      </c>
      <c>
        <v>5.0978950264636325</v>
      </c>
    </row>
    <row>
      <c>
        <v>2605892</v>
      </c>
      <c>
        <v>1</v>
      </c>
      <c>
        <is>
          <t>İZMİR</t>
        </is>
      </c>
      <c>
        <v>BAYINDIR</v>
      </c>
      <c>
        <is>
          <t>Dağıtım Transformatörü</t>
        </is>
      </c>
      <c>
        <v>TOKATBAŞI TR-1 35-20-L00101_35-20-L00101_2351800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12.07.2023 19:07:15</t>
        </is>
      </c>
      <c>
        <is>
          <t>12.07.2023 21:17:34</t>
        </is>
      </c>
      <c>
        <v>2.171944444</v>
      </c>
      <c>
        <v>0</v>
      </c>
      <c>
        <v>52</v>
      </c>
      <c>
        <v>0</v>
      </c>
      <c>
        <v>29</v>
      </c>
      <c>
        <v>0</v>
      </c>
      <c>
        <v>11</v>
      </c>
      <c>
        <v>0</v>
      </c>
      <c>
        <v>0</v>
      </c>
      <c>
        <v>0</v>
      </c>
      <c>
        <v>35.78314356444685</v>
      </c>
      <c>
        <v>0</v>
      </c>
      <c>
        <v>133.83314745773762</v>
      </c>
      <c>
        <v>0</v>
      </c>
      <c>
        <v>48.491954466362124</v>
      </c>
      <c>
        <v>0</v>
      </c>
      <c>
        <v>0</v>
      </c>
      <c>
        <v>218.1082454885466</v>
      </c>
    </row>
    <row>
      <c>
        <v>2605202</v>
      </c>
      <c>
        <v>1</v>
      </c>
      <c>
        <is>
          <t>İZMİR</t>
        </is>
      </c>
      <c>
        <v>MENDERES</v>
      </c>
      <c>
        <is>
          <t>DM</t>
        </is>
      </c>
      <c>
        <v>GÜMÜLDÜR DM 35-25-M00100_SULTAN M04_2054409</v>
      </c>
      <c>
        <v>OG Fider Açması</v>
      </c>
      <c>
        <v>Dağıtım-OG</v>
      </c>
      <c>
        <v>Kısa</v>
      </c>
      <c>
        <v>Şebeke işletmecisi</v>
      </c>
      <c>
        <v>Bildirimsiz</v>
      </c>
      <c>
        <is>
          <t>12.07.2023 08:27:29</t>
        </is>
      </c>
      <c>
        <is>
          <t>12.07.2023 08:27:30</t>
        </is>
      </c>
      <c>
        <v>0.000277777</v>
      </c>
      <c>
        <v>1</v>
      </c>
      <c>
        <v>20</v>
      </c>
      <c>
        <v>1</v>
      </c>
      <c>
        <v>35</v>
      </c>
      <c>
        <v>4</v>
      </c>
      <c>
        <v>7</v>
      </c>
      <c>
        <v>1</v>
      </c>
      <c>
        <v>0</v>
      </c>
      <c>
        <v>0.006801040608319999</v>
      </c>
      <c>
        <v>0.0015429572498006944</v>
      </c>
      <c>
        <v>0.0010350458308693335</v>
      </c>
      <c>
        <v>0.013859727454116</v>
      </c>
      <c>
        <v>0.004569654490368001</v>
      </c>
      <c>
        <v>0.0016715930315313332</v>
      </c>
      <c>
        <v>0.068327596934061</v>
      </c>
      <c>
        <v>0</v>
      </c>
      <c>
        <v>0.09780761559906637</v>
      </c>
    </row>
    <row>
      <c>
        <v>2605414</v>
      </c>
      <c>
        <v>1</v>
      </c>
      <c>
        <is>
          <t>İZMİR</t>
        </is>
      </c>
      <c>
        <v>KİRAZ</v>
      </c>
      <c>
        <is>
          <t>AG Fideri</t>
        </is>
      </c>
      <c>
        <v>YAĞLAR AZMAK TARIMSAL SULAMA GRUBU 35-31-L00048_B_91002165_91002165</v>
      </c>
      <c>
        <v>AG Tel Kopuğu</v>
      </c>
      <c>
        <v>Dağıtım-AG</v>
      </c>
      <c>
        <v>Uzun</v>
      </c>
      <c>
        <v>Şebeke işletmecisi</v>
      </c>
      <c>
        <v>Bildirimsiz</v>
      </c>
      <c>
        <is>
          <t>12.07.2023 10:59:10</t>
        </is>
      </c>
      <c>
        <is>
          <t>12.07.2023 13:58:09</t>
        </is>
      </c>
      <c>
        <v>2.983055555</v>
      </c>
      <c>
        <v>0</v>
      </c>
      <c>
        <v>0</v>
      </c>
      <c>
        <v>0</v>
      </c>
      <c>
        <v>2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7.50482834122386</v>
      </c>
      <c>
        <v>0</v>
      </c>
      <c>
        <v>58.37693951096453</v>
      </c>
      <c>
        <v>0</v>
      </c>
      <c>
        <v>0</v>
      </c>
      <c>
        <v>65.88176785218839</v>
      </c>
    </row>
    <row>
      <c>
        <v>2605222</v>
      </c>
      <c>
        <v>1</v>
      </c>
      <c>
        <is>
          <t>İZMİR</t>
        </is>
      </c>
      <c>
        <v>SELÇUK</v>
      </c>
      <c>
        <is>
          <t>Dağıtım Transformatörü</t>
        </is>
      </c>
      <c>
        <v>DM-2/TR-11 35-13-L00458_35-13-L00458_53088376</v>
      </c>
      <c>
        <v>Şebeke Bakım Çalışması</v>
      </c>
      <c>
        <v>Dağıtım-AG</v>
      </c>
      <c>
        <v>Uzun</v>
      </c>
      <c>
        <v>Şebeke işletmecisi</v>
      </c>
      <c>
        <v>Bildirimli</v>
      </c>
      <c>
        <is>
          <t>12.07.2023 08:55:15</t>
        </is>
      </c>
      <c>
        <is>
          <t>12.07.2023 14:51:34</t>
        </is>
      </c>
      <c>
        <v>5.938611111</v>
      </c>
      <c>
        <v>0</v>
      </c>
      <c>
        <v>398</v>
      </c>
      <c>
        <v>0</v>
      </c>
      <c>
        <v>0</v>
      </c>
      <c>
        <v>0</v>
      </c>
      <c>
        <v>17</v>
      </c>
      <c>
        <v>0</v>
      </c>
      <c>
        <v>0</v>
      </c>
      <c>
        <v>0</v>
      </c>
      <c>
        <v>492.1802814287623</v>
      </c>
      <c>
        <v>0</v>
      </c>
      <c>
        <v>0</v>
      </c>
      <c>
        <v>0</v>
      </c>
      <c>
        <v>194.3586048976921</v>
      </c>
      <c>
        <v>0</v>
      </c>
      <c>
        <v>0</v>
      </c>
      <c>
        <v>686.5388863264544</v>
      </c>
    </row>
    <row>
      <c>
        <v>2605554</v>
      </c>
      <c>
        <v>1</v>
      </c>
      <c>
        <is>
          <t>İZMİR</t>
        </is>
      </c>
      <c>
        <v>SEFERİHİSAR</v>
      </c>
      <c>
        <is>
          <t>Kullanıcı Bağlantı Hattı</t>
        </is>
      </c>
      <c>
        <v>L-12 BALLI KUYU 35-14-L00012_956639757_956639757</v>
      </c>
      <c>
        <v>AG Branşman Yeraltı Kablo Arızası</v>
      </c>
      <c>
        <v>Dağıtım-AG</v>
      </c>
      <c>
        <v>Uzun</v>
      </c>
      <c>
        <v>Şebeke işletmecisi</v>
      </c>
      <c>
        <v>Bildirimsiz</v>
      </c>
      <c>
        <is>
          <t>12.07.2023 14:31:47</t>
        </is>
      </c>
      <c>
        <is>
          <t>12.07.2023 19:34:16</t>
        </is>
      </c>
      <c>
        <v>5.041388888</v>
      </c>
      <c>
        <v>0</v>
      </c>
      <c>
        <v>9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12.539732342546271</v>
      </c>
      <c>
        <v>0</v>
      </c>
      <c>
        <v>0</v>
      </c>
      <c>
        <v>0</v>
      </c>
      <c>
        <v>0</v>
      </c>
      <c>
        <v>0</v>
      </c>
      <c>
        <v>0</v>
      </c>
      <c>
        <v>12.539732342546271</v>
      </c>
    </row>
    <row>
      <c>
        <v>2605245</v>
      </c>
      <c>
        <v>1</v>
      </c>
      <c>
        <is>
          <t>İZMİR</t>
        </is>
      </c>
      <c>
        <v>SELÇUK</v>
      </c>
      <c>
        <is>
          <t>DM</t>
        </is>
      </c>
      <c>
        <v>BELEVİ İM 35-13-A00002_BELEVİ OTOBAN SULAMA L01_2064124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12.07.2023 09:13:01</t>
        </is>
      </c>
      <c>
        <is>
          <t>12.07.2023 10:37:27</t>
        </is>
      </c>
      <c>
        <v>1.407222222</v>
      </c>
      <c>
        <v>1</v>
      </c>
      <c>
        <v>0</v>
      </c>
      <c>
        <v>52</v>
      </c>
      <c>
        <v>18</v>
      </c>
      <c>
        <v>35</v>
      </c>
      <c>
        <v>10</v>
      </c>
      <c>
        <v>1</v>
      </c>
      <c>
        <v>0</v>
      </c>
      <c>
        <v>1.0307635135083026</v>
      </c>
      <c>
        <v>0</v>
      </c>
      <c>
        <v>1310.7774954565634</v>
      </c>
      <c>
        <v>42.41023372707278</v>
      </c>
      <c>
        <v>651.874886825337</v>
      </c>
      <c>
        <v>22.56040186097124</v>
      </c>
      <c>
        <v>157.82737475768874</v>
      </c>
      <c>
        <v>0</v>
      </c>
      <c>
        <v>2186.4811561411416</v>
      </c>
    </row>
    <row>
      <c>
        <v>2605577</v>
      </c>
      <c>
        <v>1</v>
      </c>
      <c>
        <is>
          <t>İZMİR</t>
        </is>
      </c>
      <c>
        <v>KONAK</v>
      </c>
      <c>
        <is>
          <t>AG Fideri</t>
        </is>
      </c>
      <c>
        <v>K-873 35-01-K00873_R_56375216_56375216</v>
      </c>
      <c>
        <v>Hırsızlık</v>
      </c>
      <c>
        <v>Dağıtım-AG</v>
      </c>
      <c>
        <v>Uzun</v>
      </c>
      <c>
        <v>Dışsal</v>
      </c>
      <c>
        <v>Bildirimsiz</v>
      </c>
      <c>
        <is>
          <t>12.07.2023 15:07:29</t>
        </is>
      </c>
      <c>
        <is>
          <t>12.07.2023 17:21:25</t>
        </is>
      </c>
      <c>
        <v>2.232222222</v>
      </c>
      <c>
        <v>0</v>
      </c>
      <c>
        <v>64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36.2631625902054</v>
      </c>
      <c>
        <v>0</v>
      </c>
      <c>
        <v>0</v>
      </c>
      <c>
        <v>0</v>
      </c>
      <c>
        <v>0</v>
      </c>
      <c>
        <v>0</v>
      </c>
      <c>
        <v>0</v>
      </c>
      <c>
        <v>36.2631625902054</v>
      </c>
    </row>
    <row>
      <c>
        <v>2605268</v>
      </c>
      <c>
        <v>1</v>
      </c>
      <c>
        <is>
          <t>İZMİR</t>
        </is>
      </c>
      <c>
        <v>BORNOVA</v>
      </c>
      <c>
        <is>
          <t>Kullanıcı Bağlantı Hattı</t>
        </is>
      </c>
      <c>
        <v>M-127 35-02-M00127_910130906_910130906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12.07.2023 09:32:41</t>
        </is>
      </c>
      <c>
        <is>
          <t>12.07.2023 10:28:10</t>
        </is>
      </c>
      <c>
        <v>0.924722222</v>
      </c>
      <c>
        <v>0</v>
      </c>
      <c>
        <v>0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6.81679726372536</v>
      </c>
      <c>
        <v>0</v>
      </c>
      <c>
        <v>0</v>
      </c>
      <c>
        <v>6.81679726372536</v>
      </c>
    </row>
    <row>
      <c>
        <v>2605955</v>
      </c>
      <c>
        <v>1</v>
      </c>
      <c>
        <is>
          <t>İZMİR</t>
        </is>
      </c>
      <c>
        <v>DİKİLİ</v>
      </c>
      <c>
        <is>
          <t>Dağıtım Transformatörü</t>
        </is>
      </c>
      <c>
        <v>BADEMLİ TR-6 35-30-L00103_35-30-L00103_2376364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12.07.2023 22:16:35</t>
        </is>
      </c>
      <c>
        <is>
          <t>12.07.2023 23:36:32</t>
        </is>
      </c>
      <c>
        <v>1.3325</v>
      </c>
      <c>
        <v>0</v>
      </c>
      <c>
        <v>36</v>
      </c>
      <c>
        <v>0</v>
      </c>
      <c>
        <v>7</v>
      </c>
      <c>
        <v>0</v>
      </c>
      <c>
        <v>9</v>
      </c>
      <c>
        <v>0</v>
      </c>
      <c>
        <v>0</v>
      </c>
      <c>
        <v>0</v>
      </c>
      <c>
        <v>18.976186539339015</v>
      </c>
      <c>
        <v>0</v>
      </c>
      <c>
        <v>4.729778268225848</v>
      </c>
      <c>
        <v>0</v>
      </c>
      <c>
        <v>7.727883093807848</v>
      </c>
      <c>
        <v>0</v>
      </c>
      <c>
        <v>0</v>
      </c>
      <c>
        <v>31.433847901372708</v>
      </c>
    </row>
    <row>
      <c>
        <v>2605763</v>
      </c>
      <c>
        <v>1</v>
      </c>
      <c>
        <is>
          <t>İZMİR</t>
        </is>
      </c>
      <c>
        <v>MENDERES</v>
      </c>
      <c>
        <is>
          <t>DM</t>
        </is>
      </c>
      <c>
        <v>MENDERES DM-2/TR-1 35-22-M00300_KÖYLER-1 M15_2095712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12.07.2023 18:20:35</t>
        </is>
      </c>
      <c>
        <is>
          <t>12.07.2023 18:59:10</t>
        </is>
      </c>
      <c>
        <v>0.643055555</v>
      </c>
      <c>
        <v>2</v>
      </c>
      <c>
        <v>1504</v>
      </c>
      <c>
        <v>14</v>
      </c>
      <c>
        <v>153</v>
      </c>
      <c>
        <v>29</v>
      </c>
      <c>
        <v>144</v>
      </c>
      <c>
        <v>1</v>
      </c>
      <c>
        <v>0</v>
      </c>
      <c>
        <v>0.4249762735161885</v>
      </c>
      <c>
        <v>427.94793639709263</v>
      </c>
      <c>
        <v>37.98114644895291</v>
      </c>
      <c>
        <v>104.65599695180225</v>
      </c>
      <c>
        <v>168.02574758508914</v>
      </c>
      <c>
        <v>113.29225888717684</v>
      </c>
      <c>
        <v>26.99327997085364</v>
      </c>
      <c>
        <v>0</v>
      </c>
      <c>
        <v>879.3213425144837</v>
      </c>
    </row>
    <row>
      <c>
        <v>2605228</v>
      </c>
      <c>
        <v>1</v>
      </c>
      <c>
        <is>
          <t>MANİSA</t>
        </is>
      </c>
      <c>
        <v>AKHİSAR</v>
      </c>
      <c>
        <is>
          <t>DM</t>
        </is>
      </c>
      <c>
        <v>KAPAKLI DM 45-72-M00309_RAHMİYE-1 TARIMSAL SULAMA M06_2099423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12.07.2023 08:57:01</t>
        </is>
      </c>
      <c>
        <is>
          <t>12.07.2023 11:08:02</t>
        </is>
      </c>
      <c>
        <v>2.183611111</v>
      </c>
      <c>
        <v>1</v>
      </c>
      <c>
        <v>3</v>
      </c>
      <c>
        <v>13</v>
      </c>
      <c>
        <v>71</v>
      </c>
      <c>
        <v>4</v>
      </c>
      <c>
        <v>6</v>
      </c>
      <c>
        <v>1</v>
      </c>
      <c>
        <v>0</v>
      </c>
      <c>
        <v>0.4915255088705555</v>
      </c>
      <c>
        <v>1.433509789738864</v>
      </c>
      <c>
        <v>1955.6493217124685</v>
      </c>
      <c>
        <v>1438.6915267364811</v>
      </c>
      <c>
        <v>41.09329949558667</v>
      </c>
      <c>
        <v>157.87930672008588</v>
      </c>
      <c>
        <v>5.155169113569132</v>
      </c>
      <c>
        <v>0</v>
      </c>
      <c>
        <v>3600.3936590768008</v>
      </c>
    </row>
    <row>
      <c>
        <v>2605374</v>
      </c>
      <c>
        <v>1</v>
      </c>
      <c>
        <is>
          <t>MANİSA</t>
        </is>
      </c>
      <c>
        <v>AKHİSAR</v>
      </c>
      <c>
        <is>
          <t>AG Fideri</t>
        </is>
      </c>
      <c>
        <v>HAMİDİYE TR-1 45-72-L00895_B_91447545_91447545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12.07.2023 11:04:18</t>
        </is>
      </c>
      <c>
        <is>
          <t>12.07.2023 12:14:57</t>
        </is>
      </c>
      <c>
        <v>1.1775</v>
      </c>
      <c>
        <v>0</v>
      </c>
      <c>
        <v>12</v>
      </c>
      <c>
        <v>0</v>
      </c>
      <c>
        <v>2</v>
      </c>
      <c>
        <v>0</v>
      </c>
      <c>
        <v>5</v>
      </c>
      <c>
        <v>0</v>
      </c>
      <c>
        <v>0</v>
      </c>
      <c>
        <v>0</v>
      </c>
      <c>
        <v>1.7628724464924752</v>
      </c>
      <c>
        <v>0</v>
      </c>
      <c>
        <v>0.818931079074408</v>
      </c>
      <c>
        <v>0</v>
      </c>
      <c>
        <v>2.8963531655905337</v>
      </c>
      <c>
        <v>0</v>
      </c>
      <c>
        <v>0</v>
      </c>
      <c>
        <v>5.478156691157417</v>
      </c>
    </row>
    <row>
      <c>
        <v>2605852</v>
      </c>
      <c>
        <v>1</v>
      </c>
      <c>
        <is>
          <t>İZMİR</t>
        </is>
      </c>
      <c>
        <v>SEFERİHİSAR</v>
      </c>
      <c>
        <is>
          <t>AG Fideri</t>
        </is>
      </c>
      <c>
        <v>M-22 HASTANE ÖNÜ 35-14-M00022_B_91295204_91295204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12.07.2023 19:50:36</t>
        </is>
      </c>
      <c>
        <is>
          <t>12.07.2023 20:58:43</t>
        </is>
      </c>
      <c>
        <v>1.135277777</v>
      </c>
      <c>
        <v>0</v>
      </c>
      <c>
        <v>90</v>
      </c>
      <c>
        <v>0</v>
      </c>
      <c>
        <v>0</v>
      </c>
      <c>
        <v>0</v>
      </c>
      <c>
        <v>21</v>
      </c>
      <c>
        <v>0</v>
      </c>
      <c>
        <v>0</v>
      </c>
      <c>
        <v>0</v>
      </c>
      <c>
        <v>21.56234839320628</v>
      </c>
      <c>
        <v>0</v>
      </c>
      <c>
        <v>0</v>
      </c>
      <c>
        <v>0</v>
      </c>
      <c>
        <v>39.28178100024324</v>
      </c>
      <c>
        <v>0</v>
      </c>
      <c>
        <v>0</v>
      </c>
      <c>
        <v>60.84412939344952</v>
      </c>
    </row>
    <row>
      <c>
        <v>2605215</v>
      </c>
      <c>
        <v>2</v>
      </c>
      <c>
        <is>
          <t>İZMİR</t>
        </is>
      </c>
      <c>
        <v>KONAK</v>
      </c>
      <c>
        <is>
          <t>Dağıtım Transformatörü</t>
        </is>
      </c>
      <c>
        <v>K-139 35-01-K00139_35-01-K00139_2360242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12.07.2023 10:00:46</t>
        </is>
      </c>
      <c>
        <is>
          <t>12.07.2023 11:08:10</t>
        </is>
      </c>
      <c>
        <v>1.123333333</v>
      </c>
      <c>
        <v>0</v>
      </c>
      <c>
        <v>467</v>
      </c>
      <c>
        <v>0</v>
      </c>
      <c>
        <v>0</v>
      </c>
      <c>
        <v>0</v>
      </c>
      <c>
        <v>34</v>
      </c>
      <c>
        <v>0</v>
      </c>
      <c>
        <v>0</v>
      </c>
      <c>
        <v>0</v>
      </c>
      <c>
        <v>148.9681443080071</v>
      </c>
      <c>
        <v>0</v>
      </c>
      <c>
        <v>0</v>
      </c>
      <c>
        <v>0</v>
      </c>
      <c>
        <v>73.51189530722884</v>
      </c>
      <c>
        <v>0</v>
      </c>
      <c>
        <v>0</v>
      </c>
      <c>
        <v>222.48003961523597</v>
      </c>
    </row>
    <row>
      <c>
        <v>2605185</v>
      </c>
      <c>
        <v>1</v>
      </c>
      <c>
        <is>
          <t>MANİSA</t>
        </is>
      </c>
      <c>
        <v>ALAŞEHİR</v>
      </c>
      <c>
        <is>
          <t>OG Fideri</t>
        </is>
      </c>
      <c>
        <v>KULA İM 45-77-A00001_HatBaşıAyırıcı_53134939 M03_53134939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12.07.2023 07:45:09</t>
        </is>
      </c>
      <c>
        <is>
          <t>12.07.2023 09:09:54</t>
        </is>
      </c>
      <c>
        <v>1.4125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0.25386828365999997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0.25386828365999997</v>
      </c>
    </row>
    <row>
      <c>
        <v>2605683</v>
      </c>
      <c>
        <v>1</v>
      </c>
      <c>
        <is>
          <t>İZMİR</t>
        </is>
      </c>
      <c>
        <v>ÇEŞME</v>
      </c>
      <c>
        <is>
          <t>Dağıtım Transformatörü</t>
        </is>
      </c>
      <c>
        <v>L-404 35-18-L00404_35-18-L00404_72058947</v>
      </c>
      <c>
        <v>Şebeke Yenileme ve Kapasite Artışı Çalışması</v>
      </c>
      <c>
        <v>Dağıtım-AG</v>
      </c>
      <c>
        <v>Uzun</v>
      </c>
      <c>
        <v>Şebeke işletmecisi</v>
      </c>
      <c>
        <v>Bildirimli</v>
      </c>
      <c>
        <is>
          <t>12.07.2023 14:34:17</t>
        </is>
      </c>
      <c>
        <is>
          <t>12.07.2023 16:50:29</t>
        </is>
      </c>
      <c>
        <v>2.27</v>
      </c>
      <c>
        <v>0</v>
      </c>
      <c>
        <v>130</v>
      </c>
      <c>
        <v>0</v>
      </c>
      <c>
        <v>0</v>
      </c>
      <c>
        <v>0</v>
      </c>
      <c>
        <v>152</v>
      </c>
      <c>
        <v>0</v>
      </c>
      <c>
        <v>0</v>
      </c>
      <c>
        <v>0</v>
      </c>
      <c>
        <v>202.6850871851631</v>
      </c>
      <c>
        <v>0</v>
      </c>
      <c>
        <v>0</v>
      </c>
      <c>
        <v>0</v>
      </c>
      <c>
        <v>1256.0768347287856</v>
      </c>
      <c>
        <v>0</v>
      </c>
      <c>
        <v>0</v>
      </c>
      <c>
        <v>1458.7619219139488</v>
      </c>
    </row>
    <row>
      <c>
        <v>2605783</v>
      </c>
      <c>
        <v>1</v>
      </c>
      <c>
        <is>
          <t>MANİSA</t>
        </is>
      </c>
      <c>
        <v>SARIGÖL</v>
      </c>
      <c>
        <is>
          <t>Dağıtım Transformatörü</t>
        </is>
      </c>
      <c>
        <v>AHMETAĞA TR-4 45-79-M00321_45-79-M00321_2349136</v>
      </c>
      <c>
        <v>AG Yeraltı Kablo Arızası</v>
      </c>
      <c>
        <v>Dağıtım-AG</v>
      </c>
      <c>
        <v>Uzun</v>
      </c>
      <c>
        <v>Şebeke işletmecisi</v>
      </c>
      <c>
        <v>Bildirimsiz</v>
      </c>
      <c>
        <is>
          <t>12.07.2023 18:42:23</t>
        </is>
      </c>
      <c>
        <is>
          <t>12.07.2023 19:30:26</t>
        </is>
      </c>
      <c>
        <v>0.800833333</v>
      </c>
      <c>
        <v>0</v>
      </c>
      <c>
        <v>27</v>
      </c>
      <c>
        <v>0</v>
      </c>
      <c>
        <v>9</v>
      </c>
      <c>
        <v>0</v>
      </c>
      <c>
        <v>2</v>
      </c>
      <c>
        <v>0</v>
      </c>
      <c>
        <v>0</v>
      </c>
      <c>
        <v>0</v>
      </c>
      <c>
        <v>4.065849603123293</v>
      </c>
      <c>
        <v>0</v>
      </c>
      <c>
        <v>43.73371407695696</v>
      </c>
      <c>
        <v>0</v>
      </c>
      <c>
        <v>0.259345728593822</v>
      </c>
      <c>
        <v>0</v>
      </c>
      <c>
        <v>0</v>
      </c>
      <c>
        <v>48.05890940867407</v>
      </c>
    </row>
    <row>
      <c>
        <v>2605119</v>
      </c>
      <c>
        <v>1</v>
      </c>
      <c>
        <is>
          <t>İZMİR</t>
        </is>
      </c>
      <c>
        <v>KONAK</v>
      </c>
      <c>
        <is>
          <t>Kullanıcı Bağlantı Hattı</t>
        </is>
      </c>
      <c>
        <v>K-1996 35-01-K01996_911430300_911430300</v>
      </c>
      <c>
        <v>Üçüncü Şahısların Vermiş Olduğu Hasarlar</v>
      </c>
      <c>
        <v>Dağıtım-AG</v>
      </c>
      <c>
        <v>Uzun</v>
      </c>
      <c>
        <v>Şebeke işletmecisi</v>
      </c>
      <c>
        <v>Bildirimsiz</v>
      </c>
      <c>
        <is>
          <t>12.07.2023 02:08:01</t>
        </is>
      </c>
      <c>
        <is>
          <t>12.07.2023 03:58:38</t>
        </is>
      </c>
      <c>
        <v>1.843611111</v>
      </c>
      <c>
        <v>0</v>
      </c>
      <c>
        <v>0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4.439860678222145</v>
      </c>
      <c>
        <v>0</v>
      </c>
      <c>
        <v>0</v>
      </c>
      <c>
        <v>4.439860678222145</v>
      </c>
    </row>
    <row>
      <c>
        <v>2605142</v>
      </c>
      <c>
        <v>1</v>
      </c>
      <c>
        <is>
          <t>İZMİR</t>
        </is>
      </c>
      <c>
        <v>ÖDEMİŞ</v>
      </c>
      <c>
        <is>
          <t>AG Fideri</t>
        </is>
      </c>
      <c>
        <v>YENİKÖY TR-9 35-15-L00384_A_56361722_56361722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12.07.2023 05:39:16</t>
        </is>
      </c>
      <c>
        <is>
          <t>12.07.2023 09:05:24</t>
        </is>
      </c>
      <c>
        <v>3.435555555</v>
      </c>
      <c>
        <v>0</v>
      </c>
      <c>
        <v>1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0.21232557092152723</v>
      </c>
      <c>
        <v>0</v>
      </c>
      <c>
        <v>0</v>
      </c>
      <c>
        <v>0</v>
      </c>
      <c>
        <v>5.502021581147684</v>
      </c>
      <c>
        <v>0</v>
      </c>
      <c>
        <v>0</v>
      </c>
      <c>
        <v>5.714347152069211</v>
      </c>
    </row>
    <row>
      <c>
        <v>2605311</v>
      </c>
      <c>
        <v>1</v>
      </c>
      <c>
        <is>
          <t>İZMİR</t>
        </is>
      </c>
      <c>
        <v>NARLIDERE</v>
      </c>
      <c>
        <is>
          <t>OG Fideri</t>
        </is>
      </c>
      <c>
        <v>K-1892 35-07-K01892_TRAFO K04_48190620</v>
      </c>
      <c>
        <v>Şebeke Yenileme ve Kapasite Artışı Çalışması</v>
      </c>
      <c>
        <v>Dağıtım-OG</v>
      </c>
      <c>
        <v>Uzun</v>
      </c>
      <c>
        <v>Şebeke işletmecisi</v>
      </c>
      <c>
        <v>Bildirimli</v>
      </c>
      <c>
        <is>
          <t>12.07.2023 10:12:09</t>
        </is>
      </c>
      <c>
        <is>
          <t>12.07.2023 21:34:05</t>
        </is>
      </c>
      <c>
        <v>11.365555555</v>
      </c>
      <c>
        <v>0</v>
      </c>
      <c>
        <v>103</v>
      </c>
      <c>
        <v>0</v>
      </c>
      <c>
        <v>1</v>
      </c>
      <c>
        <v>0</v>
      </c>
      <c>
        <v>5</v>
      </c>
      <c>
        <v>0</v>
      </c>
      <c>
        <v>0</v>
      </c>
      <c>
        <v>0</v>
      </c>
      <c>
        <v>819.104929980149</v>
      </c>
      <c>
        <v>0</v>
      </c>
      <c>
        <v>7.59997651972613</v>
      </c>
      <c>
        <v>0</v>
      </c>
      <c>
        <v>27.263597491738565</v>
      </c>
      <c>
        <v>0</v>
      </c>
      <c>
        <v>0</v>
      </c>
      <c>
        <v>853.9685039916137</v>
      </c>
    </row>
    <row>
      <c>
        <v>2605348</v>
      </c>
      <c>
        <v>1</v>
      </c>
      <c>
        <is>
          <t>MANİSA</t>
        </is>
      </c>
      <c>
        <v>AKHİSAR</v>
      </c>
      <c>
        <is>
          <t>AG Fideri</t>
        </is>
      </c>
      <c>
        <v>DAĞDERE TR-6 45-72-M00218_A_56407507_56407507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12.07.2023 10:42:59</t>
        </is>
      </c>
      <c>
        <is>
          <t>12.07.2023 17:56:19</t>
        </is>
      </c>
      <c>
        <v>7.222222222</v>
      </c>
      <c>
        <v>0</v>
      </c>
      <c>
        <v>13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5.320677490422505</v>
      </c>
      <c>
        <v>0</v>
      </c>
      <c>
        <v>0</v>
      </c>
      <c>
        <v>0</v>
      </c>
      <c>
        <v>0</v>
      </c>
      <c>
        <v>0</v>
      </c>
      <c>
        <v>0</v>
      </c>
      <c>
        <v>5.320677490422505</v>
      </c>
    </row>
    <row>
      <c>
        <v>2605205</v>
      </c>
      <c>
        <v>1</v>
      </c>
      <c>
        <is>
          <t>MANİSA</t>
        </is>
      </c>
      <c>
        <v>TURGUTLU</v>
      </c>
      <c>
        <is>
          <t>DM</t>
        </is>
      </c>
      <c>
        <v>DERBENT İM-DM 45-83-A00004_MANİSA-1 M03_2099895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12.07.2023 08:31:35</t>
        </is>
      </c>
      <c>
        <is>
          <t>12.07.2023 10:51:46</t>
        </is>
      </c>
      <c>
        <v>2.336388888</v>
      </c>
      <c>
        <v>12</v>
      </c>
      <c>
        <v>463</v>
      </c>
      <c>
        <v>495</v>
      </c>
      <c>
        <v>826</v>
      </c>
      <c>
        <v>47</v>
      </c>
      <c>
        <v>159</v>
      </c>
      <c>
        <v>1</v>
      </c>
      <c>
        <v>0</v>
      </c>
      <c>
        <v>31.005598368140248</v>
      </c>
      <c>
        <v>284.3516223660708</v>
      </c>
      <c>
        <v>3937.3710766297872</v>
      </c>
      <c>
        <v>3822.558193485746</v>
      </c>
      <c>
        <v>183.0644881411873</v>
      </c>
      <c>
        <v>371.31634700615797</v>
      </c>
      <c>
        <v>334.73320495147505</v>
      </c>
      <c>
        <v>0</v>
      </c>
      <c>
        <v>8964.400530948566</v>
      </c>
    </row>
    <row>
      <c>
        <v>2605540</v>
      </c>
      <c>
        <v>1</v>
      </c>
      <c>
        <is>
          <t>İZMİR</t>
        </is>
      </c>
      <c>
        <v>BUCA</v>
      </c>
      <c>
        <is>
          <t>Kullanıcı Bağlantı Hattı</t>
        </is>
      </c>
      <c>
        <v>M-3411(YATIRIM REZERVE) 35-03-M03411_954867492_954867492</v>
      </c>
      <c>
        <v>Üçüncü Şahısların Vermiş Olduğu Hasarlar</v>
      </c>
      <c>
        <v>Dağıtım-AG</v>
      </c>
      <c>
        <v>Uzun</v>
      </c>
      <c>
        <v>Dışsal</v>
      </c>
      <c>
        <v>Bildirimsiz</v>
      </c>
      <c>
        <is>
          <t>12.07.2023 14:03:41</t>
        </is>
      </c>
      <c>
        <is>
          <t>12.07.2023 17:51:27</t>
        </is>
      </c>
      <c>
        <v>3.796111111</v>
      </c>
      <c>
        <v>0</v>
      </c>
      <c>
        <v>10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9.799193126584031</v>
      </c>
      <c>
        <v>0</v>
      </c>
      <c>
        <v>0</v>
      </c>
      <c>
        <v>0</v>
      </c>
      <c>
        <v>0</v>
      </c>
      <c>
        <v>0</v>
      </c>
      <c>
        <v>0</v>
      </c>
      <c>
        <v>9.799193126584031</v>
      </c>
    </row>
    <row>
      <c>
        <v>2605889</v>
      </c>
      <c>
        <v>1</v>
      </c>
      <c>
        <is>
          <t>İZMİR</t>
        </is>
      </c>
      <c>
        <v>DİKİLİ</v>
      </c>
      <c>
        <is>
          <t>AG Fideri</t>
        </is>
      </c>
      <c>
        <v>BİMEYKO TR-3 35-30-M00050_C_56353099_56353099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12.07.2023 20:41:41</t>
        </is>
      </c>
      <c>
        <is>
          <t>12.07.2023 21:14:36</t>
        </is>
      </c>
      <c>
        <v>0.548611111</v>
      </c>
      <c>
        <v>0</v>
      </c>
      <c>
        <v>26</v>
      </c>
      <c>
        <v>0</v>
      </c>
      <c>
        <v>0</v>
      </c>
      <c>
        <v>0</v>
      </c>
      <c>
        <v>9</v>
      </c>
      <c>
        <v>0</v>
      </c>
      <c>
        <v>0</v>
      </c>
      <c>
        <v>0</v>
      </c>
      <c>
        <v>4.887173383215235</v>
      </c>
      <c>
        <v>0</v>
      </c>
      <c>
        <v>0</v>
      </c>
      <c>
        <v>0</v>
      </c>
      <c>
        <v>1.9144555482125756</v>
      </c>
      <c>
        <v>0</v>
      </c>
      <c>
        <v>0</v>
      </c>
      <c>
        <v>6.80162893142781</v>
      </c>
    </row>
    <row>
      <c>
        <v>2605384</v>
      </c>
      <c>
        <v>2</v>
      </c>
      <c>
        <is>
          <t>İZMİR</t>
        </is>
      </c>
      <c>
        <v>ÖDEMİŞ</v>
      </c>
      <c>
        <is>
          <t>Dağıtım Transformatörü</t>
        </is>
      </c>
      <c>
        <v>TEKKE TR-3 35-15-L00125_35-15-L00125_2365062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12.07.2023 13:19:31</t>
        </is>
      </c>
      <c>
        <is>
          <t>12.07.2023 13:43:20</t>
        </is>
      </c>
      <c>
        <v>0.396944444</v>
      </c>
      <c>
        <v>0</v>
      </c>
      <c>
        <v>46</v>
      </c>
      <c>
        <v>0</v>
      </c>
      <c>
        <v>25</v>
      </c>
      <c>
        <v>0</v>
      </c>
      <c>
        <v>12</v>
      </c>
      <c>
        <v>0</v>
      </c>
      <c>
        <v>0</v>
      </c>
      <c>
        <v>0</v>
      </c>
      <c>
        <v>2.2096366118759097</v>
      </c>
      <c>
        <v>0</v>
      </c>
      <c>
        <v>1.046726726548193</v>
      </c>
      <c>
        <v>0</v>
      </c>
      <c>
        <v>2.3884292977913195</v>
      </c>
      <c>
        <v>0</v>
      </c>
      <c>
        <v>0</v>
      </c>
      <c>
        <v>5.644792636215422</v>
      </c>
    </row>
    <row>
      <c>
        <v>2605981</v>
      </c>
      <c>
        <v>1</v>
      </c>
      <c>
        <is>
          <t>MANİSA</t>
        </is>
      </c>
      <c>
        <v>ŞEHZADELER</v>
      </c>
      <c>
        <is>
          <t>OG Fideri</t>
        </is>
      </c>
      <c>
        <v>İĞDECİK KÖK 45-71-M00077_HatBaşıAyırıcı_53135175 M05_53135175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12.07.2023 23:07:30</t>
        </is>
      </c>
      <c>
        <is>
          <t>13.07.2023 01:02:08</t>
        </is>
      </c>
      <c>
        <v>1.910555555</v>
      </c>
      <c>
        <v>0</v>
      </c>
      <c>
        <v>52</v>
      </c>
      <c>
        <v>0</v>
      </c>
      <c>
        <v>24</v>
      </c>
      <c>
        <v>0</v>
      </c>
      <c>
        <v>7</v>
      </c>
      <c>
        <v>0</v>
      </c>
      <c>
        <v>0</v>
      </c>
      <c>
        <v>0</v>
      </c>
      <c>
        <v>19.35639682401466</v>
      </c>
      <c>
        <v>0</v>
      </c>
      <c>
        <v>65.53211552924773</v>
      </c>
      <c>
        <v>0</v>
      </c>
      <c>
        <v>9.222999351197938</v>
      </c>
      <c>
        <v>0</v>
      </c>
      <c>
        <v>0</v>
      </c>
      <c>
        <v>94.11151170446034</v>
      </c>
    </row>
    <row>
      <c>
        <v>2605317</v>
      </c>
      <c>
        <v>1</v>
      </c>
      <c>
        <is>
          <t>İZMİR</t>
        </is>
      </c>
      <c>
        <v>MENDERES</v>
      </c>
      <c>
        <is>
          <t>Kullanıcı Bağlantı Hattı</t>
        </is>
      </c>
      <c>
        <v>ÇATALCA TR-2 35-22-M00268_955271016_955271016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12.07.2023 10:22:02</t>
        </is>
      </c>
      <c>
        <is>
          <t>12.07.2023 13:22:26</t>
        </is>
      </c>
      <c>
        <v>3.006666666</v>
      </c>
      <c>
        <v>0</v>
      </c>
      <c>
        <v>3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1.7790870581802727</v>
      </c>
      <c>
        <v>0</v>
      </c>
      <c>
        <v>0</v>
      </c>
      <c>
        <v>0</v>
      </c>
      <c>
        <v>0</v>
      </c>
      <c>
        <v>0</v>
      </c>
      <c>
        <v>0</v>
      </c>
      <c>
        <v>1.7790870581802727</v>
      </c>
    </row>
    <row>
      <c>
        <v>2605649</v>
      </c>
      <c>
        <v>1</v>
      </c>
      <c>
        <is>
          <t>İZMİR</t>
        </is>
      </c>
      <c>
        <v>BAYRAKLI</v>
      </c>
      <c>
        <is>
          <t>Kullanıcı Bağlantı Hattı</t>
        </is>
      </c>
      <c>
        <v>M-2546 35-02-M02546_99486084_99486084</v>
      </c>
      <c>
        <v>Üçüncü Şahısların Vermiş Olduğu Hasarlar</v>
      </c>
      <c>
        <v>Dağıtım-AG</v>
      </c>
      <c>
        <v>Uzun</v>
      </c>
      <c>
        <v>Dışsal</v>
      </c>
      <c>
        <v>Bildirimsiz</v>
      </c>
      <c>
        <is>
          <t>12.07.2023 16:07:36</t>
        </is>
      </c>
      <c>
        <is>
          <t>12.07.2023 17:35:41</t>
        </is>
      </c>
      <c>
        <v>1.468055555</v>
      </c>
      <c>
        <v>0</v>
      </c>
      <c>
        <v>4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1.0860803293967662</v>
      </c>
      <c>
        <v>0</v>
      </c>
      <c>
        <v>0</v>
      </c>
      <c>
        <v>0</v>
      </c>
      <c>
        <v>0</v>
      </c>
      <c>
        <v>0</v>
      </c>
      <c>
        <v>0</v>
      </c>
      <c>
        <v>1.0860803293967662</v>
      </c>
    </row>
    <row>
      <c>
        <v>2605294</v>
      </c>
      <c>
        <v>1</v>
      </c>
      <c>
        <is>
          <t>MANİSA</t>
        </is>
      </c>
      <c>
        <v>AKHİSAR</v>
      </c>
      <c>
        <is>
          <t>Kullanıcı Bağlantı Hattı</t>
        </is>
      </c>
      <c>
        <v>MEDAR TR-10 45-72-L00292_956478497_956478497</v>
      </c>
      <c>
        <v>AG Branşman Yeraltı Kablo Arızası</v>
      </c>
      <c>
        <v>Dağıtım-AG</v>
      </c>
      <c>
        <v>Uzun</v>
      </c>
      <c>
        <v>Şebeke işletmecisi</v>
      </c>
      <c>
        <v>Bildirimsiz</v>
      </c>
      <c>
        <is>
          <t>12.07.2023 09:55:21</t>
        </is>
      </c>
      <c>
        <is>
          <t>12.07.2023 11:00:53</t>
        </is>
      </c>
      <c>
        <v>1.092222222</v>
      </c>
      <c>
        <v>0</v>
      </c>
      <c>
        <v>0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2.234028572976667</v>
      </c>
      <c>
        <v>0</v>
      </c>
      <c>
        <v>0</v>
      </c>
      <c>
        <v>2.234028572976667</v>
      </c>
    </row>
    <row>
      <c>
        <v>2605486</v>
      </c>
      <c>
        <v>1</v>
      </c>
      <c>
        <is>
          <t>İZMİR</t>
        </is>
      </c>
      <c>
        <v>KONAK</v>
      </c>
      <c>
        <is>
          <t>Dağıtım Transformatörü</t>
        </is>
      </c>
      <c>
        <v>M-3199 (YATIRIM REZERVE) 35-01-M03199_35-01-M03199_83181840</v>
      </c>
      <c>
        <v>Şebeke Yenileme ve Kapasite Artışı Çalışması</v>
      </c>
      <c>
        <v>Dağıtım-AG</v>
      </c>
      <c>
        <v>Uzun</v>
      </c>
      <c>
        <v>Şebeke işletmecisi</v>
      </c>
      <c>
        <v>Bildirimli</v>
      </c>
      <c>
        <is>
          <t>12.07.2023 13:02:34</t>
        </is>
      </c>
      <c>
        <is>
          <t>12.07.2023 17:06:33</t>
        </is>
      </c>
      <c>
        <v>4.066388888</v>
      </c>
      <c>
        <v>0</v>
      </c>
      <c>
        <v>638</v>
      </c>
      <c>
        <v>0</v>
      </c>
      <c>
        <v>0</v>
      </c>
      <c>
        <v>0</v>
      </c>
      <c>
        <v>16</v>
      </c>
      <c>
        <v>0</v>
      </c>
      <c>
        <v>0</v>
      </c>
      <c>
        <v>0</v>
      </c>
      <c>
        <v>598.3873234079227</v>
      </c>
      <c>
        <v>0</v>
      </c>
      <c>
        <v>0</v>
      </c>
      <c>
        <v>0</v>
      </c>
      <c>
        <v>50.88515028836665</v>
      </c>
      <c>
        <v>0</v>
      </c>
      <c>
        <v>0</v>
      </c>
      <c>
        <v>649.2724736962894</v>
      </c>
    </row>
    <row>
      <c>
        <v>2605277</v>
      </c>
      <c>
        <v>1</v>
      </c>
      <c>
        <is>
          <t>İZMİR</t>
        </is>
      </c>
      <c>
        <v>BAYRAKLI</v>
      </c>
      <c>
        <is>
          <t>AG Fideri</t>
        </is>
      </c>
      <c>
        <v>M-3067(YATIRIM REZERVE) 35-02-M03067_C_56364511_56364511</v>
      </c>
      <c>
        <v>Şebeke Yenileme ve Kapasite Artışı Çalışması</v>
      </c>
      <c>
        <v>Dağıtım-AG</v>
      </c>
      <c>
        <v>Uzun</v>
      </c>
      <c>
        <v>Şebeke işletmecisi</v>
      </c>
      <c>
        <v>Bildirimli</v>
      </c>
      <c>
        <is>
          <t>12.07.2023 09:46:11</t>
        </is>
      </c>
      <c>
        <is>
          <t>12.07.2023 17:58:53</t>
        </is>
      </c>
      <c>
        <v>8.211666666</v>
      </c>
      <c>
        <v>0</v>
      </c>
      <c>
        <v>142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283.19098985460204</v>
      </c>
      <c>
        <v>0</v>
      </c>
      <c>
        <v>0</v>
      </c>
      <c>
        <v>0</v>
      </c>
      <c>
        <v>2.0732166809910857</v>
      </c>
      <c>
        <v>0</v>
      </c>
      <c>
        <v>0</v>
      </c>
      <c>
        <v>285.26420653559313</v>
      </c>
    </row>
    <row>
      <c>
        <v>2605614</v>
      </c>
      <c>
        <v>2</v>
      </c>
      <c>
        <is>
          <t>İZMİR</t>
        </is>
      </c>
      <c>
        <v>ÇEŞME</v>
      </c>
      <c>
        <is>
          <t>OG Fideri</t>
        </is>
      </c>
      <c>
        <v>ALAÇATI TM 35-18-A00005_HatBaşıAyırıcı_53138278 M09_53138278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12.07.2023 19:11:27</t>
        </is>
      </c>
      <c>
        <is>
          <t>12.07.2023 19:26:24</t>
        </is>
      </c>
      <c>
        <v>0.249166666</v>
      </c>
      <c>
        <v>0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1.940871211152146</v>
      </c>
      <c>
        <v>0</v>
      </c>
      <c>
        <v>0</v>
      </c>
      <c>
        <v>0</v>
      </c>
      <c>
        <v>1.940871211152146</v>
      </c>
    </row>
    <row>
      <c>
        <v>2605666</v>
      </c>
      <c>
        <v>1</v>
      </c>
      <c>
        <is>
          <t>MANİSA</t>
        </is>
      </c>
      <c>
        <v>SALİHLİ</v>
      </c>
      <c>
        <is>
          <t>DM</t>
        </is>
      </c>
      <c>
        <v>YILMAZ İM 45-78-A00003_YILMAZ DM-1 M07_2108835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12.07.2023 16:26:41</t>
        </is>
      </c>
      <c>
        <is>
          <t>12.07.2023 17:03:47</t>
        </is>
      </c>
      <c>
        <v>0.618333333</v>
      </c>
      <c>
        <v>2</v>
      </c>
      <c>
        <v>3782</v>
      </c>
      <c>
        <v>101</v>
      </c>
      <c>
        <v>277</v>
      </c>
      <c>
        <v>36</v>
      </c>
      <c>
        <v>448</v>
      </c>
      <c>
        <v>14</v>
      </c>
      <c>
        <v>1</v>
      </c>
      <c>
        <v>0.7287251016474601</v>
      </c>
      <c>
        <v>483.3723652976906</v>
      </c>
      <c>
        <v>287.11077401383005</v>
      </c>
      <c>
        <v>231.384176210547</v>
      </c>
      <c>
        <v>161.94437944941595</v>
      </c>
      <c>
        <v>336.5658769873386</v>
      </c>
      <c>
        <v>1085.044045205562</v>
      </c>
      <c>
        <v>46.57743284691669</v>
      </c>
      <c>
        <v>2632.727775112948</v>
      </c>
    </row>
    <row>
      <c>
        <v>2605125</v>
      </c>
      <c>
        <v>1</v>
      </c>
      <c>
        <is>
          <t>İZMİR</t>
        </is>
      </c>
      <c>
        <v>BAYRAKLI</v>
      </c>
      <c>
        <is>
          <t>OG Fideri</t>
        </is>
      </c>
      <c>
        <v>M-3139(YATIRIM REZERVE) 35-02-M03139_M-3139 M02_81957583</v>
      </c>
      <c>
        <v>OG Kesici Arızası</v>
      </c>
      <c>
        <v>Dağıtım-OG</v>
      </c>
      <c>
        <v>Uzun</v>
      </c>
      <c>
        <v>Şebeke işletmecisi</v>
      </c>
      <c>
        <v>Bildirimsiz</v>
      </c>
      <c>
        <is>
          <t>12.07.2023 02:50:14</t>
        </is>
      </c>
      <c>
        <is>
          <t>12.07.2023 05:33:47</t>
        </is>
      </c>
      <c>
        <v>2.725833333</v>
      </c>
      <c>
        <v>0</v>
      </c>
      <c>
        <v>338</v>
      </c>
      <c>
        <v>0</v>
      </c>
      <c>
        <v>0</v>
      </c>
      <c>
        <v>0</v>
      </c>
      <c>
        <v>17</v>
      </c>
      <c>
        <v>0</v>
      </c>
      <c>
        <v>0</v>
      </c>
      <c>
        <v>0</v>
      </c>
      <c>
        <v>325.5703027853765</v>
      </c>
      <c>
        <v>0</v>
      </c>
      <c>
        <v>0</v>
      </c>
      <c>
        <v>0</v>
      </c>
      <c>
        <v>121.96294403117213</v>
      </c>
      <c>
        <v>0</v>
      </c>
      <c>
        <v>0</v>
      </c>
      <c>
        <v>447.5332468165486</v>
      </c>
    </row>
    <row>
      <c>
        <v>2605131</v>
      </c>
      <c>
        <v>1</v>
      </c>
      <c>
        <is>
          <t>İZMİR</t>
        </is>
      </c>
      <c>
        <v>KARABAĞLAR</v>
      </c>
      <c>
        <is>
          <t>Kullanıcı Bağlantı Hattı</t>
        </is>
      </c>
      <c>
        <v>K-917 35-01-K00917_911662883_911662883</v>
      </c>
      <c>
        <v>AG Branşman Yeraltı Kablo Arızası</v>
      </c>
      <c>
        <v>Dağıtım-AG</v>
      </c>
      <c>
        <v>Uzun</v>
      </c>
      <c>
        <v>Şebeke işletmecisi</v>
      </c>
      <c>
        <v>Bildirimsiz</v>
      </c>
      <c>
        <is>
          <t>12.07.2023 04:16:46</t>
        </is>
      </c>
      <c>
        <is>
          <t>12.07.2023 06:19:45</t>
        </is>
      </c>
      <c>
        <v>2.049722222</v>
      </c>
      <c>
        <v>0</v>
      </c>
      <c>
        <v>9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2.8168606269343117</v>
      </c>
      <c>
        <v>0</v>
      </c>
      <c>
        <v>0</v>
      </c>
      <c>
        <v>0</v>
      </c>
      <c>
        <v>0</v>
      </c>
      <c>
        <v>0</v>
      </c>
      <c>
        <v>0</v>
      </c>
      <c>
        <v>2.8168606269343117</v>
      </c>
    </row>
    <row>
      <c>
        <v>2605766</v>
      </c>
      <c>
        <v>2</v>
      </c>
      <c>
        <is>
          <t>MANİSA</t>
        </is>
      </c>
      <c>
        <v>YUNUSEMRE</v>
      </c>
      <c>
        <is>
          <t>Dağıtım Transformatörü</t>
        </is>
      </c>
      <c>
        <v>KARAKOCA TR-1 45-71-M00978_45-71-M00978_2355322</v>
      </c>
      <c>
        <v>AG Sehim Bozukluğu</v>
      </c>
      <c>
        <v>Dağıtım-AG</v>
      </c>
      <c>
        <v>Uzun</v>
      </c>
      <c>
        <v>Şebeke işletmecisi</v>
      </c>
      <c>
        <v>Bildirimsiz</v>
      </c>
      <c>
        <is>
          <t>12.07.2023 19:21:09</t>
        </is>
      </c>
      <c>
        <is>
          <t>12.07.2023 20:44:52</t>
        </is>
      </c>
      <c>
        <v>1.395277777</v>
      </c>
      <c>
        <v>0</v>
      </c>
      <c>
        <v>122</v>
      </c>
      <c>
        <v>0</v>
      </c>
      <c>
        <v>6</v>
      </c>
      <c>
        <v>0</v>
      </c>
      <c>
        <v>4</v>
      </c>
      <c>
        <v>0</v>
      </c>
      <c>
        <v>0</v>
      </c>
      <c>
        <v>0</v>
      </c>
      <c>
        <v>29.0499784904249</v>
      </c>
      <c>
        <v>0</v>
      </c>
      <c>
        <v>0.7788983432289995</v>
      </c>
      <c>
        <v>0</v>
      </c>
      <c>
        <v>5.3358850813871275</v>
      </c>
      <c>
        <v>0</v>
      </c>
      <c>
        <v>0</v>
      </c>
      <c>
        <v>35.164761915041026</v>
      </c>
    </row>
    <row>
      <c>
        <v>2605712</v>
      </c>
      <c>
        <v>1</v>
      </c>
      <c>
        <is>
          <t>MANİSA</t>
        </is>
      </c>
      <c>
        <v>KÖPRÜBAŞI</v>
      </c>
      <c>
        <is>
          <t>KÖK</t>
        </is>
      </c>
      <c>
        <v>UĞURLU KÖK 45-86-M00045_ALANYOLU KIRANŞEYH M04_72226023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12.07.2023 17:12:21</t>
        </is>
      </c>
      <c>
        <is>
          <t>12.07.2023 17:55:24</t>
        </is>
      </c>
      <c>
        <v>0.7175</v>
      </c>
      <c>
        <v>3</v>
      </c>
      <c>
        <v>651</v>
      </c>
      <c>
        <v>23</v>
      </c>
      <c>
        <v>201</v>
      </c>
      <c>
        <v>5</v>
      </c>
      <c>
        <v>47</v>
      </c>
      <c>
        <v>0</v>
      </c>
      <c>
        <v>0</v>
      </c>
      <c>
        <v>0.5165417103000001</v>
      </c>
      <c>
        <v>51.33764379609103</v>
      </c>
      <c>
        <v>226.72696563476637</v>
      </c>
      <c>
        <v>83.77904435908371</v>
      </c>
      <c>
        <v>33.074828134745495</v>
      </c>
      <c>
        <v>16.664013398899552</v>
      </c>
      <c>
        <v>0</v>
      </c>
      <c>
        <v>0</v>
      </c>
      <c>
        <v>412.0990370338862</v>
      </c>
    </row>
    <row>
      <c>
        <v>2605257</v>
      </c>
      <c>
        <v>1</v>
      </c>
      <c>
        <is>
          <t>MANİSA</t>
        </is>
      </c>
      <c>
        <v>SARIGÖL</v>
      </c>
      <c>
        <is>
          <t>OG Fideri</t>
        </is>
      </c>
      <c>
        <v>SARIGÖL DM 45-79-M00069_HatBaşıAyırıcı_53134427 M16_53134427</v>
      </c>
      <c>
        <v>Şebeke Yenileme ve Kapasite Artışı Çalışması</v>
      </c>
      <c>
        <v>Dağıtım-OG</v>
      </c>
      <c>
        <v>Uzun</v>
      </c>
      <c>
        <v>Şebeke işletmecisi</v>
      </c>
      <c>
        <v>Bildirimli</v>
      </c>
      <c>
        <is>
          <t>12.07.2023 09:19:57</t>
        </is>
      </c>
      <c>
        <is>
          <t>12.07.2023 16:04:27</t>
        </is>
      </c>
      <c>
        <v>6.741666666</v>
      </c>
      <c>
        <v>0</v>
      </c>
      <c>
        <v>25</v>
      </c>
      <c>
        <v>0</v>
      </c>
      <c>
        <v>24</v>
      </c>
      <c>
        <v>5</v>
      </c>
      <c>
        <v>1</v>
      </c>
      <c>
        <v>1</v>
      </c>
      <c>
        <v>0</v>
      </c>
      <c>
        <v>0</v>
      </c>
      <c>
        <v>33.47913337244323</v>
      </c>
      <c>
        <v>0</v>
      </c>
      <c>
        <v>482.54240043605176</v>
      </c>
      <c>
        <v>438.26483170990343</v>
      </c>
      <c>
        <v>0.08275646707281684</v>
      </c>
      <c>
        <v>20.56293205396088</v>
      </c>
      <c>
        <v>0</v>
      </c>
      <c>
        <v>974.9320540394322</v>
      </c>
    </row>
    <row>
      <c>
        <v>2605878</v>
      </c>
      <c>
        <v>1</v>
      </c>
      <c>
        <is>
          <t>MANİSA</t>
        </is>
      </c>
      <c>
        <v>SALİHLİ</v>
      </c>
      <c>
        <is>
          <t>KÖK</t>
        </is>
      </c>
      <c>
        <v>CAFERBEY KÖK 45-78-L00231_CAFERBEY ÇALTILI L04_2105187</v>
      </c>
      <c>
        <v>Plansız Kesinti / Müdahale</v>
      </c>
      <c>
        <v>Dağıtım-OG</v>
      </c>
      <c>
        <v>Uzun</v>
      </c>
      <c>
        <v>Şebeke işletmecisi</v>
      </c>
      <c>
        <v>Bildirimsiz</v>
      </c>
      <c>
        <is>
          <t>12.07.2023 20:21:41</t>
        </is>
      </c>
      <c>
        <is>
          <t>12.07.2023 21:21:18</t>
        </is>
      </c>
      <c>
        <v>0.993611111</v>
      </c>
      <c>
        <v>0</v>
      </c>
      <c>
        <v>357</v>
      </c>
      <c>
        <v>17</v>
      </c>
      <c>
        <v>33</v>
      </c>
      <c>
        <v>5</v>
      </c>
      <c>
        <v>25</v>
      </c>
      <c>
        <v>6</v>
      </c>
      <c>
        <v>0</v>
      </c>
      <c>
        <v>0</v>
      </c>
      <c>
        <v>72.11788580816726</v>
      </c>
      <c>
        <v>97.20843286210767</v>
      </c>
      <c>
        <v>49.5865025970898</v>
      </c>
      <c>
        <v>28.08563913804101</v>
      </c>
      <c>
        <v>49.016711653290464</v>
      </c>
      <c>
        <v>430.63469991256034</v>
      </c>
      <c>
        <v>0</v>
      </c>
      <c>
        <v>726.6498719712565</v>
      </c>
    </row>
    <row>
      <c>
        <v>2605443</v>
      </c>
      <c>
        <v>1</v>
      </c>
      <c>
        <is>
          <t>MANİSA</t>
        </is>
      </c>
      <c>
        <v>SALİHLİ</v>
      </c>
      <c>
        <is>
          <t>TM Fideri</t>
        </is>
      </c>
      <c>
        <v>DEMİRKÖPRÜ TM 45-78-A00005_ALAŞEHİR M03_2329520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12.07.2023 12:04:45</t>
        </is>
      </c>
      <c>
        <is>
          <t>12.07.2023 13:36:00</t>
        </is>
      </c>
      <c>
        <v>1.520833333</v>
      </c>
      <c>
        <v>5</v>
      </c>
      <c>
        <v>375</v>
      </c>
      <c>
        <v>163</v>
      </c>
      <c>
        <v>326</v>
      </c>
      <c>
        <v>17</v>
      </c>
      <c>
        <v>52</v>
      </c>
      <c>
        <v>1</v>
      </c>
      <c>
        <v>0</v>
      </c>
      <c>
        <v>1.4655882407997527</v>
      </c>
      <c>
        <v>102.1162286450284</v>
      </c>
      <c>
        <v>2112.266633041298</v>
      </c>
      <c>
        <v>2571.365944590257</v>
      </c>
      <c>
        <v>94.43567159626933</v>
      </c>
      <c>
        <v>149.87309244261567</v>
      </c>
      <c>
        <v>179.96709256124012</v>
      </c>
      <c>
        <v>0</v>
      </c>
      <c>
        <v>5211.490251117508</v>
      </c>
    </row>
    <row>
      <c>
        <v>2605941</v>
      </c>
      <c>
        <v>1</v>
      </c>
      <c>
        <is>
          <t>İZMİR</t>
        </is>
      </c>
      <c>
        <v>BORNOVA</v>
      </c>
      <c>
        <is>
          <t>AG Fideri</t>
        </is>
      </c>
      <c>
        <v>K-4240 35-02-K04240_A_56378793_56378793</v>
      </c>
      <c>
        <v>AG Yük Ayırıcı Arızası</v>
      </c>
      <c>
        <v>Dağıtım-AG</v>
      </c>
      <c>
        <v>Uzun</v>
      </c>
      <c>
        <v>Şebeke işletmecisi</v>
      </c>
      <c>
        <v>Bildirimsiz</v>
      </c>
      <c>
        <is>
          <t>12.07.2023 21:40:06</t>
        </is>
      </c>
      <c>
        <is>
          <t>12.07.2023 23:03:42</t>
        </is>
      </c>
      <c>
        <v>1.393333333</v>
      </c>
      <c>
        <v>0</v>
      </c>
      <c>
        <v>203</v>
      </c>
      <c>
        <v>0</v>
      </c>
      <c>
        <v>0</v>
      </c>
      <c>
        <v>0</v>
      </c>
      <c>
        <v>13</v>
      </c>
      <c>
        <v>0</v>
      </c>
      <c>
        <v>0</v>
      </c>
      <c>
        <v>0</v>
      </c>
      <c>
        <v>60.32784867325315</v>
      </c>
      <c>
        <v>0</v>
      </c>
      <c>
        <v>0</v>
      </c>
      <c>
        <v>0</v>
      </c>
      <c>
        <v>16.342942991851125</v>
      </c>
      <c>
        <v>0</v>
      </c>
      <c>
        <v>0</v>
      </c>
      <c>
        <v>76.67079166510428</v>
      </c>
    </row>
    <row>
      <c>
        <v>2605194</v>
      </c>
      <c>
        <v>1</v>
      </c>
      <c>
        <is>
          <t>MANİSA</t>
        </is>
      </c>
      <c>
        <v>ŞEHZADELER</v>
      </c>
      <c>
        <is>
          <t>OG Fideri</t>
        </is>
      </c>
      <c>
        <v>SANCAKLI BOZKÖY KÖK 45-71-M00087_KÖY İÇİ RİNG-2 M04_61320834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12.07.2023 08:13:11</t>
        </is>
      </c>
      <c>
        <is>
          <t>12.07.2023 11:23:36</t>
        </is>
      </c>
      <c>
        <v>3.173611111</v>
      </c>
      <c>
        <v>0</v>
      </c>
      <c>
        <v>458</v>
      </c>
      <c>
        <v>32</v>
      </c>
      <c>
        <v>61</v>
      </c>
      <c>
        <v>3</v>
      </c>
      <c>
        <v>31</v>
      </c>
      <c>
        <v>0</v>
      </c>
      <c>
        <v>0</v>
      </c>
      <c>
        <v>0</v>
      </c>
      <c>
        <v>247.66312709604426</v>
      </c>
      <c>
        <v>194.8066325979875</v>
      </c>
      <c>
        <v>221.72234891054902</v>
      </c>
      <c>
        <v>9.85019093737801</v>
      </c>
      <c>
        <v>51.55202460620314</v>
      </c>
      <c>
        <v>0</v>
      </c>
      <c>
        <v>0</v>
      </c>
      <c>
        <v>725.594324148162</v>
      </c>
    </row>
    <row>
      <c>
        <v>2605586</v>
      </c>
      <c>
        <v>1</v>
      </c>
      <c>
        <is>
          <t>MANİSA</t>
        </is>
      </c>
      <c>
        <v>ALAŞEHİR</v>
      </c>
      <c>
        <is>
          <t>OG Fideri</t>
        </is>
      </c>
      <c>
        <v>YEŞİLYURT DM 45-73-M00476_HatBaşıAyırıcı_53134978 M04_53134978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12.07.2023 15:07:20</t>
        </is>
      </c>
      <c>
        <is>
          <t>12.07.2023 17:49:52</t>
        </is>
      </c>
      <c>
        <v>2.708888888</v>
      </c>
      <c>
        <v>0</v>
      </c>
      <c>
        <v>0</v>
      </c>
      <c>
        <v>0</v>
      </c>
      <c>
        <v>12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186.2370513863081</v>
      </c>
      <c>
        <v>0</v>
      </c>
      <c>
        <v>5.926842601493334</v>
      </c>
      <c>
        <v>0</v>
      </c>
      <c>
        <v>0</v>
      </c>
      <c>
        <v>192.16389398780143</v>
      </c>
    </row>
    <row>
      <c>
        <v>2605749</v>
      </c>
      <c>
        <v>1</v>
      </c>
      <c>
        <is>
          <t>MANİSA</t>
        </is>
      </c>
      <c>
        <v>TURGUTLU</v>
      </c>
      <c>
        <is>
          <t>DM</t>
        </is>
      </c>
      <c>
        <v>TURGUTLU İM 45-83-A00001_TRF-A M03_42295550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12.07.2023 18:05:25</t>
        </is>
      </c>
      <c>
        <is>
          <t>12.07.2023 18:36:02</t>
        </is>
      </c>
      <c>
        <v>0.510277777</v>
      </c>
      <c>
        <v>17</v>
      </c>
      <c>
        <v>18068</v>
      </c>
      <c>
        <v>56</v>
      </c>
      <c>
        <v>197</v>
      </c>
      <c>
        <v>29</v>
      </c>
      <c>
        <v>2116</v>
      </c>
      <c>
        <v>3</v>
      </c>
      <c>
        <v>2</v>
      </c>
      <c>
        <v>2.072177485884704</v>
      </c>
      <c>
        <v>1776.069900290456</v>
      </c>
      <c>
        <v>105.10757640467394</v>
      </c>
      <c>
        <v>116.89261286595152</v>
      </c>
      <c>
        <v>87.35250775794461</v>
      </c>
      <c>
        <v>739.4890347714236</v>
      </c>
      <c>
        <v>10.538617427458782</v>
      </c>
      <c>
        <v>2.979866447474982</v>
      </c>
      <c>
        <v>2840.502293451268</v>
      </c>
    </row>
    <row>
      <c>
        <v>2605792</v>
      </c>
      <c>
        <v>1</v>
      </c>
      <c>
        <is>
          <t>İZMİR</t>
        </is>
      </c>
      <c>
        <v>ÇEŞME</v>
      </c>
      <c>
        <is>
          <t>Saha Dağıtım Kutusu (SDK)</t>
        </is>
      </c>
      <c>
        <v>L-240 PTT TRAFO 35-18-L00240_9551680 c2_5958428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12.07.2023 18:46:45</t>
        </is>
      </c>
      <c>
        <is>
          <t>12.07.2023 21:06:44</t>
        </is>
      </c>
      <c>
        <v>2.333055555</v>
      </c>
      <c>
        <v>0</v>
      </c>
      <c>
        <v>1</v>
      </c>
      <c>
        <v>0</v>
      </c>
      <c>
        <v>0</v>
      </c>
      <c>
        <v>0</v>
      </c>
      <c>
        <v>7</v>
      </c>
      <c>
        <v>0</v>
      </c>
      <c>
        <v>0</v>
      </c>
      <c>
        <v>0</v>
      </c>
      <c>
        <v>0.5497921244077777</v>
      </c>
      <c>
        <v>0</v>
      </c>
      <c>
        <v>0</v>
      </c>
      <c>
        <v>0</v>
      </c>
      <c>
        <v>15.978038651747324</v>
      </c>
      <c>
        <v>0</v>
      </c>
      <c>
        <v>0</v>
      </c>
      <c>
        <v>16.527830776155103</v>
      </c>
    </row>
    <row>
      <c>
        <v>2605437</v>
      </c>
      <c>
        <v>1</v>
      </c>
      <c>
        <is>
          <t>MANİSA</t>
        </is>
      </c>
      <c>
        <v>SOMA</v>
      </c>
      <c>
        <is>
          <t>KÖK</t>
        </is>
      </c>
      <c>
        <v>ÜÇYOL KÖK 45-82-M00128_UZUNAHIRLI-MENTEŞE M04_2090479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12.07.2023 11:57:12</t>
        </is>
      </c>
      <c>
        <is>
          <t>12.07.2023 13:53:32</t>
        </is>
      </c>
      <c>
        <v>1.938888888</v>
      </c>
      <c>
        <v>4</v>
      </c>
      <c>
        <v>564</v>
      </c>
      <c>
        <v>4</v>
      </c>
      <c>
        <v>0</v>
      </c>
      <c>
        <v>2</v>
      </c>
      <c>
        <v>19</v>
      </c>
      <c>
        <v>0</v>
      </c>
      <c>
        <v>0</v>
      </c>
      <c>
        <v>1.9000314049527465</v>
      </c>
      <c>
        <v>99.26325798087088</v>
      </c>
      <c>
        <v>35.022997060311695</v>
      </c>
      <c>
        <v>0</v>
      </c>
      <c>
        <v>18.386879412778928</v>
      </c>
      <c>
        <v>15.00989515406217</v>
      </c>
      <c>
        <v>0</v>
      </c>
      <c>
        <v>0</v>
      </c>
      <c>
        <v>169.58306101297643</v>
      </c>
    </row>
    <row>
      <c>
        <v>2605606</v>
      </c>
      <c>
        <v>1</v>
      </c>
      <c>
        <is>
          <t>MANİSA</t>
        </is>
      </c>
      <c>
        <v>ALAŞEHİR</v>
      </c>
      <c>
        <is>
          <t>Saha Dağıtım Kutusu (SDK)</t>
        </is>
      </c>
      <c>
        <v>DM02/TR20 KAYMAKAMLIK YANI 45-73-M00011_A a4_45157542</v>
      </c>
      <c>
        <v>AG Box / Sdk Abone Çıkış Sigorta Atığı</v>
      </c>
      <c>
        <v>Dağıtım-AG</v>
      </c>
      <c>
        <v>Uzun</v>
      </c>
      <c>
        <v>Şebeke işletmecisi</v>
      </c>
      <c>
        <v>Bildirimsiz</v>
      </c>
      <c>
        <is>
          <t>12.07.2023 15:30:03</t>
        </is>
      </c>
      <c>
        <is>
          <t>12.07.2023 15:50:51</t>
        </is>
      </c>
      <c>
        <v>0.346666666</v>
      </c>
      <c>
        <v>0</v>
      </c>
      <c>
        <v>19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2.357412010596865</v>
      </c>
      <c>
        <v>0</v>
      </c>
      <c>
        <v>0</v>
      </c>
      <c>
        <v>0</v>
      </c>
      <c>
        <v>6.818994584315542</v>
      </c>
      <c>
        <v>0</v>
      </c>
      <c>
        <v>0</v>
      </c>
      <c>
        <v>9.176406594912407</v>
      </c>
    </row>
    <row>
      <c>
        <v>2605291</v>
      </c>
      <c>
        <v>1</v>
      </c>
      <c>
        <is>
          <t>İZMİR</t>
        </is>
      </c>
      <c>
        <v>FOÇA</v>
      </c>
      <c>
        <is>
          <t>DM</t>
        </is>
      </c>
      <c>
        <v>ESKİ FOÇA İM 35-23-A00001_FOTAŞ-1 M07_2308535</v>
      </c>
      <c>
        <v>Şebeke Yenileme ve Kapasite Artışı Çalışması</v>
      </c>
      <c>
        <v>Dağıtım-OG</v>
      </c>
      <c>
        <v>Uzun</v>
      </c>
      <c>
        <v>Şebeke işletmecisi</v>
      </c>
      <c>
        <v>Bildirimli</v>
      </c>
      <c>
        <is>
          <t>12.07.2023 09:59:30</t>
        </is>
      </c>
      <c>
        <is>
          <t>12.07.2023 17:24:43</t>
        </is>
      </c>
      <c>
        <v>7.420277777</v>
      </c>
      <c>
        <v>0</v>
      </c>
      <c>
        <v>275</v>
      </c>
      <c>
        <v>0</v>
      </c>
      <c>
        <v>0</v>
      </c>
      <c>
        <v>2</v>
      </c>
      <c>
        <v>113</v>
      </c>
      <c>
        <v>0</v>
      </c>
      <c>
        <v>0</v>
      </c>
      <c>
        <v>0</v>
      </c>
      <c>
        <v>399.79162298728863</v>
      </c>
      <c>
        <v>0</v>
      </c>
      <c>
        <v>0</v>
      </c>
      <c>
        <v>28.509466273554228</v>
      </c>
      <c>
        <v>638.3126270685478</v>
      </c>
      <c>
        <v>0</v>
      </c>
      <c>
        <v>0</v>
      </c>
      <c>
        <v>1066.6137163293906</v>
      </c>
    </row>
    <row>
      <c>
        <v>2605314</v>
      </c>
      <c>
        <v>1</v>
      </c>
      <c>
        <is>
          <t>İZMİR</t>
        </is>
      </c>
      <c>
        <v>BERGAMA</v>
      </c>
      <c>
        <is>
          <t>Dağıtım Transformatörü</t>
        </is>
      </c>
      <c>
        <v>TERZİHALİLLER-1 35-16-M00105_35-16-M00105_2346998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12.07.2023 10:12:05</t>
        </is>
      </c>
      <c>
        <is>
          <t>12.07.2023 10:23:41</t>
        </is>
      </c>
      <c>
        <v>0.193333333</v>
      </c>
      <c>
        <v>0</v>
      </c>
      <c>
        <v>51</v>
      </c>
      <c>
        <v>0</v>
      </c>
      <c>
        <v>0</v>
      </c>
      <c>
        <v>0</v>
      </c>
      <c>
        <v>33</v>
      </c>
      <c>
        <v>0</v>
      </c>
      <c>
        <v>0</v>
      </c>
      <c>
        <v>0</v>
      </c>
      <c>
        <v>1.4577564720901277</v>
      </c>
      <c>
        <v>0</v>
      </c>
      <c>
        <v>0</v>
      </c>
      <c>
        <v>0</v>
      </c>
      <c>
        <v>3.5635395681465454</v>
      </c>
      <c>
        <v>0</v>
      </c>
      <c>
        <v>0</v>
      </c>
      <c>
        <v>5.021296040236673</v>
      </c>
    </row>
    <row>
      <c>
        <v>2605583</v>
      </c>
      <c>
        <v>1</v>
      </c>
      <c>
        <is>
          <t>İZMİR</t>
        </is>
      </c>
      <c>
        <v>BAYRAKLI</v>
      </c>
      <c>
        <is>
          <t>AG Fideri</t>
        </is>
      </c>
      <c>
        <v>K-744 35-02-K00744_A_56369268_56369268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12.07.2023 15:11:57</t>
        </is>
      </c>
      <c>
        <is>
          <t>12.07.2023 16:30:34</t>
        </is>
      </c>
      <c>
        <v>1.310277777</v>
      </c>
      <c>
        <v>0</v>
      </c>
      <c>
        <v>170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58.94802099552265</v>
      </c>
      <c>
        <v>0</v>
      </c>
      <c>
        <v>0</v>
      </c>
      <c>
        <v>0</v>
      </c>
      <c>
        <v>1.1807069317937364</v>
      </c>
      <c>
        <v>0</v>
      </c>
      <c>
        <v>0</v>
      </c>
      <c>
        <v>60.12872792731638</v>
      </c>
    </row>
    <row>
      <c>
        <v>2605460</v>
      </c>
      <c>
        <v>1</v>
      </c>
      <c>
        <is>
          <t>İZMİR</t>
        </is>
      </c>
      <c>
        <v>BALÇOVA</v>
      </c>
      <c>
        <is>
          <t>Kullanıcı Bağlantı Hattı</t>
        </is>
      </c>
      <c>
        <v>K-3426 35-07-K03426_95000064968_95000064968</v>
      </c>
      <c>
        <v>AG Box / Sdk Abone Çıkış Sigorta Atığı</v>
      </c>
      <c>
        <v>Dağıtım-AG</v>
      </c>
      <c>
        <v>Uzun</v>
      </c>
      <c>
        <v>Şebeke işletmecisi</v>
      </c>
      <c>
        <v>Bildirimsiz</v>
      </c>
      <c>
        <is>
          <t>12.07.2023 12:21:34</t>
        </is>
      </c>
      <c>
        <is>
          <t>12.07.2023 13:51:22</t>
        </is>
      </c>
      <c>
        <v>1.496666666</v>
      </c>
      <c>
        <v>0</v>
      </c>
      <c>
        <v>3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1.0412271365799999</v>
      </c>
      <c>
        <v>0</v>
      </c>
      <c>
        <v>0</v>
      </c>
      <c>
        <v>0</v>
      </c>
      <c>
        <v>0</v>
      </c>
      <c>
        <v>0</v>
      </c>
      <c>
        <v>0</v>
      </c>
      <c>
        <v>1.0412271365799999</v>
      </c>
    </row>
    <row>
      <c>
        <v>2605420</v>
      </c>
      <c>
        <v>1</v>
      </c>
      <c>
        <is>
          <t>MANİSA</t>
        </is>
      </c>
      <c>
        <v>AKHİSAR</v>
      </c>
      <c>
        <is>
          <t>DM</t>
        </is>
      </c>
      <c>
        <v>DAĞDERE DM 45-72-M00097_ÇITAK M05_2106082</v>
      </c>
      <c>
        <v>Yangın</v>
      </c>
      <c>
        <v>Dağıtım-OG</v>
      </c>
      <c>
        <v>Uzun</v>
      </c>
      <c>
        <v>Şebeke işletmecisi</v>
      </c>
      <c>
        <v>Bildirimsiz</v>
      </c>
      <c>
        <is>
          <t>12.07.2023 11:30:14</t>
        </is>
      </c>
      <c>
        <is>
          <t>12.07.2023 12:04:31</t>
        </is>
      </c>
      <c>
        <v>0.571388888</v>
      </c>
      <c>
        <v>3</v>
      </c>
      <c>
        <v>1284</v>
      </c>
      <c>
        <v>5</v>
      </c>
      <c>
        <v>37</v>
      </c>
      <c>
        <v>7</v>
      </c>
      <c>
        <v>69</v>
      </c>
      <c>
        <v>0</v>
      </c>
      <c>
        <v>0</v>
      </c>
      <c>
        <v>0.41078904604499994</v>
      </c>
      <c>
        <v>62.25885192576261</v>
      </c>
      <c>
        <v>19.977255841804826</v>
      </c>
      <c>
        <v>7.372930576623338</v>
      </c>
      <c>
        <v>11.248003390735333</v>
      </c>
      <c>
        <v>15.599174248954151</v>
      </c>
      <c>
        <v>0</v>
      </c>
      <c>
        <v>0</v>
      </c>
      <c>
        <v>116.86700502992527</v>
      </c>
    </row>
    <row>
      <c>
        <v>2605128</v>
      </c>
      <c>
        <v>1</v>
      </c>
      <c>
        <is>
          <t>İZMİR</t>
        </is>
      </c>
      <c>
        <v>BORNOVA</v>
      </c>
      <c>
        <is>
          <t>OG Fideri</t>
        </is>
      </c>
      <c>
        <v>M-234 35-02-M00234_TRAFO M02_2336575</v>
      </c>
      <c>
        <v>Manevra</v>
      </c>
      <c>
        <v>Dağıtım-OG</v>
      </c>
      <c>
        <v>Uzun</v>
      </c>
      <c>
        <v>Şebeke işletmecisi</v>
      </c>
      <c>
        <v>Bildirimsiz</v>
      </c>
      <c>
        <is>
          <t>12.07.2023 03:48:05</t>
        </is>
      </c>
      <c>
        <is>
          <t>12.07.2023 03:57:24</t>
        </is>
      </c>
      <c>
        <v>0.155277777</v>
      </c>
      <c>
        <v>0</v>
      </c>
      <c>
        <v>0</v>
      </c>
      <c>
        <v>0</v>
      </c>
      <c>
        <v>0</v>
      </c>
      <c>
        <v>0</v>
      </c>
      <c>
        <v>103</v>
      </c>
      <c>
        <v>0</v>
      </c>
      <c>
        <v>4</v>
      </c>
      <c>
        <v>0</v>
      </c>
      <c>
        <v>0</v>
      </c>
      <c>
        <v>0</v>
      </c>
      <c>
        <v>0</v>
      </c>
      <c>
        <v>0</v>
      </c>
      <c>
        <v>13.703110164782517</v>
      </c>
      <c>
        <v>0</v>
      </c>
      <c>
        <v>10.362739018897345</v>
      </c>
      <c>
        <v>24.065849183679862</v>
      </c>
    </row>
    <row>
      <c>
        <v>2605234</v>
      </c>
      <c>
        <v>1</v>
      </c>
      <c>
        <is>
          <t>İZMİR</t>
        </is>
      </c>
      <c>
        <v>MENEMEN</v>
      </c>
      <c>
        <is>
          <t>DM</t>
        </is>
      </c>
      <c>
        <v>TÜRKELLİ DM (TR-4) 35-28-M00368_TÜRKELLİ ÇIKIŞ M04_56298987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12.07.2023 09:01:34</t>
        </is>
      </c>
      <c>
        <is>
          <t>12.07.2023 09:30:22</t>
        </is>
      </c>
      <c>
        <v>0.48</v>
      </c>
      <c>
        <v>0</v>
      </c>
      <c>
        <v>1115</v>
      </c>
      <c>
        <v>0</v>
      </c>
      <c>
        <v>19</v>
      </c>
      <c>
        <v>3</v>
      </c>
      <c>
        <v>93</v>
      </c>
      <c>
        <v>1</v>
      </c>
      <c>
        <v>0</v>
      </c>
      <c>
        <v>0</v>
      </c>
      <c>
        <v>112.542433937105</v>
      </c>
      <c>
        <v>0</v>
      </c>
      <c>
        <v>6.658588472386848</v>
      </c>
      <c>
        <v>23.021389629784366</v>
      </c>
      <c>
        <v>53.46923699453893</v>
      </c>
      <c>
        <v>67.89721122855899</v>
      </c>
      <c>
        <v>0</v>
      </c>
      <c>
        <v>263.5888602623741</v>
      </c>
    </row>
    <row>
      <c>
        <v>2605566</v>
      </c>
      <c>
        <v>1</v>
      </c>
      <c>
        <is>
          <t>MANİSA</t>
        </is>
      </c>
      <c>
        <v>AKHİSAR</v>
      </c>
      <c>
        <is>
          <t>AG Fideri</t>
        </is>
      </c>
      <c>
        <v>TR-1/28 45-72-M00028_A_56393623_56393623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12.07.2023 14:46:02</t>
        </is>
      </c>
      <c>
        <is>
          <t>12.07.2023 17:29:33</t>
        </is>
      </c>
      <c>
        <v>2.725277777</v>
      </c>
      <c>
        <v>0</v>
      </c>
      <c>
        <v>0</v>
      </c>
      <c>
        <v>0</v>
      </c>
      <c>
        <v>0</v>
      </c>
      <c>
        <v>0</v>
      </c>
      <c>
        <v>13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15.346228429652577</v>
      </c>
      <c>
        <v>0</v>
      </c>
      <c>
        <v>0</v>
      </c>
      <c>
        <v>15.346228429652577</v>
      </c>
    </row>
    <row>
      <c>
        <v>2605191</v>
      </c>
      <c>
        <v>1</v>
      </c>
      <c>
        <is>
          <t>MANİSA</t>
        </is>
      </c>
      <c>
        <v>ŞEHZADELER</v>
      </c>
      <c>
        <is>
          <t>KÖK</t>
        </is>
      </c>
      <c>
        <v>CANPAŞA KÖK 45-71-M00140_ALİ ÖRÜMLÜ M06_72246777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12.07.2023 08:08:51</t>
        </is>
      </c>
      <c>
        <is>
          <t>12.07.2023 10:26:36</t>
        </is>
      </c>
      <c>
        <v>2.295833333</v>
      </c>
      <c>
        <v>2</v>
      </c>
      <c>
        <v>3</v>
      </c>
      <c>
        <v>59</v>
      </c>
      <c>
        <v>37</v>
      </c>
      <c>
        <v>6</v>
      </c>
      <c>
        <v>0</v>
      </c>
      <c>
        <v>0</v>
      </c>
      <c>
        <v>0</v>
      </c>
      <c>
        <v>4.275691260674753</v>
      </c>
      <c>
        <v>4.516202219319157</v>
      </c>
      <c>
        <v>980.1998484351873</v>
      </c>
      <c>
        <v>945.1240894292239</v>
      </c>
      <c>
        <v>128.79476474213007</v>
      </c>
      <c>
        <v>0</v>
      </c>
      <c>
        <v>0</v>
      </c>
      <c>
        <v>0</v>
      </c>
      <c>
        <v>2062.910596086535</v>
      </c>
    </row>
    <row>
      <c>
        <v>2605168</v>
      </c>
      <c>
        <v>1</v>
      </c>
      <c>
        <is>
          <t>İZMİR</t>
        </is>
      </c>
      <c>
        <v>MENEMEN</v>
      </c>
      <c>
        <is>
          <t>OG Fideri</t>
        </is>
      </c>
      <c>
        <v>DM-2/2 35-28-M00128_TR-90 M01_83507415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12.07.2023 07:17:11</t>
        </is>
      </c>
      <c>
        <is>
          <t>12.07.2023 07:59:10</t>
        </is>
      </c>
      <c>
        <v>0.699722222</v>
      </c>
      <c>
        <v>0</v>
      </c>
      <c>
        <v>15</v>
      </c>
      <c>
        <v>0</v>
      </c>
      <c>
        <v>3</v>
      </c>
      <c>
        <v>0</v>
      </c>
      <c>
        <v>6</v>
      </c>
      <c>
        <v>2</v>
      </c>
      <c>
        <v>0</v>
      </c>
      <c>
        <v>0</v>
      </c>
      <c>
        <v>2.165372343368765</v>
      </c>
      <c>
        <v>0</v>
      </c>
      <c>
        <v>1.2046451904630002</v>
      </c>
      <c>
        <v>0</v>
      </c>
      <c>
        <v>1.615060207507927</v>
      </c>
      <c>
        <v>16.217722757114057</v>
      </c>
      <c>
        <v>0</v>
      </c>
      <c>
        <v>21.202800498453747</v>
      </c>
    </row>
    <row>
      <c>
        <v>2605148</v>
      </c>
      <c>
        <v>1</v>
      </c>
      <c>
        <is>
          <t>İZMİR</t>
        </is>
      </c>
      <c>
        <v>MENDERES</v>
      </c>
      <c>
        <is>
          <t>DM</t>
        </is>
      </c>
      <c>
        <v>DEĞİRMENDERE DM 35-22-M00085_ÇAMÖNÜ - ATAKÖY M09_50066540</v>
      </c>
      <c>
        <v>OG Fider Açması</v>
      </c>
      <c>
        <v>Dağıtım-OG</v>
      </c>
      <c>
        <v>Kısa</v>
      </c>
      <c>
        <v>Şebeke işletmecisi</v>
      </c>
      <c>
        <v>Bildirimsiz</v>
      </c>
      <c>
        <is>
          <t>12.07.2023 06:23:11</t>
        </is>
      </c>
      <c>
        <is>
          <t>12.07.2023 06:23:25</t>
        </is>
      </c>
      <c>
        <v>0.003888888</v>
      </c>
      <c>
        <v>1</v>
      </c>
      <c>
        <v>1521</v>
      </c>
      <c>
        <v>17</v>
      </c>
      <c>
        <v>463</v>
      </c>
      <c>
        <v>14</v>
      </c>
      <c>
        <v>311</v>
      </c>
      <c>
        <v>0</v>
      </c>
      <c>
        <v>1</v>
      </c>
      <c>
        <v>0.001966199444991445</v>
      </c>
      <c>
        <v>1.2634971168210953</v>
      </c>
      <c>
        <v>0.9748289018322244</v>
      </c>
      <c>
        <v>1.717363994400947</v>
      </c>
      <c>
        <v>0.4844462655283884</v>
      </c>
      <c>
        <v>0.5442258873016629</v>
      </c>
      <c>
        <v>0</v>
      </c>
      <c>
        <v>0.003375126697250001</v>
      </c>
      <c>
        <v>4.98970349202656</v>
      </c>
    </row>
    <row>
      <c>
        <v>2605689</v>
      </c>
      <c>
        <v>1</v>
      </c>
      <c>
        <is>
          <t>İZMİR</t>
        </is>
      </c>
      <c>
        <v>DİKİLİ</v>
      </c>
      <c>
        <is>
          <t>AG Fideri</t>
        </is>
      </c>
      <c>
        <v>ÇANDARLI TR-16 35-30-M00016_C_56366915_56366915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12.07.2023 16:48:50</t>
        </is>
      </c>
      <c>
        <is>
          <t>12.07.2023 17:45:51</t>
        </is>
      </c>
      <c>
        <v>0.950277777</v>
      </c>
      <c>
        <v>0</v>
      </c>
      <c>
        <v>37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13.157046044437445</v>
      </c>
      <c>
        <v>0</v>
      </c>
      <c>
        <v>0</v>
      </c>
      <c>
        <v>0</v>
      </c>
      <c>
        <v>0.5874809839344808</v>
      </c>
      <c>
        <v>0</v>
      </c>
      <c>
        <v>0</v>
      </c>
      <c>
        <v>13.744527028371927</v>
      </c>
    </row>
    <row>
      <c>
        <v>2605297</v>
      </c>
      <c>
        <v>1</v>
      </c>
      <c>
        <is>
          <t>İZMİR</t>
        </is>
      </c>
      <c>
        <v>SELÇUK</v>
      </c>
      <c>
        <is>
          <t>AG Fideri</t>
        </is>
      </c>
      <c>
        <v>TR-18 35-13-L00018_C_56356974_56356974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12.07.2023 09:52:02</t>
        </is>
      </c>
      <c>
        <is>
          <t>12.07.2023 10:31:05</t>
        </is>
      </c>
      <c>
        <v>0.650833333</v>
      </c>
      <c>
        <v>0</v>
      </c>
      <c>
        <v>50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7.385223138821979</v>
      </c>
      <c>
        <v>0</v>
      </c>
      <c>
        <v>0</v>
      </c>
      <c>
        <v>0</v>
      </c>
      <c>
        <v>1.9694095860917344</v>
      </c>
      <c>
        <v>0</v>
      </c>
      <c>
        <v>0</v>
      </c>
      <c>
        <v>9.354632724913714</v>
      </c>
    </row>
    <row>
      <c>
        <v>2605838</v>
      </c>
      <c>
        <v>1</v>
      </c>
      <c>
        <is>
          <t>MANİSA</t>
        </is>
      </c>
      <c>
        <v>TURGUTLU</v>
      </c>
      <c>
        <is>
          <t>Dağıtım Transformatörü</t>
        </is>
      </c>
      <c>
        <v>TR-1/80(CP ARKASI) 45-83-M00080_45-83-M00080_2349145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12.07.2023 19:33:13</t>
        </is>
      </c>
      <c>
        <is>
          <t>12.07.2023 21:57:17</t>
        </is>
      </c>
      <c>
        <v>2.401111111</v>
      </c>
      <c>
        <v>0</v>
      </c>
      <c>
        <v>1</v>
      </c>
      <c>
        <v>0</v>
      </c>
      <c>
        <v>12</v>
      </c>
      <c>
        <v>0</v>
      </c>
      <c>
        <v>1</v>
      </c>
      <c>
        <v>0</v>
      </c>
      <c>
        <v>0</v>
      </c>
      <c>
        <v>0</v>
      </c>
      <c>
        <v>0.4700553521588399</v>
      </c>
      <c>
        <v>0</v>
      </c>
      <c>
        <v>44.8985709444592</v>
      </c>
      <c>
        <v>0</v>
      </c>
      <c>
        <v>4.686475221294547</v>
      </c>
      <c>
        <v>0</v>
      </c>
      <c>
        <v>0</v>
      </c>
      <c>
        <v>50.05510151791259</v>
      </c>
    </row>
    <row>
      <c>
        <v>2605864</v>
      </c>
      <c>
        <v>1</v>
      </c>
      <c>
        <is>
          <t>MANİSA</t>
        </is>
      </c>
      <c>
        <v>ŞEHZADELER</v>
      </c>
      <c>
        <is>
          <t>KÖK</t>
        </is>
      </c>
      <c>
        <v>İĞDECİK KÖK 45-71-M00077_ŞEHİR-2 (TR-5) M04_72234121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12.07.2023 20:02:44</t>
        </is>
      </c>
      <c>
        <is>
          <t>12.07.2023 21:49:04</t>
        </is>
      </c>
      <c>
        <v>1.772222222</v>
      </c>
      <c>
        <v>2</v>
      </c>
      <c>
        <v>142</v>
      </c>
      <c>
        <v>40</v>
      </c>
      <c>
        <v>25</v>
      </c>
      <c>
        <v>5</v>
      </c>
      <c>
        <v>17</v>
      </c>
      <c>
        <v>1</v>
      </c>
      <c>
        <v>0</v>
      </c>
      <c>
        <v>1.291223663678878</v>
      </c>
      <c>
        <v>43.22511924300917</v>
      </c>
      <c>
        <v>218.5921033823721</v>
      </c>
      <c>
        <v>66.579642783844</v>
      </c>
      <c>
        <v>6.780413101843464</v>
      </c>
      <c>
        <v>25.073320423623677</v>
      </c>
      <c>
        <v>37.798328941053406</v>
      </c>
      <c>
        <v>0</v>
      </c>
      <c>
        <v>399.3401515394247</v>
      </c>
    </row>
    <row>
      <c>
        <v>2605223</v>
      </c>
      <c>
        <v>1</v>
      </c>
      <c>
        <is>
          <t>İZMİR</t>
        </is>
      </c>
      <c>
        <v>BALÇOVA</v>
      </c>
      <c>
        <is>
          <t>Dağıtım Transformatörü</t>
        </is>
      </c>
      <c>
        <v>M-3091(YATIRIM REZERVE) 35-07-M03091_35-07-M03091_80966532</v>
      </c>
      <c>
        <v>Şebeke Yenileme ve Kapasite Artışı Çalışması</v>
      </c>
      <c>
        <v>Dağıtım-AG</v>
      </c>
      <c>
        <v>Uzun</v>
      </c>
      <c>
        <v>Şebeke işletmecisi</v>
      </c>
      <c>
        <v>Bildirimli</v>
      </c>
      <c>
        <is>
          <t>12.07.2023 08:55:52</t>
        </is>
      </c>
      <c>
        <is>
          <t>12.07.2023 15:45:17</t>
        </is>
      </c>
      <c>
        <v>6.823611111</v>
      </c>
      <c>
        <v>0</v>
      </c>
      <c>
        <v>348</v>
      </c>
      <c>
        <v>0</v>
      </c>
      <c>
        <v>0</v>
      </c>
      <c>
        <v>0</v>
      </c>
      <c>
        <v>54</v>
      </c>
      <c>
        <v>0</v>
      </c>
      <c>
        <v>0</v>
      </c>
      <c>
        <v>0</v>
      </c>
      <c>
        <v>630.3665814881143</v>
      </c>
      <c>
        <v>0</v>
      </c>
      <c>
        <v>0</v>
      </c>
      <c>
        <v>0</v>
      </c>
      <c>
        <v>894.7180740717278</v>
      </c>
      <c>
        <v>0</v>
      </c>
      <c>
        <v>0</v>
      </c>
      <c>
        <v>1525.084655559842</v>
      </c>
    </row>
    <row>
      <c>
        <v>2605555</v>
      </c>
      <c>
        <v>1</v>
      </c>
      <c>
        <is>
          <t>İZMİR</t>
        </is>
      </c>
      <c>
        <v>BERGAMA</v>
      </c>
      <c>
        <is>
          <t>KÖK</t>
        </is>
      </c>
      <c>
        <v>APANÇEŞME KÖK( TR-1) 35-16-M00683_ARAPLI OVASI KARADİKEN M04_72042300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12.07.2023 14:36:02</t>
        </is>
      </c>
      <c>
        <is>
          <t>12.07.2023 15:51:32</t>
        </is>
      </c>
      <c>
        <v>1.258333333</v>
      </c>
      <c>
        <v>2</v>
      </c>
      <c>
        <v>0</v>
      </c>
      <c>
        <v>35</v>
      </c>
      <c>
        <v>0</v>
      </c>
      <c>
        <v>6</v>
      </c>
      <c>
        <v>0</v>
      </c>
      <c>
        <v>0</v>
      </c>
      <c>
        <v>0</v>
      </c>
      <c>
        <v>3.3034331620733868</v>
      </c>
      <c>
        <v>0</v>
      </c>
      <c>
        <v>190.50037261536136</v>
      </c>
      <c>
        <v>0</v>
      </c>
      <c>
        <v>17.33428401303885</v>
      </c>
      <c>
        <v>0</v>
      </c>
      <c>
        <v>0</v>
      </c>
      <c>
        <v>0</v>
      </c>
      <c>
        <v>211.1380897904736</v>
      </c>
    </row>
    <row>
      <c>
        <v>2605701</v>
      </c>
      <c>
        <v>1</v>
      </c>
      <c>
        <is>
          <t>MANİSA</t>
        </is>
      </c>
      <c>
        <v>SALİHLİ</v>
      </c>
      <c>
        <is>
          <t>TM Fideri</t>
        </is>
      </c>
      <c>
        <v>DEMİRKÖPRÜ TM 45-78-A00005_ALAŞEHİR M03_2329520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12.07.2023 17:08:07</t>
        </is>
      </c>
      <c>
        <is>
          <t>12.07.2023 17:33:09</t>
        </is>
      </c>
      <c>
        <v>0.417222222</v>
      </c>
      <c>
        <v>5</v>
      </c>
      <c>
        <v>404</v>
      </c>
      <c>
        <v>163</v>
      </c>
      <c>
        <v>326</v>
      </c>
      <c>
        <v>17</v>
      </c>
      <c>
        <v>52</v>
      </c>
      <c>
        <v>1</v>
      </c>
      <c>
        <v>0</v>
      </c>
      <c>
        <v>0.4038122516972257</v>
      </c>
      <c>
        <v>32.79029784620109</v>
      </c>
      <c>
        <v>478.5500605202314</v>
      </c>
      <c>
        <v>702.9984639218724</v>
      </c>
      <c>
        <v>25.494301776115343</v>
      </c>
      <c>
        <v>39.0209091402367</v>
      </c>
      <c>
        <v>47.879684776458724</v>
      </c>
      <c>
        <v>0</v>
      </c>
      <c>
        <v>1327.137530232813</v>
      </c>
    </row>
    <row>
      <c>
        <v>2605409</v>
      </c>
      <c>
        <v>1</v>
      </c>
      <c>
        <is>
          <t>İZMİR</t>
        </is>
      </c>
      <c>
        <v>URLA</v>
      </c>
      <c>
        <is>
          <t>TM Fideri</t>
        </is>
      </c>
      <c>
        <v>URLA TM-1 35-19-A00004_TR-B M10_2313939</v>
      </c>
      <c>
        <v>TEİAŞ Trafo Arızası</v>
      </c>
      <c>
        <v>İletim</v>
      </c>
      <c>
        <v>Uzun</v>
      </c>
      <c>
        <v>Şebeke işletmecisi</v>
      </c>
      <c>
        <v>Bildirimsiz</v>
      </c>
      <c>
        <is>
          <t>12.07.2023 11:17:31</t>
        </is>
      </c>
      <c>
        <is>
          <t>12.07.2023 11:37:31</t>
        </is>
      </c>
      <c>
        <v>0.333333333</v>
      </c>
      <c>
        <v>30</v>
      </c>
      <c>
        <v>29490</v>
      </c>
      <c>
        <v>17</v>
      </c>
      <c>
        <v>1182</v>
      </c>
      <c>
        <v>94</v>
      </c>
      <c>
        <v>4036</v>
      </c>
      <c>
        <v>11</v>
      </c>
      <c>
        <v>8</v>
      </c>
      <c>
        <v>171.78111559657108</v>
      </c>
      <c>
        <v>3326.397756008812</v>
      </c>
      <c>
        <v>15.4516833249625</v>
      </c>
      <c>
        <v>211.26252371745662</v>
      </c>
      <c>
        <v>1108.0951783979997</v>
      </c>
      <c>
        <v>2464.648022059599</v>
      </c>
      <c>
        <v>3304.2852641063537</v>
      </c>
      <c>
        <v>135.52878195752817</v>
      </c>
      <c>
        <v>10737.450325169284</v>
      </c>
    </row>
    <row>
      <c>
        <v>2605632</v>
      </c>
      <c>
        <v>1</v>
      </c>
      <c>
        <is>
          <t>İZMİR</t>
        </is>
      </c>
      <c>
        <v>ÇEŞME</v>
      </c>
      <c>
        <is>
          <t>Dağıtım Transformatörü</t>
        </is>
      </c>
      <c>
        <v>L-425 BELLONA KABİN 35-18-L00425_35-18-L00425_72105506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12.07.2023 15:51:46</t>
        </is>
      </c>
      <c>
        <is>
          <t>12.07.2023 17:46:25</t>
        </is>
      </c>
      <c>
        <v>1.910833333</v>
      </c>
      <c>
        <v>0</v>
      </c>
      <c>
        <v>208</v>
      </c>
      <c>
        <v>0</v>
      </c>
      <c>
        <v>0</v>
      </c>
      <c>
        <v>0</v>
      </c>
      <c>
        <v>81</v>
      </c>
      <c>
        <v>0</v>
      </c>
      <c>
        <v>0</v>
      </c>
      <c>
        <v>0</v>
      </c>
      <c>
        <v>225.59624709259805</v>
      </c>
      <c>
        <v>0</v>
      </c>
      <c>
        <v>0</v>
      </c>
      <c>
        <v>0</v>
      </c>
      <c>
        <v>330.66895926887787</v>
      </c>
      <c>
        <v>0</v>
      </c>
      <c>
        <v>0</v>
      </c>
      <c>
        <v>556.265206361476</v>
      </c>
    </row>
    <row>
      <c>
        <v>2605824</v>
      </c>
      <c>
        <v>1</v>
      </c>
      <c>
        <is>
          <t>İZMİR</t>
        </is>
      </c>
      <c>
        <v>ÇEŞME</v>
      </c>
      <c>
        <is>
          <t>AG Fideri</t>
        </is>
      </c>
      <c>
        <v>L-425 BELLONA KABİN 35-18-L00425_9990880_56368759_56368759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12.07.2023 19:28:55</t>
        </is>
      </c>
      <c>
        <is>
          <t>12.07.2023 20:12:52</t>
        </is>
      </c>
      <c>
        <v>0.7325</v>
      </c>
      <c>
        <v>0</v>
      </c>
      <c>
        <v>42</v>
      </c>
      <c>
        <v>0</v>
      </c>
      <c>
        <v>0</v>
      </c>
      <c>
        <v>0</v>
      </c>
      <c>
        <v>58</v>
      </c>
      <c>
        <v>0</v>
      </c>
      <c>
        <v>0</v>
      </c>
      <c>
        <v>0</v>
      </c>
      <c>
        <v>13.267689174661871</v>
      </c>
      <c>
        <v>0</v>
      </c>
      <c>
        <v>0</v>
      </c>
      <c>
        <v>0</v>
      </c>
      <c>
        <v>70.89696148864661</v>
      </c>
      <c>
        <v>0</v>
      </c>
      <c>
        <v>0</v>
      </c>
      <c>
        <v>84.16465066330848</v>
      </c>
    </row>
    <row>
      <c>
        <v>2605592</v>
      </c>
      <c>
        <v>1</v>
      </c>
      <c>
        <is>
          <t>İZMİR</t>
        </is>
      </c>
      <c>
        <v>BORNOVA</v>
      </c>
      <c>
        <is>
          <t>Saha Dağıtım Kutusu (SDK)</t>
        </is>
      </c>
      <c>
        <v>M-319 35-02-M00319_E E1B_5813203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12.07.2023 15:12:22</t>
        </is>
      </c>
      <c>
        <is>
          <t>12.07.2023 16:50:57</t>
        </is>
      </c>
      <c>
        <v>1.643055555</v>
      </c>
      <c>
        <v>0</v>
      </c>
      <c>
        <v>0</v>
      </c>
      <c>
        <v>0</v>
      </c>
      <c>
        <v>0</v>
      </c>
      <c>
        <v>0</v>
      </c>
      <c>
        <v>12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35.04749143096757</v>
      </c>
      <c>
        <v>0</v>
      </c>
      <c>
        <v>11.917410928774173</v>
      </c>
      <c>
        <v>46.96490235974174</v>
      </c>
    </row>
    <row>
      <c>
        <v>2605306</v>
      </c>
      <c>
        <v>1</v>
      </c>
      <c>
        <is>
          <t>İZMİR</t>
        </is>
      </c>
      <c>
        <v>ÇİĞLİ</v>
      </c>
      <c>
        <is>
          <t>Kullanıcı Bağlantı Hattı</t>
        </is>
      </c>
      <c>
        <v>K-1865 35-09-K01865_913494889_913494889</v>
      </c>
      <c>
        <v>AG Branşman Yeraltı Kablo Arızası</v>
      </c>
      <c>
        <v>Dağıtım-AG</v>
      </c>
      <c>
        <v>Uzun</v>
      </c>
      <c>
        <v>Şebeke işletmecisi</v>
      </c>
      <c>
        <v>Bildirimsiz</v>
      </c>
      <c>
        <is>
          <t>12.07.2023 10:05:12</t>
        </is>
      </c>
      <c>
        <is>
          <t>12.07.2023 16:38:06</t>
        </is>
      </c>
      <c>
        <v>6.548333333</v>
      </c>
      <c>
        <v>0</v>
      </c>
      <c>
        <v>13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21.754436826990016</v>
      </c>
      <c>
        <v>0</v>
      </c>
      <c>
        <v>0</v>
      </c>
      <c>
        <v>0</v>
      </c>
      <c>
        <v>0</v>
      </c>
      <c>
        <v>0</v>
      </c>
      <c>
        <v>0</v>
      </c>
      <c>
        <v>21.754436826990016</v>
      </c>
    </row>
    <row>
      <c>
        <v>2605114</v>
      </c>
      <c>
        <v>1</v>
      </c>
      <c>
        <is>
          <t>İZMİR</t>
        </is>
      </c>
      <c>
        <v>TORBALI</v>
      </c>
      <c>
        <is>
          <t>DM</t>
        </is>
      </c>
      <c>
        <v>SUBAŞI İM 35-26-A00002_KIRBAŞ L01_2035575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12.07.2023 01:14:21</t>
        </is>
      </c>
      <c>
        <is>
          <t>12.07.2023 01:53:30</t>
        </is>
      </c>
      <c>
        <v>0.6525</v>
      </c>
      <c>
        <v>1</v>
      </c>
      <c>
        <v>106</v>
      </c>
      <c>
        <v>22</v>
      </c>
      <c>
        <v>12</v>
      </c>
      <c>
        <v>8</v>
      </c>
      <c>
        <v>14</v>
      </c>
      <c>
        <v>0</v>
      </c>
      <c>
        <v>0</v>
      </c>
      <c>
        <v>0</v>
      </c>
      <c>
        <v>14.21978841717339</v>
      </c>
      <c>
        <v>173.53026974535257</v>
      </c>
      <c>
        <v>33.1179958036727</v>
      </c>
      <c>
        <v>75.0484609674365</v>
      </c>
      <c>
        <v>7.870629981081992</v>
      </c>
      <c>
        <v>0</v>
      </c>
      <c>
        <v>0</v>
      </c>
      <c>
        <v>303.78714491471715</v>
      </c>
    </row>
    <row>
      <c>
        <v>2605778</v>
      </c>
      <c>
        <v>1</v>
      </c>
      <c>
        <is>
          <t>İZMİR</t>
        </is>
      </c>
      <c>
        <v>BERGAMA</v>
      </c>
      <c>
        <is>
          <t>Dağıtım Transformatörü</t>
        </is>
      </c>
      <c>
        <v>BÖLCEK MEZARLIK-4 TR 35-16-M00266_35-16-M00266_2351787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12.07.2023 18:32:58</t>
        </is>
      </c>
      <c>
        <is>
          <t>12.07.2023 20:43:21</t>
        </is>
      </c>
      <c>
        <v>2.173055555</v>
      </c>
      <c>
        <v>0</v>
      </c>
      <c>
        <v>0</v>
      </c>
      <c>
        <v>0</v>
      </c>
      <c>
        <v>10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169.02443902193104</v>
      </c>
      <c>
        <v>0</v>
      </c>
      <c>
        <v>0</v>
      </c>
      <c>
        <v>0</v>
      </c>
      <c>
        <v>0</v>
      </c>
      <c>
        <v>169.02443902193104</v>
      </c>
    </row>
    <row>
      <c>
        <v>2605237</v>
      </c>
      <c>
        <v>1</v>
      </c>
      <c>
        <is>
          <t>İZMİR</t>
        </is>
      </c>
      <c>
        <v>BAYRAKLI</v>
      </c>
      <c>
        <is>
          <t>OG Fideri</t>
        </is>
      </c>
      <c>
        <v>K-436 35-02-K00436_TRAFO K03_2065937</v>
      </c>
      <c>
        <v>Şebeke Yenileme ve Kapasite Artışı Çalışması</v>
      </c>
      <c>
        <v>Dağıtım-OG</v>
      </c>
      <c>
        <v>Uzun</v>
      </c>
      <c>
        <v>Şebeke işletmecisi</v>
      </c>
      <c>
        <v>Bildirimli</v>
      </c>
      <c>
        <is>
          <t>12.07.2023 09:01:11</t>
        </is>
      </c>
      <c>
        <is>
          <t>12.07.2023 22:10:17</t>
        </is>
      </c>
      <c>
        <v>13.151666666</v>
      </c>
      <c>
        <v>0</v>
      </c>
      <c>
        <v>0</v>
      </c>
      <c>
        <v>0</v>
      </c>
      <c>
        <v>0</v>
      </c>
      <c>
        <v>0</v>
      </c>
      <c>
        <v>21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2343.8967139359765</v>
      </c>
      <c>
        <v>0</v>
      </c>
      <c>
        <v>0</v>
      </c>
      <c>
        <v>2343.8967139359765</v>
      </c>
    </row>
    <row>
      <c>
        <v>2605927</v>
      </c>
      <c>
        <v>1</v>
      </c>
      <c>
        <is>
          <t>İZMİR</t>
        </is>
      </c>
      <c>
        <v>KARABAĞLAR</v>
      </c>
      <c>
        <is>
          <t>AG Fideri</t>
        </is>
      </c>
      <c>
        <v>K-2340 35-01-K02340_A_56376899_56376899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12.07.2023 21:25:44</t>
        </is>
      </c>
      <c>
        <is>
          <t>12.07.2023 22:40:58</t>
        </is>
      </c>
      <c>
        <v>1.253888888</v>
      </c>
      <c>
        <v>0</v>
      </c>
      <c>
        <v>139</v>
      </c>
      <c>
        <v>0</v>
      </c>
      <c>
        <v>0</v>
      </c>
      <c>
        <v>0</v>
      </c>
      <c>
        <v>19</v>
      </c>
      <c>
        <v>0</v>
      </c>
      <c>
        <v>0</v>
      </c>
      <c>
        <v>0</v>
      </c>
      <c>
        <v>40.43821128267875</v>
      </c>
      <c>
        <v>0</v>
      </c>
      <c>
        <v>0</v>
      </c>
      <c>
        <v>0</v>
      </c>
      <c>
        <v>10.893455619118166</v>
      </c>
      <c>
        <v>0</v>
      </c>
      <c>
        <v>0</v>
      </c>
      <c>
        <v>51.331666901796915</v>
      </c>
    </row>
    <row>
      <c>
        <v>2605263</v>
      </c>
      <c>
        <v>1</v>
      </c>
      <c>
        <is>
          <t>İZMİR</t>
        </is>
      </c>
      <c>
        <v>ALİAĞA</v>
      </c>
      <c>
        <is>
          <t>TM Fideri</t>
        </is>
      </c>
      <c>
        <v>ALOSBİ TM 35-17-A00006_ŞAKRAN M05_2310717</v>
      </c>
      <c>
        <v>Şebeke Bakım Çalışması</v>
      </c>
      <c>
        <v>Dağıtım-OG</v>
      </c>
      <c>
        <v>Uzun</v>
      </c>
      <c>
        <v>Şebeke işletmecisi</v>
      </c>
      <c>
        <v>Bildirimli</v>
      </c>
      <c>
        <is>
          <t>12.07.2023 09:23:55</t>
        </is>
      </c>
      <c>
        <is>
          <t>12.07.2023 15:07:08</t>
        </is>
      </c>
      <c>
        <v>5.720277777</v>
      </c>
      <c>
        <v>7</v>
      </c>
      <c>
        <v>1476</v>
      </c>
      <c>
        <v>26</v>
      </c>
      <c>
        <v>17</v>
      </c>
      <c>
        <v>51</v>
      </c>
      <c>
        <v>131</v>
      </c>
      <c>
        <v>7</v>
      </c>
      <c>
        <v>0</v>
      </c>
      <c>
        <v>38.03983167823102</v>
      </c>
      <c>
        <v>1682.657513689253</v>
      </c>
      <c>
        <v>544.9153701319797</v>
      </c>
      <c>
        <v>85.71261721460748</v>
      </c>
      <c>
        <v>7069.047297354297</v>
      </c>
      <c>
        <v>922.1997887622883</v>
      </c>
      <c>
        <v>5597.375660283465</v>
      </c>
      <c>
        <v>0</v>
      </c>
      <c>
        <v>15939.948079114121</v>
      </c>
    </row>
    <row>
      <c>
        <v>2605157</v>
      </c>
      <c>
        <v>1</v>
      </c>
      <c>
        <is>
          <t>İZMİR</t>
        </is>
      </c>
      <c>
        <v>TİRE</v>
      </c>
      <c>
        <is>
          <t>Dağıtım Transformatörü</t>
        </is>
      </c>
      <c>
        <v>ŞEVKET ŞAKI SULAMA GRUBU 35-29-M00361_35-29-M00361_2371931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12.07.2023 06:32:57</t>
        </is>
      </c>
      <c>
        <is>
          <t>12.07.2023 07:44:33</t>
        </is>
      </c>
      <c>
        <v>1.193333333</v>
      </c>
      <c>
        <v>0</v>
      </c>
      <c>
        <v>0</v>
      </c>
      <c>
        <v>0</v>
      </c>
      <c>
        <v>19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78.01357022081893</v>
      </c>
      <c>
        <v>0</v>
      </c>
      <c>
        <v>8.39697094147477</v>
      </c>
      <c>
        <v>0</v>
      </c>
      <c>
        <v>0</v>
      </c>
      <c>
        <v>86.4105411622937</v>
      </c>
    </row>
    <row>
      <c>
        <v>2605990</v>
      </c>
      <c>
        <v>1</v>
      </c>
      <c>
        <is>
          <t>MANİSA</t>
        </is>
      </c>
      <c>
        <v>SELENDİ</v>
      </c>
      <c>
        <is>
          <t>Dağıtım Transformatörü</t>
        </is>
      </c>
      <c>
        <v>YÜCELER TR-1 45-81-M00197_45-81-M00197_2376222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12.07.2023 23:35:11</t>
        </is>
      </c>
      <c>
        <is>
          <t>13.07.2023 00:53:30</t>
        </is>
      </c>
      <c>
        <v>1.305277777</v>
      </c>
      <c>
        <v>0</v>
      </c>
      <c>
        <v>22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3.9128314297145295</v>
      </c>
      <c>
        <v>0</v>
      </c>
      <c>
        <v>0</v>
      </c>
      <c>
        <v>0</v>
      </c>
      <c>
        <v>0</v>
      </c>
      <c>
        <v>0</v>
      </c>
      <c>
        <v>0</v>
      </c>
      <c>
        <v>3.9128314297145295</v>
      </c>
    </row>
    <row>
      <c>
        <v>2605300</v>
      </c>
      <c>
        <v>1</v>
      </c>
      <c>
        <is>
          <t>İZMİR</t>
        </is>
      </c>
      <c>
        <v>BORNOVA</v>
      </c>
      <c>
        <is>
          <t>OG Fideri</t>
        </is>
      </c>
      <c>
        <v>K-705 35-02-K00705_TRAFO K01_2126699</v>
      </c>
      <c>
        <v>Şebeke Yenileme ve Kapasite Artışı Çalışması</v>
      </c>
      <c>
        <v>Dağıtım-OG</v>
      </c>
      <c>
        <v>Uzun</v>
      </c>
      <c>
        <v>Şebeke işletmecisi</v>
      </c>
      <c>
        <v>Bildirimli</v>
      </c>
      <c>
        <is>
          <t>12.07.2023 10:03:21</t>
        </is>
      </c>
      <c>
        <is>
          <t>12.07.2023 14:29:38</t>
        </is>
      </c>
      <c>
        <v>4.438055555</v>
      </c>
      <c>
        <v>0</v>
      </c>
      <c>
        <v>541</v>
      </c>
      <c>
        <v>0</v>
      </c>
      <c>
        <v>0</v>
      </c>
      <c>
        <v>0</v>
      </c>
      <c>
        <v>93</v>
      </c>
      <c>
        <v>0</v>
      </c>
      <c>
        <v>0</v>
      </c>
      <c>
        <v>0</v>
      </c>
      <c>
        <v>601.1532108032494</v>
      </c>
      <c>
        <v>0</v>
      </c>
      <c>
        <v>0</v>
      </c>
      <c>
        <v>0</v>
      </c>
      <c>
        <v>385.4406447365793</v>
      </c>
      <c>
        <v>0</v>
      </c>
      <c>
        <v>0</v>
      </c>
      <c>
        <v>986.5938555398287</v>
      </c>
    </row>
    <row>
      <c>
        <v>2605841</v>
      </c>
      <c>
        <v>1</v>
      </c>
      <c>
        <is>
          <t>MANİSA</t>
        </is>
      </c>
      <c>
        <v>ŞEHZADELER</v>
      </c>
      <c>
        <is>
          <t>Dağıtım Transformatörü</t>
        </is>
      </c>
      <c>
        <v>TİLKİKÖY TR-2 45-71-M01272_45-71-M01272_2374534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12.07.2023 19:41:15</t>
        </is>
      </c>
      <c>
        <is>
          <t>12.07.2023 21:03:10</t>
        </is>
      </c>
      <c>
        <v>1.365277777</v>
      </c>
      <c>
        <v>0</v>
      </c>
      <c>
        <v>74</v>
      </c>
      <c>
        <v>0</v>
      </c>
      <c>
        <v>18</v>
      </c>
      <c>
        <v>0</v>
      </c>
      <c>
        <v>19</v>
      </c>
      <c>
        <v>0</v>
      </c>
      <c>
        <v>0</v>
      </c>
      <c>
        <v>0</v>
      </c>
      <c>
        <v>20.676503423055554</v>
      </c>
      <c>
        <v>0</v>
      </c>
      <c>
        <v>46.131282199211846</v>
      </c>
      <c>
        <v>0</v>
      </c>
      <c>
        <v>11.215746053876021</v>
      </c>
      <c>
        <v>0</v>
      </c>
      <c>
        <v>0</v>
      </c>
      <c>
        <v>78.02353167614342</v>
      </c>
    </row>
    <row>
      <c>
        <v>2605366</v>
      </c>
      <c>
        <v>1</v>
      </c>
      <c>
        <is>
          <t>İZMİR</t>
        </is>
      </c>
      <c>
        <v>ALİAĞA</v>
      </c>
      <c>
        <is>
          <t>OG Fideri</t>
        </is>
      </c>
      <c>
        <v>ALİAĞA GIS TM 35-17-A00014_HatBaşıAyırıcı_65883204 M019_65883204</v>
      </c>
      <c>
        <v>Şebeke Yenileme ve Kapasite Artışı Çalışması</v>
      </c>
      <c>
        <v>Dağıtım-OG</v>
      </c>
      <c>
        <v>Uzun</v>
      </c>
      <c>
        <v>Şebeke işletmecisi</v>
      </c>
      <c>
        <v>Bildirimli</v>
      </c>
      <c>
        <is>
          <t>12.07.2023 11:04:04</t>
        </is>
      </c>
      <c>
        <is>
          <t>12.07.2023 14:12:53</t>
        </is>
      </c>
      <c>
        <v>3.146944444</v>
      </c>
      <c>
        <v>0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4124.0682332566075</v>
      </c>
      <c>
        <v>0</v>
      </c>
      <c>
        <v>0</v>
      </c>
      <c>
        <v>0</v>
      </c>
      <c>
        <v>4124.0682332566075</v>
      </c>
    </row>
    <row>
      <c>
        <v>2605721</v>
      </c>
      <c>
        <v>1</v>
      </c>
      <c>
        <is>
          <t>MANİSA</t>
        </is>
      </c>
      <c>
        <v>SALİHLİ</v>
      </c>
      <c>
        <is>
          <t>OG Fideri</t>
        </is>
      </c>
      <c>
        <v>CAFERBEYLI TR-2 45-78-L00704_DIREK TIPI TRAFO HUCRESI H01_2125919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12.07.2023 17:22:21</t>
        </is>
      </c>
      <c>
        <is>
          <t>12.07.2023 20:21:00</t>
        </is>
      </c>
      <c>
        <v>2.9775</v>
      </c>
      <c>
        <v>0</v>
      </c>
      <c>
        <v>185</v>
      </c>
      <c>
        <v>0</v>
      </c>
      <c>
        <v>5</v>
      </c>
      <c>
        <v>0</v>
      </c>
      <c>
        <v>12</v>
      </c>
      <c>
        <v>0</v>
      </c>
      <c>
        <v>0</v>
      </c>
      <c>
        <v>0</v>
      </c>
      <c>
        <v>114.04876887786749</v>
      </c>
      <c>
        <v>0</v>
      </c>
      <c>
        <v>24.44264102456841</v>
      </c>
      <c>
        <v>0</v>
      </c>
      <c>
        <v>71.14688706791722</v>
      </c>
      <c>
        <v>0</v>
      </c>
      <c>
        <v>0</v>
      </c>
      <c>
        <v>209.6382969703531</v>
      </c>
    </row>
    <row>
      <c>
        <v>2605343</v>
      </c>
      <c>
        <v>1</v>
      </c>
      <c>
        <is>
          <t>İZMİR</t>
        </is>
      </c>
      <c>
        <v>ÖDEMİŞ</v>
      </c>
      <c>
        <is>
          <t>Dağıtım Transformatörü</t>
        </is>
      </c>
      <c>
        <v>TR-46 35-15-L00046_35-15-L00046_2365010</v>
      </c>
      <c>
        <v>AG Atlama Kopuğu</v>
      </c>
      <c>
        <v>Dağıtım-AG</v>
      </c>
      <c>
        <v>Uzun</v>
      </c>
      <c>
        <v>Şebeke işletmecisi</v>
      </c>
      <c>
        <v>Bildirimsiz</v>
      </c>
      <c>
        <is>
          <t>12.07.2023 10:45:11</t>
        </is>
      </c>
      <c>
        <is>
          <t>12.07.2023 11:14:36</t>
        </is>
      </c>
      <c>
        <v>0.490277777</v>
      </c>
      <c>
        <v>0</v>
      </c>
      <c>
        <v>12</v>
      </c>
      <c>
        <v>0</v>
      </c>
      <c>
        <v>15</v>
      </c>
      <c>
        <v>0</v>
      </c>
      <c>
        <v>20</v>
      </c>
      <c>
        <v>0</v>
      </c>
      <c>
        <v>0</v>
      </c>
      <c>
        <v>0</v>
      </c>
      <c>
        <v>0.5348436883553513</v>
      </c>
      <c>
        <v>0</v>
      </c>
      <c>
        <v>57.040950335011125</v>
      </c>
      <c>
        <v>0</v>
      </c>
      <c>
        <v>7.0099837596636645</v>
      </c>
      <c>
        <v>0</v>
      </c>
      <c>
        <v>0</v>
      </c>
      <c>
        <v>64.58577778303014</v>
      </c>
    </row>
    <row>
      <c>
        <v>2605502</v>
      </c>
      <c>
        <v>2</v>
      </c>
      <c>
        <is>
          <t>İZMİR</t>
        </is>
      </c>
      <c>
        <v>KARABAĞLAR</v>
      </c>
      <c>
        <is>
          <t>Dağıtım Transformatörü</t>
        </is>
      </c>
      <c>
        <v>K-2485 35-01-K02485_35-01-K02485_2367491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12.07.2023 14:03:00</t>
        </is>
      </c>
      <c>
        <is>
          <t>12.07.2023 14:13:26</t>
        </is>
      </c>
      <c>
        <v>0.173888888</v>
      </c>
      <c>
        <v>0</v>
      </c>
      <c>
        <v>496</v>
      </c>
      <c>
        <v>0</v>
      </c>
      <c>
        <v>0</v>
      </c>
      <c>
        <v>0</v>
      </c>
      <c>
        <v>193</v>
      </c>
      <c>
        <v>0</v>
      </c>
      <c>
        <v>0</v>
      </c>
      <c>
        <v>0</v>
      </c>
      <c>
        <v>21.219877958345847</v>
      </c>
      <c>
        <v>0</v>
      </c>
      <c>
        <v>0</v>
      </c>
      <c>
        <v>0</v>
      </c>
      <c>
        <v>62.68755566223455</v>
      </c>
      <c>
        <v>0</v>
      </c>
      <c>
        <v>0</v>
      </c>
      <c>
        <v>83.9074336205804</v>
      </c>
    </row>
    <row>
      <c>
        <v>2605383</v>
      </c>
      <c>
        <v>1</v>
      </c>
      <c>
        <is>
          <t>İZMİR</t>
        </is>
      </c>
      <c>
        <v>KARABAĞLAR</v>
      </c>
      <c>
        <is>
          <t>Dağıtım Transformatörü</t>
        </is>
      </c>
      <c>
        <v>M-3069(YATIRIM REZERVE) 35-01-M03069_35-01-M03069_80639257</v>
      </c>
      <c>
        <v>Şebeke Yenileme ve Kapasite Artışı Çalışması</v>
      </c>
      <c>
        <v>Dağıtım-AG</v>
      </c>
      <c>
        <v>Uzun</v>
      </c>
      <c>
        <v>Şebeke işletmecisi</v>
      </c>
      <c>
        <v>Bildirimli</v>
      </c>
      <c>
        <is>
          <t>12.07.2023 11:10:32</t>
        </is>
      </c>
      <c>
        <is>
          <t>12.07.2023 17:36:00</t>
        </is>
      </c>
      <c>
        <v>6.424444444</v>
      </c>
      <c>
        <v>0</v>
      </c>
      <c>
        <v>1235</v>
      </c>
      <c>
        <v>0</v>
      </c>
      <c>
        <v>0</v>
      </c>
      <c>
        <v>0</v>
      </c>
      <c>
        <v>63</v>
      </c>
      <c>
        <v>0</v>
      </c>
      <c>
        <v>0</v>
      </c>
      <c>
        <v>0</v>
      </c>
      <c>
        <v>2018.0353081301175</v>
      </c>
      <c>
        <v>0</v>
      </c>
      <c>
        <v>0</v>
      </c>
      <c>
        <v>0</v>
      </c>
      <c>
        <v>358.0362139026544</v>
      </c>
      <c>
        <v>0</v>
      </c>
      <c>
        <v>0</v>
      </c>
      <c>
        <v>2376.071522032772</v>
      </c>
    </row>
    <row>
      <c>
        <v>2605715</v>
      </c>
      <c>
        <v>1</v>
      </c>
      <c>
        <is>
          <t>İZMİR</t>
        </is>
      </c>
      <c>
        <v>BERGAMA</v>
      </c>
      <c>
        <is>
          <t>Dağıtım Transformatörü</t>
        </is>
      </c>
      <c>
        <v>YANLIZEV TR-1 35-16-L00250_35-16-L00250_2370526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12.07.2023 17:19:41</t>
        </is>
      </c>
      <c>
        <is>
          <t>12.07.2023 18:00:31</t>
        </is>
      </c>
      <c>
        <v>0.680555555</v>
      </c>
      <c>
        <v>0</v>
      </c>
      <c>
        <v>144</v>
      </c>
      <c>
        <v>0</v>
      </c>
      <c>
        <v>8</v>
      </c>
      <c>
        <v>0</v>
      </c>
      <c>
        <v>11</v>
      </c>
      <c>
        <v>0</v>
      </c>
      <c>
        <v>0</v>
      </c>
      <c>
        <v>0</v>
      </c>
      <c>
        <v>25.41526242698318</v>
      </c>
      <c>
        <v>0</v>
      </c>
      <c>
        <v>8.933258753600402</v>
      </c>
      <c>
        <v>0</v>
      </c>
      <c>
        <v>8.10858697055606</v>
      </c>
      <c>
        <v>0</v>
      </c>
      <c>
        <v>0</v>
      </c>
      <c>
        <v>42.45710815113964</v>
      </c>
    </row>
    <row>
      <c>
        <v>2605575</v>
      </c>
      <c>
        <v>1</v>
      </c>
      <c>
        <is>
          <t>MANİSA</t>
        </is>
      </c>
      <c>
        <v>SALİHLİ</v>
      </c>
      <c>
        <is>
          <t>AG Fideri</t>
        </is>
      </c>
      <c>
        <v>KIZILAVLU TR-1 45-78-M00838_A_91288287_91288287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12.07.2023 15:01:56</t>
        </is>
      </c>
      <c>
        <is>
          <t>12.07.2023 15:34:17</t>
        </is>
      </c>
      <c>
        <v>0.539166666</v>
      </c>
      <c>
        <v>0</v>
      </c>
      <c>
        <v>30</v>
      </c>
      <c>
        <v>0</v>
      </c>
      <c>
        <v>1</v>
      </c>
      <c>
        <v>0</v>
      </c>
      <c>
        <v>4</v>
      </c>
      <c>
        <v>0</v>
      </c>
      <c>
        <v>0</v>
      </c>
      <c>
        <v>0</v>
      </c>
      <c>
        <v>3.425836096978552</v>
      </c>
      <c>
        <v>0</v>
      </c>
      <c>
        <v>1.5422086617600002</v>
      </c>
      <c>
        <v>0</v>
      </c>
      <c>
        <v>2.019562803782522</v>
      </c>
      <c>
        <v>0</v>
      </c>
      <c>
        <v>0</v>
      </c>
      <c>
        <v>6.987607562521074</v>
      </c>
    </row>
    <row>
      <c>
        <v>2605907</v>
      </c>
      <c>
        <v>1</v>
      </c>
      <c>
        <is>
          <t>İZMİR</t>
        </is>
      </c>
      <c>
        <v>MENEMEN</v>
      </c>
      <c>
        <is>
          <t>Dağıtım Transformatörü</t>
        </is>
      </c>
      <c>
        <v>KIRMAHALLE  TR-12 35-28-M00271_35-28-M00271_2351707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12.07.2023 21:00:47</t>
        </is>
      </c>
      <c>
        <is>
          <t>12.07.2023 21:59:45</t>
        </is>
      </c>
      <c>
        <v>0.982777777</v>
      </c>
      <c>
        <v>0</v>
      </c>
      <c>
        <v>87</v>
      </c>
      <c>
        <v>0</v>
      </c>
      <c>
        <v>81</v>
      </c>
      <c>
        <v>0</v>
      </c>
      <c>
        <v>17</v>
      </c>
      <c>
        <v>0</v>
      </c>
      <c>
        <v>0</v>
      </c>
      <c>
        <v>0</v>
      </c>
      <c>
        <v>21.57355353700779</v>
      </c>
      <c>
        <v>0</v>
      </c>
      <c>
        <v>38.01957811420613</v>
      </c>
      <c>
        <v>0</v>
      </c>
      <c>
        <v>8.730197861527639</v>
      </c>
      <c>
        <v>0</v>
      </c>
      <c>
        <v>0</v>
      </c>
      <c>
        <v>68.32332951274157</v>
      </c>
    </row>
    <row>
      <c>
        <v>2605821</v>
      </c>
      <c>
        <v>1</v>
      </c>
      <c>
        <is>
          <t>MANİSA</t>
        </is>
      </c>
      <c>
        <v>SARIGÖL</v>
      </c>
      <c>
        <is>
          <t>Dağıtım Transformatörü</t>
        </is>
      </c>
      <c>
        <v>BEREKETLİ TR-2 YEĞENLER 45-79-M00322_45-79-M00322_2349137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12.07.2023 19:23:25</t>
        </is>
      </c>
      <c>
        <is>
          <t>12.07.2023 19:51:37</t>
        </is>
      </c>
      <c>
        <v>0.47</v>
      </c>
      <c>
        <v>0</v>
      </c>
      <c>
        <v>22</v>
      </c>
      <c>
        <v>0</v>
      </c>
      <c>
        <v>8</v>
      </c>
      <c>
        <v>0</v>
      </c>
      <c>
        <v>1</v>
      </c>
      <c>
        <v>0</v>
      </c>
      <c>
        <v>0</v>
      </c>
      <c>
        <v>0</v>
      </c>
      <c>
        <v>1.6160796881610238</v>
      </c>
      <c>
        <v>0</v>
      </c>
      <c>
        <v>17.29950412463674</v>
      </c>
      <c>
        <v>0</v>
      </c>
      <c>
        <v>0</v>
      </c>
      <c>
        <v>0</v>
      </c>
      <c>
        <v>0</v>
      </c>
      <c>
        <v>18.915583812797763</v>
      </c>
    </row>
    <row>
      <c>
        <v>2605134</v>
      </c>
      <c>
        <v>1</v>
      </c>
      <c>
        <is>
          <t>İZMİR</t>
        </is>
      </c>
      <c>
        <v>MENEMEN</v>
      </c>
      <c>
        <is>
          <t>Saha Dağıtım Kutusu (SDK)</t>
        </is>
      </c>
      <c>
        <v>ULUKENT DM-1/11 35-28-M00569_10481548 d1b_5885256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12.07.2023 04:46:21</t>
        </is>
      </c>
      <c>
        <is>
          <t>12.07.2023 09:29:00</t>
        </is>
      </c>
      <c>
        <v>4.710833333</v>
      </c>
      <c>
        <v>0</v>
      </c>
      <c>
        <v>111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112.45911551265982</v>
      </c>
      <c>
        <v>0</v>
      </c>
      <c>
        <v>0</v>
      </c>
      <c>
        <v>0</v>
      </c>
      <c>
        <v>5.957071975671079</v>
      </c>
      <c>
        <v>0</v>
      </c>
      <c>
        <v>0</v>
      </c>
      <c>
        <v>118.4161874883309</v>
      </c>
    </row>
    <row>
      <c>
        <v>2605861</v>
      </c>
      <c>
        <v>1</v>
      </c>
      <c>
        <is>
          <t>İZMİR</t>
        </is>
      </c>
      <c>
        <v>MENEMEN</v>
      </c>
      <c>
        <is>
          <t>DM</t>
        </is>
      </c>
      <c>
        <v>MENEMEN İM 35-28-A00001_ŞEHİR-2 L08_88107414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12.07.2023 19:58:15</t>
        </is>
      </c>
      <c>
        <is>
          <t>12.07.2023 20:01:47</t>
        </is>
      </c>
      <c>
        <v>0.058888888</v>
      </c>
      <c>
        <v>1</v>
      </c>
      <c>
        <v>5432</v>
      </c>
      <c>
        <v>0</v>
      </c>
      <c>
        <v>20</v>
      </c>
      <c>
        <v>4</v>
      </c>
      <c>
        <v>1359</v>
      </c>
      <c>
        <v>1</v>
      </c>
      <c>
        <v>3</v>
      </c>
      <c>
        <v>0.06725130165951548</v>
      </c>
      <c>
        <v>75.56771766048773</v>
      </c>
      <c>
        <v>0</v>
      </c>
      <c>
        <v>0.8332092862120605</v>
      </c>
      <c>
        <v>10.318007934107301</v>
      </c>
      <c>
        <v>90.31992410942844</v>
      </c>
      <c>
        <v>13.954224636616994</v>
      </c>
      <c>
        <v>1.460462974407195</v>
      </c>
      <c>
        <v>192.52079790291924</v>
      </c>
    </row>
    <row>
      <c>
        <v>2605615</v>
      </c>
      <c>
        <v>1</v>
      </c>
      <c>
        <is>
          <t>MANİSA</t>
        </is>
      </c>
      <c>
        <v>SARIGÖL</v>
      </c>
      <c>
        <is>
          <t>DM</t>
        </is>
      </c>
      <c>
        <v>SARIGÖL DM 45-79-M00069_ULUDERBENT FİDERİ M16_2318415</v>
      </c>
      <c>
        <v>Şebeke Yenileme ve Kapasite Artışı Çalışması</v>
      </c>
      <c>
        <v>Dağıtım-OG</v>
      </c>
      <c>
        <v>Uzun</v>
      </c>
      <c>
        <v>Şebeke işletmecisi</v>
      </c>
      <c>
        <v>Bildirimli</v>
      </c>
      <c>
        <is>
          <t>12.07.2023 15:34:49</t>
        </is>
      </c>
      <c>
        <is>
          <t>12.07.2023 16:08:58</t>
        </is>
      </c>
      <c>
        <v>0.569166666</v>
      </c>
      <c>
        <v>6</v>
      </c>
      <c>
        <v>2837</v>
      </c>
      <c>
        <v>33</v>
      </c>
      <c>
        <v>567</v>
      </c>
      <c>
        <v>12</v>
      </c>
      <c>
        <v>277</v>
      </c>
      <c>
        <v>1</v>
      </c>
      <c>
        <v>0</v>
      </c>
      <c>
        <v>1.982800372925604</v>
      </c>
      <c>
        <v>223.7140735540114</v>
      </c>
      <c>
        <v>125.71068655919265</v>
      </c>
      <c>
        <v>432.74004569051124</v>
      </c>
      <c>
        <v>61.93903735867123</v>
      </c>
      <c>
        <v>91.03365609845962</v>
      </c>
      <c>
        <v>1.7825204357303477</v>
      </c>
      <c>
        <v>0</v>
      </c>
      <c>
        <v>938.9028200695021</v>
      </c>
    </row>
    <row>
      <c>
        <v>2605781</v>
      </c>
      <c>
        <v>1</v>
      </c>
      <c>
        <is>
          <t>İZMİR</t>
        </is>
      </c>
      <c>
        <v>BORNOVA</v>
      </c>
      <c>
        <is>
          <t>KÖK</t>
        </is>
      </c>
      <c>
        <v>M-531 KAVAKLIDERE KÖK 35-02-M00531_NATO M04_72200143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12.07.2023 18:37:26</t>
        </is>
      </c>
      <c>
        <is>
          <t>12.07.2023 19:55:42</t>
        </is>
      </c>
      <c>
        <v>1.304444444</v>
      </c>
      <c>
        <v>0</v>
      </c>
      <c>
        <v>8</v>
      </c>
      <c>
        <v>0</v>
      </c>
      <c>
        <v>3</v>
      </c>
      <c>
        <v>1</v>
      </c>
      <c>
        <v>0</v>
      </c>
      <c>
        <v>2</v>
      </c>
      <c>
        <v>0</v>
      </c>
      <c>
        <v>0</v>
      </c>
      <c>
        <v>3.892116761299238</v>
      </c>
      <c>
        <v>0</v>
      </c>
      <c>
        <v>1.1296372435056579</v>
      </c>
      <c>
        <v>314.9150830593976</v>
      </c>
      <c>
        <v>0</v>
      </c>
      <c>
        <v>31.01693332727428</v>
      </c>
      <c>
        <v>0</v>
      </c>
      <c>
        <v>350.9537703914768</v>
      </c>
    </row>
    <row>
      <c>
        <v>2605924</v>
      </c>
      <c>
        <v>1</v>
      </c>
      <c>
        <is>
          <t>MANİSA</t>
        </is>
      </c>
      <c>
        <v>AKHİSAR</v>
      </c>
      <c>
        <is>
          <t>KÖK</t>
        </is>
      </c>
      <c>
        <v>MASKİ ARITMA KÖK 45-72-M00121_PTT-TELEKOM RADYOLİNG ÇIKIŞ ÖZEL M03_66495145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12.07.2023 21:24:23</t>
        </is>
      </c>
      <c>
        <is>
          <t>12.07.2023 23:46:17</t>
        </is>
      </c>
      <c>
        <v>2.365</v>
      </c>
      <c>
        <v>0</v>
      </c>
      <c>
        <v>0</v>
      </c>
      <c>
        <v>0</v>
      </c>
      <c>
        <v>0</v>
      </c>
      <c>
        <v>4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15.74223082627407</v>
      </c>
      <c>
        <v>0</v>
      </c>
      <c>
        <v>0</v>
      </c>
      <c>
        <v>0</v>
      </c>
      <c>
        <v>15.74223082627407</v>
      </c>
    </row>
    <row>
      <c>
        <v>2605260</v>
      </c>
      <c>
        <v>1</v>
      </c>
      <c>
        <is>
          <t>İZMİR</t>
        </is>
      </c>
      <c>
        <v>KEMALPAŞA</v>
      </c>
      <c>
        <is>
          <t>Dağıtım Transformatörü</t>
        </is>
      </c>
      <c>
        <v>YUKARI KIZILCA TR-1 35-27-L00051_35-27-L00051_2348281</v>
      </c>
      <c>
        <v>Şebeke Yenileme ve Kapasite Artışı Çalışması</v>
      </c>
      <c>
        <v>Dağıtım-AG</v>
      </c>
      <c>
        <v>Uzun</v>
      </c>
      <c>
        <v>Şebeke işletmecisi</v>
      </c>
      <c>
        <v>Bildirimli</v>
      </c>
      <c>
        <is>
          <t>12.07.2023 09:22:14</t>
        </is>
      </c>
      <c>
        <is>
          <t>12.07.2023 18:03:21</t>
        </is>
      </c>
      <c>
        <v>8.685277777</v>
      </c>
      <c>
        <v>0</v>
      </c>
      <c>
        <v>61</v>
      </c>
      <c>
        <v>0</v>
      </c>
      <c>
        <v>7</v>
      </c>
      <c>
        <v>0</v>
      </c>
      <c>
        <v>15</v>
      </c>
      <c>
        <v>0</v>
      </c>
      <c>
        <v>0</v>
      </c>
      <c>
        <v>0</v>
      </c>
      <c>
        <v>131.80720104584944</v>
      </c>
      <c>
        <v>0</v>
      </c>
      <c>
        <v>46.44280362632697</v>
      </c>
      <c>
        <v>0</v>
      </c>
      <c>
        <v>53.576662126614224</v>
      </c>
      <c>
        <v>0</v>
      </c>
      <c>
        <v>0</v>
      </c>
      <c>
        <v>231.82666679879063</v>
      </c>
    </row>
    <row>
      <c>
        <v>2605950</v>
      </c>
      <c>
        <v>1</v>
      </c>
      <c>
        <is>
          <t>İZMİR</t>
        </is>
      </c>
      <c>
        <v>FOÇA</v>
      </c>
      <c>
        <is>
          <t>AG Fideri</t>
        </is>
      </c>
      <c>
        <v>FOÇA M-258 35-23-M00258_A_56406609_56406609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12.07.2023 22:06:23</t>
        </is>
      </c>
      <c>
        <is>
          <t>12.07.2023 23:25:27</t>
        </is>
      </c>
      <c>
        <v>1.317777777</v>
      </c>
      <c>
        <v>0</v>
      </c>
      <c>
        <v>28</v>
      </c>
      <c>
        <v>0</v>
      </c>
      <c>
        <v>4</v>
      </c>
      <c>
        <v>0</v>
      </c>
      <c>
        <v>6</v>
      </c>
      <c>
        <v>0</v>
      </c>
      <c>
        <v>0</v>
      </c>
      <c>
        <v>0</v>
      </c>
      <c>
        <v>9.165071808011175</v>
      </c>
      <c>
        <v>0</v>
      </c>
      <c>
        <v>1.0511603157107936</v>
      </c>
      <c>
        <v>0</v>
      </c>
      <c>
        <v>4.333338047656679</v>
      </c>
      <c>
        <v>0</v>
      </c>
      <c>
        <v>0</v>
      </c>
      <c>
        <v>14.549570171378647</v>
      </c>
    </row>
    <row>
      <c>
        <v>2605658</v>
      </c>
      <c>
        <v>1</v>
      </c>
      <c>
        <is>
          <t>İZMİR</t>
        </is>
      </c>
      <c>
        <v>KINIK</v>
      </c>
      <c>
        <is>
          <t>Kullanıcı Bağlantı Hattı</t>
        </is>
      </c>
      <c>
        <v>POYRACIK TR-5 35-24-L00028_955220358_955220358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12.07.2023 16:10:05</t>
        </is>
      </c>
      <c>
        <is>
          <t>12.07.2023 17:31:58</t>
        </is>
      </c>
      <c>
        <v>1.364722222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0.23651602031667335</v>
      </c>
      <c>
        <v>0</v>
      </c>
      <c>
        <v>0</v>
      </c>
      <c>
        <v>0</v>
      </c>
      <c>
        <v>0</v>
      </c>
      <c>
        <v>0</v>
      </c>
      <c>
        <v>0</v>
      </c>
      <c>
        <v>0.23651602031667335</v>
      </c>
    </row>
    <row>
      <c>
        <v>2605240</v>
      </c>
      <c>
        <v>1</v>
      </c>
      <c>
        <is>
          <t>İZMİR</t>
        </is>
      </c>
      <c>
        <v>KONAK</v>
      </c>
      <c>
        <is>
          <t>AG Fideri</t>
        </is>
      </c>
      <c>
        <v>K-601 35-01-K00601_C_56359371_56359371</v>
      </c>
      <c>
        <v>Şebeke Bakım Çalışması</v>
      </c>
      <c>
        <v>Dağıtım-AG</v>
      </c>
      <c>
        <v>Uzun</v>
      </c>
      <c>
        <v>Şebeke işletmecisi</v>
      </c>
      <c>
        <v>Bildirimli</v>
      </c>
      <c>
        <is>
          <t>12.07.2023 09:07:04</t>
        </is>
      </c>
      <c>
        <is>
          <t>12.07.2023 12:56:34</t>
        </is>
      </c>
      <c>
        <v>3.825</v>
      </c>
      <c>
        <v>0</v>
      </c>
      <c>
        <v>183</v>
      </c>
      <c>
        <v>0</v>
      </c>
      <c>
        <v>0</v>
      </c>
      <c>
        <v>0</v>
      </c>
      <c>
        <v>30</v>
      </c>
      <c>
        <v>0</v>
      </c>
      <c>
        <v>0</v>
      </c>
      <c>
        <v>0</v>
      </c>
      <c>
        <v>157.3918659162354</v>
      </c>
      <c>
        <v>0</v>
      </c>
      <c>
        <v>0</v>
      </c>
      <c>
        <v>0</v>
      </c>
      <c>
        <v>88.80430392476312</v>
      </c>
      <c>
        <v>0</v>
      </c>
      <c>
        <v>0</v>
      </c>
      <c>
        <v>246.1961698409985</v>
      </c>
    </row>
    <row>
      <c>
        <v>2605160</v>
      </c>
      <c>
        <v>1</v>
      </c>
      <c>
        <is>
          <t>İZMİR</t>
        </is>
      </c>
      <c>
        <v>ÖDEMİŞ</v>
      </c>
      <c>
        <is>
          <t>DM</t>
        </is>
      </c>
      <c>
        <v>DM-4 35-15-M00275_TR-152 GÜN SİTESİ - MANDIRA ÖZEL M02_66597049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12.07.2023 06:53:29</t>
        </is>
      </c>
      <c>
        <is>
          <t>12.07.2023 07:41:25</t>
        </is>
      </c>
      <c>
        <v>0.798888888</v>
      </c>
      <c>
        <v>0</v>
      </c>
      <c>
        <v>124</v>
      </c>
      <c>
        <v>3</v>
      </c>
      <c>
        <v>0</v>
      </c>
      <c>
        <v>1</v>
      </c>
      <c>
        <v>6</v>
      </c>
      <c>
        <v>1</v>
      </c>
      <c>
        <v>0</v>
      </c>
      <c>
        <v>0</v>
      </c>
      <c>
        <v>18.040800817256873</v>
      </c>
      <c>
        <v>14.444302060147972</v>
      </c>
      <c>
        <v>0</v>
      </c>
      <c>
        <v>12.984639473084062</v>
      </c>
      <c>
        <v>6.148655898638188</v>
      </c>
      <c>
        <v>11.689340895405973</v>
      </c>
      <c>
        <v>0</v>
      </c>
      <c>
        <v>63.30773914453306</v>
      </c>
    </row>
    <row>
      <c>
        <v>2605738</v>
      </c>
      <c>
        <v>1</v>
      </c>
      <c>
        <is>
          <t>İZMİR</t>
        </is>
      </c>
      <c>
        <v>TİRE</v>
      </c>
      <c>
        <is>
          <t>KÖK</t>
        </is>
      </c>
      <c>
        <v>BOYNUYOĞUN KÖK 35-29-L00051_DALLIK L03_72215450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12.07.2023 17:51:06</t>
        </is>
      </c>
      <c>
        <is>
          <t>12.07.2023 18:04:15</t>
        </is>
      </c>
      <c>
        <v>0.219166666</v>
      </c>
      <c>
        <v>0</v>
      </c>
      <c>
        <v>588</v>
      </c>
      <c>
        <v>0</v>
      </c>
      <c>
        <v>15</v>
      </c>
      <c>
        <v>3</v>
      </c>
      <c>
        <v>72</v>
      </c>
      <c>
        <v>0</v>
      </c>
      <c>
        <v>0</v>
      </c>
      <c>
        <v>0</v>
      </c>
      <c>
        <v>16.473449932834317</v>
      </c>
      <c>
        <v>0</v>
      </c>
      <c>
        <v>4.552233359916068</v>
      </c>
      <c>
        <v>4.834254211632901</v>
      </c>
      <c>
        <v>15.51539326461286</v>
      </c>
      <c>
        <v>0</v>
      </c>
      <c>
        <v>0</v>
      </c>
      <c>
        <v>41.37533076899615</v>
      </c>
    </row>
    <row>
      <c>
        <v>2605452</v>
      </c>
      <c>
        <v>1</v>
      </c>
      <c>
        <is>
          <t>MANİSA</t>
        </is>
      </c>
      <c>
        <v>YUNUSEMRE</v>
      </c>
      <c>
        <is>
          <t>KÖK</t>
        </is>
      </c>
      <c>
        <v>YAĞCILAR KÖK 45-71-M00179_SULAMALAR-AT ÇİFTLİĞİ M02_72258016</v>
      </c>
      <c>
        <v>Plansız Kesinti / Müdahale</v>
      </c>
      <c>
        <v>Dağıtım-OG</v>
      </c>
      <c>
        <v>Uzun</v>
      </c>
      <c>
        <v>Şebeke işletmecisi</v>
      </c>
      <c>
        <v>Bildirimsiz</v>
      </c>
      <c>
        <is>
          <t>12.07.2023 12:18:05</t>
        </is>
      </c>
      <c>
        <is>
          <t>12.07.2023 12:56:36</t>
        </is>
      </c>
      <c>
        <v>0.641944444</v>
      </c>
      <c>
        <v>3</v>
      </c>
      <c>
        <v>1</v>
      </c>
      <c>
        <v>26</v>
      </c>
      <c>
        <v>6</v>
      </c>
      <c>
        <v>8</v>
      </c>
      <c>
        <v>1</v>
      </c>
      <c>
        <v>0</v>
      </c>
      <c>
        <v>0</v>
      </c>
      <c>
        <v>29.51457424987111</v>
      </c>
      <c>
        <v>0.09594138421760832</v>
      </c>
      <c>
        <v>87.03107317426634</v>
      </c>
      <c>
        <v>1.735865186336633</v>
      </c>
      <c>
        <v>57.64827625139427</v>
      </c>
      <c>
        <v>0.012493635956370807</v>
      </c>
      <c>
        <v>0</v>
      </c>
      <c>
        <v>0</v>
      </c>
      <c>
        <v>176.03822388204233</v>
      </c>
    </row>
    <row>
      <c>
        <v>2605197</v>
      </c>
      <c>
        <v>1</v>
      </c>
      <c>
        <is>
          <t>İZMİR</t>
        </is>
      </c>
      <c>
        <v>MENDERES</v>
      </c>
      <c>
        <is>
          <t>DM</t>
        </is>
      </c>
      <c>
        <v>SULTAN DM 35-25-M00121_ÖZDERE M-23 M10_72117236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12.07.2023 08:15:59</t>
        </is>
      </c>
      <c>
        <is>
          <t>12.07.2023 08:29:42</t>
        </is>
      </c>
      <c>
        <v>0.228611111</v>
      </c>
      <c>
        <v>0</v>
      </c>
      <c>
        <v>1768</v>
      </c>
      <c>
        <v>0</v>
      </c>
      <c>
        <v>12</v>
      </c>
      <c>
        <v>1</v>
      </c>
      <c>
        <v>108</v>
      </c>
      <c>
        <v>0</v>
      </c>
      <c>
        <v>0</v>
      </c>
      <c>
        <v>0</v>
      </c>
      <c>
        <v>69.72817768936176</v>
      </c>
      <c>
        <v>0</v>
      </c>
      <c>
        <v>5.809958624301766</v>
      </c>
      <c>
        <v>1.5053445799304002</v>
      </c>
      <c>
        <v>30.20399816322828</v>
      </c>
      <c>
        <v>0</v>
      </c>
      <c>
        <v>0</v>
      </c>
      <c>
        <v>107.2474790568222</v>
      </c>
    </row>
    <row>
      <c>
        <v>2605905</v>
      </c>
      <c>
        <v>2</v>
      </c>
      <c>
        <is>
          <t>MANİSA</t>
        </is>
      </c>
      <c>
        <v>ALAŞEHİR</v>
      </c>
      <c>
        <is>
          <t>OG Fideri</t>
        </is>
      </c>
      <c>
        <v>NARLIDERE TR-4 45-73-M00702_DIREK TIPI TRAFO HUCRESI H01_2094281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12.07.2023 21:49:00</t>
        </is>
      </c>
      <c>
        <is>
          <t>12.07.2023 22:21:50</t>
        </is>
      </c>
      <c>
        <v>0.547222222</v>
      </c>
      <c>
        <v>0</v>
      </c>
      <c>
        <v>55</v>
      </c>
      <c>
        <v>0</v>
      </c>
      <c>
        <v>28</v>
      </c>
      <c>
        <v>0</v>
      </c>
      <c>
        <v>6</v>
      </c>
      <c>
        <v>0</v>
      </c>
      <c>
        <v>0</v>
      </c>
      <c>
        <v>0</v>
      </c>
      <c>
        <v>6.850940870241048</v>
      </c>
      <c>
        <v>0</v>
      </c>
      <c>
        <v>15.825532017053641</v>
      </c>
      <c>
        <v>0</v>
      </c>
      <c>
        <v>1.5361784585013751</v>
      </c>
      <c>
        <v>0</v>
      </c>
      <c>
        <v>0</v>
      </c>
      <c>
        <v>24.212651345796065</v>
      </c>
    </row>
    <row>
      <c>
        <v>2605695</v>
      </c>
      <c>
        <v>1</v>
      </c>
      <c>
        <is>
          <t>MANİSA</t>
        </is>
      </c>
      <c>
        <v>KULA</v>
      </c>
      <c>
        <is>
          <t>Kullanıcı Bağlantı Hattı</t>
        </is>
      </c>
      <c>
        <v>ERENBAĞ TR-1 45-77-L00139_945510095_945510095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12.07.2023 16:54:42</t>
        </is>
      </c>
      <c>
        <is>
          <t>12.07.2023 18:31:23</t>
        </is>
      </c>
      <c>
        <v>1.611388888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0.3862985639411111</v>
      </c>
      <c>
        <v>0</v>
      </c>
      <c>
        <v>0</v>
      </c>
      <c>
        <v>0</v>
      </c>
      <c>
        <v>0</v>
      </c>
      <c>
        <v>0</v>
      </c>
      <c>
        <v>0</v>
      </c>
      <c>
        <v>0.3862985639411111</v>
      </c>
    </row>
    <row>
      <c>
        <v>2605303</v>
      </c>
      <c>
        <v>1</v>
      </c>
      <c>
        <is>
          <t>İZMİR</t>
        </is>
      </c>
      <c>
        <v>BUCA</v>
      </c>
      <c>
        <is>
          <t>Dağıtım Transformatörü</t>
        </is>
      </c>
      <c>
        <v>M-3410(YATIRIM REZERVE) 35-03-M03410_35-03-M03410_88064591</v>
      </c>
      <c>
        <v>Şebeke Yenileme ve Kapasite Artışı Çalışması</v>
      </c>
      <c>
        <v>Dağıtım-AG</v>
      </c>
      <c>
        <v>Uzun</v>
      </c>
      <c>
        <v>Şebeke işletmecisi</v>
      </c>
      <c>
        <v>Bildirimli</v>
      </c>
      <c>
        <is>
          <t>12.07.2023 09:55:35</t>
        </is>
      </c>
      <c>
        <is>
          <t>12.07.2023 16:12:58</t>
        </is>
      </c>
      <c>
        <v>6.289722222</v>
      </c>
      <c>
        <v>0</v>
      </c>
      <c>
        <v>673</v>
      </c>
      <c>
        <v>0</v>
      </c>
      <c>
        <v>0</v>
      </c>
      <c>
        <v>0</v>
      </c>
      <c>
        <v>41</v>
      </c>
      <c>
        <v>0</v>
      </c>
      <c>
        <v>0</v>
      </c>
      <c>
        <v>0</v>
      </c>
      <c>
        <v>1008.2229884921605</v>
      </c>
      <c>
        <v>0</v>
      </c>
      <c>
        <v>0</v>
      </c>
      <c>
        <v>0</v>
      </c>
      <c>
        <v>262.0536811060719</v>
      </c>
      <c>
        <v>0</v>
      </c>
      <c>
        <v>0</v>
      </c>
      <c>
        <v>1270.2766695982325</v>
      </c>
    </row>
    <row>
      <c>
        <v>2605154</v>
      </c>
      <c>
        <v>1</v>
      </c>
      <c>
        <is>
          <t>MANİSA</t>
        </is>
      </c>
      <c>
        <v>ŞEHZADELER</v>
      </c>
      <c>
        <is>
          <t>OG Fideri</t>
        </is>
      </c>
      <c>
        <v>DM-1/59 45-71-M00020_KUŞLUBAHÇE M02_66398633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12.07.2023 06:34:25</t>
        </is>
      </c>
      <c>
        <is>
          <t>12.07.2023 06:58:34</t>
        </is>
      </c>
      <c>
        <v>0.4025</v>
      </c>
      <c>
        <v>0</v>
      </c>
      <c>
        <v>344</v>
      </c>
      <c>
        <v>0</v>
      </c>
      <c>
        <v>2</v>
      </c>
      <c>
        <v>3</v>
      </c>
      <c>
        <v>12</v>
      </c>
      <c>
        <v>1</v>
      </c>
      <c>
        <v>0</v>
      </c>
      <c>
        <v>0</v>
      </c>
      <c>
        <v>24.03778392607968</v>
      </c>
      <c>
        <v>0</v>
      </c>
      <c>
        <v>0.03234793896604551</v>
      </c>
      <c>
        <v>9.302401035261493</v>
      </c>
      <c>
        <v>1.0174917452791596</v>
      </c>
      <c>
        <v>8.684514775337101</v>
      </c>
      <c>
        <v>0</v>
      </c>
      <c>
        <v>43.07453942092348</v>
      </c>
    </row>
    <row>
      <c>
        <v>2605770</v>
      </c>
      <c>
        <v>1</v>
      </c>
      <c>
        <is>
          <t>İZMİR</t>
        </is>
      </c>
      <c>
        <v>KARABURUN</v>
      </c>
      <c>
        <is>
          <t>Dağıtım Transformatörü</t>
        </is>
      </c>
      <c>
        <v>BOYABAĞ TR-1 35-21-L00113_35-21-L00113_2373867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12.07.2023 18:29:10</t>
        </is>
      </c>
      <c>
        <is>
          <t>12.07.2023 19:48:30</t>
        </is>
      </c>
      <c>
        <v>1.322222222</v>
      </c>
      <c>
        <v>0</v>
      </c>
      <c>
        <v>81</v>
      </c>
      <c>
        <v>0</v>
      </c>
      <c>
        <v>17</v>
      </c>
      <c>
        <v>0</v>
      </c>
      <c>
        <v>16</v>
      </c>
      <c>
        <v>0</v>
      </c>
      <c>
        <v>0</v>
      </c>
      <c>
        <v>0</v>
      </c>
      <c>
        <v>18.482504318245162</v>
      </c>
      <c>
        <v>0</v>
      </c>
      <c>
        <v>4.044495035477815</v>
      </c>
      <c>
        <v>0</v>
      </c>
      <c>
        <v>14.699760889901622</v>
      </c>
      <c>
        <v>0</v>
      </c>
      <c>
        <v>0</v>
      </c>
      <c>
        <v>37.2267602436246</v>
      </c>
    </row>
    <row>
      <c>
        <v>2605246</v>
      </c>
      <c>
        <v>1</v>
      </c>
      <c>
        <is>
          <t>İZMİR</t>
        </is>
      </c>
      <c>
        <v>URLA</v>
      </c>
      <c>
        <is>
          <t>Dağıtım Transformatörü</t>
        </is>
      </c>
      <c>
        <v>TR-55 KÖK 35-19-M00055_35-19-M00055_76783896</v>
      </c>
      <c>
        <v>Şebeke Yenileme ve Kapasite Artışı Çalışması</v>
      </c>
      <c>
        <v>Dağıtım-AG</v>
      </c>
      <c>
        <v>Uzun</v>
      </c>
      <c>
        <v>Şebeke işletmecisi</v>
      </c>
      <c>
        <v>Bildirimli</v>
      </c>
      <c>
        <is>
          <t>12.07.2023 09:13:37</t>
        </is>
      </c>
      <c>
        <is>
          <t>12.07.2023 17:39:44</t>
        </is>
      </c>
      <c>
        <v>8.435277777</v>
      </c>
      <c>
        <v>0</v>
      </c>
      <c>
        <v>125</v>
      </c>
      <c>
        <v>0</v>
      </c>
      <c>
        <v>8</v>
      </c>
      <c>
        <v>0</v>
      </c>
      <c>
        <v>26</v>
      </c>
      <c>
        <v>0</v>
      </c>
      <c>
        <v>1</v>
      </c>
      <c>
        <v>0</v>
      </c>
      <c>
        <v>362.4251474365293</v>
      </c>
      <c>
        <v>0</v>
      </c>
      <c>
        <v>29.14408288038092</v>
      </c>
      <c>
        <v>0</v>
      </c>
      <c>
        <v>923.1008627570432</v>
      </c>
      <c>
        <v>0</v>
      </c>
      <c>
        <v>143.1469224607629</v>
      </c>
      <c>
        <v>1457.8170155347163</v>
      </c>
    </row>
    <row>
      <c>
        <v>2605747</v>
      </c>
      <c>
        <v>1</v>
      </c>
      <c>
        <is>
          <t>İZMİR</t>
        </is>
      </c>
      <c>
        <v>BAYINDIR</v>
      </c>
      <c>
        <is>
          <t>Dağıtım Transformatörü</t>
        </is>
      </c>
      <c>
        <v>BURUNCUK TR-1 35-20-L00247_35-20-L00247_82709368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12.07.2023 18:00:59</t>
        </is>
      </c>
      <c>
        <is>
          <t>12.07.2023 23:44:07</t>
        </is>
      </c>
      <c>
        <v>5.718888888</v>
      </c>
      <c>
        <v>0</v>
      </c>
      <c>
        <v>64</v>
      </c>
      <c>
        <v>0</v>
      </c>
      <c>
        <v>1</v>
      </c>
      <c>
        <v>0</v>
      </c>
      <c>
        <v>7</v>
      </c>
      <c>
        <v>0</v>
      </c>
      <c>
        <v>0</v>
      </c>
      <c>
        <v>0</v>
      </c>
      <c>
        <v>68.2199107084211</v>
      </c>
      <c>
        <v>0</v>
      </c>
      <c>
        <v>5.467145336447127</v>
      </c>
      <c>
        <v>0</v>
      </c>
      <c>
        <v>15.444161939125713</v>
      </c>
      <c>
        <v>0</v>
      </c>
      <c>
        <v>0</v>
      </c>
      <c>
        <v>89.13121798399393</v>
      </c>
    </row>
    <row>
      <c>
        <v>2605601</v>
      </c>
      <c>
        <v>1</v>
      </c>
      <c>
        <is>
          <t>İZMİR</t>
        </is>
      </c>
      <c>
        <v>MENEMEN</v>
      </c>
      <c>
        <is>
          <t>Dağıtım Transformatörü</t>
        </is>
      </c>
      <c>
        <v>ASARLIK TR-11 35-28-L00129_35-28-L00129_2377225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12.07.2023 15:22:05</t>
        </is>
      </c>
      <c>
        <is>
          <t>12.07.2023 17:17:42</t>
        </is>
      </c>
      <c>
        <v>1.926944444</v>
      </c>
      <c>
        <v>0</v>
      </c>
      <c>
        <v>160</v>
      </c>
      <c>
        <v>0</v>
      </c>
      <c>
        <v>0</v>
      </c>
      <c>
        <v>0</v>
      </c>
      <c>
        <v>11</v>
      </c>
      <c>
        <v>0</v>
      </c>
      <c>
        <v>0</v>
      </c>
      <c>
        <v>0</v>
      </c>
      <c>
        <v>65.86980692279803</v>
      </c>
      <c>
        <v>0</v>
      </c>
      <c>
        <v>0</v>
      </c>
      <c>
        <v>0</v>
      </c>
      <c>
        <v>26.133142671838872</v>
      </c>
      <c>
        <v>0</v>
      </c>
      <c>
        <v>0</v>
      </c>
      <c>
        <v>92.0029495946369</v>
      </c>
    </row>
    <row>
      <c>
        <v>2605724</v>
      </c>
      <c>
        <v>1</v>
      </c>
      <c>
        <is>
          <t>İZMİR</t>
        </is>
      </c>
      <c>
        <v>FOÇA</v>
      </c>
      <c>
        <is>
          <t>AG Fideri</t>
        </is>
      </c>
      <c>
        <v>ALİAĞA M-564 35-17-M00564_C_65502627_65502627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12.07.2023 17:28:51</t>
        </is>
      </c>
      <c>
        <is>
          <t>12.07.2023 18:16:15</t>
        </is>
      </c>
      <c>
        <v>0.79</v>
      </c>
      <c>
        <v>0</v>
      </c>
      <c>
        <v>27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5.534903143325315</v>
      </c>
      <c>
        <v>0</v>
      </c>
      <c>
        <v>0</v>
      </c>
      <c>
        <v>0</v>
      </c>
      <c>
        <v>2.2036877010459044</v>
      </c>
      <c>
        <v>0</v>
      </c>
      <c>
        <v>0</v>
      </c>
      <c>
        <v>7.7385908443712195</v>
      </c>
    </row>
    <row>
      <c>
        <v>2605269</v>
      </c>
      <c>
        <v>1</v>
      </c>
      <c>
        <is>
          <t>MANİSA</t>
        </is>
      </c>
      <c>
        <v>SELENDİ</v>
      </c>
      <c>
        <is>
          <t>OG Fideri</t>
        </is>
      </c>
      <c>
        <v>SELENDİ TR-12 45-81-M00012_TR-11 M02_2321242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12.07.2023 09:38:01</t>
        </is>
      </c>
      <c>
        <is>
          <t>12.07.2023 10:30:26</t>
        </is>
      </c>
      <c>
        <v>0.873611111</v>
      </c>
      <c>
        <v>1</v>
      </c>
      <c>
        <v>463</v>
      </c>
      <c>
        <v>0</v>
      </c>
      <c>
        <v>120</v>
      </c>
      <c>
        <v>0</v>
      </c>
      <c>
        <v>72</v>
      </c>
      <c>
        <v>0</v>
      </c>
      <c>
        <v>0</v>
      </c>
      <c>
        <v>0.19832564682888887</v>
      </c>
      <c>
        <v>67.62110022576111</v>
      </c>
      <c>
        <v>0</v>
      </c>
      <c>
        <v>58.30684253033785</v>
      </c>
      <c>
        <v>0</v>
      </c>
      <c>
        <v>35.652717351307196</v>
      </c>
      <c>
        <v>0</v>
      </c>
      <c>
        <v>0</v>
      </c>
      <c>
        <v>161.77898575423504</v>
      </c>
    </row>
    <row>
      <c>
        <v>2605933</v>
      </c>
      <c>
        <v>1</v>
      </c>
      <c>
        <is>
          <t>İZMİR</t>
        </is>
      </c>
      <c>
        <v>BORNOVA</v>
      </c>
      <c>
        <is>
          <t>OG Fideri</t>
        </is>
      </c>
      <c>
        <v>K-4003 35-02-K04003_K-1527 K01_2086924</v>
      </c>
      <c>
        <v>Manevra</v>
      </c>
      <c>
        <v>Dağıtım-OG</v>
      </c>
      <c>
        <v>Uzun</v>
      </c>
      <c>
        <v>Şebeke işletmecisi</v>
      </c>
      <c>
        <v>Bildirimsiz</v>
      </c>
      <c>
        <is>
          <t>12.07.2023 21:41:50</t>
        </is>
      </c>
      <c>
        <is>
          <t>12.07.2023 21:56:45</t>
        </is>
      </c>
      <c>
        <v>0.248611111</v>
      </c>
      <c>
        <v>0</v>
      </c>
      <c>
        <v>0</v>
      </c>
      <c>
        <v>0</v>
      </c>
      <c>
        <v>0</v>
      </c>
      <c>
        <v>2</v>
      </c>
      <c>
        <v>7</v>
      </c>
      <c>
        <v>1</v>
      </c>
      <c>
        <v>0</v>
      </c>
      <c>
        <v>0</v>
      </c>
      <c>
        <v>0</v>
      </c>
      <c>
        <v>0</v>
      </c>
      <c>
        <v>0</v>
      </c>
      <c>
        <v>5.590115798531203</v>
      </c>
      <c>
        <v>2.215297363821722</v>
      </c>
      <c>
        <v>2.5190451083445513</v>
      </c>
      <c>
        <v>0</v>
      </c>
      <c>
        <v>10.324458270697477</v>
      </c>
    </row>
    <row>
      <c>
        <v>2605979</v>
      </c>
      <c>
        <v>1</v>
      </c>
      <c>
        <is>
          <t>İZMİR</t>
        </is>
      </c>
      <c>
        <v>KEMALPAŞA</v>
      </c>
      <c>
        <is>
          <t>DM</t>
        </is>
      </c>
      <c>
        <v>LEZİTA DM 35-27-M00950_AYDINLAR M09_49855400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12.07.2023 23:08:11</t>
        </is>
      </c>
      <c>
        <is>
          <t>12.07.2023 23:34:49</t>
        </is>
      </c>
      <c>
        <v>0.443888888</v>
      </c>
      <c>
        <v>0</v>
      </c>
      <c>
        <v>0</v>
      </c>
      <c>
        <v>4</v>
      </c>
      <c>
        <v>4</v>
      </c>
      <c>
        <v>3</v>
      </c>
      <c>
        <v>2</v>
      </c>
      <c>
        <v>6</v>
      </c>
      <c>
        <v>0</v>
      </c>
      <c>
        <v>0</v>
      </c>
      <c>
        <v>0</v>
      </c>
      <c>
        <v>4.4051277528614765</v>
      </c>
      <c>
        <v>5.359654322399679</v>
      </c>
      <c>
        <v>84.8159344110781</v>
      </c>
      <c>
        <v>0</v>
      </c>
      <c>
        <v>156.95890598029638</v>
      </c>
      <c>
        <v>0</v>
      </c>
      <c>
        <v>251.53962246663565</v>
      </c>
    </row>
    <row>
      <c>
        <v>2605123</v>
      </c>
      <c>
        <v>1</v>
      </c>
      <c>
        <is>
          <t>MANİSA</t>
        </is>
      </c>
      <c>
        <v>AKHİSAR</v>
      </c>
      <c>
        <is>
          <t>OG Fideri</t>
        </is>
      </c>
      <c>
        <v>TR-2/22 45-72-L00022_DIREK TIPI TRAFO HUCRESI H01_2107010</v>
      </c>
      <c>
        <v>OG Kademe Ayarı</v>
      </c>
      <c>
        <v>Dağıtım-OG</v>
      </c>
      <c>
        <v>Uzun</v>
      </c>
      <c>
        <v>Şebeke işletmecisi</v>
      </c>
      <c>
        <v>Bildirimsiz</v>
      </c>
      <c>
        <is>
          <t>12.07.2023 02:31:54</t>
        </is>
      </c>
      <c>
        <is>
          <t>12.07.2023 02:52:11</t>
        </is>
      </c>
      <c>
        <v>0.338055555</v>
      </c>
      <c>
        <v>0</v>
      </c>
      <c>
        <v>306</v>
      </c>
      <c>
        <v>0</v>
      </c>
      <c>
        <v>3</v>
      </c>
      <c>
        <v>0</v>
      </c>
      <c>
        <v>16</v>
      </c>
      <c>
        <v>0</v>
      </c>
      <c>
        <v>0</v>
      </c>
      <c>
        <v>0</v>
      </c>
      <c>
        <v>16.778358276190957</v>
      </c>
      <c>
        <v>0</v>
      </c>
      <c>
        <v>0.015185519669820001</v>
      </c>
      <c>
        <v>0</v>
      </c>
      <c>
        <v>2.5207896591918795</v>
      </c>
      <c>
        <v>0</v>
      </c>
      <c>
        <v>0</v>
      </c>
      <c>
        <v>19.314333455052658</v>
      </c>
    </row>
    <row>
      <c>
        <v>2605515</v>
      </c>
      <c>
        <v>1</v>
      </c>
      <c>
        <is>
          <t>MANİSA</t>
        </is>
      </c>
      <c>
        <v>SALİHLİ</v>
      </c>
      <c>
        <is>
          <t>KÖK</t>
        </is>
      </c>
      <c>
        <v>ÇAPAKLI KÖK 45-78-M01161_GÖKÇEKÖY M05_78225836</v>
      </c>
      <c>
        <v>OG Fider Açması</v>
      </c>
      <c>
        <v>Dağıtım-OG</v>
      </c>
      <c>
        <v>Kısa</v>
      </c>
      <c>
        <v>Şebeke işletmecisi</v>
      </c>
      <c>
        <v>Bildirimsiz</v>
      </c>
      <c>
        <is>
          <t>12.07.2023 13:44:51</t>
        </is>
      </c>
      <c>
        <is>
          <t>12.07.2023 13:45:21</t>
        </is>
      </c>
      <c>
        <v>0.008333333</v>
      </c>
      <c>
        <v>4</v>
      </c>
      <c>
        <v>267</v>
      </c>
      <c>
        <v>86</v>
      </c>
      <c>
        <v>112</v>
      </c>
      <c>
        <v>6</v>
      </c>
      <c>
        <v>17</v>
      </c>
      <c>
        <v>2</v>
      </c>
      <c>
        <v>0</v>
      </c>
      <c>
        <v>0.00281379114121</v>
      </c>
      <c>
        <v>0.39150666732438316</v>
      </c>
      <c>
        <v>5.312894920967824</v>
      </c>
      <c>
        <v>3.0271867798782206</v>
      </c>
      <c>
        <v>0.251921479684275</v>
      </c>
      <c>
        <v>0.09233881968819667</v>
      </c>
      <c>
        <v>1.2889263545687206</v>
      </c>
      <c>
        <v>0</v>
      </c>
      <c>
        <v>10.36758881325283</v>
      </c>
    </row>
    <row>
      <c>
        <v>2605810</v>
      </c>
      <c>
        <v>1</v>
      </c>
      <c>
        <is>
          <t>İZMİR</t>
        </is>
      </c>
      <c>
        <v>BAYINDIR</v>
      </c>
      <c>
        <is>
          <t>AG Fideri</t>
        </is>
      </c>
      <c>
        <v>MAHMUT SILAY SULAMA GRUBU 35-29-M00267_A_91025895_91025895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12.07.2023 19:06:10</t>
        </is>
      </c>
      <c>
        <is>
          <t>12.07.2023 23:50:00</t>
        </is>
      </c>
      <c>
        <v>4.730555555</v>
      </c>
      <c>
        <v>0</v>
      </c>
      <c>
        <v>0</v>
      </c>
      <c>
        <v>0</v>
      </c>
      <c>
        <v>5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157.66175021830867</v>
      </c>
      <c>
        <v>0</v>
      </c>
      <c>
        <v>72.07691602189904</v>
      </c>
      <c>
        <v>0</v>
      </c>
      <c>
        <v>0</v>
      </c>
      <c>
        <v>229.7386662402077</v>
      </c>
    </row>
    <row>
      <c>
        <v>2605916</v>
      </c>
      <c>
        <v>1</v>
      </c>
      <c>
        <is>
          <t>İZMİR</t>
        </is>
      </c>
      <c>
        <v>BERGAMA</v>
      </c>
      <c>
        <is>
          <t>Dağıtım Transformatörü</t>
        </is>
      </c>
      <c>
        <v>BÖLCEK-1 TR 35-16-M00022_35-16-M00022_2365368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12.07.2023 21:12:37</t>
        </is>
      </c>
      <c>
        <is>
          <t>12.07.2023 22:47:15</t>
        </is>
      </c>
      <c>
        <v>1.577222222</v>
      </c>
      <c>
        <v>0</v>
      </c>
      <c>
        <v>142</v>
      </c>
      <c>
        <v>0</v>
      </c>
      <c>
        <v>8</v>
      </c>
      <c>
        <v>0</v>
      </c>
      <c>
        <v>8</v>
      </c>
      <c>
        <v>0</v>
      </c>
      <c>
        <v>0</v>
      </c>
      <c>
        <v>0</v>
      </c>
      <c>
        <v>39.0105921398453</v>
      </c>
      <c>
        <v>0</v>
      </c>
      <c>
        <v>25.015420661634106</v>
      </c>
      <c>
        <v>0</v>
      </c>
      <c>
        <v>10.601443892906204</v>
      </c>
      <c>
        <v>0</v>
      </c>
      <c>
        <v>0</v>
      </c>
      <c>
        <v>74.62745669438561</v>
      </c>
    </row>
    <row>
      <c>
        <v>2605661</v>
      </c>
      <c>
        <v>1</v>
      </c>
      <c>
        <is>
          <t>MANİSA</t>
        </is>
      </c>
      <c>
        <v>SOMA</v>
      </c>
      <c>
        <is>
          <t>KÖK</t>
        </is>
      </c>
      <c>
        <v>ÜÇYOL KÖK 45-82-M00128_VAKIFLI-NALDÖKEN M03_2090477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12.07.2023 16:19:06</t>
        </is>
      </c>
      <c>
        <is>
          <t>12.07.2023 17:14:47</t>
        </is>
      </c>
      <c>
        <v>0.928055555</v>
      </c>
      <c>
        <v>0</v>
      </c>
      <c>
        <v>220</v>
      </c>
      <c>
        <v>0</v>
      </c>
      <c>
        <v>0</v>
      </c>
      <c>
        <v>0</v>
      </c>
      <c>
        <v>14</v>
      </c>
      <c>
        <v>0</v>
      </c>
      <c>
        <v>0</v>
      </c>
      <c>
        <v>0</v>
      </c>
      <c>
        <v>19.33553254136756</v>
      </c>
      <c>
        <v>0</v>
      </c>
      <c>
        <v>0</v>
      </c>
      <c>
        <v>0</v>
      </c>
      <c>
        <v>4.609646106605641</v>
      </c>
      <c>
        <v>0</v>
      </c>
      <c>
        <v>0</v>
      </c>
      <c>
        <v>23.9451786479732</v>
      </c>
    </row>
    <row>
      <c>
        <v>2605684</v>
      </c>
      <c>
        <v>1</v>
      </c>
      <c>
        <is>
          <t>MANİSA</t>
        </is>
      </c>
      <c>
        <v>SARIGÖL</v>
      </c>
      <c>
        <is>
          <t>AG Fideri</t>
        </is>
      </c>
      <c>
        <v>BEREKETLİ TR-1 45-79-M00323_B_56404702_56404702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12.07.2023 16:35:35</t>
        </is>
      </c>
      <c>
        <is>
          <t>12.07.2023 18:16:41</t>
        </is>
      </c>
      <c>
        <v>1.685</v>
      </c>
      <c>
        <v>0</v>
      </c>
      <c>
        <v>2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0.8664714385553001</v>
      </c>
      <c>
        <v>0</v>
      </c>
      <c>
        <v>1.87380518023887</v>
      </c>
      <c>
        <v>0</v>
      </c>
      <c>
        <v>0</v>
      </c>
      <c>
        <v>0</v>
      </c>
      <c>
        <v>0</v>
      </c>
      <c>
        <v>2.7402766187941703</v>
      </c>
    </row>
    <row>
      <c>
        <v>2605186</v>
      </c>
      <c>
        <v>1</v>
      </c>
      <c>
        <is>
          <t>İZMİR</t>
        </is>
      </c>
      <c>
        <v>KİRAZ</v>
      </c>
      <c>
        <is>
          <t>AG Fideri</t>
        </is>
      </c>
      <c>
        <v>YENİŞEHİR TR-4 35-31-L00112_A_91203749_91203749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12.07.2023 07:47:01</t>
        </is>
      </c>
      <c>
        <is>
          <t>12.07.2023 10:09:04</t>
        </is>
      </c>
      <c>
        <v>2.3675</v>
      </c>
      <c>
        <v>0</v>
      </c>
      <c>
        <v>13</v>
      </c>
      <c>
        <v>0</v>
      </c>
      <c>
        <v>11</v>
      </c>
      <c>
        <v>0</v>
      </c>
      <c>
        <v>8</v>
      </c>
      <c>
        <v>0</v>
      </c>
      <c>
        <v>0</v>
      </c>
      <c>
        <v>0</v>
      </c>
      <c>
        <v>4.3694571645478755</v>
      </c>
      <c>
        <v>0</v>
      </c>
      <c>
        <v>92.94514362310713</v>
      </c>
      <c>
        <v>0</v>
      </c>
      <c>
        <v>15.93529731997717</v>
      </c>
      <c>
        <v>0</v>
      </c>
      <c>
        <v>0</v>
      </c>
      <c>
        <v>113.24989810763218</v>
      </c>
    </row>
    <row>
      <c>
        <v>2605163</v>
      </c>
      <c>
        <v>1</v>
      </c>
      <c>
        <is>
          <t>MANİSA</t>
        </is>
      </c>
      <c>
        <v>ALAŞEHİR</v>
      </c>
      <c>
        <is>
          <t>KÖK</t>
        </is>
      </c>
      <c>
        <v>GÜMÜŞÇAY KÖK 45-73-M00477_SERİNKÖY M04_2309300</v>
      </c>
      <c>
        <v>OG Fider Açması</v>
      </c>
      <c>
        <v>Dağıtım-OG</v>
      </c>
      <c>
        <v>Kısa</v>
      </c>
      <c>
        <v>Şebeke işletmecisi</v>
      </c>
      <c>
        <v>Bildirimsiz</v>
      </c>
      <c>
        <is>
          <t>12.07.2023 07:06:01</t>
        </is>
      </c>
      <c>
        <is>
          <t>12.07.2023 07:06:46</t>
        </is>
      </c>
      <c>
        <v>0.0125</v>
      </c>
      <c>
        <v>3</v>
      </c>
      <c>
        <v>366</v>
      </c>
      <c>
        <v>13</v>
      </c>
      <c>
        <v>3</v>
      </c>
      <c>
        <v>7</v>
      </c>
      <c>
        <v>10</v>
      </c>
      <c>
        <v>2</v>
      </c>
      <c>
        <v>0</v>
      </c>
      <c>
        <v>0.0057852909</v>
      </c>
      <c>
        <v>0.6200915954481258</v>
      </c>
      <c>
        <v>0.5001965193403125</v>
      </c>
      <c>
        <v>0.012027118592500002</v>
      </c>
      <c>
        <v>0.1012952906106</v>
      </c>
      <c>
        <v>0.05111951391085001</v>
      </c>
      <c>
        <v>1.21114810073071</v>
      </c>
      <c>
        <v>0</v>
      </c>
      <c>
        <v>2.5016634295330986</v>
      </c>
    </row>
    <row>
      <c>
        <v>2605206</v>
      </c>
      <c>
        <v>1</v>
      </c>
      <c>
        <is>
          <t>MANİSA</t>
        </is>
      </c>
      <c>
        <v>YUNUSEMRE</v>
      </c>
      <c>
        <is>
          <t>DM</t>
        </is>
      </c>
      <c>
        <v>MURADİYE DM 45-71-M00006_ÜÇPINAR DM M02_2076872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12.07.2023 08:35:54</t>
        </is>
      </c>
      <c>
        <is>
          <t>12.07.2023 08:58:33</t>
        </is>
      </c>
      <c>
        <v>0.3775</v>
      </c>
      <c>
        <v>70</v>
      </c>
      <c>
        <v>5356</v>
      </c>
      <c>
        <v>548</v>
      </c>
      <c>
        <v>402</v>
      </c>
      <c>
        <v>58</v>
      </c>
      <c>
        <v>565</v>
      </c>
      <c>
        <v>4</v>
      </c>
      <c>
        <v>0</v>
      </c>
      <c>
        <v>22.999333883570795</v>
      </c>
      <c>
        <v>293.4494038903961</v>
      </c>
      <c>
        <v>502.04871415013906</v>
      </c>
      <c>
        <v>173.69247366019408</v>
      </c>
      <c>
        <v>236.41840144704415</v>
      </c>
      <c>
        <v>111.7425516019681</v>
      </c>
      <c>
        <v>173.73367443893667</v>
      </c>
      <c>
        <v>0</v>
      </c>
      <c>
        <v>1514.084553072249</v>
      </c>
    </row>
    <row>
      <c>
        <v>2605100</v>
      </c>
      <c>
        <v>1</v>
      </c>
      <c>
        <is>
          <t>İZMİR</t>
        </is>
      </c>
      <c>
        <v>BAYRAKLI</v>
      </c>
      <c>
        <is>
          <t>Dağıtım Transformatörü</t>
        </is>
      </c>
      <c>
        <v>K-4218 35-02-K04218_35-02-K04218_2372031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12.07.2023 00:01:20</t>
        </is>
      </c>
      <c>
        <is>
          <t>12.07.2023 02:36:44</t>
        </is>
      </c>
      <c>
        <v>2.59</v>
      </c>
      <c>
        <v>0</v>
      </c>
      <c>
        <v>17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14.64038803459488</v>
      </c>
      <c>
        <v>0</v>
      </c>
      <c>
        <v>0</v>
      </c>
      <c>
        <v>0</v>
      </c>
      <c>
        <v>2.6696033156177776</v>
      </c>
      <c>
        <v>0</v>
      </c>
      <c>
        <v>0</v>
      </c>
      <c>
        <v>17.309991350212655</v>
      </c>
    </row>
    <row>
      <c>
        <v>2605790</v>
      </c>
      <c>
        <v>1</v>
      </c>
      <c>
        <is>
          <t>İZMİR</t>
        </is>
      </c>
      <c>
        <v>BUCA</v>
      </c>
      <c>
        <is>
          <t>Kullanıcı Bağlantı Hattı</t>
        </is>
      </c>
      <c>
        <v>M-2759 35-03-M02759_956459975_956459975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12.07.2023 18:46:58</t>
        </is>
      </c>
      <c>
        <is>
          <t>12.07.2023 19:47:38</t>
        </is>
      </c>
      <c>
        <v>1.011111111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0.00014286795430044447</v>
      </c>
      <c>
        <v>0</v>
      </c>
      <c>
        <v>0</v>
      </c>
      <c>
        <v>0</v>
      </c>
      <c>
        <v>0</v>
      </c>
      <c>
        <v>0</v>
      </c>
      <c>
        <v>0</v>
      </c>
      <c>
        <v>0.00014286795430044447</v>
      </c>
    </row>
    <row>
      <c>
        <v>2605641</v>
      </c>
      <c>
        <v>1</v>
      </c>
      <c>
        <is>
          <t>İZMİR</t>
        </is>
      </c>
      <c>
        <v>ALİAĞA</v>
      </c>
      <c>
        <is>
          <t>TM Fideri</t>
        </is>
      </c>
      <c>
        <v>ALMAK TM 35-17-A00003_YENİFOÇA-2 M28_2307152</v>
      </c>
      <c>
        <v>Yangın</v>
      </c>
      <c>
        <v>Dağıtım-OG</v>
      </c>
      <c>
        <v>Uzun</v>
      </c>
      <c>
        <v>Güvenlik</v>
      </c>
      <c>
        <v>Bildirimsiz</v>
      </c>
      <c>
        <is>
          <t>12.07.2023 16:01:14</t>
        </is>
      </c>
      <c>
        <is>
          <t>12.07.2023 16:54:11</t>
        </is>
      </c>
      <c>
        <v>0.8825</v>
      </c>
      <c>
        <v>8</v>
      </c>
      <c>
        <v>783</v>
      </c>
      <c>
        <v>0</v>
      </c>
      <c>
        <v>18</v>
      </c>
      <c>
        <v>14</v>
      </c>
      <c>
        <v>85</v>
      </c>
      <c>
        <v>1</v>
      </c>
      <c>
        <v>0</v>
      </c>
      <c>
        <v>15.00996016578736</v>
      </c>
      <c>
        <v>169.0014712745613</v>
      </c>
      <c>
        <v>0</v>
      </c>
      <c>
        <v>9.03615697663265</v>
      </c>
      <c>
        <v>149.5641290382104</v>
      </c>
      <c>
        <v>85.32908997275034</v>
      </c>
      <c>
        <v>133.22438893976246</v>
      </c>
      <c>
        <v>0</v>
      </c>
      <c>
        <v>561.1651963677045</v>
      </c>
    </row>
    <row>
      <c>
        <v>2605498</v>
      </c>
      <c>
        <v>1</v>
      </c>
      <c>
        <is>
          <t>İZMİR</t>
        </is>
      </c>
      <c>
        <v>ÖDEMİŞ</v>
      </c>
      <c>
        <is>
          <t>AG Fideri</t>
        </is>
      </c>
      <c>
        <v>TEKKE TR-1 35-15-L00123_B_56361896_56361896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12.07.2023 13:17:10</t>
        </is>
      </c>
      <c>
        <is>
          <t>12.07.2023 13:56:25</t>
        </is>
      </c>
      <c>
        <v>0.654166666</v>
      </c>
      <c>
        <v>0</v>
      </c>
      <c>
        <v>30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1.1362528513363752</v>
      </c>
      <c>
        <v>0</v>
      </c>
      <c>
        <v>0</v>
      </c>
      <c>
        <v>0</v>
      </c>
      <c>
        <v>0</v>
      </c>
      <c>
        <v>0</v>
      </c>
      <c>
        <v>0</v>
      </c>
      <c>
        <v>1.1362528513363752</v>
      </c>
    </row>
    <row>
      <c>
        <v>2605249</v>
      </c>
      <c>
        <v>1</v>
      </c>
      <c>
        <is>
          <t>İZMİR</t>
        </is>
      </c>
      <c>
        <v>KONAK</v>
      </c>
      <c>
        <is>
          <t>Dağıtım Transformatörü</t>
        </is>
      </c>
      <c>
        <v>K-601 35-01-K00601_35-01-K00601_2370207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12.07.2023 09:14:31</t>
        </is>
      </c>
      <c>
        <is>
          <t>12.07.2023 09:30:56</t>
        </is>
      </c>
      <c>
        <v>0.273611111</v>
      </c>
      <c>
        <v>0</v>
      </c>
      <c>
        <v>310</v>
      </c>
      <c>
        <v>0</v>
      </c>
      <c>
        <v>0</v>
      </c>
      <c>
        <v>0</v>
      </c>
      <c>
        <v>14</v>
      </c>
      <c>
        <v>0</v>
      </c>
      <c>
        <v>0</v>
      </c>
      <c>
        <v>0</v>
      </c>
      <c>
        <v>18.295444057385318</v>
      </c>
      <c>
        <v>0</v>
      </c>
      <c>
        <v>0</v>
      </c>
      <c>
        <v>0</v>
      </c>
      <c>
        <v>1.6902005596780678</v>
      </c>
      <c>
        <v>0</v>
      </c>
      <c>
        <v>0</v>
      </c>
      <c>
        <v>19.985644617063386</v>
      </c>
    </row>
    <row>
      <c>
        <v>2605581</v>
      </c>
      <c>
        <v>1</v>
      </c>
      <c>
        <is>
          <t>MANİSA</t>
        </is>
      </c>
      <c>
        <v>KULA</v>
      </c>
      <c>
        <is>
          <t>AG Fideri</t>
        </is>
      </c>
      <c>
        <v>CELENGÖZ MAH. TR 45-77-L00221_A_56387438_56387438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12.07.2023 14:56:51</t>
        </is>
      </c>
      <c>
        <is>
          <t>13.07.2023 00:09:43</t>
        </is>
      </c>
      <c>
        <v>9.214444444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5.030920568971538</v>
      </c>
      <c>
        <v>0</v>
      </c>
      <c>
        <v>0</v>
      </c>
      <c>
        <v>0</v>
      </c>
      <c>
        <v>0</v>
      </c>
      <c>
        <v>0</v>
      </c>
      <c>
        <v>0</v>
      </c>
      <c>
        <v>5.030920568971538</v>
      </c>
    </row>
    <row>
      <c>
        <v>2605953</v>
      </c>
      <c>
        <v>1</v>
      </c>
      <c>
        <is>
          <t>İZMİR</t>
        </is>
      </c>
      <c>
        <v>BERGAMA</v>
      </c>
      <c>
        <is>
          <t>AG Fideri</t>
        </is>
      </c>
      <c>
        <v>BOZYERLER TR-2 35-16-M00140_D_56396039_56396039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12.07.2023 22:14:13</t>
        </is>
      </c>
      <c>
        <is>
          <t>13.07.2023 00:20:58</t>
        </is>
      </c>
      <c>
        <v>2.1125</v>
      </c>
      <c>
        <v>0</v>
      </c>
      <c>
        <v>21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9.774733315984157</v>
      </c>
      <c>
        <v>0</v>
      </c>
      <c>
        <v>0</v>
      </c>
      <c>
        <v>0</v>
      </c>
      <c>
        <v>0.6014951501805996</v>
      </c>
      <c>
        <v>0</v>
      </c>
      <c>
        <v>0</v>
      </c>
      <c>
        <v>10.376228466164758</v>
      </c>
    </row>
    <row>
      <c>
        <v>2605266</v>
      </c>
      <c>
        <v>1</v>
      </c>
      <c>
        <is>
          <t>MANİSA</t>
        </is>
      </c>
      <c>
        <v>AKHİSAR</v>
      </c>
      <c>
        <is>
          <t>DM</t>
        </is>
      </c>
      <c>
        <v>AKHİSAR İM 45-72-A00001_ESKİ ZEYTİN OVA L06_2308263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12.07.2023 09:33:45</t>
        </is>
      </c>
      <c>
        <is>
          <t>12.07.2023 10:26:48</t>
        </is>
      </c>
      <c>
        <v>0.884166666</v>
      </c>
      <c>
        <v>3</v>
      </c>
      <c>
        <v>257</v>
      </c>
      <c>
        <v>124</v>
      </c>
      <c>
        <v>355</v>
      </c>
      <c>
        <v>9</v>
      </c>
      <c>
        <v>38</v>
      </c>
      <c>
        <v>5</v>
      </c>
      <c>
        <v>1</v>
      </c>
      <c>
        <v>0.229522247827217</v>
      </c>
      <c>
        <v>35.25959396838521</v>
      </c>
      <c>
        <v>159.1595235462587</v>
      </c>
      <c>
        <v>145.18019540466904</v>
      </c>
      <c>
        <v>24.927588148150544</v>
      </c>
      <c>
        <v>41.804465742507304</v>
      </c>
      <c>
        <v>438.4019920554899</v>
      </c>
      <c>
        <v>5.035988690304107</v>
      </c>
      <c>
        <v>849.998869803592</v>
      </c>
    </row>
    <row>
      <c>
        <v>2605727</v>
      </c>
      <c>
        <v>1</v>
      </c>
      <c>
        <is>
          <t>MANİSA</t>
        </is>
      </c>
      <c>
        <v>SALİHLİ</v>
      </c>
      <c>
        <is>
          <t>KÖK</t>
        </is>
      </c>
      <c>
        <v>SALİHLİ BİOKÜTLE YAKITLI ENERJİ SANTRALİ KÖK 45-78-M01333_AKÖREN KÖK M02_72251539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12.07.2023 17:13:00</t>
        </is>
      </c>
      <c>
        <is>
          <t>12.07.2023 19:00:12</t>
        </is>
      </c>
      <c>
        <v>1.786666666</v>
      </c>
      <c>
        <v>5</v>
      </c>
      <c>
        <v>404</v>
      </c>
      <c>
        <v>163</v>
      </c>
      <c>
        <v>326</v>
      </c>
      <c>
        <v>17</v>
      </c>
      <c>
        <v>52</v>
      </c>
      <c>
        <v>1</v>
      </c>
      <c>
        <v>0</v>
      </c>
      <c>
        <v>1.8066116084290982</v>
      </c>
      <c>
        <v>140.45235696171403</v>
      </c>
      <c>
        <v>2053.4560398783037</v>
      </c>
      <c>
        <v>3123.375853376273</v>
      </c>
      <c>
        <v>102.34481003213841</v>
      </c>
      <c>
        <v>157.6996610639828</v>
      </c>
      <c>
        <v>170.05686025094658</v>
      </c>
      <c>
        <v>0</v>
      </c>
      <c>
        <v>5749.192193171787</v>
      </c>
    </row>
    <row>
      <c>
        <v>2605475</v>
      </c>
      <c>
        <v>1</v>
      </c>
      <c>
        <is>
          <t>İZMİR</t>
        </is>
      </c>
      <c>
        <v>BAYINDIR</v>
      </c>
      <c>
        <is>
          <t>Kullanıcı Bağlantı Hattı</t>
        </is>
      </c>
      <c>
        <v>TOKATBAŞI TR-1 35-20-L00101_955206433_955206433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12.07.2023 12:43:51</t>
        </is>
      </c>
      <c>
        <is>
          <t>12.07.2023 20:26:10</t>
        </is>
      </c>
      <c>
        <v>7.705277777</v>
      </c>
      <c>
        <v>0</v>
      </c>
      <c>
        <v>2</v>
      </c>
      <c>
        <v>0</v>
      </c>
      <c>
        <v>1</v>
      </c>
      <c>
        <v>0</v>
      </c>
      <c>
        <v>1</v>
      </c>
      <c>
        <v>0</v>
      </c>
      <c>
        <v>0</v>
      </c>
      <c>
        <v>0</v>
      </c>
      <c>
        <v>1.3595995354989492</v>
      </c>
      <c>
        <v>0</v>
      </c>
      <c>
        <v>23.011827294386666</v>
      </c>
      <c>
        <v>0</v>
      </c>
      <c>
        <v>9.688517308064036</v>
      </c>
      <c>
        <v>0</v>
      </c>
      <c>
        <v>0</v>
      </c>
      <c>
        <v>34.05994413794965</v>
      </c>
    </row>
    <row>
      <c>
        <v>2605813</v>
      </c>
      <c>
        <v>1</v>
      </c>
      <c>
        <is>
          <t>İZMİR</t>
        </is>
      </c>
      <c>
        <v>TORBALI</v>
      </c>
      <c>
        <is>
          <t>Saha Dağıtım Kutusu (SDK)</t>
        </is>
      </c>
      <c>
        <v>DM-5/TR-5 (TR-56) 35-26-M00056_E E02b_66389783</v>
      </c>
      <c>
        <v>AG Box / Sdk Giriş Sigorta Atığı</v>
      </c>
      <c>
        <v>Dağıtım-AG</v>
      </c>
      <c>
        <v>Uzun</v>
      </c>
      <c>
        <v>Şebeke işletmecisi</v>
      </c>
      <c>
        <v>Bildirimsiz</v>
      </c>
      <c>
        <is>
          <t>12.07.2023 19:07:57</t>
        </is>
      </c>
      <c>
        <is>
          <t>12.07.2023 19:54:52</t>
        </is>
      </c>
      <c>
        <v>0.781944444</v>
      </c>
      <c>
        <v>0</v>
      </c>
      <c>
        <v>79</v>
      </c>
      <c>
        <v>0</v>
      </c>
      <c>
        <v>0</v>
      </c>
      <c>
        <v>0</v>
      </c>
      <c>
        <v>8</v>
      </c>
      <c>
        <v>0</v>
      </c>
      <c>
        <v>0</v>
      </c>
      <c>
        <v>0</v>
      </c>
      <c>
        <v>19.57704857601605</v>
      </c>
      <c>
        <v>0</v>
      </c>
      <c>
        <v>0</v>
      </c>
      <c>
        <v>0</v>
      </c>
      <c>
        <v>18.797543068916646</v>
      </c>
      <c>
        <v>0</v>
      </c>
      <c>
        <v>0</v>
      </c>
      <c>
        <v>38.37459164493269</v>
      </c>
    </row>
    <row>
      <c>
        <v>2605913</v>
      </c>
      <c>
        <v>1</v>
      </c>
      <c>
        <is>
          <t>İZMİR</t>
        </is>
      </c>
      <c>
        <v>KİRAZ</v>
      </c>
      <c>
        <is>
          <t>OG Fideri</t>
        </is>
      </c>
      <c>
        <v>ARKACILAR TR-3 35-31-L00100_DIREK TIPI TRAFO HUCRESI H01_2049557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12.07.2023 21:13:08</t>
        </is>
      </c>
      <c>
        <is>
          <t>12.07.2023 23:29:27</t>
        </is>
      </c>
      <c>
        <v>2.271944444</v>
      </c>
      <c>
        <v>0</v>
      </c>
      <c>
        <v>4</v>
      </c>
      <c>
        <v>0</v>
      </c>
      <c>
        <v>27</v>
      </c>
      <c>
        <v>1</v>
      </c>
      <c>
        <v>3</v>
      </c>
      <c>
        <v>0</v>
      </c>
      <c>
        <v>0</v>
      </c>
      <c>
        <v>0</v>
      </c>
      <c>
        <v>2.2916909971417656</v>
      </c>
      <c>
        <v>0</v>
      </c>
      <c>
        <v>134.97749046866684</v>
      </c>
      <c>
        <v>22.19164683497065</v>
      </c>
      <c>
        <v>5.423917679007651</v>
      </c>
      <c>
        <v>0</v>
      </c>
      <c>
        <v>0</v>
      </c>
      <c>
        <v>164.88474597978689</v>
      </c>
    </row>
    <row>
      <c>
        <v>2605667</v>
      </c>
      <c>
        <v>1</v>
      </c>
      <c>
        <is>
          <t>İZMİR</t>
        </is>
      </c>
      <c>
        <v>KONAK</v>
      </c>
      <c>
        <is>
          <t>Saha Dağıtım Kutusu (SDK)</t>
        </is>
      </c>
      <c>
        <v>K-687 35-01-K00687_C C1_5910794</v>
      </c>
      <c>
        <v>AG Box / Sdk Giriş Sigorta Atığı</v>
      </c>
      <c>
        <v>Dağıtım-AG</v>
      </c>
      <c>
        <v>Uzun</v>
      </c>
      <c>
        <v>Şebeke işletmecisi</v>
      </c>
      <c>
        <v>Bildirimsiz</v>
      </c>
      <c>
        <is>
          <t>12.07.2023 16:11:49</t>
        </is>
      </c>
      <c>
        <is>
          <t>12.07.2023 18:47:56</t>
        </is>
      </c>
      <c>
        <v>2.601944444</v>
      </c>
      <c>
        <v>0</v>
      </c>
      <c>
        <v>92</v>
      </c>
      <c>
        <v>0</v>
      </c>
      <c>
        <v>0</v>
      </c>
      <c>
        <v>0</v>
      </c>
      <c>
        <v>14</v>
      </c>
      <c>
        <v>0</v>
      </c>
      <c>
        <v>0</v>
      </c>
      <c>
        <v>0</v>
      </c>
      <c>
        <v>64.49001430850923</v>
      </c>
      <c>
        <v>0</v>
      </c>
      <c>
        <v>0</v>
      </c>
      <c>
        <v>0</v>
      </c>
      <c>
        <v>76.74861886137762</v>
      </c>
      <c>
        <v>0</v>
      </c>
      <c>
        <v>0</v>
      </c>
      <c>
        <v>141.23863316988684</v>
      </c>
    </row>
    <row>
      <c>
        <v>2605707</v>
      </c>
      <c>
        <v>1</v>
      </c>
      <c>
        <is>
          <t>İZMİR</t>
        </is>
      </c>
      <c>
        <v>BERGAMA</v>
      </c>
      <c>
        <is>
          <t>OG Fideri</t>
        </is>
      </c>
      <c>
        <v>GÖÇBEYLİ DM 35-16-M00139_HatBaşıAyırıcı_53140539 M06_53140539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12.07.2023 17:05:58</t>
        </is>
      </c>
      <c>
        <is>
          <t>12.07.2023 22:04:52</t>
        </is>
      </c>
      <c>
        <v>4.981666666</v>
      </c>
      <c>
        <v>0</v>
      </c>
      <c>
        <v>220</v>
      </c>
      <c>
        <v>0</v>
      </c>
      <c>
        <v>0</v>
      </c>
      <c>
        <v>1</v>
      </c>
      <c>
        <v>6</v>
      </c>
      <c>
        <v>0</v>
      </c>
      <c>
        <v>0</v>
      </c>
      <c>
        <v>0</v>
      </c>
      <c>
        <v>94.69356981260819</v>
      </c>
      <c>
        <v>0</v>
      </c>
      <c>
        <v>0</v>
      </c>
      <c>
        <v>20.866187116411588</v>
      </c>
      <c>
        <v>49.76289242004657</v>
      </c>
      <c>
        <v>0</v>
      </c>
      <c>
        <v>0</v>
      </c>
      <c>
        <v>165.32264934906635</v>
      </c>
    </row>
    <row>
      <c>
        <v>2605873</v>
      </c>
      <c>
        <v>1</v>
      </c>
      <c>
        <is>
          <t>İZMİR</t>
        </is>
      </c>
      <c>
        <v>BORNOVA</v>
      </c>
      <c>
        <is>
          <t>OG Fideri</t>
        </is>
      </c>
      <c>
        <v>K-1380 UÇAR TEKSTİL 35-02-K01380Ö_ K03_2313744</v>
      </c>
      <c>
        <v>OG Ayırıcı Arızası</v>
      </c>
      <c>
        <v>Dağıtım-OG</v>
      </c>
      <c>
        <v>Uzun</v>
      </c>
      <c>
        <v>Şebeke işletmecisi</v>
      </c>
      <c>
        <v>Bildirimsiz</v>
      </c>
      <c>
        <is>
          <t>12.07.2023 20:19:29</t>
        </is>
      </c>
      <c>
        <is>
          <t>12.07.2023 21:12:28</t>
        </is>
      </c>
      <c>
        <v>0.883055555</v>
      </c>
      <c>
        <v>0</v>
      </c>
      <c>
        <v>0</v>
      </c>
      <c>
        <v>0</v>
      </c>
      <c>
        <v>0</v>
      </c>
      <c>
        <v>1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3.3616078309291004</v>
      </c>
      <c>
        <v>0</v>
      </c>
      <c>
        <v>9.35546207862769</v>
      </c>
      <c>
        <v>0</v>
      </c>
      <c>
        <v>12.717069909556791</v>
      </c>
    </row>
    <row>
      <c>
        <v>2605850</v>
      </c>
      <c>
        <v>1</v>
      </c>
      <c>
        <is>
          <t>İZMİR</t>
        </is>
      </c>
      <c>
        <v>KİRAZ</v>
      </c>
      <c>
        <is>
          <t>KÖK</t>
        </is>
      </c>
      <c>
        <v>KELLETEPE KÖK 35-31-L00035_ŞEMSİLER TR-1 L04_72230944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12.07.2023 19:50:15</t>
        </is>
      </c>
      <c>
        <is>
          <t>12.07.2023 20:07:29</t>
        </is>
      </c>
      <c>
        <v>0.287222222</v>
      </c>
      <c>
        <v>0</v>
      </c>
      <c>
        <v>248</v>
      </c>
      <c>
        <v>0</v>
      </c>
      <c>
        <v>134</v>
      </c>
      <c>
        <v>2</v>
      </c>
      <c>
        <v>60</v>
      </c>
      <c>
        <v>1</v>
      </c>
      <c>
        <v>0</v>
      </c>
      <c>
        <v>0</v>
      </c>
      <c>
        <v>19.706492745479412</v>
      </c>
      <c>
        <v>0</v>
      </c>
      <c>
        <v>117.39441757662257</v>
      </c>
      <c>
        <v>7.147888756546026</v>
      </c>
      <c>
        <v>32.80749890669273</v>
      </c>
      <c>
        <v>7.14971965891227</v>
      </c>
      <c>
        <v>0</v>
      </c>
      <c>
        <v>184.206017644253</v>
      </c>
    </row>
    <row>
      <c>
        <v>2605166</v>
      </c>
      <c>
        <v>1</v>
      </c>
      <c>
        <is>
          <t>MANİSA</t>
        </is>
      </c>
      <c>
        <v>AKHİSAR</v>
      </c>
      <c>
        <is>
          <t>KÖK</t>
        </is>
      </c>
      <c>
        <v>SÜLEYMANLI KÖK 45-72-L00299_KÖYLER ÇIKIŞI L03_2105415</v>
      </c>
      <c>
        <v>OG Fider Açması</v>
      </c>
      <c>
        <v>Dağıtım-OG</v>
      </c>
      <c>
        <v>Kısa</v>
      </c>
      <c>
        <v>Şebeke işletmecisi</v>
      </c>
      <c>
        <v>Bildirimsiz</v>
      </c>
      <c>
        <is>
          <t>12.07.2023 07:19:01</t>
        </is>
      </c>
      <c>
        <is>
          <t>12.07.2023 07:19:05</t>
        </is>
      </c>
      <c>
        <v>0.001111111</v>
      </c>
      <c>
        <v>1</v>
      </c>
      <c>
        <v>717</v>
      </c>
      <c>
        <v>32</v>
      </c>
      <c>
        <v>147</v>
      </c>
      <c>
        <v>4</v>
      </c>
      <c>
        <v>110</v>
      </c>
      <c>
        <v>0</v>
      </c>
      <c>
        <v>0</v>
      </c>
      <c>
        <v>0.00017141602666666665</v>
      </c>
      <c>
        <v>0.09963414468016893</v>
      </c>
      <c>
        <v>0.06327330862781132</v>
      </c>
      <c>
        <v>0.1567006111359851</v>
      </c>
      <c>
        <v>0.005697041788608</v>
      </c>
      <c>
        <v>0.03154560534666235</v>
      </c>
      <c>
        <v>0</v>
      </c>
      <c>
        <v>0</v>
      </c>
      <c>
        <v>0.35702212760590235</v>
      </c>
    </row>
    <row>
      <c>
        <v>2605787</v>
      </c>
      <c>
        <v>1</v>
      </c>
      <c>
        <is>
          <t>İZMİR</t>
        </is>
      </c>
      <c>
        <v>KARABAĞLAR</v>
      </c>
      <c>
        <is>
          <t>AG Fideri</t>
        </is>
      </c>
      <c>
        <v>K-2340 35-01-K02340_B_56377597_56377597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12.07.2023 18:44:26</t>
        </is>
      </c>
      <c>
        <is>
          <t>12.07.2023 20:46:47</t>
        </is>
      </c>
      <c>
        <v>2.039166666</v>
      </c>
      <c>
        <v>0</v>
      </c>
      <c>
        <v>79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42.484049127203455</v>
      </c>
      <c>
        <v>0</v>
      </c>
      <c>
        <v>0</v>
      </c>
      <c>
        <v>0</v>
      </c>
      <c>
        <v>0</v>
      </c>
      <c>
        <v>0</v>
      </c>
      <c>
        <v>0</v>
      </c>
      <c>
        <v>42.484049127203455</v>
      </c>
    </row>
    <row>
      <c>
        <v>2605893</v>
      </c>
      <c>
        <v>1</v>
      </c>
      <c>
        <is>
          <t>MANİSA</t>
        </is>
      </c>
      <c>
        <v>AHMETLİ</v>
      </c>
      <c>
        <is>
          <t>AG Fideri</t>
        </is>
      </c>
      <c>
        <v>KARGIN KÖK 45-84-M00004_10310981_56402507_56402507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12.07.2023 20:45:38</t>
        </is>
      </c>
      <c>
        <is>
          <t>13.07.2023 02:11:56</t>
        </is>
      </c>
      <c>
        <v>5.438333333</v>
      </c>
      <c>
        <v>0</v>
      </c>
      <c>
        <v>20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22.80358888143663</v>
      </c>
      <c>
        <v>0</v>
      </c>
      <c>
        <v>0</v>
      </c>
      <c>
        <v>0</v>
      </c>
      <c>
        <v>0.951866811340504</v>
      </c>
      <c>
        <v>0</v>
      </c>
      <c>
        <v>0</v>
      </c>
      <c>
        <v>23.755455692777137</v>
      </c>
    </row>
    <row>
      <c>
        <v>2605146</v>
      </c>
      <c>
        <v>1</v>
      </c>
      <c>
        <is>
          <t>İZMİR</t>
        </is>
      </c>
      <c>
        <v>ALİAĞA</v>
      </c>
      <c>
        <is>
          <t>DM</t>
        </is>
      </c>
      <c>
        <v>ALİAĞA TR-43 DM 35-17-M00043_TR-90 ÇIKIŞ M05_2113741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12.07.2023 06:13:24</t>
        </is>
      </c>
      <c>
        <is>
          <t>12.07.2023 06:31:16</t>
        </is>
      </c>
      <c>
        <v>0.297777777</v>
      </c>
      <c>
        <v>0</v>
      </c>
      <c>
        <v>1978</v>
      </c>
      <c>
        <v>0</v>
      </c>
      <c>
        <v>0</v>
      </c>
      <c>
        <v>4</v>
      </c>
      <c>
        <v>146</v>
      </c>
      <c>
        <v>0</v>
      </c>
      <c>
        <v>0</v>
      </c>
      <c>
        <v>0</v>
      </c>
      <c>
        <v>89.68020169826134</v>
      </c>
      <c>
        <v>0</v>
      </c>
      <c>
        <v>0</v>
      </c>
      <c>
        <v>4.261410099062656</v>
      </c>
      <c>
        <v>34.029574525845035</v>
      </c>
      <c>
        <v>0</v>
      </c>
      <c>
        <v>0</v>
      </c>
      <c>
        <v>127.97118632316904</v>
      </c>
    </row>
    <row>
      <c>
        <v>2605352</v>
      </c>
      <c>
        <v>1</v>
      </c>
      <c>
        <is>
          <t>MANİSA</t>
        </is>
      </c>
      <c>
        <v>SALİHLİ</v>
      </c>
      <c>
        <is>
          <t>TM Fideri</t>
        </is>
      </c>
      <c>
        <v>DEMİRKÖPRÜ TM 45-78-A00005_KÖPRÜBAŞI M07_2329516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12.07.2023 10:54:59</t>
        </is>
      </c>
      <c>
        <is>
          <t>12.07.2023 11:07:30</t>
        </is>
      </c>
      <c>
        <v>0.208611111</v>
      </c>
      <c>
        <v>19</v>
      </c>
      <c>
        <v>2771</v>
      </c>
      <c>
        <v>94</v>
      </c>
      <c>
        <v>733</v>
      </c>
      <c>
        <v>15</v>
      </c>
      <c>
        <v>168</v>
      </c>
      <c>
        <v>0</v>
      </c>
      <c>
        <v>0</v>
      </c>
      <c>
        <v>0.9274812087861094</v>
      </c>
      <c>
        <v>85.45847971201061</v>
      </c>
      <c>
        <v>269.66468505228494</v>
      </c>
      <c>
        <v>120.06154814495281</v>
      </c>
      <c>
        <v>36.71650240794233</v>
      </c>
      <c>
        <v>26.096359221151555</v>
      </c>
      <c>
        <v>0</v>
      </c>
      <c>
        <v>0</v>
      </c>
      <c>
        <v>538.9250557471285</v>
      </c>
    </row>
    <row>
      <c>
        <v>2605315</v>
      </c>
      <c>
        <v>1</v>
      </c>
      <c>
        <is>
          <t>İZMİR</t>
        </is>
      </c>
      <c>
        <v>BUCA</v>
      </c>
      <c>
        <is>
          <t>OG Fideri</t>
        </is>
      </c>
      <c>
        <v>K-2545 35-03-K02545_TRAFO K04_41934356</v>
      </c>
      <c>
        <v>Şebeke Yenileme ve Kapasite Artışı Çalışması</v>
      </c>
      <c>
        <v>Dağıtım-OG</v>
      </c>
      <c>
        <v>Uzun</v>
      </c>
      <c>
        <v>Şebeke işletmecisi</v>
      </c>
      <c>
        <v>Bildirimli</v>
      </c>
      <c>
        <is>
          <t>12.07.2023 10:22:45</t>
        </is>
      </c>
      <c>
        <is>
          <t>12.07.2023 12:17:42</t>
        </is>
      </c>
      <c>
        <v>1.915833333</v>
      </c>
      <c>
        <v>0</v>
      </c>
      <c>
        <v>482</v>
      </c>
      <c>
        <v>0</v>
      </c>
      <c>
        <v>0</v>
      </c>
      <c>
        <v>0</v>
      </c>
      <c>
        <v>9</v>
      </c>
      <c>
        <v>0</v>
      </c>
      <c>
        <v>0</v>
      </c>
      <c>
        <v>0</v>
      </c>
      <c>
        <v>213.68041780671618</v>
      </c>
      <c>
        <v>0</v>
      </c>
      <c>
        <v>0</v>
      </c>
      <c>
        <v>0</v>
      </c>
      <c>
        <v>9.73752839530905</v>
      </c>
      <c>
        <v>0</v>
      </c>
      <c>
        <v>0</v>
      </c>
      <c>
        <v>223.41794620202523</v>
      </c>
    </row>
    <row>
      <c>
        <v>2606025</v>
      </c>
      <c>
        <v>1</v>
      </c>
      <c>
        <is>
          <t>İZMİR</t>
        </is>
      </c>
      <c>
        <v>KARABAĞLAR</v>
      </c>
      <c>
        <is>
          <t>AG Fideri</t>
        </is>
      </c>
      <c>
        <v>K-4588 35-01-K04588_C_56382595_56382595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12.07.2023 21:20:00</t>
        </is>
      </c>
      <c>
        <is>
          <t>13.07.2023 04:53:20</t>
        </is>
      </c>
      <c>
        <v>7.555555555</v>
      </c>
      <c>
        <v>0</v>
      </c>
      <c>
        <v>228</v>
      </c>
      <c>
        <v>0</v>
      </c>
      <c>
        <v>0</v>
      </c>
      <c>
        <v>0</v>
      </c>
      <c>
        <v>8</v>
      </c>
      <c>
        <v>0</v>
      </c>
      <c>
        <v>0</v>
      </c>
      <c>
        <v>0</v>
      </c>
      <c>
        <v>295.53254407500543</v>
      </c>
      <c>
        <v>0</v>
      </c>
      <c>
        <v>0</v>
      </c>
      <c>
        <v>0</v>
      </c>
      <c>
        <v>5.855309153531155</v>
      </c>
      <c>
        <v>0</v>
      </c>
      <c>
        <v>0</v>
      </c>
      <c>
        <v>301.3878532285366</v>
      </c>
    </row>
    <row>
      <c>
        <v>2605384</v>
      </c>
      <c>
        <v>1</v>
      </c>
      <c>
        <is>
          <t>İZMİR</t>
        </is>
      </c>
      <c>
        <v>ÖDEMİŞ</v>
      </c>
      <c>
        <is>
          <t>AG Fideri</t>
        </is>
      </c>
      <c>
        <v>TEKKE TR-3 35-15-L00125_B_56368655_56368655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12.07.2023 11:01:30</t>
        </is>
      </c>
      <c>
        <is>
          <t>12.07.2023 13:19:31</t>
        </is>
      </c>
      <c>
        <v>2.300277777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0.31892677044919326</v>
      </c>
      <c>
        <v>0</v>
      </c>
      <c>
        <v>0</v>
      </c>
      <c>
        <v>0</v>
      </c>
      <c>
        <v>0</v>
      </c>
      <c>
        <v>0.31892677044919326</v>
      </c>
    </row>
    <row>
      <c>
        <v>2605776</v>
      </c>
      <c>
        <v>1</v>
      </c>
      <c>
        <is>
          <t>İZMİR</t>
        </is>
      </c>
      <c>
        <v>BUCA</v>
      </c>
      <c>
        <is>
          <t>Kullanıcı Bağlantı Hattı</t>
        </is>
      </c>
      <c>
        <v>K-4442 35-03-K04442_910425459_910425459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12.07.2023 18:17:20</t>
        </is>
      </c>
      <c>
        <is>
          <t>12.07.2023 22:58:52</t>
        </is>
      </c>
      <c>
        <v>4.692222222</v>
      </c>
      <c>
        <v>0</v>
      </c>
      <c>
        <v>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3.1107010203174403</v>
      </c>
      <c>
        <v>0</v>
      </c>
      <c>
        <v>0</v>
      </c>
      <c>
        <v>0</v>
      </c>
      <c>
        <v>7.522828679037778</v>
      </c>
      <c>
        <v>0</v>
      </c>
      <c>
        <v>0</v>
      </c>
      <c>
        <v>10.633529699355218</v>
      </c>
    </row>
    <row>
      <c>
        <v>2605962</v>
      </c>
      <c>
        <v>1</v>
      </c>
      <c>
        <is>
          <t>MANİSA</t>
        </is>
      </c>
      <c>
        <v>SALİHLİ</v>
      </c>
      <c>
        <is>
          <t>AG Fideri</t>
        </is>
      </c>
      <c>
        <v>YAĞBASAN TR-1 45-78-M00546_49222124_56392478_56392478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12.07.2023 22:15:18</t>
        </is>
      </c>
      <c>
        <is>
          <t>12.07.2023 23:44:07</t>
        </is>
      </c>
      <c>
        <v>1.480277777</v>
      </c>
      <c>
        <v>0</v>
      </c>
      <c>
        <v>7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1.1390302072928387</v>
      </c>
      <c>
        <v>0</v>
      </c>
      <c>
        <v>0</v>
      </c>
      <c>
        <v>0</v>
      </c>
      <c>
        <v>0</v>
      </c>
      <c>
        <v>0</v>
      </c>
      <c>
        <v>0</v>
      </c>
      <c>
        <v>1.1390302072928387</v>
      </c>
    </row>
    <row>
      <c>
        <v>2605175</v>
      </c>
      <c>
        <v>1</v>
      </c>
      <c>
        <is>
          <t>İZMİR</t>
        </is>
      </c>
      <c>
        <v>MENDERES</v>
      </c>
      <c>
        <is>
          <t>KÖK</t>
        </is>
      </c>
      <c>
        <v>TAHTALIÇAY KÖK (M-751) 35-22-M00145_M-1548 TÜFEKÇİOĞLU M02_2330035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12.07.2023 07:29:42</t>
        </is>
      </c>
      <c>
        <is>
          <t>12.07.2023 08:55:42</t>
        </is>
      </c>
      <c>
        <v>1.433333333</v>
      </c>
      <c>
        <v>1</v>
      </c>
      <c>
        <v>29</v>
      </c>
      <c>
        <v>4</v>
      </c>
      <c>
        <v>31</v>
      </c>
      <c>
        <v>15</v>
      </c>
      <c>
        <v>16</v>
      </c>
      <c>
        <v>1</v>
      </c>
      <c>
        <v>0</v>
      </c>
      <c>
        <v>0.8793177864336359</v>
      </c>
      <c>
        <v>20.43854984656795</v>
      </c>
      <c>
        <v>23.31353557818155</v>
      </c>
      <c>
        <v>147.0812165750796</v>
      </c>
      <c>
        <v>77.27166778343795</v>
      </c>
      <c>
        <v>23.540935081600878</v>
      </c>
      <c>
        <v>26.325440725109196</v>
      </c>
      <c>
        <v>0</v>
      </c>
      <c>
        <v>318.85066337641075</v>
      </c>
    </row>
    <row>
      <c>
        <v>2605275</v>
      </c>
      <c>
        <v>1</v>
      </c>
      <c>
        <is>
          <t>İZMİR</t>
        </is>
      </c>
      <c>
        <v>BERGAMA</v>
      </c>
      <c>
        <is>
          <t>Dağıtım Transformatörü</t>
        </is>
      </c>
      <c>
        <v>TERZİHALİLLER-1 35-16-M00105_35-16-M00105_2346998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12.07.2023 09:41:15</t>
        </is>
      </c>
      <c>
        <is>
          <t>12.07.2023 10:04:35</t>
        </is>
      </c>
      <c>
        <v>0.388888888</v>
      </c>
      <c>
        <v>0</v>
      </c>
      <c>
        <v>51</v>
      </c>
      <c>
        <v>0</v>
      </c>
      <c>
        <v>0</v>
      </c>
      <c>
        <v>0</v>
      </c>
      <c>
        <v>33</v>
      </c>
      <c>
        <v>0</v>
      </c>
      <c>
        <v>0</v>
      </c>
      <c>
        <v>0</v>
      </c>
      <c>
        <v>2.8307256131349727</v>
      </c>
      <c>
        <v>0</v>
      </c>
      <c>
        <v>0</v>
      </c>
      <c>
        <v>0</v>
      </c>
      <c>
        <v>6.733334862054005</v>
      </c>
      <c>
        <v>0</v>
      </c>
      <c>
        <v>0</v>
      </c>
      <c>
        <v>9.564060475188978</v>
      </c>
    </row>
    <row>
      <c>
        <v>2605235</v>
      </c>
      <c>
        <v>1</v>
      </c>
      <c>
        <is>
          <t>İZMİR</t>
        </is>
      </c>
      <c>
        <v>BORNOVA</v>
      </c>
      <c>
        <is>
          <t>AG Fideri</t>
        </is>
      </c>
      <c>
        <v>K-3569 35-02-K03569_E_56367019_56367019</v>
      </c>
      <c>
        <v>Şebeke Yenileme ve Kapasite Artışı Çalışması</v>
      </c>
      <c>
        <v>Dağıtım-AG</v>
      </c>
      <c>
        <v>Uzun</v>
      </c>
      <c>
        <v>Şebeke işletmecisi</v>
      </c>
      <c>
        <v>Bildirimli</v>
      </c>
      <c>
        <is>
          <t>12.07.2023 09:04:03</t>
        </is>
      </c>
      <c>
        <is>
          <t>12.07.2023 15:55:49</t>
        </is>
      </c>
      <c>
        <v>6.862777777</v>
      </c>
      <c>
        <v>0</v>
      </c>
      <c>
        <v>72</v>
      </c>
      <c>
        <v>0</v>
      </c>
      <c>
        <v>0</v>
      </c>
      <c>
        <v>0</v>
      </c>
      <c>
        <v>8</v>
      </c>
      <c>
        <v>0</v>
      </c>
      <c>
        <v>0</v>
      </c>
      <c>
        <v>0</v>
      </c>
      <c>
        <v>116.04530733183988</v>
      </c>
      <c>
        <v>0</v>
      </c>
      <c>
        <v>0</v>
      </c>
      <c>
        <v>0</v>
      </c>
      <c>
        <v>29.833102876213317</v>
      </c>
      <c>
        <v>0</v>
      </c>
      <c>
        <v>0</v>
      </c>
      <c>
        <v>145.8784102080532</v>
      </c>
    </row>
    <row>
      <c>
        <v>2605590</v>
      </c>
      <c>
        <v>1</v>
      </c>
      <c>
        <is>
          <t>İZMİR</t>
        </is>
      </c>
      <c>
        <v>SELÇUK</v>
      </c>
      <c>
        <is>
          <t>AG Fideri</t>
        </is>
      </c>
      <c>
        <v>TR-18 35-13-L00018_D_56355922_56355922</v>
      </c>
      <c>
        <v>Üçüncü Şahısların Vermiş Olduğu Hasarlar</v>
      </c>
      <c>
        <v>Dağıtım-AG</v>
      </c>
      <c>
        <v>Uzun</v>
      </c>
      <c>
        <v>Dışsal</v>
      </c>
      <c>
        <v>Bildirimsiz</v>
      </c>
      <c>
        <is>
          <t>12.07.2023 15:16:13</t>
        </is>
      </c>
      <c>
        <is>
          <t>12.07.2023 17:30:21</t>
        </is>
      </c>
      <c>
        <v>2.235555555</v>
      </c>
      <c>
        <v>0</v>
      </c>
      <c>
        <v>116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52.327491071148074</v>
      </c>
      <c>
        <v>0</v>
      </c>
      <c>
        <v>0</v>
      </c>
      <c>
        <v>0</v>
      </c>
      <c>
        <v>59.37459785454637</v>
      </c>
      <c>
        <v>0</v>
      </c>
      <c>
        <v>0</v>
      </c>
      <c>
        <v>111.70208892569445</v>
      </c>
    </row>
    <row>
      <c>
        <v>2605925</v>
      </c>
      <c>
        <v>1</v>
      </c>
      <c>
        <is>
          <t>İZMİR</t>
        </is>
      </c>
      <c>
        <v>BEYDAĞ</v>
      </c>
      <c>
        <is>
          <t>DM</t>
        </is>
      </c>
      <c>
        <v>BEYDAĞ İM 35-32-A00001_BARAJ M09_2049986</v>
      </c>
      <c>
        <v>Manevra</v>
      </c>
      <c>
        <v>Dağıtım-OG</v>
      </c>
      <c>
        <v>Uzun</v>
      </c>
      <c>
        <v>Şebeke işletmecisi</v>
      </c>
      <c>
        <v>Bildirimsiz</v>
      </c>
      <c>
        <is>
          <t>12.07.2023 21:27:32</t>
        </is>
      </c>
      <c>
        <is>
          <t>12.07.2023 21:43:01</t>
        </is>
      </c>
      <c>
        <v>0.258055555</v>
      </c>
      <c>
        <v>0</v>
      </c>
      <c>
        <v>48</v>
      </c>
      <c>
        <v>0</v>
      </c>
      <c>
        <v>1</v>
      </c>
      <c>
        <v>1</v>
      </c>
      <c>
        <v>4</v>
      </c>
      <c>
        <v>0</v>
      </c>
      <c>
        <v>0</v>
      </c>
      <c>
        <v>0</v>
      </c>
      <c>
        <v>2.5688192024284437</v>
      </c>
      <c>
        <v>0</v>
      </c>
      <c>
        <v>0.7884359951866665</v>
      </c>
      <c>
        <v>1.2978646950296424</v>
      </c>
      <c>
        <v>0.5535641578694843</v>
      </c>
      <c>
        <v>0</v>
      </c>
      <c>
        <v>0</v>
      </c>
      <c>
        <v>5.208684050514237</v>
      </c>
    </row>
    <row>
      <c>
        <v>2605753</v>
      </c>
      <c>
        <v>1</v>
      </c>
      <c>
        <is>
          <t>İZMİR</t>
        </is>
      </c>
      <c>
        <v>ÇEŞME</v>
      </c>
      <c>
        <is>
          <t>AG Fideri</t>
        </is>
      </c>
      <c>
        <v>L-425 BELLONA KABİN 35-18-L00425_7842867_56368758_56368758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12.07.2023 18:08:45</t>
        </is>
      </c>
      <c>
        <is>
          <t>12.07.2023 18:48:17</t>
        </is>
      </c>
      <c>
        <v>0.658888888</v>
      </c>
      <c>
        <v>0</v>
      </c>
      <c>
        <v>96</v>
      </c>
      <c>
        <v>0</v>
      </c>
      <c>
        <v>0</v>
      </c>
      <c>
        <v>0</v>
      </c>
      <c>
        <v>11</v>
      </c>
      <c>
        <v>0</v>
      </c>
      <c>
        <v>0</v>
      </c>
      <c>
        <v>0</v>
      </c>
      <c>
        <v>25.878817915013972</v>
      </c>
      <c>
        <v>0</v>
      </c>
      <c>
        <v>0</v>
      </c>
      <c>
        <v>0</v>
      </c>
      <c>
        <v>5.65343493948133</v>
      </c>
      <c>
        <v>0</v>
      </c>
      <c>
        <v>0</v>
      </c>
      <c>
        <v>31.5322528544953</v>
      </c>
    </row>
    <row>
      <c>
        <v>2605882</v>
      </c>
      <c>
        <v>1</v>
      </c>
      <c>
        <is>
          <t>İZMİR</t>
        </is>
      </c>
      <c>
        <v>DİKİLİ</v>
      </c>
      <c>
        <is>
          <t>Kullanıcı Bağlantı Hattı</t>
        </is>
      </c>
      <c>
        <v>HALKEĞİTİMCİLER-2 35-30-M00348_955305985_955305985</v>
      </c>
      <c>
        <v>AG Branşman Yeraltı Kablo Arızası</v>
      </c>
      <c>
        <v>Dağıtım-AG</v>
      </c>
      <c>
        <v>Uzun</v>
      </c>
      <c>
        <v>Şebeke işletmecisi</v>
      </c>
      <c>
        <v>Bildirimsiz</v>
      </c>
      <c>
        <is>
          <t>12.07.2023 20:29:03</t>
        </is>
      </c>
      <c>
        <is>
          <t>12.07.2023 23:25:30</t>
        </is>
      </c>
      <c>
        <v>2.940833333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1.3516874944101163</v>
      </c>
      <c>
        <v>0</v>
      </c>
      <c>
        <v>0</v>
      </c>
      <c>
        <v>0</v>
      </c>
      <c>
        <v>0</v>
      </c>
      <c>
        <v>0</v>
      </c>
      <c>
        <v>0</v>
      </c>
      <c>
        <v>1.3516874944101163</v>
      </c>
    </row>
    <row>
      <c>
        <v>2605633</v>
      </c>
      <c>
        <v>1</v>
      </c>
      <c>
        <is>
          <t>İZMİR</t>
        </is>
      </c>
      <c>
        <v>ÇİĞLİ</v>
      </c>
      <c>
        <is>
          <t>Kullanıcı Bağlantı Hattı</t>
        </is>
      </c>
      <c>
        <v>M-447 35-09-M00447_914671276_914671276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12.07.2023 15:54:53</t>
        </is>
      </c>
      <c>
        <is>
          <t>12.07.2023 19:32:07</t>
        </is>
      </c>
      <c>
        <v>3.620555555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0.5816340229077747</v>
      </c>
      <c>
        <v>0</v>
      </c>
      <c>
        <v>0</v>
      </c>
      <c>
        <v>0</v>
      </c>
      <c>
        <v>0</v>
      </c>
      <c>
        <v>0</v>
      </c>
      <c>
        <v>0</v>
      </c>
      <c>
        <v>0.5816340229077747</v>
      </c>
    </row>
    <row>
      <c>
        <v>2605112</v>
      </c>
      <c>
        <v>1</v>
      </c>
      <c>
        <is>
          <t>İZMİR</t>
        </is>
      </c>
      <c>
        <v>KONAK</v>
      </c>
      <c>
        <is>
          <t>Dağıtım Transformatörü</t>
        </is>
      </c>
      <c>
        <v>K-4542 35-01-K04542_35-01-K04542_2362076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12.07.2023 00:54:55</t>
        </is>
      </c>
      <c>
        <is>
          <t>12.07.2023 01:51:11</t>
        </is>
      </c>
      <c>
        <v>0.937777777</v>
      </c>
      <c>
        <v>0</v>
      </c>
      <c>
        <v>329</v>
      </c>
      <c>
        <v>0</v>
      </c>
      <c>
        <v>0</v>
      </c>
      <c>
        <v>0</v>
      </c>
      <c>
        <v>11</v>
      </c>
      <c>
        <v>0</v>
      </c>
      <c>
        <v>0</v>
      </c>
      <c>
        <v>0</v>
      </c>
      <c>
        <v>78.62376799995019</v>
      </c>
      <c>
        <v>0</v>
      </c>
      <c>
        <v>0</v>
      </c>
      <c>
        <v>0</v>
      </c>
      <c>
        <v>4.713310202843801</v>
      </c>
      <c>
        <v>0</v>
      </c>
      <c>
        <v>0</v>
      </c>
      <c>
        <v>83.33707820279399</v>
      </c>
    </row>
    <row>
      <c>
        <v>2605796</v>
      </c>
      <c>
        <v>1</v>
      </c>
      <c>
        <is>
          <t>İZMİR</t>
        </is>
      </c>
      <c>
        <v>BERGAMA</v>
      </c>
      <c>
        <is>
          <t>DM</t>
        </is>
      </c>
      <c>
        <v>AYASKENT DM-1 35-16-M00009_AYASKENT DM-2 M10_82964601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12.07.2023 18:53:15</t>
        </is>
      </c>
      <c>
        <is>
          <t>12.07.2023 19:42:53</t>
        </is>
      </c>
      <c>
        <v>0.827222222</v>
      </c>
      <c>
        <v>0</v>
      </c>
      <c>
        <v>3461</v>
      </c>
      <c>
        <v>102</v>
      </c>
      <c>
        <v>671</v>
      </c>
      <c>
        <v>17</v>
      </c>
      <c>
        <v>460</v>
      </c>
      <c>
        <v>8</v>
      </c>
      <c>
        <v>1</v>
      </c>
      <c>
        <v>0</v>
      </c>
      <c>
        <v>462.87094762823614</v>
      </c>
      <c>
        <v>405.88087847829854</v>
      </c>
      <c>
        <v>1343.8470235027205</v>
      </c>
      <c>
        <v>81.89316417557653</v>
      </c>
      <c>
        <v>283.315165989834</v>
      </c>
      <c>
        <v>228.84227460308458</v>
      </c>
      <c>
        <v>0.08595424283511002</v>
      </c>
      <c>
        <v>2806.7354086205855</v>
      </c>
    </row>
    <row>
      <c>
        <v>2605149</v>
      </c>
      <c>
        <v>1</v>
      </c>
      <c>
        <is>
          <t>MANİSA</t>
        </is>
      </c>
      <c>
        <v>KIRKAĞAÇ</v>
      </c>
      <c>
        <is>
          <t>DM</t>
        </is>
      </c>
      <c>
        <v>KIRKAĞAÇ DM 45-76-M00043_AKHİSAR M08_72247473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12.07.2023 06:23:01</t>
        </is>
      </c>
      <c>
        <is>
          <t>12.07.2023 06:31:19</t>
        </is>
      </c>
      <c>
        <v>0.138333333</v>
      </c>
      <c>
        <v>10</v>
      </c>
      <c>
        <v>3022</v>
      </c>
      <c>
        <v>265</v>
      </c>
      <c>
        <v>241</v>
      </c>
      <c>
        <v>12</v>
      </c>
      <c>
        <v>428</v>
      </c>
      <c>
        <v>1</v>
      </c>
      <c>
        <v>0</v>
      </c>
      <c>
        <v>0.5336975502872696</v>
      </c>
      <c>
        <v>48.03335987962497</v>
      </c>
      <c>
        <v>98.24731849034896</v>
      </c>
      <c>
        <v>32.077887457665284</v>
      </c>
      <c>
        <v>7.918357827647527</v>
      </c>
      <c>
        <v>11.118303350037833</v>
      </c>
      <c>
        <v>0.7385686990688516</v>
      </c>
      <c>
        <v>0</v>
      </c>
      <c>
        <v>198.6674932546807</v>
      </c>
    </row>
    <row>
      <c>
        <v>2605696</v>
      </c>
      <c>
        <v>1</v>
      </c>
      <c>
        <is>
          <t>İZMİR</t>
        </is>
      </c>
      <c>
        <v>SELÇUK</v>
      </c>
      <c>
        <is>
          <t>Kullanıcı Bağlantı Hattı</t>
        </is>
      </c>
      <c>
        <v>AHMET  OLGUN VE ARK. T-SULAMA GRB. 35-13-L00127_946425777_946425777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12.07.2023 16:52:21</t>
        </is>
      </c>
      <c>
        <is>
          <t>12.07.2023 18:21:56</t>
        </is>
      </c>
      <c>
        <v>1.493055555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4.439785597736667</v>
      </c>
      <c>
        <v>0</v>
      </c>
      <c>
        <v>0</v>
      </c>
      <c>
        <v>0</v>
      </c>
      <c>
        <v>0</v>
      </c>
      <c>
        <v>4.439785597736667</v>
      </c>
    </row>
    <row>
      <c>
        <v>2605613</v>
      </c>
      <c>
        <v>2</v>
      </c>
      <c>
        <is>
          <t>İZMİR</t>
        </is>
      </c>
      <c>
        <v>KARŞIYAKA</v>
      </c>
      <c>
        <is>
          <t>AG Fideri</t>
        </is>
      </c>
      <c>
        <v>K-2815 35-04-K02815_B_56371236_56371236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12.07.2023 16:49:23</t>
        </is>
      </c>
      <c>
        <is>
          <t>12.07.2023 21:04:50</t>
        </is>
      </c>
      <c>
        <v>4.2575</v>
      </c>
      <c>
        <v>0</v>
      </c>
      <c>
        <v>99</v>
      </c>
      <c>
        <v>0</v>
      </c>
      <c>
        <v>0</v>
      </c>
      <c>
        <v>0</v>
      </c>
      <c>
        <v>21</v>
      </c>
      <c>
        <v>0</v>
      </c>
      <c>
        <v>0</v>
      </c>
      <c>
        <v>0</v>
      </c>
      <c>
        <v>128.48204249303535</v>
      </c>
      <c>
        <v>0</v>
      </c>
      <c>
        <v>0</v>
      </c>
      <c>
        <v>0</v>
      </c>
      <c>
        <v>54.290880749318724</v>
      </c>
      <c>
        <v>0</v>
      </c>
      <c>
        <v>0</v>
      </c>
      <c>
        <v>182.77292324235407</v>
      </c>
    </row>
    <row>
      <c>
        <v>2605341</v>
      </c>
      <c>
        <v>1</v>
      </c>
      <c>
        <is>
          <t>İZMİR</t>
        </is>
      </c>
      <c>
        <v>MENDERES</v>
      </c>
      <c>
        <is>
          <t>Dağıtım Transformatörü</t>
        </is>
      </c>
      <c>
        <v>ÇAMÖNÜ TR-9 35-22-M00174_35-22-M00174_2362527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12.07.2023 10:42:21</t>
        </is>
      </c>
      <c>
        <is>
          <t>12.07.2023 11:52:44</t>
        </is>
      </c>
      <c>
        <v>1.173055555</v>
      </c>
      <c>
        <v>0</v>
      </c>
      <c>
        <v>3</v>
      </c>
      <c>
        <v>0</v>
      </c>
      <c>
        <v>22</v>
      </c>
      <c>
        <v>0</v>
      </c>
      <c>
        <v>4</v>
      </c>
      <c>
        <v>0</v>
      </c>
      <c>
        <v>0</v>
      </c>
      <c>
        <v>0</v>
      </c>
      <c>
        <v>4.06553929413548</v>
      </c>
      <c>
        <v>0</v>
      </c>
      <c>
        <v>94.88462660523805</v>
      </c>
      <c>
        <v>0</v>
      </c>
      <c>
        <v>16.10035827815421</v>
      </c>
      <c>
        <v>0</v>
      </c>
      <c>
        <v>0</v>
      </c>
      <c>
        <v>115.05052417752773</v>
      </c>
    </row>
    <row>
      <c>
        <v>2605673</v>
      </c>
      <c>
        <v>1</v>
      </c>
      <c>
        <is>
          <t>İZMİR</t>
        </is>
      </c>
      <c>
        <v>KONAK</v>
      </c>
      <c>
        <is>
          <t>Dağıtım Transformatörü</t>
        </is>
      </c>
      <c>
        <v>K-873 35-01-K00873_35-01-K00873_2360243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12.07.2023 16:30:45</t>
        </is>
      </c>
      <c>
        <is>
          <t>12.07.2023 17:30:08</t>
        </is>
      </c>
      <c>
        <v>0.989722222</v>
      </c>
      <c>
        <v>0</v>
      </c>
      <c>
        <v>421</v>
      </c>
      <c>
        <v>0</v>
      </c>
      <c>
        <v>0</v>
      </c>
      <c>
        <v>0</v>
      </c>
      <c>
        <v>10</v>
      </c>
      <c>
        <v>0</v>
      </c>
      <c>
        <v>0</v>
      </c>
      <c>
        <v>0</v>
      </c>
      <c>
        <v>109.98752992762009</v>
      </c>
      <c>
        <v>0</v>
      </c>
      <c>
        <v>0</v>
      </c>
      <c>
        <v>0</v>
      </c>
      <c>
        <v>6.098965876691922</v>
      </c>
      <c>
        <v>0</v>
      </c>
      <c>
        <v>0</v>
      </c>
      <c>
        <v>116.08649580431201</v>
      </c>
    </row>
    <row>
      <c>
        <v>2605487</v>
      </c>
      <c>
        <v>1</v>
      </c>
      <c>
        <is>
          <t>İZMİR</t>
        </is>
      </c>
      <c>
        <v>KONAK</v>
      </c>
      <c>
        <is>
          <t>Dağıtım Transformatörü</t>
        </is>
      </c>
      <c>
        <v>K-601 35-01-K00601_35-01-K00601_2370207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12.07.2023 11:52:34</t>
        </is>
      </c>
      <c>
        <is>
          <t>12.07.2023 13:11:00</t>
        </is>
      </c>
      <c>
        <v>1.307222222</v>
      </c>
      <c>
        <v>0</v>
      </c>
      <c>
        <v>686</v>
      </c>
      <c>
        <v>0</v>
      </c>
      <c>
        <v>0</v>
      </c>
      <c>
        <v>0</v>
      </c>
      <c>
        <v>64</v>
      </c>
      <c>
        <v>0</v>
      </c>
      <c>
        <v>0</v>
      </c>
      <c>
        <v>0</v>
      </c>
      <c>
        <v>208.30393987779956</v>
      </c>
      <c>
        <v>0</v>
      </c>
      <c>
        <v>0</v>
      </c>
      <c>
        <v>0</v>
      </c>
      <c>
        <v>55.99282992890181</v>
      </c>
      <c>
        <v>0</v>
      </c>
      <c>
        <v>0</v>
      </c>
      <c>
        <v>264.2967698067014</v>
      </c>
    </row>
    <row>
      <c>
        <v>2605218</v>
      </c>
      <c>
        <v>1</v>
      </c>
      <c>
        <is>
          <t>İZMİR</t>
        </is>
      </c>
      <c>
        <v>GAZİEMİR</v>
      </c>
      <c>
        <is>
          <t>OG Fideri</t>
        </is>
      </c>
      <c>
        <v>M-2044 35-08-M02044_MENDERES M01_42967512</v>
      </c>
      <c>
        <v>Şebeke Yenileme ve Kapasite Artışı Çalışması</v>
      </c>
      <c>
        <v>Dağıtım-OG</v>
      </c>
      <c>
        <v>Uzun</v>
      </c>
      <c>
        <v>Şebeke işletmecisi</v>
      </c>
      <c>
        <v>Bildirimli</v>
      </c>
      <c>
        <is>
          <t>12.07.2023 08:52:34</t>
        </is>
      </c>
      <c>
        <is>
          <t>12.07.2023 13:27:50</t>
        </is>
      </c>
      <c>
        <v>4.587777777</v>
      </c>
      <c>
        <v>1</v>
      </c>
      <c>
        <v>0</v>
      </c>
      <c>
        <v>0</v>
      </c>
      <c>
        <v>0</v>
      </c>
      <c>
        <v>14</v>
      </c>
      <c>
        <v>4</v>
      </c>
      <c>
        <v>1</v>
      </c>
      <c>
        <v>0</v>
      </c>
      <c>
        <v>2.99623533959465</v>
      </c>
      <c>
        <v>0</v>
      </c>
      <c>
        <v>0</v>
      </c>
      <c>
        <v>0</v>
      </c>
      <c>
        <v>1229.0427789483686</v>
      </c>
      <c>
        <v>89.42680237478588</v>
      </c>
      <c>
        <v>0</v>
      </c>
      <c>
        <v>0</v>
      </c>
      <c>
        <v>1321.4658166627491</v>
      </c>
    </row>
    <row>
      <c>
        <v>2605610</v>
      </c>
      <c>
        <v>1</v>
      </c>
      <c>
        <is>
          <t>İZMİR</t>
        </is>
      </c>
      <c>
        <v>BERGAMA</v>
      </c>
      <c>
        <is>
          <t>DM</t>
        </is>
      </c>
      <c>
        <v>AŞAĞIKIRIKLAR DM 35-16-M00448_ÇİFTLİK SULAMA M03_2334649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12.07.2023 15:30:58</t>
        </is>
      </c>
      <c>
        <is>
          <t>12.07.2023 16:24:47</t>
        </is>
      </c>
      <c>
        <v>0.896944444</v>
      </c>
      <c>
        <v>0</v>
      </c>
      <c>
        <v>0</v>
      </c>
      <c>
        <v>21</v>
      </c>
      <c>
        <v>51</v>
      </c>
      <c>
        <v>1</v>
      </c>
      <c>
        <v>3</v>
      </c>
      <c>
        <v>1</v>
      </c>
      <c>
        <v>0</v>
      </c>
      <c>
        <v>0</v>
      </c>
      <c>
        <v>0</v>
      </c>
      <c>
        <v>201.28100262923348</v>
      </c>
      <c>
        <v>356.2827701288624</v>
      </c>
      <c>
        <v>15.12067497353735</v>
      </c>
      <c>
        <v>19.26967821996399</v>
      </c>
      <c>
        <v>13.360058062522956</v>
      </c>
      <c>
        <v>0</v>
      </c>
      <c>
        <v>605.3141840141202</v>
      </c>
    </row>
    <row>
      <c>
        <v>2605232</v>
      </c>
      <c>
        <v>1</v>
      </c>
      <c>
        <is>
          <t>İZMİR</t>
        </is>
      </c>
      <c>
        <v>KONAK</v>
      </c>
      <c>
        <is>
          <t>Dağıtım Transformatörü</t>
        </is>
      </c>
      <c>
        <v>M-3198 (YATIRIM REZERVE) 35-01-M03198_35-01-M03198_83180931</v>
      </c>
      <c>
        <v>Şebeke Yenileme ve Kapasite Artışı Çalışması</v>
      </c>
      <c>
        <v>Dağıtım-AG</v>
      </c>
      <c>
        <v>Uzun</v>
      </c>
      <c>
        <v>Şebeke işletmecisi</v>
      </c>
      <c>
        <v>Bildirimli</v>
      </c>
      <c>
        <is>
          <t>12.07.2023 09:02:23</t>
        </is>
      </c>
      <c>
        <is>
          <t>12.07.2023 12:26:22</t>
        </is>
      </c>
      <c>
        <v>3.399722222</v>
      </c>
      <c>
        <v>0</v>
      </c>
      <c>
        <v>862</v>
      </c>
      <c>
        <v>0</v>
      </c>
      <c>
        <v>0</v>
      </c>
      <c>
        <v>0</v>
      </c>
      <c>
        <v>46</v>
      </c>
      <c>
        <v>0</v>
      </c>
      <c>
        <v>0</v>
      </c>
      <c>
        <v>0</v>
      </c>
      <c>
        <v>617.7493876532764</v>
      </c>
      <c>
        <v>0</v>
      </c>
      <c>
        <v>0</v>
      </c>
      <c>
        <v>0</v>
      </c>
      <c>
        <v>121.2817051028674</v>
      </c>
      <c>
        <v>0</v>
      </c>
      <c>
        <v>0</v>
      </c>
      <c>
        <v>739.0310927561437</v>
      </c>
    </row>
    <row>
      <c>
        <v>2605713</v>
      </c>
      <c>
        <v>1</v>
      </c>
      <c>
        <is>
          <t>İZMİR</t>
        </is>
      </c>
      <c>
        <v>DİKİLİ</v>
      </c>
      <c>
        <is>
          <t>Kullanıcı Bağlantı Hattı</t>
        </is>
      </c>
      <c>
        <v>ÇANDARLI DM-TR-20 35-30-M00020_955328041_955328041</v>
      </c>
      <c>
        <v>AG Branşman Yeraltı Kablo Arızası</v>
      </c>
      <c>
        <v>Dağıtım-AG</v>
      </c>
      <c>
        <v>Uzun</v>
      </c>
      <c>
        <v>Şebeke işletmecisi</v>
      </c>
      <c>
        <v>Bildirimsiz</v>
      </c>
      <c>
        <is>
          <t>12.07.2023 17:12:54</t>
        </is>
      </c>
      <c>
        <is>
          <t>12.07.2023 19:02:42</t>
        </is>
      </c>
      <c>
        <v>1.83</v>
      </c>
      <c>
        <v>0</v>
      </c>
      <c>
        <v>0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0.41513418110579103</v>
      </c>
      <c>
        <v>0</v>
      </c>
      <c>
        <v>0</v>
      </c>
      <c>
        <v>0.41513418110579103</v>
      </c>
    </row>
    <row>
      <c>
        <v>2605819</v>
      </c>
      <c>
        <v>1</v>
      </c>
      <c>
        <is>
          <t>MANİSA</t>
        </is>
      </c>
      <c>
        <v>SARUHANLI</v>
      </c>
      <c>
        <is>
          <t>KÖK</t>
        </is>
      </c>
      <c>
        <v>PAŞAKÖY KÖK 45-80-M00052_TAŞDİBİ ÇIKIŞI M010_72063859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12.07.2023 19:23:51</t>
        </is>
      </c>
      <c>
        <is>
          <t>12.07.2023 19:55:17</t>
        </is>
      </c>
      <c>
        <v>0.523888888</v>
      </c>
      <c>
        <v>4</v>
      </c>
      <c>
        <v>492</v>
      </c>
      <c>
        <v>30</v>
      </c>
      <c>
        <v>50</v>
      </c>
      <c>
        <v>6</v>
      </c>
      <c>
        <v>37</v>
      </c>
      <c>
        <v>0</v>
      </c>
      <c>
        <v>0</v>
      </c>
      <c>
        <v>0.42735865407333334</v>
      </c>
      <c>
        <v>37.66875269697378</v>
      </c>
      <c>
        <v>28.51410869224808</v>
      </c>
      <c>
        <v>15.950225304125597</v>
      </c>
      <c>
        <v>21.54943132805738</v>
      </c>
      <c>
        <v>9.652448180158142</v>
      </c>
      <c>
        <v>0</v>
      </c>
      <c>
        <v>0</v>
      </c>
      <c>
        <v>113.76232485563631</v>
      </c>
    </row>
    <row>
      <c>
        <v>2605424</v>
      </c>
      <c>
        <v>1</v>
      </c>
      <c>
        <is>
          <t>İZMİR</t>
        </is>
      </c>
      <c>
        <v>BUCA</v>
      </c>
      <c>
        <is>
          <t>Dağıtım Transformatörü</t>
        </is>
      </c>
      <c>
        <v>M-2813 35-03-M02813_35-03-M02813_66950678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12.07.2023 11:15:24</t>
        </is>
      </c>
      <c>
        <is>
          <t>12.07.2023 16:26:22</t>
        </is>
      </c>
      <c>
        <v>5.182777777</v>
      </c>
      <c>
        <v>0</v>
      </c>
      <c>
        <v>13</v>
      </c>
      <c>
        <v>0</v>
      </c>
      <c>
        <v>0</v>
      </c>
      <c>
        <v>0</v>
      </c>
      <c>
        <v>55</v>
      </c>
      <c>
        <v>0</v>
      </c>
      <c>
        <v>1</v>
      </c>
      <c>
        <v>0</v>
      </c>
      <c>
        <v>69.36122642799387</v>
      </c>
      <c>
        <v>0</v>
      </c>
      <c>
        <v>0</v>
      </c>
      <c>
        <v>0</v>
      </c>
      <c>
        <v>504.43047927037674</v>
      </c>
      <c>
        <v>0</v>
      </c>
      <c>
        <v>41.857667942870975</v>
      </c>
      <c>
        <v>615.6493736412416</v>
      </c>
    </row>
    <row>
      <c>
        <v>2605544</v>
      </c>
      <c>
        <v>1</v>
      </c>
      <c>
        <is>
          <t>İZMİR</t>
        </is>
      </c>
      <c>
        <v>MENDERES</v>
      </c>
      <c>
        <is>
          <t>DM</t>
        </is>
      </c>
      <c>
        <v>GÜMÜLDÜR DM 35-25-M00100_DM-6/1 M15_2054398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12.07.2023 14:16:12</t>
        </is>
      </c>
      <c>
        <is>
          <t>12.07.2023 14:44:47</t>
        </is>
      </c>
      <c>
        <v>0.476388888</v>
      </c>
      <c>
        <v>0</v>
      </c>
      <c>
        <v>1932</v>
      </c>
      <c>
        <v>0</v>
      </c>
      <c>
        <v>19</v>
      </c>
      <c>
        <v>6</v>
      </c>
      <c>
        <v>343</v>
      </c>
      <c>
        <v>0</v>
      </c>
      <c>
        <v>0</v>
      </c>
      <c>
        <v>0</v>
      </c>
      <c>
        <v>210.82927174367077</v>
      </c>
      <c>
        <v>0</v>
      </c>
      <c>
        <v>3.323007699760787</v>
      </c>
      <c>
        <v>426.8895638169396</v>
      </c>
      <c>
        <v>400.6901401973819</v>
      </c>
      <c>
        <v>0</v>
      </c>
      <c>
        <v>0</v>
      </c>
      <c>
        <v>1041.731983457753</v>
      </c>
    </row>
    <row>
      <c>
        <v>2605899</v>
      </c>
      <c>
        <v>1</v>
      </c>
      <c>
        <is>
          <t>MANİSA</t>
        </is>
      </c>
      <c>
        <v>SOMA</v>
      </c>
      <c>
        <is>
          <t>Kullanıcı Bağlantı Hattı</t>
        </is>
      </c>
      <c>
        <v>TURGUTALP TR-1 45-82-M00051_945529435_945529435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12.07.2023 20:55:15</t>
        </is>
      </c>
      <c>
        <is>
          <t>12.07.2023 22:08:28</t>
        </is>
      </c>
      <c>
        <v>1.220277777</v>
      </c>
      <c>
        <v>0</v>
      </c>
      <c>
        <v>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0.3426345813816133</v>
      </c>
      <c>
        <v>0</v>
      </c>
      <c>
        <v>0</v>
      </c>
      <c>
        <v>0</v>
      </c>
      <c>
        <v>0.05214961246859301</v>
      </c>
      <c>
        <v>0</v>
      </c>
      <c>
        <v>0</v>
      </c>
      <c>
        <v>0.3947841938502063</v>
      </c>
    </row>
    <row>
      <c>
        <v>2605922</v>
      </c>
      <c>
        <v>1</v>
      </c>
      <c>
        <is>
          <t>MANİSA</t>
        </is>
      </c>
      <c>
        <v>ŞEHZADELER</v>
      </c>
      <c>
        <is>
          <t>Dağıtım Transformatörü</t>
        </is>
      </c>
      <c>
        <v>TİLKİKÖY TR-2 45-71-M01272_45-71-M01272_2374534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12.07.2023 21:24:11</t>
        </is>
      </c>
      <c>
        <is>
          <t>12.07.2023 23:23:42</t>
        </is>
      </c>
      <c>
        <v>1.991944444</v>
      </c>
      <c>
        <v>0</v>
      </c>
      <c>
        <v>74</v>
      </c>
      <c>
        <v>0</v>
      </c>
      <c>
        <v>18</v>
      </c>
      <c>
        <v>0</v>
      </c>
      <c>
        <v>19</v>
      </c>
      <c>
        <v>0</v>
      </c>
      <c>
        <v>0</v>
      </c>
      <c>
        <v>0</v>
      </c>
      <c>
        <v>30.68439424339938</v>
      </c>
      <c>
        <v>0</v>
      </c>
      <c>
        <v>57.464207601530546</v>
      </c>
      <c>
        <v>0</v>
      </c>
      <c>
        <v>13.271528610593736</v>
      </c>
      <c>
        <v>0</v>
      </c>
      <c>
        <v>0</v>
      </c>
      <c>
        <v>101.42013045552366</v>
      </c>
    </row>
    <row>
      <c>
        <v>2605613</v>
      </c>
      <c>
        <v>1</v>
      </c>
      <c>
        <is>
          <t>İZMİR</t>
        </is>
      </c>
      <c>
        <v>KARŞIYAKA</v>
      </c>
      <c>
        <is>
          <t>Kullanıcı Bağlantı Hattı</t>
        </is>
      </c>
      <c>
        <v>K-2815 35-04-K02815_99421025_99421025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12.07.2023 15:28:29</t>
        </is>
      </c>
      <c>
        <is>
          <t>12.07.2023 16:49:23</t>
        </is>
      </c>
      <c>
        <v>1.348333333</v>
      </c>
      <c>
        <v>0</v>
      </c>
      <c>
        <v>9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2.59172073851041</v>
      </c>
      <c>
        <v>0</v>
      </c>
      <c>
        <v>0</v>
      </c>
      <c>
        <v>0</v>
      </c>
      <c>
        <v>0.9376049848258567</v>
      </c>
      <c>
        <v>0</v>
      </c>
      <c>
        <v>0</v>
      </c>
      <c>
        <v>3.529325723336267</v>
      </c>
    </row>
    <row>
      <c>
        <v>2605215</v>
      </c>
      <c>
        <v>1</v>
      </c>
      <c>
        <is>
          <t>İZMİR</t>
        </is>
      </c>
      <c>
        <v>KONAK</v>
      </c>
      <c>
        <is>
          <t>AG Fideri</t>
        </is>
      </c>
      <c>
        <v>K-139 35-01-K00139_B_56374888_56374888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12.07.2023 08:44:28</t>
        </is>
      </c>
      <c>
        <is>
          <t>12.07.2023 10:00:46</t>
        </is>
      </c>
      <c>
        <v>1.271666666</v>
      </c>
      <c>
        <v>0</v>
      </c>
      <c>
        <v>75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21.08408923339241</v>
      </c>
      <c>
        <v>0</v>
      </c>
      <c>
        <v>0</v>
      </c>
      <c>
        <v>0</v>
      </c>
      <c>
        <v>3.6419058067447203</v>
      </c>
      <c>
        <v>0</v>
      </c>
      <c>
        <v>0</v>
      </c>
      <c>
        <v>24.725995040137132</v>
      </c>
    </row>
    <row>
      <c>
        <v>2605238</v>
      </c>
      <c>
        <v>1</v>
      </c>
      <c>
        <is>
          <t>MANİSA</t>
        </is>
      </c>
      <c>
        <v>ŞEHZADELER</v>
      </c>
      <c>
        <is>
          <t>KÖK</t>
        </is>
      </c>
      <c>
        <v>BEYDERE KÖK 45-71-M00128_ESKİ KARAAĞAÇLI M07_50217162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12.07.2023 09:05:06</t>
        </is>
      </c>
      <c>
        <is>
          <t>12.07.2023 09:11:43</t>
        </is>
      </c>
      <c>
        <v>0.110277777</v>
      </c>
      <c>
        <v>4</v>
      </c>
      <c>
        <v>87</v>
      </c>
      <c>
        <v>100</v>
      </c>
      <c>
        <v>99</v>
      </c>
      <c>
        <v>2</v>
      </c>
      <c>
        <v>8</v>
      </c>
      <c>
        <v>0</v>
      </c>
      <c>
        <v>0</v>
      </c>
      <c>
        <v>0.20281749952346112</v>
      </c>
      <c>
        <v>2.37733090535936</v>
      </c>
      <c>
        <v>43.56162815091783</v>
      </c>
      <c>
        <v>38.00715090160811</v>
      </c>
      <c>
        <v>1.7939844758621046</v>
      </c>
      <c>
        <v>0.9618738975199205</v>
      </c>
      <c>
        <v>0</v>
      </c>
      <c>
        <v>0</v>
      </c>
      <c>
        <v>86.90478583079077</v>
      </c>
    </row>
    <row>
      <c>
        <v>2605799</v>
      </c>
      <c>
        <v>1</v>
      </c>
      <c>
        <is>
          <t>İZMİR</t>
        </is>
      </c>
      <c>
        <v>ÖDEMİŞ</v>
      </c>
      <c>
        <is>
          <t>AG Fideri</t>
        </is>
      </c>
      <c>
        <v>OVACIK TR-2 35-15-L00286_A_56370711_56370711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12.07.2023 18:38:36</t>
        </is>
      </c>
      <c>
        <is>
          <t>12.07.2023 19:57:30</t>
        </is>
      </c>
      <c>
        <v>1.315</v>
      </c>
      <c>
        <v>0</v>
      </c>
      <c>
        <v>23</v>
      </c>
      <c>
        <v>0</v>
      </c>
      <c>
        <v>2</v>
      </c>
      <c>
        <v>0</v>
      </c>
      <c>
        <v>1</v>
      </c>
      <c>
        <v>0</v>
      </c>
      <c>
        <v>0</v>
      </c>
      <c>
        <v>0</v>
      </c>
      <c>
        <v>1.6995579808627939</v>
      </c>
      <c>
        <v>0</v>
      </c>
      <c>
        <v>0.2025821141916222</v>
      </c>
      <c>
        <v>0</v>
      </c>
      <c>
        <v>0.06127489987841733</v>
      </c>
      <c>
        <v>0</v>
      </c>
      <c>
        <v>0</v>
      </c>
      <c>
        <v>1.9634149949328334</v>
      </c>
    </row>
    <row>
      <c>
        <v>2605444</v>
      </c>
      <c>
        <v>1</v>
      </c>
      <c>
        <is>
          <t>İZMİR</t>
        </is>
      </c>
      <c>
        <v>KEMALPAŞA</v>
      </c>
      <c>
        <is>
          <t>OG Fideri</t>
        </is>
      </c>
      <c>
        <v>KEMALPAŞA TM 35-27-A00002_HatBaşıAyırıcı_76973324 M01_76973324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12.07.2023 11:46:24</t>
        </is>
      </c>
      <c>
        <is>
          <t>12.07.2023 16:03:23</t>
        </is>
      </c>
      <c>
        <v>4.283055555</v>
      </c>
      <c>
        <v>0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8.603983552635299</v>
      </c>
      <c>
        <v>0</v>
      </c>
      <c>
        <v>0</v>
      </c>
      <c>
        <v>0</v>
      </c>
      <c>
        <v>8.603983552635299</v>
      </c>
    </row>
    <row>
      <c>
        <v>2605836</v>
      </c>
      <c>
        <v>1</v>
      </c>
      <c>
        <is>
          <t>İZMİR</t>
        </is>
      </c>
      <c>
        <v>KARABAĞLAR</v>
      </c>
      <c>
        <is>
          <t>AG Fideri</t>
        </is>
      </c>
      <c>
        <v>M-3069(YATIRIM REZERVE) 35-01-M03069_B_56375952_56375952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12.07.2023 19:34:59</t>
        </is>
      </c>
      <c>
        <is>
          <t>12.07.2023 20:53:59</t>
        </is>
      </c>
      <c>
        <v>1.316666666</v>
      </c>
      <c>
        <v>0</v>
      </c>
      <c>
        <v>249</v>
      </c>
      <c>
        <v>0</v>
      </c>
      <c>
        <v>0</v>
      </c>
      <c>
        <v>0</v>
      </c>
      <c>
        <v>15</v>
      </c>
      <c>
        <v>0</v>
      </c>
      <c>
        <v>0</v>
      </c>
      <c>
        <v>0</v>
      </c>
      <c>
        <v>85.62238196757326</v>
      </c>
      <c>
        <v>0</v>
      </c>
      <c>
        <v>0</v>
      </c>
      <c>
        <v>0</v>
      </c>
      <c>
        <v>15.503451255417318</v>
      </c>
      <c>
        <v>0</v>
      </c>
      <c>
        <v>0</v>
      </c>
      <c>
        <v>101.12583322299058</v>
      </c>
    </row>
    <row>
      <c>
        <v>2605693</v>
      </c>
      <c>
        <v>1</v>
      </c>
      <c>
        <is>
          <t>MANİSA</t>
        </is>
      </c>
      <c>
        <v>SELENDİ</v>
      </c>
      <c>
        <is>
          <t>DM</t>
        </is>
      </c>
      <c>
        <v>SELENDİ DM 45-81-M00001_SATILMIŞ M14_2321600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12.07.2023 16:52:51</t>
        </is>
      </c>
      <c>
        <is>
          <t>12.07.2023 17:40:31</t>
        </is>
      </c>
      <c>
        <v>0.794444444</v>
      </c>
      <c>
        <v>3</v>
      </c>
      <c>
        <v>1234</v>
      </c>
      <c>
        <v>1</v>
      </c>
      <c>
        <v>58</v>
      </c>
      <c>
        <v>3</v>
      </c>
      <c>
        <v>65</v>
      </c>
      <c>
        <v>0</v>
      </c>
      <c>
        <v>0</v>
      </c>
      <c>
        <v>0.5721368169183333</v>
      </c>
      <c>
        <v>110.80012708609722</v>
      </c>
      <c>
        <v>0.3357071251248</v>
      </c>
      <c>
        <v>22.84991298718924</v>
      </c>
      <c>
        <v>5.954554424989524</v>
      </c>
      <c>
        <v>29.75271562234955</v>
      </c>
      <c>
        <v>0</v>
      </c>
      <c>
        <v>0</v>
      </c>
      <c>
        <v>170.26515406266864</v>
      </c>
    </row>
    <row>
      <c>
        <v>2607073</v>
      </c>
      <c>
        <v>1</v>
      </c>
      <c>
        <is>
          <t>MANİSA</t>
        </is>
      </c>
      <c>
        <v>AKHİSAR</v>
      </c>
      <c>
        <is>
          <t>AG Fideri</t>
        </is>
      </c>
      <c>
        <v>TR-1/2 45-72-M00002__92688473_92688473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13.07.2023 20:04:32</t>
        </is>
      </c>
      <c>
        <is>
          <t>13.07.2023 22:25:18</t>
        </is>
      </c>
      <c>
        <v>2.346111111</v>
      </c>
      <c>
        <v>0</v>
      </c>
      <c>
        <v>59</v>
      </c>
      <c>
        <v>0</v>
      </c>
      <c>
        <v>14</v>
      </c>
      <c>
        <v>0</v>
      </c>
      <c>
        <v>10</v>
      </c>
      <c>
        <v>0</v>
      </c>
      <c>
        <v>0</v>
      </c>
      <c>
        <v>0</v>
      </c>
      <c>
        <v>36.53529092071338</v>
      </c>
      <c>
        <v>0</v>
      </c>
      <c>
        <v>12.715089620653155</v>
      </c>
      <c>
        <v>0</v>
      </c>
      <c>
        <v>4.968372940205344</v>
      </c>
      <c>
        <v>0</v>
      </c>
      <c>
        <v>0</v>
      </c>
      <c>
        <v>54.21875348157187</v>
      </c>
    </row>
    <row>
      <c>
        <v>2606077</v>
      </c>
      <c>
        <v>1</v>
      </c>
      <c>
        <is>
          <t>MANİSA</t>
        </is>
      </c>
      <c>
        <v>SELENDİ</v>
      </c>
      <c>
        <is>
          <t>OG Fideri</t>
        </is>
      </c>
      <c>
        <v>SELENDİ TR-12 45-81-M00012_TR-11 M02_2321242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13.07.2023 06:41:11</t>
        </is>
      </c>
      <c>
        <is>
          <t>13.07.2023 08:14:31</t>
        </is>
      </c>
      <c>
        <v>1.555555555</v>
      </c>
      <c>
        <v>1</v>
      </c>
      <c>
        <v>463</v>
      </c>
      <c>
        <v>0</v>
      </c>
      <c>
        <v>120</v>
      </c>
      <c>
        <v>0</v>
      </c>
      <c>
        <v>72</v>
      </c>
      <c>
        <v>0</v>
      </c>
      <c>
        <v>0</v>
      </c>
      <c>
        <v>0.2437529636388889</v>
      </c>
      <c>
        <v>98.71582541679982</v>
      </c>
      <c>
        <v>0</v>
      </c>
      <c>
        <v>96.18629381091158</v>
      </c>
      <c>
        <v>0</v>
      </c>
      <c>
        <v>37.86388669679178</v>
      </c>
      <c>
        <v>0</v>
      </c>
      <c>
        <v>0</v>
      </c>
      <c>
        <v>233.00975888814207</v>
      </c>
    </row>
    <row>
      <c>
        <v>2606409</v>
      </c>
      <c>
        <v>1</v>
      </c>
      <c>
        <is>
          <t>MANİSA</t>
        </is>
      </c>
      <c>
        <v>TURGUTLU</v>
      </c>
      <c>
        <is>
          <t>DM</t>
        </is>
      </c>
      <c>
        <v>GÜNEY DM 45-83-L00130_DERBENT L08_2096778</v>
      </c>
      <c>
        <v>OG Fider Açması</v>
      </c>
      <c>
        <v>Dağıtım-OG</v>
      </c>
      <c>
        <v>Kısa</v>
      </c>
      <c>
        <v>Şebeke işletmecisi</v>
      </c>
      <c>
        <v>Bildirimsiz</v>
      </c>
      <c>
        <is>
          <t>13.07.2023 11:52:51</t>
        </is>
      </c>
      <c>
        <is>
          <t>13.07.2023 11:53:11</t>
        </is>
      </c>
      <c>
        <v>0.005555555</v>
      </c>
      <c>
        <v>2</v>
      </c>
      <c>
        <v>1375</v>
      </c>
      <c>
        <v>31</v>
      </c>
      <c>
        <v>258</v>
      </c>
      <c>
        <v>6</v>
      </c>
      <c>
        <v>161</v>
      </c>
      <c>
        <v>0</v>
      </c>
      <c>
        <v>0</v>
      </c>
      <c>
        <v>0.002647366155555556</v>
      </c>
      <c>
        <v>0.9759972040422502</v>
      </c>
      <c>
        <v>0.1349432324752789</v>
      </c>
      <c>
        <v>1.1593301339244209</v>
      </c>
      <c>
        <v>0.08049713669302501</v>
      </c>
      <c>
        <v>0.46741295122188675</v>
      </c>
      <c>
        <v>0</v>
      </c>
      <c>
        <v>0</v>
      </c>
      <c>
        <v>2.8208280245124175</v>
      </c>
    </row>
    <row>
      <c>
        <v>2606741</v>
      </c>
      <c>
        <v>1</v>
      </c>
      <c>
        <is>
          <t>MANİSA</t>
        </is>
      </c>
      <c>
        <v>KULA</v>
      </c>
      <c>
        <is>
          <t>Kullanıcı Bağlantı Hattı</t>
        </is>
      </c>
      <c>
        <v>TR-42 45-77-L00042_945493474_945493474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13.07.2023 16:53:55</t>
        </is>
      </c>
      <c>
        <is>
          <t>13.07.2023 18:55:49</t>
        </is>
      </c>
      <c>
        <v>2.031666666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0.1547202637833147</v>
      </c>
      <c>
        <v>0</v>
      </c>
      <c>
        <v>0</v>
      </c>
      <c>
        <v>0</v>
      </c>
      <c>
        <v>0</v>
      </c>
      <c>
        <v>0</v>
      </c>
      <c>
        <v>0</v>
      </c>
      <c>
        <v>0.1547202637833147</v>
      </c>
    </row>
    <row>
      <c>
        <v>2606718</v>
      </c>
      <c>
        <v>1</v>
      </c>
      <c>
        <is>
          <t>İZMİR</t>
        </is>
      </c>
      <c>
        <v>ÇİĞLİ</v>
      </c>
      <c>
        <is>
          <t>Kullanıcı Bağlantı Hattı</t>
        </is>
      </c>
      <c>
        <v>M-1980 35-09-M01980_913162844_913162844</v>
      </c>
      <c>
        <v>AG Branşman Yeraltı Kablo Arızası</v>
      </c>
      <c>
        <v>Dağıtım-AG</v>
      </c>
      <c>
        <v>Uzun</v>
      </c>
      <c>
        <v>Şebeke işletmecisi</v>
      </c>
      <c>
        <v>Bildirimsiz</v>
      </c>
      <c>
        <is>
          <t>13.07.2023 16:38:01</t>
        </is>
      </c>
      <c>
        <is>
          <t>13.07.2023 17:35:35</t>
        </is>
      </c>
      <c>
        <v>0.959444444</v>
      </c>
      <c>
        <v>0</v>
      </c>
      <c>
        <v>13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3.8208347431176772</v>
      </c>
      <c>
        <v>0</v>
      </c>
      <c>
        <v>0</v>
      </c>
      <c>
        <v>0</v>
      </c>
      <c>
        <v>0</v>
      </c>
      <c>
        <v>0</v>
      </c>
      <c>
        <v>0</v>
      </c>
      <c>
        <v>3.8208347431176772</v>
      </c>
    </row>
    <row>
      <c>
        <v>2606217</v>
      </c>
      <c>
        <v>1</v>
      </c>
      <c>
        <is>
          <t>MANİSA</t>
        </is>
      </c>
      <c>
        <v>YUNUSEMRE</v>
      </c>
      <c>
        <is>
          <t>DM</t>
        </is>
      </c>
      <c>
        <v>MURADİYE DM 45-71-M00006_ORMAN FİDANLIĞI M12_2077013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13.07.2023 09:26:49</t>
        </is>
      </c>
      <c>
        <is>
          <t>13.07.2023 11:00:20</t>
        </is>
      </c>
      <c>
        <v>1.558611111</v>
      </c>
      <c>
        <v>0</v>
      </c>
      <c>
        <v>0</v>
      </c>
      <c>
        <v>6</v>
      </c>
      <c>
        <v>0</v>
      </c>
      <c>
        <v>1</v>
      </c>
      <c>
        <v>1</v>
      </c>
      <c>
        <v>0</v>
      </c>
      <c>
        <v>0</v>
      </c>
      <c>
        <v>0</v>
      </c>
      <c>
        <v>0</v>
      </c>
      <c>
        <v>142.22335309777313</v>
      </c>
      <c>
        <v>0</v>
      </c>
      <c>
        <v>10.751243461058799</v>
      </c>
      <c>
        <v>3.357511674185058</v>
      </c>
      <c>
        <v>0</v>
      </c>
      <c>
        <v>0</v>
      </c>
      <c>
        <v>156.33210823301698</v>
      </c>
    </row>
    <row>
      <c>
        <v>2663469</v>
      </c>
      <c>
        <v>1</v>
      </c>
      <c>
        <is>
          <t>İZMİR</t>
        </is>
      </c>
      <c>
        <v>ÇİĞLİ</v>
      </c>
      <c>
        <is>
          <t>OG Fideri</t>
        </is>
      </c>
      <c>
        <v>K-1954 35-09-K01954_K-4123 K03_45345864</v>
      </c>
      <c>
        <v>Yük Aktarımı</v>
      </c>
      <c>
        <v>Dağıtım-OG</v>
      </c>
      <c>
        <v>Uzun</v>
      </c>
      <c>
        <v>Şebeke işletmecisi</v>
      </c>
      <c>
        <v>Bildirimsiz</v>
      </c>
      <c>
        <is>
          <t>13.07.2023 18:22:35</t>
        </is>
      </c>
      <c>
        <is>
          <t>13.07.2023 18:55:35</t>
        </is>
      </c>
      <c>
        <v>0.55</v>
      </c>
      <c>
        <v>0</v>
      </c>
      <c>
        <v>4324</v>
      </c>
      <c>
        <v>0</v>
      </c>
      <c>
        <v>0</v>
      </c>
      <c>
        <v>0</v>
      </c>
      <c>
        <v>269</v>
      </c>
      <c>
        <v>0</v>
      </c>
      <c>
        <v>1</v>
      </c>
      <c>
        <v>0</v>
      </c>
      <c>
        <v>542.4724710992796</v>
      </c>
      <c>
        <v>0</v>
      </c>
      <c>
        <v>0</v>
      </c>
      <c>
        <v>0</v>
      </c>
      <c>
        <v>102.3916186298649</v>
      </c>
      <c>
        <v>0</v>
      </c>
      <c>
        <v>2.1553529258180153</v>
      </c>
      <c>
        <v>647.0194426549624</v>
      </c>
    </row>
    <row>
      <c>
        <v>2606200</v>
      </c>
      <c>
        <v>1</v>
      </c>
      <c>
        <is>
          <t>MANİSA</t>
        </is>
      </c>
      <c>
        <v>ŞEHZADELER</v>
      </c>
      <c>
        <is>
          <t>OG Fideri</t>
        </is>
      </c>
      <c>
        <v>ÇINARLIKUYU KÖK 45-71-M00188_HatBaşıAyırıcı_53134545 M02_53134545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13.07.2023 09:11:58</t>
        </is>
      </c>
      <c>
        <is>
          <t>13.07.2023 16:54:16</t>
        </is>
      </c>
      <c>
        <v>7.705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1.8350388176755559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1.8350388176755559</v>
      </c>
    </row>
    <row>
      <c>
        <v>2606641</v>
      </c>
      <c>
        <v>1</v>
      </c>
      <c>
        <is>
          <t>İZMİR</t>
        </is>
      </c>
      <c>
        <v>DİKİLİ</v>
      </c>
      <c>
        <is>
          <t>Saha Dağıtım Kutusu (SDK)</t>
        </is>
      </c>
      <c>
        <v>ÇANDARLI TR-5 35-30-M00005_B b2_42961440</v>
      </c>
      <c>
        <v>AG Box / Sdk Giriş Sigorta Atığı</v>
      </c>
      <c>
        <v>Dağıtım-AG</v>
      </c>
      <c>
        <v>Uzun</v>
      </c>
      <c>
        <v>Şebeke işletmecisi</v>
      </c>
      <c>
        <v>Bildirimsiz</v>
      </c>
      <c>
        <is>
          <t>13.07.2023 15:10:58</t>
        </is>
      </c>
      <c>
        <is>
          <t>13.07.2023 17:52:52</t>
        </is>
      </c>
      <c>
        <v>2.698333333</v>
      </c>
      <c>
        <v>0</v>
      </c>
      <c>
        <v>81</v>
      </c>
      <c>
        <v>0</v>
      </c>
      <c>
        <v>0</v>
      </c>
      <c>
        <v>0</v>
      </c>
      <c>
        <v>19</v>
      </c>
      <c>
        <v>0</v>
      </c>
      <c>
        <v>0</v>
      </c>
      <c>
        <v>0</v>
      </c>
      <c>
        <v>53.80734720943663</v>
      </c>
      <c>
        <v>0</v>
      </c>
      <c>
        <v>0</v>
      </c>
      <c>
        <v>0</v>
      </c>
      <c>
        <v>106.39555550804886</v>
      </c>
      <c>
        <v>0</v>
      </c>
      <c>
        <v>0</v>
      </c>
      <c>
        <v>160.20290271748547</v>
      </c>
    </row>
    <row>
      <c>
        <v>2606887</v>
      </c>
      <c>
        <v>1</v>
      </c>
      <c>
        <is>
          <t>İZMİR</t>
        </is>
      </c>
      <c>
        <v>ALİAĞA</v>
      </c>
      <c>
        <is>
          <t>AG Fideri</t>
        </is>
      </c>
      <c>
        <v>M-486 35-17-M00486__92435815_92435815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13.07.2023 18:53:03</t>
        </is>
      </c>
      <c>
        <is>
          <t>13.07.2023 19:44:37</t>
        </is>
      </c>
      <c>
        <v>0.859444444</v>
      </c>
      <c>
        <v>0</v>
      </c>
      <c>
        <v>59</v>
      </c>
      <c>
        <v>0</v>
      </c>
      <c>
        <v>0</v>
      </c>
      <c>
        <v>0</v>
      </c>
      <c>
        <v>19</v>
      </c>
      <c>
        <v>0</v>
      </c>
      <c>
        <v>0</v>
      </c>
      <c>
        <v>0</v>
      </c>
      <c>
        <v>10.976193796334211</v>
      </c>
      <c>
        <v>0</v>
      </c>
      <c>
        <v>0</v>
      </c>
      <c>
        <v>0</v>
      </c>
      <c>
        <v>10.581184942607607</v>
      </c>
      <c>
        <v>0</v>
      </c>
      <c>
        <v>0</v>
      </c>
      <c>
        <v>21.557378738941818</v>
      </c>
    </row>
    <row>
      <c>
        <v>2606117</v>
      </c>
      <c>
        <v>1</v>
      </c>
      <c>
        <is>
          <t>MANİSA</t>
        </is>
      </c>
      <c>
        <v>GÖRDES</v>
      </c>
      <c>
        <is>
          <t>KÖK</t>
        </is>
      </c>
      <c>
        <v>FUNDACIK KÖK 45-75-M00068_ÇİÇEKLİ M02_67108854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13.07.2023 08:15:58</t>
        </is>
      </c>
      <c>
        <is>
          <t>13.07.2023 08:41:39</t>
        </is>
      </c>
      <c>
        <v>0.428055555</v>
      </c>
      <c>
        <v>5</v>
      </c>
      <c>
        <v>1329</v>
      </c>
      <c>
        <v>1</v>
      </c>
      <c>
        <v>21</v>
      </c>
      <c>
        <v>3</v>
      </c>
      <c>
        <v>117</v>
      </c>
      <c>
        <v>1</v>
      </c>
      <c>
        <v>0</v>
      </c>
      <c>
        <v>0.3885451545444445</v>
      </c>
      <c>
        <v>57.995494297915606</v>
      </c>
      <c>
        <v>1.1660742142873304</v>
      </c>
      <c>
        <v>2.561292634046152</v>
      </c>
      <c>
        <v>7.578866408552611</v>
      </c>
      <c>
        <v>13.588860812065924</v>
      </c>
      <c>
        <v>7.013246102457484</v>
      </c>
      <c>
        <v>0</v>
      </c>
      <c>
        <v>90.29237962386955</v>
      </c>
    </row>
    <row>
      <c>
        <v>2606449</v>
      </c>
      <c>
        <v>1</v>
      </c>
      <c>
        <is>
          <t>İZMİR</t>
        </is>
      </c>
      <c>
        <v>ÖDEMİŞ</v>
      </c>
      <c>
        <is>
          <t>AG Fideri</t>
        </is>
      </c>
      <c>
        <v>ALABAŞ TR-9 35-15-L01014_A_56361876_56361876</v>
      </c>
      <c>
        <v>AG Tel Kopuğu</v>
      </c>
      <c>
        <v>Dağıtım-AG</v>
      </c>
      <c>
        <v>Uzun</v>
      </c>
      <c>
        <v>Şebeke işletmecisi</v>
      </c>
      <c>
        <v>Bildirimsiz</v>
      </c>
      <c>
        <is>
          <t>13.07.2023 12:33:48</t>
        </is>
      </c>
      <c>
        <is>
          <t>13.07.2023 22:00:20</t>
        </is>
      </c>
      <c>
        <v>9.442222222</v>
      </c>
      <c>
        <v>0</v>
      </c>
      <c>
        <v>17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29.17281015137083</v>
      </c>
      <c>
        <v>0</v>
      </c>
      <c>
        <v>0</v>
      </c>
      <c>
        <v>0</v>
      </c>
      <c>
        <v>1.728633246959409</v>
      </c>
      <c>
        <v>0</v>
      </c>
      <c>
        <v>0</v>
      </c>
      <c>
        <v>30.901443398330237</v>
      </c>
    </row>
    <row>
      <c>
        <v>2606804</v>
      </c>
      <c>
        <v>1</v>
      </c>
      <c>
        <is>
          <t>İZMİR</t>
        </is>
      </c>
      <c>
        <v>SEFERİHİSAR</v>
      </c>
      <c>
        <is>
          <t>DM</t>
        </is>
      </c>
      <c>
        <v>SEFERİHİSAR İM 35-14-A00002_GÖZSÜZLER L11_72378344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13.07.2023 18:05:37</t>
        </is>
      </c>
      <c>
        <is>
          <t>13.07.2023 18:10:15</t>
        </is>
      </c>
      <c>
        <v>0.077222222</v>
      </c>
      <c>
        <v>0</v>
      </c>
      <c>
        <v>97</v>
      </c>
      <c>
        <v>0</v>
      </c>
      <c>
        <v>19</v>
      </c>
      <c>
        <v>4</v>
      </c>
      <c>
        <v>1</v>
      </c>
      <c>
        <v>1</v>
      </c>
      <c>
        <v>0</v>
      </c>
      <c>
        <v>0</v>
      </c>
      <c>
        <v>2.8813446385546064</v>
      </c>
      <c>
        <v>0</v>
      </c>
      <c>
        <v>1.2481187892548846</v>
      </c>
      <c>
        <v>12.021785214654162</v>
      </c>
      <c>
        <v>0</v>
      </c>
      <c>
        <v>1.567014325815422</v>
      </c>
      <c>
        <v>0</v>
      </c>
      <c>
        <v>17.718262968279074</v>
      </c>
    </row>
    <row>
      <c>
        <v>2606263</v>
      </c>
      <c>
        <v>1</v>
      </c>
      <c>
        <is>
          <t>İZMİR</t>
        </is>
      </c>
      <c>
        <v>BERGAMA</v>
      </c>
      <c>
        <is>
          <t>DM</t>
        </is>
      </c>
      <c>
        <v>BERGAMA İM-1 35-16-A00001_ŞEHİR-4 L16_2091609</v>
      </c>
      <c>
        <v>Şebeke Yenileme ve Kapasite Artışı Çalışması</v>
      </c>
      <c>
        <v>Dağıtım-OG</v>
      </c>
      <c>
        <v>Uzun</v>
      </c>
      <c>
        <v>Şebeke işletmecisi</v>
      </c>
      <c>
        <v>Bildirimli</v>
      </c>
      <c>
        <is>
          <t>13.07.2023 08:34:58</t>
        </is>
      </c>
      <c>
        <is>
          <t>13.07.2023 14:19:54</t>
        </is>
      </c>
      <c>
        <v>5.748888888</v>
      </c>
      <c>
        <v>0</v>
      </c>
      <c>
        <v>3751</v>
      </c>
      <c>
        <v>0</v>
      </c>
      <c>
        <v>0</v>
      </c>
      <c>
        <v>0</v>
      </c>
      <c>
        <v>202</v>
      </c>
      <c>
        <v>0</v>
      </c>
      <c>
        <v>0</v>
      </c>
      <c>
        <v>0</v>
      </c>
      <c>
        <v>4419.590130282124</v>
      </c>
      <c>
        <v>0</v>
      </c>
      <c>
        <v>0</v>
      </c>
      <c>
        <v>0</v>
      </c>
      <c>
        <v>1831.6707561951334</v>
      </c>
      <c>
        <v>0</v>
      </c>
      <c>
        <v>0</v>
      </c>
      <c>
        <v>6251.260886477257</v>
      </c>
    </row>
    <row>
      <c>
        <v>2607096</v>
      </c>
      <c>
        <v>1</v>
      </c>
      <c>
        <is>
          <t>İZMİR</t>
        </is>
      </c>
      <c>
        <v>BERGAMA</v>
      </c>
      <c>
        <is>
          <t>OG Fideri</t>
        </is>
      </c>
      <c>
        <v>TR-142 35-16-L00142_TR-143 L03_72032899</v>
      </c>
      <c>
        <v>Plansız Kesinti / Müdahale</v>
      </c>
      <c>
        <v>Dağıtım-OG</v>
      </c>
      <c>
        <v>Uzun</v>
      </c>
      <c>
        <v>Şebeke işletmecisi</v>
      </c>
      <c>
        <v>Bildirimsiz</v>
      </c>
      <c>
        <is>
          <t>13.07.2023 21:20:50</t>
        </is>
      </c>
      <c>
        <is>
          <t>13.07.2023 23:51:19</t>
        </is>
      </c>
      <c>
        <v>2.508055555</v>
      </c>
      <c>
        <v>0</v>
      </c>
      <c>
        <v>323</v>
      </c>
      <c>
        <v>0</v>
      </c>
      <c>
        <v>0</v>
      </c>
      <c>
        <v>0</v>
      </c>
      <c>
        <v>6</v>
      </c>
      <c>
        <v>0</v>
      </c>
      <c>
        <v>0</v>
      </c>
      <c>
        <v>0</v>
      </c>
      <c>
        <v>158.3586455611044</v>
      </c>
      <c>
        <v>0</v>
      </c>
      <c>
        <v>0</v>
      </c>
      <c>
        <v>0</v>
      </c>
      <c>
        <v>7.426731561432783</v>
      </c>
      <c>
        <v>0</v>
      </c>
      <c>
        <v>0</v>
      </c>
      <c>
        <v>165.78537712253717</v>
      </c>
    </row>
    <row>
      <c>
        <v>2606658</v>
      </c>
      <c>
        <v>1</v>
      </c>
      <c>
        <is>
          <t>İZMİR</t>
        </is>
      </c>
      <c>
        <v>ÇEŞME</v>
      </c>
      <c>
        <is>
          <t>AG Fideri</t>
        </is>
      </c>
      <c>
        <v>M-147 SAKIZLIKOY 35-18-M00147__56368076_56368076</v>
      </c>
      <c>
        <v>AG Sehim Bozukluğu</v>
      </c>
      <c>
        <v>Dağıtım-AG</v>
      </c>
      <c>
        <v>Uzun</v>
      </c>
      <c>
        <v>Şebeke işletmecisi</v>
      </c>
      <c>
        <v>Bildirimsiz</v>
      </c>
      <c>
        <is>
          <t>13.07.2023 15:41:34</t>
        </is>
      </c>
      <c>
        <is>
          <t>13.07.2023 18:04:29</t>
        </is>
      </c>
      <c>
        <v>2.381944444</v>
      </c>
      <c>
        <v>0</v>
      </c>
      <c>
        <v>41</v>
      </c>
      <c>
        <v>0</v>
      </c>
      <c>
        <v>1</v>
      </c>
      <c>
        <v>0</v>
      </c>
      <c>
        <v>12</v>
      </c>
      <c>
        <v>0</v>
      </c>
      <c>
        <v>0</v>
      </c>
      <c>
        <v>0</v>
      </c>
      <c>
        <v>138.55520295855732</v>
      </c>
      <c>
        <v>0</v>
      </c>
      <c>
        <v>1.284153626626857</v>
      </c>
      <c>
        <v>0</v>
      </c>
      <c>
        <v>129.9352862405344</v>
      </c>
      <c>
        <v>0</v>
      </c>
      <c>
        <v>0</v>
      </c>
      <c>
        <v>269.77464282571856</v>
      </c>
    </row>
    <row>
      <c>
        <v>2606492</v>
      </c>
      <c>
        <v>1</v>
      </c>
      <c>
        <is>
          <t>MANİSA</t>
        </is>
      </c>
      <c>
        <v>AKHİSAR</v>
      </c>
      <c>
        <is>
          <t>Kullanıcı Bağlantı Hattı</t>
        </is>
      </c>
      <c>
        <v>TR-1/41 45-72-M00041_95002457482_95002457482</v>
      </c>
      <c>
        <v>AG Branşman Yeraltı Kablo Arızası</v>
      </c>
      <c>
        <v>Dağıtım-AG</v>
      </c>
      <c>
        <v>Uzun</v>
      </c>
      <c>
        <v>Şebeke işletmecisi</v>
      </c>
      <c>
        <v>Bildirimsiz</v>
      </c>
      <c>
        <is>
          <t>13.07.2023 13:06:09</t>
        </is>
      </c>
      <c>
        <is>
          <t>13.07.2023 14:50:58</t>
        </is>
      </c>
      <c>
        <v>1.746944444</v>
      </c>
      <c>
        <v>0</v>
      </c>
      <c>
        <v>4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1.680009576182222</v>
      </c>
      <c>
        <v>0</v>
      </c>
      <c>
        <v>0</v>
      </c>
      <c>
        <v>0</v>
      </c>
      <c>
        <v>0</v>
      </c>
      <c>
        <v>0</v>
      </c>
      <c>
        <v>0</v>
      </c>
      <c>
        <v>1.680009576182222</v>
      </c>
    </row>
    <row>
      <c>
        <v>2606847</v>
      </c>
      <c>
        <v>1</v>
      </c>
      <c>
        <is>
          <t>İZMİR</t>
        </is>
      </c>
      <c>
        <v>MENEMEN</v>
      </c>
      <c>
        <is>
          <t>KÖK</t>
        </is>
      </c>
      <c>
        <v>MENEMEN KÖK-24 35-28-M00024_SEYREK TR-9 M06_77857061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13.07.2023 18:30:21</t>
        </is>
      </c>
      <c>
        <is>
          <t>13.07.2023 20:17:52</t>
        </is>
      </c>
      <c>
        <v>1.791944444</v>
      </c>
      <c>
        <v>0</v>
      </c>
      <c>
        <v>2576</v>
      </c>
      <c>
        <v>0</v>
      </c>
      <c>
        <v>3</v>
      </c>
      <c>
        <v>0</v>
      </c>
      <c>
        <v>174</v>
      </c>
      <c>
        <v>0</v>
      </c>
      <c>
        <v>0</v>
      </c>
      <c>
        <v>0</v>
      </c>
      <c>
        <v>933.3541345994756</v>
      </c>
      <c>
        <v>0</v>
      </c>
      <c>
        <v>17.497694283872875</v>
      </c>
      <c>
        <v>0</v>
      </c>
      <c>
        <v>455.58541025177743</v>
      </c>
      <c>
        <v>0</v>
      </c>
      <c>
        <v>0</v>
      </c>
      <c>
        <v>1406.437239135126</v>
      </c>
    </row>
    <row>
      <c>
        <v>2607133</v>
      </c>
      <c>
        <v>1</v>
      </c>
      <c>
        <is>
          <t>İZMİR</t>
        </is>
      </c>
      <c>
        <v>KİRAZ</v>
      </c>
      <c>
        <is>
          <t>AG Fideri</t>
        </is>
      </c>
      <c>
        <v>KALEKÖY TR-5 35-31-L00237_A_91241820_91241820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13.07.2023 23:14:19</t>
        </is>
      </c>
      <c>
        <is>
          <t>14.07.2023 01:58:44</t>
        </is>
      </c>
      <c>
        <v>2.740277777</v>
      </c>
      <c>
        <v>0</v>
      </c>
      <c>
        <v>8</v>
      </c>
      <c>
        <v>0</v>
      </c>
      <c>
        <v>17</v>
      </c>
      <c>
        <v>0</v>
      </c>
      <c>
        <v>9</v>
      </c>
      <c>
        <v>0</v>
      </c>
      <c>
        <v>0</v>
      </c>
      <c>
        <v>0</v>
      </c>
      <c>
        <v>5.877690384902232</v>
      </c>
      <c>
        <v>0</v>
      </c>
      <c>
        <v>155.80045262588743</v>
      </c>
      <c>
        <v>0</v>
      </c>
      <c>
        <v>11.817689186825001</v>
      </c>
      <c>
        <v>0</v>
      </c>
      <c>
        <v>0</v>
      </c>
      <c>
        <v>173.49583219761465</v>
      </c>
    </row>
    <row>
      <c>
        <v>2606343</v>
      </c>
      <c>
        <v>1</v>
      </c>
      <c>
        <is>
          <t>İZMİR</t>
        </is>
      </c>
      <c>
        <v>BUCA</v>
      </c>
      <c>
        <is>
          <t>Kullanıcı Bağlantı Hattı</t>
        </is>
      </c>
      <c>
        <v>K-1153 35-03-K01153_910120919_910120919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13.07.2023 10:58:01</t>
        </is>
      </c>
      <c>
        <is>
          <t>13.07.2023 12:02:02</t>
        </is>
      </c>
      <c>
        <v>1.066944444</v>
      </c>
      <c>
        <v>0</v>
      </c>
      <c>
        <v>5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1.4765709204754858</v>
      </c>
      <c>
        <v>0</v>
      </c>
      <c>
        <v>0</v>
      </c>
      <c>
        <v>0</v>
      </c>
      <c>
        <v>0</v>
      </c>
      <c>
        <v>0</v>
      </c>
      <c>
        <v>0</v>
      </c>
      <c>
        <v>1.4765709204754858</v>
      </c>
    </row>
    <row>
      <c>
        <v>2606784</v>
      </c>
      <c>
        <v>1</v>
      </c>
      <c>
        <is>
          <t>MANİSA</t>
        </is>
      </c>
      <c>
        <v>YUNUSEMRE</v>
      </c>
      <c>
        <is>
          <t>OG Fideri</t>
        </is>
      </c>
      <c>
        <v>AKGEDİK KÖK-3 45-71-M00164_HatBaşıAyırıcı_53135809 M02_53135809</v>
      </c>
      <c>
        <v>OG Ayırıcı Arızası</v>
      </c>
      <c>
        <v>Dağıtım-OG</v>
      </c>
      <c>
        <v>Uzun</v>
      </c>
      <c>
        <v>Şebeke işletmecisi</v>
      </c>
      <c>
        <v>Bildirimsiz</v>
      </c>
      <c>
        <is>
          <t>13.07.2023 17:43:00</t>
        </is>
      </c>
      <c>
        <is>
          <t>13.07.2023 20:59:22</t>
        </is>
      </c>
      <c>
        <v>3.272777777</v>
      </c>
      <c>
        <v>1</v>
      </c>
      <c>
        <v>0</v>
      </c>
      <c>
        <v>0</v>
      </c>
      <c>
        <v>0</v>
      </c>
      <c>
        <v>1</v>
      </c>
      <c>
        <v>0</v>
      </c>
      <c>
        <v>1</v>
      </c>
      <c>
        <v>0</v>
      </c>
      <c>
        <v>0.8914605030777778</v>
      </c>
      <c>
        <v>0</v>
      </c>
      <c>
        <v>0</v>
      </c>
      <c>
        <v>0</v>
      </c>
      <c>
        <v>1.403994109435454</v>
      </c>
      <c>
        <v>0</v>
      </c>
      <c>
        <v>45.27972912130022</v>
      </c>
      <c>
        <v>0</v>
      </c>
      <c>
        <v>47.575183733813454</v>
      </c>
    </row>
    <row>
      <c>
        <v>2606094</v>
      </c>
      <c>
        <v>1</v>
      </c>
      <c>
        <is>
          <t>İZMİR</t>
        </is>
      </c>
      <c>
        <v>ÇEŞME</v>
      </c>
      <c>
        <is>
          <t>DM</t>
        </is>
      </c>
      <c>
        <v>M-180 DALYAN ARITMA DM 35-18-M00180_L-192 L05_66030458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13.07.2023 07:24:37</t>
        </is>
      </c>
      <c>
        <is>
          <t>13.07.2023 08:07:46</t>
        </is>
      </c>
      <c>
        <v>0.719166666</v>
      </c>
      <c>
        <v>1</v>
      </c>
      <c>
        <v>424</v>
      </c>
      <c>
        <v>0</v>
      </c>
      <c>
        <v>0</v>
      </c>
      <c>
        <v>2</v>
      </c>
      <c>
        <v>17</v>
      </c>
      <c>
        <v>0</v>
      </c>
      <c>
        <v>0</v>
      </c>
      <c>
        <v>10.253011285869691</v>
      </c>
      <c>
        <v>89.22969531365716</v>
      </c>
      <c>
        <v>0</v>
      </c>
      <c>
        <v>0</v>
      </c>
      <c>
        <v>6.7192884020637145</v>
      </c>
      <c>
        <v>16.62564493675793</v>
      </c>
      <c>
        <v>0</v>
      </c>
      <c>
        <v>0</v>
      </c>
      <c>
        <v>122.82763993834848</v>
      </c>
    </row>
    <row>
      <c>
        <v>2606721</v>
      </c>
      <c>
        <v>1</v>
      </c>
      <c>
        <is>
          <t>MANİSA</t>
        </is>
      </c>
      <c>
        <v>TURGUTLU</v>
      </c>
      <c>
        <is>
          <t>AG Fideri</t>
        </is>
      </c>
      <c>
        <v>TR-2/118 45-83-M00713_A_91461321_91461321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13.07.2023 16:33:47</t>
        </is>
      </c>
      <c>
        <is>
          <t>13.07.2023 19:19:43</t>
        </is>
      </c>
      <c>
        <v>2.765555555</v>
      </c>
      <c>
        <v>0</v>
      </c>
      <c>
        <v>86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48.68636322873793</v>
      </c>
      <c>
        <v>0</v>
      </c>
      <c>
        <v>0</v>
      </c>
      <c>
        <v>0</v>
      </c>
      <c>
        <v>4.484353460594793</v>
      </c>
      <c>
        <v>0</v>
      </c>
      <c>
        <v>0</v>
      </c>
      <c>
        <v>53.17071668933272</v>
      </c>
    </row>
    <row>
      <c>
        <v>2606821</v>
      </c>
      <c>
        <v>1</v>
      </c>
      <c>
        <is>
          <t>İZMİR</t>
        </is>
      </c>
      <c>
        <v>BORNOVA</v>
      </c>
      <c>
        <is>
          <t>TM Fideri</t>
        </is>
      </c>
      <c>
        <v>ÜNİVERSİTE TM 35-02-A00008_PINARBAŞI-2 M24_2310715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13.07.2023 18:11:31</t>
        </is>
      </c>
      <c>
        <is>
          <t>13.07.2023 19:00:27</t>
        </is>
      </c>
      <c>
        <v>0.815555555</v>
      </c>
      <c>
        <v>0</v>
      </c>
      <c>
        <v>313</v>
      </c>
      <c>
        <v>0</v>
      </c>
      <c>
        <v>0</v>
      </c>
      <c>
        <v>0</v>
      </c>
      <c>
        <v>13</v>
      </c>
      <c>
        <v>0</v>
      </c>
      <c>
        <v>0</v>
      </c>
      <c>
        <v>0</v>
      </c>
      <c>
        <v>66.30823408140874</v>
      </c>
      <c>
        <v>0</v>
      </c>
      <c>
        <v>0</v>
      </c>
      <c>
        <v>0</v>
      </c>
      <c>
        <v>5.690870213567474</v>
      </c>
      <c>
        <v>0</v>
      </c>
      <c>
        <v>0</v>
      </c>
      <c>
        <v>71.99910429497622</v>
      </c>
    </row>
    <row>
      <c>
        <v>2606575</v>
      </c>
      <c>
        <v>1</v>
      </c>
      <c>
        <is>
          <t>İZMİR</t>
        </is>
      </c>
      <c>
        <v>DİKİLİ</v>
      </c>
      <c>
        <is>
          <t>AG Fideri</t>
        </is>
      </c>
      <c>
        <v>İRFAN YAŞAR VE ARK TR 35-30-M00157_A_91369365_91369365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13.07.2023 14:23:42</t>
        </is>
      </c>
      <c>
        <is>
          <t>13.07.2023 17:30:09</t>
        </is>
      </c>
      <c>
        <v>3.1075</v>
      </c>
      <c>
        <v>0</v>
      </c>
      <c>
        <v>0</v>
      </c>
      <c>
        <v>0</v>
      </c>
      <c>
        <v>17</v>
      </c>
      <c>
        <v>0</v>
      </c>
      <c>
        <v>4</v>
      </c>
      <c>
        <v>0</v>
      </c>
      <c>
        <v>0</v>
      </c>
      <c>
        <v>0</v>
      </c>
      <c>
        <v>0</v>
      </c>
      <c>
        <v>0</v>
      </c>
      <c>
        <v>114.6711935935993</v>
      </c>
      <c>
        <v>0</v>
      </c>
      <c>
        <v>16.888110966380992</v>
      </c>
      <c>
        <v>0</v>
      </c>
      <c>
        <v>0</v>
      </c>
      <c>
        <v>131.5593045599803</v>
      </c>
    </row>
    <row>
      <c>
        <v>2606243</v>
      </c>
      <c>
        <v>1</v>
      </c>
      <c>
        <is>
          <t>İZMİR</t>
        </is>
      </c>
      <c>
        <v>BORNOVA</v>
      </c>
      <c>
        <is>
          <t>OG Fideri</t>
        </is>
      </c>
      <c>
        <v>M-235 35-02-M00235_M-287 M03_2333508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13.07.2023 09:38:21</t>
        </is>
      </c>
      <c>
        <is>
          <t>13.07.2023 10:14:29</t>
        </is>
      </c>
      <c>
        <v>0.602222222</v>
      </c>
      <c>
        <v>0</v>
      </c>
      <c>
        <v>1</v>
      </c>
      <c>
        <v>1</v>
      </c>
      <c>
        <v>0</v>
      </c>
      <c>
        <v>5</v>
      </c>
      <c>
        <v>344</v>
      </c>
      <c>
        <v>1</v>
      </c>
      <c>
        <v>23</v>
      </c>
      <c>
        <v>0</v>
      </c>
      <c>
        <v>0.012371083110104307</v>
      </c>
      <c>
        <v>128.69320347366374</v>
      </c>
      <c>
        <v>0</v>
      </c>
      <c>
        <v>37.770994756098524</v>
      </c>
      <c>
        <v>306.34751194575955</v>
      </c>
      <c>
        <v>24.84483881299371</v>
      </c>
      <c>
        <v>609.940113742568</v>
      </c>
      <c>
        <v>1107.6090338141937</v>
      </c>
    </row>
    <row>
      <c>
        <v>2606552</v>
      </c>
      <c>
        <v>1</v>
      </c>
      <c>
        <is>
          <t>İZMİR</t>
        </is>
      </c>
      <c>
        <v>KARABAĞLAR</v>
      </c>
      <c>
        <is>
          <t>AG Fideri</t>
        </is>
      </c>
      <c>
        <v>M-2573 35-01-M02573__72410766_72410766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13.07.2023 14:07:21</t>
        </is>
      </c>
      <c>
        <is>
          <t>13.07.2023 17:01:54</t>
        </is>
      </c>
      <c>
        <v>2.909166666</v>
      </c>
      <c>
        <v>0</v>
      </c>
      <c>
        <v>138</v>
      </c>
      <c>
        <v>0</v>
      </c>
      <c>
        <v>0</v>
      </c>
      <c>
        <v>0</v>
      </c>
      <c>
        <v>79</v>
      </c>
      <c>
        <v>0</v>
      </c>
      <c>
        <v>0</v>
      </c>
      <c>
        <v>0</v>
      </c>
      <c>
        <v>101.2015325163653</v>
      </c>
      <c>
        <v>0</v>
      </c>
      <c>
        <v>0</v>
      </c>
      <c>
        <v>0</v>
      </c>
      <c>
        <v>487.6979386821828</v>
      </c>
      <c>
        <v>0</v>
      </c>
      <c>
        <v>0</v>
      </c>
      <c>
        <v>588.8994711985481</v>
      </c>
    </row>
    <row>
      <c>
        <v>2606266</v>
      </c>
      <c>
        <v>1</v>
      </c>
      <c>
        <is>
          <t>İZMİR</t>
        </is>
      </c>
      <c>
        <v>BUCA</v>
      </c>
      <c>
        <is>
          <t>OG Fideri</t>
        </is>
      </c>
      <c>
        <v>K-1850 35-03-K01850_TRAFO K03_42294816</v>
      </c>
      <c>
        <v>Şebeke Yenileme ve Kapasite Artışı Çalışması</v>
      </c>
      <c>
        <v>Dağıtım-OG</v>
      </c>
      <c>
        <v>Uzun</v>
      </c>
      <c>
        <v>Şebeke işletmecisi</v>
      </c>
      <c>
        <v>Bildirimli</v>
      </c>
      <c>
        <is>
          <t>13.07.2023 10:00:32</t>
        </is>
      </c>
      <c>
        <is>
          <t>13.07.2023 12:19:54</t>
        </is>
      </c>
      <c>
        <v>2.322777777</v>
      </c>
      <c>
        <v>0</v>
      </c>
      <c>
        <v>319</v>
      </c>
      <c>
        <v>0</v>
      </c>
      <c>
        <v>0</v>
      </c>
      <c>
        <v>0</v>
      </c>
      <c>
        <v>6</v>
      </c>
      <c>
        <v>0</v>
      </c>
      <c>
        <v>0</v>
      </c>
      <c>
        <v>0</v>
      </c>
      <c>
        <v>158.53114560837517</v>
      </c>
      <c>
        <v>0</v>
      </c>
      <c>
        <v>0</v>
      </c>
      <c>
        <v>0</v>
      </c>
      <c>
        <v>43.82415732105735</v>
      </c>
      <c>
        <v>0</v>
      </c>
      <c>
        <v>0</v>
      </c>
      <c>
        <v>202.35530292943253</v>
      </c>
    </row>
    <row>
      <c>
        <v>2606930</v>
      </c>
      <c>
        <v>1</v>
      </c>
      <c>
        <is>
          <t>MANİSA</t>
        </is>
      </c>
      <c>
        <v>SARIGÖL</v>
      </c>
      <c>
        <is>
          <t>Dağıtım Transformatörü</t>
        </is>
      </c>
      <c>
        <v>AFŞAR TR-5 BAHÇEARASI 45-73-M00786_45-73-M00786_2355888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13.07.2023 19:31:55</t>
        </is>
      </c>
      <c>
        <is>
          <t>13.07.2023 20:28:33</t>
        </is>
      </c>
      <c>
        <v>0.943888888</v>
      </c>
      <c>
        <v>0</v>
      </c>
      <c>
        <v>43</v>
      </c>
      <c>
        <v>0</v>
      </c>
      <c>
        <v>12</v>
      </c>
      <c>
        <v>0</v>
      </c>
      <c>
        <v>0</v>
      </c>
      <c>
        <v>0</v>
      </c>
      <c>
        <v>0</v>
      </c>
      <c>
        <v>0</v>
      </c>
      <c>
        <v>15.01992901722518</v>
      </c>
      <c>
        <v>0</v>
      </c>
      <c>
        <v>19.24809348204272</v>
      </c>
      <c>
        <v>0</v>
      </c>
      <c>
        <v>0</v>
      </c>
      <c>
        <v>0</v>
      </c>
      <c>
        <v>0</v>
      </c>
      <c>
        <v>34.2680224992679</v>
      </c>
    </row>
    <row>
      <c>
        <v>2606744</v>
      </c>
      <c>
        <v>1</v>
      </c>
      <c>
        <is>
          <t>MANİSA</t>
        </is>
      </c>
      <c>
        <v>AKHİSAR</v>
      </c>
      <c>
        <is>
          <t>DM</t>
        </is>
      </c>
      <c>
        <v>BALLICA İM 45-72-A00005_HAMİDİYE L07_2095865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13.07.2023 16:56:39</t>
        </is>
      </c>
      <c>
        <is>
          <t>13.07.2023 17:06:28</t>
        </is>
      </c>
      <c>
        <v>0.163611111</v>
      </c>
      <c>
        <v>1</v>
      </c>
      <c>
        <v>225</v>
      </c>
      <c>
        <v>146</v>
      </c>
      <c>
        <v>245</v>
      </c>
      <c>
        <v>24</v>
      </c>
      <c>
        <v>27</v>
      </c>
      <c>
        <v>9</v>
      </c>
      <c>
        <v>0</v>
      </c>
      <c>
        <v>0.04046158644666667</v>
      </c>
      <c>
        <v>5.765419810088565</v>
      </c>
      <c>
        <v>50.79704417032709</v>
      </c>
      <c>
        <v>30.66918629044285</v>
      </c>
      <c>
        <v>14.644236662045488</v>
      </c>
      <c>
        <v>3.4338000214214506</v>
      </c>
      <c>
        <v>113.75876373999147</v>
      </c>
      <c>
        <v>0</v>
      </c>
      <c>
        <v>219.10891228076358</v>
      </c>
    </row>
    <row>
      <c>
        <v>2606074</v>
      </c>
      <c>
        <v>1</v>
      </c>
      <c>
        <is>
          <t>MANİSA</t>
        </is>
      </c>
      <c>
        <v>TURGUTLU</v>
      </c>
      <c>
        <is>
          <t>OG Fideri</t>
        </is>
      </c>
      <c>
        <v>TR-2/73-A 45-83-L00151_IRLAMAZ KÖK L03_72157763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13.07.2023 06:34:35</t>
        </is>
      </c>
      <c>
        <is>
          <t>13.07.2023 07:10:18</t>
        </is>
      </c>
      <c>
        <v>0.595277777</v>
      </c>
      <c>
        <v>17</v>
      </c>
      <c>
        <v>1770</v>
      </c>
      <c>
        <v>56</v>
      </c>
      <c>
        <v>194</v>
      </c>
      <c>
        <v>25</v>
      </c>
      <c>
        <v>187</v>
      </c>
      <c>
        <v>3</v>
      </c>
      <c>
        <v>0</v>
      </c>
      <c>
        <v>1.3861232231200644</v>
      </c>
      <c>
        <v>131.357891732323</v>
      </c>
      <c>
        <v>96.68282439402019</v>
      </c>
      <c>
        <v>105.66477545902366</v>
      </c>
      <c>
        <v>55.535430245820066</v>
      </c>
      <c>
        <v>28.28608128808915</v>
      </c>
      <c>
        <v>7.165800160193294</v>
      </c>
      <c>
        <v>0</v>
      </c>
      <c>
        <v>426.0789265025894</v>
      </c>
    </row>
    <row>
      <c>
        <v>2606097</v>
      </c>
      <c>
        <v>1</v>
      </c>
      <c>
        <is>
          <t>İZMİR</t>
        </is>
      </c>
      <c>
        <v>KİRAZ</v>
      </c>
      <c>
        <is>
          <t>AG Fideri</t>
        </is>
      </c>
      <c>
        <v>KARABURÇ CAMİYANI TR-1/A 35-31-L00496_C_72255392_72255392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13.07.2023 07:27:42</t>
        </is>
      </c>
      <c>
        <is>
          <t>13.07.2023 10:18:24</t>
        </is>
      </c>
      <c>
        <v>2.845</v>
      </c>
      <c>
        <v>0</v>
      </c>
      <c>
        <v>36</v>
      </c>
      <c>
        <v>0</v>
      </c>
      <c>
        <v>11</v>
      </c>
      <c>
        <v>0</v>
      </c>
      <c>
        <v>15</v>
      </c>
      <c>
        <v>0</v>
      </c>
      <c>
        <v>0</v>
      </c>
      <c>
        <v>0</v>
      </c>
      <c>
        <v>22.24109260855311</v>
      </c>
      <c>
        <v>0</v>
      </c>
      <c>
        <v>202.87384000808174</v>
      </c>
      <c>
        <v>0</v>
      </c>
      <c>
        <v>14.970085976154671</v>
      </c>
      <c>
        <v>0</v>
      </c>
      <c>
        <v>0</v>
      </c>
      <c>
        <v>240.08501859278954</v>
      </c>
    </row>
    <row>
      <c>
        <v>2606197</v>
      </c>
      <c>
        <v>1</v>
      </c>
      <c>
        <is>
          <t>İZMİR</t>
        </is>
      </c>
      <c>
        <v>MENDERES</v>
      </c>
      <c>
        <is>
          <t>Dağıtım Transformatörü</t>
        </is>
      </c>
      <c>
        <v>GÜMÜLDÜR M-38 35-25-M00038_35-25-M00038_2374704</v>
      </c>
      <c>
        <v>Şebeke Yenileme ve Kapasite Artışı Çalışması</v>
      </c>
      <c>
        <v>Dağıtım-AG</v>
      </c>
      <c>
        <v>Uzun</v>
      </c>
      <c>
        <v>Şebeke işletmecisi</v>
      </c>
      <c>
        <v>Bildirimli</v>
      </c>
      <c>
        <is>
          <t>13.07.2023 09:16:51</t>
        </is>
      </c>
      <c>
        <is>
          <t>13.07.2023 15:48:51</t>
        </is>
      </c>
      <c>
        <v>6.533333333</v>
      </c>
      <c>
        <v>0</v>
      </c>
      <c>
        <v>14</v>
      </c>
      <c>
        <v>0</v>
      </c>
      <c>
        <v>24</v>
      </c>
      <c>
        <v>0</v>
      </c>
      <c>
        <v>4</v>
      </c>
      <c>
        <v>0</v>
      </c>
      <c>
        <v>0</v>
      </c>
      <c>
        <v>0</v>
      </c>
      <c>
        <v>15.498592820785246</v>
      </c>
      <c>
        <v>0</v>
      </c>
      <c>
        <v>44.52155861228437</v>
      </c>
      <c>
        <v>0</v>
      </c>
      <c>
        <v>15.498165468161195</v>
      </c>
      <c>
        <v>0</v>
      </c>
      <c>
        <v>0</v>
      </c>
      <c>
        <v>75.51831690123082</v>
      </c>
    </row>
    <row>
      <c>
        <v>2606890</v>
      </c>
      <c>
        <v>1</v>
      </c>
      <c>
        <is>
          <t>İZMİR</t>
        </is>
      </c>
      <c>
        <v>ÇEŞME</v>
      </c>
      <c>
        <is>
          <t>AG Fideri</t>
        </is>
      </c>
      <c>
        <v>L-336 REİSDERE 35-18-L00336_10831629_56355163_56355163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13.07.2023 18:55:58</t>
        </is>
      </c>
      <c>
        <is>
          <t>13.07.2023 19:36:46</t>
        </is>
      </c>
      <c>
        <v>0.68</v>
      </c>
      <c>
        <v>0</v>
      </c>
      <c>
        <v>168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28.756705253417664</v>
      </c>
      <c>
        <v>0</v>
      </c>
      <c>
        <v>0</v>
      </c>
      <c>
        <v>0</v>
      </c>
      <c>
        <v>3.668805028154031</v>
      </c>
      <c>
        <v>0</v>
      </c>
      <c>
        <v>0</v>
      </c>
      <c>
        <v>32.4255102815717</v>
      </c>
    </row>
    <row>
      <c>
        <v>2606011</v>
      </c>
      <c>
        <v>1</v>
      </c>
      <c>
        <is>
          <t>MANİSA</t>
        </is>
      </c>
      <c>
        <v>SALİHLİ</v>
      </c>
      <c>
        <is>
          <t>Kullanıcı Bağlantı Hattı</t>
        </is>
      </c>
      <c>
        <v>İSMET KOCABIYIK TR 45-78-M00909_961038343_961038343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13.07.2023 00:40:17</t>
        </is>
      </c>
      <c>
        <is>
          <t>13.07.2023 02:45:19</t>
        </is>
      </c>
      <c>
        <v>2.083888888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0.06511892993795657</v>
      </c>
      <c>
        <v>0</v>
      </c>
      <c>
        <v>0</v>
      </c>
      <c>
        <v>0</v>
      </c>
      <c>
        <v>0</v>
      </c>
      <c>
        <v>0</v>
      </c>
      <c>
        <v>0</v>
      </c>
      <c>
        <v>0.06511892993795657</v>
      </c>
    </row>
    <row>
      <c>
        <v>2606203</v>
      </c>
      <c>
        <v>1</v>
      </c>
      <c>
        <is>
          <t>İZMİR</t>
        </is>
      </c>
      <c>
        <v>TİRE</v>
      </c>
      <c>
        <is>
          <t>OG Fideri</t>
        </is>
      </c>
      <c>
        <v>TİRE DM2/11 35-29-M00117_DIREK TIPI TRAFO HUCRESI H01_2094783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13.07.2023 09:14:58</t>
        </is>
      </c>
      <c>
        <is>
          <t>13.07.2023 10:10:14</t>
        </is>
      </c>
      <c>
        <v>0.921111111</v>
      </c>
      <c>
        <v>0</v>
      </c>
      <c>
        <v>401</v>
      </c>
      <c>
        <v>0</v>
      </c>
      <c>
        <v>2</v>
      </c>
      <c>
        <v>0</v>
      </c>
      <c>
        <v>15</v>
      </c>
      <c>
        <v>0</v>
      </c>
      <c>
        <v>0</v>
      </c>
      <c>
        <v>0</v>
      </c>
      <c>
        <v>55.49859428739294</v>
      </c>
      <c>
        <v>0</v>
      </c>
      <c>
        <v>2.725375143504977</v>
      </c>
      <c>
        <v>0</v>
      </c>
      <c>
        <v>12.982753227114218</v>
      </c>
      <c>
        <v>0</v>
      </c>
      <c>
        <v>0</v>
      </c>
      <c>
        <v>71.20672265801214</v>
      </c>
    </row>
    <row>
      <c>
        <v>2606807</v>
      </c>
      <c>
        <v>1</v>
      </c>
      <c>
        <is>
          <t>İZMİR</t>
        </is>
      </c>
      <c>
        <v>MENEMEN</v>
      </c>
      <c>
        <is>
          <t>OG Fideri</t>
        </is>
      </c>
      <c>
        <v>MENEMEN DM-4/12 (KÖK-16) 35-28-M00016_EMİRALEM M01_66837105</v>
      </c>
      <c>
        <v>Manevra</v>
      </c>
      <c>
        <v>Dağıtım-OG</v>
      </c>
      <c>
        <v>Uzun</v>
      </c>
      <c>
        <v>Şebeke işletmecisi</v>
      </c>
      <c>
        <v>Bildirimsiz</v>
      </c>
      <c>
        <is>
          <t>13.07.2023 18:18:41</t>
        </is>
      </c>
      <c>
        <is>
          <t>13.07.2023 18:56:17</t>
        </is>
      </c>
      <c>
        <v>0.626666666</v>
      </c>
      <c>
        <v>4</v>
      </c>
      <c>
        <v>4589</v>
      </c>
      <c>
        <v>9</v>
      </c>
      <c>
        <v>466</v>
      </c>
      <c>
        <v>45</v>
      </c>
      <c>
        <v>553</v>
      </c>
      <c>
        <v>7</v>
      </c>
      <c>
        <v>2</v>
      </c>
      <c>
        <v>2.8704340589711244</v>
      </c>
      <c>
        <v>667.7210700025747</v>
      </c>
      <c>
        <v>139.57134122603617</v>
      </c>
      <c>
        <v>118.85499716771899</v>
      </c>
      <c>
        <v>164.13655561623725</v>
      </c>
      <c>
        <v>344.61545185838605</v>
      </c>
      <c>
        <v>203.49849440378705</v>
      </c>
      <c>
        <v>2.136754724109302</v>
      </c>
      <c>
        <v>1643.4050990578207</v>
      </c>
    </row>
    <row>
      <c>
        <v>2606406</v>
      </c>
      <c>
        <v>1</v>
      </c>
      <c>
        <is>
          <t>MANİSA</t>
        </is>
      </c>
      <c>
        <v>SOMA</v>
      </c>
      <c>
        <is>
          <t>OG Fideri</t>
        </is>
      </c>
      <c>
        <v>CENKYERİ TR-1 45-82-M00131_CENKYERİ TR-4 M04_72194952</v>
      </c>
      <c>
        <v>Plansız Kesinti / Müdahale</v>
      </c>
      <c>
        <v>Dağıtım-OG</v>
      </c>
      <c>
        <v>Uzun</v>
      </c>
      <c>
        <v>Şebeke işletmecisi</v>
      </c>
      <c>
        <v>Bildirimsiz</v>
      </c>
      <c>
        <is>
          <t>13.07.2023 11:44:41</t>
        </is>
      </c>
      <c>
        <is>
          <t>13.07.2023 12:14:42</t>
        </is>
      </c>
      <c>
        <v>0.500277777</v>
      </c>
      <c>
        <v>1</v>
      </c>
      <c>
        <v>1060</v>
      </c>
      <c>
        <v>6</v>
      </c>
      <c>
        <v>27</v>
      </c>
      <c>
        <v>0</v>
      </c>
      <c>
        <v>146</v>
      </c>
      <c>
        <v>1</v>
      </c>
      <c>
        <v>0</v>
      </c>
      <c>
        <v>0.11894688993388888</v>
      </c>
      <c>
        <v>80.52149239541353</v>
      </c>
      <c>
        <v>2.305435945529882</v>
      </c>
      <c>
        <v>20.0015680570834</v>
      </c>
      <c>
        <v>0</v>
      </c>
      <c>
        <v>63.006011598258425</v>
      </c>
      <c>
        <v>0.7628631140476199</v>
      </c>
      <c>
        <v>0</v>
      </c>
      <c>
        <v>166.71631800026677</v>
      </c>
    </row>
    <row>
      <c>
        <v>2606947</v>
      </c>
      <c>
        <v>1</v>
      </c>
      <c>
        <is>
          <t>MANİSA</t>
        </is>
      </c>
      <c>
        <v>AKHİSAR</v>
      </c>
      <c>
        <is>
          <t>OG Fideri</t>
        </is>
      </c>
      <c>
        <v>TR-2/12 45-72-L01016_DAHİLİ TRAFO L01_79524870</v>
      </c>
      <c>
        <v>OG Kesici Arızası</v>
      </c>
      <c>
        <v>Dağıtım-OG</v>
      </c>
      <c>
        <v>Uzun</v>
      </c>
      <c>
        <v>Şebeke işletmecisi</v>
      </c>
      <c>
        <v>Bildirimsiz</v>
      </c>
      <c>
        <is>
          <t>13.07.2023 19:49:27</t>
        </is>
      </c>
      <c>
        <is>
          <t>13.07.2023 21:10:12</t>
        </is>
      </c>
      <c>
        <v>1.345833333</v>
      </c>
      <c>
        <v>0</v>
      </c>
      <c>
        <v>1180</v>
      </c>
      <c>
        <v>0</v>
      </c>
      <c>
        <v>14</v>
      </c>
      <c>
        <v>0</v>
      </c>
      <c>
        <v>101</v>
      </c>
      <c>
        <v>0</v>
      </c>
      <c>
        <v>0</v>
      </c>
      <c>
        <v>0</v>
      </c>
      <c>
        <v>293.7613037537222</v>
      </c>
      <c>
        <v>0</v>
      </c>
      <c>
        <v>0.6537604744050897</v>
      </c>
      <c>
        <v>0</v>
      </c>
      <c>
        <v>113.11041056808227</v>
      </c>
      <c>
        <v>0</v>
      </c>
      <c>
        <v>0</v>
      </c>
      <c>
        <v>407.52547479620955</v>
      </c>
    </row>
    <row>
      <c>
        <v>2606160</v>
      </c>
      <c>
        <v>1</v>
      </c>
      <c>
        <is>
          <t>MANİSA</t>
        </is>
      </c>
      <c>
        <v>SOMA</v>
      </c>
      <c>
        <is>
          <t>DM</t>
        </is>
      </c>
      <c>
        <v>SOMA A SANTRALİ İM/DM 45-82-A00001_SAVAŞTEPE 15.8 L14_2091658</v>
      </c>
      <c>
        <v>Manevra</v>
      </c>
      <c>
        <v>Dağıtım-OG</v>
      </c>
      <c>
        <v>Uzun</v>
      </c>
      <c>
        <v>Şebeke işletmecisi</v>
      </c>
      <c>
        <v>Bildirimsiz</v>
      </c>
      <c>
        <is>
          <t>13.07.2023 08:53:21</t>
        </is>
      </c>
      <c>
        <is>
          <t>13.07.2023 09:21:33</t>
        </is>
      </c>
      <c>
        <v>0.47</v>
      </c>
      <c>
        <v>16</v>
      </c>
      <c>
        <v>866</v>
      </c>
      <c>
        <v>73</v>
      </c>
      <c>
        <v>41</v>
      </c>
      <c>
        <v>16</v>
      </c>
      <c>
        <v>50</v>
      </c>
      <c>
        <v>0</v>
      </c>
      <c>
        <v>1</v>
      </c>
      <c>
        <v>2.031114098639986</v>
      </c>
      <c>
        <v>47.53911189325148</v>
      </c>
      <c>
        <v>39.181932269840914</v>
      </c>
      <c>
        <v>14.475207573848799</v>
      </c>
      <c>
        <v>26.6380001464456</v>
      </c>
      <c>
        <v>14.351084774241466</v>
      </c>
      <c>
        <v>0</v>
      </c>
      <c>
        <v>3.5246370170900923</v>
      </c>
      <c>
        <v>147.74108777335832</v>
      </c>
    </row>
    <row>
      <c>
        <v>2606326</v>
      </c>
      <c>
        <v>1</v>
      </c>
      <c>
        <is>
          <t>MANİSA</t>
        </is>
      </c>
      <c>
        <v>SALİHLİ</v>
      </c>
      <c>
        <is>
          <t>Dağıtım Transformatörü</t>
        </is>
      </c>
      <c>
        <v>KÖSEALİ TR-1 45-78-M00781_45-78-M00781_2373593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13.07.2023 10:42:38</t>
        </is>
      </c>
      <c>
        <is>
          <t>13.07.2023 11:21:50</t>
        </is>
      </c>
      <c>
        <v>0.653333333</v>
      </c>
      <c>
        <v>0</v>
      </c>
      <c>
        <v>168</v>
      </c>
      <c>
        <v>0</v>
      </c>
      <c>
        <v>4</v>
      </c>
      <c>
        <v>0</v>
      </c>
      <c>
        <v>23</v>
      </c>
      <c>
        <v>0</v>
      </c>
      <c>
        <v>0</v>
      </c>
      <c>
        <v>0</v>
      </c>
      <c>
        <v>16.87554437548689</v>
      </c>
      <c>
        <v>0</v>
      </c>
      <c>
        <v>3.759482755907631</v>
      </c>
      <c>
        <v>0</v>
      </c>
      <c>
        <v>6.058294919186262</v>
      </c>
      <c>
        <v>0</v>
      </c>
      <c>
        <v>0</v>
      </c>
      <c>
        <v>26.693322050580782</v>
      </c>
    </row>
    <row>
      <c>
        <v>2606824</v>
      </c>
      <c>
        <v>1</v>
      </c>
      <c>
        <is>
          <t>İZMİR</t>
        </is>
      </c>
      <c>
        <v>DİKİLİ</v>
      </c>
      <c>
        <is>
          <t>Dağıtım Transformatörü</t>
        </is>
      </c>
      <c>
        <v>ÖZLEM SİTESİ TR 35-30-M00613_35-30-M00613_72084992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13.07.2023 18:18:38</t>
        </is>
      </c>
      <c>
        <is>
          <t>13.07.2023 18:53:28</t>
        </is>
      </c>
      <c>
        <v>0.580555555</v>
      </c>
      <c>
        <v>0</v>
      </c>
      <c>
        <v>96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14.636818155037664</v>
      </c>
      <c>
        <v>0</v>
      </c>
      <c>
        <v>0</v>
      </c>
      <c>
        <v>0</v>
      </c>
      <c>
        <v>1.9674171940175866</v>
      </c>
      <c>
        <v>0</v>
      </c>
      <c>
        <v>0</v>
      </c>
      <c>
        <v>16.60423534905525</v>
      </c>
    </row>
    <row>
      <c>
        <v>2606183</v>
      </c>
      <c>
        <v>1</v>
      </c>
      <c>
        <is>
          <t>İZMİR</t>
        </is>
      </c>
      <c>
        <v>BUCA</v>
      </c>
      <c>
        <is>
          <t>KÖK</t>
        </is>
      </c>
      <c>
        <v>M-639 OLDURUK KÖK 35-03-M00639_M-1810 M02_42868422</v>
      </c>
      <c>
        <v>OG Fider Açması</v>
      </c>
      <c>
        <v>Dağıtım-OG</v>
      </c>
      <c>
        <v>Kısa</v>
      </c>
      <c>
        <v>Şebeke işletmecisi</v>
      </c>
      <c>
        <v>Bildirimsiz</v>
      </c>
      <c>
        <is>
          <t>13.07.2023 09:04:16</t>
        </is>
      </c>
      <c>
        <is>
          <t>13.07.2023 09:07:14</t>
        </is>
      </c>
      <c>
        <v>0.049444444</v>
      </c>
      <c>
        <v>8</v>
      </c>
      <c>
        <v>1647</v>
      </c>
      <c>
        <v>13</v>
      </c>
      <c>
        <v>298</v>
      </c>
      <c>
        <v>33</v>
      </c>
      <c>
        <v>286</v>
      </c>
      <c>
        <v>1</v>
      </c>
      <c>
        <v>0</v>
      </c>
      <c>
        <v>0.20493044844380268</v>
      </c>
      <c>
        <v>20.597165534507493</v>
      </c>
      <c>
        <v>1.7293331097099602</v>
      </c>
      <c>
        <v>7.0320087805610285</v>
      </c>
      <c>
        <v>14.015316255550127</v>
      </c>
      <c>
        <v>18.572479531293585</v>
      </c>
      <c>
        <v>0.8212924251442583</v>
      </c>
      <c>
        <v>0</v>
      </c>
      <c>
        <v>62.972526085210255</v>
      </c>
    </row>
    <row>
      <c>
        <v>2606661</v>
      </c>
      <c>
        <v>1</v>
      </c>
      <c>
        <is>
          <t>İZMİR</t>
        </is>
      </c>
      <c>
        <v>SEFERİHİSAR</v>
      </c>
      <c>
        <is>
          <t>Dağıtım Transformatörü</t>
        </is>
      </c>
      <c>
        <v>M-22 HASTANE ÖNÜ 35-14-M00022_35-14-M00022_2370854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13.07.2023 15:46:51</t>
        </is>
      </c>
      <c>
        <is>
          <t>13.07.2023 17:58:35</t>
        </is>
      </c>
      <c>
        <v>2.195555555</v>
      </c>
      <c>
        <v>0</v>
      </c>
      <c>
        <v>67</v>
      </c>
      <c>
        <v>0</v>
      </c>
      <c>
        <v>1</v>
      </c>
      <c>
        <v>0</v>
      </c>
      <c>
        <v>36</v>
      </c>
      <c>
        <v>0</v>
      </c>
      <c>
        <v>0</v>
      </c>
      <c>
        <v>0</v>
      </c>
      <c>
        <v>37.54912869397564</v>
      </c>
      <c>
        <v>0</v>
      </c>
      <c>
        <v>0</v>
      </c>
      <c>
        <v>0</v>
      </c>
      <c>
        <v>98.76124961415576</v>
      </c>
      <c>
        <v>0</v>
      </c>
      <c>
        <v>0</v>
      </c>
      <c>
        <v>136.3103783081314</v>
      </c>
    </row>
    <row>
      <c>
        <v>2606495</v>
      </c>
      <c>
        <v>1</v>
      </c>
      <c>
        <is>
          <t>İZMİR</t>
        </is>
      </c>
      <c>
        <v>ALİAĞA</v>
      </c>
      <c>
        <is>
          <t>TM Fideri</t>
        </is>
      </c>
      <c>
        <v>ALÇUK TM 35-17-A00001_MENEMEN-1 M30_2307955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13.07.2023 13:10:31</t>
        </is>
      </c>
      <c>
        <is>
          <t>13.07.2023 13:16:11</t>
        </is>
      </c>
      <c>
        <v>0.094444444</v>
      </c>
      <c>
        <v>50</v>
      </c>
      <c>
        <v>2281</v>
      </c>
      <c>
        <v>48</v>
      </c>
      <c>
        <v>188</v>
      </c>
      <c>
        <v>77</v>
      </c>
      <c>
        <v>264</v>
      </c>
      <c>
        <v>15</v>
      </c>
      <c>
        <v>3</v>
      </c>
      <c>
        <v>3.2231106453735285</v>
      </c>
      <c>
        <v>48.457502561248646</v>
      </c>
      <c>
        <v>19.85694900147912</v>
      </c>
      <c>
        <v>13.68412030228787</v>
      </c>
      <c>
        <v>101.87433274272749</v>
      </c>
      <c>
        <v>37.808384247059415</v>
      </c>
      <c>
        <v>141.77848355114338</v>
      </c>
      <c>
        <v>15.642658339050099</v>
      </c>
      <c>
        <v>382.32554139036955</v>
      </c>
    </row>
    <row>
      <c>
        <v>2606638</v>
      </c>
      <c>
        <v>1</v>
      </c>
      <c>
        <is>
          <t>İZMİR</t>
        </is>
      </c>
      <c>
        <v>FOÇA</v>
      </c>
      <c>
        <is>
          <t>OG Fideri</t>
        </is>
      </c>
      <c>
        <v>YENİFOÇA TR-45 35-23-M00045_YENİFOÇA TR-52 M01_2124641</v>
      </c>
      <c>
        <v>Şebeke Yenileme ve Kapasite Artışı Çalışması</v>
      </c>
      <c>
        <v>Dağıtım-OG</v>
      </c>
      <c>
        <v>Uzun</v>
      </c>
      <c>
        <v>Şebeke işletmecisi</v>
      </c>
      <c>
        <v>Bildirimli</v>
      </c>
      <c>
        <is>
          <t>13.07.2023 15:25:04</t>
        </is>
      </c>
      <c>
        <is>
          <t>13.07.2023 17:05:44</t>
        </is>
      </c>
      <c>
        <v>1.677777777</v>
      </c>
      <c>
        <v>0</v>
      </c>
      <c>
        <v>983</v>
      </c>
      <c>
        <v>0</v>
      </c>
      <c>
        <v>1</v>
      </c>
      <c>
        <v>0</v>
      </c>
      <c>
        <v>49</v>
      </c>
      <c>
        <v>0</v>
      </c>
      <c>
        <v>0</v>
      </c>
      <c>
        <v>0</v>
      </c>
      <c>
        <v>395.7002445727506</v>
      </c>
      <c>
        <v>0</v>
      </c>
      <c>
        <v>0.02109929471923111</v>
      </c>
      <c>
        <v>0</v>
      </c>
      <c>
        <v>88.086863458766</v>
      </c>
      <c>
        <v>0</v>
      </c>
      <c>
        <v>0</v>
      </c>
      <c>
        <v>483.80820732623584</v>
      </c>
    </row>
    <row>
      <c>
        <v>2606469</v>
      </c>
      <c>
        <v>1</v>
      </c>
      <c>
        <is>
          <t>İZMİR</t>
        </is>
      </c>
      <c>
        <v>BAYRAKLI</v>
      </c>
      <c>
        <is>
          <t>Kullanıcı Bağlantı Hattı</t>
        </is>
      </c>
      <c>
        <v>K-3814 35-02-K03814_98014445_98014445</v>
      </c>
      <c>
        <v>AG Box / Sdk Abone Çıkış Sigorta Atığı</v>
      </c>
      <c>
        <v>Dağıtım-AG</v>
      </c>
      <c>
        <v>Uzun</v>
      </c>
      <c>
        <v>Şebeke işletmecisi</v>
      </c>
      <c>
        <v>Bildirimsiz</v>
      </c>
      <c>
        <is>
          <t>13.07.2023 12:45:11</t>
        </is>
      </c>
      <c>
        <is>
          <t>13.07.2023 13:59:11</t>
        </is>
      </c>
      <c>
        <v>1.233333333</v>
      </c>
      <c>
        <v>0</v>
      </c>
      <c>
        <v>26</v>
      </c>
      <c>
        <v>0</v>
      </c>
      <c>
        <v>0</v>
      </c>
      <c>
        <v>0</v>
      </c>
      <c>
        <v>8</v>
      </c>
      <c>
        <v>0</v>
      </c>
      <c>
        <v>0</v>
      </c>
      <c>
        <v>0</v>
      </c>
      <c>
        <v>7.72934175374653</v>
      </c>
      <c>
        <v>0</v>
      </c>
      <c>
        <v>0</v>
      </c>
      <c>
        <v>0</v>
      </c>
      <c>
        <v>42.17823505385855</v>
      </c>
      <c>
        <v>0</v>
      </c>
      <c>
        <v>0</v>
      </c>
      <c>
        <v>49.90757680760508</v>
      </c>
    </row>
    <row>
      <c>
        <v>2606346</v>
      </c>
      <c>
        <v>1</v>
      </c>
      <c>
        <is>
          <t>İZMİR</t>
        </is>
      </c>
      <c>
        <v>ÖDEMİŞ</v>
      </c>
      <c>
        <is>
          <t>AG Fideri</t>
        </is>
      </c>
      <c>
        <v>KÖFÜNDERE TR-1 35-15-L00213_C_56368265_56368265</v>
      </c>
      <c>
        <v>Şebeke Yenileme ve Kapasite Artışı Çalışması</v>
      </c>
      <c>
        <v>Dağıtım-AG</v>
      </c>
      <c>
        <v>Uzun</v>
      </c>
      <c>
        <v>Şebeke işletmecisi</v>
      </c>
      <c>
        <v>Bildirimli</v>
      </c>
      <c>
        <is>
          <t>13.07.2023 11:04:32</t>
        </is>
      </c>
      <c>
        <is>
          <t>13.07.2023 18:39:00</t>
        </is>
      </c>
      <c>
        <v>7.574444444</v>
      </c>
      <c>
        <v>0</v>
      </c>
      <c>
        <v>9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6.57208477420425</v>
      </c>
      <c>
        <v>0</v>
      </c>
      <c>
        <v>0</v>
      </c>
      <c>
        <v>0</v>
      </c>
      <c>
        <v>0</v>
      </c>
      <c>
        <v>0</v>
      </c>
      <c>
        <v>0</v>
      </c>
      <c>
        <v>6.57208477420425</v>
      </c>
    </row>
    <row>
      <c>
        <v>2606177</v>
      </c>
      <c>
        <v>1</v>
      </c>
      <c>
        <is>
          <t>İZMİR</t>
        </is>
      </c>
      <c>
        <v>KARABURUN</v>
      </c>
      <c>
        <is>
          <t>OG Fideri</t>
        </is>
      </c>
      <c>
        <v>MORDOĞAN TR-38 35-21-L00165_MORDOĞAN TR-41 L04_72182264</v>
      </c>
      <c>
        <v>Şebeke Yenileme ve Kapasite Artışı Çalışması</v>
      </c>
      <c>
        <v>Dağıtım-OG</v>
      </c>
      <c>
        <v>Uzun</v>
      </c>
      <c>
        <v>Şebeke işletmecisi</v>
      </c>
      <c>
        <v>Bildirimli</v>
      </c>
      <c>
        <is>
          <t>13.07.2023 09:02:33</t>
        </is>
      </c>
      <c>
        <is>
          <t>13.07.2023 16:56:54</t>
        </is>
      </c>
      <c>
        <v>7.905833333</v>
      </c>
      <c>
        <v>3</v>
      </c>
      <c>
        <v>698</v>
      </c>
      <c>
        <v>0</v>
      </c>
      <c>
        <v>6</v>
      </c>
      <c>
        <v>2</v>
      </c>
      <c>
        <v>69</v>
      </c>
      <c>
        <v>0</v>
      </c>
      <c>
        <v>0</v>
      </c>
      <c>
        <v>424.88404825844094</v>
      </c>
      <c>
        <v>1236.370570660698</v>
      </c>
      <c>
        <v>0</v>
      </c>
      <c>
        <v>27.836114462467947</v>
      </c>
      <c>
        <v>1055.1767029116045</v>
      </c>
      <c>
        <v>641.0364193990129</v>
      </c>
      <c>
        <v>0</v>
      </c>
      <c>
        <v>0</v>
      </c>
      <c>
        <v>3385.303855692224</v>
      </c>
    </row>
    <row>
      <c>
        <v>2606781</v>
      </c>
      <c>
        <v>1</v>
      </c>
      <c>
        <is>
          <t>İZMİR</t>
        </is>
      </c>
      <c>
        <v>BORNOVA</v>
      </c>
      <c>
        <is>
          <t>KÖK</t>
        </is>
      </c>
      <c>
        <v>M-891 35-02-M00891_M-1701 M04_2302814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13.07.2023 17:40:05</t>
        </is>
      </c>
      <c>
        <is>
          <t>13.07.2023 18:59:36</t>
        </is>
      </c>
      <c>
        <v>1.325277777</v>
      </c>
      <c>
        <v>0</v>
      </c>
      <c>
        <v>0</v>
      </c>
      <c>
        <v>0</v>
      </c>
      <c>
        <v>0</v>
      </c>
      <c>
        <v>4</v>
      </c>
      <c>
        <v>0</v>
      </c>
      <c>
        <v>5</v>
      </c>
      <c>
        <v>0</v>
      </c>
      <c>
        <v>0</v>
      </c>
      <c>
        <v>0</v>
      </c>
      <c>
        <v>0</v>
      </c>
      <c>
        <v>0</v>
      </c>
      <c>
        <v>32.310209266439955</v>
      </c>
      <c>
        <v>0</v>
      </c>
      <c>
        <v>251.09452302527964</v>
      </c>
      <c>
        <v>0</v>
      </c>
      <c>
        <v>283.4047322917196</v>
      </c>
    </row>
    <row>
      <c>
        <v>2607030</v>
      </c>
      <c>
        <v>1</v>
      </c>
      <c>
        <is>
          <t>İZMİR</t>
        </is>
      </c>
      <c>
        <v>TORBALI</v>
      </c>
      <c>
        <is>
          <t>Kullanıcı Bağlantı Hattı</t>
        </is>
      </c>
      <c>
        <v>KORUCUK-4 35-26-M00464_95000519690_95000519690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13.07.2023 20:56:03</t>
        </is>
      </c>
      <c>
        <is>
          <t>14.07.2023 02:11:42</t>
        </is>
      </c>
      <c>
        <v>5.260833333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1.8334925428892843</v>
      </c>
      <c>
        <v>0</v>
      </c>
      <c>
        <v>0</v>
      </c>
      <c>
        <v>0</v>
      </c>
      <c>
        <v>0</v>
      </c>
      <c>
        <v>0</v>
      </c>
      <c>
        <v>0</v>
      </c>
      <c>
        <v>1.8334925428892843</v>
      </c>
    </row>
    <row>
      <c>
        <v>2606389</v>
      </c>
      <c>
        <v>1</v>
      </c>
      <c>
        <is>
          <t>MANİSA</t>
        </is>
      </c>
      <c>
        <v>YUNUSEMRE</v>
      </c>
      <c>
        <is>
          <t>KÖK</t>
        </is>
      </c>
      <c>
        <v>KAYAPINAR KÖK 45-71-M02146_ M05_60777385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13.07.2023 11:29:11</t>
        </is>
      </c>
      <c>
        <is>
          <t>13.07.2023 13:56:12</t>
        </is>
      </c>
      <c>
        <v>2.450277777</v>
      </c>
      <c>
        <v>6</v>
      </c>
      <c>
        <v>583</v>
      </c>
      <c>
        <v>5</v>
      </c>
      <c>
        <v>8</v>
      </c>
      <c>
        <v>20</v>
      </c>
      <c>
        <v>58</v>
      </c>
      <c>
        <v>7</v>
      </c>
      <c>
        <v>0</v>
      </c>
      <c>
        <v>4.23516563427537</v>
      </c>
      <c>
        <v>323.9037456757632</v>
      </c>
      <c>
        <v>69.25130811113912</v>
      </c>
      <c>
        <v>13.640195168221496</v>
      </c>
      <c>
        <v>233.88715703008097</v>
      </c>
      <c>
        <v>171.59242334997973</v>
      </c>
      <c>
        <v>3553.7467862207927</v>
      </c>
      <c>
        <v>0</v>
      </c>
      <c>
        <v>4370.256781190253</v>
      </c>
    </row>
    <row>
      <c>
        <v>2606134</v>
      </c>
      <c>
        <v>1</v>
      </c>
      <c>
        <is>
          <t>İZMİR</t>
        </is>
      </c>
      <c>
        <v>MENDERES</v>
      </c>
      <c>
        <is>
          <t>Dağıtım Transformatörü</t>
        </is>
      </c>
      <c>
        <v>ÇAMÖNÜ TR-9 35-22-M00174_35-22-M00174_2362527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13.07.2023 08:30:45</t>
        </is>
      </c>
      <c>
        <is>
          <t>13.07.2023 09:26:31</t>
        </is>
      </c>
      <c>
        <v>0.929444444</v>
      </c>
      <c>
        <v>0</v>
      </c>
      <c>
        <v>3</v>
      </c>
      <c>
        <v>0</v>
      </c>
      <c>
        <v>22</v>
      </c>
      <c>
        <v>0</v>
      </c>
      <c>
        <v>4</v>
      </c>
      <c>
        <v>0</v>
      </c>
      <c>
        <v>0</v>
      </c>
      <c>
        <v>0</v>
      </c>
      <c>
        <v>2.972053518746633</v>
      </c>
      <c>
        <v>0</v>
      </c>
      <c>
        <v>74.53508749689284</v>
      </c>
      <c>
        <v>0</v>
      </c>
      <c>
        <v>10.483938518699352</v>
      </c>
      <c>
        <v>0</v>
      </c>
      <c>
        <v>0</v>
      </c>
      <c>
        <v>87.99107953433882</v>
      </c>
    </row>
    <row>
      <c>
        <v>2606140</v>
      </c>
      <c>
        <v>1</v>
      </c>
      <c>
        <is>
          <t>İZMİR</t>
        </is>
      </c>
      <c>
        <v>BUCA</v>
      </c>
      <c>
        <is>
          <t>KÖK</t>
        </is>
      </c>
      <c>
        <v>M-639 OLDURUK KÖK 35-03-M00639_M-1810 M02_42868422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13.07.2023 08:36:15</t>
        </is>
      </c>
      <c>
        <is>
          <t>13.07.2023 08:39:20</t>
        </is>
      </c>
      <c>
        <v>0.051388888</v>
      </c>
      <c>
        <v>8</v>
      </c>
      <c>
        <v>1647</v>
      </c>
      <c>
        <v>13</v>
      </c>
      <c>
        <v>298</v>
      </c>
      <c>
        <v>33</v>
      </c>
      <c>
        <v>286</v>
      </c>
      <c>
        <v>1</v>
      </c>
      <c>
        <v>0</v>
      </c>
      <c>
        <v>0.1828279167561022</v>
      </c>
      <c>
        <v>19.40617716453643</v>
      </c>
      <c>
        <v>1.749605651427598</v>
      </c>
      <c>
        <v>7.201117749131664</v>
      </c>
      <c>
        <v>12.712540041420144</v>
      </c>
      <c>
        <v>16.322276527103558</v>
      </c>
      <c>
        <v>0.6900642512058044</v>
      </c>
      <c>
        <v>0</v>
      </c>
      <c>
        <v>58.264609301581295</v>
      </c>
    </row>
    <row>
      <c>
        <v>2606973</v>
      </c>
      <c>
        <v>1</v>
      </c>
      <c>
        <is>
          <t>İZMİR</t>
        </is>
      </c>
      <c>
        <v>KİRAZ</v>
      </c>
      <c>
        <is>
          <t>Kullanıcı Bağlantı Hattı</t>
        </is>
      </c>
      <c>
        <v>KARABURÇ HAL YANI TR-4 35-31-L00266_956581964_956581964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13.07.2023 19:38:52</t>
        </is>
      </c>
      <c>
        <is>
          <t>13.07.2023 22:10:00</t>
        </is>
      </c>
      <c>
        <v>2.518888888</v>
      </c>
      <c>
        <v>0</v>
      </c>
      <c>
        <v>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0.8380954450985116</v>
      </c>
      <c>
        <v>0</v>
      </c>
      <c>
        <v>0</v>
      </c>
      <c>
        <v>0</v>
      </c>
      <c>
        <v>4.067909853746667</v>
      </c>
      <c>
        <v>0</v>
      </c>
      <c>
        <v>0</v>
      </c>
      <c>
        <v>4.906005298845179</v>
      </c>
    </row>
    <row>
      <c>
        <v>2607002</v>
      </c>
      <c>
        <v>1</v>
      </c>
      <c>
        <is>
          <t>İZMİR</t>
        </is>
      </c>
      <c>
        <v>KARŞIYAKA</v>
      </c>
      <c>
        <is>
          <t>AG Fideri</t>
        </is>
      </c>
      <c>
        <v>K-215 35-04-K00215_A_56367550_56367550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13.07.2023 20:31:34</t>
        </is>
      </c>
      <c>
        <is>
          <t>13.07.2023 22:08:34</t>
        </is>
      </c>
      <c>
        <v>1.616666666</v>
      </c>
      <c>
        <v>0</v>
      </c>
      <c>
        <v>321</v>
      </c>
      <c>
        <v>0</v>
      </c>
      <c>
        <v>0</v>
      </c>
      <c>
        <v>0</v>
      </c>
      <c>
        <v>22</v>
      </c>
      <c>
        <v>0</v>
      </c>
      <c>
        <v>1</v>
      </c>
      <c>
        <v>0</v>
      </c>
      <c>
        <v>161.24174822591166</v>
      </c>
      <c>
        <v>0</v>
      </c>
      <c>
        <v>0</v>
      </c>
      <c>
        <v>0</v>
      </c>
      <c>
        <v>40.11412009881331</v>
      </c>
      <c>
        <v>0</v>
      </c>
      <c>
        <v>20.03688553993221</v>
      </c>
      <c>
        <v>221.39275386465718</v>
      </c>
    </row>
    <row>
      <c>
        <v>2606292</v>
      </c>
      <c>
        <v>1</v>
      </c>
      <c>
        <is>
          <t>MANİSA</t>
        </is>
      </c>
      <c>
        <v>SARUHANLI</v>
      </c>
      <c>
        <is>
          <t>DM</t>
        </is>
      </c>
      <c>
        <v>SARUHANLI DM 45-80-M00001_BEYDERE M08_2086502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13.07.2023 10:16:51</t>
        </is>
      </c>
      <c>
        <is>
          <t>13.07.2023 10:36:39</t>
        </is>
      </c>
      <c>
        <v>0.33</v>
      </c>
      <c>
        <v>0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10.13803362131703</v>
      </c>
      <c>
        <v>0</v>
      </c>
      <c>
        <v>0</v>
      </c>
      <c>
        <v>0</v>
      </c>
      <c>
        <v>10.13803362131703</v>
      </c>
    </row>
    <row>
      <c>
        <v>2606979</v>
      </c>
      <c>
        <v>1</v>
      </c>
      <c>
        <is>
          <t>İZMİR</t>
        </is>
      </c>
      <c>
        <v>ÖDEMİŞ</v>
      </c>
      <c>
        <is>
          <t>AG Fideri</t>
        </is>
      </c>
      <c>
        <v>YENİKÖY TR-9 35-15-L00384_A_56361722_56361722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13.07.2023 19:40:52</t>
        </is>
      </c>
      <c>
        <is>
          <t>13.07.2023 23:03:08</t>
        </is>
      </c>
      <c>
        <v>3.371111111</v>
      </c>
      <c>
        <v>0</v>
      </c>
      <c>
        <v>1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0.2726323632028317</v>
      </c>
      <c>
        <v>0</v>
      </c>
      <c>
        <v>0</v>
      </c>
      <c>
        <v>0</v>
      </c>
      <c>
        <v>6.757536883009839</v>
      </c>
      <c>
        <v>0</v>
      </c>
      <c>
        <v>0</v>
      </c>
      <c>
        <v>7.030169246212671</v>
      </c>
    </row>
    <row>
      <c>
        <v>2606315</v>
      </c>
      <c>
        <v>1</v>
      </c>
      <c>
        <is>
          <t>İZMİR</t>
        </is>
      </c>
      <c>
        <v>BALÇOVA</v>
      </c>
      <c>
        <is>
          <t>Dağıtım Transformatörü</t>
        </is>
      </c>
      <c>
        <v>M-2134 35-07-M02134_35-07-M02134_60504311</v>
      </c>
      <c>
        <v>Şebeke Bakım Çalışması</v>
      </c>
      <c>
        <v>Dağıtım-AG</v>
      </c>
      <c>
        <v>Uzun</v>
      </c>
      <c>
        <v>Şebeke işletmecisi</v>
      </c>
      <c>
        <v>Bildirimli</v>
      </c>
      <c>
        <is>
          <t>13.07.2023 10:33:31</t>
        </is>
      </c>
      <c>
        <is>
          <t>13.07.2023 13:10:20</t>
        </is>
      </c>
      <c>
        <v>2.613611111</v>
      </c>
      <c>
        <v>0</v>
      </c>
      <c>
        <v>206</v>
      </c>
      <c>
        <v>0</v>
      </c>
      <c>
        <v>0</v>
      </c>
      <c>
        <v>0</v>
      </c>
      <c>
        <v>17</v>
      </c>
      <c>
        <v>0</v>
      </c>
      <c>
        <v>0</v>
      </c>
      <c>
        <v>0</v>
      </c>
      <c>
        <v>156.209419836336</v>
      </c>
      <c>
        <v>0</v>
      </c>
      <c>
        <v>0</v>
      </c>
      <c>
        <v>0</v>
      </c>
      <c>
        <v>34.53982608422478</v>
      </c>
      <c>
        <v>0</v>
      </c>
      <c>
        <v>0</v>
      </c>
      <c>
        <v>190.74924592056078</v>
      </c>
    </row>
    <row>
      <c>
        <v>2606246</v>
      </c>
      <c>
        <v>1</v>
      </c>
      <c>
        <is>
          <t>İZMİR</t>
        </is>
      </c>
      <c>
        <v>TİRE</v>
      </c>
      <c>
        <is>
          <t>Dağıtım Transformatörü</t>
        </is>
      </c>
      <c>
        <v>GÖKÇEN DM 1-2/7 35-29-L00063_35-29-L00063_2351738</v>
      </c>
      <c>
        <v>Şebeke Bakım Çalışması</v>
      </c>
      <c>
        <v>Dağıtım-AG</v>
      </c>
      <c>
        <v>Uzun</v>
      </c>
      <c>
        <v>Şebeke işletmecisi</v>
      </c>
      <c>
        <v>Bildirimli</v>
      </c>
      <c>
        <is>
          <t>13.07.2023 09:50:14</t>
        </is>
      </c>
      <c>
        <is>
          <t>13.07.2023 16:54:01</t>
        </is>
      </c>
      <c>
        <v>7.063055555</v>
      </c>
      <c>
        <v>0</v>
      </c>
      <c>
        <v>102</v>
      </c>
      <c>
        <v>0</v>
      </c>
      <c>
        <v>8</v>
      </c>
      <c>
        <v>0</v>
      </c>
      <c>
        <v>20</v>
      </c>
      <c>
        <v>0</v>
      </c>
      <c>
        <v>0</v>
      </c>
      <c>
        <v>0</v>
      </c>
      <c>
        <v>164.30619249401738</v>
      </c>
      <c>
        <v>0</v>
      </c>
      <c>
        <v>323.73045700949456</v>
      </c>
      <c>
        <v>0</v>
      </c>
      <c>
        <v>108.01529629678652</v>
      </c>
      <c>
        <v>0</v>
      </c>
      <c>
        <v>0</v>
      </c>
      <c>
        <v>596.0519458002984</v>
      </c>
    </row>
    <row>
      <c>
        <v>2606169</v>
      </c>
      <c>
        <v>1</v>
      </c>
      <c>
        <is>
          <t>İZMİR</t>
        </is>
      </c>
      <c>
        <v>SELÇUK</v>
      </c>
      <c>
        <is>
          <t>Dağıtım Transformatörü</t>
        </is>
      </c>
      <c>
        <v>ALİ  KINAZ VE ARK. T-SULAMA GRB. 35-13-L00115_35-13-L00115_2364566</v>
      </c>
      <c>
        <v>Şebeke Bakım Çalışması</v>
      </c>
      <c>
        <v>Dağıtım-AG</v>
      </c>
      <c>
        <v>Uzun</v>
      </c>
      <c>
        <v>Şebeke işletmecisi</v>
      </c>
      <c>
        <v>Bildirimli</v>
      </c>
      <c>
        <is>
          <t>13.07.2023 09:00:23</t>
        </is>
      </c>
      <c>
        <is>
          <t>13.07.2023 15:11:25</t>
        </is>
      </c>
      <c>
        <v>6.183888888</v>
      </c>
      <c>
        <v>0</v>
      </c>
      <c>
        <v>2</v>
      </c>
      <c>
        <v>0</v>
      </c>
      <c>
        <v>9</v>
      </c>
      <c>
        <v>0</v>
      </c>
      <c>
        <v>0</v>
      </c>
      <c>
        <v>0</v>
      </c>
      <c>
        <v>0</v>
      </c>
      <c>
        <v>0</v>
      </c>
      <c>
        <v>4.034259141546773</v>
      </c>
      <c>
        <v>0</v>
      </c>
      <c>
        <v>74.57478020746959</v>
      </c>
      <c>
        <v>0</v>
      </c>
      <c>
        <v>0</v>
      </c>
      <c>
        <v>0</v>
      </c>
      <c>
        <v>0</v>
      </c>
      <c>
        <v>78.60903934901636</v>
      </c>
    </row>
    <row>
      <c>
        <v>2606810</v>
      </c>
      <c>
        <v>1</v>
      </c>
      <c>
        <is>
          <t>İZMİR</t>
        </is>
      </c>
      <c>
        <v>BORNOVA</v>
      </c>
      <c>
        <is>
          <t>OG Fideri</t>
        </is>
      </c>
      <c>
        <v>M-287 35-02-M00287_M-286 M03_2121415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13.07.2023 17:37:00</t>
        </is>
      </c>
      <c>
        <is>
          <t>13.07.2023 18:33:35</t>
        </is>
      </c>
      <c>
        <v>0.943055555</v>
      </c>
      <c>
        <v>0</v>
      </c>
      <c>
        <v>0</v>
      </c>
      <c>
        <v>0</v>
      </c>
      <c>
        <v>0</v>
      </c>
      <c>
        <v>2</v>
      </c>
      <c>
        <v>240</v>
      </c>
      <c>
        <v>0</v>
      </c>
      <c>
        <v>1</v>
      </c>
      <c>
        <v>0</v>
      </c>
      <c>
        <v>0</v>
      </c>
      <c>
        <v>0</v>
      </c>
      <c>
        <v>0</v>
      </c>
      <c>
        <v>3.184465822690915</v>
      </c>
      <c>
        <v>184.8271932664241</v>
      </c>
      <c>
        <v>0</v>
      </c>
      <c>
        <v>0.817703771423417</v>
      </c>
      <c>
        <v>188.82936286053845</v>
      </c>
    </row>
    <row>
      <c>
        <v>2606269</v>
      </c>
      <c>
        <v>1</v>
      </c>
      <c>
        <is>
          <t>İZMİR</t>
        </is>
      </c>
      <c>
        <v>URLA</v>
      </c>
      <c>
        <is>
          <t>Dağıtım Transformatörü</t>
        </is>
      </c>
      <c>
        <v>TR-302 35-19-M00302_35-19-M00302_72128465</v>
      </c>
      <c>
        <v>Şebeke Yenileme ve Kapasite Artışı Çalışması</v>
      </c>
      <c>
        <v>Dağıtım-AG</v>
      </c>
      <c>
        <v>Uzun</v>
      </c>
      <c>
        <v>Şebeke işletmecisi</v>
      </c>
      <c>
        <v>Bildirimli</v>
      </c>
      <c>
        <is>
          <t>13.07.2023 10:02:33</t>
        </is>
      </c>
      <c>
        <is>
          <t>13.07.2023 18:03:53</t>
        </is>
      </c>
      <c>
        <v>8.022222222</v>
      </c>
      <c>
        <v>0</v>
      </c>
      <c>
        <v>35</v>
      </c>
      <c>
        <v>0</v>
      </c>
      <c>
        <v>3</v>
      </c>
      <c>
        <v>0</v>
      </c>
      <c>
        <v>1</v>
      </c>
      <c>
        <v>0</v>
      </c>
      <c>
        <v>0</v>
      </c>
      <c>
        <v>0</v>
      </c>
      <c>
        <v>843.841318532617</v>
      </c>
      <c>
        <v>0</v>
      </c>
      <c>
        <v>1.6141712468078375</v>
      </c>
      <c>
        <v>0</v>
      </c>
      <c>
        <v>12.306667065016818</v>
      </c>
      <c>
        <v>0</v>
      </c>
      <c>
        <v>0</v>
      </c>
      <c>
        <v>857.7621568444416</v>
      </c>
    </row>
    <row>
      <c>
        <v>2606060</v>
      </c>
      <c>
        <v>1</v>
      </c>
      <c>
        <is>
          <t>MANİSA</t>
        </is>
      </c>
      <c>
        <v>SALİHLİ</v>
      </c>
      <c>
        <is>
          <t>AG Fideri</t>
        </is>
      </c>
      <c>
        <v>ADALA TR-1 45-78-M00284__84294249_84294249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13.07.2023 05:07:52</t>
        </is>
      </c>
      <c>
        <is>
          <t>13.07.2023 06:54:35</t>
        </is>
      </c>
      <c>
        <v>1.778611111</v>
      </c>
      <c>
        <v>0</v>
      </c>
      <c>
        <v>20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5.681212298042778</v>
      </c>
      <c>
        <v>0</v>
      </c>
      <c>
        <v>0</v>
      </c>
      <c>
        <v>0</v>
      </c>
      <c>
        <v>0.163437022054684</v>
      </c>
      <c>
        <v>0</v>
      </c>
      <c>
        <v>0</v>
      </c>
      <c>
        <v>5.844649320097463</v>
      </c>
    </row>
    <row>
      <c>
        <v>2606023</v>
      </c>
      <c>
        <v>1</v>
      </c>
      <c>
        <is>
          <t>İZMİR</t>
        </is>
      </c>
      <c>
        <v>BUCA</v>
      </c>
      <c>
        <is>
          <t>Saha Dağıtım Kutusu (SDK)</t>
        </is>
      </c>
      <c>
        <v>K-195 35-03-K00195_P P1_5911098</v>
      </c>
      <c>
        <v>AG Yeraltı Kablo Arızası</v>
      </c>
      <c>
        <v>Dağıtım-AG</v>
      </c>
      <c>
        <v>Uzun</v>
      </c>
      <c>
        <v>Şebeke işletmecisi</v>
      </c>
      <c>
        <v>Bildirimsiz</v>
      </c>
      <c>
        <is>
          <t>13.07.2023 01:19:02</t>
        </is>
      </c>
      <c>
        <is>
          <t>13.07.2023 09:47:11</t>
        </is>
      </c>
      <c>
        <v>8.469166666</v>
      </c>
      <c>
        <v>0</v>
      </c>
      <c>
        <v>100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151.4028983631726</v>
      </c>
      <c>
        <v>0</v>
      </c>
      <c>
        <v>0</v>
      </c>
      <c>
        <v>0</v>
      </c>
      <c>
        <v>0</v>
      </c>
      <c>
        <v>0</v>
      </c>
      <c>
        <v>0</v>
      </c>
      <c>
        <v>151.4028983631726</v>
      </c>
    </row>
    <row>
      <c>
        <v>2606793</v>
      </c>
      <c>
        <v>1</v>
      </c>
      <c>
        <is>
          <t>MANİSA</t>
        </is>
      </c>
      <c>
        <v>SELENDİ</v>
      </c>
      <c>
        <is>
          <t>KÖK</t>
        </is>
      </c>
      <c>
        <v>OKLUİSA KÖK 45-81-M00046_CINAN GRUP M04_71994401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13.07.2023 17:55:53</t>
        </is>
      </c>
      <c>
        <is>
          <t>13.07.2023 18:10:41</t>
        </is>
      </c>
      <c>
        <v>0.246666666</v>
      </c>
      <c>
        <v>3</v>
      </c>
      <c>
        <v>291</v>
      </c>
      <c>
        <v>4</v>
      </c>
      <c>
        <v>37</v>
      </c>
      <c>
        <v>3</v>
      </c>
      <c>
        <v>14</v>
      </c>
      <c>
        <v>0</v>
      </c>
      <c>
        <v>0</v>
      </c>
      <c>
        <v>0.1925238832416667</v>
      </c>
      <c>
        <v>12.824143186450199</v>
      </c>
      <c>
        <v>2.0436451399498017</v>
      </c>
      <c>
        <v>9.621112971078198</v>
      </c>
      <c>
        <v>4.959064369584835</v>
      </c>
      <c>
        <v>2.903174970124029</v>
      </c>
      <c>
        <v>0</v>
      </c>
      <c>
        <v>0</v>
      </c>
      <c>
        <v>32.54366452042873</v>
      </c>
    </row>
    <row>
      <c>
        <v>2607042</v>
      </c>
      <c>
        <v>1</v>
      </c>
      <c>
        <is>
          <t>İZMİR</t>
        </is>
      </c>
      <c>
        <v>BUCA</v>
      </c>
      <c>
        <is>
          <t>Dağıtım Transformatörü</t>
        </is>
      </c>
      <c>
        <v>K-1502 35-03-K01502_35-03-K01502_41910061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13.07.2023 21:02:24</t>
        </is>
      </c>
      <c>
        <is>
          <t>13.07.2023 21:58:37</t>
        </is>
      </c>
      <c>
        <v>0.936944444</v>
      </c>
      <c>
        <v>0</v>
      </c>
      <c>
        <v>953</v>
      </c>
      <c>
        <v>0</v>
      </c>
      <c>
        <v>0</v>
      </c>
      <c>
        <v>0</v>
      </c>
      <c>
        <v>43</v>
      </c>
      <c>
        <v>0</v>
      </c>
      <c>
        <v>0</v>
      </c>
      <c>
        <v>0</v>
      </c>
      <c>
        <v>200.49129718638778</v>
      </c>
      <c>
        <v>0</v>
      </c>
      <c>
        <v>0</v>
      </c>
      <c>
        <v>0</v>
      </c>
      <c>
        <v>68.84105609033006</v>
      </c>
      <c>
        <v>0</v>
      </c>
      <c>
        <v>0</v>
      </c>
      <c>
        <v>269.33235327671787</v>
      </c>
    </row>
    <row>
      <c>
        <v>2606461</v>
      </c>
      <c>
        <v>1</v>
      </c>
      <c>
        <is>
          <t>MANİSA</t>
        </is>
      </c>
      <c>
        <v>SALİHLİ</v>
      </c>
      <c>
        <is>
          <t>Kullanıcı Bağlantı Hattı</t>
        </is>
      </c>
      <c>
        <v>SART TR-6 45-78-M00178_953252770_953252770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13.07.2023 12:46:18</t>
        </is>
      </c>
      <c>
        <is>
          <t>13.07.2023 17:39:47</t>
        </is>
      </c>
      <c>
        <v>4.891388888</v>
      </c>
      <c>
        <v>0</v>
      </c>
      <c>
        <v>0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12.403132455446183</v>
      </c>
      <c>
        <v>0</v>
      </c>
      <c>
        <v>0</v>
      </c>
      <c>
        <v>12.403132455446183</v>
      </c>
    </row>
    <row>
      <c>
        <v>2606163</v>
      </c>
      <c>
        <v>1</v>
      </c>
      <c>
        <is>
          <t>İZMİR</t>
        </is>
      </c>
      <c>
        <v>BAYRAKLI</v>
      </c>
      <c>
        <is>
          <t>OG Fideri</t>
        </is>
      </c>
      <c>
        <v>K-4279 35-02-K04279_TRAFO K01_2065140</v>
      </c>
      <c>
        <v>Şebeke Yenileme ve Kapasite Artışı Çalışması</v>
      </c>
      <c>
        <v>Dağıtım-OG</v>
      </c>
      <c>
        <v>Uzun</v>
      </c>
      <c>
        <v>Şebeke işletmecisi</v>
      </c>
      <c>
        <v>Bildirimli</v>
      </c>
      <c>
        <is>
          <t>13.07.2023 08:56:24</t>
        </is>
      </c>
      <c>
        <is>
          <t>13.07.2023 19:18:34</t>
        </is>
      </c>
      <c>
        <v>10.369444444</v>
      </c>
      <c>
        <v>0</v>
      </c>
      <c>
        <v>94</v>
      </c>
      <c>
        <v>0</v>
      </c>
      <c>
        <v>0</v>
      </c>
      <c>
        <v>0</v>
      </c>
      <c>
        <v>8</v>
      </c>
      <c>
        <v>0</v>
      </c>
      <c>
        <v>0</v>
      </c>
      <c>
        <v>0</v>
      </c>
      <c>
        <v>294.5711252564906</v>
      </c>
      <c>
        <v>0</v>
      </c>
      <c>
        <v>0</v>
      </c>
      <c>
        <v>0</v>
      </c>
      <c>
        <v>53.56239963069403</v>
      </c>
      <c>
        <v>0</v>
      </c>
      <c>
        <v>0</v>
      </c>
      <c>
        <v>348.1335248871846</v>
      </c>
    </row>
    <row>
      <c>
        <v>2606455</v>
      </c>
      <c>
        <v>1</v>
      </c>
      <c>
        <is>
          <t>İZMİR</t>
        </is>
      </c>
      <c>
        <v>BORNOVA</v>
      </c>
      <c>
        <is>
          <t>DM</t>
        </is>
      </c>
      <c>
        <v>EGE İM 35-02-A00003_NALDÖKEN K08_2034126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13.07.2023 12:41:02</t>
        </is>
      </c>
      <c>
        <is>
          <t>13.07.2023 12:54:59</t>
        </is>
      </c>
      <c>
        <v>0.2325</v>
      </c>
      <c>
        <v>0</v>
      </c>
      <c>
        <v>1376</v>
      </c>
      <c>
        <v>0</v>
      </c>
      <c>
        <v>0</v>
      </c>
      <c>
        <v>0</v>
      </c>
      <c>
        <v>707</v>
      </c>
      <c>
        <v>0</v>
      </c>
      <c>
        <v>1</v>
      </c>
      <c>
        <v>0</v>
      </c>
      <c>
        <v>76.88811745884188</v>
      </c>
      <c>
        <v>0</v>
      </c>
      <c>
        <v>0</v>
      </c>
      <c>
        <v>0</v>
      </c>
      <c>
        <v>201.70011882655976</v>
      </c>
      <c>
        <v>0</v>
      </c>
      <c>
        <v>1.7879472725672567</v>
      </c>
      <c>
        <v>280.3761835579689</v>
      </c>
    </row>
    <row>
      <c>
        <v>2606309</v>
      </c>
      <c>
        <v>1</v>
      </c>
      <c>
        <is>
          <t>İZMİR</t>
        </is>
      </c>
      <c>
        <v>ÇİĞLİ</v>
      </c>
      <c>
        <is>
          <t>Dağıtım Transformatörü</t>
        </is>
      </c>
      <c>
        <v>M-2387 35-09-M02387_35-09-M02387_44468984</v>
      </c>
      <c>
        <v>Şebeke Bakım Çalışması</v>
      </c>
      <c>
        <v>Dağıtım-AG</v>
      </c>
      <c>
        <v>Uzun</v>
      </c>
      <c>
        <v>Şebeke işletmecisi</v>
      </c>
      <c>
        <v>Bildirimli</v>
      </c>
      <c>
        <is>
          <t>13.07.2023 10:27:58</t>
        </is>
      </c>
      <c>
        <is>
          <t>13.07.2023 12:34:12</t>
        </is>
      </c>
      <c>
        <v>2.103888888</v>
      </c>
      <c>
        <v>0</v>
      </c>
      <c>
        <v>335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331.9432163989042</v>
      </c>
      <c>
        <v>0</v>
      </c>
      <c>
        <v>0</v>
      </c>
      <c>
        <v>0</v>
      </c>
      <c>
        <v>23.66165989180808</v>
      </c>
      <c>
        <v>0</v>
      </c>
      <c>
        <v>0</v>
      </c>
      <c>
        <v>355.6048762907123</v>
      </c>
    </row>
    <row>
      <c>
        <v>2606896</v>
      </c>
      <c>
        <v>1</v>
      </c>
      <c>
        <is>
          <t>İZMİR</t>
        </is>
      </c>
      <c>
        <v>ÇİĞLİ</v>
      </c>
      <c>
        <is>
          <t>OG Fideri</t>
        </is>
      </c>
      <c>
        <v>K-1954 35-09-K01954_K-4123 K03_45345862</v>
      </c>
      <c>
        <v>Yük Aktarımı</v>
      </c>
      <c>
        <v>Dağıtım-OG</v>
      </c>
      <c>
        <v>Uzun</v>
      </c>
      <c>
        <v>Şebeke işletmecisi</v>
      </c>
      <c>
        <v>Bildirimsiz</v>
      </c>
      <c>
        <is>
          <t>13.07.2023 19:03:15</t>
        </is>
      </c>
      <c>
        <is>
          <t>13.07.2023 19:16:16</t>
        </is>
      </c>
      <c>
        <v>0.216944444</v>
      </c>
      <c>
        <v>0</v>
      </c>
      <c>
        <v>4322</v>
      </c>
      <c>
        <v>0</v>
      </c>
      <c>
        <v>0</v>
      </c>
      <c>
        <v>0</v>
      </c>
      <c>
        <v>269</v>
      </c>
      <c>
        <v>0</v>
      </c>
      <c>
        <v>1</v>
      </c>
      <c>
        <v>0</v>
      </c>
      <c>
        <v>211.62816044806274</v>
      </c>
      <c>
        <v>0</v>
      </c>
      <c>
        <v>0</v>
      </c>
      <c>
        <v>0</v>
      </c>
      <c>
        <v>37.888274101372325</v>
      </c>
      <c>
        <v>0</v>
      </c>
      <c>
        <v>0.6336203324544897</v>
      </c>
      <c>
        <v>250.15005488188956</v>
      </c>
    </row>
    <row>
      <c>
        <v>2607062</v>
      </c>
      <c>
        <v>1</v>
      </c>
      <c>
        <is>
          <t>MANİSA</t>
        </is>
      </c>
      <c>
        <v>GÖRDES</v>
      </c>
      <c>
        <is>
          <t>OG Fideri</t>
        </is>
      </c>
      <c>
        <v>YAKAKÖY KÖK 45-75-M00067_HatBaşıAyırıcı_53135021 M05_53135021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13.07.2023 21:19:14</t>
        </is>
      </c>
      <c>
        <is>
          <t>13.07.2023 22:49:16</t>
        </is>
      </c>
      <c>
        <v>1.500555555</v>
      </c>
      <c>
        <v>2</v>
      </c>
      <c>
        <v>139</v>
      </c>
      <c>
        <v>1</v>
      </c>
      <c>
        <v>53</v>
      </c>
      <c>
        <v>0</v>
      </c>
      <c>
        <v>8</v>
      </c>
      <c>
        <v>0</v>
      </c>
      <c>
        <v>0</v>
      </c>
      <c>
        <v>0.8347406165644444</v>
      </c>
      <c>
        <v>21.57668954491577</v>
      </c>
      <c>
        <v>4.1205087487975725</v>
      </c>
      <c>
        <v>74.8053553009213</v>
      </c>
      <c>
        <v>0</v>
      </c>
      <c>
        <v>6.754207200457344</v>
      </c>
      <c>
        <v>0</v>
      </c>
      <c>
        <v>0</v>
      </c>
      <c>
        <v>108.09150141165644</v>
      </c>
    </row>
    <row>
      <c>
        <v>2605981</v>
      </c>
      <c>
        <v>2</v>
      </c>
      <c>
        <is>
          <t>MANİSA</t>
        </is>
      </c>
      <c>
        <v>ŞEHZADELER</v>
      </c>
      <c>
        <is>
          <t>KÖK</t>
        </is>
      </c>
      <c>
        <v>İĞDECİK KÖK 45-71-M00077_ŞEHİR-2 (TR-5) M04_72234161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13.07.2023 01:02:08</t>
        </is>
      </c>
      <c>
        <is>
          <t>13.07.2023 02:03:41</t>
        </is>
      </c>
      <c>
        <v>1.025833333</v>
      </c>
      <c>
        <v>2</v>
      </c>
      <c>
        <v>142</v>
      </c>
      <c>
        <v>40</v>
      </c>
      <c>
        <v>25</v>
      </c>
      <c>
        <v>5</v>
      </c>
      <c>
        <v>17</v>
      </c>
      <c>
        <v>1</v>
      </c>
      <c>
        <v>0</v>
      </c>
      <c>
        <v>0.4967733683649034</v>
      </c>
      <c>
        <v>21.37195999463145</v>
      </c>
      <c>
        <v>102.1651057752628</v>
      </c>
      <c>
        <v>33.46244186472007</v>
      </c>
      <c>
        <v>3.0510768328155065</v>
      </c>
      <c>
        <v>9.21629857498489</v>
      </c>
      <c>
        <v>17.12321375148049</v>
      </c>
      <c>
        <v>0</v>
      </c>
      <c>
        <v>186.8868701622601</v>
      </c>
    </row>
    <row>
      <c>
        <v>2606398</v>
      </c>
      <c>
        <v>1</v>
      </c>
      <c>
        <is>
          <t>İZMİR</t>
        </is>
      </c>
      <c>
        <v>KONAK</v>
      </c>
      <c>
        <is>
          <t>Saha Dağıtım Kutusu (SDK)</t>
        </is>
      </c>
      <c>
        <v>K-687 35-01-K00687_C C1_5910794</v>
      </c>
      <c>
        <v>AG Yük Ayırıcı Arızası</v>
      </c>
      <c>
        <v>Dağıtım-AG</v>
      </c>
      <c>
        <v>Uzun</v>
      </c>
      <c>
        <v>Şebeke işletmecisi</v>
      </c>
      <c>
        <v>Bildirimsiz</v>
      </c>
      <c>
        <is>
          <t>13.07.2023 11:40:29</t>
        </is>
      </c>
      <c>
        <is>
          <t>13.07.2023 13:11:51</t>
        </is>
      </c>
      <c>
        <v>1.522777777</v>
      </c>
      <c>
        <v>0</v>
      </c>
      <c>
        <v>92</v>
      </c>
      <c>
        <v>0</v>
      </c>
      <c>
        <v>0</v>
      </c>
      <c>
        <v>0</v>
      </c>
      <c>
        <v>14</v>
      </c>
      <c>
        <v>0</v>
      </c>
      <c>
        <v>0</v>
      </c>
      <c>
        <v>0</v>
      </c>
      <c>
        <v>37.044936791472956</v>
      </c>
      <c>
        <v>0</v>
      </c>
      <c>
        <v>0</v>
      </c>
      <c>
        <v>0</v>
      </c>
      <c>
        <v>47.09994661099778</v>
      </c>
      <c>
        <v>0</v>
      </c>
      <c>
        <v>0</v>
      </c>
      <c>
        <v>84.14488340247074</v>
      </c>
    </row>
    <row>
      <c>
        <v>2606066</v>
      </c>
      <c>
        <v>1</v>
      </c>
      <c>
        <is>
          <t>MANİSA</t>
        </is>
      </c>
      <c>
        <v>YUNUSEMRE</v>
      </c>
      <c>
        <is>
          <t>OG Fideri</t>
        </is>
      </c>
      <c>
        <v>DM-14/08 45-71-M00385_DM-14/10 FORD PLAZA M03_66509253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13.07.2023 06:08:55</t>
        </is>
      </c>
      <c>
        <is>
          <t>13.07.2023 06:50:38</t>
        </is>
      </c>
      <c>
        <v>0.695277777</v>
      </c>
      <c>
        <v>0</v>
      </c>
      <c>
        <v>2971</v>
      </c>
      <c>
        <v>0</v>
      </c>
      <c>
        <v>5</v>
      </c>
      <c>
        <v>1</v>
      </c>
      <c>
        <v>163</v>
      </c>
      <c>
        <v>0</v>
      </c>
      <c>
        <v>0</v>
      </c>
      <c>
        <v>0</v>
      </c>
      <c>
        <v>383.6018579393459</v>
      </c>
      <c>
        <v>0</v>
      </c>
      <c>
        <v>2.0750114780788356</v>
      </c>
      <c>
        <v>0.6116119633564409</v>
      </c>
      <c>
        <v>52.18288929908279</v>
      </c>
      <c>
        <v>0</v>
      </c>
      <c>
        <v>0</v>
      </c>
      <c>
        <v>438.471370679864</v>
      </c>
    </row>
    <row>
      <c>
        <v>2607039</v>
      </c>
      <c>
        <v>1</v>
      </c>
      <c>
        <is>
          <t>İZMİR</t>
        </is>
      </c>
      <c>
        <v>ÇEŞME</v>
      </c>
      <c>
        <is>
          <t>Dağıtım Transformatörü</t>
        </is>
      </c>
      <c>
        <v>L-292 35-18-L00292_35-18-L00292_2376657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13.07.2023 20:27:10</t>
        </is>
      </c>
      <c>
        <is>
          <t>13.07.2023 22:21:33</t>
        </is>
      </c>
      <c>
        <v>1.906388888</v>
      </c>
      <c>
        <v>0</v>
      </c>
      <c>
        <v>20</v>
      </c>
      <c>
        <v>0</v>
      </c>
      <c>
        <v>30</v>
      </c>
      <c>
        <v>0</v>
      </c>
      <c>
        <v>19</v>
      </c>
      <c>
        <v>0</v>
      </c>
      <c>
        <v>0</v>
      </c>
      <c>
        <v>0</v>
      </c>
      <c>
        <v>27.72888883599979</v>
      </c>
      <c>
        <v>0</v>
      </c>
      <c>
        <v>47.88683173905982</v>
      </c>
      <c>
        <v>0</v>
      </c>
      <c>
        <v>66.85740001564679</v>
      </c>
      <c>
        <v>0</v>
      </c>
      <c>
        <v>0</v>
      </c>
      <c>
        <v>142.4731205907064</v>
      </c>
    </row>
    <row>
      <c>
        <v>2606206</v>
      </c>
      <c>
        <v>1</v>
      </c>
      <c>
        <is>
          <t>İZMİR</t>
        </is>
      </c>
      <c>
        <v>ALİAĞA</v>
      </c>
      <c>
        <is>
          <t>TM Fideri</t>
        </is>
      </c>
      <c>
        <v>ALÇUK TM 35-17-A00001_KESİKKÖY M29_2307839</v>
      </c>
      <c>
        <v>Şebeke Bakım Çalışması</v>
      </c>
      <c>
        <v>Dağıtım-OG</v>
      </c>
      <c>
        <v>Uzun</v>
      </c>
      <c>
        <v>Şebeke işletmecisi</v>
      </c>
      <c>
        <v>Bildirimli</v>
      </c>
      <c>
        <is>
          <t>13.07.2023 09:23:18</t>
        </is>
      </c>
      <c>
        <is>
          <t>13.07.2023 15:53:08</t>
        </is>
      </c>
      <c>
        <v>6.497222222</v>
      </c>
      <c>
        <v>11</v>
      </c>
      <c>
        <v>761</v>
      </c>
      <c>
        <v>23</v>
      </c>
      <c>
        <v>58</v>
      </c>
      <c>
        <v>18</v>
      </c>
      <c>
        <v>115</v>
      </c>
      <c>
        <v>1</v>
      </c>
      <c>
        <v>1</v>
      </c>
      <c>
        <v>117.01650937992265</v>
      </c>
      <c>
        <v>1093.0951598253941</v>
      </c>
      <c>
        <v>3204.6473073877373</v>
      </c>
      <c>
        <v>351.18978979258117</v>
      </c>
      <c>
        <v>747.7747730763081</v>
      </c>
      <c>
        <v>909.4477941680282</v>
      </c>
      <c>
        <v>24.65093040886649</v>
      </c>
      <c>
        <v>3.436943500531425</v>
      </c>
      <c>
        <v>6451.2592075393695</v>
      </c>
    </row>
    <row>
      <c>
        <v>2606707</v>
      </c>
      <c>
        <v>1</v>
      </c>
      <c>
        <is>
          <t>İZMİR</t>
        </is>
      </c>
      <c>
        <v>ÖDEMİŞ</v>
      </c>
      <c>
        <is>
          <t>DM</t>
        </is>
      </c>
      <c>
        <v>YOLÜSTÜ İM 35-15-A00002_KÜÇÜKAVULCUK L05_2314559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13.07.2023 16:30:01</t>
        </is>
      </c>
      <c>
        <is>
          <t>13.07.2023 17:37:01</t>
        </is>
      </c>
      <c>
        <v>1.116666666</v>
      </c>
      <c>
        <v>0</v>
      </c>
      <c>
        <v>434</v>
      </c>
      <c>
        <v>25</v>
      </c>
      <c>
        <v>50</v>
      </c>
      <c>
        <v>10</v>
      </c>
      <c>
        <v>127</v>
      </c>
      <c>
        <v>0</v>
      </c>
      <c>
        <v>0</v>
      </c>
      <c>
        <v>0</v>
      </c>
      <c>
        <v>124.78336311151573</v>
      </c>
      <c>
        <v>619.0433676545682</v>
      </c>
      <c>
        <v>232.28923320188252</v>
      </c>
      <c>
        <v>100.32577464677564</v>
      </c>
      <c>
        <v>205.07107491421291</v>
      </c>
      <c>
        <v>0</v>
      </c>
      <c>
        <v>0</v>
      </c>
      <c>
        <v>1281.5128135289551</v>
      </c>
    </row>
    <row>
      <c>
        <v>2606372</v>
      </c>
      <c>
        <v>1</v>
      </c>
      <c>
        <is>
          <t>İZMİR</t>
        </is>
      </c>
      <c>
        <v>KARABAĞLAR</v>
      </c>
      <c>
        <is>
          <t>AG Fideri</t>
        </is>
      </c>
      <c>
        <v>M-3069(YATIRIM REZERVE) 35-01-M03069_A_56369409_56369409</v>
      </c>
      <c>
        <v>Şebeke Yenileme ve Kapasite Artışı Çalışması</v>
      </c>
      <c>
        <v>Dağıtım-AG</v>
      </c>
      <c>
        <v>Uzun</v>
      </c>
      <c>
        <v>Şebeke işletmecisi</v>
      </c>
      <c>
        <v>Bildirimli</v>
      </c>
      <c>
        <is>
          <t>13.07.2023 11:04:00</t>
        </is>
      </c>
      <c>
        <is>
          <t>13.07.2023 15:46:00</t>
        </is>
      </c>
      <c>
        <v>4.7</v>
      </c>
      <c>
        <v>0</v>
      </c>
      <c>
        <v>371</v>
      </c>
      <c>
        <v>0</v>
      </c>
      <c>
        <v>0</v>
      </c>
      <c>
        <v>0</v>
      </c>
      <c>
        <v>14</v>
      </c>
      <c>
        <v>0</v>
      </c>
      <c>
        <v>0</v>
      </c>
      <c>
        <v>0</v>
      </c>
      <c>
        <v>492.94930817096554</v>
      </c>
      <c>
        <v>0</v>
      </c>
      <c>
        <v>0</v>
      </c>
      <c>
        <v>0</v>
      </c>
      <c>
        <v>40.262635809916205</v>
      </c>
      <c>
        <v>0</v>
      </c>
      <c>
        <v>0</v>
      </c>
      <c>
        <v>533.2119439808818</v>
      </c>
    </row>
    <row>
      <c>
        <v>2606541</v>
      </c>
      <c>
        <v>1</v>
      </c>
      <c>
        <is>
          <t>MANİSA</t>
        </is>
      </c>
      <c>
        <v>SARIGÖL</v>
      </c>
      <c>
        <is>
          <t>Dağıtım Transformatörü</t>
        </is>
      </c>
      <c>
        <v>BAĞLICA TR-11 TARIMSAL SULAMA 45-79-M00246_45-79-M00246_2368650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13.07.2023 14:01:01</t>
        </is>
      </c>
      <c>
        <is>
          <t>13.07.2023 14:47:09</t>
        </is>
      </c>
      <c>
        <v>0.768888888</v>
      </c>
      <c>
        <v>0</v>
      </c>
      <c>
        <v>0</v>
      </c>
      <c>
        <v>0</v>
      </c>
      <c>
        <v>9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87.99304273951059</v>
      </c>
      <c>
        <v>0</v>
      </c>
      <c>
        <v>0</v>
      </c>
      <c>
        <v>0</v>
      </c>
      <c>
        <v>0</v>
      </c>
      <c>
        <v>87.99304273951059</v>
      </c>
    </row>
    <row>
      <c>
        <v>2606392</v>
      </c>
      <c>
        <v>1</v>
      </c>
      <c>
        <is>
          <t>İZMİR</t>
        </is>
      </c>
      <c>
        <v>ÇİĞLİ</v>
      </c>
      <c>
        <is>
          <t>Kullanıcı Bağlantı Hattı</t>
        </is>
      </c>
      <c>
        <v>K-3321 35-09-K03321_913359291_913359291</v>
      </c>
      <c>
        <v>Üçüncü Şahısların Vermiş Olduğu Hasarlar</v>
      </c>
      <c>
        <v>Dağıtım-AG</v>
      </c>
      <c>
        <v>Uzun</v>
      </c>
      <c>
        <v>Dışsal</v>
      </c>
      <c>
        <v>Bildirimsiz</v>
      </c>
      <c>
        <is>
          <t>13.07.2023 11:36:49</t>
        </is>
      </c>
      <c>
        <is>
          <t>13.07.2023 14:32:03</t>
        </is>
      </c>
      <c>
        <v>2.920555555</v>
      </c>
      <c>
        <v>0</v>
      </c>
      <c>
        <v>9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4.878630035251798</v>
      </c>
      <c>
        <v>0</v>
      </c>
      <c>
        <v>0</v>
      </c>
      <c>
        <v>0</v>
      </c>
      <c>
        <v>0</v>
      </c>
      <c>
        <v>0</v>
      </c>
      <c>
        <v>0</v>
      </c>
      <c>
        <v>4.878630035251798</v>
      </c>
    </row>
    <row>
      <c>
        <v>2606378</v>
      </c>
      <c>
        <v>1</v>
      </c>
      <c>
        <is>
          <t>İZMİR</t>
        </is>
      </c>
      <c>
        <v>BUCA</v>
      </c>
      <c>
        <is>
          <t>Dağıtım Transformatörü</t>
        </is>
      </c>
      <c>
        <v>M-2347 35-03-M02347_35-03-M02347_47728519</v>
      </c>
      <c>
        <v>Şebeke Yenileme ve Kapasite Artışı Çalışması</v>
      </c>
      <c>
        <v>Dağıtım-AG</v>
      </c>
      <c>
        <v>Uzun</v>
      </c>
      <c>
        <v>Şebeke işletmecisi</v>
      </c>
      <c>
        <v>Bildirimli</v>
      </c>
      <c>
        <is>
          <t>13.07.2023 11:24:39</t>
        </is>
      </c>
      <c>
        <is>
          <t>13.07.2023 12:47:52</t>
        </is>
      </c>
      <c>
        <v>1.386944444</v>
      </c>
      <c>
        <v>0</v>
      </c>
      <c>
        <v>366</v>
      </c>
      <c>
        <v>0</v>
      </c>
      <c>
        <v>0</v>
      </c>
      <c>
        <v>0</v>
      </c>
      <c>
        <v>6</v>
      </c>
      <c>
        <v>0</v>
      </c>
      <c>
        <v>0</v>
      </c>
      <c>
        <v>0</v>
      </c>
      <c>
        <v>114.4008938150827</v>
      </c>
      <c>
        <v>0</v>
      </c>
      <c>
        <v>0</v>
      </c>
      <c>
        <v>0</v>
      </c>
      <c>
        <v>8.659728844212044</v>
      </c>
      <c>
        <v>0</v>
      </c>
      <c>
        <v>0</v>
      </c>
      <c>
        <v>123.06062265929474</v>
      </c>
    </row>
    <row>
      <c>
        <v>2606584</v>
      </c>
      <c>
        <v>1</v>
      </c>
      <c>
        <is>
          <t>MANİSA</t>
        </is>
      </c>
      <c>
        <v>SALİHLİ</v>
      </c>
      <c>
        <is>
          <t>Saha Dağıtım Kutusu (SDK)</t>
        </is>
      </c>
      <c>
        <v>TR-116 45-78-M00116_A A01_65773125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13.07.2023 14:32:36</t>
        </is>
      </c>
      <c>
        <is>
          <t>13.07.2023 15:30:14</t>
        </is>
      </c>
      <c>
        <v>0.960555555</v>
      </c>
      <c>
        <v>0</v>
      </c>
      <c>
        <v>111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23.485096376990008</v>
      </c>
      <c>
        <v>0</v>
      </c>
      <c>
        <v>0</v>
      </c>
      <c>
        <v>0</v>
      </c>
      <c>
        <v>2.355517518387799</v>
      </c>
      <c>
        <v>0</v>
      </c>
      <c>
        <v>0</v>
      </c>
      <c>
        <v>25.840613895377807</v>
      </c>
    </row>
    <row>
      <c>
        <v>2606876</v>
      </c>
      <c>
        <v>1</v>
      </c>
      <c>
        <is>
          <t>MANİSA</t>
        </is>
      </c>
      <c>
        <v>TURGUTLU</v>
      </c>
      <c>
        <is>
          <t>Dağıtım Transformatörü</t>
        </is>
      </c>
      <c>
        <v>AŞAĞI BOZKIR TR-1 45-83-L00252_45-83-L00252_2358621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13.07.2023 18:39:33</t>
        </is>
      </c>
      <c>
        <is>
          <t>13.07.2023 21:43:17</t>
        </is>
      </c>
      <c>
        <v>3.062222222</v>
      </c>
      <c>
        <v>0</v>
      </c>
      <c>
        <v>108</v>
      </c>
      <c>
        <v>0</v>
      </c>
      <c>
        <v>47</v>
      </c>
      <c>
        <v>0</v>
      </c>
      <c>
        <v>17</v>
      </c>
      <c>
        <v>0</v>
      </c>
      <c>
        <v>0</v>
      </c>
      <c>
        <v>0</v>
      </c>
      <c>
        <v>67.63215869597119</v>
      </c>
      <c>
        <v>0</v>
      </c>
      <c>
        <v>168.46068472386781</v>
      </c>
      <c>
        <v>0</v>
      </c>
      <c>
        <v>23.454693701926793</v>
      </c>
      <c>
        <v>0</v>
      </c>
      <c>
        <v>0</v>
      </c>
      <c>
        <v>259.5475371217658</v>
      </c>
    </row>
    <row>
      <c>
        <v>2606186</v>
      </c>
      <c>
        <v>1</v>
      </c>
      <c>
        <is>
          <t>İZMİR</t>
        </is>
      </c>
      <c>
        <v>BORNOVA</v>
      </c>
      <c>
        <is>
          <t>OG Fideri</t>
        </is>
      </c>
      <c>
        <v>M-953 GEÇİT 35-02-M00953_ M03_2127324</v>
      </c>
      <c>
        <v>Şebeke Yenileme ve Kapasite Artışı Çalışması</v>
      </c>
      <c>
        <v>Dağıtım-OG</v>
      </c>
      <c>
        <v>Uzun</v>
      </c>
      <c>
        <v>Şebeke işletmecisi</v>
      </c>
      <c>
        <v>Bildirimli</v>
      </c>
      <c>
        <is>
          <t>13.07.2023 09:09:03</t>
        </is>
      </c>
      <c>
        <is>
          <t>13.07.2023 20:44:38</t>
        </is>
      </c>
      <c>
        <v>11.593055555</v>
      </c>
      <c>
        <v>0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79.3337369448818</v>
      </c>
      <c>
        <v>0</v>
      </c>
      <c>
        <v>0</v>
      </c>
      <c>
        <v>0</v>
      </c>
      <c>
        <v>79.3337369448818</v>
      </c>
    </row>
    <row>
      <c>
        <v>2606836</v>
      </c>
      <c>
        <v>1</v>
      </c>
      <c>
        <is>
          <t>İZMİR</t>
        </is>
      </c>
      <c>
        <v>BAYINDIR</v>
      </c>
      <c>
        <is>
          <t>Kullanıcı Bağlantı Hattı</t>
        </is>
      </c>
      <c>
        <v>ÇIRPI TR-1-2/4 35-20-M00009_955194365_955194365</v>
      </c>
      <c>
        <v>AG Box / Sdk Abone Çıkış Sigorta Atığı</v>
      </c>
      <c>
        <v>Dağıtım-AG</v>
      </c>
      <c>
        <v>Uzun</v>
      </c>
      <c>
        <v>Şebeke işletmecisi</v>
      </c>
      <c>
        <v>Bildirimsiz</v>
      </c>
      <c>
        <is>
          <t>13.07.2023 18:21:11</t>
        </is>
      </c>
      <c>
        <is>
          <t>13.07.2023 18:49:53</t>
        </is>
      </c>
      <c>
        <v>0.478333333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0.11796722963666667</v>
      </c>
      <c>
        <v>0</v>
      </c>
      <c>
        <v>0</v>
      </c>
      <c>
        <v>0</v>
      </c>
      <c>
        <v>0</v>
      </c>
      <c>
        <v>0</v>
      </c>
      <c>
        <v>0</v>
      </c>
      <c>
        <v>0.11796722963666667</v>
      </c>
    </row>
    <row>
      <c>
        <v>2606621</v>
      </c>
      <c>
        <v>1</v>
      </c>
      <c>
        <is>
          <t>MANİSA</t>
        </is>
      </c>
      <c>
        <v>SALİHLİ</v>
      </c>
      <c>
        <is>
          <t>AG Fideri</t>
        </is>
      </c>
      <c>
        <v>DURASILLI TR-5 45-78-M01116_B_91063716_91063716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13.07.2023 14:59:58</t>
        </is>
      </c>
      <c>
        <is>
          <t>13.07.2023 19:53:26</t>
        </is>
      </c>
      <c>
        <v>4.891111111</v>
      </c>
      <c>
        <v>0</v>
      </c>
      <c>
        <v>30</v>
      </c>
      <c>
        <v>0</v>
      </c>
      <c>
        <v>2</v>
      </c>
      <c>
        <v>0</v>
      </c>
      <c>
        <v>5</v>
      </c>
      <c>
        <v>0</v>
      </c>
      <c>
        <v>0</v>
      </c>
      <c>
        <v>0</v>
      </c>
      <c>
        <v>35.16717450175919</v>
      </c>
      <c>
        <v>0</v>
      </c>
      <c>
        <v>14.848109962833332</v>
      </c>
      <c>
        <v>0</v>
      </c>
      <c>
        <v>21.708277352414612</v>
      </c>
      <c>
        <v>0</v>
      </c>
      <c>
        <v>0</v>
      </c>
      <c>
        <v>71.72356181700714</v>
      </c>
    </row>
    <row>
      <c>
        <v>2606103</v>
      </c>
      <c>
        <v>1</v>
      </c>
      <c>
        <is>
          <t>İZMİR</t>
        </is>
      </c>
      <c>
        <v>BORNOVA</v>
      </c>
      <c>
        <is>
          <t>Kullanıcı Bağlantı Hattı</t>
        </is>
      </c>
      <c>
        <v>M-408 35-02-M00408_99957992_99957992</v>
      </c>
      <c>
        <v>Hırsızlık</v>
      </c>
      <c>
        <v>Dağıtım-AG</v>
      </c>
      <c>
        <v>Uzun</v>
      </c>
      <c>
        <v>Dışsal</v>
      </c>
      <c>
        <v>Bildirimsiz</v>
      </c>
      <c>
        <is>
          <t>13.07.2023 07:42:14</t>
        </is>
      </c>
      <c>
        <is>
          <t>13.07.2023 11:30:15</t>
        </is>
      </c>
      <c>
        <v>3.800277777</v>
      </c>
      <c>
        <v>0</v>
      </c>
      <c>
        <v>0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10.180101060796444</v>
      </c>
      <c>
        <v>0</v>
      </c>
      <c>
        <v>0</v>
      </c>
      <c>
        <v>10.180101060796444</v>
      </c>
    </row>
    <row>
      <c>
        <v>2606295</v>
      </c>
      <c>
        <v>1</v>
      </c>
      <c>
        <is>
          <t>İZMİR</t>
        </is>
      </c>
      <c>
        <v>BORNOVA</v>
      </c>
      <c>
        <is>
          <t>AG Fideri</t>
        </is>
      </c>
      <c>
        <v>M-10 35-02-M00010_A_56362733_56362733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13.07.2023 10:18:08</t>
        </is>
      </c>
      <c>
        <is>
          <t>13.07.2023 12:33:47</t>
        </is>
      </c>
      <c>
        <v>2.260833333</v>
      </c>
      <c>
        <v>0</v>
      </c>
      <c>
        <v>0</v>
      </c>
      <c>
        <v>0</v>
      </c>
      <c>
        <v>0</v>
      </c>
      <c>
        <v>0</v>
      </c>
      <c>
        <v>7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17.321071996700795</v>
      </c>
      <c>
        <v>0</v>
      </c>
      <c>
        <v>0</v>
      </c>
      <c>
        <v>17.321071996700795</v>
      </c>
    </row>
    <row>
      <c>
        <v>2606272</v>
      </c>
      <c>
        <v>1</v>
      </c>
      <c>
        <is>
          <t>İZMİR</t>
        </is>
      </c>
      <c>
        <v>MENEMEN</v>
      </c>
      <c>
        <is>
          <t>OG Fideri</t>
        </is>
      </c>
      <c>
        <v>ULUKENT DM-2/7 35-28-M00578_ULUKENT DM-2/8 M03_66551365</v>
      </c>
      <c>
        <v>Şebeke Yenileme ve Kapasite Artışı Çalışması</v>
      </c>
      <c>
        <v>Dağıtım-OG</v>
      </c>
      <c>
        <v>Uzun</v>
      </c>
      <c>
        <v>Şebeke işletmecisi</v>
      </c>
      <c>
        <v>Bildirimli</v>
      </c>
      <c>
        <is>
          <t>13.07.2023 10:04:20</t>
        </is>
      </c>
      <c>
        <is>
          <t>13.07.2023 19:13:40</t>
        </is>
      </c>
      <c>
        <v>9.155555555</v>
      </c>
      <c>
        <v>0</v>
      </c>
      <c>
        <v>1173</v>
      </c>
      <c>
        <v>0</v>
      </c>
      <c>
        <v>0</v>
      </c>
      <c>
        <v>0</v>
      </c>
      <c>
        <v>48</v>
      </c>
      <c>
        <v>0</v>
      </c>
      <c>
        <v>0</v>
      </c>
      <c>
        <v>0</v>
      </c>
      <c>
        <v>3051.0299178408623</v>
      </c>
      <c>
        <v>0</v>
      </c>
      <c>
        <v>0</v>
      </c>
      <c>
        <v>0</v>
      </c>
      <c>
        <v>684.482300475948</v>
      </c>
      <c>
        <v>0</v>
      </c>
      <c>
        <v>0</v>
      </c>
      <c>
        <v>3735.5122183168105</v>
      </c>
    </row>
    <row>
      <c>
        <v>2606149</v>
      </c>
      <c>
        <v>1</v>
      </c>
      <c>
        <is>
          <t>İZMİR</t>
        </is>
      </c>
      <c>
        <v>URLA</v>
      </c>
      <c>
        <is>
          <t>DM</t>
        </is>
      </c>
      <c>
        <v>YASEMİN DM 35-19-M00002_KUŞÇULAR DM-2 M02_2116640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13.07.2023 08:45:00</t>
        </is>
      </c>
      <c>
        <is>
          <t>13.07.2023 09:05:52</t>
        </is>
      </c>
      <c>
        <v>0.347777777</v>
      </c>
      <c>
        <v>0</v>
      </c>
      <c>
        <v>136</v>
      </c>
      <c>
        <v>0</v>
      </c>
      <c>
        <v>254</v>
      </c>
      <c>
        <v>2</v>
      </c>
      <c>
        <v>72</v>
      </c>
      <c>
        <v>0</v>
      </c>
      <c>
        <v>0</v>
      </c>
      <c>
        <v>0</v>
      </c>
      <c>
        <v>25.075005953073664</v>
      </c>
      <c>
        <v>0</v>
      </c>
      <c>
        <v>49.68568602363927</v>
      </c>
      <c>
        <v>8.819613102924254</v>
      </c>
      <c>
        <v>42.98367557129883</v>
      </c>
      <c>
        <v>0</v>
      </c>
      <c>
        <v>0</v>
      </c>
      <c>
        <v>126.56398065093602</v>
      </c>
    </row>
    <row>
      <c>
        <v>2606853</v>
      </c>
      <c>
        <v>1</v>
      </c>
      <c>
        <is>
          <t>MANİSA</t>
        </is>
      </c>
      <c>
        <v>ALAŞEHİR</v>
      </c>
      <c>
        <is>
          <t>Kullanıcı Bağlantı Hattı</t>
        </is>
      </c>
      <c>
        <v>ÖRNEKKÖY TR-1 45-73-M00259_945663013_945663013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13.07.2023 18:29:42</t>
        </is>
      </c>
      <c>
        <is>
          <t>13.07.2023 19:16:10</t>
        </is>
      </c>
      <c>
        <v>0.774444444</v>
      </c>
      <c>
        <v>0</v>
      </c>
      <c>
        <v>1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0.1812771853718887</v>
      </c>
      <c>
        <v>0</v>
      </c>
      <c>
        <v>0</v>
      </c>
      <c>
        <v>0</v>
      </c>
      <c>
        <v>0.8934654207374386</v>
      </c>
      <c>
        <v>0</v>
      </c>
      <c>
        <v>0</v>
      </c>
      <c>
        <v>1.0747426061093273</v>
      </c>
    </row>
    <row>
      <c>
        <v>2606999</v>
      </c>
      <c>
        <v>1</v>
      </c>
      <c>
        <is>
          <t>MANİSA</t>
        </is>
      </c>
      <c>
        <v>SARIGÖL</v>
      </c>
      <c>
        <is>
          <t>KÖK</t>
        </is>
      </c>
      <c>
        <v>TIRAZLI KÖK 45-79-M00079_BAHARLAR M06_72036244</v>
      </c>
      <c>
        <v>OG Fider Açması</v>
      </c>
      <c>
        <v>Dağıtım-OG</v>
      </c>
      <c>
        <v>Kısa</v>
      </c>
      <c>
        <v>Şebeke işletmecisi</v>
      </c>
      <c>
        <v>Bildirimsiz</v>
      </c>
      <c>
        <is>
          <t>13.07.2023 20:36:27</t>
        </is>
      </c>
      <c>
        <is>
          <t>13.07.2023 20:37:11</t>
        </is>
      </c>
      <c>
        <v>0.012222222</v>
      </c>
      <c>
        <v>4</v>
      </c>
      <c>
        <v>1672</v>
      </c>
      <c>
        <v>127</v>
      </c>
      <c>
        <v>404</v>
      </c>
      <c>
        <v>6</v>
      </c>
      <c>
        <v>78</v>
      </c>
      <c>
        <v>0</v>
      </c>
      <c>
        <v>0</v>
      </c>
      <c>
        <v>0.013641031555555556</v>
      </c>
      <c>
        <v>2.8610870269417714</v>
      </c>
      <c>
        <v>15.56209516447667</v>
      </c>
      <c>
        <v>31.209024927090613</v>
      </c>
      <c>
        <v>0.38076502661054373</v>
      </c>
      <c>
        <v>0.6042028381604773</v>
      </c>
      <c>
        <v>0</v>
      </c>
      <c>
        <v>0</v>
      </c>
      <c>
        <v>50.63081601483563</v>
      </c>
    </row>
    <row>
      <c>
        <v>2606458</v>
      </c>
      <c>
        <v>1</v>
      </c>
      <c>
        <is>
          <t>MANİSA</t>
        </is>
      </c>
      <c>
        <v>TURGUTLU</v>
      </c>
      <c>
        <is>
          <t>Dağıtım Transformatörü</t>
        </is>
      </c>
      <c>
        <v>TR-2/99-1 45-83-M00778_45-83-M00778_2357045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13.07.2023 12:44:21</t>
        </is>
      </c>
      <c>
        <is>
          <t>13.07.2023 13:57:18</t>
        </is>
      </c>
      <c>
        <v>1.215833333</v>
      </c>
      <c>
        <v>0</v>
      </c>
      <c>
        <v>235</v>
      </c>
      <c>
        <v>0</v>
      </c>
      <c>
        <v>0</v>
      </c>
      <c>
        <v>0</v>
      </c>
      <c>
        <v>75</v>
      </c>
      <c>
        <v>0</v>
      </c>
      <c>
        <v>0</v>
      </c>
      <c>
        <v>0</v>
      </c>
      <c>
        <v>55.804666216870885</v>
      </c>
      <c>
        <v>0</v>
      </c>
      <c>
        <v>0</v>
      </c>
      <c>
        <v>0</v>
      </c>
      <c>
        <v>100.17995758319773</v>
      </c>
      <c>
        <v>0</v>
      </c>
      <c>
        <v>0</v>
      </c>
      <c>
        <v>155.98462380006862</v>
      </c>
    </row>
    <row>
      <c>
        <v>2606561</v>
      </c>
      <c>
        <v>1</v>
      </c>
      <c>
        <is>
          <t>İZMİR</t>
        </is>
      </c>
      <c>
        <v>BORNOVA</v>
      </c>
      <c>
        <is>
          <t>Dağıtım Transformatörü</t>
        </is>
      </c>
      <c>
        <v>M-10 35-02-M00010_35-02-M00010_2365279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13.07.2023 14:18:25</t>
        </is>
      </c>
      <c>
        <is>
          <t>13.07.2023 15:02:10</t>
        </is>
      </c>
      <c>
        <v>0.729166666</v>
      </c>
      <c>
        <v>0</v>
      </c>
      <c>
        <v>43</v>
      </c>
      <c>
        <v>0</v>
      </c>
      <c>
        <v>0</v>
      </c>
      <c>
        <v>0</v>
      </c>
      <c>
        <v>38</v>
      </c>
      <c>
        <v>0</v>
      </c>
      <c>
        <v>2</v>
      </c>
      <c>
        <v>0</v>
      </c>
      <c>
        <v>8.308868188075389</v>
      </c>
      <c>
        <v>0</v>
      </c>
      <c>
        <v>0</v>
      </c>
      <c>
        <v>0</v>
      </c>
      <c>
        <v>91.90848618744133</v>
      </c>
      <c>
        <v>0</v>
      </c>
      <c>
        <v>33.9490657792558</v>
      </c>
      <c>
        <v>134.1664201547725</v>
      </c>
    </row>
    <row>
      <c>
        <v>2607016</v>
      </c>
      <c>
        <v>1</v>
      </c>
      <c>
        <is>
          <t>MANİSA</t>
        </is>
      </c>
      <c>
        <v>SALİHLİ</v>
      </c>
      <c>
        <is>
          <t>AG Fideri</t>
        </is>
      </c>
      <c>
        <v>CAFERBEYLI TR-2 45-78-L00704_A_91140042_91140042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13.07.2023 20:27:52</t>
        </is>
      </c>
      <c>
        <is>
          <t>13.07.2023 21:38:39</t>
        </is>
      </c>
      <c>
        <v>1.179722222</v>
      </c>
      <c>
        <v>0</v>
      </c>
      <c>
        <v>123</v>
      </c>
      <c>
        <v>0</v>
      </c>
      <c>
        <v>4</v>
      </c>
      <c>
        <v>0</v>
      </c>
      <c>
        <v>9</v>
      </c>
      <c>
        <v>0</v>
      </c>
      <c>
        <v>0</v>
      </c>
      <c>
        <v>0</v>
      </c>
      <c>
        <v>34.508798945933364</v>
      </c>
      <c>
        <v>0</v>
      </c>
      <c>
        <v>9.358051947864968</v>
      </c>
      <c>
        <v>0</v>
      </c>
      <c>
        <v>24.573586526183135</v>
      </c>
      <c>
        <v>0</v>
      </c>
      <c>
        <v>0</v>
      </c>
      <c>
        <v>68.44043741998146</v>
      </c>
    </row>
    <row>
      <c>
        <v>2606893</v>
      </c>
      <c>
        <v>1</v>
      </c>
      <c>
        <is>
          <t>MANİSA</t>
        </is>
      </c>
      <c>
        <v>SARIGÖL</v>
      </c>
      <c>
        <is>
          <t>Kullanıcı Bağlantı Hattı</t>
        </is>
      </c>
      <c>
        <v>SARIGÖL TR-60 45-79-M00060_942316910_942316910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13.07.2023 18:57:29</t>
        </is>
      </c>
      <c>
        <is>
          <t>13.07.2023 19:55:33</t>
        </is>
      </c>
      <c>
        <v>0.967777777</v>
      </c>
      <c>
        <v>0</v>
      </c>
      <c>
        <v>0</v>
      </c>
      <c>
        <v>0</v>
      </c>
      <c>
        <v>8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43.67976186542807</v>
      </c>
      <c>
        <v>0</v>
      </c>
      <c>
        <v>0</v>
      </c>
      <c>
        <v>0</v>
      </c>
      <c>
        <v>0</v>
      </c>
      <c>
        <v>43.67976186542807</v>
      </c>
    </row>
    <row>
      <c>
        <v>2606916</v>
      </c>
      <c>
        <v>1</v>
      </c>
      <c>
        <is>
          <t>İZMİR</t>
        </is>
      </c>
      <c>
        <v>BORNOVA</v>
      </c>
      <c>
        <is>
          <t>AG Fideri</t>
        </is>
      </c>
      <c>
        <v>K-287 35-02-K00287_B_65501572_65501572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13.07.2023 18:44:40</t>
        </is>
      </c>
      <c>
        <is>
          <t>13.07.2023 21:51:18</t>
        </is>
      </c>
      <c>
        <v>3.110555555</v>
      </c>
      <c>
        <v>0</v>
      </c>
      <c>
        <v>187</v>
      </c>
      <c>
        <v>0</v>
      </c>
      <c>
        <v>0</v>
      </c>
      <c>
        <v>0</v>
      </c>
      <c>
        <v>15</v>
      </c>
      <c>
        <v>0</v>
      </c>
      <c>
        <v>0</v>
      </c>
      <c>
        <v>0</v>
      </c>
      <c>
        <v>161.78306316892673</v>
      </c>
      <c>
        <v>0</v>
      </c>
      <c>
        <v>0</v>
      </c>
      <c>
        <v>0</v>
      </c>
      <c>
        <v>17.993930945763672</v>
      </c>
      <c>
        <v>0</v>
      </c>
      <c>
        <v>0</v>
      </c>
      <c>
        <v>179.7769941146904</v>
      </c>
    </row>
    <row>
      <c>
        <v>2605997</v>
      </c>
      <c>
        <v>1</v>
      </c>
      <c>
        <is>
          <t>İZMİR</t>
        </is>
      </c>
      <c>
        <v>TİRE</v>
      </c>
      <c>
        <is>
          <t>Dağıtım Transformatörü</t>
        </is>
      </c>
      <c>
        <v>ŞEVKET ŞAKI SULAMA GRUBU 35-29-M00361_35-29-M00361_2371931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13.07.2023 00:01:21</t>
        </is>
      </c>
      <c>
        <is>
          <t>13.07.2023 01:48:16</t>
        </is>
      </c>
      <c>
        <v>1.781944444</v>
      </c>
      <c>
        <v>0</v>
      </c>
      <c>
        <v>0</v>
      </c>
      <c>
        <v>0</v>
      </c>
      <c>
        <v>19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100.58070701048649</v>
      </c>
      <c>
        <v>0</v>
      </c>
      <c>
        <v>12.162182273891288</v>
      </c>
      <c>
        <v>0</v>
      </c>
      <c>
        <v>0</v>
      </c>
      <c>
        <v>112.74288928437778</v>
      </c>
    </row>
    <row>
      <c>
        <v>2606252</v>
      </c>
      <c>
        <v>1</v>
      </c>
      <c>
        <is>
          <t>İZMİR</t>
        </is>
      </c>
      <c>
        <v>TİRE</v>
      </c>
      <c>
        <is>
          <t>KÖK</t>
        </is>
      </c>
      <c>
        <v>KIZILCAAVLU KÖK 35-29-L00056_GÖKÇEN İM L08_72209692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13.07.2023 09:52:41</t>
        </is>
      </c>
      <c>
        <is>
          <t>13.07.2023 12:45:44</t>
        </is>
      </c>
      <c>
        <v>2.884166666</v>
      </c>
      <c>
        <v>2</v>
      </c>
      <c>
        <v>834</v>
      </c>
      <c>
        <v>132</v>
      </c>
      <c>
        <v>296</v>
      </c>
      <c>
        <v>17</v>
      </c>
      <c>
        <v>170</v>
      </c>
      <c>
        <v>0</v>
      </c>
      <c>
        <v>0</v>
      </c>
      <c>
        <v>2.2565371237722283</v>
      </c>
      <c>
        <v>642.0755914207657</v>
      </c>
      <c>
        <v>2860.901039701117</v>
      </c>
      <c>
        <v>2642.0866485181127</v>
      </c>
      <c>
        <v>573.1269649190679</v>
      </c>
      <c>
        <v>503.6157590794266</v>
      </c>
      <c>
        <v>0</v>
      </c>
      <c>
        <v>0</v>
      </c>
      <c>
        <v>7224.062540762262</v>
      </c>
    </row>
    <row>
      <c>
        <v>2606544</v>
      </c>
      <c>
        <v>1</v>
      </c>
      <c>
        <is>
          <t>MANİSA</t>
        </is>
      </c>
      <c>
        <v>SALİHLİ</v>
      </c>
      <c>
        <is>
          <t>Saha Dağıtım Kutusu (SDK)</t>
        </is>
      </c>
      <c>
        <v>ADALA TR-1 45-78-M00284_B G01_83975701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13.07.2023 14:04:19</t>
        </is>
      </c>
      <c>
        <is>
          <t>13.07.2023 23:07:07</t>
        </is>
      </c>
      <c>
        <v>9.046666666</v>
      </c>
      <c>
        <v>0</v>
      </c>
      <c>
        <v>12</v>
      </c>
      <c>
        <v>0</v>
      </c>
      <c>
        <v>2</v>
      </c>
      <c>
        <v>0</v>
      </c>
      <c>
        <v>1</v>
      </c>
      <c>
        <v>0</v>
      </c>
      <c>
        <v>0</v>
      </c>
      <c>
        <v>0</v>
      </c>
      <c>
        <v>31.06241831773152</v>
      </c>
      <c>
        <v>0</v>
      </c>
      <c>
        <v>54.273899869626675</v>
      </c>
      <c>
        <v>0</v>
      </c>
      <c>
        <v>0.181303101129566</v>
      </c>
      <c>
        <v>0</v>
      </c>
      <c>
        <v>0</v>
      </c>
      <c>
        <v>85.51762128848776</v>
      </c>
    </row>
    <row>
      <c>
        <v>2607059</v>
      </c>
      <c>
        <v>1</v>
      </c>
      <c>
        <is>
          <t>MANİSA</t>
        </is>
      </c>
      <c>
        <v>SALİHLİ</v>
      </c>
      <c>
        <is>
          <t>Kullanıcı Bağlantı Hattı</t>
        </is>
      </c>
      <c>
        <v>TAYTAN TR-4 45-78-M00307_953285175_953285175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13.07.2023 21:18:42</t>
        </is>
      </c>
      <c>
        <is>
          <t>13.07.2023 23:55:54</t>
        </is>
      </c>
      <c>
        <v>2.62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1.3841914461920157</v>
      </c>
      <c>
        <v>0</v>
      </c>
      <c>
        <v>0</v>
      </c>
      <c>
        <v>0</v>
      </c>
      <c>
        <v>0</v>
      </c>
      <c>
        <v>0</v>
      </c>
      <c>
        <v>0</v>
      </c>
      <c>
        <v>1.3841914461920157</v>
      </c>
    </row>
    <row>
      <c>
        <v>2606332</v>
      </c>
      <c>
        <v>1</v>
      </c>
      <c>
        <is>
          <t>MANİSA</t>
        </is>
      </c>
      <c>
        <v>AKHİSAR</v>
      </c>
      <c>
        <is>
          <t>DM</t>
        </is>
      </c>
      <c>
        <v>KAPAKLI İM 45-72-A00003_RAHMİYE (ESKİ BEYOBA) L06_2327009</v>
      </c>
      <c>
        <v>Şebeke Yenileme ve Kapasite Artışı Çalışması</v>
      </c>
      <c>
        <v>Dağıtım-OG</v>
      </c>
      <c>
        <v>Uzun</v>
      </c>
      <c>
        <v>Şebeke işletmecisi</v>
      </c>
      <c>
        <v>Bildirimli</v>
      </c>
      <c>
        <is>
          <t>13.07.2023 10:47:47</t>
        </is>
      </c>
      <c>
        <is>
          <t>13.07.2023 17:47:35</t>
        </is>
      </c>
      <c>
        <v>6.996666666</v>
      </c>
      <c>
        <v>2</v>
      </c>
      <c>
        <v>51</v>
      </c>
      <c>
        <v>18</v>
      </c>
      <c>
        <v>44</v>
      </c>
      <c>
        <v>5</v>
      </c>
      <c>
        <v>5</v>
      </c>
      <c>
        <v>1</v>
      </c>
      <c>
        <v>0</v>
      </c>
      <c>
        <v>2.775576969669198</v>
      </c>
      <c>
        <v>32.94022888318701</v>
      </c>
      <c>
        <v>1782.5579318234954</v>
      </c>
      <c>
        <v>1072.6757863873393</v>
      </c>
      <c>
        <v>111.91957292702875</v>
      </c>
      <c>
        <v>19.934544278626007</v>
      </c>
      <c>
        <v>218.03139409911716</v>
      </c>
      <c>
        <v>0</v>
      </c>
      <c>
        <v>3240.8350353684627</v>
      </c>
    </row>
    <row>
      <c>
        <v>2606475</v>
      </c>
      <c>
        <v>1</v>
      </c>
      <c>
        <is>
          <t>MANİSA</t>
        </is>
      </c>
      <c>
        <v>KIRKAĞAÇ</v>
      </c>
      <c>
        <is>
          <t>OG Fideri</t>
        </is>
      </c>
      <c>
        <v>TAŞPINAR TR-1 45-76-M00168_DIREK TIPI TRAFO HUCRESI H01_2084921</v>
      </c>
      <c>
        <v>Manevra</v>
      </c>
      <c>
        <v>Dağıtım-OG</v>
      </c>
      <c>
        <v>Uzun</v>
      </c>
      <c>
        <v>Şebeke işletmecisi</v>
      </c>
      <c>
        <v>Bildirimsiz</v>
      </c>
      <c>
        <is>
          <t>13.07.2023 12:57:25</t>
        </is>
      </c>
      <c>
        <is>
          <t>13.07.2023 13:13:23</t>
        </is>
      </c>
      <c>
        <v>0.266111111</v>
      </c>
      <c>
        <v>0</v>
      </c>
      <c>
        <v>13</v>
      </c>
      <c>
        <v>0</v>
      </c>
      <c>
        <v>3</v>
      </c>
      <c>
        <v>0</v>
      </c>
      <c>
        <v>5</v>
      </c>
      <c>
        <v>0</v>
      </c>
      <c>
        <v>0</v>
      </c>
      <c>
        <v>0</v>
      </c>
      <c>
        <v>0.5000818739868563</v>
      </c>
      <c>
        <v>0</v>
      </c>
      <c>
        <v>0.2095635785108919</v>
      </c>
      <c>
        <v>0</v>
      </c>
      <c>
        <v>2.60691979149019</v>
      </c>
      <c>
        <v>0</v>
      </c>
      <c>
        <v>0</v>
      </c>
      <c>
        <v>3.316565243987938</v>
      </c>
    </row>
    <row>
      <c>
        <v>2606040</v>
      </c>
      <c>
        <v>1</v>
      </c>
      <c>
        <is>
          <t>İZMİR</t>
        </is>
      </c>
      <c>
        <v>TORBALI</v>
      </c>
      <c>
        <is>
          <t>Dağıtım Transformatörü</t>
        </is>
      </c>
      <c>
        <v>ÖZBEY TR-2 35-26-L00138_35-26-L00138_42450234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13.07.2023 02:56:55</t>
        </is>
      </c>
      <c>
        <is>
          <t>13.07.2023 04:22:34</t>
        </is>
      </c>
      <c>
        <v>1.4275</v>
      </c>
      <c>
        <v>0</v>
      </c>
      <c>
        <v>154</v>
      </c>
      <c>
        <v>0</v>
      </c>
      <c>
        <v>9</v>
      </c>
      <c>
        <v>0</v>
      </c>
      <c>
        <v>14</v>
      </c>
      <c>
        <v>0</v>
      </c>
      <c>
        <v>0</v>
      </c>
      <c>
        <v>0</v>
      </c>
      <c>
        <v>56.59299865257229</v>
      </c>
      <c>
        <v>0</v>
      </c>
      <c>
        <v>14.540002847901134</v>
      </c>
      <c>
        <v>0</v>
      </c>
      <c>
        <v>10.618124882280979</v>
      </c>
      <c>
        <v>0</v>
      </c>
      <c>
        <v>0</v>
      </c>
      <c>
        <v>81.7511263827544</v>
      </c>
    </row>
    <row>
      <c>
        <v>2607022</v>
      </c>
      <c>
        <v>1</v>
      </c>
      <c>
        <is>
          <t>İZMİR</t>
        </is>
      </c>
      <c>
        <v>SEFERİHİSAR</v>
      </c>
      <c>
        <is>
          <t>AG Fideri</t>
        </is>
      </c>
      <c>
        <v>M-22 HASTANE ÖNÜ 35-14-M00022_B_56355288_56355288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13.07.2023 20:53:33</t>
        </is>
      </c>
      <c>
        <is>
          <t>14.07.2023 00:29:09</t>
        </is>
      </c>
      <c>
        <v>3.593333333</v>
      </c>
      <c>
        <v>0</v>
      </c>
      <c>
        <v>86</v>
      </c>
      <c>
        <v>0</v>
      </c>
      <c>
        <v>0</v>
      </c>
      <c>
        <v>0</v>
      </c>
      <c>
        <v>19</v>
      </c>
      <c>
        <v>0</v>
      </c>
      <c>
        <v>0</v>
      </c>
      <c>
        <v>0</v>
      </c>
      <c>
        <v>69.09038905179982</v>
      </c>
      <c>
        <v>0</v>
      </c>
      <c>
        <v>0</v>
      </c>
      <c>
        <v>0</v>
      </c>
      <c>
        <v>89.04090559815582</v>
      </c>
      <c>
        <v>0</v>
      </c>
      <c>
        <v>0</v>
      </c>
      <c>
        <v>158.13129464995563</v>
      </c>
    </row>
    <row>
      <c>
        <v>2606338</v>
      </c>
      <c>
        <v>1</v>
      </c>
      <c>
        <is>
          <t>MANİSA</t>
        </is>
      </c>
      <c>
        <v>AKHİSAR</v>
      </c>
      <c>
        <is>
          <t>Dağıtım Transformatörü</t>
        </is>
      </c>
      <c>
        <v>UZUNALAN TR-1 45-72-M00212_45-72-M00212_2372502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13.07.2023 10:50:51</t>
        </is>
      </c>
      <c>
        <is>
          <t>13.07.2023 15:27:57</t>
        </is>
      </c>
      <c>
        <v>4.618333333</v>
      </c>
      <c>
        <v>0</v>
      </c>
      <c>
        <v>44</v>
      </c>
      <c>
        <v>0</v>
      </c>
      <c>
        <v>7</v>
      </c>
      <c>
        <v>0</v>
      </c>
      <c>
        <v>0</v>
      </c>
      <c>
        <v>0</v>
      </c>
      <c>
        <v>0</v>
      </c>
      <c>
        <v>0</v>
      </c>
      <c>
        <v>15.408048334343793</v>
      </c>
      <c>
        <v>0</v>
      </c>
      <c>
        <v>3.6298899341771307</v>
      </c>
      <c>
        <v>0</v>
      </c>
      <c>
        <v>0</v>
      </c>
      <c>
        <v>0</v>
      </c>
      <c>
        <v>0</v>
      </c>
      <c>
        <v>19.037938268520925</v>
      </c>
    </row>
    <row>
      <c>
        <v>2606006</v>
      </c>
      <c>
        <v>1</v>
      </c>
      <c>
        <is>
          <t>İZMİR</t>
        </is>
      </c>
      <c>
        <v>KONAK</v>
      </c>
      <c>
        <is>
          <t>Kullanıcı Bağlantı Hattı</t>
        </is>
      </c>
      <c>
        <v>M-1537 35-01-M01537_911176810_911176810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13.07.2023 00:22:18</t>
        </is>
      </c>
      <c>
        <is>
          <t>13.07.2023 01:24:43</t>
        </is>
      </c>
      <c>
        <v>1.040277777</v>
      </c>
      <c>
        <v>0</v>
      </c>
      <c>
        <v>3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0.5350678076051076</v>
      </c>
      <c>
        <v>0</v>
      </c>
      <c>
        <v>0</v>
      </c>
      <c>
        <v>0</v>
      </c>
      <c>
        <v>0</v>
      </c>
      <c>
        <v>0</v>
      </c>
      <c>
        <v>0</v>
      </c>
      <c>
        <v>0.5350678076051076</v>
      </c>
    </row>
    <row>
      <c>
        <v>2606670</v>
      </c>
      <c>
        <v>1</v>
      </c>
      <c>
        <is>
          <t>İZMİR</t>
        </is>
      </c>
      <c>
        <v>SEFERİHİSAR</v>
      </c>
      <c>
        <is>
          <t>AG Fideri</t>
        </is>
      </c>
      <c>
        <v>L-59 GÜVENTUR 35-14-L00059_C_91093242_91093242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13.07.2023 15:50:59</t>
        </is>
      </c>
      <c>
        <is>
          <t>13.07.2023 18:13:51</t>
        </is>
      </c>
      <c>
        <v>2.381111111</v>
      </c>
      <c>
        <v>0</v>
      </c>
      <c>
        <v>7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4.7646660396573495</v>
      </c>
      <c>
        <v>0</v>
      </c>
      <c>
        <v>0</v>
      </c>
      <c>
        <v>0</v>
      </c>
      <c>
        <v>0</v>
      </c>
      <c>
        <v>0</v>
      </c>
      <c>
        <v>0</v>
      </c>
      <c>
        <v>4.7646660396573495</v>
      </c>
    </row>
    <row>
      <c>
        <v>2606946</v>
      </c>
      <c>
        <v>3</v>
      </c>
      <c>
        <is>
          <t>İZMİR</t>
        </is>
      </c>
      <c>
        <v>KONAK</v>
      </c>
      <c>
        <is>
          <t>Saha Dağıtım Kutusu (SDK)</t>
        </is>
      </c>
      <c>
        <v>K-49 35-01-K00049_G G1_5865798</v>
      </c>
      <c>
        <v>AG Box Arızası</v>
      </c>
      <c>
        <v>Dağıtım-AG</v>
      </c>
      <c>
        <v>Uzun</v>
      </c>
      <c>
        <v>Şebeke işletmecisi</v>
      </c>
      <c>
        <v>Bildirimsiz</v>
      </c>
      <c>
        <is>
          <t>13.07.2023 20:54:17</t>
        </is>
      </c>
      <c>
        <is>
          <t>14.07.2023 09:50:05</t>
        </is>
      </c>
      <c>
        <v>12.93</v>
      </c>
      <c>
        <v>0</v>
      </c>
      <c>
        <v>112</v>
      </c>
      <c>
        <v>0</v>
      </c>
      <c>
        <v>0</v>
      </c>
      <c>
        <v>0</v>
      </c>
      <c>
        <v>69</v>
      </c>
      <c>
        <v>0</v>
      </c>
      <c>
        <v>0</v>
      </c>
      <c>
        <v>0</v>
      </c>
      <c>
        <v>315.63602756265425</v>
      </c>
      <c>
        <v>0</v>
      </c>
      <c>
        <v>0</v>
      </c>
      <c>
        <v>0</v>
      </c>
      <c>
        <v>1043.3631279578387</v>
      </c>
      <c>
        <v>0</v>
      </c>
      <c>
        <v>0</v>
      </c>
      <c>
        <v>1358.9991555204929</v>
      </c>
    </row>
    <row>
      <c>
        <v>2606029</v>
      </c>
      <c>
        <v>1</v>
      </c>
      <c>
        <is>
          <t>İZMİR</t>
        </is>
      </c>
      <c>
        <v>BUCA</v>
      </c>
      <c>
        <is>
          <t>Kullanıcı Bağlantı Hattı</t>
        </is>
      </c>
      <c>
        <v>M-1014 35-03-M01014_910067552_910067552</v>
      </c>
      <c>
        <v>AG Branşman Yeraltı Kablo Arızası</v>
      </c>
      <c>
        <v>Dağıtım-AG</v>
      </c>
      <c>
        <v>Uzun</v>
      </c>
      <c>
        <v>Şebeke işletmecisi</v>
      </c>
      <c>
        <v>Bildirimsiz</v>
      </c>
      <c>
        <is>
          <t>13.07.2023 01:38:33</t>
        </is>
      </c>
      <c>
        <is>
          <t>13.07.2023 10:31:16</t>
        </is>
      </c>
      <c>
        <v>8.878611111</v>
      </c>
      <c>
        <v>0</v>
      </c>
      <c>
        <v>29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56.30675707818106</v>
      </c>
      <c>
        <v>0</v>
      </c>
      <c>
        <v>0</v>
      </c>
      <c>
        <v>0</v>
      </c>
      <c>
        <v>10.889564269422221</v>
      </c>
      <c>
        <v>0</v>
      </c>
      <c>
        <v>0</v>
      </c>
      <c>
        <v>67.19632134760327</v>
      </c>
    </row>
    <row>
      <c>
        <v>2606175</v>
      </c>
      <c>
        <v>1</v>
      </c>
      <c>
        <is>
          <t>MANİSA</t>
        </is>
      </c>
      <c>
        <v>KIRKAĞAÇ</v>
      </c>
      <c>
        <is>
          <t>DM</t>
        </is>
      </c>
      <c>
        <v>GELENBE İM 45-76-A00001_TR-B M02_2089988</v>
      </c>
      <c>
        <v>Şebeke Bakım Çalışması</v>
      </c>
      <c>
        <v>Dağıtım-OG</v>
      </c>
      <c>
        <v>Uzun</v>
      </c>
      <c>
        <v>Şebeke işletmecisi</v>
      </c>
      <c>
        <v>Bildirimli</v>
      </c>
      <c>
        <is>
          <t>13.07.2023 09:02:01</t>
        </is>
      </c>
      <c>
        <is>
          <t>13.07.2023 09:29:43</t>
        </is>
      </c>
      <c>
        <v>0.461666666</v>
      </c>
      <c>
        <v>3</v>
      </c>
      <c>
        <v>1438</v>
      </c>
      <c>
        <v>54</v>
      </c>
      <c>
        <v>126</v>
      </c>
      <c>
        <v>4</v>
      </c>
      <c>
        <v>283</v>
      </c>
      <c>
        <v>3</v>
      </c>
      <c>
        <v>0</v>
      </c>
      <c>
        <v>0.29291177748</v>
      </c>
      <c>
        <v>92.49433398447874</v>
      </c>
      <c>
        <v>258.88014660308056</v>
      </c>
      <c>
        <v>98.33106852671585</v>
      </c>
      <c>
        <v>7.3531605605598775</v>
      </c>
      <c>
        <v>41.411610838436516</v>
      </c>
      <c>
        <v>21.638489234992047</v>
      </c>
      <c>
        <v>0</v>
      </c>
      <c>
        <v>520.4017215257436</v>
      </c>
    </row>
    <row>
      <c>
        <v>2606839</v>
      </c>
      <c>
        <v>1</v>
      </c>
      <c>
        <is>
          <t>İZMİR</t>
        </is>
      </c>
      <c>
        <v>KİRAZ</v>
      </c>
      <c>
        <is>
          <t>AG Fideri</t>
        </is>
      </c>
      <c>
        <v>ŞEMSİLER TR-1 35-31-L00098_A_91202823_91202823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13.07.2023 18:19:34</t>
        </is>
      </c>
      <c>
        <is>
          <t>13.07.2023 19:08:23</t>
        </is>
      </c>
      <c>
        <v>0.813611111</v>
      </c>
      <c>
        <v>0</v>
      </c>
      <c>
        <v>27</v>
      </c>
      <c>
        <v>0</v>
      </c>
      <c>
        <v>7</v>
      </c>
      <c>
        <v>0</v>
      </c>
      <c>
        <v>6</v>
      </c>
      <c>
        <v>0</v>
      </c>
      <c>
        <v>0</v>
      </c>
      <c>
        <v>0</v>
      </c>
      <c>
        <v>3.7076672252311074</v>
      </c>
      <c>
        <v>0</v>
      </c>
      <c>
        <v>12.935827133286459</v>
      </c>
      <c>
        <v>0</v>
      </c>
      <c>
        <v>9.629065052197866</v>
      </c>
      <c>
        <v>0</v>
      </c>
      <c>
        <v>0</v>
      </c>
      <c>
        <v>26.27255941071543</v>
      </c>
    </row>
    <row>
      <c>
        <v>2606716</v>
      </c>
      <c>
        <v>1</v>
      </c>
      <c>
        <is>
          <t>MANİSA</t>
        </is>
      </c>
      <c>
        <v>SELENDİ</v>
      </c>
      <c>
        <is>
          <t>AG Fideri</t>
        </is>
      </c>
      <c>
        <v>MIDIKLI TR-1 45-81-M00147_A_56389301_56389301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13.07.2023 16:30:35</t>
        </is>
      </c>
      <c>
        <is>
          <t>13.07.2023 18:17:45</t>
        </is>
      </c>
      <c>
        <v>1.786111111</v>
      </c>
      <c>
        <v>0</v>
      </c>
      <c>
        <v>14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1.8678444436102737</v>
      </c>
      <c>
        <v>0</v>
      </c>
      <c>
        <v>0</v>
      </c>
      <c>
        <v>0</v>
      </c>
      <c>
        <v>0</v>
      </c>
      <c>
        <v>0</v>
      </c>
      <c>
        <v>0</v>
      </c>
      <c>
        <v>1.8678444436102737</v>
      </c>
    </row>
    <row>
      <c>
        <v>2607008</v>
      </c>
      <c>
        <v>1</v>
      </c>
      <c>
        <is>
          <t>İZMİR</t>
        </is>
      </c>
      <c>
        <v>KİRAZ</v>
      </c>
      <c>
        <is>
          <t>AG Fideri</t>
        </is>
      </c>
      <c>
        <v>KARAMAN İÇME SUYU YANI TR-3 35-31-L00050_47863828_56393995_56393995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13.07.2023 20:05:36</t>
        </is>
      </c>
      <c>
        <is>
          <t>13.07.2023 23:22:57</t>
        </is>
      </c>
      <c>
        <v>3.289166666</v>
      </c>
      <c>
        <v>0</v>
      </c>
      <c>
        <v>2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0.900425094537678</v>
      </c>
      <c>
        <v>0</v>
      </c>
      <c>
        <v>1.4785493790513873</v>
      </c>
      <c>
        <v>0</v>
      </c>
      <c>
        <v>0</v>
      </c>
      <c>
        <v>0</v>
      </c>
      <c>
        <v>0</v>
      </c>
      <c>
        <v>2.378974473589065</v>
      </c>
    </row>
    <row>
      <c>
        <v>2606547</v>
      </c>
      <c>
        <v>1</v>
      </c>
      <c>
        <is>
          <t>İZMİR</t>
        </is>
      </c>
      <c>
        <v>SEFERİHİSAR</v>
      </c>
      <c>
        <is>
          <t>Kullanıcı Bağlantı Hattı</t>
        </is>
      </c>
      <c>
        <v>L-157 YEŞİLKENT 35-14-L00157_953734922_953734922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13.07.2023 13:51:51</t>
        </is>
      </c>
      <c>
        <is>
          <t>13.07.2023 19:12:57</t>
        </is>
      </c>
      <c>
        <v>5.351666666</v>
      </c>
      <c>
        <v>0</v>
      </c>
      <c>
        <v>0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1.5897403008671684</v>
      </c>
      <c>
        <v>0</v>
      </c>
      <c>
        <v>0</v>
      </c>
      <c>
        <v>1.5897403008671684</v>
      </c>
    </row>
    <row>
      <c>
        <v>2606069</v>
      </c>
      <c>
        <v>1</v>
      </c>
      <c>
        <is>
          <t>MANİSA</t>
        </is>
      </c>
      <c>
        <v>KÖPRÜBAŞI</v>
      </c>
      <c>
        <is>
          <t>Dağıtım Transformatörü</t>
        </is>
      </c>
      <c>
        <v>TOKMAKLI KÖYÜ TR-1 45-86-M00190_45-86-M00190_2360505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13.07.2023 06:26:06</t>
        </is>
      </c>
      <c>
        <is>
          <t>13.07.2023 09:15:32</t>
        </is>
      </c>
      <c>
        <v>2.823888888</v>
      </c>
      <c>
        <v>0</v>
      </c>
      <c>
        <v>97</v>
      </c>
      <c>
        <v>0</v>
      </c>
      <c>
        <v>3</v>
      </c>
      <c>
        <v>0</v>
      </c>
      <c>
        <v>8</v>
      </c>
      <c>
        <v>0</v>
      </c>
      <c>
        <v>0</v>
      </c>
      <c>
        <v>0</v>
      </c>
      <c>
        <v>24.67595401576499</v>
      </c>
      <c>
        <v>0</v>
      </c>
      <c>
        <v>9.820415216728144</v>
      </c>
      <c>
        <v>0</v>
      </c>
      <c>
        <v>7.682669208228546</v>
      </c>
      <c>
        <v>0</v>
      </c>
      <c>
        <v>0</v>
      </c>
      <c>
        <v>42.17903844072168</v>
      </c>
    </row>
    <row>
      <c>
        <v>2606507</v>
      </c>
      <c>
        <v>1</v>
      </c>
      <c>
        <is>
          <t>İZMİR</t>
        </is>
      </c>
      <c>
        <v>BERGAMA</v>
      </c>
      <c>
        <is>
          <t>Dağıtım Transformatörü</t>
        </is>
      </c>
      <c>
        <v>BİLGİN KÜME EVLERİ TR-1 35-16-M00190_35-16-M00190_91842983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13.07.2023 13:25:14</t>
        </is>
      </c>
      <c>
        <is>
          <t>13.07.2023 13:51:25</t>
        </is>
      </c>
      <c>
        <v>0.436388888</v>
      </c>
      <c>
        <v>0</v>
      </c>
      <c>
        <v>13</v>
      </c>
      <c>
        <v>0</v>
      </c>
      <c>
        <v>3</v>
      </c>
      <c>
        <v>0</v>
      </c>
      <c>
        <v>0</v>
      </c>
      <c>
        <v>0</v>
      </c>
      <c>
        <v>0</v>
      </c>
      <c>
        <v>0</v>
      </c>
      <c>
        <v>5.780831781795311</v>
      </c>
      <c>
        <v>0</v>
      </c>
      <c>
        <v>2.5358880102372927</v>
      </c>
      <c>
        <v>0</v>
      </c>
      <c>
        <v>0</v>
      </c>
      <c>
        <v>0</v>
      </c>
      <c>
        <v>0</v>
      </c>
      <c>
        <v>8.316719792032604</v>
      </c>
    </row>
    <row>
      <c>
        <v>2606799</v>
      </c>
      <c>
        <v>1</v>
      </c>
      <c>
        <is>
          <t>İZMİR</t>
        </is>
      </c>
      <c>
        <v>TORBALI</v>
      </c>
      <c>
        <is>
          <t>KÖK</t>
        </is>
      </c>
      <c>
        <v>ÇAPAK KÖK 35-26-M00435_DAĞKIZILCA-2 ÇIKIŞ M05_66033222</v>
      </c>
      <c>
        <v>Manevra</v>
      </c>
      <c>
        <v>Dağıtım-OG</v>
      </c>
      <c>
        <v>Kısa</v>
      </c>
      <c>
        <v>Şebeke işletmecisi</v>
      </c>
      <c>
        <v>Bildirimli</v>
      </c>
      <c>
        <is>
          <t>13.07.2023 18:02:55</t>
        </is>
      </c>
      <c>
        <is>
          <t>13.07.2023 18:03:00</t>
        </is>
      </c>
      <c>
        <v>0.001388888</v>
      </c>
      <c>
        <v>22</v>
      </c>
      <c>
        <v>2681</v>
      </c>
      <c>
        <v>35</v>
      </c>
      <c>
        <v>207</v>
      </c>
      <c>
        <v>57</v>
      </c>
      <c>
        <v>806</v>
      </c>
      <c>
        <v>6</v>
      </c>
      <c>
        <v>1</v>
      </c>
      <c>
        <v>0.02847618965518292</v>
      </c>
      <c>
        <v>0.6764843882176554</v>
      </c>
      <c>
        <v>0.2594195635876272</v>
      </c>
      <c>
        <v>0.20778113033309303</v>
      </c>
      <c>
        <v>0.3499574542341041</v>
      </c>
      <c>
        <v>0.6623678990592213</v>
      </c>
      <c>
        <v>0.3438234230038391</v>
      </c>
      <c>
        <v>0.023003112658006253</v>
      </c>
      <c>
        <v>2.5513131607487294</v>
      </c>
    </row>
    <row>
      <c>
        <v>2606112</v>
      </c>
      <c>
        <v>1</v>
      </c>
      <c>
        <is>
          <t>İZMİR</t>
        </is>
      </c>
      <c>
        <v>TİRE</v>
      </c>
      <c>
        <is>
          <t>DM</t>
        </is>
      </c>
      <c>
        <v>TİRE İM-DM-1 35-29-A00001_DM-1/51 M17_2059042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13.07.2023 08:04:01</t>
        </is>
      </c>
      <c>
        <is>
          <t>13.07.2023 08:07:48</t>
        </is>
      </c>
      <c>
        <v>0.063055555</v>
      </c>
      <c>
        <v>0</v>
      </c>
      <c>
        <v>4684</v>
      </c>
      <c>
        <v>0</v>
      </c>
      <c>
        <v>13</v>
      </c>
      <c>
        <v>4</v>
      </c>
      <c>
        <v>322</v>
      </c>
      <c>
        <v>1</v>
      </c>
      <c>
        <v>1</v>
      </c>
      <c>
        <v>0</v>
      </c>
      <c>
        <v>55.714196375308354</v>
      </c>
      <c>
        <v>0</v>
      </c>
      <c>
        <v>1.5882813065572077</v>
      </c>
      <c>
        <v>59.90984912311051</v>
      </c>
      <c>
        <v>29.256313364069577</v>
      </c>
      <c>
        <v>2.924305490164545</v>
      </c>
      <c>
        <v>1.3077539035028136</v>
      </c>
      <c>
        <v>150.700699562713</v>
      </c>
    </row>
    <row>
      <c>
        <v>2606968</v>
      </c>
      <c>
        <v>1</v>
      </c>
      <c>
        <is>
          <t>MANİSA</t>
        </is>
      </c>
      <c>
        <v>ALAŞEHİR</v>
      </c>
      <c>
        <is>
          <t>Kullanıcı Bağlantı Hattı</t>
        </is>
      </c>
      <c>
        <v>KEMALİYE TR-10 45-73-M00156_945656208_945656208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13.07.2023 19:56:11</t>
        </is>
      </c>
      <c>
        <is>
          <t>13.07.2023 21:21:56</t>
        </is>
      </c>
      <c>
        <v>1.429166666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0.24589025338120835</v>
      </c>
      <c>
        <v>0</v>
      </c>
      <c>
        <v>0</v>
      </c>
      <c>
        <v>0</v>
      </c>
      <c>
        <v>0</v>
      </c>
      <c>
        <v>0</v>
      </c>
      <c>
        <v>0</v>
      </c>
      <c>
        <v>0.24589025338120835</v>
      </c>
    </row>
    <row>
      <c>
        <v>2607088</v>
      </c>
      <c>
        <v>1</v>
      </c>
      <c>
        <is>
          <t>İZMİR</t>
        </is>
      </c>
      <c>
        <v>BUCA</v>
      </c>
      <c>
        <is>
          <t>Saha Dağıtım Kutusu (SDK)</t>
        </is>
      </c>
      <c>
        <v>M-1276 35-03-M01276_E E01b_95016968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13.07.2023 22:01:53</t>
        </is>
      </c>
      <c>
        <is>
          <t>14.07.2023 00:26:02</t>
        </is>
      </c>
      <c>
        <v>2.4025</v>
      </c>
      <c>
        <v>0</v>
      </c>
      <c>
        <v>70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37.623279510082035</v>
      </c>
      <c>
        <v>0</v>
      </c>
      <c>
        <v>0</v>
      </c>
      <c>
        <v>0</v>
      </c>
      <c>
        <v>3.7926737459418294</v>
      </c>
      <c>
        <v>0</v>
      </c>
      <c>
        <v>0</v>
      </c>
      <c>
        <v>41.41595325602386</v>
      </c>
    </row>
    <row>
      <c>
        <v>2606490</v>
      </c>
      <c>
        <v>1</v>
      </c>
      <c>
        <is>
          <t>MANİSA</t>
        </is>
      </c>
      <c>
        <v>ALAŞEHİR</v>
      </c>
      <c>
        <is>
          <t>DM</t>
        </is>
      </c>
      <c>
        <v>KEMALİYE DM (TR-1) 45-73-M00150_TOYGAR M03_66715926</v>
      </c>
      <c>
        <v>Şebeke Bakım Çalışması</v>
      </c>
      <c>
        <v>Dağıtım-OG</v>
      </c>
      <c>
        <v>Uzun</v>
      </c>
      <c>
        <v>Şebeke işletmecisi</v>
      </c>
      <c>
        <v>Bildirimli</v>
      </c>
      <c>
        <is>
          <t>13.07.2023 13:07:22</t>
        </is>
      </c>
      <c>
        <is>
          <t>13.07.2023 14:43:32</t>
        </is>
      </c>
      <c>
        <v>1.602777777</v>
      </c>
      <c>
        <v>3</v>
      </c>
      <c>
        <v>690</v>
      </c>
      <c>
        <v>51</v>
      </c>
      <c>
        <v>266</v>
      </c>
      <c>
        <v>7</v>
      </c>
      <c>
        <v>42</v>
      </c>
      <c>
        <v>0</v>
      </c>
      <c>
        <v>0</v>
      </c>
      <c>
        <v>1.1717028098366666</v>
      </c>
      <c>
        <v>252.48884191325553</v>
      </c>
      <c>
        <v>758.4260145319915</v>
      </c>
      <c>
        <v>2125.0859267060036</v>
      </c>
      <c>
        <v>358.779487685156</v>
      </c>
      <c>
        <v>59.51424633889038</v>
      </c>
      <c>
        <v>0</v>
      </c>
      <c>
        <v>0</v>
      </c>
      <c>
        <v>3555.4662199851336</v>
      </c>
    </row>
    <row>
      <c>
        <v>2606092</v>
      </c>
      <c>
        <v>2</v>
      </c>
      <c>
        <is>
          <t>İZMİR</t>
        </is>
      </c>
      <c>
        <v>TİRE</v>
      </c>
      <c>
        <is>
          <t>DM</t>
        </is>
      </c>
      <c>
        <v>GÖKÇEN DM 35-29-M00123_ASMALIK M12_2328948</v>
      </c>
      <c>
        <v>Plansız Kesinti / Müdahale</v>
      </c>
      <c>
        <v>Dağıtım-OG</v>
      </c>
      <c>
        <v>Uzun</v>
      </c>
      <c>
        <v>Şebeke işletmecisi</v>
      </c>
      <c>
        <v>Bildirimsiz</v>
      </c>
      <c>
        <is>
          <t>13.07.2023 10:20:37</t>
        </is>
      </c>
      <c>
        <is>
          <t>13.07.2023 11:59:04</t>
        </is>
      </c>
      <c>
        <v>1.640833333</v>
      </c>
      <c>
        <v>0</v>
      </c>
      <c>
        <v>4</v>
      </c>
      <c>
        <v>31</v>
      </c>
      <c>
        <v>266</v>
      </c>
      <c>
        <v>10</v>
      </c>
      <c>
        <v>62</v>
      </c>
      <c>
        <v>0</v>
      </c>
      <c>
        <v>0</v>
      </c>
      <c>
        <v>0</v>
      </c>
      <c>
        <v>5.902018956197477</v>
      </c>
      <c>
        <v>513.5178877130809</v>
      </c>
      <c>
        <v>1659.5661537973808</v>
      </c>
      <c>
        <v>277.6772787738279</v>
      </c>
      <c>
        <v>488.84650964732384</v>
      </c>
      <c>
        <v>0</v>
      </c>
      <c>
        <v>0</v>
      </c>
      <c>
        <v>2945.5098488878107</v>
      </c>
    </row>
    <row>
      <c>
        <v>2606765</v>
      </c>
      <c>
        <v>2</v>
      </c>
      <c>
        <is>
          <t>MANİSA</t>
        </is>
      </c>
      <c>
        <v>SARUHANLI</v>
      </c>
      <c>
        <is>
          <t>KÖK</t>
        </is>
      </c>
      <c>
        <v>KAYIŞLAR KÖK 45-80-M00183_KAYIŞLAR M02_72195772</v>
      </c>
      <c>
        <v>OG Trafo Arızası</v>
      </c>
      <c>
        <v>Dağıtım-OG</v>
      </c>
      <c>
        <v>Uzun</v>
      </c>
      <c>
        <v>Şebeke işletmecisi</v>
      </c>
      <c>
        <v>Bildirimsiz</v>
      </c>
      <c>
        <is>
          <t>13.07.2023 19:24:01</t>
        </is>
      </c>
      <c>
        <is>
          <t>13.07.2023 23:18:41</t>
        </is>
      </c>
      <c>
        <v>3.911111111</v>
      </c>
      <c>
        <v>0</v>
      </c>
      <c>
        <v>202</v>
      </c>
      <c>
        <v>1</v>
      </c>
      <c>
        <v>32</v>
      </c>
      <c>
        <v>0</v>
      </c>
      <c>
        <v>42</v>
      </c>
      <c>
        <v>0</v>
      </c>
      <c>
        <v>0</v>
      </c>
      <c>
        <v>0</v>
      </c>
      <c>
        <v>178.85164837454587</v>
      </c>
      <c>
        <v>36.30367303291806</v>
      </c>
      <c>
        <v>600.4950057763233</v>
      </c>
      <c>
        <v>0</v>
      </c>
      <c>
        <v>126.17425459012564</v>
      </c>
      <c>
        <v>0</v>
      </c>
      <c>
        <v>0</v>
      </c>
      <c>
        <v>941.8245817739129</v>
      </c>
    </row>
    <row>
      <c>
        <v>2606427</v>
      </c>
      <c>
        <v>1</v>
      </c>
      <c>
        <is>
          <t>İZMİR</t>
        </is>
      </c>
      <c>
        <v>ÖDEMİŞ</v>
      </c>
      <c>
        <is>
          <t>AG Fideri</t>
        </is>
      </c>
      <c>
        <v>YOLÜSTÜ TR-10 35-15-M00267_A_56361665_56361665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13.07.2023 11:57:38</t>
        </is>
      </c>
      <c>
        <is>
          <t>13.07.2023 14:51:06</t>
        </is>
      </c>
      <c>
        <v>2.891111111</v>
      </c>
      <c>
        <v>0</v>
      </c>
      <c>
        <v>2</v>
      </c>
      <c>
        <v>0</v>
      </c>
      <c>
        <v>4</v>
      </c>
      <c>
        <v>0</v>
      </c>
      <c>
        <v>2</v>
      </c>
      <c>
        <v>0</v>
      </c>
      <c>
        <v>0</v>
      </c>
      <c>
        <v>0</v>
      </c>
      <c>
        <v>1.01556225110747</v>
      </c>
      <c>
        <v>0</v>
      </c>
      <c>
        <v>109.30886573155276</v>
      </c>
      <c>
        <v>0</v>
      </c>
      <c>
        <v>57.24725295164559</v>
      </c>
      <c>
        <v>0</v>
      </c>
      <c>
        <v>0</v>
      </c>
      <c>
        <v>167.57168093430582</v>
      </c>
    </row>
    <row>
      <c>
        <v>2606570</v>
      </c>
      <c>
        <v>1</v>
      </c>
      <c>
        <is>
          <t>İZMİR</t>
        </is>
      </c>
      <c>
        <v>TİRE</v>
      </c>
      <c>
        <is>
          <t>AG Fideri</t>
        </is>
      </c>
      <c>
        <v>KARATEKE TR-5 35-29-L00781__66114840_66114840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13.07.2023 14:25:07</t>
        </is>
      </c>
      <c>
        <is>
          <t>13.07.2023 17:00:56</t>
        </is>
      </c>
      <c>
        <v>2.596944444</v>
      </c>
      <c>
        <v>0</v>
      </c>
      <c>
        <v>2</v>
      </c>
      <c>
        <v>0</v>
      </c>
      <c>
        <v>2</v>
      </c>
      <c>
        <v>0</v>
      </c>
      <c>
        <v>2</v>
      </c>
      <c>
        <v>0</v>
      </c>
      <c>
        <v>0</v>
      </c>
      <c>
        <v>0</v>
      </c>
      <c>
        <v>1.2774181130852766</v>
      </c>
      <c>
        <v>0</v>
      </c>
      <c>
        <v>20.205244445659208</v>
      </c>
      <c>
        <v>0</v>
      </c>
      <c>
        <v>36.756291596228806</v>
      </c>
      <c>
        <v>0</v>
      </c>
      <c>
        <v>0</v>
      </c>
      <c>
        <v>58.238954154973285</v>
      </c>
    </row>
    <row>
      <c>
        <v>2606092</v>
      </c>
      <c>
        <v>1</v>
      </c>
      <c>
        <is>
          <t>İZMİR</t>
        </is>
      </c>
      <c>
        <v>TİRE</v>
      </c>
      <c>
        <is>
          <t>Dağıtım Transformatörü</t>
        </is>
      </c>
      <c>
        <v>ŞEVKET ŞAKI SULAMA GRUBU 35-29-M00361_35-29-M00361_2371931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13.07.2023 07:12:33</t>
        </is>
      </c>
      <c>
        <is>
          <t>13.07.2023 10:20:37</t>
        </is>
      </c>
      <c>
        <v>3.134444444</v>
      </c>
      <c>
        <v>0</v>
      </c>
      <c>
        <v>0</v>
      </c>
      <c>
        <v>0</v>
      </c>
      <c>
        <v>19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222.32048108772202</v>
      </c>
      <c>
        <v>0</v>
      </c>
      <c>
        <v>33.12381008675234</v>
      </c>
      <c>
        <v>0</v>
      </c>
      <c>
        <v>0</v>
      </c>
      <c>
        <v>255.44429117447436</v>
      </c>
    </row>
    <row>
      <c>
        <v>2606484</v>
      </c>
      <c>
        <v>1</v>
      </c>
      <c>
        <is>
          <t>İZMİR</t>
        </is>
      </c>
      <c>
        <v>BAYINDIR</v>
      </c>
      <c>
        <is>
          <t>KÖK</t>
        </is>
      </c>
      <c>
        <v>KARAVELİLER TR-1 KÖK 35-20-L00137_ÇIRPI L07_2328876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13.07.2023 13:06:13</t>
        </is>
      </c>
      <c>
        <is>
          <t>13.07.2023 13:57:35</t>
        </is>
      </c>
      <c>
        <v>0.856111111</v>
      </c>
      <c>
        <v>1</v>
      </c>
      <c>
        <v>779</v>
      </c>
      <c>
        <v>4</v>
      </c>
      <c>
        <v>200</v>
      </c>
      <c>
        <v>7</v>
      </c>
      <c>
        <v>224</v>
      </c>
      <c>
        <v>0</v>
      </c>
      <c>
        <v>0</v>
      </c>
      <c>
        <v>0.24754605472634053</v>
      </c>
      <c>
        <v>142.32335998469512</v>
      </c>
      <c>
        <v>6.902217740252528</v>
      </c>
      <c>
        <v>275.12137613590505</v>
      </c>
      <c>
        <v>32.22574383709328</v>
      </c>
      <c>
        <v>334.8122411103457</v>
      </c>
      <c>
        <v>0</v>
      </c>
      <c>
        <v>0</v>
      </c>
      <c>
        <v>791.632484863018</v>
      </c>
    </row>
    <row>
      <c>
        <v>2606135</v>
      </c>
      <c>
        <v>1</v>
      </c>
      <c>
        <is>
          <t>İZMİR</t>
        </is>
      </c>
      <c>
        <v>MENDERES</v>
      </c>
      <c>
        <is>
          <t>KÖK</t>
        </is>
      </c>
      <c>
        <v>TAHTALIÇAY KÖK (M-751) 35-22-M00145_M-1548 TÜFEKÇİOĞLU M02_2330035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13.07.2023 08:31:40</t>
        </is>
      </c>
      <c>
        <is>
          <t>13.07.2023 09:45:52</t>
        </is>
      </c>
      <c>
        <v>1.236666666</v>
      </c>
      <c>
        <v>1</v>
      </c>
      <c>
        <v>29</v>
      </c>
      <c>
        <v>4</v>
      </c>
      <c>
        <v>31</v>
      </c>
      <c>
        <v>15</v>
      </c>
      <c>
        <v>16</v>
      </c>
      <c>
        <v>1</v>
      </c>
      <c>
        <v>0</v>
      </c>
      <c>
        <v>0.8867245756003947</v>
      </c>
      <c>
        <v>19.231969380030392</v>
      </c>
      <c>
        <v>21.794855309247197</v>
      </c>
      <c>
        <v>132.81284899052355</v>
      </c>
      <c>
        <v>79.56636860732446</v>
      </c>
      <c>
        <v>24.98396363700696</v>
      </c>
      <c>
        <v>31.815812707434958</v>
      </c>
      <c>
        <v>0</v>
      </c>
      <c>
        <v>311.092543207168</v>
      </c>
    </row>
    <row>
      <c>
        <v>2606384</v>
      </c>
      <c>
        <v>1</v>
      </c>
      <c>
        <is>
          <t>İZMİR</t>
        </is>
      </c>
      <c>
        <v>KARABAĞLAR</v>
      </c>
      <c>
        <is>
          <t>Kullanıcı Bağlantı Hattı</t>
        </is>
      </c>
      <c>
        <v>K-1744 35-01-K01744_911600062_911600062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13.07.2023 11:25:53</t>
        </is>
      </c>
      <c>
        <is>
          <t>13.07.2023 13:43:43</t>
        </is>
      </c>
      <c>
        <v>2.297222222</v>
      </c>
      <c>
        <v>0</v>
      </c>
      <c>
        <v>0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3.04016019761742</v>
      </c>
      <c>
        <v>0</v>
      </c>
      <c>
        <v>0</v>
      </c>
      <c>
        <v>3.04016019761742</v>
      </c>
    </row>
    <row>
      <c>
        <v>2606776</v>
      </c>
      <c>
        <v>1</v>
      </c>
      <c>
        <is>
          <t>İZMİR</t>
        </is>
      </c>
      <c>
        <v>URLA</v>
      </c>
      <c>
        <is>
          <t>DM</t>
        </is>
      </c>
      <c>
        <v>ÖZBEK DM (TR-315) 35-19-M00044_AKKUM M06_72140344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13.07.2023 17:34:01</t>
        </is>
      </c>
      <c>
        <is>
          <t>13.07.2023 18:10:20</t>
        </is>
      </c>
      <c>
        <v>0.605277777</v>
      </c>
      <c>
        <v>2</v>
      </c>
      <c>
        <v>979</v>
      </c>
      <c>
        <v>1</v>
      </c>
      <c>
        <v>32</v>
      </c>
      <c>
        <v>5</v>
      </c>
      <c>
        <v>75</v>
      </c>
      <c>
        <v>0</v>
      </c>
      <c>
        <v>0</v>
      </c>
      <c>
        <v>27.07415589984099</v>
      </c>
      <c>
        <v>161.0672496605237</v>
      </c>
      <c>
        <v>0.07938298872767549</v>
      </c>
      <c>
        <v>6.45992775371737</v>
      </c>
      <c>
        <v>6.8404542245915865</v>
      </c>
      <c>
        <v>82.57504998470296</v>
      </c>
      <c>
        <v>0</v>
      </c>
      <c>
        <v>0</v>
      </c>
      <c>
        <v>284.09622051210425</v>
      </c>
    </row>
    <row>
      <c>
        <v>2606859</v>
      </c>
      <c>
        <v>1</v>
      </c>
      <c>
        <is>
          <t>İZMİR</t>
        </is>
      </c>
      <c>
        <v>KİRAZ</v>
      </c>
      <c>
        <is>
          <t>AG Fideri</t>
        </is>
      </c>
      <c>
        <v>KARABURÇ HÜSEYİN AYKAN TR-8 35-31-L00257_B_91230442_91230442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13.07.2023 18:10:08</t>
        </is>
      </c>
      <c>
        <is>
          <t>13.07.2023 20:54:43</t>
        </is>
      </c>
      <c>
        <v>2.743055555</v>
      </c>
      <c>
        <v>0</v>
      </c>
      <c>
        <v>2</v>
      </c>
      <c>
        <v>0</v>
      </c>
      <c>
        <v>11</v>
      </c>
      <c>
        <v>0</v>
      </c>
      <c>
        <v>0</v>
      </c>
      <c>
        <v>0</v>
      </c>
      <c>
        <v>0</v>
      </c>
      <c>
        <v>0</v>
      </c>
      <c>
        <v>0.4991679339664733</v>
      </c>
      <c>
        <v>0</v>
      </c>
      <c>
        <v>40.207913859754484</v>
      </c>
      <c>
        <v>0</v>
      </c>
      <c>
        <v>0</v>
      </c>
      <c>
        <v>0</v>
      </c>
      <c>
        <v>0</v>
      </c>
      <c>
        <v>40.70708179372096</v>
      </c>
    </row>
    <row>
      <c>
        <v>2607051</v>
      </c>
      <c>
        <v>1</v>
      </c>
      <c>
        <is>
          <t>MANİSA</t>
        </is>
      </c>
      <c>
        <v>AKHİSAR</v>
      </c>
      <c>
        <is>
          <t>DM</t>
        </is>
      </c>
      <c>
        <v>KAPAKLI DM 45-72-M00309_RAHMİYE-1 TARIMSAL SULAMA M06_2099423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13.07.2023 21:14:05</t>
        </is>
      </c>
      <c>
        <is>
          <t>13.07.2023 21:22:51</t>
        </is>
      </c>
      <c>
        <v>0.146111111</v>
      </c>
      <c>
        <v>1</v>
      </c>
      <c>
        <v>3</v>
      </c>
      <c>
        <v>13</v>
      </c>
      <c>
        <v>71</v>
      </c>
      <c>
        <v>4</v>
      </c>
      <c>
        <v>6</v>
      </c>
      <c>
        <v>1</v>
      </c>
      <c>
        <v>0</v>
      </c>
      <c>
        <v>0.04252512340888889</v>
      </c>
      <c>
        <v>0.10933928808646068</v>
      </c>
      <c>
        <v>130.31641378774407</v>
      </c>
      <c>
        <v>100.3678835616852</v>
      </c>
      <c>
        <v>2.3301779464575434</v>
      </c>
      <c>
        <v>8.26618328477353</v>
      </c>
      <c>
        <v>0.22897771741457534</v>
      </c>
      <c>
        <v>0</v>
      </c>
      <c>
        <v>241.66150070957028</v>
      </c>
    </row>
    <row>
      <c>
        <v>2606696</v>
      </c>
      <c>
        <v>1</v>
      </c>
      <c>
        <is>
          <t>MANİSA</t>
        </is>
      </c>
      <c>
        <v>ALAŞEHİR</v>
      </c>
      <c>
        <is>
          <t>KÖK</t>
        </is>
      </c>
      <c>
        <v>TOYGAR KÖK 45-73-M00166_TOYGAR ÇIKIŞ M01_66715045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13.07.2023 16:18:01</t>
        </is>
      </c>
      <c>
        <is>
          <t>13.07.2023 16:55:43</t>
        </is>
      </c>
      <c>
        <v>0.628333333</v>
      </c>
      <c>
        <v>3</v>
      </c>
      <c>
        <v>690</v>
      </c>
      <c>
        <v>51</v>
      </c>
      <c>
        <v>266</v>
      </c>
      <c>
        <v>7</v>
      </c>
      <c>
        <v>42</v>
      </c>
      <c>
        <v>0</v>
      </c>
      <c>
        <v>0</v>
      </c>
      <c>
        <v>0.46369381915999996</v>
      </c>
      <c>
        <v>103.92944583987521</v>
      </c>
      <c>
        <v>294.46495897423955</v>
      </c>
      <c>
        <v>836.1417807421914</v>
      </c>
      <c>
        <v>140.2175805628054</v>
      </c>
      <c>
        <v>23.445044170678145</v>
      </c>
      <c>
        <v>0</v>
      </c>
      <c>
        <v>0</v>
      </c>
      <c>
        <v>1398.6625041089496</v>
      </c>
    </row>
    <row>
      <c>
        <v>2606341</v>
      </c>
      <c>
        <v>1</v>
      </c>
      <c>
        <is>
          <t>MANİSA</t>
        </is>
      </c>
      <c>
        <v>SALİHLİ</v>
      </c>
      <c>
        <is>
          <t>OG Fideri</t>
        </is>
      </c>
      <c>
        <v>TAYTAN OFİS KÖK 45-78-M00314_HatBaşıAyırıcı_53139468 M06_53139468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13.07.2023 10:51:35</t>
        </is>
      </c>
      <c>
        <is>
          <t>13.07.2023 12:35:09</t>
        </is>
      </c>
      <c>
        <v>1.726111111</v>
      </c>
      <c>
        <v>0</v>
      </c>
      <c>
        <v>0</v>
      </c>
      <c>
        <v>5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60.37647495487558</v>
      </c>
      <c>
        <v>0</v>
      </c>
      <c>
        <v>0</v>
      </c>
      <c>
        <v>0</v>
      </c>
      <c>
        <v>0</v>
      </c>
      <c>
        <v>0</v>
      </c>
      <c>
        <v>60.37647495487558</v>
      </c>
    </row>
    <row>
      <c>
        <v>2606318</v>
      </c>
      <c>
        <v>1</v>
      </c>
      <c>
        <is>
          <t>İZMİR</t>
        </is>
      </c>
      <c>
        <v>KEMALPAŞA</v>
      </c>
      <c>
        <is>
          <t>DM</t>
        </is>
      </c>
      <c>
        <v>ARMUTLU DM 35-27-M00879_ARMUTLU ENH-1 M15_2104525</v>
      </c>
      <c>
        <v>Şebeke Yenileme ve Kapasite Artışı Çalışması</v>
      </c>
      <c>
        <v>Dağıtım-OG</v>
      </c>
      <c>
        <v>Uzun</v>
      </c>
      <c>
        <v>Şebeke işletmecisi</v>
      </c>
      <c>
        <v>Bildirimli</v>
      </c>
      <c>
        <is>
          <t>13.07.2023 10:36:38</t>
        </is>
      </c>
      <c>
        <is>
          <t>13.07.2023 19:36:00</t>
        </is>
      </c>
      <c>
        <v>8.989444444</v>
      </c>
      <c>
        <v>19</v>
      </c>
      <c>
        <v>5647</v>
      </c>
      <c>
        <v>68</v>
      </c>
      <c>
        <v>346</v>
      </c>
      <c>
        <v>49</v>
      </c>
      <c>
        <v>654</v>
      </c>
      <c>
        <v>33</v>
      </c>
      <c>
        <v>3</v>
      </c>
      <c>
        <v>59.473796383669914</v>
      </c>
      <c>
        <v>10104.97374725188</v>
      </c>
      <c>
        <v>421.44593160788975</v>
      </c>
      <c>
        <v>1627.8084875342788</v>
      </c>
      <c>
        <v>2891.049972726501</v>
      </c>
      <c>
        <v>5061.173747122647</v>
      </c>
      <c>
        <v>77942.63344283281</v>
      </c>
      <c>
        <v>237.0500782225798</v>
      </c>
      <c>
        <v>98345.60920368227</v>
      </c>
    </row>
    <row>
      <c>
        <v>2606982</v>
      </c>
      <c>
        <v>1</v>
      </c>
      <c>
        <is>
          <t>İZMİR</t>
        </is>
      </c>
      <c>
        <v>KEMALPAŞA</v>
      </c>
      <c>
        <is>
          <t>DM</t>
        </is>
      </c>
      <c>
        <v>ARMUTLU İM 35-27-A00001_TR-2 34.5 M09_2050866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13.07.2023 20:23:20</t>
        </is>
      </c>
      <c>
        <is>
          <t>13.07.2023 20:35:28</t>
        </is>
      </c>
      <c>
        <v>0.202222222</v>
      </c>
      <c>
        <v>12</v>
      </c>
      <c>
        <v>5550</v>
      </c>
      <c>
        <v>12</v>
      </c>
      <c>
        <v>119</v>
      </c>
      <c>
        <v>18</v>
      </c>
      <c>
        <v>549</v>
      </c>
      <c>
        <v>1</v>
      </c>
      <c>
        <v>1</v>
      </c>
      <c>
        <v>0.8289434528081778</v>
      </c>
      <c>
        <v>219.72098913297518</v>
      </c>
      <c>
        <v>2.5414592494151473</v>
      </c>
      <c>
        <v>13.535662899915966</v>
      </c>
      <c>
        <v>29.0803933239868</v>
      </c>
      <c>
        <v>81.02556604256918</v>
      </c>
      <c>
        <v>4.1892272233438295</v>
      </c>
      <c>
        <v>0.1682555806932</v>
      </c>
      <c>
        <v>351.0904969057074</v>
      </c>
    </row>
    <row>
      <c>
        <v>2606713</v>
      </c>
      <c>
        <v>1</v>
      </c>
      <c>
        <is>
          <t>İZMİR</t>
        </is>
      </c>
      <c>
        <v>SEFERİHİSAR</v>
      </c>
      <c>
        <is>
          <t>AG Fideri</t>
        </is>
      </c>
      <c>
        <v>M-22 HASTANE ÖNÜ 35-14-M00022_D_91295201_91295201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13.07.2023 16:26:05</t>
        </is>
      </c>
      <c>
        <is>
          <t>13.07.2023 20:18:54</t>
        </is>
      </c>
      <c>
        <v>3.880277777</v>
      </c>
      <c>
        <v>0</v>
      </c>
      <c>
        <v>28</v>
      </c>
      <c>
        <v>0</v>
      </c>
      <c>
        <v>0</v>
      </c>
      <c>
        <v>0</v>
      </c>
      <c>
        <v>12</v>
      </c>
      <c>
        <v>0</v>
      </c>
      <c>
        <v>0</v>
      </c>
      <c>
        <v>0</v>
      </c>
      <c>
        <v>28.001448322312292</v>
      </c>
      <c>
        <v>0</v>
      </c>
      <c>
        <v>0</v>
      </c>
      <c>
        <v>0</v>
      </c>
      <c>
        <v>46.6089178962509</v>
      </c>
      <c>
        <v>0</v>
      </c>
      <c>
        <v>0</v>
      </c>
      <c>
        <v>74.6103662185632</v>
      </c>
    </row>
    <row>
      <c>
        <v>2606842</v>
      </c>
      <c>
        <v>1</v>
      </c>
      <c>
        <is>
          <t>MANİSA</t>
        </is>
      </c>
      <c>
        <v>AKHİSAR</v>
      </c>
      <c>
        <is>
          <t>DM</t>
        </is>
      </c>
      <c>
        <v>BALLICA İM 45-72-A00005_YENİ ZEYTİNLİOVA L03_2327276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13.07.2023 18:29:41</t>
        </is>
      </c>
      <c>
        <is>
          <t>13.07.2023 18:42:17</t>
        </is>
      </c>
      <c>
        <v>0.21</v>
      </c>
      <c>
        <v>5</v>
      </c>
      <c>
        <v>1633</v>
      </c>
      <c>
        <v>210</v>
      </c>
      <c>
        <v>134</v>
      </c>
      <c>
        <v>16</v>
      </c>
      <c>
        <v>443</v>
      </c>
      <c>
        <v>2</v>
      </c>
      <c>
        <v>3</v>
      </c>
      <c>
        <v>0.2781055851</v>
      </c>
      <c>
        <v>56.429195882261226</v>
      </c>
      <c>
        <v>45.4230917545936</v>
      </c>
      <c>
        <v>17.642399877174533</v>
      </c>
      <c>
        <v>5.668032209587838</v>
      </c>
      <c>
        <v>36.291494366178554</v>
      </c>
      <c>
        <v>3.944414223398754</v>
      </c>
      <c>
        <v>0.905908805990811</v>
      </c>
      <c>
        <v>166.5826427042853</v>
      </c>
    </row>
    <row>
      <c>
        <v>2607091</v>
      </c>
      <c>
        <v>1</v>
      </c>
      <c>
        <is>
          <t>İZMİR</t>
        </is>
      </c>
      <c>
        <v>BERGAMA</v>
      </c>
      <c>
        <is>
          <t>DM</t>
        </is>
      </c>
      <c>
        <v>ZEYTİNDAĞ DM 35-16-M00138_ZEYTİNDAĞ M05_76071852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13.07.2023 22:08:09</t>
        </is>
      </c>
      <c>
        <is>
          <t>13.07.2023 22:37:52</t>
        </is>
      </c>
      <c>
        <v>0.495277777</v>
      </c>
      <c>
        <v>0</v>
      </c>
      <c>
        <v>1055</v>
      </c>
      <c>
        <v>0</v>
      </c>
      <c>
        <v>2</v>
      </c>
      <c>
        <v>1</v>
      </c>
      <c>
        <v>112</v>
      </c>
      <c>
        <v>1</v>
      </c>
      <c>
        <v>0</v>
      </c>
      <c>
        <v>0</v>
      </c>
      <c>
        <v>86.47717439794258</v>
      </c>
      <c>
        <v>0</v>
      </c>
      <c>
        <v>0.09896878214696277</v>
      </c>
      <c>
        <v>0.7506885081033332</v>
      </c>
      <c>
        <v>18.917852769774477</v>
      </c>
      <c>
        <v>0.23285570853127757</v>
      </c>
      <c>
        <v>0</v>
      </c>
      <c>
        <v>106.47754016649864</v>
      </c>
    </row>
    <row>
      <c>
        <v>2606510</v>
      </c>
      <c>
        <v>1</v>
      </c>
      <c>
        <is>
          <t>İZMİR</t>
        </is>
      </c>
      <c>
        <v>BERGAMA</v>
      </c>
      <c>
        <is>
          <t>AG Fideri</t>
        </is>
      </c>
      <c>
        <v>BÖLCEK MEZARLIK-4 TR 35-16-M00266_A_91001396_91001396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13.07.2023 13:15:52</t>
        </is>
      </c>
      <c>
        <is>
          <t>13.07.2023 18:21:07</t>
        </is>
      </c>
      <c>
        <v>5.0875</v>
      </c>
      <c>
        <v>0</v>
      </c>
      <c>
        <v>0</v>
      </c>
      <c>
        <v>0</v>
      </c>
      <c>
        <v>10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359.05461514636846</v>
      </c>
      <c>
        <v>0</v>
      </c>
      <c>
        <v>0</v>
      </c>
      <c>
        <v>0</v>
      </c>
      <c>
        <v>0</v>
      </c>
      <c>
        <v>359.05461514636846</v>
      </c>
    </row>
    <row>
      <c>
        <v>2606072</v>
      </c>
      <c>
        <v>1</v>
      </c>
      <c>
        <is>
          <t>İZMİR</t>
        </is>
      </c>
      <c>
        <v>SEFERİHİSAR</v>
      </c>
      <c>
        <is>
          <t>DM</t>
        </is>
      </c>
      <c>
        <v>TEPECİK KÖPRÜ DM 35-14-M00332_TEPECİK ÇIKIŞI (M-78) M04_49833812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13.07.2023 06:28:39</t>
        </is>
      </c>
      <c>
        <is>
          <t>13.07.2023 06:32:41</t>
        </is>
      </c>
      <c>
        <v>0.067222222</v>
      </c>
      <c>
        <v>0</v>
      </c>
      <c>
        <v>384</v>
      </c>
      <c>
        <v>0</v>
      </c>
      <c>
        <v>3</v>
      </c>
      <c>
        <v>9</v>
      </c>
      <c>
        <v>24</v>
      </c>
      <c>
        <v>0</v>
      </c>
      <c>
        <v>0</v>
      </c>
      <c>
        <v>0</v>
      </c>
      <c>
        <v>5.096568880167726</v>
      </c>
      <c>
        <v>0</v>
      </c>
      <c>
        <v>0.17175073128125</v>
      </c>
      <c>
        <v>8.274062703875968</v>
      </c>
      <c>
        <v>1.2544220063904221</v>
      </c>
      <c>
        <v>0</v>
      </c>
      <c>
        <v>0</v>
      </c>
      <c>
        <v>14.796804321715365</v>
      </c>
    </row>
    <row>
      <c>
        <v>2606796</v>
      </c>
      <c>
        <v>1</v>
      </c>
      <c>
        <is>
          <t>İZMİR</t>
        </is>
      </c>
      <c>
        <v>MENEMEN</v>
      </c>
      <c>
        <is>
          <t>Kullanıcı Bağlantı Hattı</t>
        </is>
      </c>
      <c>
        <v>KOYUNDERE TR-2 35-28-M00130_953383335_953383335</v>
      </c>
      <c>
        <v>AG Branşman Yeraltı Kablo Arızası</v>
      </c>
      <c>
        <v>Dağıtım-AG</v>
      </c>
      <c>
        <v>Uzun</v>
      </c>
      <c>
        <v>Şebeke işletmecisi</v>
      </c>
      <c>
        <v>Bildirimsiz</v>
      </c>
      <c>
        <is>
          <t>13.07.2023 17:45:40</t>
        </is>
      </c>
      <c>
        <is>
          <t>13.07.2023 21:18:19</t>
        </is>
      </c>
      <c>
        <v>3.544166666</v>
      </c>
      <c>
        <v>0</v>
      </c>
      <c>
        <v>0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3.2897076869047615</v>
      </c>
      <c>
        <v>0</v>
      </c>
      <c>
        <v>0</v>
      </c>
      <c>
        <v>3.2897076869047615</v>
      </c>
    </row>
    <row>
      <c>
        <v>2606258</v>
      </c>
      <c>
        <v>1</v>
      </c>
      <c>
        <is>
          <t>MANİSA</t>
        </is>
      </c>
      <c>
        <v>TURGUTLU</v>
      </c>
      <c>
        <is>
          <t>Dağıtım Transformatörü</t>
        </is>
      </c>
      <c>
        <v>ERGENEKON TR-12 45-83-M00622_45-83-M00622_2351621</v>
      </c>
      <c>
        <v>Şebeke Yenileme ve Kapasite Artışı Çalışması</v>
      </c>
      <c>
        <v>Dağıtım-AG</v>
      </c>
      <c>
        <v>Uzun</v>
      </c>
      <c>
        <v>Şebeke işletmecisi</v>
      </c>
      <c>
        <v>Bildirimli</v>
      </c>
      <c>
        <is>
          <t>13.07.2023 09:56:50</t>
        </is>
      </c>
      <c>
        <is>
          <t>13.07.2023 12:20:24</t>
        </is>
      </c>
      <c>
        <v>2.392777777</v>
      </c>
      <c>
        <v>0</v>
      </c>
      <c>
        <v>490</v>
      </c>
      <c>
        <v>0</v>
      </c>
      <c>
        <v>0</v>
      </c>
      <c>
        <v>0</v>
      </c>
      <c>
        <v>16</v>
      </c>
      <c>
        <v>0</v>
      </c>
      <c>
        <v>0</v>
      </c>
      <c>
        <v>0</v>
      </c>
      <c>
        <v>286.040811089913</v>
      </c>
      <c>
        <v>0</v>
      </c>
      <c>
        <v>0</v>
      </c>
      <c>
        <v>0</v>
      </c>
      <c>
        <v>36.065766437304426</v>
      </c>
      <c>
        <v>0</v>
      </c>
      <c>
        <v>0</v>
      </c>
      <c>
        <v>322.10657752721744</v>
      </c>
    </row>
    <row>
      <c>
        <v>2606109</v>
      </c>
      <c>
        <v>1</v>
      </c>
      <c>
        <is>
          <t>MANİSA</t>
        </is>
      </c>
      <c>
        <v>SALİHLİ</v>
      </c>
      <c>
        <is>
          <t>Kullanıcı Bağlantı Hattı</t>
        </is>
      </c>
      <c>
        <v>TR-66 45-78-L00066_953260397_953260397</v>
      </c>
      <c>
        <v>Üçüncü Şahısların Vermiş Olduğu Hasarlar</v>
      </c>
      <c>
        <v>Dağıtım-AG</v>
      </c>
      <c>
        <v>Uzun</v>
      </c>
      <c>
        <v>Dışsal</v>
      </c>
      <c>
        <v>Bildirimsiz</v>
      </c>
      <c>
        <is>
          <t>13.07.2023 07:54:00</t>
        </is>
      </c>
      <c>
        <is>
          <t>13.07.2023 10:15:57</t>
        </is>
      </c>
      <c>
        <v>2.365833333</v>
      </c>
      <c>
        <v>0</v>
      </c>
      <c>
        <v>9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6.238339149264971</v>
      </c>
      <c>
        <v>0</v>
      </c>
      <c>
        <v>0</v>
      </c>
      <c>
        <v>0</v>
      </c>
      <c>
        <v>4.609419485434443</v>
      </c>
      <c>
        <v>0</v>
      </c>
      <c>
        <v>0</v>
      </c>
      <c>
        <v>10.847758634699414</v>
      </c>
    </row>
    <row>
      <c>
        <v>2606656</v>
      </c>
      <c>
        <v>1</v>
      </c>
      <c>
        <is>
          <t>İZMİR</t>
        </is>
      </c>
      <c>
        <v>TORBALI</v>
      </c>
      <c>
        <is>
          <t>Dağıtım Transformatörü</t>
        </is>
      </c>
      <c>
        <v>TR-134 35-26-M00134_35-26-M00134_2360183</v>
      </c>
      <c>
        <v>Şebeke Yenileme ve Kapasite Artışı Çalışması</v>
      </c>
      <c>
        <v>Dağıtım-AG</v>
      </c>
      <c>
        <v>Uzun</v>
      </c>
      <c>
        <v>Şebeke işletmecisi</v>
      </c>
      <c>
        <v>Bildirimli</v>
      </c>
      <c>
        <is>
          <t>13.07.2023 09:24:00</t>
        </is>
      </c>
      <c>
        <is>
          <t>13.07.2023 19:46:00</t>
        </is>
      </c>
      <c>
        <v>10.366666666</v>
      </c>
      <c>
        <v>0</v>
      </c>
      <c>
        <v>338</v>
      </c>
      <c>
        <v>0</v>
      </c>
      <c>
        <v>0</v>
      </c>
      <c>
        <v>0</v>
      </c>
      <c>
        <v>102</v>
      </c>
      <c>
        <v>0</v>
      </c>
      <c>
        <v>0</v>
      </c>
      <c>
        <v>0</v>
      </c>
      <c>
        <v>967.7446131571467</v>
      </c>
      <c>
        <v>0</v>
      </c>
      <c>
        <v>0</v>
      </c>
      <c>
        <v>0</v>
      </c>
      <c>
        <v>1595.8946464600326</v>
      </c>
      <c>
        <v>0</v>
      </c>
      <c>
        <v>0</v>
      </c>
      <c>
        <v>2563.639259617179</v>
      </c>
    </row>
    <row>
      <c>
        <v>2606358</v>
      </c>
      <c>
        <v>1</v>
      </c>
      <c>
        <is>
          <t>İZMİR</t>
        </is>
      </c>
      <c>
        <v>URLA</v>
      </c>
      <c>
        <is>
          <t>Dağıtım Transformatörü</t>
        </is>
      </c>
      <c>
        <v>ZEYTİNALAN TR-110 35-19-M00110_35-19-M00110_2376668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13.07.2023 10:48:55</t>
        </is>
      </c>
      <c>
        <is>
          <t>13.07.2023 13:15:46</t>
        </is>
      </c>
      <c>
        <v>2.4475</v>
      </c>
      <c>
        <v>0</v>
      </c>
      <c>
        <v>36</v>
      </c>
      <c>
        <v>0</v>
      </c>
      <c>
        <v>18</v>
      </c>
      <c>
        <v>0</v>
      </c>
      <c>
        <v>11</v>
      </c>
      <c>
        <v>0</v>
      </c>
      <c>
        <v>0</v>
      </c>
      <c>
        <v>0</v>
      </c>
      <c>
        <v>41.96235324914311</v>
      </c>
      <c>
        <v>0</v>
      </c>
      <c>
        <v>29.045023382924917</v>
      </c>
      <c>
        <v>0</v>
      </c>
      <c>
        <v>32.70423917796655</v>
      </c>
      <c>
        <v>0</v>
      </c>
      <c>
        <v>0</v>
      </c>
      <c>
        <v>103.71161581003457</v>
      </c>
    </row>
    <row>
      <c>
        <v>2606753</v>
      </c>
      <c>
        <v>1</v>
      </c>
      <c>
        <is>
          <t>İZMİR</t>
        </is>
      </c>
      <c>
        <v>BAYINDIR</v>
      </c>
      <c>
        <is>
          <t>Dağıtım Transformatörü</t>
        </is>
      </c>
      <c>
        <v>CANLI TR-3 35-20-L00134_35-20-L00134_2364016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13.07.2023 17:07:25</t>
        </is>
      </c>
      <c>
        <is>
          <t>13.07.2023 17:58:28</t>
        </is>
      </c>
      <c>
        <v>0.850833333</v>
      </c>
      <c>
        <v>0</v>
      </c>
      <c>
        <v>230</v>
      </c>
      <c>
        <v>0</v>
      </c>
      <c>
        <v>5</v>
      </c>
      <c>
        <v>0</v>
      </c>
      <c>
        <v>51</v>
      </c>
      <c>
        <v>0</v>
      </c>
      <c>
        <v>0</v>
      </c>
      <c>
        <v>0</v>
      </c>
      <c>
        <v>69.05726382405324</v>
      </c>
      <c>
        <v>0</v>
      </c>
      <c>
        <v>10.433221884116582</v>
      </c>
      <c>
        <v>0</v>
      </c>
      <c>
        <v>40.87573370538552</v>
      </c>
      <c>
        <v>0</v>
      </c>
      <c>
        <v>0</v>
      </c>
      <c>
        <v>120.36621941355534</v>
      </c>
    </row>
    <row>
      <c>
        <v>2606089</v>
      </c>
      <c>
        <v>1</v>
      </c>
      <c>
        <is>
          <t>MANİSA</t>
        </is>
      </c>
      <c>
        <v>YUNUSEMRE</v>
      </c>
      <c>
        <is>
          <t>KÖK</t>
        </is>
      </c>
      <c>
        <v>YAĞCILAR KÖK 45-71-M00179_SULAMALAR-AT ÇİFTLİĞİ M02_72258017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13.07.2023 07:10:43</t>
        </is>
      </c>
      <c>
        <is>
          <t>13.07.2023 07:54:29</t>
        </is>
      </c>
      <c>
        <v>0.729444444</v>
      </c>
      <c>
        <v>3</v>
      </c>
      <c>
        <v>1</v>
      </c>
      <c>
        <v>26</v>
      </c>
      <c>
        <v>6</v>
      </c>
      <c>
        <v>8</v>
      </c>
      <c>
        <v>1</v>
      </c>
      <c>
        <v>0</v>
      </c>
      <c>
        <v>0</v>
      </c>
      <c>
        <v>21.564607589864554</v>
      </c>
      <c>
        <v>0.08503447029176668</v>
      </c>
      <c>
        <v>82.56282889593656</v>
      </c>
      <c>
        <v>1.7732022404252143</v>
      </c>
      <c>
        <v>40.66905345697521</v>
      </c>
      <c>
        <v>0.0076541988922143355</v>
      </c>
      <c>
        <v>0</v>
      </c>
      <c>
        <v>0</v>
      </c>
      <c>
        <v>146.66238085238555</v>
      </c>
    </row>
    <row>
      <c>
        <v>2606587</v>
      </c>
      <c>
        <v>1</v>
      </c>
      <c>
        <is>
          <t>MANİSA</t>
        </is>
      </c>
      <c>
        <v>TURGUTLU</v>
      </c>
      <c>
        <is>
          <t>AG Fideri</t>
        </is>
      </c>
      <c>
        <v>ERGENEKON TR-1/1 MURADİYE SOKAK 45-83-M00626__72374842_72374842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13.07.2023 14:39:00</t>
        </is>
      </c>
      <c>
        <is>
          <t>13.07.2023 15:09:50</t>
        </is>
      </c>
      <c>
        <v>0.513888888</v>
      </c>
      <c>
        <v>0</v>
      </c>
      <c>
        <v>88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9.28501109963268</v>
      </c>
      <c>
        <v>0</v>
      </c>
      <c>
        <v>0</v>
      </c>
      <c>
        <v>0</v>
      </c>
      <c>
        <v>0</v>
      </c>
      <c>
        <v>0</v>
      </c>
      <c>
        <v>0</v>
      </c>
      <c>
        <v>9.28501109963268</v>
      </c>
    </row>
    <row>
      <c>
        <v>2606965</v>
      </c>
      <c>
        <v>1</v>
      </c>
      <c>
        <is>
          <t>İZMİR</t>
        </is>
      </c>
      <c>
        <v>BERGAMA</v>
      </c>
      <c>
        <is>
          <t>DM</t>
        </is>
      </c>
      <c>
        <v>AŞAĞIKIRIKLAR DM 35-16-M00448_TARİŞ YEMTA M16_2334654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13.07.2023 20:11:08</t>
        </is>
      </c>
      <c>
        <is>
          <t>13.07.2023 20:48:21</t>
        </is>
      </c>
      <c>
        <v>0.620277777</v>
      </c>
      <c>
        <v>1</v>
      </c>
      <c>
        <v>0</v>
      </c>
      <c>
        <v>5</v>
      </c>
      <c>
        <v>0</v>
      </c>
      <c>
        <v>0</v>
      </c>
      <c>
        <v>0</v>
      </c>
      <c>
        <v>1</v>
      </c>
      <c>
        <v>0</v>
      </c>
      <c>
        <v>0.5735547813184293</v>
      </c>
      <c>
        <v>0</v>
      </c>
      <c>
        <v>17.145838393448486</v>
      </c>
      <c>
        <v>0</v>
      </c>
      <c>
        <v>0</v>
      </c>
      <c>
        <v>0</v>
      </c>
      <c>
        <v>158.2390309922719</v>
      </c>
      <c>
        <v>0</v>
      </c>
      <c>
        <v>175.9584241670388</v>
      </c>
    </row>
    <row>
      <c>
        <v>2607134</v>
      </c>
      <c>
        <v>1</v>
      </c>
      <c>
        <is>
          <t>İZMİR</t>
        </is>
      </c>
      <c>
        <v>BAYINDIR</v>
      </c>
      <c>
        <is>
          <t>AG Fideri</t>
        </is>
      </c>
      <c>
        <v>MUZAFFER ERİNCE SULAMA GRUBU 35-20-L00388_7191826_56382249_56382249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13.07.2023 23:15:47</t>
        </is>
      </c>
      <c>
        <is>
          <t>14.07.2023 01:30:36</t>
        </is>
      </c>
      <c>
        <v>2.246944444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23.948318671728003</v>
      </c>
      <c>
        <v>0</v>
      </c>
      <c>
        <v>0</v>
      </c>
      <c>
        <v>0</v>
      </c>
      <c>
        <v>0</v>
      </c>
      <c>
        <v>23.948318671728003</v>
      </c>
    </row>
    <row>
      <c>
        <v>2607108</v>
      </c>
      <c>
        <v>1</v>
      </c>
      <c>
        <is>
          <t>İZMİR</t>
        </is>
      </c>
      <c>
        <v>BORNOVA</v>
      </c>
      <c>
        <is>
          <t>OG Fideri</t>
        </is>
      </c>
      <c>
        <v>M-30 35-02-M00030_M-561 M01_2309640</v>
      </c>
      <c>
        <v>OG Kesici Arızası</v>
      </c>
      <c>
        <v>Dağıtım-OG</v>
      </c>
      <c>
        <v>Uzun</v>
      </c>
      <c>
        <v>Şebeke işletmecisi</v>
      </c>
      <c>
        <v>Bildirimsiz</v>
      </c>
      <c>
        <is>
          <t>13.07.2023 20:33:00</t>
        </is>
      </c>
      <c>
        <is>
          <t>14.07.2023 00:02:58</t>
        </is>
      </c>
      <c>
        <v>3.499444444</v>
      </c>
      <c>
        <v>0</v>
      </c>
      <c>
        <v>0</v>
      </c>
      <c>
        <v>0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1753.2103840050286</v>
      </c>
      <c>
        <v>0</v>
      </c>
      <c>
        <v>1753.2103840050286</v>
      </c>
    </row>
    <row>
      <c>
        <v>2606736</v>
      </c>
      <c>
        <v>1</v>
      </c>
      <c>
        <is>
          <t>İZMİR</t>
        </is>
      </c>
      <c>
        <v>SELÇUK</v>
      </c>
      <c>
        <is>
          <t>DM</t>
        </is>
      </c>
      <c>
        <v>BELEVİ İM 35-13-A00002_İL FİDANLIĞI - SULAMA-2 L08_2064135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13.07.2023 16:53:11</t>
        </is>
      </c>
      <c>
        <is>
          <t>13.07.2023 18:24:35</t>
        </is>
      </c>
      <c>
        <v>1.523333333</v>
      </c>
      <c>
        <v>2</v>
      </c>
      <c>
        <v>0</v>
      </c>
      <c>
        <v>16</v>
      </c>
      <c>
        <v>23</v>
      </c>
      <c>
        <v>10</v>
      </c>
      <c>
        <v>4</v>
      </c>
      <c>
        <v>0</v>
      </c>
      <c>
        <v>0</v>
      </c>
      <c>
        <v>10.180548128077392</v>
      </c>
      <c>
        <v>0</v>
      </c>
      <c>
        <v>174.5286038202321</v>
      </c>
      <c>
        <v>36.63914036265459</v>
      </c>
      <c>
        <v>180.2142498458581</v>
      </c>
      <c>
        <v>16.06738490121762</v>
      </c>
      <c>
        <v>0</v>
      </c>
      <c>
        <v>0</v>
      </c>
      <c>
        <v>417.62992705803975</v>
      </c>
    </row>
    <row>
      <c>
        <v>2607128</v>
      </c>
      <c>
        <v>1</v>
      </c>
      <c>
        <is>
          <t>İZMİR</t>
        </is>
      </c>
      <c>
        <v>NARLIDERE</v>
      </c>
      <c>
        <is>
          <t>TM Fideri</t>
        </is>
      </c>
      <c>
        <v>ILICA GIS TM 35-07-A00002_ILICA-13 K19_2313380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13.07.2023 23:15:35</t>
        </is>
      </c>
      <c>
        <is>
          <t>14.07.2023 00:55:00</t>
        </is>
      </c>
      <c>
        <v>1.656944444</v>
      </c>
      <c>
        <v>1</v>
      </c>
      <c>
        <v>1422</v>
      </c>
      <c>
        <v>0</v>
      </c>
      <c>
        <v>138</v>
      </c>
      <c>
        <v>1</v>
      </c>
      <c>
        <v>219</v>
      </c>
      <c>
        <v>0</v>
      </c>
      <c>
        <v>1</v>
      </c>
      <c>
        <v>11.07289267988956</v>
      </c>
      <c>
        <v>1290.5694752653717</v>
      </c>
      <c>
        <v>0</v>
      </c>
      <c>
        <v>146.16415504680558</v>
      </c>
      <c>
        <v>268.50461308720753</v>
      </c>
      <c>
        <v>456.47280267882013</v>
      </c>
      <c>
        <v>0</v>
      </c>
      <c>
        <v>10.906891611352606</v>
      </c>
      <c>
        <v>2183.6908303694468</v>
      </c>
    </row>
    <row>
      <c>
        <v>2606046</v>
      </c>
      <c>
        <v>1</v>
      </c>
      <c>
        <is>
          <t>MANİSA</t>
        </is>
      </c>
      <c>
        <v>ŞEHZADELER</v>
      </c>
      <c>
        <is>
          <t>TM Fideri</t>
        </is>
      </c>
      <c>
        <v>MANİSA TM-1 45-71-A00001_TURGUTLU-1 M09_2309462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13.07.2023 03:31:45</t>
        </is>
      </c>
      <c>
        <is>
          <t>13.07.2023 03:42:55</t>
        </is>
      </c>
      <c>
        <v>0.186111111</v>
      </c>
      <c>
        <v>12</v>
      </c>
      <c>
        <v>163</v>
      </c>
      <c>
        <v>208</v>
      </c>
      <c>
        <v>210</v>
      </c>
      <c>
        <v>13</v>
      </c>
      <c>
        <v>30</v>
      </c>
      <c>
        <v>0</v>
      </c>
      <c>
        <v>0</v>
      </c>
      <c>
        <v>1.0097263353685333</v>
      </c>
      <c>
        <v>7.032804165413245</v>
      </c>
      <c>
        <v>109.95530007148334</v>
      </c>
      <c>
        <v>106.9283368017383</v>
      </c>
      <c>
        <v>5.027422441362522</v>
      </c>
      <c>
        <v>1.998717325874389</v>
      </c>
      <c>
        <v>0</v>
      </c>
      <c>
        <v>0</v>
      </c>
      <c>
        <v>231.9523071412403</v>
      </c>
    </row>
    <row>
      <c>
        <v>2606879</v>
      </c>
      <c>
        <v>1</v>
      </c>
      <c>
        <is>
          <t>İZMİR</t>
        </is>
      </c>
      <c>
        <v>TORBALI</v>
      </c>
      <c>
        <is>
          <t>Kullanıcı Bağlantı Hattı</t>
        </is>
      </c>
      <c>
        <v>BÜLBÜLDERE TR-1 35-26-L00288_956610913_956610913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13.07.2023 18:40:10</t>
        </is>
      </c>
      <c>
        <is>
          <t>13.07.2023 19:44:37</t>
        </is>
      </c>
      <c>
        <v>1.074166666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</row>
    <row>
      <c>
        <v>2607114</v>
      </c>
      <c>
        <v>1</v>
      </c>
      <c>
        <is>
          <t>İZMİR</t>
        </is>
      </c>
      <c>
        <v>KEMALPAŞA</v>
      </c>
      <c>
        <is>
          <t>DM</t>
        </is>
      </c>
      <c>
        <v>ARMUTLU İM 35-27-A00001_TR-1 34.5 M04_2051848</v>
      </c>
      <c>
        <v>OG Fider Açması</v>
      </c>
      <c>
        <v>Dağıtım-OG</v>
      </c>
      <c>
        <v>Kısa</v>
      </c>
      <c>
        <v>Şebeke işletmecisi</v>
      </c>
      <c>
        <v>Bildirimsiz</v>
      </c>
      <c>
        <is>
          <t>13.07.2023 22:53:07</t>
        </is>
      </c>
      <c>
        <is>
          <t>13.07.2023 22:55:56</t>
        </is>
      </c>
      <c>
        <v>0.046944444</v>
      </c>
      <c>
        <v>104</v>
      </c>
      <c>
        <v>6628</v>
      </c>
      <c>
        <v>103</v>
      </c>
      <c>
        <v>183</v>
      </c>
      <c>
        <v>35</v>
      </c>
      <c>
        <v>936</v>
      </c>
      <c>
        <v>7</v>
      </c>
      <c>
        <v>1</v>
      </c>
      <c>
        <v>2.407704266223885</v>
      </c>
      <c>
        <v>66.24829807965222</v>
      </c>
      <c>
        <v>9.281150134165431</v>
      </c>
      <c>
        <v>5.309724810945733</v>
      </c>
      <c>
        <v>2.1540965501263556</v>
      </c>
      <c>
        <v>20.46228370123393</v>
      </c>
      <c>
        <v>19.577904170177344</v>
      </c>
      <c>
        <v>0</v>
      </c>
      <c>
        <v>125.4411617125249</v>
      </c>
    </row>
    <row>
      <c>
        <v>2606922</v>
      </c>
      <c>
        <v>1</v>
      </c>
      <c>
        <is>
          <t>İZMİR</t>
        </is>
      </c>
      <c>
        <v>ALİAĞA</v>
      </c>
      <c>
        <is>
          <t>AG Fideri</t>
        </is>
      </c>
      <c>
        <v>BOZKÖY TR-1 35-17-M00352_B_56356415_56356415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13.07.2023 19:20:19</t>
        </is>
      </c>
      <c>
        <is>
          <t>13.07.2023 20:05:19</t>
        </is>
      </c>
      <c>
        <v>0.75</v>
      </c>
      <c>
        <v>0</v>
      </c>
      <c>
        <v>55</v>
      </c>
      <c>
        <v>0</v>
      </c>
      <c>
        <v>1</v>
      </c>
      <c>
        <v>0</v>
      </c>
      <c>
        <v>4</v>
      </c>
      <c>
        <v>0</v>
      </c>
      <c>
        <v>0</v>
      </c>
      <c>
        <v>0</v>
      </c>
      <c>
        <v>9.424132925289271</v>
      </c>
      <c>
        <v>0</v>
      </c>
      <c>
        <v>0.21323732315996155</v>
      </c>
      <c>
        <v>0</v>
      </c>
      <c>
        <v>5.852258797697055</v>
      </c>
      <c>
        <v>0</v>
      </c>
      <c>
        <v>0</v>
      </c>
      <c>
        <v>15.489629046146288</v>
      </c>
    </row>
    <row>
      <c>
        <v>2658223</v>
      </c>
      <c>
        <v>1</v>
      </c>
      <c>
        <is>
          <t>İZMİR</t>
        </is>
      </c>
      <c>
        <v>KEMALPAŞA</v>
      </c>
      <c>
        <is>
          <t>DM</t>
        </is>
      </c>
      <c>
        <v>ARMUTLU DM 35-27-M00879_ARMUTLU TM ENH-2 M04_2332500</v>
      </c>
      <c>
        <v>Şebeke Bakım Çalışması</v>
      </c>
      <c>
        <v>Dağıtım-OG</v>
      </c>
      <c>
        <v>Uzun</v>
      </c>
      <c>
        <v>Şebeke işletmecisi</v>
      </c>
      <c>
        <v>Bildirimli</v>
      </c>
      <c>
        <is>
          <t>13.07.2023 10:39:00</t>
        </is>
      </c>
      <c>
        <is>
          <t>13.07.2023 18:24:21</t>
        </is>
      </c>
      <c>
        <v>7.755833333</v>
      </c>
      <c>
        <v>150</v>
      </c>
      <c>
        <v>9853</v>
      </c>
      <c>
        <v>233</v>
      </c>
      <c>
        <v>396</v>
      </c>
      <c>
        <v>101</v>
      </c>
      <c>
        <v>1366</v>
      </c>
      <c>
        <v>12</v>
      </c>
      <c>
        <v>2</v>
      </c>
      <c>
        <v>875.8833728579117</v>
      </c>
      <c>
        <v>16826.8212632229</v>
      </c>
      <c>
        <v>3025.1929520349363</v>
      </c>
      <c>
        <v>2630.2427159255635</v>
      </c>
      <c>
        <v>3971.6053473177053</v>
      </c>
      <c>
        <v>8663.496282799266</v>
      </c>
      <c>
        <v>13721.946179386468</v>
      </c>
      <c>
        <v>23.634184986594747</v>
      </c>
      <c>
        <v>49738.82229853135</v>
      </c>
    </row>
    <row>
      <c>
        <v>2606822</v>
      </c>
      <c>
        <v>1</v>
      </c>
      <c>
        <is>
          <t>İZMİR</t>
        </is>
      </c>
      <c>
        <v>MENDERES</v>
      </c>
      <c>
        <is>
          <t>OG Fideri</t>
        </is>
      </c>
      <c>
        <v>ÇAMÖNÜ TR-3 35-22-M00168_DIREK TIPI TRAFO HUCRESI H01_2126250</v>
      </c>
      <c>
        <v>OG Hatta Yabancı Cisim</v>
      </c>
      <c>
        <v>Dağıtım-OG</v>
      </c>
      <c>
        <v>Uzun</v>
      </c>
      <c>
        <v>Dışsal</v>
      </c>
      <c>
        <v>Bildirimsiz</v>
      </c>
      <c>
        <is>
          <t>13.07.2023 17:59:41</t>
        </is>
      </c>
      <c>
        <is>
          <t>13.07.2023 20:00:30</t>
        </is>
      </c>
      <c>
        <v>2.013611111</v>
      </c>
      <c>
        <v>0</v>
      </c>
      <c>
        <v>12</v>
      </c>
      <c>
        <v>0</v>
      </c>
      <c>
        <v>19</v>
      </c>
      <c>
        <v>0</v>
      </c>
      <c>
        <v>10</v>
      </c>
      <c>
        <v>0</v>
      </c>
      <c>
        <v>0</v>
      </c>
      <c>
        <v>0</v>
      </c>
      <c>
        <v>22.196094357413116</v>
      </c>
      <c>
        <v>0</v>
      </c>
      <c>
        <v>64.20175198544437</v>
      </c>
      <c>
        <v>0</v>
      </c>
      <c>
        <v>23.534682799735872</v>
      </c>
      <c>
        <v>0</v>
      </c>
      <c>
        <v>0</v>
      </c>
      <c>
        <v>109.93252914259337</v>
      </c>
    </row>
    <row>
      <c>
        <v>2606281</v>
      </c>
      <c>
        <v>1</v>
      </c>
      <c>
        <is>
          <t>İZMİR</t>
        </is>
      </c>
      <c>
        <v>ÇEŞME</v>
      </c>
      <c>
        <is>
          <t>OG Fideri</t>
        </is>
      </c>
      <c>
        <v>L-438 35-18-L00438_L-296 L02_2065046</v>
      </c>
      <c>
        <v>Şebeke Yenileme ve Kapasite Artışı Çalışması</v>
      </c>
      <c>
        <v>Dağıtım-OG</v>
      </c>
      <c>
        <v>Uzun</v>
      </c>
      <c>
        <v>Şebeke işletmecisi</v>
      </c>
      <c>
        <v>Bildirimli</v>
      </c>
      <c>
        <is>
          <t>13.07.2023 10:11:53</t>
        </is>
      </c>
      <c>
        <is>
          <t>13.07.2023 13:01:19</t>
        </is>
      </c>
      <c>
        <v>2.823888888</v>
      </c>
      <c>
        <v>1</v>
      </c>
      <c>
        <v>131</v>
      </c>
      <c>
        <v>0</v>
      </c>
      <c>
        <v>0</v>
      </c>
      <c>
        <v>0</v>
      </c>
      <c>
        <v>53</v>
      </c>
      <c>
        <v>0</v>
      </c>
      <c>
        <v>0</v>
      </c>
      <c>
        <v>66.39894220679761</v>
      </c>
      <c>
        <v>391.9852095024907</v>
      </c>
      <c>
        <v>0</v>
      </c>
      <c>
        <v>0</v>
      </c>
      <c>
        <v>0</v>
      </c>
      <c>
        <v>949.8514031179791</v>
      </c>
      <c>
        <v>0</v>
      </c>
      <c>
        <v>0</v>
      </c>
      <c>
        <v>1408.2355548272674</v>
      </c>
    </row>
    <row>
      <c>
        <v>2606599</v>
      </c>
      <c>
        <v>1</v>
      </c>
      <c>
        <is>
          <t>İZMİR</t>
        </is>
      </c>
      <c>
        <v>ALİAĞA</v>
      </c>
      <c>
        <is>
          <t>AG Fideri</t>
        </is>
      </c>
      <c>
        <v>TR-57 35-17-M00057__56394786_56394786</v>
      </c>
      <c>
        <v>AG Nötr İletken Kopması</v>
      </c>
      <c>
        <v>Dağıtım-AG</v>
      </c>
      <c>
        <v>Uzun</v>
      </c>
      <c>
        <v>Şebeke işletmecisi</v>
      </c>
      <c>
        <v>Bildirimsiz</v>
      </c>
      <c>
        <is>
          <t>13.07.2023 14:42:54</t>
        </is>
      </c>
      <c>
        <is>
          <t>13.07.2023 17:57:54</t>
        </is>
      </c>
      <c>
        <v>3.25</v>
      </c>
      <c>
        <v>0</v>
      </c>
      <c>
        <v>345</v>
      </c>
      <c>
        <v>0</v>
      </c>
      <c>
        <v>0</v>
      </c>
      <c>
        <v>0</v>
      </c>
      <c>
        <v>21</v>
      </c>
      <c>
        <v>0</v>
      </c>
      <c>
        <v>0</v>
      </c>
      <c>
        <v>0</v>
      </c>
      <c>
        <v>253.72780955051576</v>
      </c>
      <c>
        <v>0</v>
      </c>
      <c>
        <v>0</v>
      </c>
      <c>
        <v>0</v>
      </c>
      <c>
        <v>151.99131257248627</v>
      </c>
      <c>
        <v>0</v>
      </c>
      <c>
        <v>0</v>
      </c>
      <c>
        <v>405.719122123002</v>
      </c>
    </row>
    <row>
      <c>
        <v>2606576</v>
      </c>
      <c>
        <v>1</v>
      </c>
      <c>
        <is>
          <t>MANİSA</t>
        </is>
      </c>
      <c>
        <v>ALAŞEHİR</v>
      </c>
      <c>
        <is>
          <t>Dağıtım Transformatörü</t>
        </is>
      </c>
      <c>
        <v>ALAŞEHİR TR-82 45-73-M00082_45-73-M00082_2361463</v>
      </c>
      <c>
        <v>AG Yük Ayırıcı Arızası</v>
      </c>
      <c>
        <v>Dağıtım-AG</v>
      </c>
      <c>
        <v>Uzun</v>
      </c>
      <c>
        <v>Şebeke işletmecisi</v>
      </c>
      <c>
        <v>Bildirimsiz</v>
      </c>
      <c>
        <is>
          <t>13.07.2023 14:24:45</t>
        </is>
      </c>
      <c>
        <is>
          <t>13.07.2023 16:07:45</t>
        </is>
      </c>
      <c>
        <v>1.716666666</v>
      </c>
      <c>
        <v>0</v>
      </c>
      <c>
        <v>220</v>
      </c>
      <c>
        <v>0</v>
      </c>
      <c>
        <v>0</v>
      </c>
      <c>
        <v>0</v>
      </c>
      <c>
        <v>89</v>
      </c>
      <c>
        <v>0</v>
      </c>
      <c>
        <v>0</v>
      </c>
      <c>
        <v>0</v>
      </c>
      <c>
        <v>72.78250553937904</v>
      </c>
      <c>
        <v>0</v>
      </c>
      <c>
        <v>0</v>
      </c>
      <c>
        <v>0</v>
      </c>
      <c>
        <v>92.79758375132087</v>
      </c>
      <c>
        <v>0</v>
      </c>
      <c>
        <v>0</v>
      </c>
      <c>
        <v>165.5800892906999</v>
      </c>
    </row>
    <row>
      <c>
        <v>2606098</v>
      </c>
      <c>
        <v>1</v>
      </c>
      <c>
        <is>
          <t>İZMİR</t>
        </is>
      </c>
      <c>
        <v>BUCA</v>
      </c>
      <c>
        <is>
          <t>AG Fideri</t>
        </is>
      </c>
      <c>
        <v>M-990 35-03-M00990_E_56370526_56370526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13.07.2023 07:32:02</t>
        </is>
      </c>
      <c>
        <is>
          <t>13.07.2023 10:21:29</t>
        </is>
      </c>
      <c>
        <v>2.824166666</v>
      </c>
      <c>
        <v>0</v>
      </c>
      <c>
        <v>100</v>
      </c>
      <c>
        <v>0</v>
      </c>
      <c>
        <v>0</v>
      </c>
      <c>
        <v>0</v>
      </c>
      <c>
        <v>22</v>
      </c>
      <c>
        <v>0</v>
      </c>
      <c>
        <v>0</v>
      </c>
      <c>
        <v>0</v>
      </c>
      <c>
        <v>49.95156422623112</v>
      </c>
      <c>
        <v>0</v>
      </c>
      <c>
        <v>0</v>
      </c>
      <c>
        <v>0</v>
      </c>
      <c>
        <v>79.50805411718208</v>
      </c>
      <c>
        <v>0</v>
      </c>
      <c>
        <v>0</v>
      </c>
      <c>
        <v>129.4596183434132</v>
      </c>
    </row>
    <row>
      <c>
        <v>2606075</v>
      </c>
      <c>
        <v>1</v>
      </c>
      <c>
        <is>
          <t>İZMİR</t>
        </is>
      </c>
      <c>
        <v>ÇİĞLİ</v>
      </c>
      <c>
        <is>
          <t>OG Fideri</t>
        </is>
      </c>
      <c>
        <v>M-1149 35-09-M01149_M-539 M04_47615663</v>
      </c>
      <c>
        <v>OG Fider Açması</v>
      </c>
      <c>
        <v>Dağıtım-OG</v>
      </c>
      <c>
        <v>Kısa</v>
      </c>
      <c>
        <v>Şebeke işletmecisi</v>
      </c>
      <c>
        <v>Bildirimsiz</v>
      </c>
      <c>
        <is>
          <t>13.07.2023 06:35:57</t>
        </is>
      </c>
      <c>
        <is>
          <t>13.07.2023 06:38:08</t>
        </is>
      </c>
      <c>
        <v>0.036388888</v>
      </c>
      <c>
        <v>0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0.19069953288302374</v>
      </c>
      <c>
        <v>0</v>
      </c>
      <c>
        <v>0</v>
      </c>
      <c>
        <v>0</v>
      </c>
      <c>
        <v>0.19069953288302374</v>
      </c>
    </row>
    <row>
      <c>
        <v>2606012</v>
      </c>
      <c>
        <v>1</v>
      </c>
      <c>
        <is>
          <t>MANİSA</t>
        </is>
      </c>
      <c>
        <v>TURGUTLU</v>
      </c>
      <c>
        <is>
          <t>Dağıtım Transformatörü</t>
        </is>
      </c>
      <c>
        <v>TR-1/80(CP ARKASI) 45-83-M00080_45-83-M00080_2349145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13.07.2023 00:42:31</t>
        </is>
      </c>
      <c>
        <is>
          <t>13.07.2023 01:05:07</t>
        </is>
      </c>
      <c>
        <v>0.376666666</v>
      </c>
      <c>
        <v>0</v>
      </c>
      <c>
        <v>1</v>
      </c>
      <c>
        <v>0</v>
      </c>
      <c>
        <v>12</v>
      </c>
      <c>
        <v>0</v>
      </c>
      <c>
        <v>1</v>
      </c>
      <c>
        <v>0</v>
      </c>
      <c>
        <v>0</v>
      </c>
      <c>
        <v>0</v>
      </c>
      <c>
        <v>0.06519389246534725</v>
      </c>
      <c>
        <v>0</v>
      </c>
      <c>
        <v>5.013206524740294</v>
      </c>
      <c>
        <v>0</v>
      </c>
      <c>
        <v>0.48503531326288496</v>
      </c>
      <c>
        <v>0</v>
      </c>
      <c>
        <v>0</v>
      </c>
      <c>
        <v>5.563435730468527</v>
      </c>
    </row>
    <row>
      <c>
        <v>2607140</v>
      </c>
      <c>
        <v>1</v>
      </c>
      <c>
        <is>
          <t>MANİSA</t>
        </is>
      </c>
      <c>
        <v>SARUHANLI</v>
      </c>
      <c>
        <is>
          <t>OG Fideri</t>
        </is>
      </c>
      <c>
        <v>TR-100 TARIMSAL SULAMA 45-80-M01100_DIREK TIPI TRAFO HUCRESI H01_2091002</v>
      </c>
      <c>
        <v>OG Trafo Arızası</v>
      </c>
      <c>
        <v>Dağıtım-OG</v>
      </c>
      <c>
        <v>Uzun</v>
      </c>
      <c>
        <v>Şebeke işletmecisi</v>
      </c>
      <c>
        <v>Bildirimsiz</v>
      </c>
      <c>
        <is>
          <t>13.07.2023 23:31:32</t>
        </is>
      </c>
      <c>
        <is>
          <t>14.07.2023 00:34:55</t>
        </is>
      </c>
      <c>
        <v>1.056388888</v>
      </c>
      <c>
        <v>0</v>
      </c>
      <c>
        <v>0</v>
      </c>
      <c>
        <v>0</v>
      </c>
      <c>
        <v>9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31.48272978944625</v>
      </c>
      <c>
        <v>0</v>
      </c>
      <c>
        <v>0</v>
      </c>
      <c>
        <v>0</v>
      </c>
      <c>
        <v>0</v>
      </c>
      <c>
        <v>31.48272978944625</v>
      </c>
    </row>
    <row>
      <c>
        <v>2606413</v>
      </c>
      <c>
        <v>1</v>
      </c>
      <c>
        <is>
          <t>İZMİR</t>
        </is>
      </c>
      <c>
        <v>KARABAĞLAR</v>
      </c>
      <c>
        <is>
          <t>AG Fideri</t>
        </is>
      </c>
      <c>
        <v>M-1484 35-01-M01484_A_56369756_56369756</v>
      </c>
      <c>
        <v>Üçüncü Şahısların Vermiş Olduğu Hasarlar</v>
      </c>
      <c>
        <v>Dağıtım-AG</v>
      </c>
      <c>
        <v>Uzun</v>
      </c>
      <c>
        <v>Dışsal</v>
      </c>
      <c>
        <v>Bildirimsiz</v>
      </c>
      <c>
        <is>
          <t>13.07.2023 11:46:29</t>
        </is>
      </c>
      <c>
        <is>
          <t>13.07.2023 17:47:25</t>
        </is>
      </c>
      <c>
        <v>6.015555555</v>
      </c>
      <c>
        <v>0</v>
      </c>
      <c>
        <v>56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88.14996920607328</v>
      </c>
      <c>
        <v>0</v>
      </c>
      <c>
        <v>0</v>
      </c>
      <c>
        <v>0</v>
      </c>
      <c>
        <v>2.8275221339552252</v>
      </c>
      <c>
        <v>0</v>
      </c>
      <c>
        <v>0</v>
      </c>
      <c>
        <v>90.97749134002851</v>
      </c>
    </row>
    <row>
      <c>
        <v>2606307</v>
      </c>
      <c>
        <v>1</v>
      </c>
      <c>
        <is>
          <t>İZMİR</t>
        </is>
      </c>
      <c>
        <v>TORBALI</v>
      </c>
      <c>
        <is>
          <t>OG Fideri</t>
        </is>
      </c>
      <c>
        <v>ÇAPAK KÖK 35-26-M00435_HatBaşıAyırıcı_79961296 M05_79961296</v>
      </c>
      <c>
        <v>Şebeke Yenileme ve Kapasite Artışı Çalışması</v>
      </c>
      <c>
        <v>Dağıtım-OG</v>
      </c>
      <c>
        <v>Uzun</v>
      </c>
      <c>
        <v>Şebeke işletmecisi</v>
      </c>
      <c>
        <v>Bildirimli</v>
      </c>
      <c>
        <is>
          <t>13.07.2023 10:27:18</t>
        </is>
      </c>
      <c>
        <is>
          <t>13.07.2023 18:13:34</t>
        </is>
      </c>
      <c>
        <v>7.771111111</v>
      </c>
      <c>
        <v>0</v>
      </c>
      <c>
        <v>423</v>
      </c>
      <c>
        <v>1</v>
      </c>
      <c>
        <v>29</v>
      </c>
      <c>
        <v>3</v>
      </c>
      <c>
        <v>159</v>
      </c>
      <c>
        <v>1</v>
      </c>
      <c>
        <v>0</v>
      </c>
      <c>
        <v>0</v>
      </c>
      <c>
        <v>544.036347004148</v>
      </c>
      <c>
        <v>29.038285485431533</v>
      </c>
      <c>
        <v>175.77397432271263</v>
      </c>
      <c>
        <v>399.6198922350723</v>
      </c>
      <c>
        <v>959.0044926302886</v>
      </c>
      <c>
        <v>7.870494622543351</v>
      </c>
      <c>
        <v>0</v>
      </c>
      <c>
        <v>2115.3434863001967</v>
      </c>
    </row>
    <row>
      <c>
        <v>2606948</v>
      </c>
      <c>
        <v>1</v>
      </c>
      <c>
        <is>
          <t>İZMİR</t>
        </is>
      </c>
      <c>
        <v>MENEMEN</v>
      </c>
      <c>
        <is>
          <t>OG Fideri</t>
        </is>
      </c>
      <c>
        <v>MENEMEN TR-14 35-28-L00014_MENEMEN TR-17/MENEMEN TR-24 L05_66717214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13.07.2023 19:53:03</t>
        </is>
      </c>
      <c>
        <is>
          <t>13.07.2023 20:29:47</t>
        </is>
      </c>
      <c>
        <v>0.612222222</v>
      </c>
      <c>
        <v>1</v>
      </c>
      <c>
        <v>1387</v>
      </c>
      <c>
        <v>0</v>
      </c>
      <c>
        <v>0</v>
      </c>
      <c>
        <v>2</v>
      </c>
      <c>
        <v>50</v>
      </c>
      <c>
        <v>0</v>
      </c>
      <c>
        <v>0</v>
      </c>
      <c>
        <v>6.687496139752457</v>
      </c>
      <c>
        <v>237.91778961539381</v>
      </c>
      <c>
        <v>0</v>
      </c>
      <c>
        <v>0</v>
      </c>
      <c>
        <v>44.210697708285345</v>
      </c>
      <c>
        <v>32.85370134318348</v>
      </c>
      <c>
        <v>0</v>
      </c>
      <c>
        <v>0</v>
      </c>
      <c>
        <v>321.6696848066151</v>
      </c>
    </row>
    <row>
      <c>
        <v>2606407</v>
      </c>
      <c>
        <v>1</v>
      </c>
      <c>
        <is>
          <t>İZMİR</t>
        </is>
      </c>
      <c>
        <v>MENDERES</v>
      </c>
      <c>
        <is>
          <t>Kullanıcı Bağlantı Hattı</t>
        </is>
      </c>
      <c>
        <v>GÜMÜLDÜR M-27 35-25-M00027_95001425861_95001425861</v>
      </c>
      <c>
        <v>Üçüncü Şahısların Vermiş Olduğu Hasarlar</v>
      </c>
      <c>
        <v>Dağıtım-AG</v>
      </c>
      <c>
        <v>Uzun</v>
      </c>
      <c>
        <v>Dışsal</v>
      </c>
      <c>
        <v>Bildirimsiz</v>
      </c>
      <c>
        <is>
          <t>13.07.2023 11:46:11</t>
        </is>
      </c>
      <c>
        <is>
          <t>13.07.2023 12:30:32</t>
        </is>
      </c>
      <c>
        <v>0.739166666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0.3488693079788889</v>
      </c>
      <c>
        <v>0</v>
      </c>
      <c>
        <v>0</v>
      </c>
      <c>
        <v>0</v>
      </c>
      <c>
        <v>0</v>
      </c>
      <c>
        <v>0</v>
      </c>
      <c>
        <v>0</v>
      </c>
      <c>
        <v>0.3488693079788889</v>
      </c>
    </row>
    <row>
      <c>
        <v>2607037</v>
      </c>
      <c>
        <v>1</v>
      </c>
      <c>
        <is>
          <t>MANİSA</t>
        </is>
      </c>
      <c>
        <v>ALAŞEHİR</v>
      </c>
      <c>
        <is>
          <t>Dağıtım Transformatörü</t>
        </is>
      </c>
      <c>
        <v>BELENYAKA TR-5 45-73-M00698_45-73-M00698_2353694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13.07.2023 21:01:01</t>
        </is>
      </c>
      <c>
        <is>
          <t>13.07.2023 22:51:13</t>
        </is>
      </c>
      <c>
        <v>1.836666666</v>
      </c>
      <c>
        <v>0</v>
      </c>
      <c>
        <v>34</v>
      </c>
      <c>
        <v>0</v>
      </c>
      <c>
        <v>17</v>
      </c>
      <c>
        <v>0</v>
      </c>
      <c>
        <v>4</v>
      </c>
      <c>
        <v>0</v>
      </c>
      <c>
        <v>0</v>
      </c>
      <c>
        <v>0</v>
      </c>
      <c>
        <v>22.39644816353635</v>
      </c>
      <c>
        <v>0</v>
      </c>
      <c>
        <v>35.66720611723367</v>
      </c>
      <c>
        <v>0</v>
      </c>
      <c>
        <v>6.021988623117391</v>
      </c>
      <c>
        <v>0</v>
      </c>
      <c>
        <v>0</v>
      </c>
      <c>
        <v>64.0856429038874</v>
      </c>
    </row>
    <row>
      <c>
        <v>2606304</v>
      </c>
      <c>
        <v>1</v>
      </c>
      <c>
        <is>
          <t>İZMİR</t>
        </is>
      </c>
      <c>
        <v>SEFERİHİSAR</v>
      </c>
      <c>
        <is>
          <t>OG Fideri</t>
        </is>
      </c>
      <c>
        <v>M-265 BELEDİYE KÖPEK BARINAĞI ÖZEL 35-14-M00265Ö_DIREK TIPI TRAFO HUCRESI H01_2057701</v>
      </c>
      <c>
        <v>Şebeke Yenileme ve Kapasite Artışı Çalışması</v>
      </c>
      <c>
        <v>Dağıtım-OG</v>
      </c>
      <c>
        <v>Uzun</v>
      </c>
      <c>
        <v>Şebeke işletmecisi</v>
      </c>
      <c>
        <v>Bildirimli</v>
      </c>
      <c>
        <is>
          <t>13.07.2023 10:26:33</t>
        </is>
      </c>
      <c>
        <is>
          <t>13.07.2023 12:30:44</t>
        </is>
      </c>
      <c>
        <v>2.069722222</v>
      </c>
      <c>
        <v>0</v>
      </c>
      <c>
        <v>0</v>
      </c>
      <c>
        <v>0</v>
      </c>
      <c>
        <v>0</v>
      </c>
      <c>
        <v>2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16.9977618146885</v>
      </c>
      <c>
        <v>4.1279356276316665</v>
      </c>
      <c>
        <v>0</v>
      </c>
      <c>
        <v>0</v>
      </c>
      <c>
        <v>21.125697442320167</v>
      </c>
    </row>
    <row>
      <c>
        <v>2606327</v>
      </c>
      <c>
        <v>1</v>
      </c>
      <c>
        <is>
          <t>İZMİR</t>
        </is>
      </c>
      <c>
        <v>KINIK</v>
      </c>
      <c>
        <is>
          <t>Dağıtım Transformatörü</t>
        </is>
      </c>
      <c>
        <v>ALANLAR TR-1 35-24-M00065_35-24-M00065_2376349</v>
      </c>
      <c>
        <v>AG Pano Arızası</v>
      </c>
      <c>
        <v>Dağıtım-AG</v>
      </c>
      <c>
        <v>Uzun</v>
      </c>
      <c>
        <v>Şebeke işletmecisi</v>
      </c>
      <c>
        <v>Bildirimsiz</v>
      </c>
      <c>
        <is>
          <t>13.07.2023 10:41:26</t>
        </is>
      </c>
      <c>
        <is>
          <t>13.07.2023 17:32:14</t>
        </is>
      </c>
      <c>
        <v>6.846666666</v>
      </c>
      <c>
        <v>0</v>
      </c>
      <c>
        <v>0</v>
      </c>
      <c>
        <v>0</v>
      </c>
      <c>
        <v>22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378.72374830752665</v>
      </c>
      <c>
        <v>0</v>
      </c>
      <c>
        <v>15.021611312244445</v>
      </c>
      <c>
        <v>0</v>
      </c>
      <c>
        <v>0</v>
      </c>
      <c>
        <v>393.7453596197711</v>
      </c>
    </row>
    <row>
      <c>
        <v>2606513</v>
      </c>
      <c>
        <v>1</v>
      </c>
      <c>
        <is>
          <t>İZMİR</t>
        </is>
      </c>
      <c>
        <v>ALİAĞA</v>
      </c>
      <c>
        <is>
          <t>OG Fideri</t>
        </is>
      </c>
      <c>
        <v>ÇALTIDERE KÖK 35-17-M00231_HatBaşıAyırıcı_65313818 M03_65313818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13.07.2023 13:24:39</t>
        </is>
      </c>
      <c>
        <is>
          <t>13.07.2023 15:14:54</t>
        </is>
      </c>
      <c>
        <v>1.8375</v>
      </c>
      <c>
        <v>0</v>
      </c>
      <c>
        <v>192</v>
      </c>
      <c>
        <v>0</v>
      </c>
      <c>
        <v>2</v>
      </c>
      <c>
        <v>6</v>
      </c>
      <c>
        <v>19</v>
      </c>
      <c>
        <v>0</v>
      </c>
      <c>
        <v>0</v>
      </c>
      <c>
        <v>0</v>
      </c>
      <c>
        <v>45.804161988595766</v>
      </c>
      <c>
        <v>0</v>
      </c>
      <c>
        <v>0.4750982585954734</v>
      </c>
      <c>
        <v>44.742809570274126</v>
      </c>
      <c>
        <v>33.674097338841854</v>
      </c>
      <c>
        <v>0</v>
      </c>
      <c>
        <v>0</v>
      </c>
      <c>
        <v>124.69616715630721</v>
      </c>
    </row>
    <row>
      <c>
        <v>2606470</v>
      </c>
      <c>
        <v>1</v>
      </c>
      <c>
        <is>
          <t>İZMİR</t>
        </is>
      </c>
      <c>
        <v>TORBALI</v>
      </c>
      <c>
        <is>
          <t>AG Fideri</t>
        </is>
      </c>
      <c>
        <v>DAĞKIZILCA-4 35-26-M00519_12126442_56359642_56359642</v>
      </c>
      <c>
        <v>Üçüncü Şahısların Vermiş Olduğu Hasarlar</v>
      </c>
      <c>
        <v>Dağıtım-AG</v>
      </c>
      <c>
        <v>Uzun</v>
      </c>
      <c>
        <v>Dışsal</v>
      </c>
      <c>
        <v>Bildirimsiz</v>
      </c>
      <c>
        <is>
          <t>13.07.2023 12:49:15</t>
        </is>
      </c>
      <c>
        <is>
          <t>13.07.2023 14:11:16</t>
        </is>
      </c>
      <c>
        <v>1.366944444</v>
      </c>
      <c>
        <v>0</v>
      </c>
      <c>
        <v>20</v>
      </c>
      <c>
        <v>0</v>
      </c>
      <c>
        <v>6</v>
      </c>
      <c>
        <v>0</v>
      </c>
      <c>
        <v>21</v>
      </c>
      <c>
        <v>0</v>
      </c>
      <c>
        <v>0</v>
      </c>
      <c>
        <v>0</v>
      </c>
      <c>
        <v>3.339198473082224</v>
      </c>
      <c>
        <v>0</v>
      </c>
      <c>
        <v>2.226188022801944</v>
      </c>
      <c>
        <v>0</v>
      </c>
      <c>
        <v>18.101202301584035</v>
      </c>
      <c>
        <v>0</v>
      </c>
      <c>
        <v>0</v>
      </c>
      <c>
        <v>23.6665887974682</v>
      </c>
    </row>
    <row>
      <c>
        <v>2607080</v>
      </c>
      <c>
        <v>1</v>
      </c>
      <c>
        <is>
          <t>İZMİR</t>
        </is>
      </c>
      <c>
        <v>KEMALPAŞA</v>
      </c>
      <c>
        <is>
          <t>DM</t>
        </is>
      </c>
      <c>
        <v>ARMUTLU İM 35-27-A00001_TR-1 34.5 M04_2051848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13.07.2023 21:53:31</t>
        </is>
      </c>
      <c>
        <is>
          <t>13.07.2023 22:44:02</t>
        </is>
      </c>
      <c>
        <v>0.841944444</v>
      </c>
      <c>
        <v>104</v>
      </c>
      <c>
        <v>6628</v>
      </c>
      <c>
        <v>103</v>
      </c>
      <c>
        <v>183</v>
      </c>
      <c>
        <v>35</v>
      </c>
      <c>
        <v>936</v>
      </c>
      <c>
        <v>7</v>
      </c>
      <c>
        <v>1</v>
      </c>
      <c>
        <v>43.670528283736665</v>
      </c>
      <c>
        <v>1193.0381853748863</v>
      </c>
      <c>
        <v>167.26386715323562</v>
      </c>
      <c>
        <v>95.88999563870637</v>
      </c>
      <c>
        <v>38.929140086686466</v>
      </c>
      <c>
        <v>373.81260651053253</v>
      </c>
      <c>
        <v>354.36233894255525</v>
      </c>
      <c>
        <v>0</v>
      </c>
      <c>
        <v>2266.966661990339</v>
      </c>
    </row>
    <row>
      <c>
        <v>2606227</v>
      </c>
      <c>
        <v>1</v>
      </c>
      <c>
        <is>
          <t>MANİSA</t>
        </is>
      </c>
      <c>
        <v>TURGUTLU</v>
      </c>
      <c>
        <is>
          <t>DM</t>
        </is>
      </c>
      <c>
        <v>DERBENT İM-DM 45-83-A00004_SARIBEY-2 L07_54875613</v>
      </c>
      <c>
        <v>Şebeke Yenileme ve Kapasite Artışı Çalışması</v>
      </c>
      <c>
        <v>Dağıtım-OG</v>
      </c>
      <c>
        <v>Uzun</v>
      </c>
      <c>
        <v>Şebeke işletmecisi</v>
      </c>
      <c>
        <v>Bildirimli</v>
      </c>
      <c>
        <is>
          <t>13.07.2023 09:34:03</t>
        </is>
      </c>
      <c>
        <is>
          <t>13.07.2023 11:26:00</t>
        </is>
      </c>
      <c>
        <v>1.865833333</v>
      </c>
      <c>
        <v>8</v>
      </c>
      <c>
        <v>2</v>
      </c>
      <c>
        <v>184</v>
      </c>
      <c>
        <v>1</v>
      </c>
      <c>
        <v>34</v>
      </c>
      <c>
        <v>0</v>
      </c>
      <c>
        <v>0</v>
      </c>
      <c>
        <v>0</v>
      </c>
      <c>
        <v>15.81313376195398</v>
      </c>
      <c>
        <v>3.929629282438088</v>
      </c>
      <c>
        <v>654.0705219768722</v>
      </c>
      <c>
        <v>0</v>
      </c>
      <c>
        <v>122.12855279553315</v>
      </c>
      <c>
        <v>0</v>
      </c>
      <c>
        <v>0</v>
      </c>
      <c>
        <v>0</v>
      </c>
      <c>
        <v>795.9418378167975</v>
      </c>
    </row>
    <row>
      <c>
        <v>2606390</v>
      </c>
      <c>
        <v>1</v>
      </c>
      <c>
        <is>
          <t>MANİSA</t>
        </is>
      </c>
      <c>
        <v>DEMİRCİ</v>
      </c>
      <c>
        <is>
          <t>Kullanıcı Bağlantı Hattı</t>
        </is>
      </c>
      <c>
        <v>TR-14 45-74-M00014_945586859_945586859</v>
      </c>
      <c>
        <v>AG Box / Sdk Abone Çıkış Sigorta Atığı</v>
      </c>
      <c>
        <v>Dağıtım-AG</v>
      </c>
      <c>
        <v>Uzun</v>
      </c>
      <c>
        <v>Şebeke işletmecisi</v>
      </c>
      <c>
        <v>Bildirimsiz</v>
      </c>
      <c>
        <is>
          <t>13.07.2023 11:30:59</t>
        </is>
      </c>
      <c>
        <is>
          <t>13.07.2023 15:49:01</t>
        </is>
      </c>
      <c>
        <v>4.300555555</v>
      </c>
      <c>
        <v>0</v>
      </c>
      <c>
        <v>1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0.2164972697141662</v>
      </c>
      <c>
        <v>0</v>
      </c>
      <c>
        <v>0</v>
      </c>
      <c>
        <v>0.2164972697141662</v>
      </c>
    </row>
    <row>
      <c>
        <v>2606476</v>
      </c>
      <c>
        <v>1</v>
      </c>
      <c>
        <is>
          <t>MANİSA</t>
        </is>
      </c>
      <c>
        <v>TURGUTLU</v>
      </c>
      <c>
        <is>
          <t>Dağıtım Transformatörü</t>
        </is>
      </c>
      <c>
        <v>TR-1/40 45-83-M00040_45-83-M00040_2354581</v>
      </c>
      <c>
        <v>Şebeke Yenileme ve Kapasite Artışı Çalışması</v>
      </c>
      <c>
        <v>Dağıtım-AG</v>
      </c>
      <c>
        <v>Uzun</v>
      </c>
      <c>
        <v>Şebeke işletmecisi</v>
      </c>
      <c>
        <v>Bildirimli</v>
      </c>
      <c>
        <is>
          <t>13.07.2023 12:57:43</t>
        </is>
      </c>
      <c>
        <is>
          <t>13.07.2023 16:03:37</t>
        </is>
      </c>
      <c>
        <v>3.098333333</v>
      </c>
      <c>
        <v>0</v>
      </c>
      <c>
        <v>0</v>
      </c>
      <c>
        <v>0</v>
      </c>
      <c>
        <v>5</v>
      </c>
      <c>
        <v>0</v>
      </c>
      <c>
        <v>12</v>
      </c>
      <c>
        <v>0</v>
      </c>
      <c>
        <v>1</v>
      </c>
      <c>
        <v>0</v>
      </c>
      <c>
        <v>0</v>
      </c>
      <c>
        <v>0</v>
      </c>
      <c>
        <v>12.309856999218042</v>
      </c>
      <c>
        <v>0</v>
      </c>
      <c>
        <v>92.90648430139896</v>
      </c>
      <c>
        <v>0</v>
      </c>
      <c>
        <v>94.3538365325173</v>
      </c>
      <c>
        <v>199.57017783313432</v>
      </c>
    </row>
    <row>
      <c>
        <v>2606782</v>
      </c>
      <c>
        <v>1</v>
      </c>
      <c>
        <is>
          <t>İZMİR</t>
        </is>
      </c>
      <c>
        <v>BORNOVA</v>
      </c>
      <c>
        <is>
          <t>DM</t>
        </is>
      </c>
      <c>
        <v>M-2595 BEŞYOL DM 35-02-M02595_M-850 KARAÇAM KÖK M06_50219669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13.07.2023 17:42:23</t>
        </is>
      </c>
      <c>
        <is>
          <t>13.07.2023 17:46:32</t>
        </is>
      </c>
      <c>
        <v>0.069166666</v>
      </c>
      <c>
        <v>4</v>
      </c>
      <c>
        <v>285</v>
      </c>
      <c>
        <v>7</v>
      </c>
      <c>
        <v>30</v>
      </c>
      <c>
        <v>9</v>
      </c>
      <c>
        <v>25</v>
      </c>
      <c>
        <v>0</v>
      </c>
      <c>
        <v>0</v>
      </c>
      <c>
        <v>0.21600249320125053</v>
      </c>
      <c>
        <v>4.637124158790915</v>
      </c>
      <c>
        <v>0.9305429657976327</v>
      </c>
      <c>
        <v>0.5015354267610626</v>
      </c>
      <c>
        <v>1.4257674520104593</v>
      </c>
      <c>
        <v>2.137704247100906</v>
      </c>
      <c>
        <v>0</v>
      </c>
      <c>
        <v>0</v>
      </c>
      <c>
        <v>9.848676743662226</v>
      </c>
    </row>
    <row>
      <c>
        <v>2606725</v>
      </c>
      <c>
        <v>1</v>
      </c>
      <c>
        <is>
          <t>İZMİR</t>
        </is>
      </c>
      <c>
        <v>KARŞIYAKA</v>
      </c>
      <c>
        <is>
          <t>OG Fideri</t>
        </is>
      </c>
      <c>
        <v>K-1083 35-04-K01083_K-1482 K02_2114385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13.07.2023 15:55:00</t>
        </is>
      </c>
      <c>
        <is>
          <t>13.07.2023 16:42:00</t>
        </is>
      </c>
      <c>
        <v>0.783333333</v>
      </c>
      <c>
        <v>0</v>
      </c>
      <c>
        <v>3355</v>
      </c>
      <c>
        <v>0</v>
      </c>
      <c>
        <v>0</v>
      </c>
      <c>
        <v>0</v>
      </c>
      <c>
        <v>238</v>
      </c>
      <c>
        <v>0</v>
      </c>
      <c>
        <v>1</v>
      </c>
      <c>
        <v>0</v>
      </c>
      <c>
        <v>760.354464270197</v>
      </c>
      <c>
        <v>0</v>
      </c>
      <c>
        <v>0</v>
      </c>
      <c>
        <v>0</v>
      </c>
      <c>
        <v>353.2536347896967</v>
      </c>
      <c>
        <v>0</v>
      </c>
      <c>
        <v>0</v>
      </c>
      <c>
        <v>1113.6080990598937</v>
      </c>
    </row>
    <row>
      <c>
        <v>2606825</v>
      </c>
      <c>
        <v>1</v>
      </c>
      <c>
        <is>
          <t>İZMİR</t>
        </is>
      </c>
      <c>
        <v>ÇEŞME</v>
      </c>
      <c>
        <is>
          <t>DM</t>
        </is>
      </c>
      <c>
        <v>M-180 DALYAN ARITMA DM 35-18-M00180_L-192 L05_66030458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13.07.2023 18:18:35</t>
        </is>
      </c>
      <c>
        <is>
          <t>13.07.2023 18:34:23</t>
        </is>
      </c>
      <c>
        <v>0.263333333</v>
      </c>
      <c>
        <v>1</v>
      </c>
      <c>
        <v>424</v>
      </c>
      <c>
        <v>0</v>
      </c>
      <c>
        <v>0</v>
      </c>
      <c>
        <v>2</v>
      </c>
      <c>
        <v>17</v>
      </c>
      <c>
        <v>0</v>
      </c>
      <c>
        <v>0</v>
      </c>
      <c>
        <v>6.257803257006725</v>
      </c>
      <c>
        <v>43.46041472482187</v>
      </c>
      <c>
        <v>0</v>
      </c>
      <c>
        <v>0</v>
      </c>
      <c>
        <v>3.1907730788477178</v>
      </c>
      <c>
        <v>9.211467192749113</v>
      </c>
      <c>
        <v>0</v>
      </c>
      <c>
        <v>0</v>
      </c>
      <c>
        <v>62.120458253425426</v>
      </c>
    </row>
    <row>
      <c>
        <v>2606765</v>
      </c>
      <c>
        <v>1</v>
      </c>
      <c>
        <is>
          <t>MANİSA</t>
        </is>
      </c>
      <c>
        <v>SARUHANLI</v>
      </c>
      <c>
        <is>
          <t>OG Fideri</t>
        </is>
      </c>
      <c>
        <v>KAYIŞLAR TR-3 45-80-M00141_DIREK TIPI TRAFO HUCRESI H01_2083368</v>
      </c>
      <c>
        <v>OG Trafo Arızası</v>
      </c>
      <c>
        <v>Dağıtım-OG</v>
      </c>
      <c>
        <v>Uzun</v>
      </c>
      <c>
        <v>Şebeke işletmecisi</v>
      </c>
      <c>
        <v>Bildirimsiz</v>
      </c>
      <c>
        <is>
          <t>13.07.2023 17:15:07</t>
        </is>
      </c>
      <c>
        <is>
          <t>13.07.2023 19:24:01</t>
        </is>
      </c>
      <c>
        <v>2.148333333</v>
      </c>
      <c>
        <v>0</v>
      </c>
      <c>
        <v>45</v>
      </c>
      <c>
        <v>0</v>
      </c>
      <c>
        <v>11</v>
      </c>
      <c>
        <v>0</v>
      </c>
      <c>
        <v>9</v>
      </c>
      <c>
        <v>0</v>
      </c>
      <c>
        <v>0</v>
      </c>
      <c>
        <v>0</v>
      </c>
      <c>
        <v>18.761501674674783</v>
      </c>
      <c>
        <v>0</v>
      </c>
      <c>
        <v>96.11201529960655</v>
      </c>
      <c>
        <v>0</v>
      </c>
      <c>
        <v>3.701659109375779</v>
      </c>
      <c>
        <v>0</v>
      </c>
      <c>
        <v>0</v>
      </c>
      <c>
        <v>118.57517608365711</v>
      </c>
    </row>
    <row>
      <c>
        <v>2607070</v>
      </c>
      <c>
        <v>2</v>
      </c>
      <c>
        <is>
          <t>MANİSA</t>
        </is>
      </c>
      <c>
        <v>SARIGÖL</v>
      </c>
      <c>
        <is>
          <t>OG Fideri</t>
        </is>
      </c>
      <c>
        <v>DİNDARLI KÖK TR-3 KAKLIK 45-79-M00395_HatBaşıAyırıcı_64291096 M06_64291096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13.07.2023 22:22:18</t>
        </is>
      </c>
      <c>
        <is>
          <t>13.07.2023 22:43:00</t>
        </is>
      </c>
      <c>
        <v>0.345</v>
      </c>
      <c>
        <v>0</v>
      </c>
      <c>
        <v>490</v>
      </c>
      <c>
        <v>0</v>
      </c>
      <c>
        <v>27</v>
      </c>
      <c>
        <v>0</v>
      </c>
      <c>
        <v>36</v>
      </c>
      <c>
        <v>0</v>
      </c>
      <c>
        <v>0</v>
      </c>
      <c>
        <v>0</v>
      </c>
      <c>
        <v>25.170972074139687</v>
      </c>
      <c>
        <v>0</v>
      </c>
      <c>
        <v>16.56059231966962</v>
      </c>
      <c>
        <v>0</v>
      </c>
      <c>
        <v>3.4379123715498277</v>
      </c>
      <c>
        <v>0</v>
      </c>
      <c>
        <v>0</v>
      </c>
      <c>
        <v>45.169476765359136</v>
      </c>
    </row>
    <row>
      <c>
        <v>2606742</v>
      </c>
      <c>
        <v>1</v>
      </c>
      <c>
        <is>
          <t>MANİSA</t>
        </is>
      </c>
      <c>
        <v>TURGUTLU</v>
      </c>
      <c>
        <is>
          <t>Saha Dağıtım Kutusu (SDK)</t>
        </is>
      </c>
      <c>
        <v>TR-2/96 45-83-M00783_A A01_65879759</v>
      </c>
      <c>
        <v>AG Tel Kopuğu</v>
      </c>
      <c>
        <v>Dağıtım-AG</v>
      </c>
      <c>
        <v>Uzun</v>
      </c>
      <c>
        <v>Şebeke işletmecisi</v>
      </c>
      <c>
        <v>Bildirimsiz</v>
      </c>
      <c>
        <is>
          <t>13.07.2023 16:20:35</t>
        </is>
      </c>
      <c>
        <is>
          <t>13.07.2023 18:09:50</t>
        </is>
      </c>
      <c>
        <v>1.820833333</v>
      </c>
      <c>
        <v>0</v>
      </c>
      <c>
        <v>91</v>
      </c>
      <c>
        <v>0</v>
      </c>
      <c>
        <v>0</v>
      </c>
      <c>
        <v>0</v>
      </c>
      <c>
        <v>23</v>
      </c>
      <c>
        <v>0</v>
      </c>
      <c>
        <v>0</v>
      </c>
      <c>
        <v>0</v>
      </c>
      <c>
        <v>34.0047029379045</v>
      </c>
      <c>
        <v>0</v>
      </c>
      <c>
        <v>0</v>
      </c>
      <c>
        <v>0</v>
      </c>
      <c>
        <v>27.925445165874663</v>
      </c>
      <c>
        <v>0</v>
      </c>
      <c>
        <v>0</v>
      </c>
      <c>
        <v>61.93014810377916</v>
      </c>
    </row>
    <row>
      <c>
        <v>2606387</v>
      </c>
      <c>
        <v>1</v>
      </c>
      <c>
        <is>
          <t>İZMİR</t>
        </is>
      </c>
      <c>
        <v>SEFERİHİSAR</v>
      </c>
      <c>
        <is>
          <t>Dağıtım Transformatörü</t>
        </is>
      </c>
      <c>
        <v>M-22 HASTANE ÖNÜ 35-14-M00022_35-14-M00022_2370854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13.07.2023 11:27:21</t>
        </is>
      </c>
      <c>
        <is>
          <t>13.07.2023 14:17:07</t>
        </is>
      </c>
      <c>
        <v>2.829444444</v>
      </c>
      <c>
        <v>0</v>
      </c>
      <c>
        <v>153</v>
      </c>
      <c>
        <v>0</v>
      </c>
      <c>
        <v>1</v>
      </c>
      <c>
        <v>0</v>
      </c>
      <c>
        <v>55</v>
      </c>
      <c>
        <v>0</v>
      </c>
      <c>
        <v>0</v>
      </c>
      <c>
        <v>0</v>
      </c>
      <c>
        <v>99.24007386038913</v>
      </c>
      <c>
        <v>0</v>
      </c>
      <c>
        <v>0</v>
      </c>
      <c>
        <v>0</v>
      </c>
      <c>
        <v>242.55936640308892</v>
      </c>
      <c>
        <v>0</v>
      </c>
      <c>
        <v>0</v>
      </c>
      <c>
        <v>341.79944026347806</v>
      </c>
    </row>
    <row>
      <c>
        <v>2606241</v>
      </c>
      <c>
        <v>1</v>
      </c>
      <c>
        <is>
          <t>MANİSA</t>
        </is>
      </c>
      <c>
        <v>TURGUTLU</v>
      </c>
      <c>
        <is>
          <t>KÖK</t>
        </is>
      </c>
      <c>
        <v>İZZETTİN KÖK 45-83-M00132_SİNİRLİ M02_2107098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13.07.2023 09:43:21</t>
        </is>
      </c>
      <c>
        <is>
          <t>13.07.2023 11:59:55</t>
        </is>
      </c>
      <c>
        <v>2.276111111</v>
      </c>
      <c>
        <v>2</v>
      </c>
      <c>
        <v>381</v>
      </c>
      <c>
        <v>148</v>
      </c>
      <c>
        <v>58</v>
      </c>
      <c>
        <v>12</v>
      </c>
      <c>
        <v>35</v>
      </c>
      <c>
        <v>0</v>
      </c>
      <c>
        <v>0</v>
      </c>
      <c>
        <v>1.0606043021011111</v>
      </c>
      <c>
        <v>155.72178261414894</v>
      </c>
      <c>
        <v>1550.6074925633952</v>
      </c>
      <c>
        <v>434.67650256119157</v>
      </c>
      <c>
        <v>61.7775962805328</v>
      </c>
      <c>
        <v>74.70234058494556</v>
      </c>
      <c>
        <v>0</v>
      </c>
      <c>
        <v>0</v>
      </c>
      <c>
        <v>2278.546318906315</v>
      </c>
    </row>
    <row>
      <c>
        <v>2606934</v>
      </c>
      <c>
        <v>1</v>
      </c>
      <c>
        <is>
          <t>İZMİR</t>
        </is>
      </c>
      <c>
        <v>MENDERES</v>
      </c>
      <c>
        <is>
          <t>Dağıtım Transformatörü</t>
        </is>
      </c>
      <c>
        <v>OĞLANANASI TR-10 35-22-M00263_35-22-M00263_2350447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13.07.2023 19:35:55</t>
        </is>
      </c>
      <c>
        <is>
          <t>13.07.2023 23:24:07</t>
        </is>
      </c>
      <c>
        <v>3.803333333</v>
      </c>
      <c>
        <v>0</v>
      </c>
      <c>
        <v>58</v>
      </c>
      <c>
        <v>0</v>
      </c>
      <c>
        <v>29</v>
      </c>
      <c>
        <v>0</v>
      </c>
      <c>
        <v>14</v>
      </c>
      <c>
        <v>0</v>
      </c>
      <c>
        <v>0</v>
      </c>
      <c>
        <v>0</v>
      </c>
      <c>
        <v>69.66265174705228</v>
      </c>
      <c>
        <v>0</v>
      </c>
      <c>
        <v>452.90655089174135</v>
      </c>
      <c>
        <v>0</v>
      </c>
      <c>
        <v>88.70538600912947</v>
      </c>
      <c>
        <v>0</v>
      </c>
      <c>
        <v>0</v>
      </c>
      <c>
        <v>611.2745886479231</v>
      </c>
    </row>
    <row>
      <c>
        <v>2606619</v>
      </c>
      <c>
        <v>1</v>
      </c>
      <c>
        <is>
          <t>MANİSA</t>
        </is>
      </c>
      <c>
        <v>ŞEHZADELER</v>
      </c>
      <c>
        <is>
          <t>KÖK</t>
        </is>
      </c>
      <c>
        <v>GÜZELKÖY KÖK 45-71-M00123_HAŞİM AKCURA ENH M03_50218077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13.07.2023 15:02:45</t>
        </is>
      </c>
      <c>
        <is>
          <t>13.07.2023 15:25:22</t>
        </is>
      </c>
      <c>
        <v>0.376944444</v>
      </c>
      <c>
        <v>5</v>
      </c>
      <c>
        <v>12</v>
      </c>
      <c>
        <v>192</v>
      </c>
      <c>
        <v>121</v>
      </c>
      <c>
        <v>15</v>
      </c>
      <c>
        <v>8</v>
      </c>
      <c>
        <v>0</v>
      </c>
      <c>
        <v>0</v>
      </c>
      <c>
        <v>1.1602941043096007</v>
      </c>
      <c>
        <v>1.5441898600366784</v>
      </c>
      <c>
        <v>337.3497447242924</v>
      </c>
      <c>
        <v>92.84014800552828</v>
      </c>
      <c>
        <v>11.11498547486979</v>
      </c>
      <c>
        <v>4.236175801667578</v>
      </c>
      <c>
        <v>0</v>
      </c>
      <c>
        <v>0</v>
      </c>
      <c>
        <v>448.2455379707043</v>
      </c>
    </row>
    <row>
      <c>
        <v>2606846</v>
      </c>
      <c>
        <v>2</v>
      </c>
      <c>
        <is>
          <t>MANİSA</t>
        </is>
      </c>
      <c>
        <v>SALİHLİ</v>
      </c>
      <c>
        <is>
          <t>Dağıtım Transformatörü</t>
        </is>
      </c>
      <c>
        <v>CAFERBEYLI TR-2 45-78-L00704_45-78-L00704_2357537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13.07.2023 19:16:31</t>
        </is>
      </c>
      <c>
        <is>
          <t>13.07.2023 20:30:18</t>
        </is>
      </c>
      <c>
        <v>1.229722222</v>
      </c>
      <c>
        <v>0</v>
      </c>
      <c>
        <v>185</v>
      </c>
      <c>
        <v>0</v>
      </c>
      <c>
        <v>5</v>
      </c>
      <c>
        <v>0</v>
      </c>
      <c>
        <v>12</v>
      </c>
      <c>
        <v>0</v>
      </c>
      <c>
        <v>0</v>
      </c>
      <c>
        <v>0</v>
      </c>
      <c>
        <v>48.12136043326978</v>
      </c>
      <c>
        <v>0</v>
      </c>
      <c>
        <v>10.333321482586246</v>
      </c>
      <c>
        <v>0</v>
      </c>
      <c>
        <v>27.65045444644553</v>
      </c>
      <c>
        <v>0</v>
      </c>
      <c>
        <v>0</v>
      </c>
      <c>
        <v>86.10513636230155</v>
      </c>
    </row>
    <row>
      <c>
        <v>2606788</v>
      </c>
      <c>
        <v>1</v>
      </c>
      <c>
        <is>
          <t>İZMİR</t>
        </is>
      </c>
      <c>
        <v>DİKİLİ</v>
      </c>
      <c>
        <is>
          <t>AG Fideri</t>
        </is>
      </c>
      <c>
        <v>KATIRALAN TR-1 35-30-M00160_C_90960620_90960620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13.07.2023 17:48:51</t>
        </is>
      </c>
      <c>
        <is>
          <t>13.07.2023 20:20:21</t>
        </is>
      </c>
      <c>
        <v>2.525</v>
      </c>
      <c>
        <v>0</v>
      </c>
      <c>
        <v>29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9.52350985071441</v>
      </c>
      <c>
        <v>0</v>
      </c>
      <c>
        <v>0</v>
      </c>
      <c>
        <v>0</v>
      </c>
      <c>
        <v>4.581903370671666</v>
      </c>
      <c>
        <v>0</v>
      </c>
      <c>
        <v>0</v>
      </c>
      <c>
        <v>14.105413221386076</v>
      </c>
    </row>
    <row>
      <c>
        <v>2606201</v>
      </c>
      <c>
        <v>1</v>
      </c>
      <c>
        <is>
          <t>MANİSA</t>
        </is>
      </c>
      <c>
        <v>YUNUSEMRE</v>
      </c>
      <c>
        <is>
          <t>OG Fideri</t>
        </is>
      </c>
      <c>
        <v>MURADİYE TR-5 (ESKİ MEZARLIK YANI) 45-71-M00204_COCA COLA M02_2091441</v>
      </c>
      <c>
        <v>Şebeke Yenileme ve Kapasite Artışı Çalışması</v>
      </c>
      <c>
        <v>Dağıtım-OG</v>
      </c>
      <c>
        <v>Uzun</v>
      </c>
      <c>
        <v>Şebeke işletmecisi</v>
      </c>
      <c>
        <v>Bildirimli</v>
      </c>
      <c>
        <is>
          <t>13.07.2023 09:17:58</t>
        </is>
      </c>
      <c>
        <is>
          <t>13.07.2023 15:17:13</t>
        </is>
      </c>
      <c>
        <v>5.9875</v>
      </c>
      <c>
        <v>4</v>
      </c>
      <c>
        <v>87</v>
      </c>
      <c>
        <v>10</v>
      </c>
      <c>
        <v>102</v>
      </c>
      <c>
        <v>10</v>
      </c>
      <c>
        <v>13</v>
      </c>
      <c>
        <v>1</v>
      </c>
      <c>
        <v>0</v>
      </c>
      <c>
        <v>10.33294062373568</v>
      </c>
      <c>
        <v>147.04309253379208</v>
      </c>
      <c>
        <v>118.3505787317199</v>
      </c>
      <c>
        <v>649.2573918301661</v>
      </c>
      <c>
        <v>492.34911601372596</v>
      </c>
      <c>
        <v>99.70710233205925</v>
      </c>
      <c>
        <v>186.87242048071852</v>
      </c>
      <c>
        <v>0</v>
      </c>
      <c>
        <v>1703.9126425459176</v>
      </c>
    </row>
    <row>
      <c>
        <v>2606118</v>
      </c>
      <c>
        <v>1</v>
      </c>
      <c>
        <is>
          <t>İZMİR</t>
        </is>
      </c>
      <c>
        <v>MENEMEN</v>
      </c>
      <c>
        <is>
          <t>DM</t>
        </is>
      </c>
      <c>
        <v>MENEMEN İM 35-28-A00001_KESİKKÖY-1 M17_2311063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13.07.2023 08:17:00</t>
        </is>
      </c>
      <c>
        <is>
          <t>13.07.2023 08:21:00</t>
        </is>
      </c>
      <c>
        <v>0.066666666</v>
      </c>
      <c>
        <v>20</v>
      </c>
      <c>
        <v>177</v>
      </c>
      <c>
        <v>7</v>
      </c>
      <c>
        <v>0</v>
      </c>
      <c>
        <v>12</v>
      </c>
      <c>
        <v>0</v>
      </c>
      <c>
        <v>1</v>
      </c>
      <c>
        <v>0</v>
      </c>
      <c>
        <v>0.5091855884467399</v>
      </c>
      <c>
        <v>2.867966877660124</v>
      </c>
      <c>
        <v>5.96362896573642</v>
      </c>
      <c>
        <v>0</v>
      </c>
      <c>
        <v>6.4828570065972535</v>
      </c>
      <c>
        <v>0</v>
      </c>
      <c>
        <v>8.1251346016</v>
      </c>
      <c>
        <v>0</v>
      </c>
      <c>
        <v>23.948773040040535</v>
      </c>
    </row>
    <row>
      <c>
        <v>2606450</v>
      </c>
      <c>
        <v>1</v>
      </c>
      <c>
        <is>
          <t>İZMİR</t>
        </is>
      </c>
      <c>
        <v>TORBALI</v>
      </c>
      <c>
        <is>
          <t>AG Fideri</t>
        </is>
      </c>
      <c>
        <v>ÇAYBAŞI DM-1/11 35-26-L00215__56358352_56358352</v>
      </c>
      <c>
        <v>Şebeke Yenileme ve Kapasite Artışı Çalışması</v>
      </c>
      <c>
        <v>Dağıtım-AG</v>
      </c>
      <c>
        <v>Uzun</v>
      </c>
      <c>
        <v>Şebeke işletmecisi</v>
      </c>
      <c>
        <v>Bildirimli</v>
      </c>
      <c>
        <is>
          <t>13.07.2023 10:47:11</t>
        </is>
      </c>
      <c>
        <is>
          <t>13.07.2023 19:07:17</t>
        </is>
      </c>
      <c>
        <v>8.335</v>
      </c>
      <c>
        <v>0</v>
      </c>
      <c>
        <v>102</v>
      </c>
      <c>
        <v>0</v>
      </c>
      <c>
        <v>4</v>
      </c>
      <c>
        <v>0</v>
      </c>
      <c>
        <v>10</v>
      </c>
      <c>
        <v>0</v>
      </c>
      <c>
        <v>0</v>
      </c>
      <c>
        <v>0</v>
      </c>
      <c>
        <v>221.60692312080332</v>
      </c>
      <c>
        <v>0</v>
      </c>
      <c>
        <v>127.56376490532494</v>
      </c>
      <c>
        <v>0</v>
      </c>
      <c>
        <v>67.4880832734207</v>
      </c>
      <c>
        <v>0</v>
      </c>
      <c>
        <v>0</v>
      </c>
      <c>
        <v>416.6587712995489</v>
      </c>
    </row>
    <row>
      <c>
        <v>2606264</v>
      </c>
      <c>
        <v>1</v>
      </c>
      <c>
        <is>
          <t>İZMİR</t>
        </is>
      </c>
      <c>
        <v>MENDERES</v>
      </c>
      <c>
        <is>
          <t>DM</t>
        </is>
      </c>
      <c>
        <v>DEĞİRMENDERE DM 35-22-M00085_ÇAMÖNÜ - ATAKÖY M09_50066612</v>
      </c>
      <c>
        <v>Şebeke Bakım Çalışması</v>
      </c>
      <c>
        <v>Dağıtım-OG</v>
      </c>
      <c>
        <v>Uzun</v>
      </c>
      <c>
        <v>Şebeke işletmecisi</v>
      </c>
      <c>
        <v>Bildirimli</v>
      </c>
      <c>
        <is>
          <t>13.07.2023 10:00:15</t>
        </is>
      </c>
      <c>
        <is>
          <t>13.07.2023 14:59:04</t>
        </is>
      </c>
      <c>
        <v>4.980277777</v>
      </c>
      <c>
        <v>1</v>
      </c>
      <c>
        <v>1521</v>
      </c>
      <c>
        <v>17</v>
      </c>
      <c>
        <v>463</v>
      </c>
      <c>
        <v>14</v>
      </c>
      <c>
        <v>311</v>
      </c>
      <c>
        <v>0</v>
      </c>
      <c>
        <v>1</v>
      </c>
      <c>
        <v>4.157706716719038</v>
      </c>
      <c>
        <v>2182.3057613456535</v>
      </c>
      <c>
        <v>1666.619883347077</v>
      </c>
      <c>
        <v>2601.5827133649564</v>
      </c>
      <c>
        <v>1177.109713893261</v>
      </c>
      <c>
        <v>1553.106631122194</v>
      </c>
      <c>
        <v>0</v>
      </c>
      <c>
        <v>12.363696127034313</v>
      </c>
      <c>
        <v>9197.246105916896</v>
      </c>
    </row>
    <row>
      <c>
        <v>2606470</v>
      </c>
      <c>
        <v>2</v>
      </c>
      <c>
        <is>
          <t>İZMİR</t>
        </is>
      </c>
      <c>
        <v>TORBALI</v>
      </c>
      <c>
        <is>
          <t>Dağıtım Transformatörü</t>
        </is>
      </c>
      <c>
        <v>DAĞKIZILCA-4 35-26-M00519_35-26-M00519_2350177</v>
      </c>
      <c>
        <v>Üçüncü Şahısların Vermiş Olduğu Hasarlar</v>
      </c>
      <c>
        <v>Dağıtım-AG</v>
      </c>
      <c>
        <v>Uzun</v>
      </c>
      <c>
        <v>Dışsal</v>
      </c>
      <c>
        <v>Bildirimsiz</v>
      </c>
      <c>
        <is>
          <t>13.07.2023 14:11:16</t>
        </is>
      </c>
      <c>
        <is>
          <t>13.07.2023 15:57:37</t>
        </is>
      </c>
      <c>
        <v>1.7725</v>
      </c>
      <c>
        <v>0</v>
      </c>
      <c>
        <v>55</v>
      </c>
      <c>
        <v>0</v>
      </c>
      <c>
        <v>21</v>
      </c>
      <c>
        <v>0</v>
      </c>
      <c>
        <v>60</v>
      </c>
      <c>
        <v>0</v>
      </c>
      <c>
        <v>0</v>
      </c>
      <c>
        <v>0</v>
      </c>
      <c>
        <v>15.72915883434825</v>
      </c>
      <c>
        <v>0</v>
      </c>
      <c>
        <v>29.40382725053433</v>
      </c>
      <c>
        <v>0</v>
      </c>
      <c>
        <v>60.73086068844139</v>
      </c>
      <c>
        <v>0</v>
      </c>
      <c>
        <v>0</v>
      </c>
      <c>
        <v>105.86384677332397</v>
      </c>
    </row>
    <row>
      <c>
        <v>2606702</v>
      </c>
      <c>
        <v>1</v>
      </c>
      <c>
        <is>
          <t>İZMİR</t>
        </is>
      </c>
      <c>
        <v>KARABURUN</v>
      </c>
      <c>
        <is>
          <t>OG Fideri</t>
        </is>
      </c>
      <c>
        <v>MORDOĞAN TR-2 35-21-L00140_MORDOĞAN TR-3 L02_72183035</v>
      </c>
      <c>
        <v>Plansız Kesinti / Müdahale</v>
      </c>
      <c>
        <v>Dağıtım-OG</v>
      </c>
      <c>
        <v>Uzun</v>
      </c>
      <c>
        <v>Şebeke işletmecisi</v>
      </c>
      <c>
        <v>Bildirimsiz</v>
      </c>
      <c>
        <is>
          <t>13.07.2023 16:19:55</t>
        </is>
      </c>
      <c>
        <is>
          <t>13.07.2023 16:56:22</t>
        </is>
      </c>
      <c>
        <v>0.6075</v>
      </c>
      <c>
        <v>0</v>
      </c>
      <c>
        <v>1024</v>
      </c>
      <c>
        <v>0</v>
      </c>
      <c>
        <v>1</v>
      </c>
      <c>
        <v>5</v>
      </c>
      <c>
        <v>70</v>
      </c>
      <c>
        <v>0</v>
      </c>
      <c>
        <v>0</v>
      </c>
      <c>
        <v>0</v>
      </c>
      <c>
        <v>131.75274078259082</v>
      </c>
      <c>
        <v>0</v>
      </c>
      <c>
        <v>0.5933387985560641</v>
      </c>
      <c>
        <v>6.887800077539433</v>
      </c>
      <c>
        <v>114.54572715957113</v>
      </c>
      <c>
        <v>0</v>
      </c>
      <c>
        <v>0</v>
      </c>
      <c>
        <v>253.77960681825743</v>
      </c>
    </row>
    <row>
      <c>
        <v>2606456</v>
      </c>
      <c>
        <v>1</v>
      </c>
      <c>
        <is>
          <t>MANİSA</t>
        </is>
      </c>
      <c>
        <v>DEMİRCİ</v>
      </c>
      <c>
        <is>
          <t>KÖK</t>
        </is>
      </c>
      <c>
        <v>ÖRÜCÜLER KÖK 45-74-M00355_BARDAKÇI M04_79409498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13.07.2023 12:44:31</t>
        </is>
      </c>
      <c>
        <is>
          <t>13.07.2023 13:30:55</t>
        </is>
      </c>
      <c>
        <v>0.773333333</v>
      </c>
      <c>
        <v>0</v>
      </c>
      <c>
        <v>256</v>
      </c>
      <c>
        <v>0</v>
      </c>
      <c>
        <v>1</v>
      </c>
      <c>
        <v>3</v>
      </c>
      <c>
        <v>38</v>
      </c>
      <c>
        <v>0</v>
      </c>
      <c>
        <v>0</v>
      </c>
      <c>
        <v>0</v>
      </c>
      <c>
        <v>19.74625295595514</v>
      </c>
      <c>
        <v>0</v>
      </c>
      <c>
        <v>0.00024250413264202778</v>
      </c>
      <c>
        <v>6.088059741762021</v>
      </c>
      <c>
        <v>7.070761282507559</v>
      </c>
      <c>
        <v>0</v>
      </c>
      <c>
        <v>0</v>
      </c>
      <c>
        <v>32.905316484357364</v>
      </c>
    </row>
    <row>
      <c>
        <v>2606997</v>
      </c>
      <c>
        <v>1</v>
      </c>
      <c>
        <is>
          <t>İZMİR</t>
        </is>
      </c>
      <c>
        <v>BAYINDIR</v>
      </c>
      <c>
        <is>
          <t>AG Fideri</t>
        </is>
      </c>
      <c>
        <v>CANLI TR-3 35-20-L00134_A_91207256_91207256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13.07.2023 19:56:00</t>
        </is>
      </c>
      <c>
        <is>
          <t>13.07.2023 20:55:28</t>
        </is>
      </c>
      <c>
        <v>0.991111111</v>
      </c>
      <c>
        <v>0</v>
      </c>
      <c>
        <v>70</v>
      </c>
      <c>
        <v>0</v>
      </c>
      <c>
        <v>0</v>
      </c>
      <c>
        <v>0</v>
      </c>
      <c>
        <v>33</v>
      </c>
      <c>
        <v>0</v>
      </c>
      <c>
        <v>0</v>
      </c>
      <c>
        <v>0</v>
      </c>
      <c>
        <v>17.298431126999425</v>
      </c>
      <c>
        <v>0</v>
      </c>
      <c>
        <v>0</v>
      </c>
      <c>
        <v>0</v>
      </c>
      <c>
        <v>27.43693157706291</v>
      </c>
      <c>
        <v>0</v>
      </c>
      <c>
        <v>0</v>
      </c>
      <c>
        <v>44.73536270406234</v>
      </c>
    </row>
    <row>
      <c>
        <v>2606848</v>
      </c>
      <c>
        <v>1</v>
      </c>
      <c>
        <is>
          <t>MANİSA</t>
        </is>
      </c>
      <c>
        <v>TURGUTLU</v>
      </c>
      <c>
        <is>
          <t>AG Fideri</t>
        </is>
      </c>
      <c>
        <v>TR-2/101 45-83-M00775__72373452_72373452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13.07.2023 18:30:55</t>
        </is>
      </c>
      <c>
        <is>
          <t>13.07.2023 19:53:42</t>
        </is>
      </c>
      <c>
        <v>1.379722222</v>
      </c>
      <c>
        <v>0</v>
      </c>
      <c>
        <v>208</v>
      </c>
      <c>
        <v>0</v>
      </c>
      <c>
        <v>0</v>
      </c>
      <c>
        <v>0</v>
      </c>
      <c>
        <v>67</v>
      </c>
      <c>
        <v>0</v>
      </c>
      <c>
        <v>1</v>
      </c>
      <c>
        <v>0</v>
      </c>
      <c>
        <v>57.9931663965464</v>
      </c>
      <c>
        <v>0</v>
      </c>
      <c>
        <v>0</v>
      </c>
      <c>
        <v>0</v>
      </c>
      <c>
        <v>76.25284961220154</v>
      </c>
      <c>
        <v>0</v>
      </c>
      <c>
        <v>4.231261122093393</v>
      </c>
      <c>
        <v>138.47727713084134</v>
      </c>
    </row>
    <row>
      <c>
        <v>2606393</v>
      </c>
      <c>
        <v>1</v>
      </c>
      <c>
        <is>
          <t>MANİSA</t>
        </is>
      </c>
      <c>
        <v>SALİHLİ</v>
      </c>
      <c>
        <is>
          <t>DM</t>
        </is>
      </c>
      <c>
        <v>YILMAZ İM 45-78-A00003_KAPANCI (YARAŞLI) L10_2103969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13.07.2023 11:38:21</t>
        </is>
      </c>
      <c>
        <is>
          <t>13.07.2023 11:46:39</t>
        </is>
      </c>
      <c>
        <v>0.138333333</v>
      </c>
      <c>
        <v>5</v>
      </c>
      <c>
        <v>1621</v>
      </c>
      <c>
        <v>227</v>
      </c>
      <c>
        <v>162</v>
      </c>
      <c>
        <v>34</v>
      </c>
      <c>
        <v>163</v>
      </c>
      <c>
        <v>1</v>
      </c>
      <c>
        <v>1</v>
      </c>
      <c>
        <v>5.2452634682864305</v>
      </c>
      <c>
        <v>52.7663521035881</v>
      </c>
      <c>
        <v>230.43803142355264</v>
      </c>
      <c>
        <v>88.04274892377406</v>
      </c>
      <c>
        <v>33.06664420276229</v>
      </c>
      <c>
        <v>22.989251146800157</v>
      </c>
      <c>
        <v>1.1831871642934952</v>
      </c>
      <c>
        <v>0.05250590063456733</v>
      </c>
      <c>
        <v>433.78398433369176</v>
      </c>
    </row>
    <row>
      <c>
        <v>2606616</v>
      </c>
      <c>
        <v>1</v>
      </c>
      <c>
        <is>
          <t>İZMİR</t>
        </is>
      </c>
      <c>
        <v>BORNOVA</v>
      </c>
      <c>
        <is>
          <t>Kullanıcı Bağlantı Hattı</t>
        </is>
      </c>
      <c>
        <v>M-668 GÖKDERE TR-1 35-02-M00668_99766621_99766621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13.07.2023 15:01:44</t>
        </is>
      </c>
      <c>
        <is>
          <t>13.07.2023 17:14:17</t>
        </is>
      </c>
      <c>
        <v>2.209166666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0.8555966999236828</v>
      </c>
      <c>
        <v>0</v>
      </c>
      <c>
        <v>0</v>
      </c>
      <c>
        <v>0</v>
      </c>
      <c>
        <v>0</v>
      </c>
      <c>
        <v>0</v>
      </c>
      <c>
        <v>0</v>
      </c>
      <c>
        <v>0.8555966999236828</v>
      </c>
    </row>
    <row>
      <c>
        <v>2606865</v>
      </c>
      <c>
        <v>1</v>
      </c>
      <c>
        <is>
          <t>İZMİR</t>
        </is>
      </c>
      <c>
        <v>ALİAĞA</v>
      </c>
      <c>
        <is>
          <t>Dağıtım Transformatörü</t>
        </is>
      </c>
      <c>
        <v>TR-57 35-17-M00057_35-17-M00057_66229688</v>
      </c>
      <c>
        <v>AG Tel Kopuğu</v>
      </c>
      <c>
        <v>Dağıtım-AG</v>
      </c>
      <c>
        <v>Uzun</v>
      </c>
      <c>
        <v>Şebeke işletmecisi</v>
      </c>
      <c>
        <v>Bildirimsiz</v>
      </c>
      <c>
        <is>
          <t>13.07.2023 18:34:13</t>
        </is>
      </c>
      <c>
        <is>
          <t>14.07.2023 01:01:51</t>
        </is>
      </c>
      <c>
        <v>6.460555555</v>
      </c>
      <c>
        <v>0</v>
      </c>
      <c>
        <v>664</v>
      </c>
      <c>
        <v>0</v>
      </c>
      <c>
        <v>0</v>
      </c>
      <c>
        <v>0</v>
      </c>
      <c>
        <v>25</v>
      </c>
      <c>
        <v>0</v>
      </c>
      <c>
        <v>0</v>
      </c>
      <c>
        <v>0</v>
      </c>
      <c>
        <v>918.2370675364833</v>
      </c>
      <c>
        <v>0</v>
      </c>
      <c>
        <v>0</v>
      </c>
      <c>
        <v>0</v>
      </c>
      <c>
        <v>215.31489012600656</v>
      </c>
      <c>
        <v>0</v>
      </c>
      <c>
        <v>0</v>
      </c>
      <c>
        <v>1133.55195766249</v>
      </c>
    </row>
    <row>
      <c>
        <v>2606914</v>
      </c>
      <c>
        <v>1</v>
      </c>
      <c>
        <is>
          <t>İZMİR</t>
        </is>
      </c>
      <c>
        <v>KARABURUN</v>
      </c>
      <c>
        <is>
          <t>Dağıtım Transformatörü</t>
        </is>
      </c>
      <c>
        <v>MORDOĞAN TR-3 35-21-L00141_35-21-L00141_72179417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13.07.2023 17:01:00</t>
        </is>
      </c>
      <c>
        <is>
          <t>13.07.2023 21:02:04</t>
        </is>
      </c>
      <c>
        <v>4.017777777</v>
      </c>
      <c>
        <v>0</v>
      </c>
      <c>
        <v>279</v>
      </c>
      <c>
        <v>0</v>
      </c>
      <c>
        <v>0</v>
      </c>
      <c>
        <v>0</v>
      </c>
      <c>
        <v>39</v>
      </c>
      <c>
        <v>0</v>
      </c>
      <c>
        <v>0</v>
      </c>
      <c>
        <v>0</v>
      </c>
      <c>
        <v>271.1242533268508</v>
      </c>
      <c>
        <v>0</v>
      </c>
      <c>
        <v>0</v>
      </c>
      <c>
        <v>0</v>
      </c>
      <c>
        <v>169.21370853566776</v>
      </c>
      <c>
        <v>0</v>
      </c>
      <c>
        <v>0</v>
      </c>
      <c>
        <v>440.33796186251857</v>
      </c>
    </row>
    <row>
      <c>
        <v>2606722</v>
      </c>
      <c>
        <v>1</v>
      </c>
      <c>
        <is>
          <t>İZMİR</t>
        </is>
      </c>
      <c>
        <v>TORBALI</v>
      </c>
      <c>
        <is>
          <t>AG Fideri</t>
        </is>
      </c>
      <c>
        <v>KUŞÇUBURUN TR-9 35-26-M00122_B_90388167_90388167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13.07.2023 16:30:32</t>
        </is>
      </c>
      <c>
        <is>
          <t>13.07.2023 20:24:45</t>
        </is>
      </c>
      <c>
        <v>3.903611111</v>
      </c>
      <c>
        <v>0</v>
      </c>
      <c>
        <v>14</v>
      </c>
      <c>
        <v>0</v>
      </c>
      <c>
        <v>6</v>
      </c>
      <c>
        <v>0</v>
      </c>
      <c>
        <v>4</v>
      </c>
      <c>
        <v>0</v>
      </c>
      <c>
        <v>1</v>
      </c>
      <c>
        <v>0</v>
      </c>
      <c>
        <v>13.540615199866833</v>
      </c>
      <c>
        <v>0</v>
      </c>
      <c>
        <v>39.00035401996404</v>
      </c>
      <c>
        <v>0</v>
      </c>
      <c>
        <v>76.41115353896245</v>
      </c>
      <c>
        <v>0</v>
      </c>
      <c>
        <v>406.6293184336942</v>
      </c>
      <c>
        <v>535.5814411924875</v>
      </c>
    </row>
    <row>
      <c>
        <v>2606473</v>
      </c>
      <c>
        <v>1</v>
      </c>
      <c>
        <is>
          <t>İZMİR</t>
        </is>
      </c>
      <c>
        <v>BAYINDIR</v>
      </c>
      <c>
        <is>
          <t>Kullanıcı Bağlantı Hattı</t>
        </is>
      </c>
      <c>
        <v>ARIKBAŞI TR-1 35-20-L00218_955199879_955199879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13.07.2023 12:47:54</t>
        </is>
      </c>
      <c>
        <is>
          <t>13.07.2023 18:29:05</t>
        </is>
      </c>
      <c>
        <v>5.686388888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1.3924818299093613</v>
      </c>
      <c>
        <v>0</v>
      </c>
      <c>
        <v>0</v>
      </c>
      <c>
        <v>0</v>
      </c>
      <c>
        <v>0</v>
      </c>
      <c>
        <v>0</v>
      </c>
      <c>
        <v>0</v>
      </c>
      <c>
        <v>1.3924818299093613</v>
      </c>
    </row>
    <row>
      <c>
        <v>2606181</v>
      </c>
      <c>
        <v>1</v>
      </c>
      <c>
        <is>
          <t>İZMİR</t>
        </is>
      </c>
      <c>
        <v>BORNOVA</v>
      </c>
      <c>
        <is>
          <t>AG Fideri</t>
        </is>
      </c>
      <c>
        <v>K-3569 35-02-K03569_D_56367020_56367020</v>
      </c>
      <c>
        <v>Şebeke Yenileme ve Kapasite Artışı Çalışması</v>
      </c>
      <c>
        <v>Dağıtım-AG</v>
      </c>
      <c>
        <v>Uzun</v>
      </c>
      <c>
        <v>Şebeke işletmecisi</v>
      </c>
      <c>
        <v>Bildirimli</v>
      </c>
      <c>
        <is>
          <t>13.07.2023 09:05:51</t>
        </is>
      </c>
      <c>
        <is>
          <t>13.07.2023 16:32:40</t>
        </is>
      </c>
      <c>
        <v>7.446944444</v>
      </c>
      <c>
        <v>0</v>
      </c>
      <c>
        <v>59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100.27249195300391</v>
      </c>
      <c>
        <v>0</v>
      </c>
      <c>
        <v>0</v>
      </c>
      <c>
        <v>0</v>
      </c>
      <c>
        <v>2.7511383715573703</v>
      </c>
      <c>
        <v>0</v>
      </c>
      <c>
        <v>0</v>
      </c>
      <c>
        <v>103.02363032456128</v>
      </c>
    </row>
    <row>
      <c>
        <v>2606430</v>
      </c>
      <c>
        <v>1</v>
      </c>
      <c>
        <is>
          <t>İZMİR</t>
        </is>
      </c>
      <c>
        <v>KINIK</v>
      </c>
      <c>
        <is>
          <t>AG Fideri</t>
        </is>
      </c>
      <c>
        <v>YAYAKENT TR-8 35-24-M00008_A_56354110_56354110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13.07.2023 12:12:24</t>
        </is>
      </c>
      <c>
        <is>
          <t>13.07.2023 13:35:38</t>
        </is>
      </c>
      <c>
        <v>1.387222222</v>
      </c>
      <c>
        <v>0</v>
      </c>
      <c>
        <v>3</v>
      </c>
      <c>
        <v>0</v>
      </c>
      <c>
        <v>10</v>
      </c>
      <c>
        <v>0</v>
      </c>
      <c>
        <v>4</v>
      </c>
      <c>
        <v>0</v>
      </c>
      <c>
        <v>0</v>
      </c>
      <c>
        <v>0</v>
      </c>
      <c>
        <v>0.15707334288997557</v>
      </c>
      <c>
        <v>0</v>
      </c>
      <c>
        <v>34.31884634911178</v>
      </c>
      <c>
        <v>0</v>
      </c>
      <c>
        <v>8.77075513010157</v>
      </c>
      <c>
        <v>0</v>
      </c>
      <c>
        <v>0</v>
      </c>
      <c>
        <v>43.24667482210332</v>
      </c>
    </row>
    <row>
      <c>
        <v>2606330</v>
      </c>
      <c>
        <v>1</v>
      </c>
      <c>
        <is>
          <t>İZMİR</t>
        </is>
      </c>
      <c>
        <v>BORNOVA</v>
      </c>
      <c>
        <is>
          <t>Saha Dağıtım Kutusu (SDK)</t>
        </is>
      </c>
      <c>
        <v>M-319 35-02-M00319_A A2B_5806085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13.07.2023 10:38:32</t>
        </is>
      </c>
      <c>
        <is>
          <t>13.07.2023 13:08:06</t>
        </is>
      </c>
      <c>
        <v>2.492777777</v>
      </c>
      <c>
        <v>0</v>
      </c>
      <c>
        <v>0</v>
      </c>
      <c>
        <v>0</v>
      </c>
      <c>
        <v>0</v>
      </c>
      <c>
        <v>0</v>
      </c>
      <c>
        <v>20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57.62055829178902</v>
      </c>
      <c>
        <v>0</v>
      </c>
      <c>
        <v>0</v>
      </c>
      <c>
        <v>57.62055829178902</v>
      </c>
    </row>
    <row>
      <c>
        <v>2606287</v>
      </c>
      <c>
        <v>1</v>
      </c>
      <c>
        <is>
          <t>İZMİR</t>
        </is>
      </c>
      <c>
        <v>ÖDEMİŞ</v>
      </c>
      <c>
        <is>
          <t>KÖK</t>
        </is>
      </c>
      <c>
        <v>LOKMANKUYU KÖK 35-15-L00903_ÖZEL MÜŞTERİLER L03_67112627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13.07.2023 10:15:51</t>
        </is>
      </c>
      <c>
        <is>
          <t>13.07.2023 10:53:57</t>
        </is>
      </c>
      <c>
        <v>0.635</v>
      </c>
      <c>
        <v>0</v>
      </c>
      <c>
        <v>0</v>
      </c>
      <c>
        <v>34</v>
      </c>
      <c>
        <v>1</v>
      </c>
      <c>
        <v>3</v>
      </c>
      <c>
        <v>0</v>
      </c>
      <c>
        <v>0</v>
      </c>
      <c>
        <v>0</v>
      </c>
      <c>
        <v>0</v>
      </c>
      <c>
        <v>0</v>
      </c>
      <c>
        <v>239.0515305684132</v>
      </c>
      <c>
        <v>1.83566857656</v>
      </c>
      <c>
        <v>55.41364477246123</v>
      </c>
      <c>
        <v>0</v>
      </c>
      <c>
        <v>0</v>
      </c>
      <c>
        <v>0</v>
      </c>
      <c>
        <v>296.30084391743446</v>
      </c>
    </row>
    <row>
      <c>
        <v>2606138</v>
      </c>
      <c>
        <v>1</v>
      </c>
      <c>
        <is>
          <t>İZMİR</t>
        </is>
      </c>
      <c>
        <v>ALİAĞA</v>
      </c>
      <c>
        <is>
          <t>KÖK</t>
        </is>
      </c>
      <c>
        <v>ÇALTIDERE KÖK 35-17-M00231_ŞAKRAN M06_66291147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13.07.2023 08:35:28</t>
        </is>
      </c>
      <c>
        <is>
          <t>13.07.2023 08:38:38</t>
        </is>
      </c>
      <c>
        <v>0.052777777</v>
      </c>
      <c>
        <v>0</v>
      </c>
      <c>
        <v>0</v>
      </c>
      <c>
        <v>0</v>
      </c>
      <c>
        <v>0</v>
      </c>
      <c>
        <v>2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2.211074166609537</v>
      </c>
      <c>
        <v>0</v>
      </c>
      <c>
        <v>4.283755301522488</v>
      </c>
      <c>
        <v>0</v>
      </c>
      <c>
        <v>6.494829468132025</v>
      </c>
    </row>
    <row>
      <c>
        <v>2606313</v>
      </c>
      <c>
        <v>1</v>
      </c>
      <c>
        <is>
          <t>İZMİR</t>
        </is>
      </c>
      <c>
        <v>SEFERİHİSAR</v>
      </c>
      <c>
        <is>
          <t>DM</t>
        </is>
      </c>
      <c>
        <v>ÜRKMEZ DM-4 (ÜRKMEZ M-21) 35-25-M00155_ÜRKMEZ M-20 M04_72072821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13.07.2023 10:32:05</t>
        </is>
      </c>
      <c>
        <is>
          <t>13.07.2023 10:36:50</t>
        </is>
      </c>
      <c>
        <v>0.079166666</v>
      </c>
      <c>
        <v>1</v>
      </c>
      <c>
        <v>3694</v>
      </c>
      <c>
        <v>0</v>
      </c>
      <c>
        <v>7</v>
      </c>
      <c>
        <v>7</v>
      </c>
      <c>
        <v>228</v>
      </c>
      <c>
        <v>0</v>
      </c>
      <c>
        <v>0</v>
      </c>
      <c>
        <v>1.4175781643029013</v>
      </c>
      <c>
        <v>72.2411385501407</v>
      </c>
      <c>
        <v>0</v>
      </c>
      <c>
        <v>0.03524813872951</v>
      </c>
      <c>
        <v>27.358181674345026</v>
      </c>
      <c>
        <v>24.641465475267918</v>
      </c>
      <c>
        <v>0</v>
      </c>
      <c>
        <v>0</v>
      </c>
      <c>
        <v>125.69361200278607</v>
      </c>
    </row>
    <row>
      <c>
        <v>2606645</v>
      </c>
      <c>
        <v>1</v>
      </c>
      <c>
        <is>
          <t>İZMİR</t>
        </is>
      </c>
      <c>
        <v>BUCA</v>
      </c>
      <c>
        <is>
          <t>AG Fideri</t>
        </is>
      </c>
      <c>
        <v>M-3089 35-03-M03089_D_56363599_56363599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13.07.2023 15:28:23</t>
        </is>
      </c>
      <c>
        <is>
          <t>13.07.2023 16:10:18</t>
        </is>
      </c>
      <c>
        <v>0.698611111</v>
      </c>
      <c>
        <v>0</v>
      </c>
      <c>
        <v>253</v>
      </c>
      <c>
        <v>0</v>
      </c>
      <c>
        <v>0</v>
      </c>
      <c>
        <v>0</v>
      </c>
      <c>
        <v>13</v>
      </c>
      <c>
        <v>0</v>
      </c>
      <c>
        <v>0</v>
      </c>
      <c>
        <v>0</v>
      </c>
      <c>
        <v>53.760893304418104</v>
      </c>
      <c>
        <v>0</v>
      </c>
      <c>
        <v>0</v>
      </c>
      <c>
        <v>0</v>
      </c>
      <c>
        <v>9.376755352769933</v>
      </c>
      <c>
        <v>0</v>
      </c>
      <c>
        <v>0</v>
      </c>
      <c>
        <v>63.13764865718804</v>
      </c>
    </row>
    <row>
      <c>
        <v>2606977</v>
      </c>
      <c>
        <v>1</v>
      </c>
      <c>
        <is>
          <t>İZMİR</t>
        </is>
      </c>
      <c>
        <v>ÖDEMİŞ</v>
      </c>
      <c>
        <is>
          <t>AG Fideri</t>
        </is>
      </c>
      <c>
        <v>TR-40 35-15-M00040_48885177_56366774_56366774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13.07.2023 19:40:01</t>
        </is>
      </c>
      <c>
        <is>
          <t>13.07.2023 23:52:30</t>
        </is>
      </c>
      <c>
        <v>4.208055555</v>
      </c>
      <c>
        <v>0</v>
      </c>
      <c>
        <v>0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4.748561486974278</v>
      </c>
      <c>
        <v>0</v>
      </c>
      <c>
        <v>0</v>
      </c>
      <c>
        <v>4.748561486974278</v>
      </c>
    </row>
    <row>
      <c>
        <v>2606104</v>
      </c>
      <c>
        <v>1</v>
      </c>
      <c>
        <is>
          <t>MANİSA</t>
        </is>
      </c>
      <c>
        <v>SARUHANLI</v>
      </c>
      <c>
        <is>
          <t>KÖK</t>
        </is>
      </c>
      <c>
        <v>HACIRAHMANLI TR-1 KÖK 45-80-M00070_İSHAKÇELEBİ M04_72197630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13.07.2023 07:47:45</t>
        </is>
      </c>
      <c>
        <is>
          <t>13.07.2023 08:16:43</t>
        </is>
      </c>
      <c>
        <v>0.482777777</v>
      </c>
      <c>
        <v>0</v>
      </c>
      <c>
        <v>638</v>
      </c>
      <c>
        <v>9</v>
      </c>
      <c>
        <v>15</v>
      </c>
      <c>
        <v>3</v>
      </c>
      <c>
        <v>77</v>
      </c>
      <c>
        <v>2</v>
      </c>
      <c>
        <v>0</v>
      </c>
      <c>
        <v>0</v>
      </c>
      <c>
        <v>44.82331217280767</v>
      </c>
      <c>
        <v>22.917250866539693</v>
      </c>
      <c>
        <v>22.228116072827877</v>
      </c>
      <c>
        <v>3.9017741823303176</v>
      </c>
      <c>
        <v>35.52967428076385</v>
      </c>
      <c>
        <v>61.959792880871774</v>
      </c>
      <c>
        <v>0</v>
      </c>
      <c>
        <v>191.3599204561412</v>
      </c>
    </row>
    <row>
      <c>
        <v>2606027</v>
      </c>
      <c>
        <v>1</v>
      </c>
      <c>
        <is>
          <t>MANİSA</t>
        </is>
      </c>
      <c>
        <v>TURGUTLU</v>
      </c>
      <c>
        <is>
          <t>Dağıtım Transformatörü</t>
        </is>
      </c>
      <c>
        <v>TR-2/95 45-83-L00095_45-83-L00095_2355089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13.07.2023 01:33:38</t>
        </is>
      </c>
      <c>
        <is>
          <t>13.07.2023 03:25:01</t>
        </is>
      </c>
      <c>
        <v>1.856388888</v>
      </c>
      <c>
        <v>0</v>
      </c>
      <c>
        <v>26</v>
      </c>
      <c>
        <v>0</v>
      </c>
      <c>
        <v>56</v>
      </c>
      <c>
        <v>0</v>
      </c>
      <c>
        <v>11</v>
      </c>
      <c>
        <v>0</v>
      </c>
      <c>
        <v>0</v>
      </c>
      <c>
        <v>0</v>
      </c>
      <c>
        <v>11.983211090840047</v>
      </c>
      <c>
        <v>0</v>
      </c>
      <c>
        <v>65.7702416299302</v>
      </c>
      <c>
        <v>0</v>
      </c>
      <c>
        <v>5.882081516716244</v>
      </c>
      <c>
        <v>0</v>
      </c>
      <c>
        <v>0</v>
      </c>
      <c>
        <v>83.63553423748648</v>
      </c>
    </row>
    <row>
      <c>
        <v>2611955</v>
      </c>
      <c>
        <v>1</v>
      </c>
      <c>
        <is>
          <t>MANİSA</t>
        </is>
      </c>
      <c>
        <v>ŞEHZADELER</v>
      </c>
      <c>
        <is>
          <t>OG Fideri</t>
        </is>
      </c>
      <c>
        <v>GÜZELKÖY KÖK 45-71-M00123_HatBaşıAyırıcı_53135216 M07_53135216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13.07.2023 20:44:00</t>
        </is>
      </c>
      <c>
        <is>
          <t>14.07.2023 00:30:53</t>
        </is>
      </c>
      <c>
        <v>3.781388888</v>
      </c>
      <c>
        <v>0</v>
      </c>
      <c>
        <v>85</v>
      </c>
      <c>
        <v>0</v>
      </c>
      <c>
        <v>26</v>
      </c>
      <c>
        <v>0</v>
      </c>
      <c>
        <v>12</v>
      </c>
      <c>
        <v>0</v>
      </c>
      <c>
        <v>1</v>
      </c>
      <c>
        <v>0</v>
      </c>
      <c>
        <v>74.33096691489928</v>
      </c>
      <c>
        <v>0</v>
      </c>
      <c>
        <v>144.32691271074572</v>
      </c>
      <c>
        <v>0</v>
      </c>
      <c>
        <v>23.68921332862552</v>
      </c>
      <c>
        <v>0</v>
      </c>
      <c>
        <v>216.90569795172166</v>
      </c>
      <c>
        <v>459.2527909059922</v>
      </c>
    </row>
    <row>
      <c>
        <v>2606004</v>
      </c>
      <c>
        <v>1</v>
      </c>
      <c>
        <is>
          <t>İZMİR</t>
        </is>
      </c>
      <c>
        <v>KİRAZ</v>
      </c>
      <c>
        <is>
          <t>AG Fideri</t>
        </is>
      </c>
      <c>
        <v>KARABURÇ TR-10 35-31-L00386_A_91107083_91107083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13.07.2023 00:20:39</t>
        </is>
      </c>
      <c>
        <is>
          <t>13.07.2023 01:49:29</t>
        </is>
      </c>
      <c>
        <v>1.480555555</v>
      </c>
      <c>
        <v>0</v>
      </c>
      <c>
        <v>41</v>
      </c>
      <c>
        <v>0</v>
      </c>
      <c>
        <v>3</v>
      </c>
      <c>
        <v>0</v>
      </c>
      <c>
        <v>2</v>
      </c>
      <c>
        <v>0</v>
      </c>
      <c>
        <v>0</v>
      </c>
      <c>
        <v>0</v>
      </c>
      <c>
        <v>8.180908919708084</v>
      </c>
      <c>
        <v>0</v>
      </c>
      <c>
        <v>0.141547851723465</v>
      </c>
      <c>
        <v>0</v>
      </c>
      <c>
        <v>0.030587427754497</v>
      </c>
      <c>
        <v>0</v>
      </c>
      <c>
        <v>0</v>
      </c>
      <c>
        <v>8.353044199186046</v>
      </c>
    </row>
    <row>
      <c>
        <v>2606983</v>
      </c>
      <c>
        <v>1</v>
      </c>
      <c>
        <is>
          <t>İZMİR</t>
        </is>
      </c>
      <c>
        <v>MENDERES</v>
      </c>
      <c>
        <is>
          <t>DM</t>
        </is>
      </c>
      <c>
        <v>DEĞİRMENDERE DM 35-22-M00085_ÇAMÖNÜ - ATAKÖY M09_50066540</v>
      </c>
      <c>
        <v>Plansız Kesinti / Müdahale</v>
      </c>
      <c>
        <v>Dağıtım-OG</v>
      </c>
      <c>
        <v>Uzun</v>
      </c>
      <c>
        <v>Şebeke işletmecisi</v>
      </c>
      <c>
        <v>Bildirimsiz</v>
      </c>
      <c>
        <is>
          <t>13.07.2023 19:07:11</t>
        </is>
      </c>
      <c>
        <is>
          <t>13.07.2023 21:01:39</t>
        </is>
      </c>
      <c>
        <v>1.907777777</v>
      </c>
      <c>
        <v>1</v>
      </c>
      <c>
        <v>1521</v>
      </c>
      <c>
        <v>17</v>
      </c>
      <c>
        <v>463</v>
      </c>
      <c>
        <v>14</v>
      </c>
      <c>
        <v>311</v>
      </c>
      <c>
        <v>0</v>
      </c>
      <c>
        <v>1</v>
      </c>
      <c>
        <v>1.861828154453939</v>
      </c>
      <c>
        <v>862.062204482602</v>
      </c>
      <c>
        <v>626.8811970960403</v>
      </c>
      <c>
        <v>1110.256366878386</v>
      </c>
      <c>
        <v>355.57168265463633</v>
      </c>
      <c>
        <v>468.4468675389028</v>
      </c>
      <c>
        <v>0</v>
      </c>
      <c>
        <v>2.081925608368146</v>
      </c>
      <c>
        <v>3427.1620724133895</v>
      </c>
    </row>
    <row>
      <c>
        <v>2606814</v>
      </c>
      <c>
        <v>1</v>
      </c>
      <c>
        <is>
          <t>MANİSA</t>
        </is>
      </c>
      <c>
        <v>SARUHANLI</v>
      </c>
      <c>
        <is>
          <t>KÖK</t>
        </is>
      </c>
      <c>
        <v>LÜTFİYE KÖK 45-80-M02970_TST-2 M04_84270462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13.07.2023 18:06:49</t>
        </is>
      </c>
      <c>
        <is>
          <t>13.07.2023 18:45:43</t>
        </is>
      </c>
      <c>
        <v>0.648333333</v>
      </c>
      <c>
        <v>0</v>
      </c>
      <c>
        <v>0</v>
      </c>
      <c>
        <v>15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94.14548240713752</v>
      </c>
      <c>
        <v>0</v>
      </c>
      <c>
        <v>7.436928269472058</v>
      </c>
      <c>
        <v>0</v>
      </c>
      <c>
        <v>0</v>
      </c>
      <c>
        <v>0</v>
      </c>
      <c>
        <v>101.58241067660958</v>
      </c>
    </row>
    <row>
      <c>
        <v>2606837</v>
      </c>
      <c>
        <v>1</v>
      </c>
      <c>
        <is>
          <t>MANİSA</t>
        </is>
      </c>
      <c>
        <v>DEMİRCİ</v>
      </c>
      <c>
        <is>
          <t>OG Fideri</t>
        </is>
      </c>
      <c>
        <v>MAHMUTLAR KÖK 45-74-M00354_HatBaşıAyırıcı_77952968 M09_77952968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13.07.2023 18:17:57</t>
        </is>
      </c>
      <c>
        <is>
          <t>13.07.2023 21:17:03</t>
        </is>
      </c>
      <c>
        <v>2.985</v>
      </c>
      <c>
        <v>0</v>
      </c>
      <c>
        <v>73</v>
      </c>
      <c>
        <v>0</v>
      </c>
      <c>
        <v>25</v>
      </c>
      <c>
        <v>0</v>
      </c>
      <c>
        <v>3</v>
      </c>
      <c>
        <v>0</v>
      </c>
      <c>
        <v>0</v>
      </c>
      <c>
        <v>0</v>
      </c>
      <c>
        <v>33.295096326635466</v>
      </c>
      <c>
        <v>0</v>
      </c>
      <c>
        <v>67.36942745120886</v>
      </c>
      <c>
        <v>0</v>
      </c>
      <c>
        <v>13.886349077007523</v>
      </c>
      <c>
        <v>0</v>
      </c>
      <c>
        <v>0</v>
      </c>
      <c>
        <v>114.55087285485185</v>
      </c>
    </row>
    <row>
      <c>
        <v>2606427</v>
      </c>
      <c>
        <v>2</v>
      </c>
      <c>
        <is>
          <t>İZMİR</t>
        </is>
      </c>
      <c>
        <v>ÖDEMİŞ</v>
      </c>
      <c>
        <is>
          <t>Dağıtım Transformatörü</t>
        </is>
      </c>
      <c>
        <v>YOLÜSTÜ TR-10 35-15-M00267_35-15-M00267_2365402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13.07.2023 14:51:06</t>
        </is>
      </c>
      <c>
        <is>
          <t>13.07.2023 15:24:37</t>
        </is>
      </c>
      <c>
        <v>0.558611111</v>
      </c>
      <c>
        <v>0</v>
      </c>
      <c>
        <v>7</v>
      </c>
      <c>
        <v>0</v>
      </c>
      <c>
        <v>9</v>
      </c>
      <c>
        <v>0</v>
      </c>
      <c>
        <v>6</v>
      </c>
      <c>
        <v>0</v>
      </c>
      <c>
        <v>0</v>
      </c>
      <c>
        <v>0</v>
      </c>
      <c>
        <v>1.318551278352799</v>
      </c>
      <c>
        <v>0</v>
      </c>
      <c>
        <v>36.81084446659392</v>
      </c>
      <c>
        <v>0</v>
      </c>
      <c>
        <v>21.369180978957036</v>
      </c>
      <c>
        <v>0</v>
      </c>
      <c>
        <v>0</v>
      </c>
      <c>
        <v>59.49857672390375</v>
      </c>
    </row>
    <row>
      <c>
        <v>2606937</v>
      </c>
      <c>
        <v>1</v>
      </c>
      <c>
        <is>
          <t>İZMİR</t>
        </is>
      </c>
      <c>
        <v>MENEMEN</v>
      </c>
      <c>
        <is>
          <t>OG Fideri</t>
        </is>
      </c>
      <c>
        <v>MENEMEN DM-6/TR-7 35-28-L00172_TR-39/TR-52 ÇIKIŞI L01_58182015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13.07.2023 19:41:55</t>
        </is>
      </c>
      <c>
        <is>
          <t>13.07.2023 19:56:33</t>
        </is>
      </c>
      <c>
        <v>0.243888888</v>
      </c>
      <c>
        <v>0</v>
      </c>
      <c>
        <v>1387</v>
      </c>
      <c>
        <v>0</v>
      </c>
      <c>
        <v>0</v>
      </c>
      <c>
        <v>1</v>
      </c>
      <c>
        <v>364</v>
      </c>
      <c>
        <v>0</v>
      </c>
      <c>
        <v>0</v>
      </c>
      <c>
        <v>0</v>
      </c>
      <c>
        <v>82.74470417790495</v>
      </c>
      <c>
        <v>0</v>
      </c>
      <c>
        <v>0</v>
      </c>
      <c>
        <v>20.374283118895203</v>
      </c>
      <c>
        <v>67.87981838874265</v>
      </c>
      <c>
        <v>0</v>
      </c>
      <c>
        <v>0</v>
      </c>
      <c>
        <v>170.9988056855428</v>
      </c>
    </row>
    <row>
      <c>
        <v>2606854</v>
      </c>
      <c>
        <v>1</v>
      </c>
      <c>
        <is>
          <t>İZMİR</t>
        </is>
      </c>
      <c>
        <v>NARLIDERE</v>
      </c>
      <c>
        <is>
          <t>AG Fideri</t>
        </is>
      </c>
      <c>
        <v>K-1854 35-07-K01854_B_56381121_56381121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13.07.2023 18:34:19</t>
        </is>
      </c>
      <c>
        <is>
          <t>13.07.2023 19:06:56</t>
        </is>
      </c>
      <c>
        <v>0.543611111</v>
      </c>
      <c>
        <v>0</v>
      </c>
      <c>
        <v>44</v>
      </c>
      <c>
        <v>0</v>
      </c>
      <c>
        <v>0</v>
      </c>
      <c>
        <v>0</v>
      </c>
      <c>
        <v>11</v>
      </c>
      <c>
        <v>0</v>
      </c>
      <c>
        <v>0</v>
      </c>
      <c>
        <v>0</v>
      </c>
      <c>
        <v>21.822167981317126</v>
      </c>
      <c>
        <v>0</v>
      </c>
      <c>
        <v>0</v>
      </c>
      <c>
        <v>0</v>
      </c>
      <c>
        <v>19.035225032727855</v>
      </c>
      <c>
        <v>0</v>
      </c>
      <c>
        <v>0</v>
      </c>
      <c>
        <v>40.85739301404498</v>
      </c>
    </row>
    <row>
      <c>
        <v>2606545</v>
      </c>
      <c>
        <v>1</v>
      </c>
      <c>
        <is>
          <t>MANİSA</t>
        </is>
      </c>
      <c>
        <v>SARUHANLI</v>
      </c>
      <c>
        <is>
          <t>KÖK</t>
        </is>
      </c>
      <c>
        <v>KAYIŞLAR KÖK 45-80-M00183_KAYIŞLAR M02_72195715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13.07.2023 14:06:21</t>
        </is>
      </c>
      <c>
        <is>
          <t>13.07.2023 15:10:10</t>
        </is>
      </c>
      <c>
        <v>1.063611111</v>
      </c>
      <c>
        <v>0</v>
      </c>
      <c>
        <v>202</v>
      </c>
      <c>
        <v>1</v>
      </c>
      <c>
        <v>32</v>
      </c>
      <c>
        <v>0</v>
      </c>
      <c>
        <v>42</v>
      </c>
      <c>
        <v>0</v>
      </c>
      <c>
        <v>0</v>
      </c>
      <c>
        <v>0</v>
      </c>
      <c>
        <v>48.48824223800164</v>
      </c>
      <c>
        <v>10.708703321159394</v>
      </c>
      <c>
        <v>158.67709374486833</v>
      </c>
      <c>
        <v>0</v>
      </c>
      <c>
        <v>42.16658623459515</v>
      </c>
      <c>
        <v>0</v>
      </c>
      <c>
        <v>0</v>
      </c>
      <c>
        <v>260.0406255386245</v>
      </c>
    </row>
    <row>
      <c>
        <v>2606213</v>
      </c>
      <c>
        <v>1</v>
      </c>
      <c>
        <is>
          <t>İZMİR</t>
        </is>
      </c>
      <c>
        <v>ÇEŞME</v>
      </c>
      <c>
        <is>
          <t>OG Fideri</t>
        </is>
      </c>
      <c>
        <v>L-309 35-18-L00309_L-455 L02_72136792</v>
      </c>
      <c>
        <v>Şebeke Yenileme ve Kapasite Artışı Çalışması</v>
      </c>
      <c>
        <v>Dağıtım-OG</v>
      </c>
      <c>
        <v>Uzun</v>
      </c>
      <c>
        <v>Şebeke işletmecisi</v>
      </c>
      <c>
        <v>Bildirimli</v>
      </c>
      <c>
        <is>
          <t>13.07.2023 09:24:58</t>
        </is>
      </c>
      <c>
        <is>
          <t>13.07.2023 19:02:29</t>
        </is>
      </c>
      <c>
        <v>9.625277777</v>
      </c>
      <c>
        <v>0</v>
      </c>
      <c>
        <v>283</v>
      </c>
      <c>
        <v>0</v>
      </c>
      <c>
        <v>4</v>
      </c>
      <c>
        <v>0</v>
      </c>
      <c>
        <v>28</v>
      </c>
      <c>
        <v>0</v>
      </c>
      <c>
        <v>0</v>
      </c>
      <c>
        <v>0</v>
      </c>
      <c>
        <v>1299.6825387434856</v>
      </c>
      <c>
        <v>0</v>
      </c>
      <c>
        <v>93.50670860610754</v>
      </c>
      <c>
        <v>0</v>
      </c>
      <c>
        <v>540.923648152928</v>
      </c>
      <c>
        <v>0</v>
      </c>
      <c>
        <v>0</v>
      </c>
      <c>
        <v>1934.112895502521</v>
      </c>
    </row>
    <row>
      <c>
        <v>2606499</v>
      </c>
      <c>
        <v>1</v>
      </c>
      <c>
        <is>
          <t>İZMİR</t>
        </is>
      </c>
      <c>
        <v>BAYINDIR</v>
      </c>
      <c>
        <is>
          <t>KÖK</t>
        </is>
      </c>
      <c>
        <v>KARAVELİLER TR-1 KÖK 35-20-L00137_KIZILCAOVA L03_2328879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13.07.2023 12:27:00</t>
        </is>
      </c>
      <c>
        <is>
          <t>13.07.2023 17:26:51</t>
        </is>
      </c>
      <c>
        <v>4.9975</v>
      </c>
      <c>
        <v>0</v>
      </c>
      <c>
        <v>441</v>
      </c>
      <c>
        <v>22</v>
      </c>
      <c>
        <v>49</v>
      </c>
      <c>
        <v>8</v>
      </c>
      <c>
        <v>132</v>
      </c>
      <c>
        <v>1</v>
      </c>
      <c>
        <v>0</v>
      </c>
      <c>
        <v>0</v>
      </c>
      <c>
        <v>607.8641783524821</v>
      </c>
      <c>
        <v>594.7277354573644</v>
      </c>
      <c>
        <v>493.20753179942096</v>
      </c>
      <c>
        <v>265.6270284432391</v>
      </c>
      <c>
        <v>989.8579790714183</v>
      </c>
      <c>
        <v>560.679068743733</v>
      </c>
      <c>
        <v>0</v>
      </c>
      <c>
        <v>3511.9635218676576</v>
      </c>
    </row>
    <row>
      <c>
        <v>2606110</v>
      </c>
      <c>
        <v>1</v>
      </c>
      <c>
        <is>
          <t>İZMİR</t>
        </is>
      </c>
      <c>
        <v>TİRE</v>
      </c>
      <c>
        <is>
          <t>KÖK</t>
        </is>
      </c>
      <c>
        <v>KİRELLİ KÖK 35-29-L00809_PEŞREVLİ L04_74719160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13.07.2023 07:54:05</t>
        </is>
      </c>
      <c>
        <is>
          <t>13.07.2023 08:37:17</t>
        </is>
      </c>
      <c>
        <v>0.72</v>
      </c>
      <c>
        <v>0</v>
      </c>
      <c>
        <v>266</v>
      </c>
      <c>
        <v>54</v>
      </c>
      <c>
        <v>53</v>
      </c>
      <c>
        <v>6</v>
      </c>
      <c>
        <v>48</v>
      </c>
      <c>
        <v>1</v>
      </c>
      <c>
        <v>0</v>
      </c>
      <c>
        <v>0</v>
      </c>
      <c>
        <v>31.246110579171493</v>
      </c>
      <c>
        <v>363.50586117983573</v>
      </c>
      <c>
        <v>80.66968971724408</v>
      </c>
      <c>
        <v>66.29470589011974</v>
      </c>
      <c>
        <v>30.752825727691647</v>
      </c>
      <c>
        <v>8.969109921063767</v>
      </c>
      <c>
        <v>0</v>
      </c>
      <c>
        <v>581.4383030151265</v>
      </c>
    </row>
    <row>
      <c>
        <v>2606353</v>
      </c>
      <c>
        <v>1</v>
      </c>
      <c>
        <is>
          <t>İZMİR</t>
        </is>
      </c>
      <c>
        <v>MENDERES</v>
      </c>
      <c>
        <is>
          <t>Dağıtım Transformatörü</t>
        </is>
      </c>
      <c>
        <v>M-45 35-25-M00107_35-25-M00107_72118190</v>
      </c>
      <c>
        <v>AG Kademe Ayarı</v>
      </c>
      <c>
        <v>Dağıtım-AG</v>
      </c>
      <c>
        <v>Uzun</v>
      </c>
      <c>
        <v>Şebeke işletmecisi</v>
      </c>
      <c>
        <v>Bildirimsiz</v>
      </c>
      <c>
        <is>
          <t>13.07.2023 11:10:17</t>
        </is>
      </c>
      <c>
        <is>
          <t>13.07.2023 11:42:56</t>
        </is>
      </c>
      <c>
        <v>0.544166666</v>
      </c>
      <c>
        <v>0</v>
      </c>
      <c>
        <v>5</v>
      </c>
      <c>
        <v>0</v>
      </c>
      <c>
        <v>13</v>
      </c>
      <c>
        <v>0</v>
      </c>
      <c>
        <v>4</v>
      </c>
      <c>
        <v>0</v>
      </c>
      <c>
        <v>0</v>
      </c>
      <c>
        <v>0</v>
      </c>
      <c>
        <v>1.3967404815067501</v>
      </c>
      <c>
        <v>0</v>
      </c>
      <c>
        <v>10.469301106337118</v>
      </c>
      <c>
        <v>0</v>
      </c>
      <c>
        <v>2.86767094718424</v>
      </c>
      <c>
        <v>0</v>
      </c>
      <c>
        <v>0</v>
      </c>
      <c>
        <v>14.733712535028108</v>
      </c>
    </row>
    <row>
      <c>
        <v>2606797</v>
      </c>
      <c>
        <v>1</v>
      </c>
      <c>
        <is>
          <t>İZMİR</t>
        </is>
      </c>
      <c>
        <v>KARABAĞLAR</v>
      </c>
      <c>
        <is>
          <t>Kullanıcı Bağlantı Hattı</t>
        </is>
      </c>
      <c>
        <v>M-3069(YATIRIM REZERVE) 35-01-M03069_913254819_913254819</v>
      </c>
      <c>
        <v>Üçüncü Şahısların Vermiş Olduğu Hasarlar</v>
      </c>
      <c>
        <v>Dağıtım-AG</v>
      </c>
      <c>
        <v>Uzun</v>
      </c>
      <c>
        <v>Şebeke işletmecisi</v>
      </c>
      <c>
        <v>Bildirimsiz</v>
      </c>
      <c>
        <is>
          <t>13.07.2023 17:51:16</t>
        </is>
      </c>
      <c>
        <is>
          <t>13.07.2023 20:58:54</t>
        </is>
      </c>
      <c>
        <v>3.127222222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1.3934326389385654</v>
      </c>
      <c>
        <v>0</v>
      </c>
      <c>
        <v>0</v>
      </c>
      <c>
        <v>0</v>
      </c>
      <c>
        <v>0</v>
      </c>
      <c>
        <v>0</v>
      </c>
      <c>
        <v>0</v>
      </c>
      <c>
        <v>1.3934326389385654</v>
      </c>
    </row>
    <row>
      <c>
        <v>2606064</v>
      </c>
      <c>
        <v>1</v>
      </c>
      <c>
        <is>
          <t>İZMİR</t>
        </is>
      </c>
      <c>
        <v>DİKİLİ</v>
      </c>
      <c>
        <is>
          <t>DM</t>
        </is>
      </c>
      <c>
        <v>ÇANDARLI DM-TR-20 35-30-M00020_ŞEHİR-1 M13_72352834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13.07.2023 06:01:27</t>
        </is>
      </c>
      <c>
        <is>
          <t>13.07.2023 06:43:57</t>
        </is>
      </c>
      <c>
        <v>0.708333333</v>
      </c>
      <c>
        <v>0</v>
      </c>
      <c>
        <v>5414</v>
      </c>
      <c>
        <v>0</v>
      </c>
      <c>
        <v>2</v>
      </c>
      <c>
        <v>0</v>
      </c>
      <c>
        <v>533</v>
      </c>
      <c>
        <v>0</v>
      </c>
      <c>
        <v>0</v>
      </c>
      <c>
        <v>0</v>
      </c>
      <c>
        <v>612.3178214059845</v>
      </c>
      <c>
        <v>0</v>
      </c>
      <c>
        <v>0.27571789114583334</v>
      </c>
      <c>
        <v>0</v>
      </c>
      <c>
        <v>266.44866373247834</v>
      </c>
      <c>
        <v>0</v>
      </c>
      <c>
        <v>0</v>
      </c>
      <c>
        <v>879.0422030296088</v>
      </c>
    </row>
    <row>
      <c>
        <v>2606854</v>
      </c>
      <c>
        <v>2</v>
      </c>
      <c>
        <is>
          <t>İZMİR</t>
        </is>
      </c>
      <c>
        <v>NARLIDERE</v>
      </c>
      <c>
        <is>
          <t>Dağıtım Transformatörü</t>
        </is>
      </c>
      <c>
        <v>K-1854 35-07-K01854_35-07-K01854_65925246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13.07.2023 19:06:56</t>
        </is>
      </c>
      <c>
        <is>
          <t>13.07.2023 19:52:57</t>
        </is>
      </c>
      <c>
        <v>0.766944444</v>
      </c>
      <c>
        <v>0</v>
      </c>
      <c>
        <v>100</v>
      </c>
      <c>
        <v>0</v>
      </c>
      <c>
        <v>3</v>
      </c>
      <c>
        <v>0</v>
      </c>
      <c>
        <v>6</v>
      </c>
      <c>
        <v>0</v>
      </c>
      <c>
        <v>0</v>
      </c>
      <c>
        <v>0</v>
      </c>
      <c>
        <v>92.70387706628145</v>
      </c>
      <c>
        <v>0</v>
      </c>
      <c>
        <v>1.644387940714132</v>
      </c>
      <c>
        <v>0</v>
      </c>
      <c>
        <v>3.565215215168028</v>
      </c>
      <c>
        <v>0</v>
      </c>
      <c>
        <v>0</v>
      </c>
      <c>
        <v>97.9134802221636</v>
      </c>
    </row>
    <row>
      <c>
        <v>2606041</v>
      </c>
      <c>
        <v>1</v>
      </c>
      <c>
        <is>
          <t>MANİSA</t>
        </is>
      </c>
      <c>
        <v>ALAŞEHİR</v>
      </c>
      <c>
        <is>
          <t>OG Fideri</t>
        </is>
      </c>
      <c>
        <v>YUSUF MUTLUKAN VE ARK. TR 45-73-M00925_DIREK TIPI TRAFO HUCRESI H01_2082182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13.07.2023 02:32:24</t>
        </is>
      </c>
      <c>
        <is>
          <t>13.07.2023 04:53:44</t>
        </is>
      </c>
      <c>
        <v>2.355555555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22.671275131114896</v>
      </c>
      <c>
        <v>0</v>
      </c>
      <c>
        <v>0</v>
      </c>
      <c>
        <v>0</v>
      </c>
      <c>
        <v>0</v>
      </c>
      <c>
        <v>22.671275131114896</v>
      </c>
    </row>
    <row>
      <c>
        <v>2606376</v>
      </c>
      <c>
        <v>1</v>
      </c>
      <c>
        <is>
          <t>MANİSA</t>
        </is>
      </c>
      <c>
        <v>SARUHANLI</v>
      </c>
      <c>
        <is>
          <t>KÖK</t>
        </is>
      </c>
      <c>
        <v>BÜYÜKBELEN KÖK 45-80-M00066_ÇULLU GÖRECE ENH M03_72191842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13.07.2023 11:19:41</t>
        </is>
      </c>
      <c>
        <is>
          <t>13.07.2023 13:36:09</t>
        </is>
      </c>
      <c>
        <v>2.274444444</v>
      </c>
      <c>
        <v>1</v>
      </c>
      <c>
        <v>205</v>
      </c>
      <c>
        <v>50</v>
      </c>
      <c>
        <v>18</v>
      </c>
      <c>
        <v>4</v>
      </c>
      <c>
        <v>17</v>
      </c>
      <c>
        <v>0</v>
      </c>
      <c>
        <v>0</v>
      </c>
      <c>
        <v>0.5438097335922223</v>
      </c>
      <c>
        <v>82.35810938064208</v>
      </c>
      <c>
        <v>243.6398725490977</v>
      </c>
      <c>
        <v>80.54534009051261</v>
      </c>
      <c>
        <v>10.208633666269762</v>
      </c>
      <c>
        <v>16.086480341417648</v>
      </c>
      <c>
        <v>0</v>
      </c>
      <c>
        <v>0</v>
      </c>
      <c>
        <v>433.382245761532</v>
      </c>
    </row>
    <row>
      <c>
        <v>2606253</v>
      </c>
      <c>
        <v>1</v>
      </c>
      <c>
        <is>
          <t>İZMİR</t>
        </is>
      </c>
      <c>
        <v>GAZİEMİR</v>
      </c>
      <c>
        <is>
          <t>OG Fideri</t>
        </is>
      </c>
      <c>
        <v>K-2013 35-08-K02013_TRAFO K03_42039654</v>
      </c>
      <c>
        <v>Şebeke Bakım Çalışması</v>
      </c>
      <c>
        <v>Dağıtım-OG</v>
      </c>
      <c>
        <v>Uzun</v>
      </c>
      <c>
        <v>Şebeke işletmecisi</v>
      </c>
      <c>
        <v>Bildirimli</v>
      </c>
      <c>
        <is>
          <t>13.07.2023 09:54:33</t>
        </is>
      </c>
      <c>
        <is>
          <t>13.07.2023 12:07:48</t>
        </is>
      </c>
      <c>
        <v>2.220833333</v>
      </c>
      <c>
        <v>0</v>
      </c>
      <c>
        <v>219</v>
      </c>
      <c>
        <v>0</v>
      </c>
      <c>
        <v>2</v>
      </c>
      <c>
        <v>0</v>
      </c>
      <c>
        <v>9</v>
      </c>
      <c>
        <v>0</v>
      </c>
      <c>
        <v>0</v>
      </c>
      <c>
        <v>0</v>
      </c>
      <c>
        <v>170.90437263480416</v>
      </c>
      <c>
        <v>0</v>
      </c>
      <c>
        <v>4.966835163733725</v>
      </c>
      <c>
        <v>0</v>
      </c>
      <c>
        <v>25.927992867766488</v>
      </c>
      <c>
        <v>0</v>
      </c>
      <c>
        <v>0</v>
      </c>
      <c>
        <v>201.79920066630436</v>
      </c>
    </row>
    <row>
      <c>
        <v>2606519</v>
      </c>
      <c>
        <v>1</v>
      </c>
      <c>
        <is>
          <t>MANİSA</t>
        </is>
      </c>
      <c>
        <v>AHMETLİ</v>
      </c>
      <c>
        <is>
          <t>Dağıtım Transformatörü</t>
        </is>
      </c>
      <c>
        <v>KARAKÖY TR-1 45-84-L00043_45-84-L00043_2359187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13.07.2023 13:38:01</t>
        </is>
      </c>
      <c>
        <is>
          <t>13.07.2023 14:46:49</t>
        </is>
      </c>
      <c>
        <v>1.146666666</v>
      </c>
      <c>
        <v>0</v>
      </c>
      <c>
        <v>73</v>
      </c>
      <c>
        <v>0</v>
      </c>
      <c>
        <v>13</v>
      </c>
      <c>
        <v>0</v>
      </c>
      <c>
        <v>4</v>
      </c>
      <c>
        <v>0</v>
      </c>
      <c>
        <v>0</v>
      </c>
      <c>
        <v>0</v>
      </c>
      <c>
        <v>15.930212280978942</v>
      </c>
      <c>
        <v>0</v>
      </c>
      <c>
        <v>16.653574552668296</v>
      </c>
      <c>
        <v>0</v>
      </c>
      <c>
        <v>0.7266962349498606</v>
      </c>
      <c>
        <v>0</v>
      </c>
      <c>
        <v>0</v>
      </c>
      <c>
        <v>33.3104830685971</v>
      </c>
    </row>
    <row>
      <c>
        <v>2606190</v>
      </c>
      <c>
        <v>1</v>
      </c>
      <c>
        <is>
          <t>İZMİR</t>
        </is>
      </c>
      <c>
        <v>MENDERES</v>
      </c>
      <c>
        <is>
          <t>DM</t>
        </is>
      </c>
      <c>
        <v>DEĞİRMENDERE DM 35-22-M00085_ÇİLE KÖK M07_50066610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13.07.2023 09:12:11</t>
        </is>
      </c>
      <c>
        <is>
          <t>13.07.2023 09:50:57</t>
        </is>
      </c>
      <c>
        <v>0.646111111</v>
      </c>
      <c>
        <v>5</v>
      </c>
      <c>
        <v>1635</v>
      </c>
      <c>
        <v>34</v>
      </c>
      <c>
        <v>331</v>
      </c>
      <c>
        <v>19</v>
      </c>
      <c>
        <v>272</v>
      </c>
      <c>
        <v>0</v>
      </c>
      <c>
        <v>0</v>
      </c>
      <c>
        <v>13.817281219807818</v>
      </c>
      <c>
        <v>243.9152954350241</v>
      </c>
      <c>
        <v>189.13525966920318</v>
      </c>
      <c>
        <v>277.30028670133726</v>
      </c>
      <c>
        <v>94.56949035726517</v>
      </c>
      <c>
        <v>249.15095929642013</v>
      </c>
      <c>
        <v>0</v>
      </c>
      <c>
        <v>0</v>
      </c>
      <c>
        <v>1067.8885726790577</v>
      </c>
    </row>
    <row>
      <c>
        <v>2606084</v>
      </c>
      <c>
        <v>1</v>
      </c>
      <c>
        <is>
          <t>MANİSA</t>
        </is>
      </c>
      <c>
        <v>GÖRDES</v>
      </c>
      <c>
        <is>
          <t>DM</t>
        </is>
      </c>
      <c>
        <v>GÖRDES DM 45-75-M00050_GÜNEŞLİ M13_2083728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13.07.2023 06:58:51</t>
        </is>
      </c>
      <c>
        <is>
          <t>13.07.2023 07:09:53</t>
        </is>
      </c>
      <c>
        <v>0.183888888</v>
      </c>
      <c>
        <v>8</v>
      </c>
      <c>
        <v>4569</v>
      </c>
      <c>
        <v>2</v>
      </c>
      <c>
        <v>193</v>
      </c>
      <c>
        <v>9</v>
      </c>
      <c>
        <v>476</v>
      </c>
      <c>
        <v>2</v>
      </c>
      <c>
        <v>0</v>
      </c>
      <c>
        <v>0.22528892335555553</v>
      </c>
      <c>
        <v>76.65265527258533</v>
      </c>
      <c>
        <v>1.1587917079488563</v>
      </c>
      <c>
        <v>18.4974399679203</v>
      </c>
      <c>
        <v>2.3226393659946054</v>
      </c>
      <c>
        <v>20.829507868501647</v>
      </c>
      <c>
        <v>7.727468114090925</v>
      </c>
      <c>
        <v>0</v>
      </c>
      <c>
        <v>127.41379122039721</v>
      </c>
    </row>
    <row>
      <c>
        <v>2606582</v>
      </c>
      <c>
        <v>1</v>
      </c>
      <c>
        <is>
          <t>MANİSA</t>
        </is>
      </c>
      <c>
        <v>TURGUTLU</v>
      </c>
      <c>
        <is>
          <t>Dağıtım Transformatörü</t>
        </is>
      </c>
      <c>
        <v>TR-2/99-1 45-83-M00778_45-83-M00778_2357045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13.07.2023 14:30:15</t>
        </is>
      </c>
      <c>
        <is>
          <t>13.07.2023 15:48:55</t>
        </is>
      </c>
      <c>
        <v>1.311111111</v>
      </c>
      <c>
        <v>0</v>
      </c>
      <c>
        <v>235</v>
      </c>
      <c>
        <v>0</v>
      </c>
      <c>
        <v>0</v>
      </c>
      <c>
        <v>0</v>
      </c>
      <c>
        <v>75</v>
      </c>
      <c>
        <v>0</v>
      </c>
      <c>
        <v>0</v>
      </c>
      <c>
        <v>0</v>
      </c>
      <c>
        <v>62.622358238655295</v>
      </c>
      <c>
        <v>0</v>
      </c>
      <c>
        <v>0</v>
      </c>
      <c>
        <v>0</v>
      </c>
      <c>
        <v>112.69106576811524</v>
      </c>
      <c>
        <v>0</v>
      </c>
      <c>
        <v>0</v>
      </c>
      <c>
        <v>175.31342400677053</v>
      </c>
    </row>
    <row>
      <c>
        <v>2606047</v>
      </c>
      <c>
        <v>1</v>
      </c>
      <c>
        <is>
          <t>MANİSA</t>
        </is>
      </c>
      <c>
        <v>ŞEHZADELER</v>
      </c>
      <c>
        <is>
          <t>OG Fideri</t>
        </is>
      </c>
      <c>
        <v>DM-2/7 (UYGUR SOKAK) 45-71-M00144_DAĞITIM TRAFOSU M04_66479722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13.07.2023 03:32:31</t>
        </is>
      </c>
      <c>
        <is>
          <t>13.07.2023 04:34:08</t>
        </is>
      </c>
      <c>
        <v>1.026944444</v>
      </c>
      <c>
        <v>0</v>
      </c>
      <c>
        <v>785</v>
      </c>
      <c>
        <v>0</v>
      </c>
      <c>
        <v>0</v>
      </c>
      <c>
        <v>0</v>
      </c>
      <c>
        <v>18</v>
      </c>
      <c>
        <v>0</v>
      </c>
      <c>
        <v>0</v>
      </c>
      <c>
        <v>0</v>
      </c>
      <c>
        <v>121.8048764975941</v>
      </c>
      <c>
        <v>0</v>
      </c>
      <c>
        <v>0</v>
      </c>
      <c>
        <v>0</v>
      </c>
      <c>
        <v>6.799641519845291</v>
      </c>
      <c>
        <v>0</v>
      </c>
      <c>
        <v>0</v>
      </c>
      <c>
        <v>128.60451801743937</v>
      </c>
    </row>
    <row>
      <c>
        <v>2606831</v>
      </c>
      <c>
        <v>1</v>
      </c>
      <c>
        <is>
          <t>İZMİR</t>
        </is>
      </c>
      <c>
        <v>TORBALI</v>
      </c>
      <c>
        <is>
          <t>AG Fideri</t>
        </is>
      </c>
      <c>
        <v>KORUCUK-4 35-26-M00464_A_91427268_91427268</v>
      </c>
      <c>
        <v>AG Tel Kopuğu</v>
      </c>
      <c>
        <v>Dağıtım-AG</v>
      </c>
      <c>
        <v>Uzun</v>
      </c>
      <c>
        <v>Şebeke işletmecisi</v>
      </c>
      <c>
        <v>Bildirimsiz</v>
      </c>
      <c>
        <is>
          <t>13.07.2023 18:21:25</t>
        </is>
      </c>
      <c>
        <is>
          <t>13.07.2023 19:29:50</t>
        </is>
      </c>
      <c>
        <v>1.140277777</v>
      </c>
      <c>
        <v>0</v>
      </c>
      <c>
        <v>34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5.082699290031508</v>
      </c>
      <c>
        <v>0</v>
      </c>
      <c>
        <v>0</v>
      </c>
      <c>
        <v>0</v>
      </c>
      <c>
        <v>0.33399820292709337</v>
      </c>
      <c>
        <v>0</v>
      </c>
      <c>
        <v>0</v>
      </c>
      <c>
        <v>5.416697492958601</v>
      </c>
    </row>
    <row>
      <c>
        <v>2606525</v>
      </c>
      <c>
        <v>1</v>
      </c>
      <c>
        <is>
          <t>MANİSA</t>
        </is>
      </c>
      <c>
        <v>SALİHLİ</v>
      </c>
      <c>
        <is>
          <t>DM</t>
        </is>
      </c>
      <c>
        <v>YILMAZ İM 45-78-A00003_ÇAMURHAMAMI L09_2331484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13.07.2023 13:55:35</t>
        </is>
      </c>
      <c>
        <is>
          <t>13.07.2023 13:59:44</t>
        </is>
      </c>
      <c>
        <v>0.069166666</v>
      </c>
      <c>
        <v>23</v>
      </c>
      <c>
        <v>1698</v>
      </c>
      <c>
        <v>54</v>
      </c>
      <c>
        <v>159</v>
      </c>
      <c>
        <v>11</v>
      </c>
      <c>
        <v>116</v>
      </c>
      <c>
        <v>1</v>
      </c>
      <c>
        <v>0</v>
      </c>
      <c>
        <v>0.5144552592772516</v>
      </c>
      <c>
        <v>15.224149250791093</v>
      </c>
      <c>
        <v>24.23499138741841</v>
      </c>
      <c>
        <v>15.5076299195211</v>
      </c>
      <c>
        <v>5.676571277859932</v>
      </c>
      <c>
        <v>8.171626725243971</v>
      </c>
      <c>
        <v>9.6918727435825</v>
      </c>
      <c>
        <v>0</v>
      </c>
      <c>
        <v>79.02129656369428</v>
      </c>
    </row>
    <row>
      <c>
        <v>2606774</v>
      </c>
      <c>
        <v>1</v>
      </c>
      <c>
        <is>
          <t>MANİSA</t>
        </is>
      </c>
      <c>
        <v>TURGUTLU</v>
      </c>
      <c>
        <is>
          <t>KÖK</t>
        </is>
      </c>
      <c>
        <v>İSTASYONALTI KÖK 45-83-M00131_CELALETTİN AŞKIN M08_2329824</v>
      </c>
      <c>
        <v>Plansız Kesinti / Müdahale</v>
      </c>
      <c>
        <v>Dağıtım-OG</v>
      </c>
      <c>
        <v>Uzun</v>
      </c>
      <c>
        <v>Şebeke işletmecisi</v>
      </c>
      <c>
        <v>Bildirimsiz</v>
      </c>
      <c>
        <is>
          <t>13.07.2023 17:28:12</t>
        </is>
      </c>
      <c>
        <is>
          <t>13.07.2023 18:40:22</t>
        </is>
      </c>
      <c>
        <v>1.202777777</v>
      </c>
      <c>
        <v>4</v>
      </c>
      <c>
        <v>60</v>
      </c>
      <c>
        <v>130</v>
      </c>
      <c>
        <v>325</v>
      </c>
      <c>
        <v>17</v>
      </c>
      <c>
        <v>80</v>
      </c>
      <c>
        <v>0</v>
      </c>
      <c>
        <v>0</v>
      </c>
      <c>
        <v>8.318932366936242</v>
      </c>
      <c>
        <v>24.226589072847435</v>
      </c>
      <c>
        <v>308.25132410967905</v>
      </c>
      <c>
        <v>346.3438172891226</v>
      </c>
      <c>
        <v>32.46475029068549</v>
      </c>
      <c>
        <v>78.21773252501528</v>
      </c>
      <c>
        <v>0</v>
      </c>
      <c>
        <v>0</v>
      </c>
      <c>
        <v>797.8231456542861</v>
      </c>
    </row>
    <row>
      <c>
        <v>2606625</v>
      </c>
      <c>
        <v>1</v>
      </c>
      <c>
        <is>
          <t>İZMİR</t>
        </is>
      </c>
      <c>
        <v>GAZİEMİR</v>
      </c>
      <c>
        <is>
          <t>Kullanıcı Bağlantı Hattı</t>
        </is>
      </c>
      <c>
        <v>K-3923 35-08-K03923_912668962_912668962</v>
      </c>
      <c>
        <v>Üçüncü Şahısların Vermiş Olduğu Hasarlar</v>
      </c>
      <c>
        <v>Dağıtım-AG</v>
      </c>
      <c>
        <v>Uzun</v>
      </c>
      <c>
        <v>Dışsal</v>
      </c>
      <c>
        <v>Bildirimsiz</v>
      </c>
      <c>
        <is>
          <t>13.07.2023 15:05:45</t>
        </is>
      </c>
      <c>
        <is>
          <t>13.07.2023 20:43:48</t>
        </is>
      </c>
      <c>
        <v>5.634166666</v>
      </c>
      <c>
        <v>0</v>
      </c>
      <c>
        <v>3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3.097143726701295</v>
      </c>
      <c>
        <v>0</v>
      </c>
      <c>
        <v>0</v>
      </c>
      <c>
        <v>0</v>
      </c>
      <c>
        <v>0</v>
      </c>
      <c>
        <v>0</v>
      </c>
      <c>
        <v>0</v>
      </c>
      <c>
        <v>3.097143726701295</v>
      </c>
    </row>
    <row>
      <c>
        <v>2606233</v>
      </c>
      <c>
        <v>1</v>
      </c>
      <c>
        <is>
          <t>İZMİR</t>
        </is>
      </c>
      <c>
        <v>TORBALI</v>
      </c>
      <c>
        <is>
          <t>TM Fideri</t>
        </is>
      </c>
      <c>
        <v>ARSLANLAR TM 35-26-A00004_ÖZBEY M15_2305567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13.07.2023 09:37:11</t>
        </is>
      </c>
      <c>
        <is>
          <t>13.07.2023 10:13:27</t>
        </is>
      </c>
      <c>
        <v>0.604444444</v>
      </c>
      <c>
        <v>5</v>
      </c>
      <c>
        <v>2234</v>
      </c>
      <c>
        <v>105</v>
      </c>
      <c>
        <v>321</v>
      </c>
      <c>
        <v>48</v>
      </c>
      <c>
        <v>218</v>
      </c>
      <c>
        <v>8</v>
      </c>
      <c>
        <v>2</v>
      </c>
      <c>
        <v>5.0530804916747165</v>
      </c>
      <c>
        <v>398.5700244215598</v>
      </c>
      <c>
        <v>748.333076101569</v>
      </c>
      <c>
        <v>951.5659471014667</v>
      </c>
      <c>
        <v>191.60822520783773</v>
      </c>
      <c>
        <v>245.8026704829175</v>
      </c>
      <c>
        <v>1170.8029135471747</v>
      </c>
      <c>
        <v>130.74966693291324</v>
      </c>
      <c>
        <v>3842.485604287114</v>
      </c>
    </row>
    <row>
      <c>
        <v>2606316</v>
      </c>
      <c>
        <v>1</v>
      </c>
      <c>
        <is>
          <t>İZMİR</t>
        </is>
      </c>
      <c>
        <v>TORBALI</v>
      </c>
      <c>
        <is>
          <t>KÖK</t>
        </is>
      </c>
      <c>
        <v>ÇAPAK KÖK 35-26-M00435_DAĞKIZILCA-2 ÇIKIŞ M05_66033225</v>
      </c>
      <c>
        <v>Manevra</v>
      </c>
      <c>
        <v>Dağıtım-OG</v>
      </c>
      <c>
        <v>Uzun</v>
      </c>
      <c>
        <v>Şebeke işletmecisi</v>
      </c>
      <c>
        <v>Bildirimli</v>
      </c>
      <c>
        <is>
          <t>13.07.2023 10:33:36</t>
        </is>
      </c>
      <c>
        <is>
          <t>13.07.2023 10:48:26</t>
        </is>
      </c>
      <c>
        <v>0.247222222</v>
      </c>
      <c>
        <v>22</v>
      </c>
      <c>
        <v>2681</v>
      </c>
      <c>
        <v>35</v>
      </c>
      <c>
        <v>207</v>
      </c>
      <c>
        <v>57</v>
      </c>
      <c>
        <v>806</v>
      </c>
      <c>
        <v>6</v>
      </c>
      <c>
        <v>1</v>
      </c>
      <c>
        <v>4.472051145232307</v>
      </c>
      <c>
        <v>112.87265759443369</v>
      </c>
      <c>
        <v>44.81241471967502</v>
      </c>
      <c>
        <v>33.97183157281424</v>
      </c>
      <c>
        <v>72.34605226193166</v>
      </c>
      <c>
        <v>128.92556396354018</v>
      </c>
      <c>
        <v>106.88492050979818</v>
      </c>
      <c>
        <v>6.528013145093826</v>
      </c>
      <c>
        <v>510.81350491251914</v>
      </c>
    </row>
    <row>
      <c>
        <v>2606648</v>
      </c>
      <c>
        <v>1</v>
      </c>
      <c>
        <is>
          <t>MANİSA</t>
        </is>
      </c>
      <c>
        <v>SALİHLİ</v>
      </c>
      <c>
        <is>
          <t>AG Fideri</t>
        </is>
      </c>
      <c>
        <v>TR-1 45-78-L00001_49382058_60985004_60985004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13.07.2023 15:33:56</t>
        </is>
      </c>
      <c>
        <is>
          <t>13.07.2023 16:11:12</t>
        </is>
      </c>
      <c>
        <v>0.621111111</v>
      </c>
      <c>
        <v>0</v>
      </c>
      <c>
        <v>0</v>
      </c>
      <c>
        <v>0</v>
      </c>
      <c>
        <v>0</v>
      </c>
      <c>
        <v>0</v>
      </c>
      <c>
        <v>44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21.364495792477133</v>
      </c>
      <c>
        <v>0</v>
      </c>
      <c>
        <v>0.17968039821441778</v>
      </c>
      <c>
        <v>21.54417619069155</v>
      </c>
    </row>
    <row>
      <c>
        <v>2606671</v>
      </c>
      <c>
        <v>1</v>
      </c>
      <c>
        <is>
          <t>MANİSA</t>
        </is>
      </c>
      <c>
        <v>YUNUSEMRE</v>
      </c>
      <c>
        <is>
          <t>Dağıtım Transformatörü</t>
        </is>
      </c>
      <c>
        <v>EVRENOS TR-3 45-71-M01411_45-71-M01411_2371340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13.07.2023 15:49:08</t>
        </is>
      </c>
      <c>
        <is>
          <t>13.07.2023 23:00:37</t>
        </is>
      </c>
      <c>
        <v>7.191388888</v>
      </c>
      <c>
        <v>0</v>
      </c>
      <c>
        <v>321</v>
      </c>
      <c>
        <v>0</v>
      </c>
      <c>
        <v>3</v>
      </c>
      <c>
        <v>0</v>
      </c>
      <c>
        <v>24</v>
      </c>
      <c>
        <v>0</v>
      </c>
      <c>
        <v>0</v>
      </c>
      <c>
        <v>0</v>
      </c>
      <c>
        <v>478.90250791364366</v>
      </c>
      <c>
        <v>0</v>
      </c>
      <c>
        <v>46.07123876372734</v>
      </c>
      <c>
        <v>0</v>
      </c>
      <c>
        <v>188.38815385378615</v>
      </c>
      <c>
        <v>0</v>
      </c>
      <c>
        <v>0</v>
      </c>
      <c>
        <v>713.3619005311571</v>
      </c>
    </row>
    <row>
      <c>
        <v>2606857</v>
      </c>
      <c>
        <v>1</v>
      </c>
      <c>
        <is>
          <t>MANİSA</t>
        </is>
      </c>
      <c>
        <v>AKHİSAR</v>
      </c>
      <c>
        <is>
          <t>DM</t>
        </is>
      </c>
      <c>
        <v>KAPAKLI DM 45-72-M00309_RAHMİYE-1 TARIMSAL SULAMA M06_2099423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13.07.2023 18:36:02</t>
        </is>
      </c>
      <c>
        <is>
          <t>13.07.2023 18:49:15</t>
        </is>
      </c>
      <c>
        <v>0.220277777</v>
      </c>
      <c>
        <v>1</v>
      </c>
      <c>
        <v>3</v>
      </c>
      <c>
        <v>13</v>
      </c>
      <c>
        <v>71</v>
      </c>
      <c>
        <v>4</v>
      </c>
      <c>
        <v>6</v>
      </c>
      <c>
        <v>1</v>
      </c>
      <c>
        <v>0</v>
      </c>
      <c>
        <v>0.058343314546111115</v>
      </c>
      <c>
        <v>0.15996136880364117</v>
      </c>
      <c>
        <v>203.17842447201392</v>
      </c>
      <c>
        <v>160.50232967654762</v>
      </c>
      <c>
        <v>3.672508116380159</v>
      </c>
      <c>
        <v>15.066187568538586</v>
      </c>
      <c>
        <v>0.4535564785704557</v>
      </c>
      <c>
        <v>0</v>
      </c>
      <c>
        <v>383.0913109954005</v>
      </c>
    </row>
    <row>
      <c>
        <v>2606193</v>
      </c>
      <c>
        <v>1</v>
      </c>
      <c>
        <is>
          <t>İZMİR</t>
        </is>
      </c>
      <c>
        <v>URLA</v>
      </c>
      <c>
        <is>
          <t>Kullanıcı Bağlantı Hattı</t>
        </is>
      </c>
      <c>
        <v>TR-89 MAVİ PLAJ 35-19-L00089_956695967_956695967</v>
      </c>
      <c>
        <v>AG Branşman Yeraltı Kablo Arızası</v>
      </c>
      <c>
        <v>Dağıtım-AG</v>
      </c>
      <c>
        <v>Uzun</v>
      </c>
      <c>
        <v>Şebeke işletmecisi</v>
      </c>
      <c>
        <v>Bildirimsiz</v>
      </c>
      <c>
        <is>
          <t>13.07.2023 09:10:56</t>
        </is>
      </c>
      <c>
        <is>
          <t>13.07.2023 14:01:48</t>
        </is>
      </c>
      <c>
        <v>4.847777777</v>
      </c>
      <c>
        <v>0</v>
      </c>
      <c>
        <v>3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1.8224525935241869</v>
      </c>
      <c>
        <v>0</v>
      </c>
      <c>
        <v>0</v>
      </c>
      <c>
        <v>0</v>
      </c>
      <c>
        <v>0</v>
      </c>
      <c>
        <v>0</v>
      </c>
      <c>
        <v>0</v>
      </c>
      <c>
        <v>1.8224525935241869</v>
      </c>
    </row>
    <row>
      <c>
        <v>2606293</v>
      </c>
      <c>
        <v>1</v>
      </c>
      <c>
        <is>
          <t>İZMİR</t>
        </is>
      </c>
      <c>
        <v>MENEMEN</v>
      </c>
      <c>
        <is>
          <t>OG Fideri</t>
        </is>
      </c>
      <c>
        <v>MENEMEN DM-4/12 (KÖK-16) 35-28-M00016_EMİRALEM M01_66837069</v>
      </c>
      <c>
        <v>Şebeke Yenileme ve Kapasite Artışı Çalışması</v>
      </c>
      <c>
        <v>Dağıtım-OG</v>
      </c>
      <c>
        <v>Uzun</v>
      </c>
      <c>
        <v>Şebeke işletmecisi</v>
      </c>
      <c>
        <v>Bildirimli</v>
      </c>
      <c>
        <is>
          <t>13.07.2023 10:19:51</t>
        </is>
      </c>
      <c>
        <is>
          <t>13.07.2023 17:07:13</t>
        </is>
      </c>
      <c>
        <v>6.789444444</v>
      </c>
      <c>
        <v>4</v>
      </c>
      <c>
        <v>4586</v>
      </c>
      <c>
        <v>9</v>
      </c>
      <c>
        <v>466</v>
      </c>
      <c>
        <v>38</v>
      </c>
      <c>
        <v>551</v>
      </c>
      <c>
        <v>7</v>
      </c>
      <c>
        <v>2</v>
      </c>
      <c>
        <v>28.39216221252869</v>
      </c>
      <c>
        <v>7062.8215353694895</v>
      </c>
      <c>
        <v>1541.4920373981622</v>
      </c>
      <c>
        <v>1178.3772441183917</v>
      </c>
      <c>
        <v>2258.1799872637775</v>
      </c>
      <c>
        <v>4360.55442732289</v>
      </c>
      <c>
        <v>3853.550636119525</v>
      </c>
      <c>
        <v>36.46052348516064</v>
      </c>
      <c>
        <v>20319.828553289928</v>
      </c>
    </row>
    <row>
      <c>
        <v>2606170</v>
      </c>
      <c>
        <v>1</v>
      </c>
      <c>
        <is>
          <t>MANİSA</t>
        </is>
      </c>
      <c>
        <v>SARIGÖL</v>
      </c>
      <c>
        <is>
          <t>DM</t>
        </is>
      </c>
      <c>
        <v>SARIGÖL DM 45-79-M00069_SELİMİYE FİDERİ M18_2318413</v>
      </c>
      <c>
        <v>Manevra</v>
      </c>
      <c>
        <v>Dağıtım-OG</v>
      </c>
      <c>
        <v>Uzun</v>
      </c>
      <c>
        <v>Şebeke işletmecisi</v>
      </c>
      <c>
        <v>Bildirimli</v>
      </c>
      <c>
        <is>
          <t>13.07.2023 09:01:02</t>
        </is>
      </c>
      <c>
        <is>
          <t>13.07.2023 09:11:18</t>
        </is>
      </c>
      <c>
        <v>0.171111111</v>
      </c>
      <c>
        <v>2</v>
      </c>
      <c>
        <v>646</v>
      </c>
      <c>
        <v>17</v>
      </c>
      <c>
        <v>205</v>
      </c>
      <c>
        <v>1</v>
      </c>
      <c>
        <v>34</v>
      </c>
      <c>
        <v>0</v>
      </c>
      <c>
        <v>0</v>
      </c>
      <c>
        <v>0.07237611509333333</v>
      </c>
      <c>
        <v>19.70873458832883</v>
      </c>
      <c>
        <v>22.22405948418136</v>
      </c>
      <c>
        <v>145.952590555206</v>
      </c>
      <c>
        <v>0.3863829761034662</v>
      </c>
      <c>
        <v>2.9956450537852812</v>
      </c>
      <c>
        <v>0</v>
      </c>
      <c>
        <v>0</v>
      </c>
      <c>
        <v>191.33978877269826</v>
      </c>
    </row>
    <row>
      <c>
        <v>2606147</v>
      </c>
      <c>
        <v>1</v>
      </c>
      <c>
        <is>
          <t>İZMİR</t>
        </is>
      </c>
      <c>
        <v>URLA</v>
      </c>
      <c>
        <is>
          <t>Dağıtım Transformatörü</t>
        </is>
      </c>
      <c>
        <v>TR-361 GÜZELBELDE SİTESİ 35-19-M00343_35-19-M00343_2349841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13.07.2023 08:18:42</t>
        </is>
      </c>
      <c>
        <is>
          <t>13.07.2023 11:30:42</t>
        </is>
      </c>
      <c>
        <v>3.2</v>
      </c>
      <c>
        <v>0</v>
      </c>
      <c>
        <v>6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4.4974839665080015</v>
      </c>
      <c>
        <v>0</v>
      </c>
      <c>
        <v>0</v>
      </c>
      <c>
        <v>0</v>
      </c>
      <c>
        <v>0</v>
      </c>
      <c>
        <v>0</v>
      </c>
      <c>
        <v>0</v>
      </c>
      <c>
        <v>4.4974839665080015</v>
      </c>
    </row>
    <row>
      <c>
        <v>2606124</v>
      </c>
      <c>
        <v>1</v>
      </c>
      <c>
        <is>
          <t>MANİSA</t>
        </is>
      </c>
      <c>
        <v>SALİHLİ</v>
      </c>
      <c>
        <is>
          <t>KÖK</t>
        </is>
      </c>
      <c>
        <v>TAYTAN OFİS KÖK 45-78-M00314_ÜLKÜ FABRİKALAR M014_60669844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13.07.2023 08:22:35</t>
        </is>
      </c>
      <c>
        <is>
          <t>13.07.2023 08:49:44</t>
        </is>
      </c>
      <c>
        <v>0.4525</v>
      </c>
      <c>
        <v>0</v>
      </c>
      <c>
        <v>0</v>
      </c>
      <c>
        <v>18</v>
      </c>
      <c>
        <v>8</v>
      </c>
      <c>
        <v>14</v>
      </c>
      <c>
        <v>0</v>
      </c>
      <c>
        <v>10</v>
      </c>
      <c>
        <v>0</v>
      </c>
      <c>
        <v>0</v>
      </c>
      <c>
        <v>0</v>
      </c>
      <c>
        <v>36.317743199289104</v>
      </c>
      <c>
        <v>10.477534790035257</v>
      </c>
      <c>
        <v>77.63160504902869</v>
      </c>
      <c>
        <v>0</v>
      </c>
      <c>
        <v>660.0910221471938</v>
      </c>
      <c>
        <v>0</v>
      </c>
      <c>
        <v>784.5179051855469</v>
      </c>
    </row>
    <row>
      <c>
        <v>2607103</v>
      </c>
      <c>
        <v>1</v>
      </c>
      <c>
        <is>
          <t>MANİSA</t>
        </is>
      </c>
      <c>
        <v>AHMETLİ</v>
      </c>
      <c>
        <is>
          <t>Dağıtım Transformatörü</t>
        </is>
      </c>
      <c>
        <v>KARAKÖY TR-2 45-84-L00042_45-84-L00042_2365077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13.07.2023 22:31:34</t>
        </is>
      </c>
      <c>
        <is>
          <t>14.07.2023 00:24:40</t>
        </is>
      </c>
      <c>
        <v>1.885</v>
      </c>
      <c>
        <v>0</v>
      </c>
      <c>
        <v>49</v>
      </c>
      <c>
        <v>0</v>
      </c>
      <c>
        <v>10</v>
      </c>
      <c>
        <v>0</v>
      </c>
      <c>
        <v>7</v>
      </c>
      <c>
        <v>0</v>
      </c>
      <c>
        <v>0</v>
      </c>
      <c>
        <v>0</v>
      </c>
      <c>
        <v>11.494771722217193</v>
      </c>
      <c>
        <v>0</v>
      </c>
      <c>
        <v>33.35777344842546</v>
      </c>
      <c>
        <v>0</v>
      </c>
      <c>
        <v>1.268179802680427</v>
      </c>
      <c>
        <v>0</v>
      </c>
      <c>
        <v>0</v>
      </c>
      <c>
        <v>46.120724973323085</v>
      </c>
    </row>
    <row>
      <c>
        <v>2606356</v>
      </c>
      <c>
        <v>1</v>
      </c>
      <c>
        <is>
          <t>İZMİR</t>
        </is>
      </c>
      <c>
        <v>URLA</v>
      </c>
      <c>
        <is>
          <t>Kullanıcı Bağlantı Hattı</t>
        </is>
      </c>
      <c>
        <v>ZEYTİNALAN TR-110 35-19-M00110_956696420_956696420</v>
      </c>
      <c>
        <v>AG Box / Sdk Abone Çıkış Sigorta Atığı</v>
      </c>
      <c>
        <v>Dağıtım-AG</v>
      </c>
      <c>
        <v>Uzun</v>
      </c>
      <c>
        <v>Şebeke işletmecisi</v>
      </c>
      <c>
        <v>Bildirimsiz</v>
      </c>
      <c>
        <is>
          <t>13.07.2023 10:52:21</t>
        </is>
      </c>
      <c>
        <is>
          <t>13.07.2023 12:58:16</t>
        </is>
      </c>
      <c>
        <v>2.098611111</v>
      </c>
      <c>
        <v>0</v>
      </c>
      <c>
        <v>0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2.679200493483683</v>
      </c>
      <c>
        <v>0</v>
      </c>
      <c>
        <v>0</v>
      </c>
      <c>
        <v>2.679200493483683</v>
      </c>
    </row>
    <row>
      <c>
        <v>2606024</v>
      </c>
      <c>
        <v>1</v>
      </c>
      <c>
        <is>
          <t>İZMİR</t>
        </is>
      </c>
      <c>
        <v>SEFERİHİSAR</v>
      </c>
      <c>
        <is>
          <t>Kullanıcı Bağlantı Hattı</t>
        </is>
      </c>
      <c>
        <v>PAYAMLI M-28 35-25-M00195_956645023_956645023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13.07.2023 01:18:52</t>
        </is>
      </c>
      <c>
        <is>
          <t>13.07.2023 01:56:40</t>
        </is>
      </c>
      <c>
        <v>0.63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0.11268369575064001</v>
      </c>
      <c>
        <v>0</v>
      </c>
      <c>
        <v>0</v>
      </c>
      <c>
        <v>0</v>
      </c>
      <c>
        <v>0</v>
      </c>
      <c>
        <v>0</v>
      </c>
      <c>
        <v>0</v>
      </c>
      <c>
        <v>0.11268369575064001</v>
      </c>
    </row>
    <row>
      <c>
        <v>2606748</v>
      </c>
      <c>
        <v>1</v>
      </c>
      <c>
        <is>
          <t>İZMİR</t>
        </is>
      </c>
      <c>
        <v>GÜZELBAHÇE</v>
      </c>
      <c>
        <is>
          <t>DM</t>
        </is>
      </c>
      <c>
        <v>KAHRAMANDERE İM 35-10-A00002_KÖYLER L04_2101673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13.07.2023 17:01:16</t>
        </is>
      </c>
      <c>
        <is>
          <t>13.07.2023 17:12:16</t>
        </is>
      </c>
      <c>
        <v>0.183333333</v>
      </c>
      <c>
        <v>4</v>
      </c>
      <c>
        <v>1275</v>
      </c>
      <c>
        <v>2</v>
      </c>
      <c>
        <v>24</v>
      </c>
      <c>
        <v>12</v>
      </c>
      <c>
        <v>108</v>
      </c>
      <c>
        <v>4</v>
      </c>
      <c>
        <v>1</v>
      </c>
      <c>
        <v>7.573977398975129</v>
      </c>
      <c>
        <v>104.23030309907496</v>
      </c>
      <c>
        <v>1.0790790769576033</v>
      </c>
      <c>
        <v>3.1212321162633963</v>
      </c>
      <c>
        <v>16.860654252855596</v>
      </c>
      <c>
        <v>31.5307390472355</v>
      </c>
      <c>
        <v>37.670733351982136</v>
      </c>
      <c>
        <v>25.1915874386</v>
      </c>
      <c>
        <v>227.25830578194433</v>
      </c>
    </row>
    <row>
      <c>
        <v>2607043</v>
      </c>
      <c>
        <v>1</v>
      </c>
      <c>
        <is>
          <t>İZMİR</t>
        </is>
      </c>
      <c>
        <v>BORNOVA</v>
      </c>
      <c>
        <is>
          <t>Kullanıcı Bağlantı Hattı</t>
        </is>
      </c>
      <c>
        <v>M-1281 35-02-M01281_913274891_913274891</v>
      </c>
      <c>
        <v>AG Box / Sdk Abone Çıkış Sigorta Atığı</v>
      </c>
      <c>
        <v>Dağıtım-AG</v>
      </c>
      <c>
        <v>Uzun</v>
      </c>
      <c>
        <v>Şebeke işletmecisi</v>
      </c>
      <c>
        <v>Bildirimsiz</v>
      </c>
      <c>
        <is>
          <t>13.07.2023 21:06:27</t>
        </is>
      </c>
      <c>
        <is>
          <t>13.07.2023 22:11:51</t>
        </is>
      </c>
      <c>
        <v>1.09</v>
      </c>
      <c>
        <v>0</v>
      </c>
      <c>
        <v>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2.0845224466912193</v>
      </c>
      <c>
        <v>0</v>
      </c>
      <c>
        <v>0</v>
      </c>
      <c>
        <v>0</v>
      </c>
      <c>
        <v>0.217967903863556</v>
      </c>
      <c>
        <v>0</v>
      </c>
      <c>
        <v>0</v>
      </c>
      <c>
        <v>2.302490350554775</v>
      </c>
    </row>
    <row>
      <c>
        <v>2606794</v>
      </c>
      <c>
        <v>1</v>
      </c>
      <c>
        <is>
          <t>İZMİR</t>
        </is>
      </c>
      <c>
        <v>KARŞIYAKA</v>
      </c>
      <c>
        <is>
          <t>Saha Dağıtım Kutusu (SDK)</t>
        </is>
      </c>
      <c>
        <v>K-197 35-04-K00197_C C1_5800746</v>
      </c>
      <c>
        <v>AG Box / Sdk Giriş Sigorta Atığı</v>
      </c>
      <c>
        <v>Dağıtım-AG</v>
      </c>
      <c>
        <v>Uzun</v>
      </c>
      <c>
        <v>Şebeke işletmecisi</v>
      </c>
      <c>
        <v>Bildirimsiz</v>
      </c>
      <c>
        <is>
          <t>13.07.2023 17:51:36</t>
        </is>
      </c>
      <c>
        <is>
          <t>13.07.2023 19:07:36</t>
        </is>
      </c>
      <c>
        <v>1.266666666</v>
      </c>
      <c>
        <v>0</v>
      </c>
      <c>
        <v>141</v>
      </c>
      <c>
        <v>0</v>
      </c>
      <c>
        <v>0</v>
      </c>
      <c>
        <v>0</v>
      </c>
      <c>
        <v>25</v>
      </c>
      <c>
        <v>0</v>
      </c>
      <c>
        <v>0</v>
      </c>
      <c>
        <v>0</v>
      </c>
      <c>
        <v>52.497959942262575</v>
      </c>
      <c>
        <v>0</v>
      </c>
      <c>
        <v>0</v>
      </c>
      <c>
        <v>0</v>
      </c>
      <c>
        <v>68.6212821969103</v>
      </c>
      <c>
        <v>0</v>
      </c>
      <c>
        <v>0</v>
      </c>
      <c>
        <v>121.11924213917288</v>
      </c>
    </row>
    <row>
      <c>
        <v>2606502</v>
      </c>
      <c>
        <v>1</v>
      </c>
      <c>
        <is>
          <t>İZMİR</t>
        </is>
      </c>
      <c>
        <v>TİRE</v>
      </c>
      <c>
        <is>
          <t>Dağıtım Transformatörü</t>
        </is>
      </c>
      <c>
        <v>GÖKÇEN DM 1-1/2 35-29-L00059_35-29-L00059_72210163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13.07.2023 13:14:15</t>
        </is>
      </c>
      <c>
        <is>
          <t>13.07.2023 13:43:24</t>
        </is>
      </c>
      <c>
        <v>0.485833333</v>
      </c>
      <c>
        <v>0</v>
      </c>
      <c>
        <v>99</v>
      </c>
      <c>
        <v>0</v>
      </c>
      <c>
        <v>0</v>
      </c>
      <c>
        <v>0</v>
      </c>
      <c>
        <v>23</v>
      </c>
      <c>
        <v>0</v>
      </c>
      <c>
        <v>0</v>
      </c>
      <c>
        <v>0</v>
      </c>
      <c>
        <v>10.751912599554236</v>
      </c>
      <c>
        <v>0</v>
      </c>
      <c>
        <v>0</v>
      </c>
      <c>
        <v>0</v>
      </c>
      <c>
        <v>6.640355507040635</v>
      </c>
      <c>
        <v>0</v>
      </c>
      <c>
        <v>0</v>
      </c>
      <c>
        <v>17.39226810659487</v>
      </c>
    </row>
    <row>
      <c>
        <v>2606920</v>
      </c>
      <c>
        <v>1</v>
      </c>
      <c>
        <is>
          <t>İZMİR</t>
        </is>
      </c>
      <c>
        <v>BUCA</v>
      </c>
      <c>
        <is>
          <t>DM</t>
        </is>
      </c>
      <c>
        <v>GÜRÇEŞME İM 35-03-A00001_TR-2 M08_2051094</v>
      </c>
      <c>
        <v>OG Fider Açması</v>
      </c>
      <c>
        <v>Dağıtım-OG</v>
      </c>
      <c>
        <v>Kısa</v>
      </c>
      <c>
        <v>Şebeke işletmecisi</v>
      </c>
      <c>
        <v>Bildirimsiz</v>
      </c>
      <c>
        <is>
          <t>13.07.2023 19:25:07</t>
        </is>
      </c>
      <c>
        <is>
          <t>13.07.2023 19:27:39</t>
        </is>
      </c>
      <c>
        <v>0.042222222</v>
      </c>
      <c>
        <v>0</v>
      </c>
      <c>
        <v>11310</v>
      </c>
      <c>
        <v>0</v>
      </c>
      <c>
        <v>0</v>
      </c>
      <c>
        <v>1</v>
      </c>
      <c>
        <v>930</v>
      </c>
      <c>
        <v>0</v>
      </c>
      <c>
        <v>0</v>
      </c>
      <c>
        <v>0</v>
      </c>
      <c>
        <v>108.57805879502344</v>
      </c>
      <c>
        <v>0</v>
      </c>
      <c>
        <v>0</v>
      </c>
      <c>
        <v>2.8319665271069336</v>
      </c>
      <c>
        <v>40.021914500671954</v>
      </c>
      <c>
        <v>0</v>
      </c>
      <c>
        <v>0</v>
      </c>
      <c>
        <v>151.43193982280232</v>
      </c>
    </row>
    <row>
      <c>
        <v>2606207</v>
      </c>
      <c>
        <v>1</v>
      </c>
      <c>
        <is>
          <t>İZMİR</t>
        </is>
      </c>
      <c>
        <v>KEMALPAŞA</v>
      </c>
      <c>
        <is>
          <t>OG Fideri</t>
        </is>
      </c>
      <c>
        <v>HALİL DEDEOĞLU SULAMA GRUBU TR 35-27-M00511_DIREK TIPI TRAFO HUCRESI H01_2051174</v>
      </c>
      <c>
        <v>OG Ayırıcı Arızası</v>
      </c>
      <c>
        <v>Dağıtım-OG</v>
      </c>
      <c>
        <v>Uzun</v>
      </c>
      <c>
        <v>Şebeke işletmecisi</v>
      </c>
      <c>
        <v>Bildirimsiz</v>
      </c>
      <c>
        <is>
          <t>13.07.2023 09:16:16</t>
        </is>
      </c>
      <c>
        <is>
          <t>13.07.2023 11:54:40</t>
        </is>
      </c>
      <c>
        <v>2.64</v>
      </c>
      <c>
        <v>0</v>
      </c>
      <c>
        <v>0</v>
      </c>
      <c>
        <v>0</v>
      </c>
      <c>
        <v>4</v>
      </c>
      <c>
        <v>0</v>
      </c>
      <c>
        <v>3</v>
      </c>
      <c>
        <v>0</v>
      </c>
      <c>
        <v>0</v>
      </c>
      <c>
        <v>0</v>
      </c>
      <c>
        <v>0</v>
      </c>
      <c>
        <v>0</v>
      </c>
      <c>
        <v>4.697748700037863</v>
      </c>
      <c>
        <v>0</v>
      </c>
      <c>
        <v>12.594169771860487</v>
      </c>
      <c>
        <v>0</v>
      </c>
      <c>
        <v>0</v>
      </c>
      <c>
        <v>17.29191847189835</v>
      </c>
    </row>
    <row>
      <c>
        <v>2606256</v>
      </c>
      <c>
        <v>1</v>
      </c>
      <c>
        <is>
          <t>MANİSA</t>
        </is>
      </c>
      <c>
        <v>AKHİSAR</v>
      </c>
      <c>
        <is>
          <t>OG Fideri</t>
        </is>
      </c>
      <c>
        <v>BÜNYAN OSMANİYE TR-1 45-72-L00444_DIREK TIPI TRAFO HUCRESI H01_2111909</v>
      </c>
      <c>
        <v>OG Ayırıcı Arızası</v>
      </c>
      <c>
        <v>Dağıtım-OG</v>
      </c>
      <c>
        <v>Uzun</v>
      </c>
      <c>
        <v>Şebeke işletmecisi</v>
      </c>
      <c>
        <v>Bildirimsiz</v>
      </c>
      <c>
        <is>
          <t>13.07.2023 09:53:42</t>
        </is>
      </c>
      <c>
        <is>
          <t>13.07.2023 17:37:26</t>
        </is>
      </c>
      <c>
        <v>7.728888888</v>
      </c>
      <c>
        <v>0</v>
      </c>
      <c>
        <v>111</v>
      </c>
      <c>
        <v>0</v>
      </c>
      <c>
        <v>28</v>
      </c>
      <c>
        <v>0</v>
      </c>
      <c>
        <v>17</v>
      </c>
      <c>
        <v>0</v>
      </c>
      <c>
        <v>0</v>
      </c>
      <c>
        <v>0</v>
      </c>
      <c>
        <v>132.19710781000302</v>
      </c>
      <c>
        <v>0</v>
      </c>
      <c>
        <v>70.2687174343465</v>
      </c>
      <c>
        <v>0</v>
      </c>
      <c>
        <v>56.25659136496949</v>
      </c>
      <c>
        <v>0</v>
      </c>
      <c>
        <v>0</v>
      </c>
      <c>
        <v>258.722416609319</v>
      </c>
    </row>
    <row>
      <c>
        <v>2606067</v>
      </c>
      <c>
        <v>1</v>
      </c>
      <c>
        <is>
          <t>İZMİR</t>
        </is>
      </c>
      <c>
        <v>MENEMEN</v>
      </c>
      <c>
        <is>
          <t>DM</t>
        </is>
      </c>
      <c>
        <v>TÜRKELLİ DM (TR-4) 35-28-M00368_TÜRKELLİ ÇIKIŞ M04_56298987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13.07.2023 06:13:01</t>
        </is>
      </c>
      <c>
        <is>
          <t>13.07.2023 06:46:15</t>
        </is>
      </c>
      <c>
        <v>0.553888888</v>
      </c>
      <c>
        <v>0</v>
      </c>
      <c>
        <v>1115</v>
      </c>
      <c>
        <v>0</v>
      </c>
      <c>
        <v>19</v>
      </c>
      <c>
        <v>3</v>
      </c>
      <c>
        <v>93</v>
      </c>
      <c>
        <v>1</v>
      </c>
      <c>
        <v>0</v>
      </c>
      <c>
        <v>0</v>
      </c>
      <c>
        <v>102.8990230032494</v>
      </c>
      <c>
        <v>0</v>
      </c>
      <c>
        <v>6.294838739621527</v>
      </c>
      <c>
        <v>15.356675812286449</v>
      </c>
      <c>
        <v>31.268949790753123</v>
      </c>
      <c>
        <v>26.09010128719843</v>
      </c>
      <c>
        <v>0</v>
      </c>
      <c>
        <v>181.9095886331089</v>
      </c>
    </row>
    <row>
      <c>
        <v>2607040</v>
      </c>
      <c>
        <v>1</v>
      </c>
      <c>
        <is>
          <t>İZMİR</t>
        </is>
      </c>
      <c>
        <v>KEMALPAŞA</v>
      </c>
      <c>
        <is>
          <t>DM</t>
        </is>
      </c>
      <c>
        <v>ARMUTLU İM 35-27-A00001_TR-2 34.5 M09_2050866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13.07.2023 21:05:22</t>
        </is>
      </c>
      <c>
        <is>
          <t>13.07.2023 22:45:51</t>
        </is>
      </c>
      <c>
        <v>1.674722222</v>
      </c>
      <c>
        <v>12</v>
      </c>
      <c>
        <v>5550</v>
      </c>
      <c>
        <v>12</v>
      </c>
      <c>
        <v>119</v>
      </c>
      <c>
        <v>18</v>
      </c>
      <c>
        <v>549</v>
      </c>
      <c>
        <v>1</v>
      </c>
      <c>
        <v>1</v>
      </c>
      <c>
        <v>6.896129359646289</v>
      </c>
      <c>
        <v>1894.7319396647233</v>
      </c>
      <c>
        <v>20.189362755426025</v>
      </c>
      <c>
        <v>98.86798378741554</v>
      </c>
      <c>
        <v>236.6653879312661</v>
      </c>
      <c>
        <v>583.2119057212112</v>
      </c>
      <c>
        <v>32.01859268698068</v>
      </c>
      <c>
        <v>3.3707841151103914</v>
      </c>
      <c>
        <v>2875.9520860217795</v>
      </c>
    </row>
    <row>
      <c>
        <v>2606044</v>
      </c>
      <c>
        <v>1</v>
      </c>
      <c>
        <is>
          <t>İZMİR</t>
        </is>
      </c>
      <c>
        <v>FOÇA</v>
      </c>
      <c>
        <is>
          <t>AG Fideri</t>
        </is>
      </c>
      <c>
        <v>YENİFOÇA TR-51 35-23-M00051_B_56375040_56375040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13.07.2023 03:20:42</t>
        </is>
      </c>
      <c>
        <is>
          <t>13.07.2023 03:43:31</t>
        </is>
      </c>
      <c>
        <v>0.380277777</v>
      </c>
      <c>
        <v>0</v>
      </c>
      <c>
        <v>50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3.258033577957595</v>
      </c>
      <c>
        <v>0</v>
      </c>
      <c>
        <v>0</v>
      </c>
      <c>
        <v>0</v>
      </c>
      <c>
        <v>0.21995168743237503</v>
      </c>
      <c>
        <v>0</v>
      </c>
      <c>
        <v>0</v>
      </c>
      <c>
        <v>3.47798526538997</v>
      </c>
    </row>
    <row>
      <c>
        <v>2606963</v>
      </c>
      <c>
        <v>1</v>
      </c>
      <c>
        <is>
          <t>İZMİR</t>
        </is>
      </c>
      <c>
        <v>ÇEŞME</v>
      </c>
      <c>
        <is>
          <t>OG Fideri</t>
        </is>
      </c>
      <c>
        <v>L-455 35-18-L00455_L-309 L02_72057479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13.07.2023 20:04:35</t>
        </is>
      </c>
      <c>
        <is>
          <t>13.07.2023 20:32:06</t>
        </is>
      </c>
      <c>
        <v>0.458611111</v>
      </c>
      <c>
        <v>0</v>
      </c>
      <c>
        <v>283</v>
      </c>
      <c>
        <v>0</v>
      </c>
      <c>
        <v>4</v>
      </c>
      <c>
        <v>0</v>
      </c>
      <c>
        <v>28</v>
      </c>
      <c>
        <v>0</v>
      </c>
      <c>
        <v>0</v>
      </c>
      <c>
        <v>0</v>
      </c>
      <c>
        <v>61.83444818594609</v>
      </c>
      <c>
        <v>0</v>
      </c>
      <c>
        <v>4.884619298308823</v>
      </c>
      <c>
        <v>0</v>
      </c>
      <c>
        <v>20.34669348192712</v>
      </c>
      <c>
        <v>0</v>
      </c>
      <c>
        <v>0</v>
      </c>
      <c>
        <v>87.06576096618203</v>
      </c>
    </row>
    <row>
      <c>
        <v>2606565</v>
      </c>
      <c>
        <v>1</v>
      </c>
      <c>
        <is>
          <t>MANİSA</t>
        </is>
      </c>
      <c>
        <v>SALİHLİ</v>
      </c>
      <c>
        <is>
          <t>AG Fideri</t>
        </is>
      </c>
      <c>
        <v>EMİRHACILI TR-3 45-78-L00578_D_91102554_91102554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13.07.2023 14:19:31</t>
        </is>
      </c>
      <c>
        <is>
          <t>13.07.2023 15:11:05</t>
        </is>
      </c>
      <c>
        <v>0.859444444</v>
      </c>
      <c>
        <v>0</v>
      </c>
      <c>
        <v>12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2.3823701848788827</v>
      </c>
      <c>
        <v>0</v>
      </c>
      <c>
        <v>0</v>
      </c>
      <c>
        <v>0</v>
      </c>
      <c>
        <v>0.5715900776111642</v>
      </c>
      <c>
        <v>0</v>
      </c>
      <c>
        <v>0</v>
      </c>
      <c>
        <v>2.953960262490047</v>
      </c>
    </row>
    <row>
      <c>
        <v>2607083</v>
      </c>
      <c>
        <v>1</v>
      </c>
      <c>
        <is>
          <t>MANİSA</t>
        </is>
      </c>
      <c>
        <v>TURGUTLU</v>
      </c>
      <c>
        <is>
          <t>AG Fideri</t>
        </is>
      </c>
      <c>
        <v>KABAÇINAR TR-1 45-83-L00285_A_56407917_56407917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13.07.2023 21:31:58</t>
        </is>
      </c>
      <c>
        <is>
          <t>13.07.2023 22:41:29</t>
        </is>
      </c>
      <c>
        <v>1.158611111</v>
      </c>
      <c>
        <v>0</v>
      </c>
      <c>
        <v>20</v>
      </c>
      <c>
        <v>0</v>
      </c>
      <c>
        <v>1</v>
      </c>
      <c>
        <v>0</v>
      </c>
      <c>
        <v>1</v>
      </c>
      <c>
        <v>0</v>
      </c>
      <c>
        <v>0</v>
      </c>
      <c>
        <v>0</v>
      </c>
      <c>
        <v>3.4620674129152236</v>
      </c>
      <c>
        <v>0</v>
      </c>
      <c>
        <v>0</v>
      </c>
      <c>
        <v>0</v>
      </c>
      <c>
        <v>1.6535431372405558</v>
      </c>
      <c>
        <v>0</v>
      </c>
      <c>
        <v>0</v>
      </c>
      <c>
        <v>5.115610550155779</v>
      </c>
    </row>
    <row>
      <c>
        <v>2606273</v>
      </c>
      <c>
        <v>1</v>
      </c>
      <c>
        <is>
          <t>İZMİR</t>
        </is>
      </c>
      <c>
        <v>MENDERES</v>
      </c>
      <c>
        <is>
          <t>DM</t>
        </is>
      </c>
      <c>
        <v>DEĞİRMENDERE DM 35-22-M00085_ÇİLE KÖK M07_50066610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13.07.2023 10:04:35</t>
        </is>
      </c>
      <c>
        <is>
          <t>13.07.2023 10:40:25</t>
        </is>
      </c>
      <c>
        <v>0.597222222</v>
      </c>
      <c>
        <v>5</v>
      </c>
      <c>
        <v>1635</v>
      </c>
      <c>
        <v>34</v>
      </c>
      <c>
        <v>331</v>
      </c>
      <c>
        <v>19</v>
      </c>
      <c>
        <v>272</v>
      </c>
      <c>
        <v>0</v>
      </c>
      <c>
        <v>0</v>
      </c>
      <c>
        <v>14.112032885467134</v>
      </c>
      <c>
        <v>233.7445836335099</v>
      </c>
      <c>
        <v>178.20126604037338</v>
      </c>
      <c>
        <v>257.21604541896</v>
      </c>
      <c>
        <v>92.21198204605854</v>
      </c>
      <c>
        <v>249.4784817660789</v>
      </c>
      <c>
        <v>0</v>
      </c>
      <c>
        <v>0</v>
      </c>
      <c>
        <v>1024.964391790448</v>
      </c>
    </row>
    <row>
      <c>
        <v>2606771</v>
      </c>
      <c>
        <v>1</v>
      </c>
      <c>
        <is>
          <t>İZMİR</t>
        </is>
      </c>
      <c>
        <v>KINIK</v>
      </c>
      <c>
        <is>
          <t>Dağıtım Transformatörü</t>
        </is>
      </c>
      <c>
        <v>ARAPLI TR-1 35-16-M00747_35-16-M00747_2348454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13.07.2023 17:23:05</t>
        </is>
      </c>
      <c>
        <is>
          <t>13.07.2023 19:09:42</t>
        </is>
      </c>
      <c>
        <v>1.776944444</v>
      </c>
      <c>
        <v>0</v>
      </c>
      <c>
        <v>23</v>
      </c>
      <c>
        <v>0</v>
      </c>
      <c>
        <v>20</v>
      </c>
      <c>
        <v>0</v>
      </c>
      <c>
        <v>7</v>
      </c>
      <c>
        <v>0</v>
      </c>
      <c>
        <v>0</v>
      </c>
      <c>
        <v>0</v>
      </c>
      <c>
        <v>20.450499494224218</v>
      </c>
      <c>
        <v>0</v>
      </c>
      <c>
        <v>66.13902346791286</v>
      </c>
      <c>
        <v>0</v>
      </c>
      <c>
        <v>11.47795527373797</v>
      </c>
      <c>
        <v>0</v>
      </c>
      <c>
        <v>0</v>
      </c>
      <c>
        <v>98.06747823587506</v>
      </c>
    </row>
    <row>
      <c>
        <v>2606734</v>
      </c>
      <c>
        <v>1</v>
      </c>
      <c>
        <is>
          <t>MANİSA</t>
        </is>
      </c>
      <c>
        <v>ŞEHZADELER</v>
      </c>
      <c>
        <is>
          <t>Dağıtım Transformatörü</t>
        </is>
      </c>
      <c>
        <v>AŞAĞI ÇAMKÖY TR-1 45-71-M01480_45-71-M01480_66002965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13.07.2023 16:45:43</t>
        </is>
      </c>
      <c>
        <is>
          <t>13.07.2023 19:26:05</t>
        </is>
      </c>
      <c>
        <v>2.672777777</v>
      </c>
      <c>
        <v>0</v>
      </c>
      <c>
        <v>77</v>
      </c>
      <c>
        <v>0</v>
      </c>
      <c>
        <v>16</v>
      </c>
      <c>
        <v>0</v>
      </c>
      <c>
        <v>6</v>
      </c>
      <c>
        <v>0</v>
      </c>
      <c>
        <v>0</v>
      </c>
      <c>
        <v>0</v>
      </c>
      <c>
        <v>38.97636243360535</v>
      </c>
      <c>
        <v>0</v>
      </c>
      <c>
        <v>54.162205744610155</v>
      </c>
      <c>
        <v>0</v>
      </c>
      <c>
        <v>16.68521689573242</v>
      </c>
      <c>
        <v>0</v>
      </c>
      <c>
        <v>0</v>
      </c>
      <c>
        <v>109.82378507394793</v>
      </c>
    </row>
    <row>
      <c>
        <v>2606087</v>
      </c>
      <c>
        <v>1</v>
      </c>
      <c>
        <is>
          <t>MANİSA</t>
        </is>
      </c>
      <c>
        <v>YUNUSEMRE</v>
      </c>
      <c>
        <is>
          <t>KÖK</t>
        </is>
      </c>
      <c>
        <v>SİYEKLİ KÖK 45-71-M00185_DAĞYENİCE M07_72256967</v>
      </c>
      <c>
        <v>Şebeke Bakım Çalışması</v>
      </c>
      <c>
        <v>Dağıtım-OG</v>
      </c>
      <c>
        <v>Uzun</v>
      </c>
      <c>
        <v>Şebeke işletmecisi</v>
      </c>
      <c>
        <v>Bildirimli</v>
      </c>
      <c>
        <is>
          <t>13.07.2023 07:09:08</t>
        </is>
      </c>
      <c>
        <is>
          <t>13.07.2023 14:26:32</t>
        </is>
      </c>
      <c>
        <v>7.29</v>
      </c>
      <c>
        <v>7</v>
      </c>
      <c>
        <v>1189</v>
      </c>
      <c>
        <v>4</v>
      </c>
      <c>
        <v>3</v>
      </c>
      <c>
        <v>3</v>
      </c>
      <c>
        <v>85</v>
      </c>
      <c>
        <v>0</v>
      </c>
      <c>
        <v>0</v>
      </c>
      <c>
        <v>11.087211141144437</v>
      </c>
      <c>
        <v>940.8334643819452</v>
      </c>
      <c>
        <v>191.10474260608333</v>
      </c>
      <c>
        <v>31.61802855970714</v>
      </c>
      <c>
        <v>277.6948466133943</v>
      </c>
      <c>
        <v>156.65360357468188</v>
      </c>
      <c>
        <v>0</v>
      </c>
      <c>
        <v>0</v>
      </c>
      <c>
        <v>1608.9918968769564</v>
      </c>
    </row>
    <row>
      <c>
        <v>2606883</v>
      </c>
      <c>
        <v>1</v>
      </c>
      <c>
        <is>
          <t>İZMİR</t>
        </is>
      </c>
      <c>
        <v>BORNOVA</v>
      </c>
      <c>
        <is>
          <t>OG Fideri</t>
        </is>
      </c>
      <c>
        <v>M-1307 35-02-M01307_M-1789 M02_2044721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13.07.2023 18:36:40</t>
        </is>
      </c>
      <c>
        <is>
          <t>13.07.2023 20:43:51</t>
        </is>
      </c>
      <c>
        <v>2.119722222</v>
      </c>
      <c>
        <v>0</v>
      </c>
      <c>
        <v>3473</v>
      </c>
      <c>
        <v>0</v>
      </c>
      <c>
        <v>0</v>
      </c>
      <c>
        <v>19</v>
      </c>
      <c>
        <v>481</v>
      </c>
      <c>
        <v>20</v>
      </c>
      <c>
        <v>6</v>
      </c>
      <c>
        <v>0</v>
      </c>
      <c>
        <v>1813.0369343630653</v>
      </c>
      <c>
        <v>0</v>
      </c>
      <c>
        <v>0</v>
      </c>
      <c>
        <v>888.5877012144642</v>
      </c>
      <c>
        <v>1705.7223960323129</v>
      </c>
      <c>
        <v>8833.706914043958</v>
      </c>
      <c>
        <v>308.35566499916956</v>
      </c>
      <c>
        <v>13549.409610652969</v>
      </c>
    </row>
    <row>
      <c>
        <v>2607075</v>
      </c>
      <c>
        <v>1</v>
      </c>
      <c>
        <is>
          <t>İZMİR</t>
        </is>
      </c>
      <c>
        <v>BAYRAKLI</v>
      </c>
      <c>
        <is>
          <t>AG Fideri</t>
        </is>
      </c>
      <c>
        <v>M-2515 35-02-M02515_C_56365522_56365522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13.07.2023 21:51:31</t>
        </is>
      </c>
      <c>
        <is>
          <t>14.07.2023 00:07:21</t>
        </is>
      </c>
      <c>
        <v>2.263888888</v>
      </c>
      <c>
        <v>0</v>
      </c>
      <c>
        <v>313</v>
      </c>
      <c>
        <v>0</v>
      </c>
      <c>
        <v>0</v>
      </c>
      <c>
        <v>0</v>
      </c>
      <c>
        <v>16</v>
      </c>
      <c>
        <v>0</v>
      </c>
      <c>
        <v>0</v>
      </c>
      <c>
        <v>0</v>
      </c>
      <c>
        <v>209.23042641037233</v>
      </c>
      <c>
        <v>0</v>
      </c>
      <c>
        <v>0</v>
      </c>
      <c>
        <v>0</v>
      </c>
      <c>
        <v>8.324772254224026</v>
      </c>
      <c>
        <v>0</v>
      </c>
      <c>
        <v>0</v>
      </c>
      <c>
        <v>217.55519866459636</v>
      </c>
    </row>
    <row>
      <c>
        <v>2606906</v>
      </c>
      <c>
        <v>1</v>
      </c>
      <c>
        <is>
          <t>MANİSA</t>
        </is>
      </c>
      <c>
        <v>SOMA</v>
      </c>
      <c>
        <is>
          <t>DM</t>
        </is>
      </c>
      <c>
        <v>SOMA A SANTRALİ İM/DM 45-82-A00001_SAVAŞTEPE 15.8 L14_2091658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13.07.2023 19:11:21</t>
        </is>
      </c>
      <c>
        <is>
          <t>13.07.2023 19:46:38</t>
        </is>
      </c>
      <c>
        <v>0.588055555</v>
      </c>
      <c>
        <v>16</v>
      </c>
      <c>
        <v>866</v>
      </c>
      <c>
        <v>73</v>
      </c>
      <c>
        <v>41</v>
      </c>
      <c>
        <v>16</v>
      </c>
      <c>
        <v>50</v>
      </c>
      <c>
        <v>0</v>
      </c>
      <c>
        <v>1</v>
      </c>
      <c>
        <v>3.484013631672064</v>
      </c>
      <c>
        <v>66.52919417236139</v>
      </c>
      <c>
        <v>52.007524347665054</v>
      </c>
      <c>
        <v>20.32697859055548</v>
      </c>
      <c>
        <v>29.74679789601398</v>
      </c>
      <c>
        <v>17.30874763963338</v>
      </c>
      <c>
        <v>0</v>
      </c>
      <c>
        <v>2.1524025261474695</v>
      </c>
      <c>
        <v>191.55565880404882</v>
      </c>
    </row>
    <row>
      <c>
        <v>2607052</v>
      </c>
      <c>
        <v>1</v>
      </c>
      <c>
        <is>
          <t>İZMİR</t>
        </is>
      </c>
      <c>
        <v>BORNOVA</v>
      </c>
      <c>
        <is>
          <t>Kullanıcı Bağlantı Hattı</t>
        </is>
      </c>
      <c>
        <v>K-2725 35-02-K02725_913438917_913438917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13.07.2023 21:13:51</t>
        </is>
      </c>
      <c>
        <is>
          <t>13.07.2023 22:56:45</t>
        </is>
      </c>
      <c>
        <v>1.715</v>
      </c>
      <c>
        <v>0</v>
      </c>
      <c>
        <v>10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4.449762634896552</v>
      </c>
      <c>
        <v>0</v>
      </c>
      <c>
        <v>0</v>
      </c>
      <c>
        <v>0</v>
      </c>
      <c>
        <v>1.921556267983907</v>
      </c>
      <c>
        <v>0</v>
      </c>
      <c>
        <v>0</v>
      </c>
      <c>
        <v>6.371318902880459</v>
      </c>
    </row>
    <row>
      <c>
        <v>2606720</v>
      </c>
      <c>
        <v>1</v>
      </c>
      <c>
        <is>
          <t>MANİSA</t>
        </is>
      </c>
      <c>
        <v>SALİHLİ</v>
      </c>
      <c>
        <is>
          <t>Kullanıcı Bağlantı Hattı</t>
        </is>
      </c>
      <c>
        <v>TR-145 45-78-M00145_953248736_953248736</v>
      </c>
      <c>
        <v>AG Box / Sdk Abone Çıkış Sigorta Atığı</v>
      </c>
      <c>
        <v>Dağıtım-AG</v>
      </c>
      <c>
        <v>Uzun</v>
      </c>
      <c>
        <v>Şebeke işletmecisi</v>
      </c>
      <c>
        <v>Bildirimsiz</v>
      </c>
      <c>
        <is>
          <t>13.07.2023 15:58:38</t>
        </is>
      </c>
      <c>
        <is>
          <t>13.07.2023 17:40:35</t>
        </is>
      </c>
      <c>
        <v>1.699166666</v>
      </c>
      <c>
        <v>0</v>
      </c>
      <c>
        <v>8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3.766239324583058</v>
      </c>
      <c>
        <v>0</v>
      </c>
      <c>
        <v>0</v>
      </c>
      <c>
        <v>0</v>
      </c>
      <c>
        <v>0</v>
      </c>
      <c>
        <v>0</v>
      </c>
      <c>
        <v>0</v>
      </c>
      <c>
        <v>3.766239324583058</v>
      </c>
    </row>
    <row>
      <c>
        <v>2606388</v>
      </c>
      <c>
        <v>1</v>
      </c>
      <c>
        <is>
          <t>MANİSA</t>
        </is>
      </c>
      <c>
        <v>AKHİSAR</v>
      </c>
      <c>
        <is>
          <t>OG Fideri</t>
        </is>
      </c>
      <c>
        <v>DM-2/TR-19 45-72-L00019_TR-2/21 L03_61368780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13.07.2023 11:31:17</t>
        </is>
      </c>
      <c>
        <is>
          <t>13.07.2023 12:19:21</t>
        </is>
      </c>
      <c>
        <v>0.801111111</v>
      </c>
      <c>
        <v>0</v>
      </c>
      <c>
        <v>2512</v>
      </c>
      <c>
        <v>0</v>
      </c>
      <c>
        <v>6</v>
      </c>
      <c>
        <v>0</v>
      </c>
      <c>
        <v>113</v>
      </c>
      <c>
        <v>0</v>
      </c>
      <c>
        <v>1</v>
      </c>
      <c>
        <v>0</v>
      </c>
      <c>
        <v>386.66850804236043</v>
      </c>
      <c>
        <v>0</v>
      </c>
      <c>
        <v>0.13316367584075084</v>
      </c>
      <c>
        <v>0</v>
      </c>
      <c>
        <v>102.26223947904357</v>
      </c>
      <c>
        <v>0</v>
      </c>
      <c>
        <v>4.9727391010429205</v>
      </c>
      <c>
        <v>494.03665029828767</v>
      </c>
    </row>
    <row>
      <c>
        <v>2606365</v>
      </c>
      <c>
        <v>1</v>
      </c>
      <c>
        <is>
          <t>İZMİR</t>
        </is>
      </c>
      <c>
        <v>KARABAĞLAR</v>
      </c>
      <c>
        <is>
          <t>Kullanıcı Bağlantı Hattı</t>
        </is>
      </c>
      <c>
        <v>K-3187 35-01-K03187_912993248_912993248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13.07.2023 11:04:40</t>
        </is>
      </c>
      <c>
        <is>
          <t>13.07.2023 14:46:09</t>
        </is>
      </c>
      <c>
        <v>3.691388888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0.3945455017277291</v>
      </c>
      <c>
        <v>0</v>
      </c>
      <c>
        <v>0</v>
      </c>
      <c>
        <v>0</v>
      </c>
      <c>
        <v>0</v>
      </c>
      <c>
        <v>0</v>
      </c>
      <c>
        <v>0</v>
      </c>
      <c>
        <v>0.3945455017277291</v>
      </c>
    </row>
    <row>
      <c>
        <v>2607006</v>
      </c>
      <c>
        <v>1</v>
      </c>
      <c>
        <is>
          <t>İZMİR</t>
        </is>
      </c>
      <c>
        <v>KİRAZ</v>
      </c>
      <c>
        <is>
          <t>AG Fideri</t>
        </is>
      </c>
      <c>
        <v>KALEKÖY TR-2 35-31-L00235_47918702_56389300_56389300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13.07.2023 20:03:52</t>
        </is>
      </c>
      <c>
        <is>
          <t>13.07.2023 21:40:16</t>
        </is>
      </c>
      <c>
        <v>1.606666666</v>
      </c>
      <c>
        <v>0</v>
      </c>
      <c>
        <v>8</v>
      </c>
      <c>
        <v>0</v>
      </c>
      <c>
        <v>8</v>
      </c>
      <c>
        <v>0</v>
      </c>
      <c>
        <v>3</v>
      </c>
      <c>
        <v>0</v>
      </c>
      <c>
        <v>0</v>
      </c>
      <c>
        <v>0</v>
      </c>
      <c>
        <v>2.772501594043116</v>
      </c>
      <c>
        <v>0</v>
      </c>
      <c>
        <v>36.28159138992773</v>
      </c>
      <c>
        <v>0</v>
      </c>
      <c>
        <v>1.823647843927555</v>
      </c>
      <c>
        <v>0</v>
      </c>
      <c>
        <v>0</v>
      </c>
      <c>
        <v>40.8777408278984</v>
      </c>
    </row>
    <row>
      <c>
        <v>2606319</v>
      </c>
      <c>
        <v>1</v>
      </c>
      <c>
        <is>
          <t>İZMİR</t>
        </is>
      </c>
      <c>
        <v>ÖDEMİŞ</v>
      </c>
      <c>
        <is>
          <t>AG Fideri</t>
        </is>
      </c>
      <c>
        <v>TR-76 FETHİ KUŞÇU GRB. 35-15-M00076_A_91230933_91230933</v>
      </c>
      <c>
        <v>AG Sehim Bozukluğu</v>
      </c>
      <c>
        <v>Dağıtım-AG</v>
      </c>
      <c>
        <v>Uzun</v>
      </c>
      <c>
        <v>Şebeke işletmecisi</v>
      </c>
      <c>
        <v>Bildirimsiz</v>
      </c>
      <c>
        <is>
          <t>13.07.2023 10:26:47</t>
        </is>
      </c>
      <c>
        <is>
          <t>13.07.2023 13:21:17</t>
        </is>
      </c>
      <c>
        <v>2.908333333</v>
      </c>
      <c>
        <v>0</v>
      </c>
      <c>
        <v>3</v>
      </c>
      <c>
        <v>0</v>
      </c>
      <c>
        <v>7</v>
      </c>
      <c>
        <v>0</v>
      </c>
      <c>
        <v>1</v>
      </c>
      <c>
        <v>0</v>
      </c>
      <c>
        <v>0</v>
      </c>
      <c>
        <v>0</v>
      </c>
      <c>
        <v>16.38743630340005</v>
      </c>
      <c>
        <v>0</v>
      </c>
      <c>
        <v>117.18126593700165</v>
      </c>
      <c>
        <v>0</v>
      </c>
      <c>
        <v>6.260262238759801</v>
      </c>
      <c>
        <v>0</v>
      </c>
      <c>
        <v>0</v>
      </c>
      <c>
        <v>139.8289644791615</v>
      </c>
    </row>
    <row>
      <c>
        <v>2606451</v>
      </c>
      <c>
        <v>1</v>
      </c>
      <c>
        <is>
          <t>İZMİR</t>
        </is>
      </c>
      <c>
        <v>DİKİLİ</v>
      </c>
      <c>
        <is>
          <t>Kullanıcı Bağlantı Hattı</t>
        </is>
      </c>
      <c>
        <v>TR-23 35-30-L00023_955295800_955295800</v>
      </c>
      <c>
        <v>AG Box / Sdk Abone Çıkış Sigorta Atığı</v>
      </c>
      <c>
        <v>Dağıtım-AG</v>
      </c>
      <c>
        <v>Uzun</v>
      </c>
      <c>
        <v>Şebeke işletmecisi</v>
      </c>
      <c>
        <v>Bildirimsiz</v>
      </c>
      <c>
        <is>
          <t>13.07.2023 12:34:41</t>
        </is>
      </c>
      <c>
        <is>
          <t>13.07.2023 13:20:11</t>
        </is>
      </c>
      <c>
        <v>0.758333333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0.20008908077116938</v>
      </c>
      <c>
        <v>0</v>
      </c>
      <c>
        <v>0</v>
      </c>
      <c>
        <v>0</v>
      </c>
      <c>
        <v>0</v>
      </c>
      <c>
        <v>0</v>
      </c>
      <c>
        <v>0</v>
      </c>
      <c>
        <v>0.20008908077116938</v>
      </c>
    </row>
    <row>
      <c>
        <v>2607092</v>
      </c>
      <c>
        <v>1</v>
      </c>
      <c>
        <is>
          <t>MANİSA</t>
        </is>
      </c>
      <c>
        <v>KULA</v>
      </c>
      <c>
        <is>
          <t>Kullanıcı Bağlantı Hattı</t>
        </is>
      </c>
      <c>
        <v>TR-21 45-77-L00021_945486815_945486815</v>
      </c>
      <c>
        <v>Üçüncü Şahısların Vermiş Olduğu Hasarlar</v>
      </c>
      <c>
        <v>Dağıtım-AG</v>
      </c>
      <c>
        <v>Uzun</v>
      </c>
      <c>
        <v>Dışsal</v>
      </c>
      <c>
        <v>Bildirimsiz</v>
      </c>
      <c>
        <is>
          <t>13.07.2023 22:11:46</t>
        </is>
      </c>
      <c>
        <is>
          <t>13.07.2023 23:58:34</t>
        </is>
      </c>
      <c>
        <v>1.78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0.14539294563842262</v>
      </c>
      <c>
        <v>0</v>
      </c>
      <c>
        <v>0</v>
      </c>
      <c>
        <v>0</v>
      </c>
      <c>
        <v>0</v>
      </c>
      <c>
        <v>0</v>
      </c>
      <c>
        <v>0</v>
      </c>
      <c>
        <v>0.14539294563842262</v>
      </c>
    </row>
    <row>
      <c>
        <v>2606697</v>
      </c>
      <c>
        <v>1</v>
      </c>
      <c>
        <is>
          <t>MANİSA</t>
        </is>
      </c>
      <c>
        <v>TURGUTLU</v>
      </c>
      <c>
        <is>
          <t>Dağıtım Transformatörü</t>
        </is>
      </c>
      <c>
        <v>TR-2/99-1 45-83-M00778_45-83-M00778_2357045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13.07.2023 16:17:01</t>
        </is>
      </c>
      <c>
        <is>
          <t>13.07.2023 16:58:42</t>
        </is>
      </c>
      <c>
        <v>0.694722222</v>
      </c>
      <c>
        <v>0</v>
      </c>
      <c>
        <v>235</v>
      </c>
      <c>
        <v>0</v>
      </c>
      <c>
        <v>0</v>
      </c>
      <c>
        <v>0</v>
      </c>
      <c>
        <v>75</v>
      </c>
      <c>
        <v>0</v>
      </c>
      <c>
        <v>0</v>
      </c>
      <c>
        <v>0</v>
      </c>
      <c>
        <v>33.940759574046936</v>
      </c>
      <c>
        <v>0</v>
      </c>
      <c>
        <v>0</v>
      </c>
      <c>
        <v>0</v>
      </c>
      <c>
        <v>58.74197704003767</v>
      </c>
      <c>
        <v>0</v>
      </c>
      <c>
        <v>0</v>
      </c>
      <c>
        <v>92.6827366140846</v>
      </c>
    </row>
    <row>
      <c>
        <v>2606946</v>
      </c>
      <c>
        <v>1</v>
      </c>
      <c>
        <is>
          <t>İZMİR</t>
        </is>
      </c>
      <c>
        <v>KONAK</v>
      </c>
      <c>
        <is>
          <t>Saha Dağıtım Kutusu (SDK)</t>
        </is>
      </c>
      <c>
        <v>K-49 35-01-K00049_G G1_5865798</v>
      </c>
      <c>
        <v>AG Box Arızası</v>
      </c>
      <c>
        <v>Dağıtım-AG</v>
      </c>
      <c>
        <v>Uzun</v>
      </c>
      <c>
        <v>Şebeke işletmecisi</v>
      </c>
      <c>
        <v>Bildirimsiz</v>
      </c>
      <c>
        <is>
          <t>13.07.2023 19:46:57</t>
        </is>
      </c>
      <c>
        <is>
          <t>13.07.2023 20:12:31</t>
        </is>
      </c>
      <c>
        <v>0.426111111</v>
      </c>
      <c>
        <v>0</v>
      </c>
      <c>
        <v>112</v>
      </c>
      <c>
        <v>0</v>
      </c>
      <c>
        <v>0</v>
      </c>
      <c>
        <v>0</v>
      </c>
      <c>
        <v>69</v>
      </c>
      <c>
        <v>0</v>
      </c>
      <c>
        <v>0</v>
      </c>
      <c>
        <v>0</v>
      </c>
      <c>
        <v>11.94157423441293</v>
      </c>
      <c>
        <v>0</v>
      </c>
      <c>
        <v>0</v>
      </c>
      <c>
        <v>0</v>
      </c>
      <c>
        <v>47.625607521337585</v>
      </c>
      <c>
        <v>0</v>
      </c>
      <c>
        <v>0</v>
      </c>
      <c>
        <v>59.56718175575051</v>
      </c>
    </row>
    <row>
      <c>
        <v>2606943</v>
      </c>
      <c>
        <v>1</v>
      </c>
      <c>
        <is>
          <t>MANİSA</t>
        </is>
      </c>
      <c>
        <v>AHMETLİ</v>
      </c>
      <c>
        <is>
          <t>Dağıtım Transformatörü</t>
        </is>
      </c>
      <c>
        <v>MANDALLI TR-1 45-84-M00020_45-84-M00020_2371890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13.07.2023 19:43:35</t>
        </is>
      </c>
      <c>
        <is>
          <t>13.07.2023 20:23:01</t>
        </is>
      </c>
      <c>
        <v>0.657222222</v>
      </c>
      <c>
        <v>0</v>
      </c>
      <c>
        <v>86</v>
      </c>
      <c>
        <v>0</v>
      </c>
      <c>
        <v>28</v>
      </c>
      <c>
        <v>0</v>
      </c>
      <c>
        <v>4</v>
      </c>
      <c>
        <v>0</v>
      </c>
      <c>
        <v>0</v>
      </c>
      <c>
        <v>0</v>
      </c>
      <c>
        <v>9.881137566488986</v>
      </c>
      <c>
        <v>0</v>
      </c>
      <c>
        <v>39.40986072150726</v>
      </c>
      <c>
        <v>0</v>
      </c>
      <c>
        <v>0.873950869284946</v>
      </c>
      <c>
        <v>0</v>
      </c>
      <c>
        <v>0</v>
      </c>
      <c>
        <v>50.16494915728119</v>
      </c>
    </row>
    <row>
      <c>
        <v>2606113</v>
      </c>
      <c>
        <v>1</v>
      </c>
      <c>
        <is>
          <t>İZMİR</t>
        </is>
      </c>
      <c>
        <v>TORBALI</v>
      </c>
      <c>
        <is>
          <t>AG Fideri</t>
        </is>
      </c>
      <c>
        <v>HASAN VARLIK 35-26-M00535_6779364_56360281_56360281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13.07.2023 07:52:55</t>
        </is>
      </c>
      <c>
        <is>
          <t>13.07.2023 09:08:50</t>
        </is>
      </c>
      <c>
        <v>1.265277777</v>
      </c>
      <c>
        <v>0</v>
      </c>
      <c>
        <v>0</v>
      </c>
      <c>
        <v>0</v>
      </c>
      <c>
        <v>3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31.132207591763464</v>
      </c>
      <c>
        <v>0</v>
      </c>
      <c>
        <v>5.15870937050966</v>
      </c>
      <c>
        <v>0</v>
      </c>
      <c>
        <v>0</v>
      </c>
      <c>
        <v>36.29091696227312</v>
      </c>
    </row>
    <row>
      <c>
        <v>2606325</v>
      </c>
      <c>
        <v>1</v>
      </c>
      <c>
        <is>
          <t>MANİSA</t>
        </is>
      </c>
      <c>
        <v>SARUHANLI</v>
      </c>
      <c>
        <is>
          <t>DM</t>
        </is>
      </c>
      <c>
        <v>HALİTPAŞA DM 45-80-M00060_DEVELİ-ÇAMLIYURT M03_72188651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13.07.2023 10:39:15</t>
        </is>
      </c>
      <c>
        <is>
          <t>13.07.2023 11:24:58</t>
        </is>
      </c>
      <c>
        <v>0.761944444</v>
      </c>
      <c>
        <v>2</v>
      </c>
      <c>
        <v>319</v>
      </c>
      <c>
        <v>96</v>
      </c>
      <c>
        <v>4</v>
      </c>
      <c>
        <v>15</v>
      </c>
      <c>
        <v>43</v>
      </c>
      <c>
        <v>3</v>
      </c>
      <c>
        <v>0</v>
      </c>
      <c>
        <v>19.88285865432936</v>
      </c>
      <c>
        <v>58.10917555819498</v>
      </c>
      <c>
        <v>662.0371647020254</v>
      </c>
      <c>
        <v>7.3511464383338865</v>
      </c>
      <c>
        <v>60.62988363539045</v>
      </c>
      <c>
        <v>16.004763420621945</v>
      </c>
      <c>
        <v>25.6180163183111</v>
      </c>
      <c>
        <v>0</v>
      </c>
      <c>
        <v>849.6330087272072</v>
      </c>
    </row>
    <row>
      <c>
        <v>2607135</v>
      </c>
      <c>
        <v>1</v>
      </c>
      <c>
        <is>
          <t>MANİSA</t>
        </is>
      </c>
      <c>
        <v>ŞEHZADELER</v>
      </c>
      <c>
        <is>
          <t>OG Fideri</t>
        </is>
      </c>
      <c>
        <v>İĞDECİK KÖK 45-71-M00077_HatBaşıAyırıcı_53134197 M05_53134197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13.07.2023 23:09:45</t>
        </is>
      </c>
      <c>
        <is>
          <t>14.07.2023 02:44:10</t>
        </is>
      </c>
      <c>
        <v>3.573611111</v>
      </c>
      <c>
        <v>0</v>
      </c>
      <c>
        <v>0</v>
      </c>
      <c>
        <v>3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98.6691073159046</v>
      </c>
      <c>
        <v>0</v>
      </c>
      <c>
        <v>0</v>
      </c>
      <c>
        <v>0</v>
      </c>
      <c>
        <v>0</v>
      </c>
      <c>
        <v>0</v>
      </c>
      <c>
        <v>98.6691073159046</v>
      </c>
    </row>
    <row>
      <c>
        <v>2606637</v>
      </c>
      <c>
        <v>1</v>
      </c>
      <c>
        <is>
          <t>MANİSA</t>
        </is>
      </c>
      <c>
        <v>SARIGÖL</v>
      </c>
      <c>
        <is>
          <t>DM</t>
        </is>
      </c>
      <c>
        <v>SARIGÖL DM 45-79-M00069_SELİMİYE FİDERİ M18_2318413</v>
      </c>
      <c>
        <v>Manevra</v>
      </c>
      <c>
        <v>Dağıtım-OG</v>
      </c>
      <c>
        <v>Uzun</v>
      </c>
      <c>
        <v>Şebeke işletmecisi</v>
      </c>
      <c>
        <v>Bildirimli</v>
      </c>
      <c>
        <is>
          <t>13.07.2023 15:25:14</t>
        </is>
      </c>
      <c>
        <is>
          <t>13.07.2023 16:18:02</t>
        </is>
      </c>
      <c>
        <v>0.88</v>
      </c>
      <c>
        <v>2</v>
      </c>
      <c>
        <v>1023</v>
      </c>
      <c>
        <v>17</v>
      </c>
      <c>
        <v>244</v>
      </c>
      <c>
        <v>1</v>
      </c>
      <c>
        <v>60</v>
      </c>
      <c>
        <v>0</v>
      </c>
      <c>
        <v>0</v>
      </c>
      <c>
        <v>0.4336230159933333</v>
      </c>
      <c>
        <v>194.23577900153256</v>
      </c>
      <c>
        <v>123.67094683168384</v>
      </c>
      <c>
        <v>942.7849532513657</v>
      </c>
      <c>
        <v>2.254409735832942</v>
      </c>
      <c>
        <v>40.81872307151467</v>
      </c>
      <c>
        <v>0</v>
      </c>
      <c>
        <v>0</v>
      </c>
      <c>
        <v>1304.198434907923</v>
      </c>
    </row>
    <row>
      <c>
        <v>2607115</v>
      </c>
      <c>
        <v>1</v>
      </c>
      <c>
        <is>
          <t>İZMİR</t>
        </is>
      </c>
      <c>
        <v>KEMALPAŞA</v>
      </c>
      <c>
        <is>
          <t>DM</t>
        </is>
      </c>
      <c>
        <v>ARMUTLU İM 35-27-A00001_TR-2 15.8 L07_2059144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13.07.2023 22:46:28</t>
        </is>
      </c>
      <c>
        <is>
          <t>13.07.2023 22:57:01</t>
        </is>
      </c>
      <c>
        <v>0.175833333</v>
      </c>
      <c>
        <v>12</v>
      </c>
      <c>
        <v>5550</v>
      </c>
      <c>
        <v>12</v>
      </c>
      <c>
        <v>119</v>
      </c>
      <c>
        <v>18</v>
      </c>
      <c>
        <v>549</v>
      </c>
      <c>
        <v>1</v>
      </c>
      <c>
        <v>1</v>
      </c>
      <c>
        <v>0.6909250502233361</v>
      </c>
      <c>
        <v>195.59443473924807</v>
      </c>
      <c>
        <v>2.0642999663394592</v>
      </c>
      <c>
        <v>9.89136777653953</v>
      </c>
      <c>
        <v>24.067922852079715</v>
      </c>
      <c>
        <v>56.674535384014625</v>
      </c>
      <c>
        <v>3.235455209889585</v>
      </c>
      <c>
        <v>0.6115965124533627</v>
      </c>
      <c>
        <v>292.8305374907877</v>
      </c>
    </row>
    <row>
      <c>
        <v>2606096</v>
      </c>
      <c>
        <v>1</v>
      </c>
      <c>
        <is>
          <t>İZMİR</t>
        </is>
      </c>
      <c>
        <v>TORBALI</v>
      </c>
      <c>
        <is>
          <t>DM</t>
        </is>
      </c>
      <c>
        <v>TORBALI İM 35-26-A00001_ÖRNEK YAPI-SULAMA L05_2319157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13.07.2023 07:18:35</t>
        </is>
      </c>
      <c>
        <is>
          <t>13.07.2023 08:45:13</t>
        </is>
      </c>
      <c>
        <v>1.443888888</v>
      </c>
      <c>
        <v>1</v>
      </c>
      <c>
        <v>299</v>
      </c>
      <c>
        <v>23</v>
      </c>
      <c>
        <v>15</v>
      </c>
      <c>
        <v>10</v>
      </c>
      <c>
        <v>6</v>
      </c>
      <c>
        <v>0</v>
      </c>
      <c>
        <v>0</v>
      </c>
      <c>
        <v>0.3630301066090133</v>
      </c>
      <c>
        <v>90.18562457734362</v>
      </c>
      <c>
        <v>377.20124354178375</v>
      </c>
      <c>
        <v>87.95435214980641</v>
      </c>
      <c>
        <v>216.73200522559037</v>
      </c>
      <c>
        <v>8.954443706174736</v>
      </c>
      <c>
        <v>0</v>
      </c>
      <c>
        <v>0</v>
      </c>
      <c>
        <v>781.3906993073078</v>
      </c>
    </row>
    <row>
      <c>
        <v>2607072</v>
      </c>
      <c>
        <v>1</v>
      </c>
      <c>
        <is>
          <t>İZMİR</t>
        </is>
      </c>
      <c>
        <v>ÇEŞME</v>
      </c>
      <c>
        <is>
          <t>Dağıtım Transformatörü</t>
        </is>
      </c>
      <c>
        <v>L-412 35-18-L00412_35-18-L00412_77698310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13.07.2023 21:44:55</t>
        </is>
      </c>
      <c>
        <is>
          <t>13.07.2023 22:34:52</t>
        </is>
      </c>
      <c>
        <v>0.8325</v>
      </c>
      <c>
        <v>0</v>
      </c>
      <c>
        <v>3</v>
      </c>
      <c>
        <v>0</v>
      </c>
      <c>
        <v>9</v>
      </c>
      <c>
        <v>0</v>
      </c>
      <c>
        <v>5</v>
      </c>
      <c>
        <v>0</v>
      </c>
      <c>
        <v>0</v>
      </c>
      <c>
        <v>0</v>
      </c>
      <c>
        <v>2.7180614683942377</v>
      </c>
      <c>
        <v>0</v>
      </c>
      <c>
        <v>7.437736451081711</v>
      </c>
      <c>
        <v>0</v>
      </c>
      <c>
        <v>4.262201329021192</v>
      </c>
      <c>
        <v>0</v>
      </c>
      <c>
        <v>0</v>
      </c>
      <c>
        <v>14.41799924849714</v>
      </c>
    </row>
    <row>
      <c>
        <v>2606030</v>
      </c>
      <c>
        <v>1</v>
      </c>
      <c>
        <is>
          <t>İZMİR</t>
        </is>
      </c>
      <c>
        <v>TORBALI</v>
      </c>
      <c>
        <is>
          <t>DM</t>
        </is>
      </c>
      <c>
        <v>SUBAŞI İM 35-26-A00002_KIRBAŞ L01_2035575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13.07.2023 01:40:21</t>
        </is>
      </c>
      <c>
        <is>
          <t>13.07.2023 02:12:24</t>
        </is>
      </c>
      <c>
        <v>0.534166666</v>
      </c>
      <c>
        <v>1</v>
      </c>
      <c>
        <v>106</v>
      </c>
      <c>
        <v>22</v>
      </c>
      <c>
        <v>12</v>
      </c>
      <c>
        <v>8</v>
      </c>
      <c>
        <v>14</v>
      </c>
      <c>
        <v>0</v>
      </c>
      <c>
        <v>0</v>
      </c>
      <c>
        <v>0</v>
      </c>
      <c>
        <v>11.622224615269893</v>
      </c>
      <c>
        <v>141.0835693030768</v>
      </c>
      <c>
        <v>26.63152029447997</v>
      </c>
      <c>
        <v>60.421510167776844</v>
      </c>
      <c>
        <v>6.341522444222932</v>
      </c>
      <c>
        <v>0</v>
      </c>
      <c>
        <v>0</v>
      </c>
      <c>
        <v>246.10034682482646</v>
      </c>
    </row>
    <row>
      <c>
        <v>2606199</v>
      </c>
      <c>
        <v>1</v>
      </c>
      <c>
        <is>
          <t>İZMİR</t>
        </is>
      </c>
      <c>
        <v>GÜZELBAHÇE</v>
      </c>
      <c>
        <is>
          <t>Kullanıcı Bağlantı Hattı</t>
        </is>
      </c>
      <c>
        <v>M-1200 35-10-M01200_915043176_915043176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13.07.2023 09:12:46</t>
        </is>
      </c>
      <c>
        <is>
          <t>13.07.2023 12:20:58</t>
        </is>
      </c>
      <c>
        <v>3.136666666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1.0955198829527935</v>
      </c>
      <c>
        <v>0</v>
      </c>
      <c>
        <v>0</v>
      </c>
      <c>
        <v>0</v>
      </c>
      <c>
        <v>0</v>
      </c>
      <c>
        <v>1.0955198829527935</v>
      </c>
    </row>
    <row>
      <c>
        <v>2606176</v>
      </c>
      <c>
        <v>1</v>
      </c>
      <c>
        <is>
          <t>MANİSA</t>
        </is>
      </c>
      <c>
        <v>SARIGÖL</v>
      </c>
      <c>
        <is>
          <t>OG Fideri</t>
        </is>
      </c>
      <c>
        <v>SARIGÖL DM 45-79-M00069_HatBaşıAyırıcı_53134266 M18_53134266</v>
      </c>
      <c>
        <v>Şebeke Yenileme ve Kapasite Artışı Çalışması</v>
      </c>
      <c>
        <v>Dağıtım-OG</v>
      </c>
      <c>
        <v>Uzun</v>
      </c>
      <c>
        <v>Şebeke işletmecisi</v>
      </c>
      <c>
        <v>Bildirimli</v>
      </c>
      <c>
        <is>
          <t>13.07.2023 09:12:00</t>
        </is>
      </c>
      <c>
        <is>
          <t>13.07.2023 15:24:00</t>
        </is>
      </c>
      <c>
        <v>6.2</v>
      </c>
      <c>
        <v>0</v>
      </c>
      <c>
        <v>377</v>
      </c>
      <c>
        <v>0</v>
      </c>
      <c>
        <v>39</v>
      </c>
      <c>
        <v>0</v>
      </c>
      <c>
        <v>26</v>
      </c>
      <c>
        <v>0</v>
      </c>
      <c>
        <v>0</v>
      </c>
      <c>
        <v>0</v>
      </c>
      <c>
        <v>538.8570033631967</v>
      </c>
      <c>
        <v>0</v>
      </c>
      <c>
        <v>1218.5043095644994</v>
      </c>
      <c>
        <v>0</v>
      </c>
      <c>
        <v>147.58474278597274</v>
      </c>
      <c>
        <v>0</v>
      </c>
      <c>
        <v>0</v>
      </c>
      <c>
        <v>1904.9460557136688</v>
      </c>
    </row>
    <row>
      <c>
        <v>2606763</v>
      </c>
      <c>
        <v>1</v>
      </c>
      <c>
        <is>
          <t>İZMİR</t>
        </is>
      </c>
      <c>
        <v>GAZİEMİR</v>
      </c>
      <c>
        <is>
          <t>OG Fideri</t>
        </is>
      </c>
      <c>
        <v>K-824 35-08-K00824_DAĞITIM TRAFOSU K05_95434301</v>
      </c>
      <c>
        <v>OG Trafo Arızası</v>
      </c>
      <c>
        <v>Dağıtım-OG</v>
      </c>
      <c>
        <v>Uzun</v>
      </c>
      <c>
        <v>Şebeke işletmecisi</v>
      </c>
      <c>
        <v>Bildirimsiz</v>
      </c>
      <c>
        <is>
          <t>13.07.2023 17:17:01</t>
        </is>
      </c>
      <c>
        <is>
          <t>14.07.2023 01:51:46</t>
        </is>
      </c>
      <c>
        <v>8.579166666</v>
      </c>
      <c>
        <v>0</v>
      </c>
      <c>
        <v>29</v>
      </c>
      <c>
        <v>0</v>
      </c>
      <c>
        <v>0</v>
      </c>
      <c>
        <v>0</v>
      </c>
      <c>
        <v>18</v>
      </c>
      <c>
        <v>0</v>
      </c>
      <c>
        <v>2</v>
      </c>
      <c>
        <v>0</v>
      </c>
      <c>
        <v>62.873002695142794</v>
      </c>
      <c>
        <v>0</v>
      </c>
      <c>
        <v>0</v>
      </c>
      <c>
        <v>0</v>
      </c>
      <c>
        <v>396.64688126763593</v>
      </c>
      <c>
        <v>0</v>
      </c>
      <c>
        <v>228.14978478110126</v>
      </c>
      <c>
        <v>687.66966874388</v>
      </c>
    </row>
    <row>
      <c>
        <v>2606700</v>
      </c>
      <c>
        <v>1</v>
      </c>
      <c>
        <is>
          <t>MANİSA</t>
        </is>
      </c>
      <c>
        <v>TURGUTLU</v>
      </c>
      <c>
        <is>
          <t>AG Fideri</t>
        </is>
      </c>
      <c>
        <v>AKÇAPINAR TR-2 45-83-L00439_A_56400137_56400137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13.07.2023 16:16:52</t>
        </is>
      </c>
      <c>
        <is>
          <t>13.07.2023 20:45:57</t>
        </is>
      </c>
      <c>
        <v>4.484722222</v>
      </c>
      <c>
        <v>0</v>
      </c>
      <c>
        <v>13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21.58169518692539</v>
      </c>
      <c>
        <v>0</v>
      </c>
      <c>
        <v>0</v>
      </c>
      <c>
        <v>0</v>
      </c>
      <c>
        <v>0</v>
      </c>
      <c>
        <v>0</v>
      </c>
      <c>
        <v>0</v>
      </c>
      <c>
        <v>21.58169518692539</v>
      </c>
    </row>
    <row>
      <c>
        <v>2606262</v>
      </c>
      <c>
        <v>1</v>
      </c>
      <c>
        <is>
          <t>İZMİR</t>
        </is>
      </c>
      <c>
        <v>BORNOVA</v>
      </c>
      <c>
        <is>
          <t>OG Fideri</t>
        </is>
      </c>
      <c>
        <v>K-4155 35-02-K04155_K-251 K03_2037031</v>
      </c>
      <c>
        <v>Şebeke Yenileme ve Kapasite Artışı Çalışması</v>
      </c>
      <c>
        <v>Dağıtım-OG</v>
      </c>
      <c>
        <v>Uzun</v>
      </c>
      <c>
        <v>Şebeke işletmecisi</v>
      </c>
      <c>
        <v>Bildirimli</v>
      </c>
      <c>
        <is>
          <t>13.07.2023 09:58:56</t>
        </is>
      </c>
      <c>
        <is>
          <t>13.07.2023 14:48:33</t>
        </is>
      </c>
      <c>
        <v>4.826944444</v>
      </c>
      <c>
        <v>0</v>
      </c>
      <c>
        <v>1115</v>
      </c>
      <c>
        <v>0</v>
      </c>
      <c>
        <v>0</v>
      </c>
      <c>
        <v>0</v>
      </c>
      <c>
        <v>62</v>
      </c>
      <c>
        <v>0</v>
      </c>
      <c>
        <v>0</v>
      </c>
      <c>
        <v>0</v>
      </c>
      <c>
        <v>1273.5136823600342</v>
      </c>
      <c>
        <v>0</v>
      </c>
      <c>
        <v>0</v>
      </c>
      <c>
        <v>0</v>
      </c>
      <c>
        <v>422.34188697801073</v>
      </c>
      <c>
        <v>0</v>
      </c>
      <c>
        <v>0</v>
      </c>
      <c>
        <v>1695.855569338045</v>
      </c>
    </row>
    <row>
      <c>
        <v>2606153</v>
      </c>
      <c>
        <v>1</v>
      </c>
      <c>
        <is>
          <t>İZMİR</t>
        </is>
      </c>
      <c>
        <v>BORNOVA</v>
      </c>
      <c>
        <is>
          <t>KÖK</t>
        </is>
      </c>
      <c>
        <v>M-1335 KAYADİBİ KÖK 35-02-M01335_M-2625 M07_72281500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13.07.2023 08:49:21</t>
        </is>
      </c>
      <c>
        <is>
          <t>13.07.2023 08:57:15</t>
        </is>
      </c>
      <c>
        <v>0.131666666</v>
      </c>
      <c>
        <v>0</v>
      </c>
      <c>
        <v>606</v>
      </c>
      <c>
        <v>0</v>
      </c>
      <c>
        <v>25</v>
      </c>
      <c>
        <v>0</v>
      </c>
      <c>
        <v>65</v>
      </c>
      <c>
        <v>0</v>
      </c>
      <c>
        <v>0</v>
      </c>
      <c>
        <v>0</v>
      </c>
      <c>
        <v>16.801444498958432</v>
      </c>
      <c>
        <v>0</v>
      </c>
      <c>
        <v>2.322380788840471</v>
      </c>
      <c>
        <v>0</v>
      </c>
      <c>
        <v>7.007338506143029</v>
      </c>
      <c>
        <v>0</v>
      </c>
      <c>
        <v>0</v>
      </c>
      <c>
        <v>26.13116379394193</v>
      </c>
    </row>
    <row>
      <c>
        <v>2606070</v>
      </c>
      <c>
        <v>1</v>
      </c>
      <c>
        <is>
          <t>MANİSA</t>
        </is>
      </c>
      <c>
        <v>DEMİRCİ</v>
      </c>
      <c>
        <is>
          <t>AG Fideri</t>
        </is>
      </c>
      <c>
        <v>KADIBOĞAN TR-1 45-74-M00221_C_56407758_56407758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13.07.2023 06:26:25</t>
        </is>
      </c>
      <c>
        <is>
          <t>13.07.2023 07:27:33</t>
        </is>
      </c>
      <c>
        <v>1.018888888</v>
      </c>
      <c>
        <v>0</v>
      </c>
      <c>
        <v>5</v>
      </c>
      <c>
        <v>0</v>
      </c>
      <c>
        <v>8</v>
      </c>
      <c>
        <v>0</v>
      </c>
      <c>
        <v>1</v>
      </c>
      <c>
        <v>0</v>
      </c>
      <c>
        <v>0</v>
      </c>
      <c>
        <v>0</v>
      </c>
      <c>
        <v>0.19116551856739378</v>
      </c>
      <c>
        <v>0</v>
      </c>
      <c>
        <v>9.353979891950889</v>
      </c>
      <c>
        <v>0</v>
      </c>
      <c>
        <v>0.22856022744736146</v>
      </c>
      <c>
        <v>0</v>
      </c>
      <c>
        <v>0</v>
      </c>
      <c>
        <v>9.773705637965644</v>
      </c>
    </row>
    <row>
      <c>
        <v>2606846</v>
      </c>
      <c>
        <v>1</v>
      </c>
      <c>
        <is>
          <t>MANİSA</t>
        </is>
      </c>
      <c>
        <v>SALİHLİ</v>
      </c>
      <c>
        <is>
          <t>AG Fideri</t>
        </is>
      </c>
      <c>
        <v>CAFERBEYLI TR-2 45-78-L00704_B_91140043_91140043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13.07.2023 18:23:58</t>
        </is>
      </c>
      <c>
        <is>
          <t>13.07.2023 19:16:31</t>
        </is>
      </c>
      <c>
        <v>0.875833333</v>
      </c>
      <c>
        <v>0</v>
      </c>
      <c>
        <v>3</v>
      </c>
      <c>
        <v>0</v>
      </c>
      <c>
        <v>1</v>
      </c>
      <c>
        <v>0</v>
      </c>
      <c>
        <v>1</v>
      </c>
      <c>
        <v>0</v>
      </c>
      <c>
        <v>0</v>
      </c>
      <c>
        <v>0</v>
      </c>
      <c>
        <v>0.5192679367535491</v>
      </c>
      <c>
        <v>0</v>
      </c>
      <c>
        <v>0.0883217724406545</v>
      </c>
      <c>
        <v>0</v>
      </c>
      <c>
        <v>0.02343846832579611</v>
      </c>
      <c>
        <v>0</v>
      </c>
      <c>
        <v>0</v>
      </c>
      <c>
        <v>0.6310281775199997</v>
      </c>
    </row>
    <row>
      <c>
        <v>2606654</v>
      </c>
      <c>
        <v>1</v>
      </c>
      <c>
        <is>
          <t>MANİSA</t>
        </is>
      </c>
      <c>
        <v>TURGUTLU</v>
      </c>
      <c>
        <is>
          <t>DM</t>
        </is>
      </c>
      <c>
        <v>DERBENT İM-DM 45-83-A00004_MANİSA-1 M03_2331626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13.07.2023 15:40:35</t>
        </is>
      </c>
      <c>
        <is>
          <t>13.07.2023 16:14:34</t>
        </is>
      </c>
      <c>
        <v>0.566388888</v>
      </c>
      <c>
        <v>10</v>
      </c>
      <c>
        <v>82</v>
      </c>
      <c>
        <v>347</v>
      </c>
      <c>
        <v>768</v>
      </c>
      <c>
        <v>35</v>
      </c>
      <c>
        <v>124</v>
      </c>
      <c>
        <v>1</v>
      </c>
      <c>
        <v>0</v>
      </c>
      <c>
        <v>8.313135203941114</v>
      </c>
      <c>
        <v>37.165945387309705</v>
      </c>
      <c>
        <v>623.2097684136161</v>
      </c>
      <c>
        <v>855.4173348735832</v>
      </c>
      <c>
        <v>34.37422435794508</v>
      </c>
      <c>
        <v>87.17259319077982</v>
      </c>
      <c>
        <v>82.38716118686418</v>
      </c>
      <c>
        <v>0</v>
      </c>
      <c>
        <v>1728.0401626140394</v>
      </c>
    </row>
    <row>
      <c>
        <v>2606554</v>
      </c>
      <c>
        <v>1</v>
      </c>
      <c>
        <is>
          <t>MANİSA</t>
        </is>
      </c>
      <c>
        <v>AHMETLİ</v>
      </c>
      <c>
        <is>
          <t>KÖK</t>
        </is>
      </c>
      <c>
        <v>CAMBAZLI KÖK 45-84-M00005_MADEN KÖK M03_50241539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13.07.2023 14:09:45</t>
        </is>
      </c>
      <c>
        <is>
          <t>13.07.2023 15:38:00</t>
        </is>
      </c>
      <c>
        <v>1.470833333</v>
      </c>
      <c>
        <v>5</v>
      </c>
      <c>
        <v>464</v>
      </c>
      <c>
        <v>138</v>
      </c>
      <c>
        <v>159</v>
      </c>
      <c>
        <v>6</v>
      </c>
      <c>
        <v>39</v>
      </c>
      <c>
        <v>3</v>
      </c>
      <c>
        <v>0</v>
      </c>
      <c>
        <v>69.72452651516437</v>
      </c>
      <c>
        <v>184.34225197111658</v>
      </c>
      <c>
        <v>1721.8522298807914</v>
      </c>
      <c>
        <v>1281.8091113497728</v>
      </c>
      <c>
        <v>24.464593578627287</v>
      </c>
      <c>
        <v>97.0960456653135</v>
      </c>
      <c>
        <v>378.8172608533423</v>
      </c>
      <c>
        <v>0</v>
      </c>
      <c>
        <v>3758.106019814128</v>
      </c>
    </row>
    <row>
      <c>
        <v>2606634</v>
      </c>
      <c>
        <v>1</v>
      </c>
      <c>
        <is>
          <t>İZMİR</t>
        </is>
      </c>
      <c>
        <v>ÇEŞME</v>
      </c>
      <c>
        <is>
          <t>Saha Dağıtım Kutusu (SDK)</t>
        </is>
      </c>
      <c>
        <v>L-6 35-18-L00006_10345518 a2b_5959251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13.07.2023 15:16:23</t>
        </is>
      </c>
      <c>
        <is>
          <t>13.07.2023 17:04:19</t>
        </is>
      </c>
      <c>
        <v>1.798888888</v>
      </c>
      <c>
        <v>0</v>
      </c>
      <c>
        <v>0</v>
      </c>
      <c>
        <v>0</v>
      </c>
      <c>
        <v>0</v>
      </c>
      <c>
        <v>0</v>
      </c>
      <c>
        <v>13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53.28192467524357</v>
      </c>
      <c>
        <v>0</v>
      </c>
      <c>
        <v>0</v>
      </c>
      <c>
        <v>53.28192467524357</v>
      </c>
    </row>
    <row>
      <c>
        <v>2606448</v>
      </c>
      <c>
        <v>1</v>
      </c>
      <c>
        <is>
          <t>MANİSA</t>
        </is>
      </c>
      <c>
        <v>KÖPRÜBAŞI</v>
      </c>
      <c>
        <is>
          <t>Kullanıcı Bağlantı Hattı</t>
        </is>
      </c>
      <c>
        <v>CICIKLI KÖYÜ TR-1 45-86-M00084_915812385_915812385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13.07.2023 12:34:35</t>
        </is>
      </c>
      <c>
        <is>
          <t>13.07.2023 15:48:58</t>
        </is>
      </c>
      <c>
        <v>3.239722222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</row>
    <row>
      <c>
        <v>2606614</v>
      </c>
      <c>
        <v>1</v>
      </c>
      <c>
        <is>
          <t>İZMİR</t>
        </is>
      </c>
      <c>
        <v>MENEMEN</v>
      </c>
      <c>
        <is>
          <t>DM</t>
        </is>
      </c>
      <c>
        <v>PANAZTEPE DM 35-28-M00732_MALTEPE M03_2055980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13.07.2023 14:57:41</t>
        </is>
      </c>
      <c>
        <is>
          <t>13.07.2023 18:19:17</t>
        </is>
      </c>
      <c>
        <v>3.36</v>
      </c>
      <c>
        <v>1</v>
      </c>
      <c>
        <v>393</v>
      </c>
      <c>
        <v>1</v>
      </c>
      <c>
        <v>2</v>
      </c>
      <c>
        <v>6</v>
      </c>
      <c>
        <v>49</v>
      </c>
      <c>
        <v>0</v>
      </c>
      <c>
        <v>0</v>
      </c>
      <c>
        <v>4.925570164218541</v>
      </c>
      <c>
        <v>337.9357588028617</v>
      </c>
      <c>
        <v>35.108769564139635</v>
      </c>
      <c>
        <v>0</v>
      </c>
      <c>
        <v>166.29977235280495</v>
      </c>
      <c>
        <v>245.74781092720195</v>
      </c>
      <c>
        <v>0</v>
      </c>
      <c>
        <v>0</v>
      </c>
      <c>
        <v>790.0176818112268</v>
      </c>
    </row>
    <row>
      <c>
        <v>2606098</v>
      </c>
      <c>
        <v>2</v>
      </c>
      <c>
        <is>
          <t>İZMİR</t>
        </is>
      </c>
      <c>
        <v>BUCA</v>
      </c>
      <c>
        <is>
          <t>Dağıtım Transformatörü</t>
        </is>
      </c>
      <c>
        <v>M-990 35-03-M00990_35-03-M00990_41929854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13.07.2023 10:21:29</t>
        </is>
      </c>
      <c>
        <is>
          <t>13.07.2023 10:31:19</t>
        </is>
      </c>
      <c>
        <v>0.163888888</v>
      </c>
      <c>
        <v>0</v>
      </c>
      <c>
        <v>408</v>
      </c>
      <c>
        <v>0</v>
      </c>
      <c>
        <v>0</v>
      </c>
      <c>
        <v>0</v>
      </c>
      <c>
        <v>163</v>
      </c>
      <c>
        <v>0</v>
      </c>
      <c>
        <v>0</v>
      </c>
      <c>
        <v>0</v>
      </c>
      <c>
        <v>14.337900542911726</v>
      </c>
      <c>
        <v>0</v>
      </c>
      <c>
        <v>0</v>
      </c>
      <c>
        <v>0</v>
      </c>
      <c>
        <v>66.97034106940052</v>
      </c>
      <c>
        <v>0</v>
      </c>
      <c>
        <v>0</v>
      </c>
      <c>
        <v>81.30824161231224</v>
      </c>
    </row>
    <row>
      <c>
        <v>2607132</v>
      </c>
      <c>
        <v>1</v>
      </c>
      <c>
        <is>
          <t>MANİSA</t>
        </is>
      </c>
      <c>
        <v>YUNUSEMRE</v>
      </c>
      <c>
        <is>
          <t>KÖK</t>
        </is>
      </c>
      <c>
        <v>YAĞCILAR KÖK 45-71-M00179_YAĞCILAR M04_72258020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13.07.2023 23:18:01</t>
        </is>
      </c>
      <c>
        <is>
          <t>14.07.2023 00:10:55</t>
        </is>
      </c>
      <c>
        <v>0.881666666</v>
      </c>
      <c>
        <v>6</v>
      </c>
      <c>
        <v>631</v>
      </c>
      <c>
        <v>100</v>
      </c>
      <c>
        <v>29</v>
      </c>
      <c>
        <v>6</v>
      </c>
      <c>
        <v>65</v>
      </c>
      <c>
        <v>0</v>
      </c>
      <c>
        <v>0</v>
      </c>
      <c>
        <v>1.5798988337135569</v>
      </c>
      <c>
        <v>103.30269061692859</v>
      </c>
      <c>
        <v>157.2238516236206</v>
      </c>
      <c>
        <v>13.089262676871172</v>
      </c>
      <c>
        <v>18.246877271525978</v>
      </c>
      <c>
        <v>19.930440879948588</v>
      </c>
      <c>
        <v>0</v>
      </c>
      <c>
        <v>0</v>
      </c>
      <c>
        <v>313.3730219026085</v>
      </c>
    </row>
    <row>
      <c>
        <v>2606591</v>
      </c>
      <c>
        <v>1</v>
      </c>
      <c>
        <is>
          <t>İZMİR</t>
        </is>
      </c>
      <c>
        <v>KARŞIYAKA</v>
      </c>
      <c>
        <is>
          <t>Saha Dağıtım Kutusu (SDK)</t>
        </is>
      </c>
      <c>
        <v>M-2777 35-04-M02777_M M2777/TR2/L01b_80966356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13.07.2023 14:40:12</t>
        </is>
      </c>
      <c>
        <is>
          <t>13.07.2023 15:59:33</t>
        </is>
      </c>
      <c>
        <v>1.3225</v>
      </c>
      <c>
        <v>0</v>
      </c>
      <c>
        <v>64</v>
      </c>
      <c>
        <v>0</v>
      </c>
      <c>
        <v>0</v>
      </c>
      <c>
        <v>0</v>
      </c>
      <c>
        <v>22</v>
      </c>
      <c>
        <v>0</v>
      </c>
      <c>
        <v>0</v>
      </c>
      <c>
        <v>0</v>
      </c>
      <c>
        <v>28.32872269916357</v>
      </c>
      <c>
        <v>0</v>
      </c>
      <c>
        <v>0</v>
      </c>
      <c>
        <v>0</v>
      </c>
      <c>
        <v>109.23211057466328</v>
      </c>
      <c>
        <v>0</v>
      </c>
      <c>
        <v>0</v>
      </c>
      <c>
        <v>137.56083327382686</v>
      </c>
    </row>
    <row>
      <c>
        <v>2606783</v>
      </c>
      <c>
        <v>1</v>
      </c>
      <c>
        <is>
          <t>İZMİR</t>
        </is>
      </c>
      <c>
        <v>KARABAĞLAR</v>
      </c>
      <c>
        <is>
          <t>AG Fideri</t>
        </is>
      </c>
      <c>
        <v>K-106 35-01-K00106_B_56363438_56363438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13.07.2023 17:42:10</t>
        </is>
      </c>
      <c>
        <is>
          <t>13.07.2023 18:49:21</t>
        </is>
      </c>
      <c>
        <v>1.119722222</v>
      </c>
      <c>
        <v>0</v>
      </c>
      <c>
        <v>31</v>
      </c>
      <c>
        <v>0</v>
      </c>
      <c>
        <v>0</v>
      </c>
      <c>
        <v>0</v>
      </c>
      <c>
        <v>23</v>
      </c>
      <c>
        <v>0</v>
      </c>
      <c>
        <v>2</v>
      </c>
      <c>
        <v>0</v>
      </c>
      <c>
        <v>7.248475801777142</v>
      </c>
      <c>
        <v>0</v>
      </c>
      <c>
        <v>0</v>
      </c>
      <c>
        <v>0</v>
      </c>
      <c>
        <v>27.39261758167125</v>
      </c>
      <c>
        <v>0</v>
      </c>
      <c>
        <v>124.34503303059823</v>
      </c>
      <c>
        <v>158.98612641404662</v>
      </c>
    </row>
    <row>
      <c>
        <v>2606534</v>
      </c>
      <c>
        <v>1</v>
      </c>
      <c>
        <is>
          <t>İZMİR</t>
        </is>
      </c>
      <c>
        <v>BERGAMA</v>
      </c>
      <c>
        <is>
          <t>Kullanıcı Bağlantı Hattı</t>
        </is>
      </c>
      <c>
        <v>TR-50 35-16-L00050_953339038_953339038</v>
      </c>
      <c>
        <v>AG Branşman Yeraltı Kablo Arızası</v>
      </c>
      <c>
        <v>Dağıtım-AG</v>
      </c>
      <c>
        <v>Uzun</v>
      </c>
      <c>
        <v>Şebeke işletmecisi</v>
      </c>
      <c>
        <v>Bildirimsiz</v>
      </c>
      <c>
        <is>
          <t>13.07.2023 13:55:36</t>
        </is>
      </c>
      <c>
        <is>
          <t>13.07.2023 17:57:07</t>
        </is>
      </c>
      <c>
        <v>4.025277777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1.8185658443973176</v>
      </c>
      <c>
        <v>0</v>
      </c>
      <c>
        <v>0</v>
      </c>
      <c>
        <v>0</v>
      </c>
      <c>
        <v>0</v>
      </c>
      <c>
        <v>0</v>
      </c>
      <c>
        <v>0</v>
      </c>
      <c>
        <v>1.8185658443973176</v>
      </c>
    </row>
    <row>
      <c>
        <v>2606784</v>
      </c>
      <c>
        <v>2</v>
      </c>
      <c>
        <is>
          <t>MANİSA</t>
        </is>
      </c>
      <c>
        <v>YUNUSEMRE</v>
      </c>
      <c>
        <is>
          <t>KÖK</t>
        </is>
      </c>
      <c>
        <v>AKGEDİK KÖK-3 45-71-M00164_AKGEDİK M02_55994733</v>
      </c>
      <c>
        <v>OG Ayırıcı Arızası</v>
      </c>
      <c>
        <v>Dağıtım-OG</v>
      </c>
      <c>
        <v>Uzun</v>
      </c>
      <c>
        <v>Şebeke işletmecisi</v>
      </c>
      <c>
        <v>Bildirimsiz</v>
      </c>
      <c>
        <is>
          <t>13.07.2023 20:59:22</t>
        </is>
      </c>
      <c>
        <is>
          <t>13.07.2023 21:22:37</t>
        </is>
      </c>
      <c>
        <v>0.3875</v>
      </c>
      <c>
        <v>3</v>
      </c>
      <c>
        <v>220</v>
      </c>
      <c>
        <v>1</v>
      </c>
      <c>
        <v>3</v>
      </c>
      <c>
        <v>3</v>
      </c>
      <c>
        <v>21</v>
      </c>
      <c>
        <v>2</v>
      </c>
      <c>
        <v>0</v>
      </c>
      <c>
        <v>0.33796072025333335</v>
      </c>
      <c>
        <v>22.40269957427553</v>
      </c>
      <c>
        <v>0.04788738926440001</v>
      </c>
      <c>
        <v>1.8043510195263874</v>
      </c>
      <c>
        <v>11.635918961180296</v>
      </c>
      <c>
        <v>3.6907730351473016</v>
      </c>
      <c>
        <v>6.946396666849876</v>
      </c>
      <c>
        <v>0</v>
      </c>
      <c>
        <v>46.86598736649713</v>
      </c>
    </row>
    <row>
      <c>
        <v>2606926</v>
      </c>
      <c>
        <v>1</v>
      </c>
      <c>
        <is>
          <t>İZMİR</t>
        </is>
      </c>
      <c>
        <v>MENEMEN</v>
      </c>
      <c>
        <is>
          <t>Dağıtım Transformatörü</t>
        </is>
      </c>
      <c>
        <v>KIRMAHALLE  TR-12 35-28-M00271_35-28-M00271_2351707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13.07.2023 19:23:18</t>
        </is>
      </c>
      <c>
        <is>
          <t>13.07.2023 21:35:15</t>
        </is>
      </c>
      <c>
        <v>2.199166666</v>
      </c>
      <c>
        <v>0</v>
      </c>
      <c>
        <v>87</v>
      </c>
      <c>
        <v>0</v>
      </c>
      <c>
        <v>81</v>
      </c>
      <c>
        <v>0</v>
      </c>
      <c>
        <v>17</v>
      </c>
      <c>
        <v>0</v>
      </c>
      <c>
        <v>0</v>
      </c>
      <c>
        <v>0</v>
      </c>
      <c>
        <v>47.80524018425138</v>
      </c>
      <c>
        <v>0</v>
      </c>
      <c>
        <v>87.84540594162023</v>
      </c>
      <c>
        <v>0</v>
      </c>
      <c>
        <v>21.327165792559946</v>
      </c>
      <c>
        <v>0</v>
      </c>
      <c>
        <v>0</v>
      </c>
      <c>
        <v>156.97781191843157</v>
      </c>
    </row>
    <row>
      <c>
        <v>2606428</v>
      </c>
      <c>
        <v>1</v>
      </c>
      <c>
        <is>
          <t>İZMİR</t>
        </is>
      </c>
      <c>
        <v>MENEMEN</v>
      </c>
      <c>
        <is>
          <t>AG Fideri</t>
        </is>
      </c>
      <c>
        <v>HAYKIRAN TR-1 35-28-M00200_B_91439235_91439235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13.07.2023 12:12:04</t>
        </is>
      </c>
      <c>
        <is>
          <t>13.07.2023 13:03:31</t>
        </is>
      </c>
      <c>
        <v>0.8575</v>
      </c>
      <c>
        <v>0</v>
      </c>
      <c>
        <v>153</v>
      </c>
      <c>
        <v>0</v>
      </c>
      <c>
        <v>11</v>
      </c>
      <c>
        <v>0</v>
      </c>
      <c>
        <v>13</v>
      </c>
      <c>
        <v>0</v>
      </c>
      <c>
        <v>0</v>
      </c>
      <c>
        <v>0</v>
      </c>
      <c>
        <v>23.486122799774996</v>
      </c>
      <c>
        <v>0</v>
      </c>
      <c>
        <v>5.731002624597074</v>
      </c>
      <c>
        <v>0</v>
      </c>
      <c>
        <v>8.601816844862805</v>
      </c>
      <c>
        <v>0</v>
      </c>
      <c>
        <v>0</v>
      </c>
      <c>
        <v>37.818942269234874</v>
      </c>
    </row>
    <row>
      <c>
        <v>2606093</v>
      </c>
      <c>
        <v>1</v>
      </c>
      <c>
        <is>
          <t>MANİSA</t>
        </is>
      </c>
      <c>
        <v>KIRKAĞAÇ</v>
      </c>
      <c>
        <is>
          <t>DM</t>
        </is>
      </c>
      <c>
        <v>GELENBE İM 45-76-A00001_ALACALAR L02_2093763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13.07.2023 07:22:14</t>
        </is>
      </c>
      <c>
        <is>
          <t>13.07.2023 07:29:07</t>
        </is>
      </c>
      <c>
        <v>0.114722222</v>
      </c>
      <c>
        <v>3</v>
      </c>
      <c>
        <v>434</v>
      </c>
      <c>
        <v>19</v>
      </c>
      <c>
        <v>23</v>
      </c>
      <c>
        <v>14</v>
      </c>
      <c>
        <v>27</v>
      </c>
      <c>
        <v>1</v>
      </c>
      <c>
        <v>0</v>
      </c>
      <c>
        <v>0.06271276372796264</v>
      </c>
      <c>
        <v>5.154318724169742</v>
      </c>
      <c>
        <v>13.266820515144872</v>
      </c>
      <c>
        <v>0.7802805388467122</v>
      </c>
      <c>
        <v>9.600172957716264</v>
      </c>
      <c>
        <v>0.41885628027125166</v>
      </c>
      <c>
        <v>0.07580040332306401</v>
      </c>
      <c>
        <v>0</v>
      </c>
      <c>
        <v>29.35896218319987</v>
      </c>
    </row>
    <row>
      <c>
        <v>2607069</v>
      </c>
      <c>
        <v>1</v>
      </c>
      <c>
        <is>
          <t>MANİSA</t>
        </is>
      </c>
      <c>
        <v>TURGUTLU</v>
      </c>
      <c>
        <is>
          <t>Dağıtım Transformatörü</t>
        </is>
      </c>
      <c>
        <v>DERBENTALTI TARIMSAL SULAMA TR-3 45-83-M00577_45-83-M00577_2348532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13.07.2023 21:41:47</t>
        </is>
      </c>
      <c>
        <is>
          <t>13.07.2023 23:36:09</t>
        </is>
      </c>
      <c>
        <v>1.906111111</v>
      </c>
      <c>
        <v>0</v>
      </c>
      <c>
        <v>0</v>
      </c>
      <c>
        <v>0</v>
      </c>
      <c>
        <v>8</v>
      </c>
      <c>
        <v>0</v>
      </c>
      <c>
        <v>3</v>
      </c>
      <c>
        <v>0</v>
      </c>
      <c>
        <v>0</v>
      </c>
      <c>
        <v>0</v>
      </c>
      <c>
        <v>0</v>
      </c>
      <c>
        <v>0</v>
      </c>
      <c>
        <v>38.32809892416543</v>
      </c>
      <c>
        <v>0</v>
      </c>
      <c>
        <v>17.955500740825567</v>
      </c>
      <c>
        <v>0</v>
      </c>
      <c>
        <v>0</v>
      </c>
      <c>
        <v>56.283599664991</v>
      </c>
    </row>
    <row>
      <c>
        <v>2606677</v>
      </c>
      <c>
        <v>1</v>
      </c>
      <c>
        <is>
          <t>İZMİR</t>
        </is>
      </c>
      <c>
        <v>TİRE</v>
      </c>
      <c>
        <is>
          <t>DM</t>
        </is>
      </c>
      <c>
        <v>TİRE İM-DM-1 35-29-A00001_MAHMUTLAR L13_2060148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13.07.2023 15:59:00</t>
        </is>
      </c>
      <c>
        <is>
          <t>13.07.2023 16:22:53</t>
        </is>
      </c>
      <c>
        <v>0.398055555</v>
      </c>
      <c>
        <v>0</v>
      </c>
      <c>
        <v>31</v>
      </c>
      <c>
        <v>14</v>
      </c>
      <c>
        <v>48</v>
      </c>
      <c>
        <v>11</v>
      </c>
      <c>
        <v>21</v>
      </c>
      <c>
        <v>3</v>
      </c>
      <c>
        <v>0</v>
      </c>
      <c>
        <v>0</v>
      </c>
      <c>
        <v>6.25283398658124</v>
      </c>
      <c>
        <v>64.73076505514541</v>
      </c>
      <c>
        <v>65.61399361827672</v>
      </c>
      <c>
        <v>84.4234107763719</v>
      </c>
      <c>
        <v>20.6388502365065</v>
      </c>
      <c>
        <v>154.96628789226276</v>
      </c>
      <c>
        <v>0</v>
      </c>
      <c>
        <v>396.6261415651445</v>
      </c>
    </row>
    <row>
      <c>
        <v>2606136</v>
      </c>
      <c>
        <v>1</v>
      </c>
      <c>
        <is>
          <t>İZMİR</t>
        </is>
      </c>
      <c>
        <v>KONAK</v>
      </c>
      <c>
        <is>
          <t>Saha Dağıtım Kutusu (SDK)</t>
        </is>
      </c>
      <c>
        <v>K-442 35-01-K00442_C E1_5922342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13.07.2023 08:34:15</t>
        </is>
      </c>
      <c>
        <is>
          <t>13.07.2023 09:46:02</t>
        </is>
      </c>
      <c>
        <v>1.196388888</v>
      </c>
      <c>
        <v>0</v>
      </c>
      <c>
        <v>191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43.83241432747004</v>
      </c>
      <c>
        <v>0</v>
      </c>
      <c>
        <v>0</v>
      </c>
      <c>
        <v>0</v>
      </c>
      <c>
        <v>0</v>
      </c>
      <c>
        <v>0</v>
      </c>
      <c>
        <v>0</v>
      </c>
      <c>
        <v>43.83241432747004</v>
      </c>
    </row>
    <row>
      <c>
        <v>2607098</v>
      </c>
      <c>
        <v>1</v>
      </c>
      <c>
        <is>
          <t>İZMİR</t>
        </is>
      </c>
      <c>
        <v>KARŞIYAKA</v>
      </c>
      <c>
        <is>
          <t>Saha Dağıtım Kutusu (SDK)</t>
        </is>
      </c>
      <c>
        <v>M-2441 35-04-M02441_E E02b_66000560</v>
      </c>
      <c>
        <v>AG Box / Sdk Giriş Sigorta Atığı</v>
      </c>
      <c>
        <v>Dağıtım-AG</v>
      </c>
      <c>
        <v>Uzun</v>
      </c>
      <c>
        <v>Şebeke işletmecisi</v>
      </c>
      <c>
        <v>Bildirimsiz</v>
      </c>
      <c>
        <is>
          <t>13.07.2023 22:19:10</t>
        </is>
      </c>
      <c>
        <is>
          <t>14.07.2023 01:12:20</t>
        </is>
      </c>
      <c>
        <v>2.886111111</v>
      </c>
      <c>
        <v>0</v>
      </c>
      <c>
        <v>55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39.763868243794015</v>
      </c>
      <c>
        <v>0</v>
      </c>
      <c>
        <v>0</v>
      </c>
      <c>
        <v>0</v>
      </c>
      <c>
        <v>3.858335278960305</v>
      </c>
      <c>
        <v>0</v>
      </c>
      <c>
        <v>0</v>
      </c>
      <c>
        <v>43.62220352275432</v>
      </c>
    </row>
    <row>
      <c>
        <v>2606102</v>
      </c>
      <c>
        <v>1</v>
      </c>
      <c>
        <is>
          <t>MANİSA</t>
        </is>
      </c>
      <c>
        <v>ALAŞEHİR</v>
      </c>
      <c>
        <is>
          <t>OG Fideri</t>
        </is>
      </c>
      <c>
        <v>IŞIKLAR KÖK 45-73-M00467_HatBaşıAyırıcı_53136476 M06_53136476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13.07.2023 07:43:03</t>
        </is>
      </c>
      <c>
        <is>
          <t>13.07.2023 09:22:04</t>
        </is>
      </c>
      <c>
        <v>1.650277777</v>
      </c>
      <c>
        <v>1</v>
      </c>
      <c>
        <v>20</v>
      </c>
      <c>
        <v>55</v>
      </c>
      <c>
        <v>177</v>
      </c>
      <c>
        <v>6</v>
      </c>
      <c>
        <v>8</v>
      </c>
      <c>
        <v>0</v>
      </c>
      <c>
        <v>0</v>
      </c>
      <c>
        <v>0.3028061035916667</v>
      </c>
      <c>
        <v>6.0333483362855445</v>
      </c>
      <c>
        <v>595.4614014683272</v>
      </c>
      <c>
        <v>1759.5220344643333</v>
      </c>
      <c>
        <v>7.757266854344022</v>
      </c>
      <c>
        <v>19.68287169555664</v>
      </c>
      <c>
        <v>0</v>
      </c>
      <c>
        <v>0</v>
      </c>
      <c>
        <v>2388.759728922438</v>
      </c>
    </row>
    <row>
      <c>
        <v>2606079</v>
      </c>
      <c>
        <v>1</v>
      </c>
      <c>
        <is>
          <t>MANİSA</t>
        </is>
      </c>
      <c>
        <v>SALİHLİ</v>
      </c>
      <c>
        <is>
          <t>OG Fideri</t>
        </is>
      </c>
      <c>
        <v>DEMİRKÖPRÜ TM 45-78-A00005_HatBaşıAyırıcı_53139700 M05_53139700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13.07.2023 06:41:57</t>
        </is>
      </c>
      <c>
        <is>
          <t>13.07.2023 11:54:15</t>
        </is>
      </c>
      <c>
        <v>5.205</v>
      </c>
      <c>
        <v>0</v>
      </c>
      <c>
        <v>6</v>
      </c>
      <c>
        <v>11</v>
      </c>
      <c>
        <v>1</v>
      </c>
      <c>
        <v>1</v>
      </c>
      <c>
        <v>1</v>
      </c>
      <c>
        <v>0</v>
      </c>
      <c>
        <v>0</v>
      </c>
      <c>
        <v>0</v>
      </c>
      <c>
        <v>5.693183897370912</v>
      </c>
      <c>
        <v>188.26272407930566</v>
      </c>
      <c>
        <v>14.677195973049999</v>
      </c>
      <c>
        <v>8.794423257760002</v>
      </c>
      <c>
        <v>0.5616228805612801</v>
      </c>
      <c>
        <v>0</v>
      </c>
      <c>
        <v>0</v>
      </c>
      <c>
        <v>217.98915008804786</v>
      </c>
    </row>
    <row>
      <c>
        <v>2606411</v>
      </c>
      <c>
        <v>1</v>
      </c>
      <c>
        <is>
          <t>İZMİR</t>
        </is>
      </c>
      <c>
        <v>BAYINDIR</v>
      </c>
      <c>
        <is>
          <t>Dağıtım Transformatörü</t>
        </is>
      </c>
      <c>
        <v>TURAN KÖYÜ TR-1 35-20-L00070_35-20-L00070_49168578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13.07.2023 11:53:46</t>
        </is>
      </c>
      <c>
        <is>
          <t>13.07.2023 12:35:14</t>
        </is>
      </c>
      <c>
        <v>0.691111111</v>
      </c>
      <c>
        <v>0</v>
      </c>
      <c>
        <v>212</v>
      </c>
      <c>
        <v>0</v>
      </c>
      <c>
        <v>1</v>
      </c>
      <c>
        <v>0</v>
      </c>
      <c>
        <v>21</v>
      </c>
      <c>
        <v>0</v>
      </c>
      <c>
        <v>0</v>
      </c>
      <c>
        <v>0</v>
      </c>
      <c>
        <v>27.006780958289067</v>
      </c>
      <c>
        <v>0</v>
      </c>
      <c>
        <v>0.28242689990735514</v>
      </c>
      <c>
        <v>0</v>
      </c>
      <c>
        <v>3.6062016134086714</v>
      </c>
      <c>
        <v>0</v>
      </c>
      <c>
        <v>0</v>
      </c>
      <c>
        <v>30.895409471605095</v>
      </c>
    </row>
    <row>
      <c>
        <v>2606265</v>
      </c>
      <c>
        <v>1</v>
      </c>
      <c>
        <is>
          <t>MANİSA</t>
        </is>
      </c>
      <c>
        <v>YUNUSEMRE</v>
      </c>
      <c>
        <is>
          <t>KÖK</t>
        </is>
      </c>
      <c>
        <v>AKGEDİK KÖK-2 45-71-M00163_UZUNBURUN M02_55994964</v>
      </c>
      <c>
        <v>Şebeke Bakım Çalışması</v>
      </c>
      <c>
        <v>Dağıtım-OG</v>
      </c>
      <c>
        <v>Uzun</v>
      </c>
      <c>
        <v>Şebeke işletmecisi</v>
      </c>
      <c>
        <v>Bildirimli</v>
      </c>
      <c>
        <is>
          <t>13.07.2023 09:00:05</t>
        </is>
      </c>
      <c>
        <is>
          <t>13.07.2023 14:33:10</t>
        </is>
      </c>
      <c>
        <v>5.551388888</v>
      </c>
      <c>
        <v>3</v>
      </c>
      <c>
        <v>304</v>
      </c>
      <c>
        <v>4</v>
      </c>
      <c>
        <v>7</v>
      </c>
      <c>
        <v>12</v>
      </c>
      <c>
        <v>32</v>
      </c>
      <c>
        <v>3</v>
      </c>
      <c>
        <v>0</v>
      </c>
      <c>
        <v>3.895714760583334</v>
      </c>
      <c>
        <v>370.6858564080557</v>
      </c>
      <c>
        <v>38.38493194240601</v>
      </c>
      <c>
        <v>30.33284090101988</v>
      </c>
      <c>
        <v>408.41339792484627</v>
      </c>
      <c>
        <v>124.82651943776627</v>
      </c>
      <c>
        <v>2955.389410440113</v>
      </c>
      <c>
        <v>0</v>
      </c>
      <c>
        <v>3931.9286718147905</v>
      </c>
    </row>
    <row>
      <c>
        <v>2606958</v>
      </c>
      <c>
        <v>1</v>
      </c>
      <c>
        <is>
          <t>İZMİR</t>
        </is>
      </c>
      <c>
        <v>BAYRAKLI</v>
      </c>
      <c>
        <is>
          <t>Kullanıcı Bağlantı Hattı</t>
        </is>
      </c>
      <c>
        <v>M-3084 35-02-M03084_910183690_910183690</v>
      </c>
      <c>
        <v>AG Branşman Yeraltı Kablo Arızası</v>
      </c>
      <c>
        <v>Dağıtım-AG</v>
      </c>
      <c>
        <v>Uzun</v>
      </c>
      <c>
        <v>Şebeke işletmecisi</v>
      </c>
      <c>
        <v>Bildirimsiz</v>
      </c>
      <c>
        <is>
          <t>13.07.2023 19:52:54</t>
        </is>
      </c>
      <c>
        <is>
          <t>13.07.2023 22:15:49</t>
        </is>
      </c>
      <c>
        <v>2.381944444</v>
      </c>
      <c>
        <v>0</v>
      </c>
      <c>
        <v>5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1.3165578853798132</v>
      </c>
      <c>
        <v>0</v>
      </c>
      <c>
        <v>0</v>
      </c>
      <c>
        <v>0</v>
      </c>
      <c>
        <v>0</v>
      </c>
      <c>
        <v>0</v>
      </c>
      <c>
        <v>0</v>
      </c>
      <c>
        <v>1.3165578853798132</v>
      </c>
    </row>
    <row>
      <c>
        <v>2606935</v>
      </c>
      <c>
        <v>1</v>
      </c>
      <c>
        <is>
          <t>İZMİR</t>
        </is>
      </c>
      <c>
        <v>MENEMEN</v>
      </c>
      <c>
        <is>
          <t>DM</t>
        </is>
      </c>
      <c>
        <v>MENEMEN İM 35-28-A00001_ŞEHİR-1 L04_88107206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13.07.2023 19:39:16</t>
        </is>
      </c>
      <c>
        <is>
          <t>13.07.2023 19:47:19</t>
        </is>
      </c>
      <c>
        <v>0.134166666</v>
      </c>
      <c>
        <v>1</v>
      </c>
      <c>
        <v>3396</v>
      </c>
      <c>
        <v>0</v>
      </c>
      <c>
        <v>15</v>
      </c>
      <c>
        <v>6</v>
      </c>
      <c>
        <v>496</v>
      </c>
      <c>
        <v>3</v>
      </c>
      <c>
        <v>0</v>
      </c>
      <c>
        <v>1.470817635817279</v>
      </c>
      <c>
        <v>127.83524440271059</v>
      </c>
      <c>
        <v>0</v>
      </c>
      <c>
        <v>2.310831567080184</v>
      </c>
      <c>
        <v>34.0299975618757</v>
      </c>
      <c>
        <v>68.11493385075988</v>
      </c>
      <c>
        <v>12.327344560279073</v>
      </c>
      <c>
        <v>0</v>
      </c>
      <c>
        <v>246.08916957852273</v>
      </c>
    </row>
    <row>
      <c>
        <v>2606119</v>
      </c>
      <c>
        <v>1</v>
      </c>
      <c>
        <is>
          <t>İZMİR</t>
        </is>
      </c>
      <c>
        <v>TORBALI</v>
      </c>
      <c>
        <is>
          <t>AG Fideri</t>
        </is>
      </c>
      <c>
        <v>BEKİR ŞENOL 35-26-L00063_A_91351587_91351587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13.07.2023 07:58:55</t>
        </is>
      </c>
      <c>
        <is>
          <t>13.07.2023 09:45:22</t>
        </is>
      </c>
      <c>
        <v>1.774166666</v>
      </c>
      <c>
        <v>0</v>
      </c>
      <c>
        <v>0</v>
      </c>
      <c>
        <v>0</v>
      </c>
      <c>
        <v>11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78.56330401806389</v>
      </c>
      <c>
        <v>0</v>
      </c>
      <c>
        <v>3.0841487347226977</v>
      </c>
      <c>
        <v>0</v>
      </c>
      <c>
        <v>0</v>
      </c>
      <c>
        <v>81.64745275278659</v>
      </c>
    </row>
    <row>
      <c>
        <v>2607104</v>
      </c>
      <c>
        <v>1</v>
      </c>
      <c>
        <is>
          <t>İZMİR</t>
        </is>
      </c>
      <c>
        <v>URLA</v>
      </c>
      <c>
        <is>
          <t>OG Fideri</t>
        </is>
      </c>
      <c>
        <v>TR-142 YAĞCILAR KÖK 35-19-M00142_HatBaşıAyırıcı_53137567 M01_53137567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13.07.2023 22:34:54</t>
        </is>
      </c>
      <c>
        <is>
          <t>14.07.2023 01:57:07</t>
        </is>
      </c>
      <c>
        <v>3.370277777</v>
      </c>
      <c>
        <v>1</v>
      </c>
      <c>
        <v>0</v>
      </c>
      <c>
        <v>2</v>
      </c>
      <c>
        <v>0</v>
      </c>
      <c>
        <v>4</v>
      </c>
      <c>
        <v>0</v>
      </c>
      <c>
        <v>0</v>
      </c>
      <c>
        <v>0</v>
      </c>
      <c>
        <v>37.70892011363816</v>
      </c>
      <c>
        <v>0</v>
      </c>
      <c>
        <v>7.702694015813293</v>
      </c>
      <c>
        <v>0</v>
      </c>
      <c>
        <v>75.09899860575543</v>
      </c>
      <c>
        <v>0</v>
      </c>
      <c>
        <v>0</v>
      </c>
      <c>
        <v>0</v>
      </c>
      <c>
        <v>120.51061273520688</v>
      </c>
    </row>
    <row>
      <c>
        <v>2606557</v>
      </c>
      <c>
        <v>1</v>
      </c>
      <c>
        <is>
          <t>İZMİR</t>
        </is>
      </c>
      <c>
        <v>BORNOVA</v>
      </c>
      <c>
        <is>
          <t>Saha Dağıtım Kutusu (SDK)</t>
        </is>
      </c>
      <c>
        <v>M-319 35-02-M00319_A A1B_5806414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13.07.2023 14:07:36</t>
        </is>
      </c>
      <c>
        <is>
          <t>13.07.2023 14:57:06</t>
        </is>
      </c>
      <c>
        <v>0.825</v>
      </c>
      <c>
        <v>0</v>
      </c>
      <c>
        <v>0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1.8753207164999999</v>
      </c>
      <c>
        <v>0</v>
      </c>
      <c>
        <v>0</v>
      </c>
      <c>
        <v>1.8753207164999999</v>
      </c>
    </row>
    <row>
      <c>
        <v>2606703</v>
      </c>
      <c>
        <v>1</v>
      </c>
      <c>
        <is>
          <t>MANİSA</t>
        </is>
      </c>
      <c>
        <v>KÖPRÜBAŞI</v>
      </c>
      <c>
        <is>
          <t>KÖK</t>
        </is>
      </c>
      <c>
        <v>TOKMAKLI KÖK 45-86-M00047_ÇATALOLUK ENH.(BORLU KÖK) M01_72227668</v>
      </c>
      <c>
        <v>OG Fider Açması</v>
      </c>
      <c>
        <v>Dağıtım-OG</v>
      </c>
      <c>
        <v>Kısa</v>
      </c>
      <c>
        <v>Şebeke işletmecisi</v>
      </c>
      <c>
        <v>Bildirimsiz</v>
      </c>
      <c>
        <is>
          <t>13.07.2023 16:22:41</t>
        </is>
      </c>
      <c>
        <is>
          <t>13.07.2023 16:23:05</t>
        </is>
      </c>
      <c>
        <v>0.006666666</v>
      </c>
      <c>
        <v>7</v>
      </c>
      <c>
        <v>2050</v>
      </c>
      <c>
        <v>50</v>
      </c>
      <c>
        <v>206</v>
      </c>
      <c>
        <v>9</v>
      </c>
      <c>
        <v>295</v>
      </c>
      <c>
        <v>0</v>
      </c>
      <c>
        <v>0</v>
      </c>
      <c>
        <v>0.011479599413333335</v>
      </c>
      <c>
        <v>1.9127069827847836</v>
      </c>
      <c>
        <v>3.6647455145640015</v>
      </c>
      <c>
        <v>0.8705375930010815</v>
      </c>
      <c>
        <v>0.15193531784348469</v>
      </c>
      <c>
        <v>0.9676615701865491</v>
      </c>
      <c>
        <v>0</v>
      </c>
      <c>
        <v>0</v>
      </c>
      <c>
        <v>7.579066577793234</v>
      </c>
    </row>
    <row>
      <c>
        <v>2606952</v>
      </c>
      <c>
        <v>1</v>
      </c>
      <c>
        <is>
          <t>MANİSA</t>
        </is>
      </c>
      <c>
        <v>TURGUTLU</v>
      </c>
      <c>
        <is>
          <t>Dağıtım Transformatörü</t>
        </is>
      </c>
      <c>
        <v>AYVACIK KIRAN TR-2 45-83-L00493_45-83-L00493_83785241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13.07.2023 19:49:13</t>
        </is>
      </c>
      <c>
        <is>
          <t>13.07.2023 22:02:50</t>
        </is>
      </c>
      <c>
        <v>2.226944444</v>
      </c>
      <c>
        <v>0</v>
      </c>
      <c>
        <v>46</v>
      </c>
      <c>
        <v>0</v>
      </c>
      <c>
        <v>8</v>
      </c>
      <c>
        <v>0</v>
      </c>
      <c>
        <v>3</v>
      </c>
      <c>
        <v>0</v>
      </c>
      <c>
        <v>0</v>
      </c>
      <c>
        <v>0</v>
      </c>
      <c>
        <v>13.120015677022021</v>
      </c>
      <c>
        <v>0</v>
      </c>
      <c>
        <v>19.32878441100017</v>
      </c>
      <c>
        <v>0</v>
      </c>
      <c>
        <v>0.126522092448613</v>
      </c>
      <c>
        <v>0</v>
      </c>
      <c>
        <v>0</v>
      </c>
      <c>
        <v>32.575322180470806</v>
      </c>
    </row>
    <row>
      <c>
        <v>2606016</v>
      </c>
      <c>
        <v>1</v>
      </c>
      <c>
        <is>
          <t>İZMİR</t>
        </is>
      </c>
      <c>
        <v>BORNOVA</v>
      </c>
      <c>
        <is>
          <t>Kullanıcı Bağlantı Hattı</t>
        </is>
      </c>
      <c>
        <v>K-4240 35-02-K04240_910236721_910236721</v>
      </c>
      <c>
        <v>AG Box / Sdk Abone Çıkış Sigorta Atığı</v>
      </c>
      <c>
        <v>Dağıtım-AG</v>
      </c>
      <c>
        <v>Uzun</v>
      </c>
      <c>
        <v>Şebeke işletmecisi</v>
      </c>
      <c>
        <v>Bildirimsiz</v>
      </c>
      <c>
        <is>
          <t>13.07.2023 00:51:56</t>
        </is>
      </c>
      <c>
        <is>
          <t>13.07.2023 03:19:21</t>
        </is>
      </c>
      <c>
        <v>2.456944444</v>
      </c>
      <c>
        <v>0</v>
      </c>
      <c>
        <v>3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2.5216082267905575</v>
      </c>
      <c>
        <v>0</v>
      </c>
      <c>
        <v>0</v>
      </c>
      <c>
        <v>0</v>
      </c>
      <c>
        <v>0</v>
      </c>
      <c>
        <v>0</v>
      </c>
      <c>
        <v>0</v>
      </c>
      <c>
        <v>2.5216082267905575</v>
      </c>
    </row>
    <row>
      <c>
        <v>2606311</v>
      </c>
      <c>
        <v>1</v>
      </c>
      <c>
        <is>
          <t>MANİSA</t>
        </is>
      </c>
      <c>
        <v>GÖRDES</v>
      </c>
      <c>
        <is>
          <t>KÖK</t>
        </is>
      </c>
      <c>
        <v>FUNDACIK KÖK 45-75-M00068_ÇİÇEKLİ M02_67108854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13.07.2023 10:30:05</t>
        </is>
      </c>
      <c>
        <is>
          <t>13.07.2023 11:00:02</t>
        </is>
      </c>
      <c>
        <v>0.499166666</v>
      </c>
      <c>
        <v>5</v>
      </c>
      <c>
        <v>1329</v>
      </c>
      <c>
        <v>1</v>
      </c>
      <c>
        <v>21</v>
      </c>
      <c>
        <v>3</v>
      </c>
      <c>
        <v>117</v>
      </c>
      <c>
        <v>1</v>
      </c>
      <c>
        <v>0</v>
      </c>
      <c>
        <v>0.5832440947472223</v>
      </c>
      <c>
        <v>77.33430981358063</v>
      </c>
      <c>
        <v>1.4239365087881293</v>
      </c>
      <c>
        <v>3.042080018423766</v>
      </c>
      <c>
        <v>10.68316087711141</v>
      </c>
      <c>
        <v>20.307018660459473</v>
      </c>
      <c>
        <v>9.961758985655843</v>
      </c>
      <c>
        <v>0</v>
      </c>
      <c>
        <v>123.33550895876648</v>
      </c>
    </row>
    <row>
      <c>
        <v>2606998</v>
      </c>
      <c>
        <v>1</v>
      </c>
      <c>
        <is>
          <t>İZMİR</t>
        </is>
      </c>
      <c>
        <v>ÇEŞME</v>
      </c>
      <c>
        <is>
          <t>AG Fideri</t>
        </is>
      </c>
      <c>
        <v>L-476 MAMURBABA YENİ KABİN 35-18-L00476_6658467_56362649_56362649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13.07.2023 20:28:51</t>
        </is>
      </c>
      <c>
        <is>
          <t>13.07.2023 21:30:13</t>
        </is>
      </c>
      <c>
        <v>1.022777777</v>
      </c>
      <c>
        <v>0</v>
      </c>
      <c>
        <v>20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32.675347367687586</v>
      </c>
      <c>
        <v>0</v>
      </c>
      <c>
        <v>0</v>
      </c>
      <c>
        <v>0</v>
      </c>
      <c>
        <v>0</v>
      </c>
      <c>
        <v>0</v>
      </c>
      <c>
        <v>0</v>
      </c>
      <c>
        <v>32.675347367687586</v>
      </c>
    </row>
    <row>
      <c>
        <v>2606062</v>
      </c>
      <c>
        <v>1</v>
      </c>
      <c>
        <is>
          <t>MANİSA</t>
        </is>
      </c>
      <c>
        <v>SARUHANLI</v>
      </c>
      <c>
        <is>
          <t>KÖK</t>
        </is>
      </c>
      <c>
        <v>MÜTEVELLİ KÖK 45-80-M00100_KARAAĞAÇLI M01_72196210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13.07.2023 06:00:25</t>
        </is>
      </c>
      <c>
        <is>
          <t>13.07.2023 06:17:12</t>
        </is>
      </c>
      <c>
        <v>0.279722222</v>
      </c>
      <c>
        <v>2</v>
      </c>
      <c>
        <v>1</v>
      </c>
      <c>
        <v>63</v>
      </c>
      <c>
        <v>29</v>
      </c>
      <c>
        <v>6</v>
      </c>
      <c>
        <v>2</v>
      </c>
      <c>
        <v>1</v>
      </c>
      <c>
        <v>0</v>
      </c>
      <c>
        <v>0.08187799069111111</v>
      </c>
      <c>
        <v>0</v>
      </c>
      <c>
        <v>71.4150828210673</v>
      </c>
      <c>
        <v>37.30731808898474</v>
      </c>
      <c>
        <v>2.5892620463302367</v>
      </c>
      <c>
        <v>0.011221001499024445</v>
      </c>
      <c>
        <v>0.325656138988701</v>
      </c>
      <c>
        <v>0</v>
      </c>
      <c>
        <v>111.73041808756112</v>
      </c>
    </row>
    <row>
      <c>
        <v>2607144</v>
      </c>
      <c>
        <v>1</v>
      </c>
      <c>
        <is>
          <t>MANİSA</t>
        </is>
      </c>
      <c>
        <v>SARUHANLI</v>
      </c>
      <c>
        <is>
          <t>KÖK</t>
        </is>
      </c>
      <c>
        <v>MÜTEVELLİ KÖK 45-80-M00100_KARAAĞAÇLI M01_72196257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13.07.2023 23:38:35</t>
        </is>
      </c>
      <c>
        <is>
          <t>14.07.2023 01:10:05</t>
        </is>
      </c>
      <c>
        <v>1.525</v>
      </c>
      <c>
        <v>2</v>
      </c>
      <c>
        <v>1</v>
      </c>
      <c>
        <v>63</v>
      </c>
      <c>
        <v>29</v>
      </c>
      <c>
        <v>6</v>
      </c>
      <c>
        <v>2</v>
      </c>
      <c>
        <v>1</v>
      </c>
      <c>
        <v>0</v>
      </c>
      <c>
        <v>0.6713030487277778</v>
      </c>
      <c>
        <v>0</v>
      </c>
      <c>
        <v>429.1842930897219</v>
      </c>
      <c>
        <v>208.7592630641972</v>
      </c>
      <c>
        <v>18.08060208760657</v>
      </c>
      <c>
        <v>0.07215375395887806</v>
      </c>
      <c>
        <v>2.1262520465760004</v>
      </c>
      <c>
        <v>0</v>
      </c>
      <c>
        <v>658.8938670907885</v>
      </c>
    </row>
    <row>
      <c>
        <v>2606729</v>
      </c>
      <c>
        <v>1</v>
      </c>
      <c>
        <is>
          <t>İZMİR</t>
        </is>
      </c>
      <c>
        <v>BERGAMA</v>
      </c>
      <c>
        <is>
          <t>Dağıtım Transformatörü</t>
        </is>
      </c>
      <c>
        <v>TR-50 35-16-L00050_35-16-L00050_2346609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13.07.2023 16:45:21</t>
        </is>
      </c>
      <c>
        <is>
          <t>13.07.2023 18:06:00</t>
        </is>
      </c>
      <c>
        <v>1.344166666</v>
      </c>
      <c>
        <v>0</v>
      </c>
      <c>
        <v>224</v>
      </c>
      <c>
        <v>0</v>
      </c>
      <c>
        <v>0</v>
      </c>
      <c>
        <v>0</v>
      </c>
      <c>
        <v>24</v>
      </c>
      <c>
        <v>0</v>
      </c>
      <c>
        <v>0</v>
      </c>
      <c>
        <v>0</v>
      </c>
      <c>
        <v>59.86126853891588</v>
      </c>
      <c>
        <v>0</v>
      </c>
      <c>
        <v>0</v>
      </c>
      <c>
        <v>0</v>
      </c>
      <c>
        <v>31.531269172503524</v>
      </c>
      <c>
        <v>0</v>
      </c>
      <c>
        <v>0</v>
      </c>
      <c>
        <v>91.39253771141941</v>
      </c>
    </row>
    <row>
      <c>
        <v>2606351</v>
      </c>
      <c>
        <v>1</v>
      </c>
      <c>
        <is>
          <t>İZMİR</t>
        </is>
      </c>
      <c>
        <v>BUCA</v>
      </c>
      <c>
        <is>
          <t>Dağıtım Transformatörü</t>
        </is>
      </c>
      <c>
        <v>M-329 35-03-M00329_35-03-M00329_2372696</v>
      </c>
      <c>
        <v>Şebeke Yenileme ve Kapasite Artışı Çalışması</v>
      </c>
      <c>
        <v>Dağıtım-AG</v>
      </c>
      <c>
        <v>Uzun</v>
      </c>
      <c>
        <v>Şebeke işletmecisi</v>
      </c>
      <c>
        <v>Bildirimli</v>
      </c>
      <c>
        <is>
          <t>13.07.2023 10:52:00</t>
        </is>
      </c>
      <c>
        <is>
          <t>13.07.2023 18:04:00</t>
        </is>
      </c>
      <c>
        <v>7.2</v>
      </c>
      <c>
        <v>0</v>
      </c>
      <c>
        <v>82</v>
      </c>
      <c>
        <v>0</v>
      </c>
      <c>
        <v>75</v>
      </c>
      <c>
        <v>0</v>
      </c>
      <c>
        <v>19</v>
      </c>
      <c>
        <v>0</v>
      </c>
      <c>
        <v>0</v>
      </c>
      <c>
        <v>0</v>
      </c>
      <c>
        <v>251.0784916533447</v>
      </c>
      <c>
        <v>0</v>
      </c>
      <c>
        <v>250.3724499437232</v>
      </c>
      <c>
        <v>0</v>
      </c>
      <c>
        <v>226.824873233681</v>
      </c>
      <c>
        <v>0</v>
      </c>
      <c>
        <v>0</v>
      </c>
      <c>
        <v>728.2758148307489</v>
      </c>
    </row>
    <row>
      <c>
        <v>2606494</v>
      </c>
      <c>
        <v>1</v>
      </c>
      <c>
        <is>
          <t>İZMİR</t>
        </is>
      </c>
      <c>
        <v>KARABURUN</v>
      </c>
      <c>
        <is>
          <t>AG Fideri</t>
        </is>
      </c>
      <c>
        <v>SAİP TR-2 35-21-L00103_A_56393518_56393518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13.07.2023 13:08:34</t>
        </is>
      </c>
      <c>
        <is>
          <t>13.07.2023 14:58:43</t>
        </is>
      </c>
      <c>
        <v>1.835833333</v>
      </c>
      <c>
        <v>0</v>
      </c>
      <c>
        <v>55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14.896254713360088</v>
      </c>
      <c>
        <v>0</v>
      </c>
      <c>
        <v>0</v>
      </c>
      <c>
        <v>0</v>
      </c>
      <c>
        <v>4.109961709956666</v>
      </c>
      <c>
        <v>0</v>
      </c>
      <c>
        <v>0</v>
      </c>
      <c>
        <v>19.006216423316754</v>
      </c>
    </row>
    <row>
      <c>
        <v>2606417</v>
      </c>
      <c>
        <v>1</v>
      </c>
      <c>
        <is>
          <t>İZMİR</t>
        </is>
      </c>
      <c>
        <v>KONAK</v>
      </c>
      <c>
        <is>
          <t>Dağıtım Transformatörü</t>
        </is>
      </c>
      <c>
        <v>K-687 35-01-K00687_35-01-K00687_2375809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13.07.2023 11:46:45</t>
        </is>
      </c>
      <c>
        <is>
          <t>13.07.2023 13:14:50</t>
        </is>
      </c>
      <c>
        <v>1.468055555</v>
      </c>
      <c>
        <v>0</v>
      </c>
      <c>
        <v>579</v>
      </c>
      <c>
        <v>0</v>
      </c>
      <c>
        <v>0</v>
      </c>
      <c>
        <v>0</v>
      </c>
      <c>
        <v>105</v>
      </c>
      <c>
        <v>0</v>
      </c>
      <c>
        <v>0</v>
      </c>
      <c>
        <v>0</v>
      </c>
      <c>
        <v>191.56676331378807</v>
      </c>
      <c>
        <v>0</v>
      </c>
      <c>
        <v>0</v>
      </c>
      <c>
        <v>0</v>
      </c>
      <c>
        <v>251.4036140873787</v>
      </c>
      <c>
        <v>0</v>
      </c>
      <c>
        <v>0</v>
      </c>
      <c>
        <v>442.9703774011668</v>
      </c>
    </row>
    <row>
      <c>
        <v>2606517</v>
      </c>
      <c>
        <v>1</v>
      </c>
      <c>
        <is>
          <t>İZMİR</t>
        </is>
      </c>
      <c>
        <v>BORNOVA</v>
      </c>
      <c>
        <is>
          <t>AG Fideri</t>
        </is>
      </c>
      <c>
        <v>M-144 35-02-M00144_A_56383841_56383841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13.07.2023 13:35:08</t>
        </is>
      </c>
      <c>
        <is>
          <t>13.07.2023 16:00:40</t>
        </is>
      </c>
      <c>
        <v>2.425555555</v>
      </c>
      <c>
        <v>0</v>
      </c>
      <c>
        <v>1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1.2562910564266054</v>
      </c>
      <c>
        <v>0</v>
      </c>
      <c>
        <v>0</v>
      </c>
      <c>
        <v>0</v>
      </c>
      <c>
        <v>105.47031710522192</v>
      </c>
      <c>
        <v>0</v>
      </c>
      <c>
        <v>0</v>
      </c>
      <c>
        <v>106.72660816164853</v>
      </c>
    </row>
    <row>
      <c>
        <v>2606915</v>
      </c>
      <c>
        <v>1</v>
      </c>
      <c>
        <is>
          <t>İZMİR</t>
        </is>
      </c>
      <c>
        <v>KARŞIYAKA</v>
      </c>
      <c>
        <is>
          <t>Kullanıcı Bağlantı Hattı</t>
        </is>
      </c>
      <c>
        <v>M-2100 35-04-M02100_99219850_99219850</v>
      </c>
      <c>
        <v>AG Box / Sdk Abone Çıkış Sigorta Atığı</v>
      </c>
      <c>
        <v>Dağıtım-AG</v>
      </c>
      <c>
        <v>Uzun</v>
      </c>
      <c>
        <v>Şebeke işletmecisi</v>
      </c>
      <c>
        <v>Bildirimsiz</v>
      </c>
      <c>
        <is>
          <t>13.07.2023 19:01:43</t>
        </is>
      </c>
      <c>
        <is>
          <t>13.07.2023 20:29:37</t>
        </is>
      </c>
      <c>
        <v>1.465</v>
      </c>
      <c>
        <v>0</v>
      </c>
      <c>
        <v>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0.01435603819375</v>
      </c>
      <c>
        <v>0</v>
      </c>
      <c>
        <v>0</v>
      </c>
      <c>
        <v>0.01435603819375</v>
      </c>
    </row>
    <row>
      <c>
        <v>2606082</v>
      </c>
      <c>
        <v>1</v>
      </c>
      <c>
        <is>
          <t>MANİSA</t>
        </is>
      </c>
      <c>
        <v>AKHİSAR</v>
      </c>
      <c>
        <is>
          <t>OG Fideri</t>
        </is>
      </c>
      <c>
        <v>DAĞDERE DM 45-72-M00097_HatBaşıAyırıcı_53140336 M05_53140336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13.07.2023 06:46:52</t>
        </is>
      </c>
      <c>
        <is>
          <t>13.07.2023 11:10:25</t>
        </is>
      </c>
      <c>
        <v>4.3925</v>
      </c>
      <c>
        <v>0</v>
      </c>
      <c>
        <v>44</v>
      </c>
      <c>
        <v>0</v>
      </c>
      <c>
        <v>7</v>
      </c>
      <c>
        <v>0</v>
      </c>
      <c>
        <v>0</v>
      </c>
      <c>
        <v>0</v>
      </c>
      <c>
        <v>0</v>
      </c>
      <c>
        <v>0</v>
      </c>
      <c>
        <v>12.81326212057902</v>
      </c>
      <c>
        <v>0</v>
      </c>
      <c>
        <v>3.3129444585567707</v>
      </c>
      <c>
        <v>0</v>
      </c>
      <c>
        <v>0</v>
      </c>
      <c>
        <v>0</v>
      </c>
      <c>
        <v>0</v>
      </c>
      <c>
        <v>16.12620657913579</v>
      </c>
    </row>
    <row>
      <c>
        <v>2606474</v>
      </c>
      <c>
        <v>1</v>
      </c>
      <c>
        <is>
          <t>MANİSA</t>
        </is>
      </c>
      <c>
        <v>DEMİRCİ</v>
      </c>
      <c>
        <is>
          <t>OG Fideri</t>
        </is>
      </c>
      <c>
        <v>YENİCE KÖK 45-86-M00234_HatBaşıAyırıcı_77952868 M02_77952868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13.07.2023 12:55:39</t>
        </is>
      </c>
      <c>
        <is>
          <t>13.07.2023 15:07:27</t>
        </is>
      </c>
      <c>
        <v>2.196666666</v>
      </c>
      <c>
        <v>1</v>
      </c>
      <c>
        <v>162</v>
      </c>
      <c>
        <v>1</v>
      </c>
      <c>
        <v>18</v>
      </c>
      <c>
        <v>1</v>
      </c>
      <c>
        <v>12</v>
      </c>
      <c>
        <v>0</v>
      </c>
      <c>
        <v>0</v>
      </c>
      <c>
        <v>0.5353003466333334</v>
      </c>
      <c>
        <v>38.14070690740614</v>
      </c>
      <c>
        <v>13.25262587234707</v>
      </c>
      <c>
        <v>7.961626800608935</v>
      </c>
      <c>
        <v>4.575265171633333</v>
      </c>
      <c>
        <v>10.52528633978886</v>
      </c>
      <c>
        <v>0</v>
      </c>
      <c>
        <v>0</v>
      </c>
      <c>
        <v>74.99081143841767</v>
      </c>
    </row>
    <row>
      <c>
        <v>2606288</v>
      </c>
      <c>
        <v>1</v>
      </c>
      <c>
        <is>
          <t>İZMİR</t>
        </is>
      </c>
      <c>
        <v>KARABURUN</v>
      </c>
      <c>
        <is>
          <t>OG Fideri</t>
        </is>
      </c>
      <c>
        <v>MORDOĞAN TR-29 35-21-L00157_MORDOĞAN TR-41 L02_72195981</v>
      </c>
      <c>
        <v>Şebeke Yenileme ve Kapasite Artışı Çalışması</v>
      </c>
      <c>
        <v>Dağıtım-OG</v>
      </c>
      <c>
        <v>Uzun</v>
      </c>
      <c>
        <v>Şebeke işletmecisi</v>
      </c>
      <c>
        <v>Bildirimli</v>
      </c>
      <c>
        <is>
          <t>13.07.2023 09:54:02</t>
        </is>
      </c>
      <c>
        <is>
          <t>13.07.2023 10:28:16</t>
        </is>
      </c>
      <c>
        <v>0.570555555</v>
      </c>
      <c>
        <v>0</v>
      </c>
      <c>
        <v>101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7.8448972920297155</v>
      </c>
      <c>
        <v>0</v>
      </c>
      <c>
        <v>0</v>
      </c>
      <c>
        <v>0</v>
      </c>
      <c>
        <v>0.6175289836714155</v>
      </c>
      <c>
        <v>0</v>
      </c>
      <c>
        <v>0</v>
      </c>
      <c>
        <v>8.46242627570113</v>
      </c>
    </row>
    <row>
      <c>
        <v>2606039</v>
      </c>
      <c>
        <v>1</v>
      </c>
      <c>
        <is>
          <t>İZMİR</t>
        </is>
      </c>
      <c>
        <v>KİRAZ</v>
      </c>
      <c>
        <is>
          <t>OG Fideri</t>
        </is>
      </c>
      <c>
        <v>KALEKÖY TR-4 35-31-L00236_DIREK TIPI TRAFO HUCRESI H01_2050596</v>
      </c>
      <c>
        <v>Plansız Kesinti / Müdahale</v>
      </c>
      <c>
        <v>Dağıtım-OG</v>
      </c>
      <c>
        <v>Uzun</v>
      </c>
      <c>
        <v>Şebeke işletmecisi</v>
      </c>
      <c>
        <v>Bildirimsiz</v>
      </c>
      <c>
        <is>
          <t>13.07.2023 02:54:02</t>
        </is>
      </c>
      <c>
        <is>
          <t>13.07.2023 04:52:05</t>
        </is>
      </c>
      <c>
        <v>1.9675</v>
      </c>
      <c>
        <v>0</v>
      </c>
      <c>
        <v>25</v>
      </c>
      <c>
        <v>0</v>
      </c>
      <c>
        <v>23</v>
      </c>
      <c>
        <v>0</v>
      </c>
      <c>
        <v>13</v>
      </c>
      <c>
        <v>0</v>
      </c>
      <c>
        <v>0</v>
      </c>
      <c>
        <v>0</v>
      </c>
      <c>
        <v>11.442644502101546</v>
      </c>
      <c>
        <v>0</v>
      </c>
      <c>
        <v>167.1348819166438</v>
      </c>
      <c>
        <v>0</v>
      </c>
      <c>
        <v>38.68386483997956</v>
      </c>
      <c>
        <v>0</v>
      </c>
      <c>
        <v>0</v>
      </c>
      <c>
        <v>217.26139125872493</v>
      </c>
    </row>
    <row>
      <c>
        <v>2606188</v>
      </c>
      <c>
        <v>1</v>
      </c>
      <c>
        <is>
          <t>MANİSA</t>
        </is>
      </c>
      <c>
        <v>ALAŞEHİR</v>
      </c>
      <c>
        <is>
          <t>DM</t>
        </is>
      </c>
      <c>
        <v>CABBAR DM 45-73-M00100_DSİ ÇIKIŞ M03_2057598</v>
      </c>
      <c>
        <v>Şebeke Bakım Çalışması</v>
      </c>
      <c>
        <v>Dağıtım-OG</v>
      </c>
      <c>
        <v>Uzun</v>
      </c>
      <c>
        <v>Şebeke işletmecisi</v>
      </c>
      <c>
        <v>Bildirimli</v>
      </c>
      <c>
        <is>
          <t>13.07.2023 09:04:01</t>
        </is>
      </c>
      <c>
        <is>
          <t>13.07.2023 10:54:48</t>
        </is>
      </c>
      <c>
        <v>1.846388888</v>
      </c>
      <c>
        <v>10</v>
      </c>
      <c>
        <v>2780</v>
      </c>
      <c>
        <v>45</v>
      </c>
      <c>
        <v>813</v>
      </c>
      <c>
        <v>11</v>
      </c>
      <c>
        <v>185</v>
      </c>
      <c>
        <v>2</v>
      </c>
      <c>
        <v>0</v>
      </c>
      <c>
        <v>4.85583922776944</v>
      </c>
      <c>
        <v>1001.9775448075352</v>
      </c>
      <c>
        <v>735.3573102372122</v>
      </c>
      <c>
        <v>2420.699058148188</v>
      </c>
      <c>
        <v>158.027610571944</v>
      </c>
      <c>
        <v>244.98439735764669</v>
      </c>
      <c>
        <v>292.97690531926435</v>
      </c>
      <c>
        <v>0</v>
      </c>
      <c>
        <v>4858.87866566956</v>
      </c>
    </row>
    <row>
      <c>
        <v>2606331</v>
      </c>
      <c>
        <v>1</v>
      </c>
      <c>
        <is>
          <t>MANİSA</t>
        </is>
      </c>
      <c>
        <v>ALAŞEHİR</v>
      </c>
      <c>
        <is>
          <t>KÖK</t>
        </is>
      </c>
      <c>
        <v>TARİŞ KÖK 45-73-M01049_ULAŞTIRMA TABURU M02_66732572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13.07.2023 10:45:42</t>
        </is>
      </c>
      <c>
        <is>
          <t>13.07.2023 11:20:01</t>
        </is>
      </c>
      <c>
        <v>0.571944444</v>
      </c>
      <c>
        <v>2</v>
      </c>
      <c>
        <v>98</v>
      </c>
      <c>
        <v>7</v>
      </c>
      <c>
        <v>3</v>
      </c>
      <c>
        <v>5</v>
      </c>
      <c>
        <v>12</v>
      </c>
      <c>
        <v>2</v>
      </c>
      <c>
        <v>0</v>
      </c>
      <c>
        <v>0.23570991444096978</v>
      </c>
      <c>
        <v>14.447948651725499</v>
      </c>
      <c>
        <v>35.15957277166741</v>
      </c>
      <c>
        <v>0.6101641463197531</v>
      </c>
      <c>
        <v>22.91915785241519</v>
      </c>
      <c>
        <v>16.809056562555384</v>
      </c>
      <c>
        <v>155.21599481838595</v>
      </c>
      <c>
        <v>0</v>
      </c>
      <c>
        <v>245.39760471751015</v>
      </c>
    </row>
    <row>
      <c>
        <v>2606972</v>
      </c>
      <c>
        <v>1</v>
      </c>
      <c>
        <is>
          <t>MANİSA</t>
        </is>
      </c>
      <c>
        <v>GÖLMARMARA</v>
      </c>
      <c>
        <is>
          <t>DM</t>
        </is>
      </c>
      <c>
        <v>GÖLMARMARA İM 45-85-A00001_TRF-B (15.8) L24_2305904</v>
      </c>
      <c>
        <v>Manevra</v>
      </c>
      <c>
        <v>Dağıtım-OG</v>
      </c>
      <c>
        <v>Uzun</v>
      </c>
      <c>
        <v>Şebeke işletmecisi</v>
      </c>
      <c>
        <v>Bildirimsiz</v>
      </c>
      <c>
        <is>
          <t>13.07.2023 20:16:01</t>
        </is>
      </c>
      <c>
        <is>
          <t>13.07.2023 20:37:20</t>
        </is>
      </c>
      <c>
        <v>0.355277777</v>
      </c>
      <c>
        <v>7</v>
      </c>
      <c>
        <v>723</v>
      </c>
      <c>
        <v>106</v>
      </c>
      <c>
        <v>539</v>
      </c>
      <c>
        <v>9</v>
      </c>
      <c>
        <v>57</v>
      </c>
      <c>
        <v>1</v>
      </c>
      <c>
        <v>0</v>
      </c>
      <c>
        <v>0.6809247810405862</v>
      </c>
      <c>
        <v>32.054700374992905</v>
      </c>
      <c>
        <v>187.5782458257209</v>
      </c>
      <c>
        <v>888.9059153415092</v>
      </c>
      <c>
        <v>16.29351830873754</v>
      </c>
      <c>
        <v>24.46833779317944</v>
      </c>
      <c>
        <v>24.143301951793337</v>
      </c>
      <c>
        <v>0</v>
      </c>
      <c>
        <v>1174.1249443769739</v>
      </c>
    </row>
    <row>
      <c>
        <v>2606955</v>
      </c>
      <c>
        <v>1</v>
      </c>
      <c>
        <is>
          <t>İZMİR</t>
        </is>
      </c>
      <c>
        <v>BERGAMA</v>
      </c>
      <c>
        <is>
          <t>OG Fideri</t>
        </is>
      </c>
      <c>
        <v>BERGAMA İM-2 35-16-A00002_HatBaşıAyırıcı_53139407 L12_53139407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13.07.2023 19:37:15</t>
        </is>
      </c>
      <c>
        <is>
          <t>13.07.2023 21:31:14</t>
        </is>
      </c>
      <c>
        <v>1.899722222</v>
      </c>
      <c>
        <v>0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7.859671427742397</v>
      </c>
      <c>
        <v>0</v>
      </c>
      <c>
        <v>0</v>
      </c>
      <c>
        <v>0</v>
      </c>
      <c>
        <v>7.859671427742397</v>
      </c>
    </row>
    <row>
      <c>
        <v>2606932</v>
      </c>
      <c>
        <v>1</v>
      </c>
      <c>
        <is>
          <t>İZMİR</t>
        </is>
      </c>
      <c>
        <v>URLA</v>
      </c>
      <c>
        <is>
          <t>AG Fideri</t>
        </is>
      </c>
      <c>
        <v>TR-25 35-19-L00025_9033265_56394795_56394795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13.07.2023 19:31:32</t>
        </is>
      </c>
      <c>
        <is>
          <t>13.07.2023 21:14:12</t>
        </is>
      </c>
      <c>
        <v>1.711111111</v>
      </c>
      <c>
        <v>0</v>
      </c>
      <c>
        <v>36</v>
      </c>
      <c>
        <v>0</v>
      </c>
      <c>
        <v>0</v>
      </c>
      <c>
        <v>0</v>
      </c>
      <c>
        <v>50</v>
      </c>
      <c>
        <v>0</v>
      </c>
      <c>
        <v>0</v>
      </c>
      <c>
        <v>0</v>
      </c>
      <c>
        <v>21.035136868679412</v>
      </c>
      <c>
        <v>0</v>
      </c>
      <c>
        <v>0</v>
      </c>
      <c>
        <v>0</v>
      </c>
      <c>
        <v>77.88326203725414</v>
      </c>
      <c>
        <v>0</v>
      </c>
      <c>
        <v>0</v>
      </c>
      <c>
        <v>98.91839890593356</v>
      </c>
    </row>
    <row>
      <c>
        <v>2606268</v>
      </c>
      <c>
        <v>1</v>
      </c>
      <c>
        <is>
          <t>MANİSA</t>
        </is>
      </c>
      <c>
        <v>AKHİSAR</v>
      </c>
      <c>
        <is>
          <t>AG Fideri</t>
        </is>
      </c>
      <c>
        <v>YENİCEKÖY TR-1 45-72-L00184_B_56404612_56404612</v>
      </c>
      <c>
        <v>Şebeke Bakım Çalışması</v>
      </c>
      <c>
        <v>Dağıtım-AG</v>
      </c>
      <c>
        <v>Uzun</v>
      </c>
      <c>
        <v>Şebeke işletmecisi</v>
      </c>
      <c>
        <v>Bildirimli</v>
      </c>
      <c>
        <is>
          <t>13.07.2023 10:02:21</t>
        </is>
      </c>
      <c>
        <is>
          <t>13.07.2023 16:05:48</t>
        </is>
      </c>
      <c>
        <v>6.0575</v>
      </c>
      <c>
        <v>0</v>
      </c>
      <c>
        <v>42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28.213599184536786</v>
      </c>
      <c>
        <v>0</v>
      </c>
      <c>
        <v>0</v>
      </c>
      <c>
        <v>0</v>
      </c>
      <c>
        <v>13.215470604338334</v>
      </c>
      <c>
        <v>0</v>
      </c>
      <c>
        <v>0</v>
      </c>
      <c>
        <v>41.42906978887512</v>
      </c>
    </row>
    <row>
      <c>
        <v>2606809</v>
      </c>
      <c>
        <v>1</v>
      </c>
      <c>
        <is>
          <t>İZMİR</t>
        </is>
      </c>
      <c>
        <v>KARŞIYAKA</v>
      </c>
      <c>
        <is>
          <t>Dağıtım Transformatörü</t>
        </is>
      </c>
      <c>
        <v>K-2732 35-04-K02732_35-04-K02732_2373917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13.07.2023 18:04:48</t>
        </is>
      </c>
      <c>
        <is>
          <t>13.07.2023 18:27:13</t>
        </is>
      </c>
      <c>
        <v>0.373611111</v>
      </c>
      <c>
        <v>0</v>
      </c>
      <c>
        <v>801</v>
      </c>
      <c>
        <v>0</v>
      </c>
      <c>
        <v>0</v>
      </c>
      <c>
        <v>0</v>
      </c>
      <c>
        <v>45</v>
      </c>
      <c>
        <v>0</v>
      </c>
      <c>
        <v>0</v>
      </c>
      <c>
        <v>0</v>
      </c>
      <c>
        <v>80.22913349612908</v>
      </c>
      <c>
        <v>0</v>
      </c>
      <c>
        <v>0</v>
      </c>
      <c>
        <v>0</v>
      </c>
      <c>
        <v>11.605355574651128</v>
      </c>
      <c>
        <v>0</v>
      </c>
      <c>
        <v>0</v>
      </c>
      <c>
        <v>91.83448907078021</v>
      </c>
    </row>
    <row>
      <c>
        <v>2606145</v>
      </c>
      <c>
        <v>1</v>
      </c>
      <c>
        <is>
          <t>MANİSA</t>
        </is>
      </c>
      <c>
        <v>SALİHLİ</v>
      </c>
      <c>
        <is>
          <t>OG Fideri</t>
        </is>
      </c>
      <c>
        <v>KORDON KÖK 45-78-M00730_HatBaşıAyırıcı_89696982 M04_89696982</v>
      </c>
      <c>
        <v>Şebeke Bakım Çalışması</v>
      </c>
      <c>
        <v>Dağıtım-OG</v>
      </c>
      <c>
        <v>Uzun</v>
      </c>
      <c>
        <v>Şebeke işletmecisi</v>
      </c>
      <c>
        <v>Bildirimli</v>
      </c>
      <c>
        <is>
          <t>13.07.2023 08:41:06</t>
        </is>
      </c>
      <c>
        <is>
          <t>13.07.2023 16:59:56</t>
        </is>
      </c>
      <c>
        <v>8.313888888</v>
      </c>
      <c>
        <v>0</v>
      </c>
      <c>
        <v>376</v>
      </c>
      <c>
        <v>0</v>
      </c>
      <c>
        <v>20</v>
      </c>
      <c>
        <v>0</v>
      </c>
      <c>
        <v>33</v>
      </c>
      <c>
        <v>0</v>
      </c>
      <c>
        <v>0</v>
      </c>
      <c>
        <v>0</v>
      </c>
      <c>
        <v>557.8922088093888</v>
      </c>
      <c>
        <v>0</v>
      </c>
      <c>
        <v>304.4002619031285</v>
      </c>
      <c>
        <v>0</v>
      </c>
      <c>
        <v>86.23495148419221</v>
      </c>
      <c>
        <v>0</v>
      </c>
      <c>
        <v>0</v>
      </c>
      <c>
        <v>948.5274221967095</v>
      </c>
    </row>
    <row>
      <c>
        <v>2606909</v>
      </c>
      <c>
        <v>1</v>
      </c>
      <c>
        <is>
          <t>İZMİR</t>
        </is>
      </c>
      <c>
        <v>BORNOVA</v>
      </c>
      <c>
        <is>
          <t>Dağıtım Transformatörü</t>
        </is>
      </c>
      <c>
        <v>K-716 35-02-K00716_35-02-K00716_2363865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13.07.2023 19:11:55</t>
        </is>
      </c>
      <c>
        <is>
          <t>13.07.2023 21:01:47</t>
        </is>
      </c>
      <c>
        <v>1.831111111</v>
      </c>
      <c>
        <v>0</v>
      </c>
      <c>
        <v>817</v>
      </c>
      <c>
        <v>0</v>
      </c>
      <c>
        <v>0</v>
      </c>
      <c>
        <v>0</v>
      </c>
      <c>
        <v>98</v>
      </c>
      <c>
        <v>0</v>
      </c>
      <c>
        <v>1</v>
      </c>
      <c>
        <v>0</v>
      </c>
      <c>
        <v>395.9701749336886</v>
      </c>
      <c>
        <v>0</v>
      </c>
      <c>
        <v>0</v>
      </c>
      <c>
        <v>0</v>
      </c>
      <c>
        <v>150.9014756419336</v>
      </c>
      <c>
        <v>0</v>
      </c>
      <c>
        <v>31.20386923839434</v>
      </c>
      <c>
        <v>578.0755198140165</v>
      </c>
    </row>
    <row>
      <c>
        <v>2606059</v>
      </c>
      <c>
        <v>1</v>
      </c>
      <c>
        <is>
          <t>MANİSA</t>
        </is>
      </c>
      <c>
        <v>AKHİSAR</v>
      </c>
      <c>
        <is>
          <t>DM</t>
        </is>
      </c>
      <c>
        <v>AKHİSAR İM 45-72-A00001_TR-1/47 ŞEHİR-2 M28_92312148</v>
      </c>
      <c>
        <v>Manevra</v>
      </c>
      <c>
        <v>Dağıtım-OG</v>
      </c>
      <c>
        <v>Uzun</v>
      </c>
      <c>
        <v>Şebeke işletmecisi</v>
      </c>
      <c>
        <v>Bildirimli</v>
      </c>
      <c>
        <is>
          <t>13.07.2023 05:15:21</t>
        </is>
      </c>
      <c>
        <is>
          <t>13.07.2023 05:24:00</t>
        </is>
      </c>
      <c>
        <v>0.144166666</v>
      </c>
      <c>
        <v>0</v>
      </c>
      <c>
        <v>7375</v>
      </c>
      <c>
        <v>0</v>
      </c>
      <c>
        <v>34</v>
      </c>
      <c>
        <v>5</v>
      </c>
      <c>
        <v>736</v>
      </c>
      <c>
        <v>1</v>
      </c>
      <c>
        <v>3</v>
      </c>
      <c>
        <v>0</v>
      </c>
      <c>
        <v>149.08509242254067</v>
      </c>
      <c>
        <v>0</v>
      </c>
      <c>
        <v>0.6797482452044717</v>
      </c>
      <c>
        <v>4.307329848230912</v>
      </c>
      <c>
        <v>35.781526244296494</v>
      </c>
      <c>
        <v>0.4766261825534299</v>
      </c>
      <c>
        <v>5.006601776489223</v>
      </c>
      <c>
        <v>195.3369247193152</v>
      </c>
    </row>
    <row>
      <c>
        <v>2606105</v>
      </c>
      <c>
        <v>1</v>
      </c>
      <c>
        <is>
          <t>MANİSA</t>
        </is>
      </c>
      <c>
        <v>AKHİSAR</v>
      </c>
      <c>
        <is>
          <t>DM</t>
        </is>
      </c>
      <c>
        <v>KAPAKLI İM 45-72-A00003_RAHMİYE (ESKİ BEYOBA) L06_2107700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13.07.2023 07:45:49</t>
        </is>
      </c>
      <c>
        <is>
          <t>13.07.2023 07:49:49</t>
        </is>
      </c>
      <c>
        <v>0.066666666</v>
      </c>
      <c>
        <v>2</v>
      </c>
      <c>
        <v>51</v>
      </c>
      <c>
        <v>18</v>
      </c>
      <c>
        <v>44</v>
      </c>
      <c>
        <v>5</v>
      </c>
      <c>
        <v>5</v>
      </c>
      <c>
        <v>1</v>
      </c>
      <c>
        <v>0</v>
      </c>
      <c>
        <v>0.016756849309400003</v>
      </c>
      <c>
        <v>0.23565638134536004</v>
      </c>
      <c>
        <v>13.726644306061814</v>
      </c>
      <c>
        <v>9.304277894517941</v>
      </c>
      <c>
        <v>0.6412587895562399</v>
      </c>
      <c>
        <v>0.10034252889728003</v>
      </c>
      <c>
        <v>0.8818725556511999</v>
      </c>
      <c>
        <v>0</v>
      </c>
      <c>
        <v>24.906809305339234</v>
      </c>
    </row>
    <row>
      <c>
        <v>2607041</v>
      </c>
      <c>
        <v>1</v>
      </c>
      <c>
        <is>
          <t>İZMİR</t>
        </is>
      </c>
      <c>
        <v>KEMALPAŞA</v>
      </c>
      <c>
        <is>
          <t>DM</t>
        </is>
      </c>
      <c>
        <v>ARMUTLU İM 35-27-A00001_ÇUKURBAĞ L10_2050863</v>
      </c>
      <c>
        <v>Yangın</v>
      </c>
      <c>
        <v>Dağıtım-OG</v>
      </c>
      <c>
        <v>Uzun</v>
      </c>
      <c>
        <v>Güvenlik</v>
      </c>
      <c>
        <v>Bildirimsiz</v>
      </c>
      <c>
        <is>
          <t>13.07.2023 19:35:00</t>
        </is>
      </c>
      <c>
        <is>
          <t>13.07.2023 22:50:00</t>
        </is>
      </c>
      <c>
        <v>3.25</v>
      </c>
      <c>
        <v>47</v>
      </c>
      <c>
        <v>3191</v>
      </c>
      <c>
        <v>129</v>
      </c>
      <c>
        <v>207</v>
      </c>
      <c>
        <v>59</v>
      </c>
      <c>
        <v>411</v>
      </c>
      <c>
        <v>2</v>
      </c>
      <c>
        <v>1</v>
      </c>
      <c>
        <v>247.4337026644713</v>
      </c>
      <c>
        <v>2547.2632036465616</v>
      </c>
      <c>
        <v>541.9914262664922</v>
      </c>
      <c>
        <v>727.8202087480149</v>
      </c>
      <c>
        <v>780.1171980267131</v>
      </c>
      <c>
        <v>949.697604825452</v>
      </c>
      <c>
        <v>5.668920569663517</v>
      </c>
      <c>
        <v>4.1133805685073</v>
      </c>
      <c>
        <v>5804.105645315877</v>
      </c>
    </row>
    <row>
      <c>
        <v>2606205</v>
      </c>
      <c>
        <v>1</v>
      </c>
      <c>
        <is>
          <t>İZMİR</t>
        </is>
      </c>
      <c>
        <v>URLA</v>
      </c>
      <c>
        <is>
          <t>Dağıtım Transformatörü</t>
        </is>
      </c>
      <c>
        <v>GÜLBAHÇE TR-4 35-19-L00144_35-19-L00144_2350399</v>
      </c>
      <c>
        <v>Şebeke Yenileme ve Kapasite Artışı Çalışması</v>
      </c>
      <c>
        <v>Dağıtım-AG</v>
      </c>
      <c>
        <v>Uzun</v>
      </c>
      <c>
        <v>Şebeke işletmecisi</v>
      </c>
      <c>
        <v>Bildirimli</v>
      </c>
      <c>
        <is>
          <t>13.07.2023 09:20:53</t>
        </is>
      </c>
      <c>
        <is>
          <t>13.07.2023 16:58:46</t>
        </is>
      </c>
      <c>
        <v>7.631388888</v>
      </c>
      <c>
        <v>0</v>
      </c>
      <c>
        <v>131</v>
      </c>
      <c>
        <v>0</v>
      </c>
      <c>
        <v>2</v>
      </c>
      <c>
        <v>0</v>
      </c>
      <c>
        <v>17</v>
      </c>
      <c>
        <v>0</v>
      </c>
      <c>
        <v>0</v>
      </c>
      <c>
        <v>0</v>
      </c>
      <c>
        <v>252.14297418826214</v>
      </c>
      <c>
        <v>0</v>
      </c>
      <c>
        <v>1.6005960862507633</v>
      </c>
      <c>
        <v>0</v>
      </c>
      <c>
        <v>107.32493047817293</v>
      </c>
      <c>
        <v>0</v>
      </c>
      <c>
        <v>0</v>
      </c>
      <c>
        <v>361.06850075268585</v>
      </c>
    </row>
    <row>
      <c>
        <v>2606162</v>
      </c>
      <c>
        <v>1</v>
      </c>
      <c>
        <is>
          <t>İZMİR</t>
        </is>
      </c>
      <c>
        <v>SEFERİHİSAR</v>
      </c>
      <c>
        <is>
          <t>Saha Dağıtım Kutusu (SDK)</t>
        </is>
      </c>
      <c>
        <v>DM-1/TR-17 SEFERİHİSAR 35-14-M00329_F E01_50050982</v>
      </c>
      <c>
        <v>Şebeke Bakım Çalışması</v>
      </c>
      <c>
        <v>Dağıtım-AG</v>
      </c>
      <c>
        <v>Uzun</v>
      </c>
      <c>
        <v>Şebeke işletmecisi</v>
      </c>
      <c>
        <v>Bildirimli</v>
      </c>
      <c>
        <is>
          <t>13.07.2023 08:55:38</t>
        </is>
      </c>
      <c>
        <is>
          <t>13.07.2023 17:22:54</t>
        </is>
      </c>
      <c>
        <v>8.454444444</v>
      </c>
      <c>
        <v>0</v>
      </c>
      <c>
        <v>45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69.44883956847387</v>
      </c>
      <c>
        <v>0</v>
      </c>
      <c>
        <v>0</v>
      </c>
      <c>
        <v>0</v>
      </c>
      <c>
        <v>0</v>
      </c>
      <c>
        <v>0</v>
      </c>
      <c>
        <v>0</v>
      </c>
      <c>
        <v>69.44883956847387</v>
      </c>
    </row>
    <row>
      <c>
        <v>2606995</v>
      </c>
      <c>
        <v>1</v>
      </c>
      <c>
        <is>
          <t>MANİSA</t>
        </is>
      </c>
      <c>
        <v>AKHİSAR</v>
      </c>
      <c>
        <is>
          <t>DM</t>
        </is>
      </c>
      <c>
        <v>BALLICA İM 45-72-A00005_HAMİDİYE L07_2095865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13.07.2023 20:33:21</t>
        </is>
      </c>
      <c>
        <is>
          <t>13.07.2023 20:52:03</t>
        </is>
      </c>
      <c>
        <v>0.311666666</v>
      </c>
      <c>
        <v>1</v>
      </c>
      <c>
        <v>225</v>
      </c>
      <c>
        <v>146</v>
      </c>
      <c>
        <v>245</v>
      </c>
      <c>
        <v>24</v>
      </c>
      <c>
        <v>27</v>
      </c>
      <c>
        <v>9</v>
      </c>
      <c>
        <v>0</v>
      </c>
      <c>
        <v>0.08696157616666667</v>
      </c>
      <c>
        <v>10.619955578173574</v>
      </c>
      <c>
        <v>94.55641106976138</v>
      </c>
      <c>
        <v>64.04384728559116</v>
      </c>
      <c>
        <v>22.846846103209845</v>
      </c>
      <c>
        <v>5.146842113664417</v>
      </c>
      <c>
        <v>113.18306844051472</v>
      </c>
      <c>
        <v>0</v>
      </c>
      <c>
        <v>310.4839321670818</v>
      </c>
    </row>
    <row>
      <c>
        <v>2606849</v>
      </c>
      <c>
        <v>1</v>
      </c>
      <c>
        <is>
          <t>İZMİR</t>
        </is>
      </c>
      <c>
        <v>BAYINDIR</v>
      </c>
      <c>
        <is>
          <t>AG Fideri</t>
        </is>
      </c>
      <c>
        <v>HALİL İBİLOĞLU SULAMA GRUBU 35-29-M00294_A_91048488_91048488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13.07.2023 18:04:23</t>
        </is>
      </c>
      <c>
        <is>
          <t>13.07.2023 19:11:07</t>
        </is>
      </c>
      <c>
        <v>1.112222222</v>
      </c>
      <c>
        <v>0</v>
      </c>
      <c>
        <v>0</v>
      </c>
      <c>
        <v>0</v>
      </c>
      <c>
        <v>5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39.137886693724255</v>
      </c>
      <c>
        <v>0</v>
      </c>
      <c>
        <v>6.2742500064879</v>
      </c>
      <c>
        <v>0</v>
      </c>
      <c>
        <v>0</v>
      </c>
      <c>
        <v>45.41213670021216</v>
      </c>
    </row>
    <row>
      <c>
        <v>2606308</v>
      </c>
      <c>
        <v>1</v>
      </c>
      <c>
        <is>
          <t>MANİSA</t>
        </is>
      </c>
      <c>
        <v>KULA</v>
      </c>
      <c>
        <is>
          <t>Kullanıcı Bağlantı Hattı</t>
        </is>
      </c>
      <c>
        <v>GÜVERCİNLİK TR-1 45-77-L00334_945498983_945498983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13.07.2023 10:21:02</t>
        </is>
      </c>
      <c>
        <is>
          <t>13.07.2023 12:23:00</t>
        </is>
      </c>
      <c>
        <v>2.032777777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0.01345509514101622</v>
      </c>
      <c>
        <v>0</v>
      </c>
      <c>
        <v>0</v>
      </c>
      <c>
        <v>0</v>
      </c>
      <c>
        <v>0</v>
      </c>
      <c>
        <v>0.01345509514101622</v>
      </c>
    </row>
    <row>
      <c>
        <v>2606540</v>
      </c>
      <c>
        <v>1</v>
      </c>
      <c>
        <is>
          <t>İZMİR</t>
        </is>
      </c>
      <c>
        <v>MENEMEN</v>
      </c>
      <c>
        <is>
          <t>Saha Dağıtım Kutusu (SDK)</t>
        </is>
      </c>
      <c>
        <v>MENEMEN DM-3/10 35-28-L00096_A A1_5878099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13.07.2023 14:02:44</t>
        </is>
      </c>
      <c>
        <is>
          <t>13.07.2023 14:57:11</t>
        </is>
      </c>
      <c>
        <v>0.9075</v>
      </c>
      <c>
        <v>0</v>
      </c>
      <c>
        <v>148</v>
      </c>
      <c>
        <v>0</v>
      </c>
      <c>
        <v>0</v>
      </c>
      <c>
        <v>0</v>
      </c>
      <c>
        <v>6</v>
      </c>
      <c>
        <v>0</v>
      </c>
      <c>
        <v>0</v>
      </c>
      <c>
        <v>0</v>
      </c>
      <c>
        <v>32.5819432335705</v>
      </c>
      <c>
        <v>0</v>
      </c>
      <c>
        <v>0</v>
      </c>
      <c>
        <v>0</v>
      </c>
      <c>
        <v>6.468560451011587</v>
      </c>
      <c>
        <v>0</v>
      </c>
      <c>
        <v>0</v>
      </c>
      <c>
        <v>39.05050368458208</v>
      </c>
    </row>
    <row>
      <c>
        <v>2606895</v>
      </c>
      <c>
        <v>1</v>
      </c>
      <c>
        <is>
          <t>İZMİR</t>
        </is>
      </c>
      <c>
        <v>BORNOVA</v>
      </c>
      <c>
        <is>
          <t>Kullanıcı Bağlantı Hattı</t>
        </is>
      </c>
      <c>
        <v>K-777 35-02-K00777_913046560_913046560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13.07.2023 19:00:20</t>
        </is>
      </c>
      <c>
        <is>
          <t>13.07.2023 19:44:48</t>
        </is>
      </c>
      <c>
        <v>0.741111111</v>
      </c>
      <c>
        <v>0</v>
      </c>
      <c>
        <v>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0.43429734600040526</v>
      </c>
      <c>
        <v>0</v>
      </c>
      <c>
        <v>0</v>
      </c>
      <c>
        <v>0</v>
      </c>
      <c>
        <v>0.5467270257305268</v>
      </c>
      <c>
        <v>0</v>
      </c>
      <c>
        <v>0</v>
      </c>
      <c>
        <v>0.981024371730932</v>
      </c>
    </row>
    <row>
      <c>
        <v>2606328</v>
      </c>
      <c>
        <v>1</v>
      </c>
      <c>
        <is>
          <t>İZMİR</t>
        </is>
      </c>
      <c>
        <v>ÖDEMİŞ</v>
      </c>
      <c>
        <is>
          <t>Dağıtım Transformatörü</t>
        </is>
      </c>
      <c>
        <v>KÖFÜNDERE TR-1 35-15-L00213_35-15-L00213_2365429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13.07.2023 10:43:48</t>
        </is>
      </c>
      <c>
        <is>
          <t>13.07.2023 10:51:05</t>
        </is>
      </c>
      <c>
        <v>0.121388888</v>
      </c>
      <c>
        <v>0</v>
      </c>
      <c>
        <v>73</v>
      </c>
      <c>
        <v>0</v>
      </c>
      <c>
        <v>1</v>
      </c>
      <c>
        <v>0</v>
      </c>
      <c>
        <v>2</v>
      </c>
      <c>
        <v>0</v>
      </c>
      <c>
        <v>0</v>
      </c>
      <c>
        <v>0</v>
      </c>
      <c>
        <v>0.9911441317627154</v>
      </c>
      <c>
        <v>0</v>
      </c>
      <c>
        <v>0.026098273526766</v>
      </c>
      <c>
        <v>0</v>
      </c>
      <c>
        <v>0.0698107576483133</v>
      </c>
      <c>
        <v>0</v>
      </c>
      <c>
        <v>0</v>
      </c>
      <c>
        <v>1.0870531629377949</v>
      </c>
    </row>
    <row>
      <c>
        <v>2606663</v>
      </c>
      <c>
        <v>1</v>
      </c>
      <c>
        <is>
          <t>İZMİR</t>
        </is>
      </c>
      <c>
        <v>ÇEŞME</v>
      </c>
      <c>
        <is>
          <t>OG Fideri</t>
        </is>
      </c>
      <c>
        <v>L-126 35-18-L00126_L-407 ADLİYE L01_2034315</v>
      </c>
      <c>
        <v>OG Fider Açması</v>
      </c>
      <c>
        <v>Dağıtım-OG</v>
      </c>
      <c>
        <v>Kısa</v>
      </c>
      <c>
        <v>Şebeke işletmecisi</v>
      </c>
      <c>
        <v>Bildirimsiz</v>
      </c>
      <c>
        <is>
          <t>13.07.2023 15:50:45</t>
        </is>
      </c>
      <c>
        <is>
          <t>13.07.2023 15:52:56</t>
        </is>
      </c>
      <c>
        <v>0.036388888</v>
      </c>
      <c>
        <v>0</v>
      </c>
      <c>
        <v>1605</v>
      </c>
      <c>
        <v>0</v>
      </c>
      <c>
        <v>0</v>
      </c>
      <c>
        <v>2</v>
      </c>
      <c>
        <v>341</v>
      </c>
      <c>
        <v>0</v>
      </c>
      <c>
        <v>0</v>
      </c>
      <c>
        <v>0</v>
      </c>
      <c>
        <v>18.54686415245782</v>
      </c>
      <c>
        <v>0</v>
      </c>
      <c>
        <v>0</v>
      </c>
      <c>
        <v>6.43119980519392</v>
      </c>
      <c>
        <v>24.49298450415635</v>
      </c>
      <c>
        <v>0</v>
      </c>
      <c>
        <v>0</v>
      </c>
      <c>
        <v>49.471048461808095</v>
      </c>
    </row>
    <row>
      <c>
        <v>2607081</v>
      </c>
      <c>
        <v>1</v>
      </c>
      <c>
        <is>
          <t>İZMİR</t>
        </is>
      </c>
      <c>
        <v>BORNOVA</v>
      </c>
      <c>
        <is>
          <t>OG Fideri</t>
        </is>
      </c>
      <c>
        <v>M-2662 35-02-M02662_M-1494 M01_61322567</v>
      </c>
      <c>
        <v>Manevra</v>
      </c>
      <c>
        <v>Dağıtım-OG</v>
      </c>
      <c>
        <v>Kısa</v>
      </c>
      <c>
        <v>Şebeke işletmecisi</v>
      </c>
      <c>
        <v>Bildirimsiz</v>
      </c>
      <c>
        <is>
          <t>13.07.2023 21:54:01</t>
        </is>
      </c>
      <c>
        <is>
          <t>13.07.2023 21:54:21</t>
        </is>
      </c>
      <c>
        <v>0.005555555</v>
      </c>
      <c>
        <v>0</v>
      </c>
      <c>
        <v>2449</v>
      </c>
      <c>
        <v>0</v>
      </c>
      <c>
        <v>0</v>
      </c>
      <c>
        <v>19</v>
      </c>
      <c>
        <v>381</v>
      </c>
      <c>
        <v>19</v>
      </c>
      <c>
        <v>6</v>
      </c>
      <c>
        <v>0</v>
      </c>
      <c>
        <v>3.6081836191395973</v>
      </c>
      <c>
        <v>0</v>
      </c>
      <c>
        <v>0</v>
      </c>
      <c>
        <v>2.3202946807142557</v>
      </c>
      <c>
        <v>3.3747849961962353</v>
      </c>
      <c>
        <v>19.82966310155114</v>
      </c>
      <c>
        <v>0.6537567984164645</v>
      </c>
      <c>
        <v>29.786683196017695</v>
      </c>
    </row>
    <row>
      <c>
        <v>2606285</v>
      </c>
      <c>
        <v>1</v>
      </c>
      <c>
        <is>
          <t>İZMİR</t>
        </is>
      </c>
      <c>
        <v>KİRAZ</v>
      </c>
      <c>
        <is>
          <t>OG Fideri</t>
        </is>
      </c>
      <c>
        <v>KARABURÇ TR-5 DURSUN BEY 35-31-L00264_DIREK TIPI TRAFO HUCRESI H01_2050602</v>
      </c>
      <c>
        <v>OG Trafo Arızası</v>
      </c>
      <c>
        <v>Dağıtım-OG</v>
      </c>
      <c>
        <v>Uzun</v>
      </c>
      <c>
        <v>Şebeke işletmecisi</v>
      </c>
      <c>
        <v>Bildirimsiz</v>
      </c>
      <c>
        <is>
          <t>13.07.2023 10:12:05</t>
        </is>
      </c>
      <c>
        <is>
          <t>13.07.2023 16:52:47</t>
        </is>
      </c>
      <c>
        <v>6.678333333</v>
      </c>
      <c>
        <v>0</v>
      </c>
      <c>
        <v>80</v>
      </c>
      <c>
        <v>0</v>
      </c>
      <c>
        <v>18</v>
      </c>
      <c>
        <v>0</v>
      </c>
      <c>
        <v>18</v>
      </c>
      <c>
        <v>0</v>
      </c>
      <c>
        <v>0</v>
      </c>
      <c>
        <v>0</v>
      </c>
      <c>
        <v>104.84054878863479</v>
      </c>
      <c>
        <v>0</v>
      </c>
      <c>
        <v>164.99234104270136</v>
      </c>
      <c>
        <v>0</v>
      </c>
      <c>
        <v>143.73554401189145</v>
      </c>
      <c>
        <v>0</v>
      </c>
      <c>
        <v>0</v>
      </c>
      <c>
        <v>413.5684338432276</v>
      </c>
    </row>
    <row>
      <c>
        <v>2606142</v>
      </c>
      <c>
        <v>1</v>
      </c>
      <c>
        <is>
          <t>MANİSA</t>
        </is>
      </c>
      <c>
        <v>KÖPRÜBAŞI</v>
      </c>
      <c>
        <is>
          <t>Kullanıcı Bağlantı Hattı</t>
        </is>
      </c>
      <c>
        <v>HİSAR MAH.TR-8 45-86-M00200_915862875_915862875</v>
      </c>
      <c>
        <v>AG Branşman Yeraltı Kablo Arızası</v>
      </c>
      <c>
        <v>Dağıtım-AG</v>
      </c>
      <c>
        <v>Uzun</v>
      </c>
      <c>
        <v>Şebeke işletmecisi</v>
      </c>
      <c>
        <v>Bildirimsiz</v>
      </c>
      <c>
        <is>
          <t>13.07.2023 08:36:11</t>
        </is>
      </c>
      <c>
        <is>
          <t>13.07.2023 11:00:53</t>
        </is>
      </c>
      <c>
        <v>2.411666666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0.6640262450281236</v>
      </c>
      <c>
        <v>0</v>
      </c>
      <c>
        <v>0</v>
      </c>
      <c>
        <v>0</v>
      </c>
      <c>
        <v>0</v>
      </c>
      <c>
        <v>0</v>
      </c>
      <c>
        <v>0</v>
      </c>
      <c>
        <v>0.6640262450281236</v>
      </c>
    </row>
    <row>
      <c>
        <v>2606769</v>
      </c>
      <c>
        <v>1</v>
      </c>
      <c>
        <is>
          <t>MANİSA</t>
        </is>
      </c>
      <c>
        <v>AHMETLİ</v>
      </c>
      <c>
        <is>
          <t>Dağıtım Transformatörü</t>
        </is>
      </c>
      <c>
        <v>KARAKÖY TR-1 45-84-L00043_45-84-L00043_2359187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13.07.2023 17:21:49</t>
        </is>
      </c>
      <c>
        <is>
          <t>13.07.2023 18:52:47</t>
        </is>
      </c>
      <c>
        <v>1.516111111</v>
      </c>
      <c>
        <v>0</v>
      </c>
      <c>
        <v>73</v>
      </c>
      <c>
        <v>0</v>
      </c>
      <c>
        <v>13</v>
      </c>
      <c>
        <v>0</v>
      </c>
      <c>
        <v>4</v>
      </c>
      <c>
        <v>0</v>
      </c>
      <c>
        <v>0</v>
      </c>
      <c>
        <v>0</v>
      </c>
      <c>
        <v>21.525222341762316</v>
      </c>
      <c>
        <v>0</v>
      </c>
      <c>
        <v>23.373784759574754</v>
      </c>
      <c>
        <v>0</v>
      </c>
      <c>
        <v>0.835507612452219</v>
      </c>
      <c>
        <v>0</v>
      </c>
      <c>
        <v>0</v>
      </c>
      <c>
        <v>45.73451471378929</v>
      </c>
    </row>
    <row>
      <c>
        <v>2607124</v>
      </c>
      <c>
        <v>1</v>
      </c>
      <c>
        <is>
          <t>İZMİR</t>
        </is>
      </c>
      <c>
        <v>BORNOVA</v>
      </c>
      <c>
        <is>
          <t>Kullanıcı Bağlantı Hattı</t>
        </is>
      </c>
      <c>
        <v>K-4479 35-02-K04479_99492316_99492316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13.07.2023 22:55:25</t>
        </is>
      </c>
      <c>
        <is>
          <t>14.07.2023 00:15:11</t>
        </is>
      </c>
      <c>
        <v>1.329444444</v>
      </c>
      <c>
        <v>0</v>
      </c>
      <c>
        <v>4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3.054680264746587</v>
      </c>
      <c>
        <v>0</v>
      </c>
      <c>
        <v>0</v>
      </c>
      <c>
        <v>0</v>
      </c>
      <c>
        <v>0</v>
      </c>
      <c>
        <v>0</v>
      </c>
      <c>
        <v>0</v>
      </c>
      <c>
        <v>3.054680264746587</v>
      </c>
    </row>
    <row>
      <c>
        <v>2606946</v>
      </c>
      <c>
        <v>2</v>
      </c>
      <c>
        <is>
          <t>İZMİR</t>
        </is>
      </c>
      <c>
        <v>KONAK</v>
      </c>
      <c>
        <is>
          <t>Dağıtım Transformatörü</t>
        </is>
      </c>
      <c>
        <v>K-49 35-01-K00049_35-01-K00049_42446532</v>
      </c>
      <c>
        <v>AG Box Arızası</v>
      </c>
      <c>
        <v>Dağıtım-AG</v>
      </c>
      <c>
        <v>Uzun</v>
      </c>
      <c>
        <v>Şebeke işletmecisi</v>
      </c>
      <c>
        <v>Bildirimsiz</v>
      </c>
      <c>
        <is>
          <t>13.07.2023 20:12:31</t>
        </is>
      </c>
      <c>
        <is>
          <t>13.07.2023 20:54:17</t>
        </is>
      </c>
      <c>
        <v>0.696111111</v>
      </c>
      <c>
        <v>0</v>
      </c>
      <c>
        <v>209</v>
      </c>
      <c>
        <v>0</v>
      </c>
      <c>
        <v>0</v>
      </c>
      <c>
        <v>0</v>
      </c>
      <c>
        <v>97</v>
      </c>
      <c>
        <v>0</v>
      </c>
      <c>
        <v>0</v>
      </c>
      <c>
        <v>0</v>
      </c>
      <c>
        <v>51.841159521495165</v>
      </c>
      <c>
        <v>0</v>
      </c>
      <c>
        <v>0</v>
      </c>
      <c>
        <v>0</v>
      </c>
      <c>
        <v>177.3013206694843</v>
      </c>
      <c>
        <v>0</v>
      </c>
      <c>
        <v>0</v>
      </c>
      <c>
        <v>229.14248019097948</v>
      </c>
    </row>
    <row>
      <c>
        <v>2606185</v>
      </c>
      <c>
        <v>1</v>
      </c>
      <c>
        <is>
          <t>İZMİR</t>
        </is>
      </c>
      <c>
        <v>BORNOVA</v>
      </c>
      <c>
        <is>
          <t>AG Fideri</t>
        </is>
      </c>
      <c>
        <v>K-3569 35-02-K03569_E_56367019_56367019</v>
      </c>
      <c>
        <v>Şebeke Yenileme ve Kapasite Artışı Çalışması</v>
      </c>
      <c>
        <v>Dağıtım-AG</v>
      </c>
      <c>
        <v>Uzun</v>
      </c>
      <c>
        <v>Şebeke işletmecisi</v>
      </c>
      <c>
        <v>Bildirimli</v>
      </c>
      <c>
        <is>
          <t>13.07.2023 09:08:00</t>
        </is>
      </c>
      <c>
        <is>
          <t>13.07.2023 16:31:10</t>
        </is>
      </c>
      <c>
        <v>7.386111111</v>
      </c>
      <c>
        <v>0</v>
      </c>
      <c>
        <v>72</v>
      </c>
      <c>
        <v>0</v>
      </c>
      <c>
        <v>0</v>
      </c>
      <c>
        <v>0</v>
      </c>
      <c>
        <v>8</v>
      </c>
      <c>
        <v>0</v>
      </c>
      <c>
        <v>0</v>
      </c>
      <c>
        <v>0</v>
      </c>
      <c>
        <v>128.23355168514374</v>
      </c>
      <c>
        <v>0</v>
      </c>
      <c>
        <v>0</v>
      </c>
      <c>
        <v>0</v>
      </c>
      <c>
        <v>32.301998806142066</v>
      </c>
      <c>
        <v>0</v>
      </c>
      <c>
        <v>0</v>
      </c>
      <c>
        <v>160.5355504912858</v>
      </c>
    </row>
    <row>
      <c>
        <v>2606726</v>
      </c>
      <c>
        <v>1</v>
      </c>
      <c>
        <is>
          <t>İZMİR</t>
        </is>
      </c>
      <c>
        <v>MENEMEN</v>
      </c>
      <c>
        <is>
          <t>Dağıtım Transformatörü</t>
        </is>
      </c>
      <c>
        <v>KESİKKÖY TR-2 35-28-M00334_35-28-M00334_2372788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13.07.2023 16:37:09</t>
        </is>
      </c>
      <c>
        <is>
          <t>13.07.2023 19:42:29</t>
        </is>
      </c>
      <c>
        <v>3.088888888</v>
      </c>
      <c>
        <v>0</v>
      </c>
      <c>
        <v>145</v>
      </c>
      <c>
        <v>0</v>
      </c>
      <c>
        <v>1</v>
      </c>
      <c>
        <v>0</v>
      </c>
      <c>
        <v>15</v>
      </c>
      <c>
        <v>0</v>
      </c>
      <c>
        <v>0</v>
      </c>
      <c>
        <v>0</v>
      </c>
      <c>
        <v>115.58904703428658</v>
      </c>
      <c>
        <v>0</v>
      </c>
      <c>
        <v>20.624542597786572</v>
      </c>
      <c>
        <v>0</v>
      </c>
      <c>
        <v>54.46715614492714</v>
      </c>
      <c>
        <v>0</v>
      </c>
      <c>
        <v>0</v>
      </c>
      <c>
        <v>190.68074577700028</v>
      </c>
    </row>
    <row>
      <c>
        <v>2606340</v>
      </c>
      <c>
        <v>1</v>
      </c>
      <c>
        <is>
          <t>İZMİR</t>
        </is>
      </c>
      <c>
        <v>FOÇA</v>
      </c>
      <c>
        <is>
          <t>OG Fideri</t>
        </is>
      </c>
      <c>
        <v>YENİFOÇA TR-45 35-23-M00045_YENİFOÇA TR-52 M01_2334878</v>
      </c>
      <c>
        <v>Şebeke Yenileme ve Kapasite Artışı Çalışması</v>
      </c>
      <c>
        <v>Dağıtım-OG</v>
      </c>
      <c>
        <v>Uzun</v>
      </c>
      <c>
        <v>Şebeke işletmecisi</v>
      </c>
      <c>
        <v>Bildirimli</v>
      </c>
      <c>
        <is>
          <t>13.07.2023 09:12:47</t>
        </is>
      </c>
      <c>
        <is>
          <t>13.07.2023 10:18:16</t>
        </is>
      </c>
      <c>
        <v>1.091388888</v>
      </c>
      <c>
        <v>0</v>
      </c>
      <c>
        <v>983</v>
      </c>
      <c>
        <v>0</v>
      </c>
      <c>
        <v>1</v>
      </c>
      <c>
        <v>0</v>
      </c>
      <c>
        <v>49</v>
      </c>
      <c>
        <v>0</v>
      </c>
      <c>
        <v>0</v>
      </c>
      <c>
        <v>0</v>
      </c>
      <c>
        <v>231.6295570011349</v>
      </c>
      <c>
        <v>0</v>
      </c>
      <c>
        <v>0.013517780776288056</v>
      </c>
      <c>
        <v>0</v>
      </c>
      <c>
        <v>49.302135373922084</v>
      </c>
      <c>
        <v>0</v>
      </c>
      <c>
        <v>0</v>
      </c>
      <c>
        <v>280.94521015583325</v>
      </c>
    </row>
    <row>
      <c>
        <v>2607004</v>
      </c>
      <c>
        <v>1</v>
      </c>
      <c>
        <is>
          <t>İZMİR</t>
        </is>
      </c>
      <c>
        <v>BORNOVA</v>
      </c>
      <c>
        <is>
          <t>OG Fideri</t>
        </is>
      </c>
      <c>
        <v>M-234 35-02-M00234_M-279 M01_2114529</v>
      </c>
      <c>
        <v>OG Yeraltı Kablo Arızası</v>
      </c>
      <c>
        <v>Dağıtım-OG</v>
      </c>
      <c>
        <v>Uzun</v>
      </c>
      <c>
        <v>Şebeke işletmecisi</v>
      </c>
      <c>
        <v>Bildirimsiz</v>
      </c>
      <c>
        <is>
          <t>13.07.2023 20:20:31</t>
        </is>
      </c>
      <c>
        <is>
          <t>13.07.2023 22:03:17</t>
        </is>
      </c>
      <c>
        <v>1.712777777</v>
      </c>
      <c>
        <v>0</v>
      </c>
      <c>
        <v>0</v>
      </c>
      <c>
        <v>0</v>
      </c>
      <c>
        <v>0</v>
      </c>
      <c>
        <v>0</v>
      </c>
      <c>
        <v>103</v>
      </c>
      <c>
        <v>0</v>
      </c>
      <c>
        <v>4</v>
      </c>
      <c>
        <v>0</v>
      </c>
      <c>
        <v>0</v>
      </c>
      <c>
        <v>0</v>
      </c>
      <c>
        <v>0</v>
      </c>
      <c>
        <v>0</v>
      </c>
      <c>
        <v>249.50617109437493</v>
      </c>
      <c>
        <v>0</v>
      </c>
      <c>
        <v>141.40106829138168</v>
      </c>
      <c>
        <v>390.9072393857566</v>
      </c>
    </row>
    <row>
      <c>
        <v>2606881</v>
      </c>
      <c>
        <v>1</v>
      </c>
      <c>
        <is>
          <t>İZMİR</t>
        </is>
      </c>
      <c>
        <v>TORBALI</v>
      </c>
      <c>
        <is>
          <t>AG Fideri</t>
        </is>
      </c>
      <c>
        <v>TR-27 GÜVEN YAPI 35-26-M00027__56359774_56359774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13.07.2023 18:40:36</t>
        </is>
      </c>
      <c>
        <is>
          <t>13.07.2023 22:19:09</t>
        </is>
      </c>
      <c>
        <v>3.6425</v>
      </c>
      <c>
        <v>0</v>
      </c>
      <c>
        <v>0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62.808610313529286</v>
      </c>
      <c>
        <v>0</v>
      </c>
      <c>
        <v>0</v>
      </c>
      <c>
        <v>62.808610313529286</v>
      </c>
    </row>
    <row>
      <c>
        <v>2606194</v>
      </c>
      <c>
        <v>1</v>
      </c>
      <c>
        <is>
          <t>İZMİR</t>
        </is>
      </c>
      <c>
        <v>FOÇA</v>
      </c>
      <c>
        <is>
          <t>DM</t>
        </is>
      </c>
      <c>
        <v>YENİFOÇA TR-1 DM 35-23-M00001_YENİFOÇA TR-48 M04_83360660</v>
      </c>
      <c>
        <v>Şebeke Yenileme ve Kapasite Artışı Çalışması</v>
      </c>
      <c>
        <v>Dağıtım-OG</v>
      </c>
      <c>
        <v>Uzun</v>
      </c>
      <c>
        <v>Şebeke işletmecisi</v>
      </c>
      <c>
        <v>Bildirimli</v>
      </c>
      <c>
        <is>
          <t>13.07.2023 09:13:51</t>
        </is>
      </c>
      <c>
        <is>
          <t>13.07.2023 10:18:25</t>
        </is>
      </c>
      <c>
        <v>1.076111111</v>
      </c>
      <c>
        <v>0</v>
      </c>
      <c>
        <v>3492</v>
      </c>
      <c>
        <v>0</v>
      </c>
      <c>
        <v>44</v>
      </c>
      <c>
        <v>1</v>
      </c>
      <c>
        <v>208</v>
      </c>
      <c>
        <v>1</v>
      </c>
      <c>
        <v>0</v>
      </c>
      <c>
        <v>0</v>
      </c>
      <c>
        <v>887.1083846078294</v>
      </c>
      <c>
        <v>0</v>
      </c>
      <c>
        <v>20.559370034396753</v>
      </c>
      <c>
        <v>33.92055456576349</v>
      </c>
      <c>
        <v>349.1308411561383</v>
      </c>
      <c>
        <v>168.6307813811686</v>
      </c>
      <c>
        <v>0</v>
      </c>
      <c>
        <v>1459.3499317452965</v>
      </c>
    </row>
    <row>
      <c>
        <v>2606858</v>
      </c>
      <c>
        <v>1</v>
      </c>
      <c>
        <is>
          <t>MANİSA</t>
        </is>
      </c>
      <c>
        <v>AHMETLİ</v>
      </c>
      <c>
        <is>
          <t>DM</t>
        </is>
      </c>
      <c>
        <v>AHMETLİ İM 45-84-A00001_KÖY GRUBU L05_2314527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13.07.2023 18:34:25</t>
        </is>
      </c>
      <c>
        <is>
          <t>13.07.2023 19:00:52</t>
        </is>
      </c>
      <c>
        <v>0.440833333</v>
      </c>
      <c>
        <v>2</v>
      </c>
      <c>
        <v>183</v>
      </c>
      <c>
        <v>38</v>
      </c>
      <c>
        <v>128</v>
      </c>
      <c>
        <v>14</v>
      </c>
      <c>
        <v>21</v>
      </c>
      <c>
        <v>1</v>
      </c>
      <c>
        <v>0</v>
      </c>
      <c>
        <v>2.2816622573125938</v>
      </c>
      <c>
        <v>13.32948933065986</v>
      </c>
      <c>
        <v>45.51405200708278</v>
      </c>
      <c>
        <v>168.67898746823818</v>
      </c>
      <c>
        <v>18.96476390954352</v>
      </c>
      <c>
        <v>4.0471707433075945</v>
      </c>
      <c>
        <v>0.8663234140524091</v>
      </c>
      <c>
        <v>0</v>
      </c>
      <c>
        <v>253.68244913019691</v>
      </c>
    </row>
    <row>
      <c>
        <v>2606171</v>
      </c>
      <c>
        <v>1</v>
      </c>
      <c>
        <is>
          <t>İZMİR</t>
        </is>
      </c>
      <c>
        <v>BALÇOVA</v>
      </c>
      <c>
        <is>
          <t>Dağıtım Transformatörü</t>
        </is>
      </c>
      <c>
        <v>M-3092(YATIRIM REZERVE) 35-07-M03092_35-07-M03092_80993839</v>
      </c>
      <c>
        <v>Şebeke Yenileme ve Kapasite Artışı Çalışması</v>
      </c>
      <c>
        <v>Dağıtım-AG</v>
      </c>
      <c>
        <v>Uzun</v>
      </c>
      <c>
        <v>Şebeke işletmecisi</v>
      </c>
      <c>
        <v>Bildirimli</v>
      </c>
      <c>
        <is>
          <t>13.07.2023 09:01:24</t>
        </is>
      </c>
      <c>
        <is>
          <t>13.07.2023 15:46:14</t>
        </is>
      </c>
      <c>
        <v>6.747222222</v>
      </c>
      <c>
        <v>0</v>
      </c>
      <c>
        <v>601</v>
      </c>
      <c>
        <v>0</v>
      </c>
      <c>
        <v>0</v>
      </c>
      <c>
        <v>0</v>
      </c>
      <c>
        <v>85</v>
      </c>
      <c>
        <v>0</v>
      </c>
      <c>
        <v>0</v>
      </c>
      <c>
        <v>0</v>
      </c>
      <c>
        <v>967.2266314526447</v>
      </c>
      <c>
        <v>0</v>
      </c>
      <c>
        <v>0</v>
      </c>
      <c>
        <v>0</v>
      </c>
      <c>
        <v>866.3841829342573</v>
      </c>
      <c>
        <v>0</v>
      </c>
      <c>
        <v>0</v>
      </c>
      <c>
        <v>1833.610814386902</v>
      </c>
    </row>
    <row>
      <c>
        <v>2606403</v>
      </c>
      <c>
        <v>1</v>
      </c>
      <c>
        <is>
          <t>MANİSA</t>
        </is>
      </c>
      <c>
        <v>SALİHLİ</v>
      </c>
      <c>
        <is>
          <t>AG Fideri</t>
        </is>
      </c>
      <c>
        <v>KÖSEALİ TR-2 45-78-M00782_A_91285573_91285573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13.07.2023 11:44:39</t>
        </is>
      </c>
      <c>
        <is>
          <t>13.07.2023 12:17:30</t>
        </is>
      </c>
      <c>
        <v>0.5475</v>
      </c>
      <c>
        <v>0</v>
      </c>
      <c>
        <v>79</v>
      </c>
      <c>
        <v>0</v>
      </c>
      <c>
        <v>2</v>
      </c>
      <c>
        <v>0</v>
      </c>
      <c>
        <v>1</v>
      </c>
      <c>
        <v>0</v>
      </c>
      <c>
        <v>0</v>
      </c>
      <c>
        <v>0</v>
      </c>
      <c>
        <v>6.01616585125548</v>
      </c>
      <c>
        <v>0</v>
      </c>
      <c>
        <v>1.0242255887170861</v>
      </c>
      <c>
        <v>0</v>
      </c>
      <c>
        <v>0.004150349267691667</v>
      </c>
      <c>
        <v>0</v>
      </c>
      <c>
        <v>0</v>
      </c>
      <c>
        <v>7.044541789240258</v>
      </c>
    </row>
    <row>
      <c>
        <v>2606071</v>
      </c>
      <c>
        <v>1</v>
      </c>
      <c>
        <is>
          <t>MANİSA</t>
        </is>
      </c>
      <c>
        <v>SOMA</v>
      </c>
      <c>
        <is>
          <t>DM</t>
        </is>
      </c>
      <c>
        <v>SOMA A SANTRALİ İM/DM 45-82-A00001_KIRKAĞAÇ L15_2091660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13.07.2023 06:30:11</t>
        </is>
      </c>
      <c>
        <is>
          <t>13.07.2023 07:19:32</t>
        </is>
      </c>
      <c>
        <v>0.8225</v>
      </c>
      <c>
        <v>8</v>
      </c>
      <c>
        <v>723</v>
      </c>
      <c>
        <v>200</v>
      </c>
      <c>
        <v>60</v>
      </c>
      <c>
        <v>18</v>
      </c>
      <c>
        <v>93</v>
      </c>
      <c>
        <v>0</v>
      </c>
      <c>
        <v>0</v>
      </c>
      <c>
        <v>0.9051612569368188</v>
      </c>
      <c>
        <v>65.12156977724375</v>
      </c>
      <c>
        <v>659.1037641784491</v>
      </c>
      <c>
        <v>55.41412118938183</v>
      </c>
      <c>
        <v>170.95474977875173</v>
      </c>
      <c>
        <v>19.26085030890791</v>
      </c>
      <c>
        <v>0</v>
      </c>
      <c>
        <v>0</v>
      </c>
      <c>
        <v>970.7602164896712</v>
      </c>
    </row>
    <row>
      <c>
        <v>2606841</v>
      </c>
      <c>
        <v>1</v>
      </c>
      <c>
        <is>
          <t>MANİSA</t>
        </is>
      </c>
      <c>
        <v>SARIGÖL</v>
      </c>
      <c>
        <is>
          <t>KÖK</t>
        </is>
      </c>
      <c>
        <v>TIRAZLI KÖK 45-79-M00079_BAHARLAR M06_72036244</v>
      </c>
      <c>
        <v>OG Fider Açması</v>
      </c>
      <c>
        <v>Dağıtım-OG</v>
      </c>
      <c>
        <v>Kısa</v>
      </c>
      <c>
        <v>Şebeke işletmecisi</v>
      </c>
      <c>
        <v>Bildirimsiz</v>
      </c>
      <c>
        <is>
          <t>13.07.2023 18:29:11</t>
        </is>
      </c>
      <c>
        <is>
          <t>13.07.2023 18:29:51</t>
        </is>
      </c>
      <c>
        <v>0.011111111</v>
      </c>
      <c>
        <v>4</v>
      </c>
      <c>
        <v>1672</v>
      </c>
      <c>
        <v>127</v>
      </c>
      <c>
        <v>404</v>
      </c>
      <c>
        <v>6</v>
      </c>
      <c>
        <v>78</v>
      </c>
      <c>
        <v>0</v>
      </c>
      <c>
        <v>0</v>
      </c>
      <c>
        <v>0.011771664977777778</v>
      </c>
      <c>
        <v>2.665174642869099</v>
      </c>
      <c>
        <v>14.342343108111537</v>
      </c>
      <c>
        <v>27.60659129151312</v>
      </c>
      <c>
        <v>0.36497798599682335</v>
      </c>
      <c>
        <v>0.6132111691054846</v>
      </c>
      <c>
        <v>0</v>
      </c>
      <c>
        <v>0</v>
      </c>
      <c>
        <v>45.604069862573844</v>
      </c>
    </row>
    <row>
      <c>
        <v>2607090</v>
      </c>
      <c>
        <v>1</v>
      </c>
      <c>
        <is>
          <t>İZMİR</t>
        </is>
      </c>
      <c>
        <v>KONAK</v>
      </c>
      <c>
        <is>
          <t>Kullanıcı Bağlantı Hattı</t>
        </is>
      </c>
      <c>
        <v>M-1536 35-01-M01536_910760875_910760875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13.07.2023 22:06:21</t>
        </is>
      </c>
      <c>
        <is>
          <t>14.07.2023 01:14:30</t>
        </is>
      </c>
      <c>
        <v>3.135833333</v>
      </c>
      <c>
        <v>0</v>
      </c>
      <c>
        <v>8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6.3037213987694045</v>
      </c>
      <c>
        <v>0</v>
      </c>
      <c>
        <v>0</v>
      </c>
      <c>
        <v>0</v>
      </c>
      <c>
        <v>3.793392403605</v>
      </c>
      <c>
        <v>0</v>
      </c>
      <c>
        <v>0</v>
      </c>
      <c>
        <v>10.097113802374405</v>
      </c>
    </row>
    <row>
      <c>
        <v>2606257</v>
      </c>
      <c>
        <v>1</v>
      </c>
      <c>
        <is>
          <t>MANİSA</t>
        </is>
      </c>
      <c>
        <v>KÖPRÜBAŞI</v>
      </c>
      <c>
        <is>
          <t>KÖK</t>
        </is>
      </c>
      <c>
        <v>YENİCE KÖK 45-86-M00234_İÇİKLER ÇIKIŞ M02_41955326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13.07.2023 09:56:05</t>
        </is>
      </c>
      <c>
        <is>
          <t>13.07.2023 11:21:01</t>
        </is>
      </c>
      <c>
        <v>1.415555555</v>
      </c>
      <c>
        <v>1</v>
      </c>
      <c>
        <v>267</v>
      </c>
      <c>
        <v>4</v>
      </c>
      <c>
        <v>47</v>
      </c>
      <c>
        <v>10</v>
      </c>
      <c>
        <v>27</v>
      </c>
      <c>
        <v>0</v>
      </c>
      <c>
        <v>0</v>
      </c>
      <c>
        <v>0.33094574502055557</v>
      </c>
      <c>
        <v>45.63832454049822</v>
      </c>
      <c>
        <v>18.78373945926471</v>
      </c>
      <c>
        <v>45.61150646502325</v>
      </c>
      <c>
        <v>49.642509917770326</v>
      </c>
      <c>
        <v>30.565567909486855</v>
      </c>
      <c>
        <v>0</v>
      </c>
      <c>
        <v>0</v>
      </c>
      <c>
        <v>190.5725940370639</v>
      </c>
    </row>
    <row>
      <c>
        <v>2606898</v>
      </c>
      <c>
        <v>1</v>
      </c>
      <c>
        <is>
          <t>İZMİR</t>
        </is>
      </c>
      <c>
        <v>KİRAZ</v>
      </c>
      <c>
        <is>
          <t>Dağıtım Transformatörü</t>
        </is>
      </c>
      <c>
        <v>KARABURÇ TR-5 DURSUN BEY 35-31-L00264_35-31-L00264_2365808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13.07.2023 19:04:26</t>
        </is>
      </c>
      <c>
        <is>
          <t>13.07.2023 20:17:29</t>
        </is>
      </c>
      <c>
        <v>1.2175</v>
      </c>
      <c>
        <v>0</v>
      </c>
      <c>
        <v>80</v>
      </c>
      <c>
        <v>0</v>
      </c>
      <c>
        <v>18</v>
      </c>
      <c>
        <v>0</v>
      </c>
      <c>
        <v>18</v>
      </c>
      <c>
        <v>0</v>
      </c>
      <c>
        <v>0</v>
      </c>
      <c>
        <v>0</v>
      </c>
      <c>
        <v>19.3068148086749</v>
      </c>
      <c>
        <v>0</v>
      </c>
      <c>
        <v>33.22961793541961</v>
      </c>
      <c>
        <v>0</v>
      </c>
      <c>
        <v>20.7641345458222</v>
      </c>
      <c>
        <v>0</v>
      </c>
      <c>
        <v>0</v>
      </c>
      <c>
        <v>73.30056728991671</v>
      </c>
    </row>
    <row>
      <c>
        <v>2606231</v>
      </c>
      <c>
        <v>1</v>
      </c>
      <c>
        <is>
          <t>MANİSA</t>
        </is>
      </c>
      <c>
        <v>GÖRDES</v>
      </c>
      <c>
        <is>
          <t>OG Fideri</t>
        </is>
      </c>
      <c>
        <v>ÇİÇEKLİ KÖK 45-75-M00070_HatBaşıAyırıcı_53135614 M03_53135614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13.07.2023 09:32:58</t>
        </is>
      </c>
      <c>
        <is>
          <t>13.07.2023 12:19:43</t>
        </is>
      </c>
      <c>
        <v>2.779166666</v>
      </c>
      <c>
        <v>0</v>
      </c>
      <c>
        <v>58</v>
      </c>
      <c>
        <v>0</v>
      </c>
      <c>
        <v>2</v>
      </c>
      <c>
        <v>0</v>
      </c>
      <c>
        <v>3</v>
      </c>
      <c>
        <v>0</v>
      </c>
      <c>
        <v>0</v>
      </c>
      <c>
        <v>0</v>
      </c>
      <c>
        <v>19.742345699243565</v>
      </c>
      <c>
        <v>0</v>
      </c>
      <c>
        <v>1.7926844637859578</v>
      </c>
      <c>
        <v>0</v>
      </c>
      <c>
        <v>3.1396701661904927</v>
      </c>
      <c>
        <v>0</v>
      </c>
      <c>
        <v>0</v>
      </c>
      <c>
        <v>24.674700329220013</v>
      </c>
    </row>
    <row>
      <c>
        <v>2606423</v>
      </c>
      <c>
        <v>1</v>
      </c>
      <c>
        <is>
          <t>İZMİR</t>
        </is>
      </c>
      <c>
        <v>NARLIDERE</v>
      </c>
      <c>
        <is>
          <t>OG Fideri</t>
        </is>
      </c>
      <c>
        <v>K-1854 35-07-K01854_K-210 K02_65925200</v>
      </c>
      <c>
        <v>Plansız Kesinti / Müdahale</v>
      </c>
      <c>
        <v>Dağıtım-OG</v>
      </c>
      <c>
        <v>Uzun</v>
      </c>
      <c>
        <v>Şebeke işletmecisi</v>
      </c>
      <c>
        <v>Bildirimsiz</v>
      </c>
      <c>
        <is>
          <t>13.07.2023 12:04:58</t>
        </is>
      </c>
      <c>
        <is>
          <t>13.07.2023 12:37:51</t>
        </is>
      </c>
      <c>
        <v>0.548055555</v>
      </c>
      <c>
        <v>0</v>
      </c>
      <c>
        <v>177</v>
      </c>
      <c>
        <v>0</v>
      </c>
      <c>
        <v>72</v>
      </c>
      <c>
        <v>1</v>
      </c>
      <c>
        <v>103</v>
      </c>
      <c>
        <v>0</v>
      </c>
      <c>
        <v>2</v>
      </c>
      <c>
        <v>0</v>
      </c>
      <c>
        <v>110.56658652489776</v>
      </c>
      <c>
        <v>0</v>
      </c>
      <c>
        <v>27.202323651888758</v>
      </c>
      <c>
        <v>10.951056363415315</v>
      </c>
      <c>
        <v>353.9301553505764</v>
      </c>
      <c>
        <v>0</v>
      </c>
      <c>
        <v>75.322576428255</v>
      </c>
      <c>
        <v>577.9726983190333</v>
      </c>
    </row>
    <row>
      <c>
        <v>2607064</v>
      </c>
      <c>
        <v>1</v>
      </c>
      <c>
        <is>
          <t>MANİSA</t>
        </is>
      </c>
      <c>
        <v>SARIGÖL</v>
      </c>
      <c>
        <is>
          <t>KÖK</t>
        </is>
      </c>
      <c>
        <v>TIRAZLI KÖK 45-79-M00079_BAHARLAR M06_72036244</v>
      </c>
      <c>
        <v>OG Fider Açması</v>
      </c>
      <c>
        <v>Dağıtım-OG</v>
      </c>
      <c>
        <v>Kısa</v>
      </c>
      <c>
        <v>Şebeke işletmecisi</v>
      </c>
      <c>
        <v>Bildirimsiz</v>
      </c>
      <c>
        <is>
          <t>13.07.2023 21:30:01</t>
        </is>
      </c>
      <c>
        <is>
          <t>13.07.2023 21:30:11</t>
        </is>
      </c>
      <c>
        <v>0.002777777</v>
      </c>
      <c>
        <v>4</v>
      </c>
      <c>
        <v>1672</v>
      </c>
      <c>
        <v>127</v>
      </c>
      <c>
        <v>404</v>
      </c>
      <c>
        <v>6</v>
      </c>
      <c>
        <v>78</v>
      </c>
      <c>
        <v>0</v>
      </c>
      <c>
        <v>0</v>
      </c>
      <c>
        <v>0.003233849688888889</v>
      </c>
      <c>
        <v>0.6866165315922057</v>
      </c>
      <c>
        <v>3.4671217411995214</v>
      </c>
      <c>
        <v>6.503239998707876</v>
      </c>
      <c>
        <v>0.08728114713769973</v>
      </c>
      <c>
        <v>0.12680581481671638</v>
      </c>
      <c>
        <v>0</v>
      </c>
      <c>
        <v>0</v>
      </c>
      <c>
        <v>10.874299083142908</v>
      </c>
    </row>
    <row>
      <c>
        <v>2606964</v>
      </c>
      <c>
        <v>1</v>
      </c>
      <c>
        <is>
          <t>İZMİR</t>
        </is>
      </c>
      <c>
        <v>KINIK</v>
      </c>
      <c>
        <is>
          <t>Dağıtım Transformatörü</t>
        </is>
      </c>
      <c>
        <v>ARAPLI TR-1 35-16-M00747_35-16-M00747_2348454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13.07.2023 20:05:37</t>
        </is>
      </c>
      <c>
        <is>
          <t>14.07.2023 02:05:50</t>
        </is>
      </c>
      <c>
        <v>6.003611111</v>
      </c>
      <c>
        <v>0</v>
      </c>
      <c>
        <v>23</v>
      </c>
      <c>
        <v>0</v>
      </c>
      <c>
        <v>20</v>
      </c>
      <c>
        <v>0</v>
      </c>
      <c>
        <v>7</v>
      </c>
      <c>
        <v>0</v>
      </c>
      <c>
        <v>0</v>
      </c>
      <c>
        <v>0</v>
      </c>
      <c>
        <v>66.04805545059125</v>
      </c>
      <c>
        <v>0</v>
      </c>
      <c>
        <v>193.2469539371142</v>
      </c>
      <c>
        <v>0</v>
      </c>
      <c>
        <v>26.434594897328598</v>
      </c>
      <c>
        <v>0</v>
      </c>
      <c>
        <v>0</v>
      </c>
      <c>
        <v>285.7296042850341</v>
      </c>
    </row>
    <row>
      <c>
        <v>2606045</v>
      </c>
      <c>
        <v>1</v>
      </c>
      <c>
        <is>
          <t>MANİSA</t>
        </is>
      </c>
      <c>
        <v>ŞEHZADELER</v>
      </c>
      <c>
        <is>
          <t>DM</t>
        </is>
      </c>
      <c>
        <v>DM-9 45-71-M00386_DM-5 M04_66185018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13.07.2023 03:29:29</t>
        </is>
      </c>
      <c>
        <is>
          <t>13.07.2023 03:52:05</t>
        </is>
      </c>
      <c>
        <v>0.376666666</v>
      </c>
      <c>
        <v>0</v>
      </c>
      <c>
        <v>851</v>
      </c>
      <c>
        <v>0</v>
      </c>
      <c>
        <v>10</v>
      </c>
      <c>
        <v>12</v>
      </c>
      <c>
        <v>73</v>
      </c>
      <c>
        <v>0</v>
      </c>
      <c>
        <v>1</v>
      </c>
      <c>
        <v>0</v>
      </c>
      <c>
        <v>62.65639594266287</v>
      </c>
      <c>
        <v>0</v>
      </c>
      <c>
        <v>2.7388142291132365</v>
      </c>
      <c>
        <v>707.8936157491119</v>
      </c>
      <c>
        <v>21.314683825373667</v>
      </c>
      <c>
        <v>0</v>
      </c>
      <c>
        <v>12.995567080843584</v>
      </c>
      <c>
        <v>807.5990768271051</v>
      </c>
    </row>
    <row>
      <c>
        <v>2607084</v>
      </c>
      <c>
        <v>1</v>
      </c>
      <c>
        <is>
          <t>MANİSA</t>
        </is>
      </c>
      <c>
        <v>AKHİSAR</v>
      </c>
      <c>
        <is>
          <t>Dağıtım Transformatörü</t>
        </is>
      </c>
      <c>
        <v>BÜNYAN OSMANİYE TR-1 45-72-L00444_45-72-L00444_2372908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13.07.2023 21:58:25</t>
        </is>
      </c>
      <c>
        <is>
          <t>13.07.2023 22:18:44</t>
        </is>
      </c>
      <c>
        <v>0.338611111</v>
      </c>
      <c>
        <v>0</v>
      </c>
      <c>
        <v>111</v>
      </c>
      <c>
        <v>0</v>
      </c>
      <c>
        <v>28</v>
      </c>
      <c>
        <v>0</v>
      </c>
      <c>
        <v>17</v>
      </c>
      <c>
        <v>0</v>
      </c>
      <c>
        <v>0</v>
      </c>
      <c>
        <v>0</v>
      </c>
      <c>
        <v>5.913175214430509</v>
      </c>
      <c>
        <v>0</v>
      </c>
      <c>
        <v>2.9422307070817997</v>
      </c>
      <c>
        <v>0</v>
      </c>
      <c>
        <v>1.5639955710806757</v>
      </c>
      <c>
        <v>0</v>
      </c>
      <c>
        <v>0</v>
      </c>
      <c>
        <v>10.419401492592984</v>
      </c>
    </row>
    <row>
      <c>
        <v>2606131</v>
      </c>
      <c>
        <v>1</v>
      </c>
      <c>
        <is>
          <t>İZMİR</t>
        </is>
      </c>
      <c>
        <v>MENEMEN</v>
      </c>
      <c>
        <is>
          <t>KÖK</t>
        </is>
      </c>
      <c>
        <v>SEYREK TR-7 KÖK 35-28-M00379_GÜNERLİ M05_2329493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13.07.2023 08:06:41</t>
        </is>
      </c>
      <c>
        <is>
          <t>13.07.2023 09:24:12</t>
        </is>
      </c>
      <c>
        <v>1.291944444</v>
      </c>
      <c>
        <v>4</v>
      </c>
      <c>
        <v>52</v>
      </c>
      <c>
        <v>1</v>
      </c>
      <c>
        <v>6</v>
      </c>
      <c>
        <v>15</v>
      </c>
      <c>
        <v>53</v>
      </c>
      <c>
        <v>3</v>
      </c>
      <c>
        <v>0</v>
      </c>
      <c>
        <v>5.074582819300769</v>
      </c>
      <c>
        <v>13.923403256645653</v>
      </c>
      <c>
        <v>3.65705120287</v>
      </c>
      <c>
        <v>10.280352351496104</v>
      </c>
      <c>
        <v>139.2563684976126</v>
      </c>
      <c>
        <v>66.49583098948074</v>
      </c>
      <c>
        <v>490.8900794350765</v>
      </c>
      <c>
        <v>0</v>
      </c>
      <c>
        <v>729.5776685524824</v>
      </c>
    </row>
    <row>
      <c>
        <v>2606878</v>
      </c>
      <c>
        <v>1</v>
      </c>
      <c>
        <is>
          <t>İZMİR</t>
        </is>
      </c>
      <c>
        <v>BERGAMA</v>
      </c>
      <c>
        <is>
          <t>DM</t>
        </is>
      </c>
      <c>
        <v>BÖLCEK DM 35-16-M00153_BÖLCEK M03_82962824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13.07.2023 18:34:28</t>
        </is>
      </c>
      <c>
        <is>
          <t>13.07.2023 20:16:24</t>
        </is>
      </c>
      <c>
        <v>1.698888888</v>
      </c>
      <c>
        <v>0</v>
      </c>
      <c>
        <v>518</v>
      </c>
      <c>
        <v>0</v>
      </c>
      <c>
        <v>31</v>
      </c>
      <c>
        <v>0</v>
      </c>
      <c>
        <v>52</v>
      </c>
      <c>
        <v>1</v>
      </c>
      <c>
        <v>0</v>
      </c>
      <c>
        <v>0</v>
      </c>
      <c>
        <v>180.48843942446</v>
      </c>
      <c>
        <v>0</v>
      </c>
      <c>
        <v>234.70351812019263</v>
      </c>
      <c>
        <v>0</v>
      </c>
      <c>
        <v>66.39280397663511</v>
      </c>
      <c>
        <v>128.17692525593998</v>
      </c>
      <c>
        <v>0</v>
      </c>
      <c>
        <v>609.7616867772276</v>
      </c>
    </row>
    <row>
      <c>
        <v>2606921</v>
      </c>
      <c>
        <v>1</v>
      </c>
      <c>
        <is>
          <t>İZMİR</t>
        </is>
      </c>
      <c>
        <v>ÇEŞME</v>
      </c>
      <c>
        <is>
          <t>AG Fideri</t>
        </is>
      </c>
      <c>
        <v>L-236 35-18-L00236_10877375_56362645_56362645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13.07.2023 19:16:11</t>
        </is>
      </c>
      <c>
        <is>
          <t>13.07.2023 21:36:24</t>
        </is>
      </c>
      <c>
        <v>2.336944444</v>
      </c>
      <c>
        <v>0</v>
      </c>
      <c>
        <v>24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90.89164275517261</v>
      </c>
      <c>
        <v>0</v>
      </c>
      <c>
        <v>0</v>
      </c>
      <c>
        <v>0</v>
      </c>
      <c>
        <v>8.761771726653855</v>
      </c>
      <c>
        <v>0</v>
      </c>
      <c>
        <v>0</v>
      </c>
      <c>
        <v>99.65341448182647</v>
      </c>
    </row>
    <row>
      <c>
        <v>2607070</v>
      </c>
      <c>
        <v>1</v>
      </c>
      <c>
        <is>
          <t>MANİSA</t>
        </is>
      </c>
      <c>
        <v>SARIGÖL</v>
      </c>
      <c>
        <is>
          <t>OG Fideri</t>
        </is>
      </c>
      <c>
        <v>KIZILÇUKUR TR-2 45-79-M00472_DIREK TIPI TRAFO HUCRESI H01_2073936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13.07.2023 21:43:25</t>
        </is>
      </c>
      <c>
        <is>
          <t>13.07.2023 22:22:18</t>
        </is>
      </c>
      <c>
        <v>0.648055555</v>
      </c>
      <c>
        <v>0</v>
      </c>
      <c>
        <v>299</v>
      </c>
      <c>
        <v>0</v>
      </c>
      <c>
        <v>21</v>
      </c>
      <c>
        <v>0</v>
      </c>
      <c>
        <v>20</v>
      </c>
      <c>
        <v>0</v>
      </c>
      <c>
        <v>0</v>
      </c>
      <c>
        <v>0</v>
      </c>
      <c>
        <v>30.371353364360573</v>
      </c>
      <c>
        <v>0</v>
      </c>
      <c>
        <v>31.3677707488044</v>
      </c>
      <c>
        <v>0</v>
      </c>
      <c>
        <v>5.052245517093423</v>
      </c>
      <c>
        <v>0</v>
      </c>
      <c>
        <v>0</v>
      </c>
      <c>
        <v>66.7913696302584</v>
      </c>
    </row>
    <row>
      <c>
        <v>2607001</v>
      </c>
      <c>
        <v>1</v>
      </c>
      <c>
        <is>
          <t>İZMİR</t>
        </is>
      </c>
      <c>
        <v>KİRAZ</v>
      </c>
      <c>
        <is>
          <t>AG Fideri</t>
        </is>
      </c>
      <c>
        <v>ŞEMSİLER MANDAL TR-2 35-31-L00102_B_91203008_91203008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13.07.2023 19:48:47</t>
        </is>
      </c>
      <c>
        <is>
          <t>13.07.2023 23:08:55</t>
        </is>
      </c>
      <c>
        <v>3.335555555</v>
      </c>
      <c>
        <v>0</v>
      </c>
      <c>
        <v>18</v>
      </c>
      <c>
        <v>0</v>
      </c>
      <c>
        <v>9</v>
      </c>
      <c>
        <v>0</v>
      </c>
      <c>
        <v>2</v>
      </c>
      <c>
        <v>0</v>
      </c>
      <c>
        <v>0</v>
      </c>
      <c>
        <v>0</v>
      </c>
      <c>
        <v>17.72537048892085</v>
      </c>
      <c>
        <v>0</v>
      </c>
      <c>
        <v>128.2864343184396</v>
      </c>
      <c>
        <v>0</v>
      </c>
      <c>
        <v>9.17724846608891</v>
      </c>
      <c>
        <v>0</v>
      </c>
      <c>
        <v>0</v>
      </c>
      <c>
        <v>155.18905327344936</v>
      </c>
    </row>
    <row>
      <c>
        <v>2606669</v>
      </c>
      <c>
        <v>1</v>
      </c>
      <c>
        <is>
          <t>İZMİR</t>
        </is>
      </c>
      <c>
        <v>KARŞIYAKA</v>
      </c>
      <c>
        <is>
          <t>TM Fideri</t>
        </is>
      </c>
      <c>
        <v>ŞEMİKLER TM 35-04-A00003_ŞEMİKLER-3 K27_2311171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13.07.2023 15:55:01</t>
        </is>
      </c>
      <c>
        <is>
          <t>13.07.2023 17:02:00</t>
        </is>
      </c>
      <c>
        <v>1.116388888</v>
      </c>
      <c>
        <v>0</v>
      </c>
      <c>
        <v>4990</v>
      </c>
      <c>
        <v>0</v>
      </c>
      <c>
        <v>1</v>
      </c>
      <c>
        <v>0</v>
      </c>
      <c>
        <v>403</v>
      </c>
      <c>
        <v>0</v>
      </c>
      <c>
        <v>1</v>
      </c>
      <c>
        <v>0</v>
      </c>
      <c>
        <v>1608.3149825966998</v>
      </c>
      <c>
        <v>0</v>
      </c>
      <c>
        <v>0</v>
      </c>
      <c>
        <v>0</v>
      </c>
      <c>
        <v>793.0308502075475</v>
      </c>
      <c>
        <v>0</v>
      </c>
      <c>
        <v>10.23555964726799</v>
      </c>
      <c>
        <v>2411.581392451515</v>
      </c>
    </row>
    <row>
      <c>
        <v>2606128</v>
      </c>
      <c>
        <v>1</v>
      </c>
      <c>
        <is>
          <t>İZMİR</t>
        </is>
      </c>
      <c>
        <v>GÜZELBAHÇE</v>
      </c>
      <c>
        <is>
          <t>Dağıtım Transformatörü</t>
        </is>
      </c>
      <c>
        <v>K-1971 35-10-K01971_35-10-K01971_47768712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13.07.2023 08:24:36</t>
        </is>
      </c>
      <c>
        <is>
          <t>13.07.2023 09:31:25</t>
        </is>
      </c>
      <c>
        <v>1.113611111</v>
      </c>
      <c>
        <v>0</v>
      </c>
      <c>
        <v>291</v>
      </c>
      <c>
        <v>0</v>
      </c>
      <c>
        <v>0</v>
      </c>
      <c>
        <v>0</v>
      </c>
      <c>
        <v>24</v>
      </c>
      <c>
        <v>0</v>
      </c>
      <c>
        <v>0</v>
      </c>
      <c>
        <v>0</v>
      </c>
      <c>
        <v>112.09126282655036</v>
      </c>
      <c>
        <v>0</v>
      </c>
      <c>
        <v>0</v>
      </c>
      <c>
        <v>0</v>
      </c>
      <c>
        <v>33.5657878884355</v>
      </c>
      <c>
        <v>0</v>
      </c>
      <c>
        <v>0</v>
      </c>
      <c>
        <v>145.65705071498587</v>
      </c>
    </row>
    <row>
      <c>
        <v>2606792</v>
      </c>
      <c>
        <v>1</v>
      </c>
      <c>
        <is>
          <t>İZMİR</t>
        </is>
      </c>
      <c>
        <v>TORBALI</v>
      </c>
      <c>
        <is>
          <t>Dağıtım Transformatörü</t>
        </is>
      </c>
      <c>
        <v>TR-121 35-26-M00121_35-26-M00121_2366016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13.07.2023 14:57:43</t>
        </is>
      </c>
      <c>
        <is>
          <t>13.07.2023 19:15:51</t>
        </is>
      </c>
      <c>
        <v>4.302222222</v>
      </c>
      <c>
        <v>0</v>
      </c>
      <c>
        <v>239</v>
      </c>
      <c>
        <v>0</v>
      </c>
      <c>
        <v>0</v>
      </c>
      <c>
        <v>0</v>
      </c>
      <c>
        <v>9</v>
      </c>
      <c>
        <v>0</v>
      </c>
      <c>
        <v>0</v>
      </c>
      <c>
        <v>0</v>
      </c>
      <c>
        <v>342.9693021455143</v>
      </c>
      <c>
        <v>0</v>
      </c>
      <c>
        <v>0</v>
      </c>
      <c>
        <v>0</v>
      </c>
      <c>
        <v>61.87892485489158</v>
      </c>
      <c>
        <v>0</v>
      </c>
      <c>
        <v>0</v>
      </c>
      <c>
        <v>404.84822700040587</v>
      </c>
    </row>
    <row>
      <c>
        <v>2606692</v>
      </c>
      <c>
        <v>1</v>
      </c>
      <c>
        <is>
          <t>İZMİR</t>
        </is>
      </c>
      <c>
        <v>BUCA</v>
      </c>
      <c>
        <is>
          <t>Kullanıcı Bağlantı Hattı</t>
        </is>
      </c>
      <c>
        <v>M-1013 35-03-M01013_95002682347_95002682347</v>
      </c>
      <c>
        <v>Üçüncü Şahısların Vermiş Olduğu Hasarlar</v>
      </c>
      <c>
        <v>Dağıtım-AG</v>
      </c>
      <c>
        <v>Uzun</v>
      </c>
      <c>
        <v>Şebeke işletmecisi</v>
      </c>
      <c>
        <v>Bildirimsiz</v>
      </c>
      <c>
        <is>
          <t>13.07.2023 16:05:25</t>
        </is>
      </c>
      <c>
        <is>
          <t>13.07.2023 17:32:35</t>
        </is>
      </c>
      <c>
        <v>1.452777777</v>
      </c>
      <c>
        <v>0</v>
      </c>
      <c>
        <v>0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0.06407790460145028</v>
      </c>
      <c>
        <v>0</v>
      </c>
      <c>
        <v>0</v>
      </c>
      <c>
        <v>0.06407790460145028</v>
      </c>
    </row>
    <row>
      <c>
        <v>2606174</v>
      </c>
      <c>
        <v>1</v>
      </c>
      <c>
        <is>
          <t>İZMİR</t>
        </is>
      </c>
      <c>
        <v>KONAK</v>
      </c>
      <c>
        <is>
          <t>Dağıtım Transformatörü</t>
        </is>
      </c>
      <c>
        <v>K-50 35-01-K00050_35-01-K00050_49892262</v>
      </c>
      <c>
        <v>Şebeke Yenileme ve Kapasite Artışı Çalışması</v>
      </c>
      <c>
        <v>Dağıtım-AG</v>
      </c>
      <c>
        <v>Uzun</v>
      </c>
      <c>
        <v>Şebeke işletmecisi</v>
      </c>
      <c>
        <v>Bildirimli</v>
      </c>
      <c>
        <is>
          <t>13.07.2023 09:01:44</t>
        </is>
      </c>
      <c>
        <is>
          <t>13.07.2023 11:28:22</t>
        </is>
      </c>
      <c>
        <v>2.443888888</v>
      </c>
      <c>
        <v>0</v>
      </c>
      <c>
        <v>686</v>
      </c>
      <c>
        <v>0</v>
      </c>
      <c>
        <v>0</v>
      </c>
      <c>
        <v>0</v>
      </c>
      <c>
        <v>66</v>
      </c>
      <c>
        <v>0</v>
      </c>
      <c>
        <v>0</v>
      </c>
      <c>
        <v>0</v>
      </c>
      <c>
        <v>363.876714982078</v>
      </c>
      <c>
        <v>0</v>
      </c>
      <c>
        <v>0</v>
      </c>
      <c>
        <v>0</v>
      </c>
      <c>
        <v>147.01763524285744</v>
      </c>
      <c>
        <v>0</v>
      </c>
      <c>
        <v>0</v>
      </c>
      <c>
        <v>510.89435022493547</v>
      </c>
    </row>
    <row>
      <c>
        <v>2606297</v>
      </c>
      <c>
        <v>1</v>
      </c>
      <c>
        <is>
          <t>MANİSA</t>
        </is>
      </c>
      <c>
        <v>KIRKAĞAÇ</v>
      </c>
      <c>
        <is>
          <t>OG Fideri</t>
        </is>
      </c>
      <c>
        <v>GELENBE İM 45-76-A00001_HatBaşıAyırıcı_53135055 L02_53135055</v>
      </c>
      <c>
        <v>Manevra</v>
      </c>
      <c>
        <v>Dağıtım-OG</v>
      </c>
      <c>
        <v>Uzun</v>
      </c>
      <c>
        <v>Şebeke işletmecisi</v>
      </c>
      <c>
        <v>Bildirimsiz</v>
      </c>
      <c>
        <is>
          <t>13.07.2023 10:17:11</t>
        </is>
      </c>
      <c>
        <is>
          <t>13.07.2023 10:35:24</t>
        </is>
      </c>
      <c>
        <v>0.303611111</v>
      </c>
      <c>
        <v>0</v>
      </c>
      <c>
        <v>245</v>
      </c>
      <c>
        <v>0</v>
      </c>
      <c>
        <v>8</v>
      </c>
      <c>
        <v>1</v>
      </c>
      <c>
        <v>14</v>
      </c>
      <c>
        <v>0</v>
      </c>
      <c>
        <v>0</v>
      </c>
      <c>
        <v>0</v>
      </c>
      <c>
        <v>8.50941762877282</v>
      </c>
      <c>
        <v>0</v>
      </c>
      <c>
        <v>0.15969526333604434</v>
      </c>
      <c>
        <v>0.19041119185728445</v>
      </c>
      <c>
        <v>0.9752997014656901</v>
      </c>
      <c>
        <v>0</v>
      </c>
      <c>
        <v>0</v>
      </c>
      <c>
        <v>9.834823785431839</v>
      </c>
    </row>
    <row>
      <c>
        <v>2606251</v>
      </c>
      <c>
        <v>1</v>
      </c>
      <c>
        <is>
          <t>İZMİR</t>
        </is>
      </c>
      <c>
        <v>ÇİĞLİ</v>
      </c>
      <c>
        <is>
          <t>Dağıtım Transformatörü</t>
        </is>
      </c>
      <c>
        <v>M-2533 35-09-M02533_35-09-M02533_77307610</v>
      </c>
      <c>
        <v>Şebeke Yenileme ve Kapasite Artışı Çalışması</v>
      </c>
      <c>
        <v>Dağıtım-AG</v>
      </c>
      <c>
        <v>Uzun</v>
      </c>
      <c>
        <v>Şebeke işletmecisi</v>
      </c>
      <c>
        <v>Bildirimli</v>
      </c>
      <c>
        <is>
          <t>13.07.2023 09:52:41</t>
        </is>
      </c>
      <c>
        <is>
          <t>13.07.2023 14:38:49</t>
        </is>
      </c>
      <c>
        <v>4.768888888</v>
      </c>
      <c>
        <v>0</v>
      </c>
      <c>
        <v>57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66.01710246606632</v>
      </c>
      <c>
        <v>0</v>
      </c>
      <c>
        <v>0</v>
      </c>
      <c>
        <v>0</v>
      </c>
      <c>
        <v>0.7474101701469513</v>
      </c>
      <c>
        <v>0</v>
      </c>
      <c>
        <v>0</v>
      </c>
      <c>
        <v>66.76451263621327</v>
      </c>
    </row>
    <row>
      <c>
        <v>2606460</v>
      </c>
      <c>
        <v>1</v>
      </c>
      <c>
        <is>
          <t>İZMİR</t>
        </is>
      </c>
      <c>
        <v>BUCA</v>
      </c>
      <c>
        <is>
          <t>AG Fideri</t>
        </is>
      </c>
      <c>
        <v>M-3089 35-03-M03089_D_56363599_56363599</v>
      </c>
      <c>
        <v>Yangın</v>
      </c>
      <c>
        <v>Dağıtım-AG</v>
      </c>
      <c>
        <v>Uzun</v>
      </c>
      <c>
        <v>Güvenlik</v>
      </c>
      <c>
        <v>Bildirimsiz</v>
      </c>
      <c>
        <is>
          <t>13.07.2023 12:47:54</t>
        </is>
      </c>
      <c>
        <is>
          <t>13.07.2023 14:52:10</t>
        </is>
      </c>
      <c>
        <v>2.071111111</v>
      </c>
      <c>
        <v>0</v>
      </c>
      <c>
        <v>253</v>
      </c>
      <c>
        <v>0</v>
      </c>
      <c>
        <v>0</v>
      </c>
      <c>
        <v>0</v>
      </c>
      <c>
        <v>13</v>
      </c>
      <c>
        <v>0</v>
      </c>
      <c>
        <v>0</v>
      </c>
      <c>
        <v>0</v>
      </c>
      <c>
        <v>153.38312621518523</v>
      </c>
      <c>
        <v>0</v>
      </c>
      <c>
        <v>0</v>
      </c>
      <c>
        <v>0</v>
      </c>
      <c>
        <v>27.179015527847945</v>
      </c>
      <c>
        <v>0</v>
      </c>
      <c>
        <v>0</v>
      </c>
      <c>
        <v>180.56214174303318</v>
      </c>
    </row>
    <row>
      <c>
        <v>2606360</v>
      </c>
      <c>
        <v>1</v>
      </c>
      <c>
        <is>
          <t>MANİSA</t>
        </is>
      </c>
      <c>
        <v>ŞEHZADELER</v>
      </c>
      <c>
        <is>
          <t>Dağıtım Transformatörü</t>
        </is>
      </c>
      <c>
        <v>ALİ BACO TR 45-71-M00994_45-71-M00994_2366508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13.07.2023 11:13:02</t>
        </is>
      </c>
      <c>
        <is>
          <t>13.07.2023 18:17:25</t>
        </is>
      </c>
      <c>
        <v>7.073055555</v>
      </c>
      <c>
        <v>0</v>
      </c>
      <c>
        <v>5</v>
      </c>
      <c>
        <v>0</v>
      </c>
      <c>
        <v>13</v>
      </c>
      <c>
        <v>0</v>
      </c>
      <c>
        <v>0</v>
      </c>
      <c>
        <v>0</v>
      </c>
      <c>
        <v>0</v>
      </c>
      <c>
        <v>0</v>
      </c>
      <c>
        <v>12.17451193193988</v>
      </c>
      <c>
        <v>0</v>
      </c>
      <c>
        <v>62.15982698335533</v>
      </c>
      <c>
        <v>0</v>
      </c>
      <c>
        <v>0</v>
      </c>
      <c>
        <v>0</v>
      </c>
      <c>
        <v>0</v>
      </c>
      <c>
        <v>74.3343389152952</v>
      </c>
    </row>
    <row>
      <c>
        <v>2606111</v>
      </c>
      <c>
        <v>1</v>
      </c>
      <c>
        <is>
          <t>İZMİR</t>
        </is>
      </c>
      <c>
        <v>KİRAZ</v>
      </c>
      <c>
        <is>
          <t>AG Fideri</t>
        </is>
      </c>
      <c>
        <v>TR-17 35-31-L00017_47982025_56399884_56399884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13.07.2023 07:54:33</t>
        </is>
      </c>
      <c>
        <is>
          <t>13.07.2023 09:21:37</t>
        </is>
      </c>
      <c>
        <v>1.451111111</v>
      </c>
      <c>
        <v>0</v>
      </c>
      <c>
        <v>7</v>
      </c>
      <c>
        <v>0</v>
      </c>
      <c>
        <v>9</v>
      </c>
      <c>
        <v>0</v>
      </c>
      <c>
        <v>2</v>
      </c>
      <c>
        <v>0</v>
      </c>
      <c>
        <v>0</v>
      </c>
      <c>
        <v>0</v>
      </c>
      <c>
        <v>1.5196396210385574</v>
      </c>
      <c>
        <v>0</v>
      </c>
      <c>
        <v>18.511672768963464</v>
      </c>
      <c>
        <v>0</v>
      </c>
      <c>
        <v>0</v>
      </c>
      <c>
        <v>0</v>
      </c>
      <c>
        <v>0</v>
      </c>
      <c>
        <v>20.03131239000202</v>
      </c>
    </row>
    <row>
      <c>
        <v>2606397</v>
      </c>
      <c>
        <v>1</v>
      </c>
      <c>
        <is>
          <t>MANİSA</t>
        </is>
      </c>
      <c>
        <v>TURGUTLU</v>
      </c>
      <c>
        <is>
          <t>DM</t>
        </is>
      </c>
      <c>
        <v>DERBENT İM-DM 45-83-A00004_AKÇAPINAR L04_2097161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13.07.2023 11:40:29</t>
        </is>
      </c>
      <c>
        <is>
          <t>13.07.2023 12:04:41</t>
        </is>
      </c>
      <c>
        <v>0.403333333</v>
      </c>
      <c>
        <v>2</v>
      </c>
      <c>
        <v>939</v>
      </c>
      <c>
        <v>13</v>
      </c>
      <c>
        <v>108</v>
      </c>
      <c>
        <v>7</v>
      </c>
      <c>
        <v>81</v>
      </c>
      <c>
        <v>0</v>
      </c>
      <c>
        <v>0</v>
      </c>
      <c>
        <v>0.1920389944288889</v>
      </c>
      <c>
        <v>61.94962858871267</v>
      </c>
      <c>
        <v>27.16447695491316</v>
      </c>
      <c>
        <v>138.84977894537232</v>
      </c>
      <c>
        <v>11.90945917307557</v>
      </c>
      <c>
        <v>29.055270978030137</v>
      </c>
      <c>
        <v>0</v>
      </c>
      <c>
        <v>0</v>
      </c>
      <c>
        <v>269.12065363453274</v>
      </c>
    </row>
    <row>
      <c>
        <v>2606065</v>
      </c>
      <c>
        <v>1</v>
      </c>
      <c>
        <is>
          <t>MANİSA</t>
        </is>
      </c>
      <c>
        <v>SARIGÖL</v>
      </c>
      <c>
        <is>
          <t>DM</t>
        </is>
      </c>
      <c>
        <v>SARIGÖL DM 45-79-M00069_SELİMİYE FİDERİ M18_2076606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13.07.2023 06:08:38</t>
        </is>
      </c>
      <c>
        <is>
          <t>13.07.2023 06:14:41</t>
        </is>
      </c>
      <c>
        <v>0.100833333</v>
      </c>
      <c>
        <v>2</v>
      </c>
      <c>
        <v>1023</v>
      </c>
      <c>
        <v>17</v>
      </c>
      <c>
        <v>244</v>
      </c>
      <c>
        <v>1</v>
      </c>
      <c>
        <v>60</v>
      </c>
      <c>
        <v>0</v>
      </c>
      <c>
        <v>0</v>
      </c>
      <c>
        <v>0.029515104886666664</v>
      </c>
      <c>
        <v>15.400518867069579</v>
      </c>
      <c>
        <v>10.70237362130423</v>
      </c>
      <c>
        <v>85.98064094852373</v>
      </c>
      <c>
        <v>0.1314908416933595</v>
      </c>
      <c>
        <v>1.9831899716053332</v>
      </c>
      <c>
        <v>0</v>
      </c>
      <c>
        <v>0</v>
      </c>
      <c>
        <v>114.22772935508289</v>
      </c>
    </row>
    <row>
      <c>
        <v>2606612</v>
      </c>
      <c>
        <v>1</v>
      </c>
      <c>
        <is>
          <t>İZMİR</t>
        </is>
      </c>
      <c>
        <v>ÇEŞME</v>
      </c>
      <c>
        <is>
          <t>Kullanıcı Bağlantı Hattı</t>
        </is>
      </c>
      <c>
        <v>L-298 35-18-L00298_950458850_950458850</v>
      </c>
      <c>
        <v>AG Branşman Yeraltı Kablo Arızası</v>
      </c>
      <c>
        <v>Dağıtım-AG</v>
      </c>
      <c>
        <v>Uzun</v>
      </c>
      <c>
        <v>Şebeke işletmecisi</v>
      </c>
      <c>
        <v>Bildirimsiz</v>
      </c>
      <c>
        <is>
          <t>13.07.2023 14:48:06</t>
        </is>
      </c>
      <c>
        <is>
          <t>13.07.2023 18:00:31</t>
        </is>
      </c>
      <c>
        <v>3.206944444</v>
      </c>
      <c>
        <v>0</v>
      </c>
      <c>
        <v>0</v>
      </c>
      <c>
        <v>0</v>
      </c>
      <c>
        <v>0</v>
      </c>
      <c>
        <v>0</v>
      </c>
      <c>
        <v>9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104.89569072320774</v>
      </c>
      <c>
        <v>0</v>
      </c>
      <c>
        <v>0</v>
      </c>
      <c>
        <v>104.89569072320774</v>
      </c>
    </row>
    <row>
      <c>
        <v>2606420</v>
      </c>
      <c>
        <v>1</v>
      </c>
      <c>
        <is>
          <t>İZMİR</t>
        </is>
      </c>
      <c>
        <v>ÇEŞME</v>
      </c>
      <c>
        <is>
          <t>DM</t>
        </is>
      </c>
      <c>
        <v>L-10 KARADAĞ DM 35-18-L00010_FENER L06_72054836</v>
      </c>
      <c>
        <v>OG Fider Açması</v>
      </c>
      <c>
        <v>Dağıtım-OG</v>
      </c>
      <c>
        <v>Kısa</v>
      </c>
      <c>
        <v>Şebeke işletmecisi</v>
      </c>
      <c>
        <v>Bildirimsiz</v>
      </c>
      <c>
        <is>
          <t>13.07.2023 12:07:15</t>
        </is>
      </c>
      <c>
        <is>
          <t>13.07.2023 12:09:21</t>
        </is>
      </c>
      <c>
        <v>0.035</v>
      </c>
      <c>
        <v>7</v>
      </c>
      <c>
        <v>3207</v>
      </c>
      <c>
        <v>4</v>
      </c>
      <c>
        <v>6</v>
      </c>
      <c>
        <v>23</v>
      </c>
      <c>
        <v>260</v>
      </c>
      <c>
        <v>0</v>
      </c>
      <c>
        <v>0</v>
      </c>
      <c>
        <v>3.8003429100225836</v>
      </c>
      <c>
        <v>33.56643243998148</v>
      </c>
      <c>
        <v>0.1401201916789185</v>
      </c>
      <c>
        <v>0.11351345480036101</v>
      </c>
      <c>
        <v>18.008828671102506</v>
      </c>
      <c>
        <v>16.719650106150233</v>
      </c>
      <c>
        <v>0</v>
      </c>
      <c>
        <v>0</v>
      </c>
      <c>
        <v>72.3488877737361</v>
      </c>
    </row>
    <row>
      <c>
        <v>2606589</v>
      </c>
      <c>
        <v>1</v>
      </c>
      <c>
        <is>
          <t>İZMİR</t>
        </is>
      </c>
      <c>
        <v>ÖDEMİŞ</v>
      </c>
      <c>
        <is>
          <t>AG Fideri</t>
        </is>
      </c>
      <c>
        <v>ÇOBANLAR SUBATAN TR-1 35-15-L00358_A_96075599_96075599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13.07.2023 14:39:59</t>
        </is>
      </c>
      <c>
        <is>
          <t>13.07.2023 22:09:57</t>
        </is>
      </c>
      <c>
        <v>7.499444444</v>
      </c>
      <c>
        <v>0</v>
      </c>
      <c>
        <v>3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6.950341952090471</v>
      </c>
      <c>
        <v>0</v>
      </c>
      <c>
        <v>0</v>
      </c>
      <c>
        <v>0</v>
      </c>
      <c>
        <v>0</v>
      </c>
      <c>
        <v>0</v>
      </c>
      <c>
        <v>0</v>
      </c>
      <c>
        <v>6.950341952090471</v>
      </c>
    </row>
    <row>
      <c>
        <v>2606961</v>
      </c>
      <c>
        <v>1</v>
      </c>
      <c>
        <is>
          <t>MANİSA</t>
        </is>
      </c>
      <c>
        <v>YUNUSEMRE</v>
      </c>
      <c>
        <is>
          <t>AG Fideri</t>
        </is>
      </c>
      <c>
        <v>MURADİYE TR 2/A 45-71-M00201_D_56403442_56403442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13.07.2023 20:02:20</t>
        </is>
      </c>
      <c>
        <is>
          <t>13.07.2023 21:54:16</t>
        </is>
      </c>
      <c>
        <v>1.865555555</v>
      </c>
      <c>
        <v>0</v>
      </c>
      <c>
        <v>111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43.01609015950045</v>
      </c>
      <c>
        <v>0</v>
      </c>
      <c>
        <v>0</v>
      </c>
      <c>
        <v>0</v>
      </c>
      <c>
        <v>0.15157276659712493</v>
      </c>
      <c>
        <v>0</v>
      </c>
      <c>
        <v>0</v>
      </c>
      <c>
        <v>43.16766292609758</v>
      </c>
    </row>
    <row>
      <c>
        <v>2607067</v>
      </c>
      <c>
        <v>1</v>
      </c>
      <c>
        <is>
          <t>İZMİR</t>
        </is>
      </c>
      <c>
        <v>BAYRAKLI</v>
      </c>
      <c>
        <is>
          <t>AG Fideri</t>
        </is>
      </c>
      <c>
        <v>M-3066(YATIRIM REZERVE) 35-02-M03066_9119126_56362768_56362768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13.07.2023 21:32:00</t>
        </is>
      </c>
      <c>
        <is>
          <t>13.07.2023 22:54:52</t>
        </is>
      </c>
      <c>
        <v>1.381111111</v>
      </c>
      <c>
        <v>0</v>
      </c>
      <c>
        <v>388</v>
      </c>
      <c>
        <v>0</v>
      </c>
      <c>
        <v>0</v>
      </c>
      <c>
        <v>0</v>
      </c>
      <c>
        <v>43</v>
      </c>
      <c>
        <v>0</v>
      </c>
      <c>
        <v>1</v>
      </c>
      <c>
        <v>0</v>
      </c>
      <c>
        <v>164.79368896370653</v>
      </c>
      <c>
        <v>0</v>
      </c>
      <c>
        <v>0</v>
      </c>
      <c>
        <v>0</v>
      </c>
      <c>
        <v>78.63258086760288</v>
      </c>
      <c>
        <v>0</v>
      </c>
      <c>
        <v>9.697387600502623</v>
      </c>
      <c>
        <v>253.12365743181203</v>
      </c>
    </row>
    <row>
      <c>
        <v>2606569</v>
      </c>
      <c>
        <v>1</v>
      </c>
      <c>
        <is>
          <t>İZMİR</t>
        </is>
      </c>
      <c>
        <v>MENEMEN</v>
      </c>
      <c>
        <is>
          <t>Kullanıcı Bağlantı Hattı</t>
        </is>
      </c>
      <c>
        <v>MENEMEN TR-81 35-28-M00681_950232516_950232516</v>
      </c>
      <c>
        <v>AG Box / Sdk Abone Çıkış Sigorta Atığı</v>
      </c>
      <c>
        <v>Dağıtım-AG</v>
      </c>
      <c>
        <v>Uzun</v>
      </c>
      <c>
        <v>Şebeke işletmecisi</v>
      </c>
      <c>
        <v>Bildirimsiz</v>
      </c>
      <c>
        <is>
          <t>13.07.2023 14:21:50</t>
        </is>
      </c>
      <c>
        <is>
          <t>13.07.2023 21:11:34</t>
        </is>
      </c>
      <c>
        <v>6.828888888</v>
      </c>
      <c>
        <v>0</v>
      </c>
      <c>
        <v>0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13.651016237265555</v>
      </c>
      <c>
        <v>0</v>
      </c>
      <c>
        <v>0</v>
      </c>
      <c>
        <v>13.651016237265555</v>
      </c>
    </row>
    <row>
      <c>
        <v>2606383</v>
      </c>
      <c>
        <v>1</v>
      </c>
      <c>
        <is>
          <t>MANİSA</t>
        </is>
      </c>
      <c>
        <v>ŞEHZADELER</v>
      </c>
      <c>
        <is>
          <t>KÖK</t>
        </is>
      </c>
      <c>
        <v>GÜZELKÖY KÖK 45-71-M00123_HAŞİM AKCURA ENH M03_50218012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13.07.2023 11:28:05</t>
        </is>
      </c>
      <c>
        <is>
          <t>13.07.2023 14:33:16</t>
        </is>
      </c>
      <c>
        <v>3.086388888</v>
      </c>
      <c>
        <v>5</v>
      </c>
      <c>
        <v>12</v>
      </c>
      <c>
        <v>192</v>
      </c>
      <c>
        <v>121</v>
      </c>
      <c>
        <v>15</v>
      </c>
      <c>
        <v>8</v>
      </c>
      <c>
        <v>0</v>
      </c>
      <c>
        <v>0</v>
      </c>
      <c>
        <v>9.270074076001421</v>
      </c>
      <c>
        <v>12.111061792628757</v>
      </c>
      <c>
        <v>2733.9076695454955</v>
      </c>
      <c>
        <v>744.3270294733456</v>
      </c>
      <c>
        <v>87.71399221831444</v>
      </c>
      <c>
        <v>33.11138634908669</v>
      </c>
      <c>
        <v>0</v>
      </c>
      <c>
        <v>0</v>
      </c>
      <c>
        <v>3620.441213454873</v>
      </c>
    </row>
    <row>
      <c>
        <v>2606377</v>
      </c>
      <c>
        <v>1</v>
      </c>
      <c>
        <is>
          <t>İZMİR</t>
        </is>
      </c>
      <c>
        <v>TORBALI</v>
      </c>
      <c>
        <is>
          <t>Dağıtım Transformatörü</t>
        </is>
      </c>
      <c>
        <v>VEDAT FİLİZ SLM 35-26-M00730_35-26-M00730_2364225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13.07.2023 10:49:15</t>
        </is>
      </c>
      <c>
        <is>
          <t>13.07.2023 13:22:10</t>
        </is>
      </c>
      <c>
        <v>2.548611111</v>
      </c>
      <c>
        <v>0</v>
      </c>
      <c>
        <v>1</v>
      </c>
      <c>
        <v>0</v>
      </c>
      <c>
        <v>11</v>
      </c>
      <c>
        <v>0</v>
      </c>
      <c>
        <v>6</v>
      </c>
      <c>
        <v>0</v>
      </c>
      <c>
        <v>0</v>
      </c>
      <c>
        <v>0</v>
      </c>
      <c>
        <v>3.0126328483076086</v>
      </c>
      <c>
        <v>0</v>
      </c>
      <c>
        <v>233.0301616468021</v>
      </c>
      <c>
        <v>0</v>
      </c>
      <c>
        <v>397.762356772102</v>
      </c>
      <c>
        <v>0</v>
      </c>
      <c>
        <v>0</v>
      </c>
      <c>
        <v>633.8051512672117</v>
      </c>
    </row>
    <row>
      <c>
        <v>2606565</v>
      </c>
      <c>
        <v>2</v>
      </c>
      <c>
        <is>
          <t>MANİSA</t>
        </is>
      </c>
      <c>
        <v>SALİHLİ</v>
      </c>
      <c>
        <is>
          <t>Dağıtım Transformatörü</t>
        </is>
      </c>
      <c>
        <v>EMİRHACILI TR-3 45-78-L00578_45-78-L00578_2354453</v>
      </c>
      <c>
        <v>Plansız Kesinti / Müdahale</v>
      </c>
      <c>
        <v>Dağıtım-AG</v>
      </c>
      <c>
        <v>Kısa</v>
      </c>
      <c>
        <v>Şebeke işletmecisi</v>
      </c>
      <c>
        <v>Bildirimsiz</v>
      </c>
      <c>
        <is>
          <t>13.07.2023 15:11:05</t>
        </is>
      </c>
      <c>
        <is>
          <t>13.07.2023 15:14:01</t>
        </is>
      </c>
      <c>
        <v>0.048888888</v>
      </c>
      <c>
        <v>0</v>
      </c>
      <c>
        <v>15</v>
      </c>
      <c>
        <v>0</v>
      </c>
      <c>
        <v>13</v>
      </c>
      <c>
        <v>0</v>
      </c>
      <c>
        <v>6</v>
      </c>
      <c>
        <v>0</v>
      </c>
      <c>
        <v>0</v>
      </c>
      <c>
        <v>0</v>
      </c>
      <c>
        <v>0.1472249822643111</v>
      </c>
      <c>
        <v>0</v>
      </c>
      <c>
        <v>0.6729922583677627</v>
      </c>
      <c>
        <v>0</v>
      </c>
      <c>
        <v>0.07150542537647422</v>
      </c>
      <c>
        <v>0</v>
      </c>
      <c>
        <v>0</v>
      </c>
      <c>
        <v>0.891722666008548</v>
      </c>
    </row>
    <row>
      <c>
        <v>2606085</v>
      </c>
      <c>
        <v>1</v>
      </c>
      <c>
        <is>
          <t>MANİSA</t>
        </is>
      </c>
      <c>
        <v>DEMİRCİ</v>
      </c>
      <c>
        <is>
          <t>OG Fideri</t>
        </is>
      </c>
      <c>
        <v>MAHMUTLAR KÖK 45-74-M00354_HatBaşıAyırıcı_77952968 M09_77952968</v>
      </c>
      <c>
        <v>OG Fider Açması</v>
      </c>
      <c>
        <v>Dağıtım-OG</v>
      </c>
      <c>
        <v>Kısa</v>
      </c>
      <c>
        <v>Şebeke işletmecisi</v>
      </c>
      <c>
        <v>Bildirimsiz</v>
      </c>
      <c>
        <is>
          <t>13.07.2023 07:04:11</t>
        </is>
      </c>
      <c>
        <is>
          <t>13.07.2023 07:05:11</t>
        </is>
      </c>
      <c>
        <v>0.016666666</v>
      </c>
      <c>
        <v>0</v>
      </c>
      <c>
        <v>73</v>
      </c>
      <c>
        <v>0</v>
      </c>
      <c>
        <v>25</v>
      </c>
      <c>
        <v>0</v>
      </c>
      <c>
        <v>3</v>
      </c>
      <c>
        <v>0</v>
      </c>
      <c>
        <v>0</v>
      </c>
      <c>
        <v>0</v>
      </c>
      <c>
        <v>0.13853102085909838</v>
      </c>
      <c>
        <v>0</v>
      </c>
      <c>
        <v>0.3169451989562567</v>
      </c>
      <c>
        <v>0</v>
      </c>
      <c>
        <v>0.05168475080538001</v>
      </c>
      <c>
        <v>0</v>
      </c>
      <c>
        <v>0</v>
      </c>
      <c>
        <v>0.5071609706207352</v>
      </c>
    </row>
    <row>
      <c>
        <v>2607405</v>
      </c>
      <c>
        <v>1</v>
      </c>
      <c>
        <is>
          <t>MANİSA</t>
        </is>
      </c>
      <c>
        <v>ALAŞEHİR</v>
      </c>
      <c>
        <is>
          <t>KÖK</t>
        </is>
      </c>
      <c>
        <v>ILGIN HATBAŞI KÖK 45-73-M01292_KİLLİK M04_83838187</v>
      </c>
      <c>
        <v>Şebeke Bakım Çalışması</v>
      </c>
      <c>
        <v>Dağıtım-OG</v>
      </c>
      <c>
        <v>Uzun</v>
      </c>
      <c>
        <v>Şebeke işletmecisi</v>
      </c>
      <c>
        <v>Bildirimli</v>
      </c>
      <c>
        <is>
          <t>14.07.2023 09:35:42</t>
        </is>
      </c>
      <c>
        <is>
          <t>14.07.2023 15:31:17</t>
        </is>
      </c>
      <c>
        <v>5.926388888</v>
      </c>
      <c>
        <v>0</v>
      </c>
      <c>
        <v>3</v>
      </c>
      <c>
        <v>20</v>
      </c>
      <c>
        <v>87</v>
      </c>
      <c>
        <v>0</v>
      </c>
      <c>
        <v>3</v>
      </c>
      <c>
        <v>0</v>
      </c>
      <c>
        <v>0</v>
      </c>
      <c>
        <v>0</v>
      </c>
      <c>
        <v>5.590304670606937</v>
      </c>
      <c>
        <v>1005.2642425370015</v>
      </c>
      <c>
        <v>2275.5615876031334</v>
      </c>
      <c>
        <v>0</v>
      </c>
      <c>
        <v>29.384834001851907</v>
      </c>
      <c>
        <v>0</v>
      </c>
      <c>
        <v>0</v>
      </c>
      <c>
        <v>3315.8009688125935</v>
      </c>
    </row>
    <row>
      <c>
        <v>2608238</v>
      </c>
      <c>
        <v>1</v>
      </c>
      <c>
        <is>
          <t>İZMİR</t>
        </is>
      </c>
      <c>
        <v>BAYINDIR</v>
      </c>
      <c>
        <is>
          <t>Dağıtım Transformatörü</t>
        </is>
      </c>
      <c>
        <v>CANLI TR-3 35-20-L00134_35-20-L00134_2364016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14.07.2023 19:05:04</t>
        </is>
      </c>
      <c>
        <is>
          <t>14.07.2023 20:43:16</t>
        </is>
      </c>
      <c>
        <v>1.636666666</v>
      </c>
      <c>
        <v>0</v>
      </c>
      <c>
        <v>230</v>
      </c>
      <c>
        <v>0</v>
      </c>
      <c>
        <v>5</v>
      </c>
      <c>
        <v>0</v>
      </c>
      <c>
        <v>51</v>
      </c>
      <c>
        <v>0</v>
      </c>
      <c>
        <v>0</v>
      </c>
      <c>
        <v>0</v>
      </c>
      <c>
        <v>131.4521670038465</v>
      </c>
      <c>
        <v>0</v>
      </c>
      <c>
        <v>20.944603579808923</v>
      </c>
      <c>
        <v>0</v>
      </c>
      <c>
        <v>66.94690823334271</v>
      </c>
      <c>
        <v>0</v>
      </c>
      <c>
        <v>0</v>
      </c>
      <c>
        <v>219.34367881699814</v>
      </c>
    </row>
    <row>
      <c>
        <v>2607946</v>
      </c>
      <c>
        <v>1</v>
      </c>
      <c>
        <is>
          <t>MANİSA</t>
        </is>
      </c>
      <c>
        <v>TURGUTLU</v>
      </c>
      <c>
        <is>
          <t>AG Fideri</t>
        </is>
      </c>
      <c>
        <v>TR-2/27 45-83-L00027_B_56401322_56401322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14.07.2023 16:03:15</t>
        </is>
      </c>
      <c>
        <is>
          <t>14.07.2023 16:38:32</t>
        </is>
      </c>
      <c>
        <v>0.588055555</v>
      </c>
      <c>
        <v>0</v>
      </c>
      <c>
        <v>29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4.126627977005317</v>
      </c>
      <c>
        <v>0</v>
      </c>
      <c>
        <v>0</v>
      </c>
      <c>
        <v>0</v>
      </c>
      <c>
        <v>1.9821596470032572</v>
      </c>
      <c>
        <v>0</v>
      </c>
      <c>
        <v>0</v>
      </c>
      <c>
        <v>6.108787624008574</v>
      </c>
    </row>
    <row>
      <c>
        <v>2607451</v>
      </c>
      <c>
        <v>1</v>
      </c>
      <c>
        <is>
          <t>İZMİR</t>
        </is>
      </c>
      <c>
        <v>URLA</v>
      </c>
      <c>
        <is>
          <t>Kullanıcı Bağlantı Hattı</t>
        </is>
      </c>
      <c>
        <v>TR-30 35-19-M00030_956673002_956673002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14.07.2023 10:10:27</t>
        </is>
      </c>
      <c>
        <is>
          <t>14.07.2023 14:32:47</t>
        </is>
      </c>
      <c>
        <v>4.372222222</v>
      </c>
      <c>
        <v>0</v>
      </c>
      <c>
        <v>0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0.8563269585434847</v>
      </c>
      <c>
        <v>0</v>
      </c>
      <c>
        <v>0</v>
      </c>
      <c>
        <v>0.8563269585434847</v>
      </c>
    </row>
    <row>
      <c>
        <v>2607551</v>
      </c>
      <c>
        <v>1</v>
      </c>
      <c>
        <is>
          <t>İZMİR</t>
        </is>
      </c>
      <c>
        <v>TİRE</v>
      </c>
      <c>
        <is>
          <t>AG Fideri</t>
        </is>
      </c>
      <c>
        <v>ÇAYIRLI TR-9 35-29-L00790__72405227_72405227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14.07.2023 11:14:19</t>
        </is>
      </c>
      <c>
        <is>
          <t>14.07.2023 17:05:11</t>
        </is>
      </c>
      <c>
        <v>5.847777777</v>
      </c>
      <c>
        <v>0</v>
      </c>
      <c>
        <v>0</v>
      </c>
      <c>
        <v>0</v>
      </c>
      <c>
        <v>6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479.08975257751865</v>
      </c>
      <c>
        <v>0</v>
      </c>
      <c>
        <v>94.75771484959635</v>
      </c>
      <c>
        <v>0</v>
      </c>
      <c>
        <v>0</v>
      </c>
      <c>
        <v>573.847467427115</v>
      </c>
    </row>
    <row>
      <c>
        <v>2608215</v>
      </c>
      <c>
        <v>1</v>
      </c>
      <c>
        <is>
          <t>İZMİR</t>
        </is>
      </c>
      <c>
        <v>FOÇA</v>
      </c>
      <c>
        <is>
          <t>AG Fideri</t>
        </is>
      </c>
      <c>
        <v>YENİ FOÇA TR-26 35-23-M00026_C_56365413_56365413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14.07.2023 18:42:09</t>
        </is>
      </c>
      <c>
        <is>
          <t>14.07.2023 19:30:53</t>
        </is>
      </c>
      <c>
        <v>0.812222222</v>
      </c>
      <c>
        <v>0</v>
      </c>
      <c>
        <v>79</v>
      </c>
      <c>
        <v>0</v>
      </c>
      <c>
        <v>0</v>
      </c>
      <c>
        <v>0</v>
      </c>
      <c>
        <v>23</v>
      </c>
      <c>
        <v>0</v>
      </c>
      <c>
        <v>0</v>
      </c>
      <c>
        <v>0</v>
      </c>
      <c>
        <v>16.903939376658716</v>
      </c>
      <c>
        <v>0</v>
      </c>
      <c>
        <v>0</v>
      </c>
      <c>
        <v>0</v>
      </c>
      <c>
        <v>18.50258134770175</v>
      </c>
      <c>
        <v>0</v>
      </c>
      <c>
        <v>0</v>
      </c>
      <c>
        <v>35.40652072436046</v>
      </c>
    </row>
    <row>
      <c>
        <v>2607743</v>
      </c>
      <c>
        <v>1</v>
      </c>
      <c>
        <is>
          <t>MANİSA</t>
        </is>
      </c>
      <c>
        <v>YUNUSEMRE</v>
      </c>
      <c>
        <is>
          <t>Dağıtım Transformatörü</t>
        </is>
      </c>
      <c>
        <v>MURADİYE ORTA ÖLÇEKLİ SAN. TR-1 45-71-M00219_45-71-M00219_66367300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14.07.2023 14:10:35</t>
        </is>
      </c>
      <c>
        <is>
          <t>14.07.2023 20:26:10</t>
        </is>
      </c>
      <c>
        <v>6.259722222</v>
      </c>
      <c>
        <v>0</v>
      </c>
      <c>
        <v>0</v>
      </c>
      <c>
        <v>0</v>
      </c>
      <c>
        <v>0</v>
      </c>
      <c>
        <v>0</v>
      </c>
      <c>
        <v>3</v>
      </c>
      <c>
        <v>0</v>
      </c>
      <c>
        <v>3</v>
      </c>
      <c>
        <v>0</v>
      </c>
      <c>
        <v>0</v>
      </c>
      <c>
        <v>0</v>
      </c>
      <c>
        <v>0</v>
      </c>
      <c>
        <v>0</v>
      </c>
      <c>
        <v>273.1432498826631</v>
      </c>
      <c>
        <v>0</v>
      </c>
      <c>
        <v>806.4899324954898</v>
      </c>
      <c>
        <v>1079.633182378153</v>
      </c>
    </row>
    <row>
      <c>
        <v>2607388</v>
      </c>
      <c>
        <v>1</v>
      </c>
      <c>
        <is>
          <t>MANİSA</t>
        </is>
      </c>
      <c>
        <v>YUNUSEMRE</v>
      </c>
      <c>
        <is>
          <t>KÖK</t>
        </is>
      </c>
      <c>
        <v>SİYEKLİ KÖK 45-71-M00185_OSMANCALI M04_72256923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14.07.2023 09:29:19</t>
        </is>
      </c>
      <c>
        <is>
          <t>14.07.2023 09:40:59</t>
        </is>
      </c>
      <c>
        <v>0.194444444</v>
      </c>
      <c>
        <v>18</v>
      </c>
      <c>
        <v>1478</v>
      </c>
      <c>
        <v>27</v>
      </c>
      <c>
        <v>21</v>
      </c>
      <c>
        <v>12</v>
      </c>
      <c>
        <v>123</v>
      </c>
      <c>
        <v>1</v>
      </c>
      <c>
        <v>0</v>
      </c>
      <c>
        <v>0.997592753497725</v>
      </c>
      <c>
        <v>39.92986593920648</v>
      </c>
      <c>
        <v>80.90655590305926</v>
      </c>
      <c>
        <v>4.357870294746054</v>
      </c>
      <c>
        <v>23.846610733730014</v>
      </c>
      <c>
        <v>13.61320753828568</v>
      </c>
      <c>
        <v>48.535561734100256</v>
      </c>
      <c>
        <v>0</v>
      </c>
      <c>
        <v>212.18726489662544</v>
      </c>
    </row>
    <row>
      <c>
        <v>2608384</v>
      </c>
      <c>
        <v>1</v>
      </c>
      <c>
        <is>
          <t>İZMİR</t>
        </is>
      </c>
      <c>
        <v>BUCA</v>
      </c>
      <c>
        <is>
          <t>AG Fideri</t>
        </is>
      </c>
      <c>
        <v>K-2745 35-03-K02745_A_56365664_56365664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14.07.2023 20:06:51</t>
        </is>
      </c>
      <c>
        <is>
          <t>14.07.2023 21:32:50</t>
        </is>
      </c>
      <c>
        <v>1.433055555</v>
      </c>
      <c>
        <v>0</v>
      </c>
      <c>
        <v>220</v>
      </c>
      <c>
        <v>0</v>
      </c>
      <c>
        <v>0</v>
      </c>
      <c>
        <v>0</v>
      </c>
      <c>
        <v>9</v>
      </c>
      <c>
        <v>0</v>
      </c>
      <c>
        <v>0</v>
      </c>
      <c>
        <v>0</v>
      </c>
      <c>
        <v>70.74876417695522</v>
      </c>
      <c>
        <v>0</v>
      </c>
      <c>
        <v>0</v>
      </c>
      <c>
        <v>0</v>
      </c>
      <c>
        <v>10.613364725135586</v>
      </c>
      <c>
        <v>0</v>
      </c>
      <c>
        <v>0</v>
      </c>
      <c>
        <v>81.3621289020908</v>
      </c>
    </row>
    <row>
      <c>
        <v>2607242</v>
      </c>
      <c>
        <v>1</v>
      </c>
      <c>
        <is>
          <t>İZMİR</t>
        </is>
      </c>
      <c>
        <v>ÖDEMİŞ</v>
      </c>
      <c>
        <is>
          <t>Dağıtım Transformatörü</t>
        </is>
      </c>
      <c>
        <v>TR-49 35-15-M00049_35-15-M00049_95539673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14.07.2023 05:58:06</t>
        </is>
      </c>
      <c>
        <is>
          <t>14.07.2023 06:04:15</t>
        </is>
      </c>
      <c>
        <v>0.1025</v>
      </c>
      <c>
        <v>0</v>
      </c>
      <c>
        <v>1</v>
      </c>
      <c>
        <v>0</v>
      </c>
      <c>
        <v>1</v>
      </c>
      <c>
        <v>0</v>
      </c>
      <c>
        <v>142</v>
      </c>
      <c>
        <v>0</v>
      </c>
      <c>
        <v>0</v>
      </c>
      <c>
        <v>0</v>
      </c>
      <c>
        <v>0.00043668230636683336</v>
      </c>
      <c>
        <v>0</v>
      </c>
      <c>
        <v>0.0073529308484416665</v>
      </c>
      <c>
        <v>0</v>
      </c>
      <c>
        <v>3.330417587619165</v>
      </c>
      <c>
        <v>0</v>
      </c>
      <c>
        <v>0</v>
      </c>
      <c>
        <v>3.3382072007739736</v>
      </c>
    </row>
    <row>
      <c>
        <v>2607491</v>
      </c>
      <c>
        <v>1</v>
      </c>
      <c>
        <is>
          <t>İZMİR</t>
        </is>
      </c>
      <c>
        <v>TİRE</v>
      </c>
      <c>
        <is>
          <t>DM</t>
        </is>
      </c>
      <c>
        <v>TİRE İM-DM-1 35-29-A00001_MAHMUTLAR L13_2060147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14.07.2023 10:42:32</t>
        </is>
      </c>
      <c>
        <is>
          <t>14.07.2023 11:08:36</t>
        </is>
      </c>
      <c>
        <v>0.434444444</v>
      </c>
      <c>
        <v>0</v>
      </c>
      <c>
        <v>31</v>
      </c>
      <c>
        <v>14</v>
      </c>
      <c>
        <v>48</v>
      </c>
      <c>
        <v>11</v>
      </c>
      <c>
        <v>21</v>
      </c>
      <c>
        <v>3</v>
      </c>
      <c>
        <v>0</v>
      </c>
      <c>
        <v>0</v>
      </c>
      <c>
        <v>6.516108840477087</v>
      </c>
      <c>
        <v>66.27797345871484</v>
      </c>
      <c>
        <v>83.67118665005366</v>
      </c>
      <c>
        <v>94.97420923802025</v>
      </c>
      <c>
        <v>22.236747918987053</v>
      </c>
      <c>
        <v>195.63639121107306</v>
      </c>
      <c>
        <v>0</v>
      </c>
      <c>
        <v>469.31261731732593</v>
      </c>
    </row>
    <row>
      <c>
        <v>2607591</v>
      </c>
      <c>
        <v>1</v>
      </c>
      <c>
        <is>
          <t>İZMİR</t>
        </is>
      </c>
      <c>
        <v>BAYINDIR</v>
      </c>
      <c>
        <is>
          <t>KÖK</t>
        </is>
      </c>
      <c>
        <v>KARAHALİLLİ KÖK 35-20-L00087_TOKATBAŞI L05_66504267</v>
      </c>
      <c>
        <v>Plansız Kesinti / Müdahale</v>
      </c>
      <c>
        <v>Dağıtım-OG</v>
      </c>
      <c>
        <v>Uzun</v>
      </c>
      <c>
        <v>Şebeke işletmecisi</v>
      </c>
      <c>
        <v>Bildirimsiz</v>
      </c>
      <c>
        <is>
          <t>14.07.2023 12:10:16</t>
        </is>
      </c>
      <c>
        <is>
          <t>14.07.2023 15:22:18</t>
        </is>
      </c>
      <c>
        <v>3.200555555</v>
      </c>
      <c>
        <v>0</v>
      </c>
      <c>
        <v>826</v>
      </c>
      <c>
        <v>1</v>
      </c>
      <c>
        <v>349</v>
      </c>
      <c>
        <v>2</v>
      </c>
      <c>
        <v>200</v>
      </c>
      <c>
        <v>0</v>
      </c>
      <c>
        <v>0</v>
      </c>
      <c>
        <v>0</v>
      </c>
      <c>
        <v>941.9794447574288</v>
      </c>
      <c>
        <v>14.550100279723727</v>
      </c>
      <c>
        <v>2490.098393239771</v>
      </c>
      <c>
        <v>30.098183674415086</v>
      </c>
      <c>
        <v>1156.68219191134</v>
      </c>
      <c>
        <v>0</v>
      </c>
      <c>
        <v>0</v>
      </c>
      <c>
        <v>4633.408313862679</v>
      </c>
    </row>
    <row>
      <c>
        <v>2608132</v>
      </c>
      <c>
        <v>1</v>
      </c>
      <c>
        <is>
          <t>MANİSA</t>
        </is>
      </c>
      <c>
        <v>AKHİSAR</v>
      </c>
      <c>
        <is>
          <t>OG Fideri</t>
        </is>
      </c>
      <c>
        <v>TR-1/14 45-72-M00014_DAĞITIM TRAFOSU TR-1/14 M04_66509367</v>
      </c>
      <c>
        <v>OG Kesici Arızası</v>
      </c>
      <c>
        <v>Dağıtım-OG</v>
      </c>
      <c>
        <v>Uzun</v>
      </c>
      <c>
        <v>Şebeke işletmecisi</v>
      </c>
      <c>
        <v>Bildirimsiz</v>
      </c>
      <c>
        <is>
          <t>14.07.2023 17:34:08</t>
        </is>
      </c>
      <c>
        <is>
          <t>14.07.2023 19:07:46</t>
        </is>
      </c>
      <c>
        <v>1.560555555</v>
      </c>
      <c>
        <v>0</v>
      </c>
      <c>
        <v>1073</v>
      </c>
      <c>
        <v>0</v>
      </c>
      <c>
        <v>0</v>
      </c>
      <c>
        <v>0</v>
      </c>
      <c>
        <v>151</v>
      </c>
      <c>
        <v>0</v>
      </c>
      <c>
        <v>0</v>
      </c>
      <c>
        <v>0</v>
      </c>
      <c>
        <v>324.5260839086731</v>
      </c>
      <c>
        <v>0</v>
      </c>
      <c>
        <v>0</v>
      </c>
      <c>
        <v>0</v>
      </c>
      <c>
        <v>218.5184123257862</v>
      </c>
      <c>
        <v>0</v>
      </c>
      <c>
        <v>0</v>
      </c>
      <c>
        <v>543.0444962344593</v>
      </c>
    </row>
    <row>
      <c>
        <v>2607196</v>
      </c>
      <c>
        <v>1</v>
      </c>
      <c>
        <is>
          <t>İZMİR</t>
        </is>
      </c>
      <c>
        <v>KONAK</v>
      </c>
      <c>
        <is>
          <t>DM</t>
        </is>
      </c>
      <c>
        <v>BOĞAZİÇİ İM 35-01-A00001_STADYUM K08_2043012</v>
      </c>
      <c>
        <v>Manevra</v>
      </c>
      <c>
        <v>Dağıtım-OG</v>
      </c>
      <c>
        <v>Uzun</v>
      </c>
      <c>
        <v>Şebeke işletmecisi</v>
      </c>
      <c>
        <v>Bildirimli</v>
      </c>
      <c>
        <is>
          <t>14.07.2023 02:31:35</t>
        </is>
      </c>
      <c>
        <is>
          <t>14.07.2023 02:35:23</t>
        </is>
      </c>
      <c>
        <v>0.063333333</v>
      </c>
      <c>
        <v>0</v>
      </c>
      <c>
        <v>485</v>
      </c>
      <c>
        <v>0</v>
      </c>
      <c>
        <v>0</v>
      </c>
      <c>
        <v>3</v>
      </c>
      <c>
        <v>297</v>
      </c>
      <c>
        <v>0</v>
      </c>
      <c>
        <v>3</v>
      </c>
      <c>
        <v>0</v>
      </c>
      <c>
        <v>7.616371734505324</v>
      </c>
      <c>
        <v>0</v>
      </c>
      <c>
        <v>0</v>
      </c>
      <c>
        <v>13.180564587619859</v>
      </c>
      <c>
        <v>14.519378178394236</v>
      </c>
      <c>
        <v>0</v>
      </c>
      <c>
        <v>0.5930012025369078</v>
      </c>
      <c>
        <v>35.90931570305633</v>
      </c>
    </row>
    <row>
      <c>
        <v>2607883</v>
      </c>
      <c>
        <v>1</v>
      </c>
      <c>
        <is>
          <t>İZMİR</t>
        </is>
      </c>
      <c>
        <v>URLA</v>
      </c>
      <c>
        <is>
          <t>Dağıtım Transformatörü</t>
        </is>
      </c>
      <c>
        <v>TR-25 35-19-L00025_35-19-L00025_2372877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14.07.2023 15:18:56</t>
        </is>
      </c>
      <c>
        <is>
          <t>14.07.2023 18:29:59</t>
        </is>
      </c>
      <c>
        <v>3.184166666</v>
      </c>
      <c>
        <v>0</v>
      </c>
      <c>
        <v>203</v>
      </c>
      <c>
        <v>0</v>
      </c>
      <c>
        <v>0</v>
      </c>
      <c>
        <v>0</v>
      </c>
      <c>
        <v>311</v>
      </c>
      <c>
        <v>0</v>
      </c>
      <c>
        <v>0</v>
      </c>
      <c>
        <v>0</v>
      </c>
      <c>
        <v>225.27669366602024</v>
      </c>
      <c>
        <v>0</v>
      </c>
      <c>
        <v>0</v>
      </c>
      <c>
        <v>0</v>
      </c>
      <c>
        <v>1412.1382808487404</v>
      </c>
      <c>
        <v>0</v>
      </c>
      <c>
        <v>0</v>
      </c>
      <c>
        <v>1637.4149745147606</v>
      </c>
    </row>
    <row>
      <c>
        <v>2608178</v>
      </c>
      <c>
        <v>1</v>
      </c>
      <c>
        <is>
          <t>MANİSA</t>
        </is>
      </c>
      <c>
        <v>ŞEHZADELER</v>
      </c>
      <c>
        <is>
          <t>Dağıtım Transformatörü</t>
        </is>
      </c>
      <c>
        <v>DM-1/14-C 45-71-M00038_45-71-M00038_2354286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14.07.2023 18:23:03</t>
        </is>
      </c>
      <c>
        <is>
          <t>14.07.2023 19:13:09</t>
        </is>
      </c>
      <c>
        <v>0.835</v>
      </c>
      <c>
        <v>0</v>
      </c>
      <c>
        <v>386</v>
      </c>
      <c>
        <v>0</v>
      </c>
      <c>
        <v>0</v>
      </c>
      <c>
        <v>0</v>
      </c>
      <c>
        <v>88</v>
      </c>
      <c>
        <v>0</v>
      </c>
      <c>
        <v>0</v>
      </c>
      <c>
        <v>0</v>
      </c>
      <c>
        <v>71.40086581237894</v>
      </c>
      <c>
        <v>0</v>
      </c>
      <c>
        <v>0</v>
      </c>
      <c>
        <v>0</v>
      </c>
      <c>
        <v>62.425272311562885</v>
      </c>
      <c>
        <v>0</v>
      </c>
      <c>
        <v>0</v>
      </c>
      <c>
        <v>133.82613812394183</v>
      </c>
    </row>
    <row>
      <c>
        <v>2607637</v>
      </c>
      <c>
        <v>1</v>
      </c>
      <c>
        <is>
          <t>İZMİR</t>
        </is>
      </c>
      <c>
        <v>BORNOVA</v>
      </c>
      <c>
        <is>
          <t>Kullanıcı Bağlantı Hattı</t>
        </is>
      </c>
      <c>
        <v>M-236 35-02-M00236_910151435_910151435</v>
      </c>
      <c>
        <v>AG Box / Sdk Abone Çıkış Sigorta Atığı</v>
      </c>
      <c>
        <v>Dağıtım-AG</v>
      </c>
      <c>
        <v>Uzun</v>
      </c>
      <c>
        <v>Şebeke işletmecisi</v>
      </c>
      <c>
        <v>Bildirimsiz</v>
      </c>
      <c>
        <is>
          <t>14.07.2023 12:32:58</t>
        </is>
      </c>
      <c>
        <is>
          <t>14.07.2023 13:11:15</t>
        </is>
      </c>
      <c>
        <v>0.638055555</v>
      </c>
      <c>
        <v>0</v>
      </c>
      <c>
        <v>0</v>
      </c>
      <c>
        <v>0</v>
      </c>
      <c>
        <v>0</v>
      </c>
      <c>
        <v>0</v>
      </c>
      <c>
        <v>18</v>
      </c>
      <c>
        <v>0</v>
      </c>
      <c>
        <v>5</v>
      </c>
      <c>
        <v>0</v>
      </c>
      <c>
        <v>0</v>
      </c>
      <c>
        <v>0</v>
      </c>
      <c>
        <v>0</v>
      </c>
      <c>
        <v>0</v>
      </c>
      <c>
        <v>17.707558978405523</v>
      </c>
      <c>
        <v>0</v>
      </c>
      <c>
        <v>46.633254787793206</v>
      </c>
      <c>
        <v>64.34081376619872</v>
      </c>
    </row>
    <row>
      <c>
        <v>2607511</v>
      </c>
      <c>
        <v>1</v>
      </c>
      <c>
        <is>
          <t>İZMİR</t>
        </is>
      </c>
      <c>
        <v>BERGAMA</v>
      </c>
      <c>
        <is>
          <t>DM</t>
        </is>
      </c>
      <c>
        <v>AYASKENT DM-1 35-16-M00009_BÖLCEK M010_82964187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14.07.2023 10:55:41</t>
        </is>
      </c>
      <c>
        <is>
          <t>14.07.2023 11:48:03</t>
        </is>
      </c>
      <c>
        <v>0.872777777</v>
      </c>
      <c>
        <v>0</v>
      </c>
      <c>
        <v>3461</v>
      </c>
      <c>
        <v>67</v>
      </c>
      <c>
        <v>544</v>
      </c>
      <c>
        <v>15</v>
      </c>
      <c>
        <v>451</v>
      </c>
      <c>
        <v>8</v>
      </c>
      <c>
        <v>1</v>
      </c>
      <c>
        <v>0</v>
      </c>
      <c>
        <v>498.2861608465688</v>
      </c>
      <c>
        <v>282.5234677880439</v>
      </c>
      <c>
        <v>1134.2397427517114</v>
      </c>
      <c>
        <v>90.16372132906261</v>
      </c>
      <c>
        <v>362.8370919812462</v>
      </c>
      <c>
        <v>519.8445197031465</v>
      </c>
      <c>
        <v>0.2034442318426065</v>
      </c>
      <c>
        <v>2888.098148631622</v>
      </c>
    </row>
    <row>
      <c>
        <v>2608507</v>
      </c>
      <c>
        <v>1</v>
      </c>
      <c>
        <is>
          <t>İZMİR</t>
        </is>
      </c>
      <c>
        <v>ALİAĞA</v>
      </c>
      <c>
        <is>
          <t>OG Fideri</t>
        </is>
      </c>
      <c>
        <v>ÇALTIDERE KÖK 35-17-M00231_HatBaşıAyırıcı_65313818 M03_65313818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14.07.2023 21:43:15</t>
        </is>
      </c>
      <c>
        <is>
          <t>14.07.2023 23:41:34</t>
        </is>
      </c>
      <c>
        <v>1.971944444</v>
      </c>
      <c>
        <v>0</v>
      </c>
      <c>
        <v>192</v>
      </c>
      <c>
        <v>0</v>
      </c>
      <c>
        <v>2</v>
      </c>
      <c>
        <v>10</v>
      </c>
      <c>
        <v>19</v>
      </c>
      <c>
        <v>0</v>
      </c>
      <c>
        <v>0</v>
      </c>
      <c>
        <v>0</v>
      </c>
      <c>
        <v>49.27606644069663</v>
      </c>
      <c>
        <v>0</v>
      </c>
      <c>
        <v>0.4696851901140632</v>
      </c>
      <c>
        <v>35.014600853050844</v>
      </c>
      <c>
        <v>21.601205192631785</v>
      </c>
      <c>
        <v>0</v>
      </c>
      <c>
        <v>0</v>
      </c>
      <c>
        <v>106.36155767649332</v>
      </c>
    </row>
    <row>
      <c>
        <v>2608221</v>
      </c>
      <c>
        <v>1</v>
      </c>
      <c>
        <is>
          <t>İZMİR</t>
        </is>
      </c>
      <c>
        <v>NARLIDERE</v>
      </c>
      <c>
        <is>
          <t>AG Fideri</t>
        </is>
      </c>
      <c>
        <v>K-2443 35-07-K02443_C_56383342_56383342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14.07.2023 18:32:38</t>
        </is>
      </c>
      <c>
        <is>
          <t>14.07.2023 22:30:36</t>
        </is>
      </c>
      <c>
        <v>3.966111111</v>
      </c>
      <c>
        <v>0</v>
      </c>
      <c>
        <v>173</v>
      </c>
      <c>
        <v>0</v>
      </c>
      <c>
        <v>0</v>
      </c>
      <c>
        <v>0</v>
      </c>
      <c>
        <v>14</v>
      </c>
      <c>
        <v>0</v>
      </c>
      <c>
        <v>0</v>
      </c>
      <c>
        <v>0</v>
      </c>
      <c>
        <v>203.83346724873257</v>
      </c>
      <c>
        <v>0</v>
      </c>
      <c>
        <v>0</v>
      </c>
      <c>
        <v>0</v>
      </c>
      <c>
        <v>29.04021854739882</v>
      </c>
      <c>
        <v>0</v>
      </c>
      <c>
        <v>0</v>
      </c>
      <c>
        <v>232.87368579613138</v>
      </c>
    </row>
    <row>
      <c>
        <v>2607846</v>
      </c>
      <c>
        <v>1</v>
      </c>
      <c>
        <is>
          <t>İZMİR</t>
        </is>
      </c>
      <c>
        <v>FOÇA</v>
      </c>
      <c>
        <is>
          <t>Saha Dağıtım Kutusu (SDK)</t>
        </is>
      </c>
      <c>
        <v>FOÇA TR-46 35-23-L00046_42135219 f3b_42054557</v>
      </c>
      <c>
        <v>AG Box / Sdk Giriş Sigorta Atığı</v>
      </c>
      <c>
        <v>Dağıtım-AG</v>
      </c>
      <c>
        <v>Uzun</v>
      </c>
      <c>
        <v>Şebeke işletmecisi</v>
      </c>
      <c>
        <v>Bildirimsiz</v>
      </c>
      <c>
        <is>
          <t>14.07.2023 14:58:45</t>
        </is>
      </c>
      <c>
        <is>
          <t>14.07.2023 16:11:20</t>
        </is>
      </c>
      <c>
        <v>1.209722222</v>
      </c>
      <c>
        <v>0</v>
      </c>
      <c>
        <v>97</v>
      </c>
      <c>
        <v>0</v>
      </c>
      <c>
        <v>0</v>
      </c>
      <c>
        <v>0</v>
      </c>
      <c>
        <v>69</v>
      </c>
      <c>
        <v>0</v>
      </c>
      <c>
        <v>0</v>
      </c>
      <c>
        <v>0</v>
      </c>
      <c>
        <v>29.583429901199615</v>
      </c>
      <c>
        <v>0</v>
      </c>
      <c>
        <v>0</v>
      </c>
      <c>
        <v>0</v>
      </c>
      <c>
        <v>166.2387791572112</v>
      </c>
      <c>
        <v>0</v>
      </c>
      <c>
        <v>0</v>
      </c>
      <c>
        <v>195.82220905841083</v>
      </c>
    </row>
    <row>
      <c>
        <v>2608158</v>
      </c>
      <c>
        <v>1</v>
      </c>
      <c>
        <is>
          <t>İZMİR</t>
        </is>
      </c>
      <c>
        <v>MENEMEN</v>
      </c>
      <c>
        <is>
          <t>Dağıtım Transformatörü</t>
        </is>
      </c>
      <c>
        <v>ASARLIK TR-11 35-28-L00129_35-28-L00129_2377225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14.07.2023 18:12:11</t>
        </is>
      </c>
      <c>
        <is>
          <t>14.07.2023 19:39:07</t>
        </is>
      </c>
      <c>
        <v>1.448888888</v>
      </c>
      <c>
        <v>0</v>
      </c>
      <c>
        <v>160</v>
      </c>
      <c>
        <v>0</v>
      </c>
      <c>
        <v>0</v>
      </c>
      <c>
        <v>0</v>
      </c>
      <c>
        <v>11</v>
      </c>
      <c>
        <v>0</v>
      </c>
      <c>
        <v>0</v>
      </c>
      <c>
        <v>0</v>
      </c>
      <c>
        <v>51.075152516873885</v>
      </c>
      <c>
        <v>0</v>
      </c>
      <c>
        <v>0</v>
      </c>
      <c>
        <v>0</v>
      </c>
      <c>
        <v>16.62724242299176</v>
      </c>
      <c>
        <v>0</v>
      </c>
      <c>
        <v>0</v>
      </c>
      <c>
        <v>67.70239493986564</v>
      </c>
    </row>
    <row>
      <c>
        <v>2607909</v>
      </c>
      <c>
        <v>1</v>
      </c>
      <c>
        <is>
          <t>İZMİR</t>
        </is>
      </c>
      <c>
        <v>BORNOVA</v>
      </c>
      <c>
        <is>
          <t>AG Fideri</t>
        </is>
      </c>
      <c>
        <v>K-924 35-02-K00924_A_56357844_56357844</v>
      </c>
      <c>
        <v>Üçüncü Şahısların Vermiş Olduğu Hasarlar</v>
      </c>
      <c>
        <v>Dağıtım-AG</v>
      </c>
      <c>
        <v>Uzun</v>
      </c>
      <c>
        <v>Dışsal</v>
      </c>
      <c>
        <v>Bildirimsiz</v>
      </c>
      <c>
        <is>
          <t>14.07.2023 15:36:10</t>
        </is>
      </c>
      <c>
        <is>
          <t>14.07.2023 19:18:37</t>
        </is>
      </c>
      <c>
        <v>3.7075</v>
      </c>
      <c>
        <v>0</v>
      </c>
      <c>
        <v>22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26.250107562400196</v>
      </c>
      <c>
        <v>0</v>
      </c>
      <c>
        <v>0</v>
      </c>
      <c>
        <v>0</v>
      </c>
      <c>
        <v>26.242796676267528</v>
      </c>
      <c>
        <v>0</v>
      </c>
      <c>
        <v>0</v>
      </c>
      <c>
        <v>52.49290423866772</v>
      </c>
    </row>
    <row>
      <c>
        <v>2608656</v>
      </c>
      <c>
        <v>1</v>
      </c>
      <c>
        <is>
          <t>MANİSA</t>
        </is>
      </c>
      <c>
        <v>SALİHLİ</v>
      </c>
      <c>
        <is>
          <t>Dağıtım Transformatörü</t>
        </is>
      </c>
      <c>
        <v>ADALA TR-3 45-78-M00290_45-78-M00290_2352308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14.07.2023 23:38:04</t>
        </is>
      </c>
      <c>
        <is>
          <t>15.07.2023 00:14:44</t>
        </is>
      </c>
      <c>
        <v>0.611111111</v>
      </c>
      <c>
        <v>0</v>
      </c>
      <c>
        <v>118</v>
      </c>
      <c>
        <v>0</v>
      </c>
      <c>
        <v>0</v>
      </c>
      <c>
        <v>0</v>
      </c>
      <c>
        <v>39</v>
      </c>
      <c>
        <v>0</v>
      </c>
      <c>
        <v>0</v>
      </c>
      <c>
        <v>0</v>
      </c>
      <c>
        <v>12.4229212397285</v>
      </c>
      <c>
        <v>0</v>
      </c>
      <c>
        <v>0</v>
      </c>
      <c>
        <v>0</v>
      </c>
      <c>
        <v>7.3688474055155835</v>
      </c>
      <c>
        <v>0</v>
      </c>
      <c>
        <v>0</v>
      </c>
      <c>
        <v>19.791768645244083</v>
      </c>
    </row>
    <row>
      <c>
        <v>2608407</v>
      </c>
      <c>
        <v>1</v>
      </c>
      <c>
        <is>
          <t>MANİSA</t>
        </is>
      </c>
      <c>
        <v>SOMA</v>
      </c>
      <c>
        <is>
          <t>Dağıtım Transformatörü</t>
        </is>
      </c>
      <c>
        <v>HECİZ TR-1 45-82-L00012_45-82-L00012_2370721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14.07.2023 21:00:19</t>
        </is>
      </c>
      <c>
        <is>
          <t>14.07.2023 22:17:19</t>
        </is>
      </c>
      <c>
        <v>1.283333333</v>
      </c>
      <c>
        <v>0</v>
      </c>
      <c>
        <v>48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7.6011718232547</v>
      </c>
      <c>
        <v>0</v>
      </c>
      <c>
        <v>0</v>
      </c>
      <c>
        <v>0</v>
      </c>
      <c>
        <v>0.0071296374359505</v>
      </c>
      <c>
        <v>0</v>
      </c>
      <c>
        <v>0</v>
      </c>
      <c>
        <v>7.60830146069065</v>
      </c>
    </row>
    <row>
      <c>
        <v>2608052</v>
      </c>
      <c>
        <v>1</v>
      </c>
      <c>
        <is>
          <t>İZMİR</t>
        </is>
      </c>
      <c>
        <v>KARABAĞLAR</v>
      </c>
      <c>
        <is>
          <t>AG Fideri</t>
        </is>
      </c>
      <c>
        <v>K-2340 35-01-K02340_A_56376899_56376899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14.07.2023 16:59:17</t>
        </is>
      </c>
      <c>
        <is>
          <t>15.07.2023 00:48:58</t>
        </is>
      </c>
      <c>
        <v>7.828055555</v>
      </c>
      <c>
        <v>0</v>
      </c>
      <c>
        <v>139</v>
      </c>
      <c>
        <v>0</v>
      </c>
      <c>
        <v>0</v>
      </c>
      <c>
        <v>0</v>
      </c>
      <c>
        <v>19</v>
      </c>
      <c>
        <v>0</v>
      </c>
      <c>
        <v>0</v>
      </c>
      <c>
        <v>0</v>
      </c>
      <c>
        <v>252.90333270463384</v>
      </c>
      <c>
        <v>0</v>
      </c>
      <c>
        <v>0</v>
      </c>
      <c>
        <v>0</v>
      </c>
      <c>
        <v>77.84907976045818</v>
      </c>
      <c>
        <v>0</v>
      </c>
      <c>
        <v>0</v>
      </c>
      <c>
        <v>330.752412465092</v>
      </c>
    </row>
    <row>
      <c>
        <v>2607362</v>
      </c>
      <c>
        <v>1</v>
      </c>
      <c>
        <is>
          <t>MANİSA</t>
        </is>
      </c>
      <c>
        <v>AKHİSAR</v>
      </c>
      <c>
        <is>
          <t>DM</t>
        </is>
      </c>
      <c>
        <v>KAPAKLI DM 45-72-M00309_RAHMİYE-1 TARIMSAL SULAMA M06_2099423</v>
      </c>
      <c>
        <v>OG Fider Açması</v>
      </c>
      <c>
        <v>Dağıtım-OG</v>
      </c>
      <c>
        <v>Kısa</v>
      </c>
      <c>
        <v>Şebeke işletmecisi</v>
      </c>
      <c>
        <v>Bildirimsiz</v>
      </c>
      <c>
        <is>
          <t>14.07.2023 09:21:37</t>
        </is>
      </c>
      <c>
        <is>
          <t>14.07.2023 09:23:48</t>
        </is>
      </c>
      <c>
        <v>0.036388888</v>
      </c>
      <c>
        <v>1</v>
      </c>
      <c>
        <v>3</v>
      </c>
      <c>
        <v>13</v>
      </c>
      <c>
        <v>71</v>
      </c>
      <c>
        <v>4</v>
      </c>
      <c>
        <v>6</v>
      </c>
      <c>
        <v>1</v>
      </c>
      <c>
        <v>0</v>
      </c>
      <c>
        <v>0.007308341315</v>
      </c>
      <c>
        <v>0.024504180828665997</v>
      </c>
      <c>
        <v>31.691049738866976</v>
      </c>
      <c>
        <v>28.897786674174167</v>
      </c>
      <c>
        <v>0.7283605362240758</v>
      </c>
      <c>
        <v>2.6926231294373704</v>
      </c>
      <c>
        <v>0.09623274905982376</v>
      </c>
      <c>
        <v>0</v>
      </c>
      <c>
        <v>64.13786534990608</v>
      </c>
    </row>
    <row>
      <c>
        <v>2608195</v>
      </c>
      <c>
        <v>1</v>
      </c>
      <c>
        <is>
          <t>İZMİR</t>
        </is>
      </c>
      <c>
        <v>BORNOVA</v>
      </c>
      <c>
        <is>
          <t>OG Fideri</t>
        </is>
      </c>
      <c>
        <v>M-275 35-02-M00275_DIREK TIPI TRAFO HUCRESI H01_2062545</v>
      </c>
      <c>
        <v>OG Trafo Arızası</v>
      </c>
      <c>
        <v>Dağıtım-OG</v>
      </c>
      <c>
        <v>Uzun</v>
      </c>
      <c>
        <v>Şebeke işletmecisi</v>
      </c>
      <c>
        <v>Bildirimsiz</v>
      </c>
      <c>
        <is>
          <t>14.07.2023 18:32:40</t>
        </is>
      </c>
      <c>
        <is>
          <t>15.07.2023 03:37:29</t>
        </is>
      </c>
      <c>
        <v>9.080277777</v>
      </c>
      <c>
        <v>0</v>
      </c>
      <c>
        <v>486</v>
      </c>
      <c>
        <v>0</v>
      </c>
      <c>
        <v>0</v>
      </c>
      <c>
        <v>0</v>
      </c>
      <c>
        <v>34</v>
      </c>
      <c>
        <v>0</v>
      </c>
      <c>
        <v>0</v>
      </c>
      <c>
        <v>0</v>
      </c>
      <c>
        <v>1078.4115163160375</v>
      </c>
      <c>
        <v>0</v>
      </c>
      <c>
        <v>0</v>
      </c>
      <c>
        <v>0</v>
      </c>
      <c>
        <v>170.9348493460123</v>
      </c>
      <c>
        <v>0</v>
      </c>
      <c>
        <v>0</v>
      </c>
      <c>
        <v>1249.3463656620497</v>
      </c>
    </row>
    <row>
      <c>
        <v>2607468</v>
      </c>
      <c>
        <v>1</v>
      </c>
      <c>
        <is>
          <t>MANİSA</t>
        </is>
      </c>
      <c>
        <v>SOMA</v>
      </c>
      <c>
        <is>
          <t>Kullanıcı Bağlantı Hattı</t>
        </is>
      </c>
      <c>
        <v>SOMA TR-14/2 45-82-M00091_945528506_945528506</v>
      </c>
      <c>
        <v>Üçüncü Şahısların Vermiş Olduğu Hasarlar</v>
      </c>
      <c>
        <v>Dağıtım-AG</v>
      </c>
      <c>
        <v>Uzun</v>
      </c>
      <c>
        <v>Dışsal</v>
      </c>
      <c>
        <v>Bildirimsiz</v>
      </c>
      <c>
        <is>
          <t>14.07.2023 10:26:38</t>
        </is>
      </c>
      <c>
        <is>
          <t>14.07.2023 13:12:19</t>
        </is>
      </c>
      <c>
        <v>2.761388888</v>
      </c>
      <c>
        <v>0</v>
      </c>
      <c>
        <v>7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4.063452224004418</v>
      </c>
      <c>
        <v>0</v>
      </c>
      <c>
        <v>0</v>
      </c>
      <c>
        <v>0</v>
      </c>
      <c>
        <v>0</v>
      </c>
      <c>
        <v>0</v>
      </c>
      <c>
        <v>0</v>
      </c>
      <c>
        <v>4.063452224004418</v>
      </c>
    </row>
    <row>
      <c>
        <v>2608201</v>
      </c>
      <c>
        <v>1</v>
      </c>
      <c>
        <is>
          <t>İZMİR</t>
        </is>
      </c>
      <c>
        <v>MENDERES</v>
      </c>
      <c>
        <is>
          <t>KÖK</t>
        </is>
      </c>
      <c>
        <v>TAHTALIÇAY KÖK (M-751) 35-22-M00145_M-1548 TÜFEKÇİOĞLU M02_2330035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14.07.2023 18:33:46</t>
        </is>
      </c>
      <c>
        <is>
          <t>14.07.2023 19:24:08</t>
        </is>
      </c>
      <c>
        <v>0.839444444</v>
      </c>
      <c>
        <v>1</v>
      </c>
      <c>
        <v>29</v>
      </c>
      <c>
        <v>4</v>
      </c>
      <c>
        <v>31</v>
      </c>
      <c>
        <v>17</v>
      </c>
      <c>
        <v>16</v>
      </c>
      <c>
        <v>1</v>
      </c>
      <c>
        <v>0</v>
      </c>
      <c>
        <v>0.7912552530774174</v>
      </c>
      <c>
        <v>15.09204667698298</v>
      </c>
      <c>
        <v>15.824465098654118</v>
      </c>
      <c>
        <v>95.41817401573385</v>
      </c>
      <c>
        <v>51.745687868218226</v>
      </c>
      <c>
        <v>17.829822547136892</v>
      </c>
      <c>
        <v>13.309357800018624</v>
      </c>
      <c>
        <v>0</v>
      </c>
      <c>
        <v>210.01080925982214</v>
      </c>
    </row>
    <row>
      <c>
        <v>2607219</v>
      </c>
      <c>
        <v>1</v>
      </c>
      <c>
        <is>
          <t>İZMİR</t>
        </is>
      </c>
      <c>
        <v>BORNOVA</v>
      </c>
      <c>
        <is>
          <t>KÖK</t>
        </is>
      </c>
      <c>
        <v>M-891 35-02-M00891_M-1701 M04_2302814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14.07.2023 04:35:31</t>
        </is>
      </c>
      <c>
        <is>
          <t>14.07.2023 05:21:15</t>
        </is>
      </c>
      <c>
        <v>0.762222222</v>
      </c>
      <c>
        <v>0</v>
      </c>
      <c>
        <v>0</v>
      </c>
      <c>
        <v>0</v>
      </c>
      <c>
        <v>0</v>
      </c>
      <c>
        <v>4</v>
      </c>
      <c>
        <v>0</v>
      </c>
      <c>
        <v>5</v>
      </c>
      <c>
        <v>0</v>
      </c>
      <c>
        <v>0</v>
      </c>
      <c>
        <v>0</v>
      </c>
      <c>
        <v>0</v>
      </c>
      <c>
        <v>0</v>
      </c>
      <c>
        <v>12.57445779042618</v>
      </c>
      <c>
        <v>0</v>
      </c>
      <c>
        <v>80.98651554401795</v>
      </c>
      <c>
        <v>0</v>
      </c>
      <c>
        <v>93.56097333444413</v>
      </c>
    </row>
    <row>
      <c>
        <v>2607760</v>
      </c>
      <c>
        <v>1</v>
      </c>
      <c>
        <is>
          <t>İZMİR</t>
        </is>
      </c>
      <c>
        <v>MENDERES</v>
      </c>
      <c>
        <is>
          <t>Saha Dağıtım Kutusu (SDK)</t>
        </is>
      </c>
      <c>
        <v>DM-2/TR-13 MENDERES 35-22-M00822_E E03_57816078</v>
      </c>
      <c>
        <v>AG Box / Sdk Giriş Sigorta Atığı</v>
      </c>
      <c>
        <v>Dağıtım-AG</v>
      </c>
      <c>
        <v>Uzun</v>
      </c>
      <c>
        <v>Şebeke işletmecisi</v>
      </c>
      <c>
        <v>Bildirimsiz</v>
      </c>
      <c>
        <is>
          <t>14.07.2023 14:23:59</t>
        </is>
      </c>
      <c>
        <is>
          <t>14.07.2023 15:06:44</t>
        </is>
      </c>
      <c>
        <v>0.7125</v>
      </c>
      <c>
        <v>0</v>
      </c>
      <c>
        <v>24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4.7901395690846655</v>
      </c>
      <c>
        <v>0</v>
      </c>
      <c>
        <v>0</v>
      </c>
      <c>
        <v>0</v>
      </c>
      <c>
        <v>1.7249336523261114</v>
      </c>
      <c>
        <v>0</v>
      </c>
      <c>
        <v>0</v>
      </c>
      <c>
        <v>6.515073221410777</v>
      </c>
    </row>
    <row>
      <c>
        <v>2608281</v>
      </c>
      <c>
        <v>1</v>
      </c>
      <c>
        <is>
          <t>MANİSA</t>
        </is>
      </c>
      <c>
        <v>AHMETLİ</v>
      </c>
      <c>
        <is>
          <t>Dağıtım Transformatörü</t>
        </is>
      </c>
      <c>
        <v>MEHMET ZEKİ ERİM SULAMA GRB. 45-84-L00026_45-84-L00026_2358631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14.07.2023 19:30:39</t>
        </is>
      </c>
      <c>
        <is>
          <t>14.07.2023 21:01:35</t>
        </is>
      </c>
      <c>
        <v>1.515555555</v>
      </c>
      <c>
        <v>0</v>
      </c>
      <c>
        <v>1</v>
      </c>
      <c>
        <v>0</v>
      </c>
      <c>
        <v>5</v>
      </c>
      <c>
        <v>0</v>
      </c>
      <c>
        <v>0</v>
      </c>
      <c>
        <v>0</v>
      </c>
      <c>
        <v>0</v>
      </c>
      <c>
        <v>0</v>
      </c>
      <c>
        <v>4.113339628983191</v>
      </c>
      <c>
        <v>0</v>
      </c>
      <c>
        <v>23.378545339581006</v>
      </c>
      <c>
        <v>0</v>
      </c>
      <c>
        <v>0</v>
      </c>
      <c>
        <v>0</v>
      </c>
      <c>
        <v>0</v>
      </c>
      <c>
        <v>27.491884968564197</v>
      </c>
    </row>
    <row>
      <c>
        <v>2607617</v>
      </c>
      <c>
        <v>1</v>
      </c>
      <c>
        <is>
          <t>MANİSA</t>
        </is>
      </c>
      <c>
        <v>TURGUTLU</v>
      </c>
      <c>
        <is>
          <t>Saha Dağıtım Kutusu (SDK)</t>
        </is>
      </c>
      <c>
        <v>TR-2/76 45-83-M00774_B TR1879B1B_48127145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14.07.2023 12:22:10</t>
        </is>
      </c>
      <c>
        <is>
          <t>14.07.2023 13:04:52</t>
        </is>
      </c>
      <c>
        <v>0.711666666</v>
      </c>
      <c>
        <v>0</v>
      </c>
      <c>
        <v>99</v>
      </c>
      <c>
        <v>0</v>
      </c>
      <c>
        <v>0</v>
      </c>
      <c>
        <v>0</v>
      </c>
      <c>
        <v>23</v>
      </c>
      <c>
        <v>0</v>
      </c>
      <c>
        <v>0</v>
      </c>
      <c>
        <v>0</v>
      </c>
      <c>
        <v>14.017976260862428</v>
      </c>
      <c>
        <v>0</v>
      </c>
      <c>
        <v>0</v>
      </c>
      <c>
        <v>0</v>
      </c>
      <c>
        <v>36.04238534056338</v>
      </c>
      <c>
        <v>0</v>
      </c>
      <c>
        <v>0</v>
      </c>
      <c>
        <v>50.060361601425804</v>
      </c>
    </row>
    <row>
      <c>
        <v>2607262</v>
      </c>
      <c>
        <v>1</v>
      </c>
      <c>
        <is>
          <t>MANİSA</t>
        </is>
      </c>
      <c>
        <v>ALAŞEHİR</v>
      </c>
      <c>
        <is>
          <t>DM</t>
        </is>
      </c>
      <c>
        <v>KEMALİYE DM (TR-1) 45-73-M00150_İSMETİYE M02_66716001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14.07.2023 06:34:11</t>
        </is>
      </c>
      <c>
        <is>
          <t>14.07.2023 07:36:00</t>
        </is>
      </c>
      <c>
        <v>1.030277777</v>
      </c>
      <c>
        <v>19</v>
      </c>
      <c>
        <v>378</v>
      </c>
      <c>
        <v>153</v>
      </c>
      <c>
        <v>183</v>
      </c>
      <c>
        <v>18</v>
      </c>
      <c>
        <v>33</v>
      </c>
      <c>
        <v>1</v>
      </c>
      <c>
        <v>0</v>
      </c>
      <c>
        <v>4.924362137840587</v>
      </c>
      <c>
        <v>71.91219254740076</v>
      </c>
      <c>
        <v>520.717788437535</v>
      </c>
      <c>
        <v>633.3837467174271</v>
      </c>
      <c>
        <v>35.37780062616026</v>
      </c>
      <c>
        <v>23.312494283350393</v>
      </c>
      <c>
        <v>61.51153396338</v>
      </c>
      <c>
        <v>0</v>
      </c>
      <c>
        <v>1351.1399187130942</v>
      </c>
    </row>
    <row>
      <c>
        <v>2608258</v>
      </c>
      <c>
        <v>1</v>
      </c>
      <c>
        <is>
          <t>İZMİR</t>
        </is>
      </c>
      <c>
        <v>FOÇA</v>
      </c>
      <c>
        <is>
          <t>Dağıtım Transformatörü</t>
        </is>
      </c>
      <c>
        <v>FOÇAKÖY TR-1 35-23-M00222_35-23-M00222_2363640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14.07.2023 19:19:46</t>
        </is>
      </c>
      <c>
        <is>
          <t>14.07.2023 21:43:52</t>
        </is>
      </c>
      <c>
        <v>2.401666666</v>
      </c>
      <c>
        <v>0</v>
      </c>
      <c>
        <v>114</v>
      </c>
      <c>
        <v>0</v>
      </c>
      <c>
        <v>0</v>
      </c>
      <c>
        <v>0</v>
      </c>
      <c>
        <v>28</v>
      </c>
      <c>
        <v>0</v>
      </c>
      <c>
        <v>0</v>
      </c>
      <c>
        <v>0</v>
      </c>
      <c>
        <v>155.42260466651635</v>
      </c>
      <c>
        <v>0</v>
      </c>
      <c>
        <v>0</v>
      </c>
      <c>
        <v>0</v>
      </c>
      <c>
        <v>61.808069876578614</v>
      </c>
      <c>
        <v>0</v>
      </c>
      <c>
        <v>0</v>
      </c>
      <c>
        <v>217.23067454309495</v>
      </c>
    </row>
    <row>
      <c>
        <v>2607431</v>
      </c>
      <c>
        <v>1</v>
      </c>
      <c>
        <is>
          <t>İZMİR</t>
        </is>
      </c>
      <c>
        <v>BUCA</v>
      </c>
      <c>
        <is>
          <t>AG Fideri</t>
        </is>
      </c>
      <c>
        <v>M-1019 35-03-M01019_D_56383872_56383872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14.07.2023 09:54:25</t>
        </is>
      </c>
      <c>
        <is>
          <t>14.07.2023 11:54:12</t>
        </is>
      </c>
      <c>
        <v>1.996388888</v>
      </c>
      <c>
        <v>0</v>
      </c>
      <c>
        <v>222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86.29200661359857</v>
      </c>
      <c>
        <v>0</v>
      </c>
      <c>
        <v>0</v>
      </c>
      <c>
        <v>0</v>
      </c>
      <c>
        <v>0.17619071081228363</v>
      </c>
      <c>
        <v>0</v>
      </c>
      <c>
        <v>0</v>
      </c>
      <c>
        <v>86.46819732441085</v>
      </c>
    </row>
    <row>
      <c>
        <v>2607425</v>
      </c>
      <c>
        <v>1</v>
      </c>
      <c>
        <is>
          <t>İZMİR</t>
        </is>
      </c>
      <c>
        <v>ALİAĞA</v>
      </c>
      <c>
        <is>
          <t>OG Fideri</t>
        </is>
      </c>
      <c>
        <v>TR-80 35-17-M00080_M-459(DM-6/19) M01_66218444</v>
      </c>
      <c>
        <v>Şebeke Yenileme ve Kapasite Artışı Çalışması</v>
      </c>
      <c>
        <v>Dağıtım-OG</v>
      </c>
      <c>
        <v>Uzun</v>
      </c>
      <c>
        <v>Şebeke işletmecisi</v>
      </c>
      <c>
        <v>Bildirimli</v>
      </c>
      <c>
        <is>
          <t>14.07.2023 09:54:36</t>
        </is>
      </c>
      <c>
        <is>
          <t>14.07.2023 11:10:19</t>
        </is>
      </c>
      <c>
        <v>1.261944444</v>
      </c>
      <c>
        <v>0</v>
      </c>
      <c>
        <v>769</v>
      </c>
      <c>
        <v>0</v>
      </c>
      <c>
        <v>0</v>
      </c>
      <c>
        <v>3</v>
      </c>
      <c>
        <v>67</v>
      </c>
      <c>
        <v>0</v>
      </c>
      <c>
        <v>0</v>
      </c>
      <c>
        <v>0</v>
      </c>
      <c>
        <v>202.13941547636594</v>
      </c>
      <c>
        <v>0</v>
      </c>
      <c>
        <v>0</v>
      </c>
      <c>
        <v>18.54592901105107</v>
      </c>
      <c>
        <v>199.4146701779018</v>
      </c>
      <c>
        <v>0</v>
      </c>
      <c>
        <v>0</v>
      </c>
      <c>
        <v>420.1000146653188</v>
      </c>
    </row>
    <row>
      <c>
        <v>2607448</v>
      </c>
      <c>
        <v>1</v>
      </c>
      <c>
        <is>
          <t>İZMİR</t>
        </is>
      </c>
      <c>
        <v>URLA</v>
      </c>
      <c>
        <is>
          <t>AG Fideri</t>
        </is>
      </c>
      <c>
        <v>TR-52 35-19-L00052_D_91002975_91002975</v>
      </c>
      <c>
        <v>Şebeke Yenileme ve Kapasite Artışı Çalışması</v>
      </c>
      <c>
        <v>Dağıtım-AG</v>
      </c>
      <c>
        <v>Uzun</v>
      </c>
      <c>
        <v>Şebeke işletmecisi</v>
      </c>
      <c>
        <v>Bildirimli</v>
      </c>
      <c>
        <is>
          <t>14.07.2023 10:12:43</t>
        </is>
      </c>
      <c>
        <is>
          <t>14.07.2023 20:07:09</t>
        </is>
      </c>
      <c>
        <v>9.907222222</v>
      </c>
      <c>
        <v>0</v>
      </c>
      <c>
        <v>34</v>
      </c>
      <c>
        <v>0</v>
      </c>
      <c>
        <v>17</v>
      </c>
      <c>
        <v>0</v>
      </c>
      <c>
        <v>5</v>
      </c>
      <c>
        <v>0</v>
      </c>
      <c>
        <v>0</v>
      </c>
      <c>
        <v>0</v>
      </c>
      <c>
        <v>105.71934618195672</v>
      </c>
      <c>
        <v>0</v>
      </c>
      <c>
        <v>109.2234797247696</v>
      </c>
      <c>
        <v>0</v>
      </c>
      <c>
        <v>208.3713767866074</v>
      </c>
      <c>
        <v>0</v>
      </c>
      <c>
        <v>0</v>
      </c>
      <c>
        <v>423.31420269333375</v>
      </c>
    </row>
    <row>
      <c>
        <v>2607531</v>
      </c>
      <c>
        <v>1</v>
      </c>
      <c>
        <is>
          <t>İZMİR</t>
        </is>
      </c>
      <c>
        <v>KONAK</v>
      </c>
      <c>
        <is>
          <t>DM</t>
        </is>
      </c>
      <c>
        <v>GÖZTEPE İM 35-01-A00004_ÜÇKUYULAR K19_2047137</v>
      </c>
      <c>
        <v>Yük Aktarımı</v>
      </c>
      <c>
        <v>Dağıtım-OG</v>
      </c>
      <c>
        <v>Uzun</v>
      </c>
      <c>
        <v>Şebeke işletmecisi</v>
      </c>
      <c>
        <v>Bildirimsiz</v>
      </c>
      <c>
        <is>
          <t>14.07.2023 11:05:00</t>
        </is>
      </c>
      <c>
        <is>
          <t>14.07.2023 11:16:47</t>
        </is>
      </c>
      <c>
        <v>0.196388888</v>
      </c>
      <c>
        <v>0</v>
      </c>
      <c>
        <v>5015</v>
      </c>
      <c>
        <v>0</v>
      </c>
      <c>
        <v>0</v>
      </c>
      <c>
        <v>0</v>
      </c>
      <c>
        <v>524</v>
      </c>
      <c>
        <v>0</v>
      </c>
      <c>
        <v>1</v>
      </c>
      <c>
        <v>0</v>
      </c>
      <c>
        <v>276.00188654139833</v>
      </c>
      <c>
        <v>0</v>
      </c>
      <c>
        <v>0</v>
      </c>
      <c>
        <v>0</v>
      </c>
      <c>
        <v>204.20911723184565</v>
      </c>
      <c>
        <v>0</v>
      </c>
      <c>
        <v>2.70628698593133</v>
      </c>
      <c>
        <v>482.91729075917533</v>
      </c>
    </row>
    <row>
      <c>
        <v>2607780</v>
      </c>
      <c>
        <v>1</v>
      </c>
      <c>
        <is>
          <t>İZMİR</t>
        </is>
      </c>
      <c>
        <v>KARABAĞLAR</v>
      </c>
      <c>
        <is>
          <t>AG Fideri</t>
        </is>
      </c>
      <c>
        <v>K-2340 35-01-K02340_A_56376899_56376899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14.07.2023 14:34:36</t>
        </is>
      </c>
      <c>
        <is>
          <t>14.07.2023 16:36:20</t>
        </is>
      </c>
      <c>
        <v>2.028888888</v>
      </c>
      <c>
        <v>0</v>
      </c>
      <c>
        <v>139</v>
      </c>
      <c>
        <v>0</v>
      </c>
      <c>
        <v>0</v>
      </c>
      <c>
        <v>0</v>
      </c>
      <c>
        <v>19</v>
      </c>
      <c>
        <v>0</v>
      </c>
      <c>
        <v>0</v>
      </c>
      <c>
        <v>0</v>
      </c>
      <c>
        <v>68.85719113972061</v>
      </c>
      <c>
        <v>0</v>
      </c>
      <c>
        <v>0</v>
      </c>
      <c>
        <v>0</v>
      </c>
      <c>
        <v>29.95177241018305</v>
      </c>
      <c>
        <v>0</v>
      </c>
      <c>
        <v>0</v>
      </c>
      <c>
        <v>98.80896354990367</v>
      </c>
    </row>
    <row>
      <c>
        <v>2608135</v>
      </c>
      <c>
        <v>1</v>
      </c>
      <c>
        <is>
          <t>İZMİR</t>
        </is>
      </c>
      <c>
        <v>ÇİĞLİ</v>
      </c>
      <c>
        <is>
          <t>Kullanıcı Bağlantı Hattı</t>
        </is>
      </c>
      <c>
        <v>K-2867 35-09-K02867_913464687_913464687</v>
      </c>
      <c>
        <v>AG Box / Sdk Abone Çıkış Sigorta Atığı</v>
      </c>
      <c>
        <v>Dağıtım-AG</v>
      </c>
      <c>
        <v>Uzun</v>
      </c>
      <c>
        <v>Şebeke işletmecisi</v>
      </c>
      <c>
        <v>Bildirimsiz</v>
      </c>
      <c>
        <is>
          <t>14.07.2023 17:57:26</t>
        </is>
      </c>
      <c>
        <is>
          <t>14.07.2023 19:10:17</t>
        </is>
      </c>
      <c>
        <v>1.214166666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</row>
    <row>
      <c>
        <v>2607385</v>
      </c>
      <c>
        <v>1</v>
      </c>
      <c>
        <is>
          <t>İZMİR</t>
        </is>
      </c>
      <c>
        <v>BORNOVA</v>
      </c>
      <c>
        <is>
          <t>Dağıtım Transformatörü</t>
        </is>
      </c>
      <c>
        <v>K-4361 35-02-K04361_35-02-K04361_2369283</v>
      </c>
      <c>
        <v>Şebeke Bakım Çalışması</v>
      </c>
      <c>
        <v>Dağıtım-AG</v>
      </c>
      <c>
        <v>Uzun</v>
      </c>
      <c>
        <v>Şebeke işletmecisi</v>
      </c>
      <c>
        <v>Bildirimli</v>
      </c>
      <c>
        <is>
          <t>14.07.2023 09:29:15</t>
        </is>
      </c>
      <c>
        <is>
          <t>14.07.2023 11:37:00</t>
        </is>
      </c>
      <c>
        <v>2.129166666</v>
      </c>
      <c>
        <v>0</v>
      </c>
      <c>
        <v>383</v>
      </c>
      <c>
        <v>0</v>
      </c>
      <c>
        <v>0</v>
      </c>
      <c>
        <v>0</v>
      </c>
      <c>
        <v>32</v>
      </c>
      <c>
        <v>0</v>
      </c>
      <c>
        <v>0</v>
      </c>
      <c>
        <v>0</v>
      </c>
      <c>
        <v>169.1691650883186</v>
      </c>
      <c>
        <v>0</v>
      </c>
      <c>
        <v>0</v>
      </c>
      <c>
        <v>0</v>
      </c>
      <c>
        <v>89.21496674418007</v>
      </c>
      <c>
        <v>0</v>
      </c>
      <c>
        <v>0</v>
      </c>
      <c>
        <v>258.38413183249867</v>
      </c>
    </row>
    <row>
      <c>
        <v>2607740</v>
      </c>
      <c>
        <v>1</v>
      </c>
      <c>
        <is>
          <t>İZMİR</t>
        </is>
      </c>
      <c>
        <v>BERGAMA</v>
      </c>
      <c>
        <is>
          <t>AG Fideri</t>
        </is>
      </c>
      <c>
        <v>YENİ KENT TR-3 35-16-M00028_A_56395766_56395766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14.07.2023 14:09:13</t>
        </is>
      </c>
      <c>
        <is>
          <t>14.07.2023 14:33:03</t>
        </is>
      </c>
      <c>
        <v>0.397222222</v>
      </c>
      <c>
        <v>0</v>
      </c>
      <c>
        <v>18</v>
      </c>
      <c>
        <v>0</v>
      </c>
      <c>
        <v>0</v>
      </c>
      <c>
        <v>0</v>
      </c>
      <c>
        <v>12</v>
      </c>
      <c>
        <v>0</v>
      </c>
      <c>
        <v>0</v>
      </c>
      <c>
        <v>0</v>
      </c>
      <c>
        <v>1.7248414618406398</v>
      </c>
      <c>
        <v>0</v>
      </c>
      <c>
        <v>0</v>
      </c>
      <c>
        <v>0</v>
      </c>
      <c>
        <v>4.355281589680132</v>
      </c>
      <c>
        <v>0</v>
      </c>
      <c>
        <v>0</v>
      </c>
      <c>
        <v>6.080123051520772</v>
      </c>
    </row>
    <row>
      <c>
        <v>2608032</v>
      </c>
      <c>
        <v>1</v>
      </c>
      <c>
        <is>
          <t>İZMİR</t>
        </is>
      </c>
      <c>
        <v>URLA</v>
      </c>
      <c>
        <is>
          <t>Kullanıcı Bağlantı Hattı</t>
        </is>
      </c>
      <c>
        <v>TR-79 DEREKENARI 35-19-L00079_956680985_956680985</v>
      </c>
      <c>
        <v>AG Branşman Yeraltı Kablo Arızası</v>
      </c>
      <c>
        <v>Dağıtım-AG</v>
      </c>
      <c>
        <v>Uzun</v>
      </c>
      <c>
        <v>Şebeke işletmecisi</v>
      </c>
      <c>
        <v>Bildirimsiz</v>
      </c>
      <c>
        <is>
          <t>14.07.2023 16:56:11</t>
        </is>
      </c>
      <c>
        <is>
          <t>14.07.2023 21:13:09</t>
        </is>
      </c>
      <c>
        <v>4.282777777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1.5506467473243342</v>
      </c>
      <c>
        <v>0</v>
      </c>
      <c>
        <v>0</v>
      </c>
      <c>
        <v>0</v>
      </c>
      <c>
        <v>0</v>
      </c>
      <c>
        <v>0</v>
      </c>
      <c>
        <v>0</v>
      </c>
      <c>
        <v>1.5506467473243342</v>
      </c>
    </row>
    <row>
      <c>
        <v>2607843</v>
      </c>
      <c>
        <v>1</v>
      </c>
      <c>
        <is>
          <t>İZMİR</t>
        </is>
      </c>
      <c>
        <v>URLA</v>
      </c>
      <c>
        <is>
          <t>Dağıtım Transformatörü</t>
        </is>
      </c>
      <c>
        <v>TR-322 35-19-M00521_35-19-M00521_80491819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14.07.2023 15:05:11</t>
        </is>
      </c>
      <c>
        <is>
          <t>14.07.2023 19:53:18</t>
        </is>
      </c>
      <c>
        <v>4.801944444</v>
      </c>
      <c>
        <v>0</v>
      </c>
      <c>
        <v>152</v>
      </c>
      <c>
        <v>0</v>
      </c>
      <c>
        <v>33</v>
      </c>
      <c>
        <v>0</v>
      </c>
      <c>
        <v>35</v>
      </c>
      <c>
        <v>0</v>
      </c>
      <c>
        <v>0</v>
      </c>
      <c>
        <v>0</v>
      </c>
      <c>
        <v>333.43783789166883</v>
      </c>
      <c>
        <v>0</v>
      </c>
      <c>
        <v>109.04874324686621</v>
      </c>
      <c>
        <v>0</v>
      </c>
      <c>
        <v>233.68962949948664</v>
      </c>
      <c>
        <v>0</v>
      </c>
      <c>
        <v>0</v>
      </c>
      <c>
        <v>676.1762106380216</v>
      </c>
    </row>
    <row>
      <c>
        <v>2608035</v>
      </c>
      <c>
        <v>1</v>
      </c>
      <c>
        <is>
          <t>MANİSA</t>
        </is>
      </c>
      <c>
        <v>YUNUSEMRE</v>
      </c>
      <c>
        <is>
          <t>Saha Dağıtım Kutusu (SDK)</t>
        </is>
      </c>
      <c>
        <v>DM-1/65 45-71-M00011_A A1b_45125307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14.07.2023 16:58:56</t>
        </is>
      </c>
      <c>
        <is>
          <t>14.07.2023 18:44:42</t>
        </is>
      </c>
      <c>
        <v>1.762777777</v>
      </c>
      <c>
        <v>0</v>
      </c>
      <c>
        <v>113</v>
      </c>
      <c>
        <v>0</v>
      </c>
      <c>
        <v>0</v>
      </c>
      <c>
        <v>0</v>
      </c>
      <c>
        <v>23</v>
      </c>
      <c>
        <v>0</v>
      </c>
      <c>
        <v>0</v>
      </c>
      <c>
        <v>0</v>
      </c>
      <c>
        <v>51.02010554581981</v>
      </c>
      <c>
        <v>0</v>
      </c>
      <c>
        <v>0</v>
      </c>
      <c>
        <v>0</v>
      </c>
      <c>
        <v>89.07046742164172</v>
      </c>
      <c>
        <v>0</v>
      </c>
      <c>
        <v>0</v>
      </c>
      <c>
        <v>140.09057296746153</v>
      </c>
    </row>
    <row>
      <c>
        <v>2608367</v>
      </c>
      <c>
        <v>1</v>
      </c>
      <c>
        <is>
          <t>İZMİR</t>
        </is>
      </c>
      <c>
        <v>DİKİLİ</v>
      </c>
      <c>
        <is>
          <t>OG Fideri</t>
        </is>
      </c>
      <c>
        <v>ÇANDARLI DM-TR-20 35-30-M00020_HatBaşıAyırıcı_53139098 M02_53139098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14.07.2023 20:29:51</t>
        </is>
      </c>
      <c>
        <is>
          <t>15.07.2023 02:36:46</t>
        </is>
      </c>
      <c>
        <v>6.115277777</v>
      </c>
      <c>
        <v>0</v>
      </c>
      <c>
        <v>282</v>
      </c>
      <c>
        <v>0</v>
      </c>
      <c>
        <v>0</v>
      </c>
      <c>
        <v>0</v>
      </c>
      <c>
        <v>24</v>
      </c>
      <c>
        <v>0</v>
      </c>
      <c>
        <v>0</v>
      </c>
      <c>
        <v>0</v>
      </c>
      <c>
        <v>357.1525113848153</v>
      </c>
      <c>
        <v>0</v>
      </c>
      <c>
        <v>0</v>
      </c>
      <c>
        <v>0</v>
      </c>
      <c>
        <v>109.74774676414349</v>
      </c>
      <c>
        <v>0</v>
      </c>
      <c>
        <v>0</v>
      </c>
      <c>
        <v>466.90025814895876</v>
      </c>
    </row>
    <row>
      <c>
        <v>2607534</v>
      </c>
      <c>
        <v>1</v>
      </c>
      <c>
        <is>
          <t>İZMİR</t>
        </is>
      </c>
      <c>
        <v>DİKİLİ</v>
      </c>
      <c>
        <is>
          <t>AG Fideri</t>
        </is>
      </c>
      <c>
        <v>ÇANDARLI TR-6 35-30-M00006_D_56367264_56367264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14.07.2023 11:06:12</t>
        </is>
      </c>
      <c>
        <is>
          <t>14.07.2023 14:53:57</t>
        </is>
      </c>
      <c>
        <v>3.795833333</v>
      </c>
      <c>
        <v>0</v>
      </c>
      <c>
        <v>191</v>
      </c>
      <c>
        <v>0</v>
      </c>
      <c>
        <v>0</v>
      </c>
      <c>
        <v>0</v>
      </c>
      <c>
        <v>8</v>
      </c>
      <c>
        <v>0</v>
      </c>
      <c>
        <v>0</v>
      </c>
      <c>
        <v>0</v>
      </c>
      <c>
        <v>171.6278325012438</v>
      </c>
      <c>
        <v>0</v>
      </c>
      <c>
        <v>0</v>
      </c>
      <c>
        <v>0</v>
      </c>
      <c>
        <v>52.014647869418795</v>
      </c>
      <c>
        <v>0</v>
      </c>
      <c>
        <v>0</v>
      </c>
      <c>
        <v>223.6424803706626</v>
      </c>
    </row>
    <row>
      <c>
        <v>2608198</v>
      </c>
      <c>
        <v>1</v>
      </c>
      <c>
        <is>
          <t>İZMİR</t>
        </is>
      </c>
      <c>
        <v>MENEMEN</v>
      </c>
      <c>
        <is>
          <t>Saha Dağıtım Kutusu (SDK)</t>
        </is>
      </c>
      <c>
        <v>ULUKENT DM-1/11 35-28-M00569_12018993 c1b_5882929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14.07.2023 18:27:45</t>
        </is>
      </c>
      <c>
        <is>
          <t>14.07.2023 20:07:58</t>
        </is>
      </c>
      <c>
        <v>1.670277777</v>
      </c>
      <c>
        <v>0</v>
      </c>
      <c>
        <v>69</v>
      </c>
      <c>
        <v>0</v>
      </c>
      <c>
        <v>0</v>
      </c>
      <c>
        <v>0</v>
      </c>
      <c>
        <v>13</v>
      </c>
      <c>
        <v>0</v>
      </c>
      <c>
        <v>0</v>
      </c>
      <c>
        <v>0</v>
      </c>
      <c>
        <v>31.592469873770735</v>
      </c>
      <c>
        <v>0</v>
      </c>
      <c>
        <v>0</v>
      </c>
      <c>
        <v>0</v>
      </c>
      <c>
        <v>14.480580314035125</v>
      </c>
      <c>
        <v>0</v>
      </c>
      <c>
        <v>0</v>
      </c>
      <c>
        <v>46.07305018780586</v>
      </c>
    </row>
    <row>
      <c>
        <v>2607202</v>
      </c>
      <c>
        <v>1</v>
      </c>
      <c>
        <is>
          <t>İZMİR</t>
        </is>
      </c>
      <c>
        <v>BORNOVA</v>
      </c>
      <c>
        <is>
          <t>Kullanıcı Bağlantı Hattı</t>
        </is>
      </c>
      <c>
        <v>K-1330 35-02-K01330_912742441_912742441</v>
      </c>
      <c>
        <v>AG Branşman Yeraltı Kablo Arızası</v>
      </c>
      <c>
        <v>Dağıtım-AG</v>
      </c>
      <c>
        <v>Uzun</v>
      </c>
      <c>
        <v>Şebeke işletmecisi</v>
      </c>
      <c>
        <v>Bildirimsiz</v>
      </c>
      <c>
        <is>
          <t>14.07.2023 03:03:42</t>
        </is>
      </c>
      <c>
        <is>
          <t>14.07.2023 05:33:22</t>
        </is>
      </c>
      <c>
        <v>2.494444444</v>
      </c>
      <c>
        <v>0</v>
      </c>
      <c>
        <v>32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19.80808260117116</v>
      </c>
      <c>
        <v>0</v>
      </c>
      <c>
        <v>0</v>
      </c>
      <c>
        <v>0</v>
      </c>
      <c>
        <v>0</v>
      </c>
      <c>
        <v>0</v>
      </c>
      <c>
        <v>0</v>
      </c>
      <c>
        <v>19.80808260117116</v>
      </c>
    </row>
    <row>
      <c>
        <v>2608012</v>
      </c>
      <c>
        <v>1</v>
      </c>
      <c>
        <is>
          <t>İZMİR</t>
        </is>
      </c>
      <c>
        <v>FOÇA</v>
      </c>
      <c>
        <is>
          <t>Saha Dağıtım Kutusu (SDK)</t>
        </is>
      </c>
      <c>
        <v>FOÇA TR-46 35-23-L00046_42135219 f3b_42054557</v>
      </c>
      <c>
        <v>AG Box / Sdk Giriş Sigorta Atığı</v>
      </c>
      <c>
        <v>Dağıtım-AG</v>
      </c>
      <c>
        <v>Uzun</v>
      </c>
      <c>
        <v>Şebeke işletmecisi</v>
      </c>
      <c>
        <v>Bildirimsiz</v>
      </c>
      <c>
        <is>
          <t>14.07.2023 16:43:02</t>
        </is>
      </c>
      <c>
        <is>
          <t>14.07.2023 18:16:07</t>
        </is>
      </c>
      <c>
        <v>1.551388888</v>
      </c>
      <c>
        <v>0</v>
      </c>
      <c>
        <v>97</v>
      </c>
      <c>
        <v>0</v>
      </c>
      <c>
        <v>0</v>
      </c>
      <c>
        <v>0</v>
      </c>
      <c>
        <v>69</v>
      </c>
      <c>
        <v>0</v>
      </c>
      <c>
        <v>0</v>
      </c>
      <c>
        <v>0</v>
      </c>
      <c>
        <v>37.37052871970792</v>
      </c>
      <c>
        <v>0</v>
      </c>
      <c>
        <v>0</v>
      </c>
      <c>
        <v>0</v>
      </c>
      <c>
        <v>191.2925786325498</v>
      </c>
      <c>
        <v>0</v>
      </c>
      <c>
        <v>0</v>
      </c>
      <c>
        <v>228.66310735225773</v>
      </c>
    </row>
    <row>
      <c>
        <v>2608653</v>
      </c>
      <c>
        <v>1</v>
      </c>
      <c>
        <is>
          <t>İZMİR</t>
        </is>
      </c>
      <c>
        <v>FOÇA</v>
      </c>
      <c>
        <is>
          <t>Dağıtım Transformatörü</t>
        </is>
      </c>
      <c>
        <v>YENİ FOÇA TR-26 35-23-M00026_35-23-M00026_2372624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14.07.2023 23:38:52</t>
        </is>
      </c>
      <c>
        <is>
          <t>15.07.2023 02:10:41</t>
        </is>
      </c>
      <c>
        <v>2.530277777</v>
      </c>
      <c>
        <v>0</v>
      </c>
      <c>
        <v>643</v>
      </c>
      <c>
        <v>0</v>
      </c>
      <c>
        <v>1</v>
      </c>
      <c>
        <v>0</v>
      </c>
      <c>
        <v>182</v>
      </c>
      <c>
        <v>0</v>
      </c>
      <c>
        <v>0</v>
      </c>
      <c>
        <v>0</v>
      </c>
      <c>
        <v>315.0013011474374</v>
      </c>
      <c>
        <v>0</v>
      </c>
      <c>
        <v>0</v>
      </c>
      <c>
        <v>0</v>
      </c>
      <c>
        <v>358.1880991555826</v>
      </c>
      <c>
        <v>0</v>
      </c>
      <c>
        <v>0</v>
      </c>
      <c>
        <v>673.18940030302</v>
      </c>
    </row>
    <row>
      <c>
        <v>2608241</v>
      </c>
      <c>
        <v>1</v>
      </c>
      <c>
        <is>
          <t>İZMİR</t>
        </is>
      </c>
      <c>
        <v>MENDERES</v>
      </c>
      <c>
        <is>
          <t>OG Fideri</t>
        </is>
      </c>
      <c>
        <v>TR-32 DEREKÖY 35-22-M00032_DIREK TIPI TRAFO HUCRESI H01_2110345</v>
      </c>
      <c>
        <v>OG Trafo Arızası</v>
      </c>
      <c>
        <v>Dağıtım-OG</v>
      </c>
      <c>
        <v>Uzun</v>
      </c>
      <c>
        <v>Şebeke işletmecisi</v>
      </c>
      <c>
        <v>Bildirimsiz</v>
      </c>
      <c>
        <is>
          <t>14.07.2023 19:06:44</t>
        </is>
      </c>
      <c>
        <is>
          <t>15.07.2023 00:19:37</t>
        </is>
      </c>
      <c>
        <v>5.214722222</v>
      </c>
      <c>
        <v>0</v>
      </c>
      <c>
        <v>48</v>
      </c>
      <c>
        <v>0</v>
      </c>
      <c>
        <v>15</v>
      </c>
      <c>
        <v>0</v>
      </c>
      <c>
        <v>4</v>
      </c>
      <c>
        <v>0</v>
      </c>
      <c>
        <v>1</v>
      </c>
      <c>
        <v>0</v>
      </c>
      <c>
        <v>83.95028173366612</v>
      </c>
      <c>
        <v>0</v>
      </c>
      <c>
        <v>33.03528755852702</v>
      </c>
      <c>
        <v>0</v>
      </c>
      <c>
        <v>19.025403478332922</v>
      </c>
      <c>
        <v>0</v>
      </c>
      <c>
        <v>21.65142767653446</v>
      </c>
      <c>
        <v>157.66240044706052</v>
      </c>
    </row>
    <row>
      <c>
        <v>2608112</v>
      </c>
      <c>
        <v>1</v>
      </c>
      <c>
        <is>
          <t>MANİSA</t>
        </is>
      </c>
      <c>
        <v>AKHİSAR</v>
      </c>
      <c>
        <is>
          <t>Kullanıcı Bağlantı Hattı</t>
        </is>
      </c>
      <c>
        <v>TR-1/18-A 45-72-M00102_956503782_956503782</v>
      </c>
      <c>
        <v>AG Box / Sdk Abone Çıkış Sigorta Atığı</v>
      </c>
      <c>
        <v>Dağıtım-AG</v>
      </c>
      <c>
        <v>Uzun</v>
      </c>
      <c>
        <v>Şebeke işletmecisi</v>
      </c>
      <c>
        <v>Bildirimsiz</v>
      </c>
      <c>
        <is>
          <t>14.07.2023 17:57:23</t>
        </is>
      </c>
      <c>
        <is>
          <t>14.07.2023 18:08:16</t>
        </is>
      </c>
      <c>
        <v>0.181388888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0.07623751769912025</v>
      </c>
      <c>
        <v>0</v>
      </c>
      <c>
        <v>0</v>
      </c>
      <c>
        <v>0</v>
      </c>
      <c>
        <v>0</v>
      </c>
      <c>
        <v>0</v>
      </c>
      <c>
        <v>0</v>
      </c>
      <c>
        <v>0.07623751769912025</v>
      </c>
    </row>
    <row>
      <c>
        <v>2608155</v>
      </c>
      <c>
        <v>1</v>
      </c>
      <c>
        <is>
          <t>İZMİR</t>
        </is>
      </c>
      <c>
        <v>ÇİĞLİ</v>
      </c>
      <c>
        <is>
          <t>Saha Dağıtım Kutusu (SDK)</t>
        </is>
      </c>
      <c>
        <v>K-1887 35-09-K01887_B b1b_5887405</v>
      </c>
      <c>
        <v>AG Box / Sdk Giriş Sigorta Atığı</v>
      </c>
      <c>
        <v>Dağıtım-AG</v>
      </c>
      <c>
        <v>Uzun</v>
      </c>
      <c>
        <v>Şebeke işletmecisi</v>
      </c>
      <c>
        <v>Bildirimsiz</v>
      </c>
      <c>
        <is>
          <t>14.07.2023 18:09:01</t>
        </is>
      </c>
      <c>
        <is>
          <t>14.07.2023 20:26:08</t>
        </is>
      </c>
      <c>
        <v>2.285277777</v>
      </c>
      <c>
        <v>0</v>
      </c>
      <c>
        <v>151</v>
      </c>
      <c>
        <v>0</v>
      </c>
      <c>
        <v>0</v>
      </c>
      <c>
        <v>0</v>
      </c>
      <c>
        <v>44</v>
      </c>
      <c>
        <v>0</v>
      </c>
      <c>
        <v>0</v>
      </c>
      <c>
        <v>0</v>
      </c>
      <c>
        <v>98.82967482619812</v>
      </c>
      <c>
        <v>0</v>
      </c>
      <c>
        <v>0</v>
      </c>
      <c>
        <v>0</v>
      </c>
      <c>
        <v>114.70547812817347</v>
      </c>
      <c>
        <v>0</v>
      </c>
      <c>
        <v>0</v>
      </c>
      <c>
        <v>213.5351529543716</v>
      </c>
    </row>
    <row>
      <c>
        <v>2607757</v>
      </c>
      <c>
        <v>1</v>
      </c>
      <c>
        <is>
          <t>İZMİR</t>
        </is>
      </c>
      <c>
        <v>ÖDEMİŞ</v>
      </c>
      <c>
        <is>
          <t>AG Fideri</t>
        </is>
      </c>
      <c>
        <v>BIÇAKÇI OVACIK TR-4 35-15-L00083_A_91224724_91224724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14.07.2023 14:21:40</t>
        </is>
      </c>
      <c>
        <is>
          <t>14.07.2023 15:26:11</t>
        </is>
      </c>
      <c>
        <v>1.075277777</v>
      </c>
      <c>
        <v>0</v>
      </c>
      <c>
        <v>11</v>
      </c>
      <c>
        <v>0</v>
      </c>
      <c>
        <v>12</v>
      </c>
      <c>
        <v>0</v>
      </c>
      <c>
        <v>13</v>
      </c>
      <c>
        <v>0</v>
      </c>
      <c>
        <v>0</v>
      </c>
      <c>
        <v>0</v>
      </c>
      <c>
        <v>2.149870441465766</v>
      </c>
      <c>
        <v>0</v>
      </c>
      <c>
        <v>6.618975982468566</v>
      </c>
      <c>
        <v>0</v>
      </c>
      <c>
        <v>28.18303677862923</v>
      </c>
      <c>
        <v>0</v>
      </c>
      <c>
        <v>0</v>
      </c>
      <c>
        <v>36.951883202563565</v>
      </c>
    </row>
    <row>
      <c>
        <v>2607265</v>
      </c>
      <c>
        <v>1</v>
      </c>
      <c>
        <is>
          <t>İZMİR</t>
        </is>
      </c>
      <c>
        <v>KONAK</v>
      </c>
      <c>
        <is>
          <t>AG Fideri</t>
        </is>
      </c>
      <c>
        <v>K-206 35-01-K00206_D_56374053_56374053</v>
      </c>
      <c>
        <v>Hırsızlık</v>
      </c>
      <c>
        <v>Dağıtım-AG</v>
      </c>
      <c>
        <v>Uzun</v>
      </c>
      <c>
        <v>Dışsal</v>
      </c>
      <c>
        <v>Bildirimsiz</v>
      </c>
      <c>
        <is>
          <t>14.07.2023 06:37:51</t>
        </is>
      </c>
      <c>
        <is>
          <t>14.07.2023 08:37:16</t>
        </is>
      </c>
      <c>
        <v>1.990277777</v>
      </c>
      <c>
        <v>0</v>
      </c>
      <c>
        <v>42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14.963909103271543</v>
      </c>
      <c>
        <v>0</v>
      </c>
      <c>
        <v>0</v>
      </c>
      <c>
        <v>0</v>
      </c>
      <c>
        <v>2.626303435902222</v>
      </c>
      <c>
        <v>0</v>
      </c>
      <c>
        <v>0</v>
      </c>
      <c>
        <v>17.590212539173766</v>
      </c>
    </row>
    <row>
      <c>
        <v>2608447</v>
      </c>
      <c>
        <v>1</v>
      </c>
      <c>
        <is>
          <t>MANİSA</t>
        </is>
      </c>
      <c>
        <v>SALİHLİ</v>
      </c>
      <c>
        <is>
          <t>Dağıtım Transformatörü</t>
        </is>
      </c>
      <c>
        <v>BAĞCILAR TR-3 45-78-M00685_45-78-M00685_2352422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14.07.2023 21:12:46</t>
        </is>
      </c>
      <c>
        <is>
          <t>15.07.2023 00:48:14</t>
        </is>
      </c>
      <c>
        <v>3.591111111</v>
      </c>
      <c>
        <v>0</v>
      </c>
      <c>
        <v>6</v>
      </c>
      <c>
        <v>0</v>
      </c>
      <c>
        <v>8</v>
      </c>
      <c>
        <v>0</v>
      </c>
      <c>
        <v>4</v>
      </c>
      <c>
        <v>0</v>
      </c>
      <c>
        <v>0</v>
      </c>
      <c>
        <v>0</v>
      </c>
      <c>
        <v>9.365112543171342</v>
      </c>
      <c>
        <v>0</v>
      </c>
      <c>
        <v>38.560431447256015</v>
      </c>
      <c>
        <v>0</v>
      </c>
      <c>
        <v>12.03284877528907</v>
      </c>
      <c>
        <v>0</v>
      </c>
      <c>
        <v>0</v>
      </c>
      <c>
        <v>59.958392765716425</v>
      </c>
    </row>
    <row>
      <c>
        <v>2607365</v>
      </c>
      <c>
        <v>1</v>
      </c>
      <c>
        <is>
          <t>MANİSA</t>
        </is>
      </c>
      <c>
        <v>TURGUTLU</v>
      </c>
      <c>
        <is>
          <t>Dağıtım Transformatörü</t>
        </is>
      </c>
      <c>
        <v>TR-2/11-A 45-83-L00156_45-83-L00156_2355087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14.07.2023 09:22:11</t>
        </is>
      </c>
      <c>
        <is>
          <t>14.07.2023 11:28:26</t>
        </is>
      </c>
      <c>
        <v>2.104166666</v>
      </c>
      <c>
        <v>0</v>
      </c>
      <c>
        <v>232</v>
      </c>
      <c>
        <v>0</v>
      </c>
      <c>
        <v>11</v>
      </c>
      <c>
        <v>0</v>
      </c>
      <c>
        <v>17</v>
      </c>
      <c>
        <v>0</v>
      </c>
      <c>
        <v>0</v>
      </c>
      <c>
        <v>0</v>
      </c>
      <c>
        <v>124.69789891955163</v>
      </c>
      <c>
        <v>0</v>
      </c>
      <c>
        <v>25.21659830443424</v>
      </c>
      <c>
        <v>0</v>
      </c>
      <c>
        <v>25.650673581274468</v>
      </c>
      <c>
        <v>0</v>
      </c>
      <c>
        <v>0</v>
      </c>
      <c>
        <v>175.56517080526035</v>
      </c>
    </row>
    <row>
      <c>
        <v>2608055</v>
      </c>
      <c>
        <v>1</v>
      </c>
      <c>
        <is>
          <t>MANİSA</t>
        </is>
      </c>
      <c>
        <v>TURGUTLU</v>
      </c>
      <c>
        <is>
          <t>AG Fideri</t>
        </is>
      </c>
      <c>
        <v>AVŞAR TR-2 45-83-L00352_D_56399731_56399731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14.07.2023 17:16:54</t>
        </is>
      </c>
      <c>
        <is>
          <t>14.07.2023 20:56:13</t>
        </is>
      </c>
      <c>
        <v>3.655277777</v>
      </c>
      <c>
        <v>0</v>
      </c>
      <c>
        <v>9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10.26967315009284</v>
      </c>
      <c>
        <v>0</v>
      </c>
      <c>
        <v>0</v>
      </c>
      <c>
        <v>0</v>
      </c>
      <c>
        <v>0.0011785371735662223</v>
      </c>
      <c>
        <v>0</v>
      </c>
      <c>
        <v>0</v>
      </c>
      <c>
        <v>10.270851687266406</v>
      </c>
    </row>
    <row>
      <c>
        <v>2607998</v>
      </c>
      <c>
        <v>1</v>
      </c>
      <c>
        <is>
          <t>İZMİR</t>
        </is>
      </c>
      <c>
        <v>BUCA</v>
      </c>
      <c>
        <is>
          <t>AG Fideri</t>
        </is>
      </c>
      <c>
        <v>K-3499 35-03-K03499_C_56365919_56365919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14.07.2023 16:31:09</t>
        </is>
      </c>
      <c>
        <is>
          <t>14.07.2023 18:19:24</t>
        </is>
      </c>
      <c>
        <v>1.804166666</v>
      </c>
      <c>
        <v>0</v>
      </c>
      <c>
        <v>388</v>
      </c>
      <c>
        <v>0</v>
      </c>
      <c>
        <v>0</v>
      </c>
      <c>
        <v>0</v>
      </c>
      <c>
        <v>26</v>
      </c>
      <c>
        <v>0</v>
      </c>
      <c>
        <v>0</v>
      </c>
      <c>
        <v>0</v>
      </c>
      <c>
        <v>188.63537641441417</v>
      </c>
      <c>
        <v>0</v>
      </c>
      <c>
        <v>0</v>
      </c>
      <c>
        <v>0</v>
      </c>
      <c>
        <v>32.23048752027798</v>
      </c>
      <c>
        <v>0</v>
      </c>
      <c>
        <v>0</v>
      </c>
      <c>
        <v>220.86586393469216</v>
      </c>
    </row>
    <row>
      <c>
        <v>2607334</v>
      </c>
      <c>
        <v>1</v>
      </c>
      <c>
        <is>
          <t>İZMİR</t>
        </is>
      </c>
      <c>
        <v>KARABURUN</v>
      </c>
      <c>
        <is>
          <t>DM</t>
        </is>
      </c>
      <c>
        <v>MORDOĞAN İM 35-21-A00002_KARABURUN 15,8 (MORDOĞAN KÖYLER) L12_2303193</v>
      </c>
      <c>
        <v>Şebeke Yenileme ve Kapasite Artışı Çalışması</v>
      </c>
      <c>
        <v>Dağıtım-OG</v>
      </c>
      <c>
        <v>Uzun</v>
      </c>
      <c>
        <v>Şebeke işletmecisi</v>
      </c>
      <c>
        <v>Bildirimli</v>
      </c>
      <c>
        <is>
          <t>14.07.2023 09:01:57</t>
        </is>
      </c>
      <c>
        <is>
          <t>14.07.2023 16:26:25</t>
        </is>
      </c>
      <c>
        <v>7.407777777</v>
      </c>
      <c>
        <v>2</v>
      </c>
      <c>
        <v>1956</v>
      </c>
      <c>
        <v>1</v>
      </c>
      <c>
        <v>36</v>
      </c>
      <c>
        <v>7</v>
      </c>
      <c>
        <v>202</v>
      </c>
      <c>
        <v>0</v>
      </c>
      <c>
        <v>3</v>
      </c>
      <c>
        <v>7.798713196382631</v>
      </c>
      <c>
        <v>2950.7369883956176</v>
      </c>
      <c>
        <v>2.1336585178071448</v>
      </c>
      <c>
        <v>77.92219388019822</v>
      </c>
      <c>
        <v>300.20995266584436</v>
      </c>
      <c>
        <v>1566.5216792697893</v>
      </c>
      <c>
        <v>0</v>
      </c>
      <c>
        <v>1272.7650871601354</v>
      </c>
      <c>
        <v>6178.088273085775</v>
      </c>
    </row>
    <row>
      <c>
        <v>2608330</v>
      </c>
      <c>
        <v>1</v>
      </c>
      <c>
        <is>
          <t>İZMİR</t>
        </is>
      </c>
      <c>
        <v>BAYINDIR</v>
      </c>
      <c>
        <is>
          <t>Dağıtım Transformatörü</t>
        </is>
      </c>
      <c>
        <v>SÖĞÜTÖREN TR-1 35-20-L00347_35-20-L00347_2360688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14.07.2023 19:57:21</t>
        </is>
      </c>
      <c>
        <is>
          <t>14.07.2023 22:20:46</t>
        </is>
      </c>
      <c>
        <v>2.390277777</v>
      </c>
      <c>
        <v>0</v>
      </c>
      <c>
        <v>73</v>
      </c>
      <c>
        <v>0</v>
      </c>
      <c>
        <v>23</v>
      </c>
      <c>
        <v>0</v>
      </c>
      <c>
        <v>16</v>
      </c>
      <c>
        <v>0</v>
      </c>
      <c>
        <v>0</v>
      </c>
      <c>
        <v>0</v>
      </c>
      <c>
        <v>44.74423328603056</v>
      </c>
      <c>
        <v>0</v>
      </c>
      <c>
        <v>40.83169064898291</v>
      </c>
      <c>
        <v>0</v>
      </c>
      <c>
        <v>24.504444945689617</v>
      </c>
      <c>
        <v>0</v>
      </c>
      <c>
        <v>0</v>
      </c>
      <c>
        <v>110.08036888070308</v>
      </c>
    </row>
    <row>
      <c>
        <v>2608021</v>
      </c>
      <c>
        <v>1</v>
      </c>
      <c>
        <is>
          <t>İZMİR</t>
        </is>
      </c>
      <c>
        <v>TORBALI</v>
      </c>
      <c>
        <is>
          <t>Dağıtım Transformatörü</t>
        </is>
      </c>
      <c>
        <v>TR-53 35-26-M00053_35-26-M00053_2375748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14.07.2023 16:50:23</t>
        </is>
      </c>
      <c>
        <is>
          <t>14.07.2023 18:00:33</t>
        </is>
      </c>
      <c>
        <v>1.169444444</v>
      </c>
      <c>
        <v>0</v>
      </c>
      <c>
        <v>454</v>
      </c>
      <c>
        <v>0</v>
      </c>
      <c>
        <v>0</v>
      </c>
      <c>
        <v>0</v>
      </c>
      <c>
        <v>134</v>
      </c>
      <c>
        <v>0</v>
      </c>
      <c>
        <v>0</v>
      </c>
      <c>
        <v>0</v>
      </c>
      <c>
        <v>131.21138865718922</v>
      </c>
      <c>
        <v>0</v>
      </c>
      <c>
        <v>0</v>
      </c>
      <c>
        <v>0</v>
      </c>
      <c>
        <v>134.51232173520796</v>
      </c>
      <c>
        <v>0</v>
      </c>
      <c>
        <v>0</v>
      </c>
      <c>
        <v>265.72371039239715</v>
      </c>
    </row>
    <row>
      <c>
        <v>2607288</v>
      </c>
      <c>
        <v>1</v>
      </c>
      <c>
        <is>
          <t>İZMİR</t>
        </is>
      </c>
      <c>
        <v>BAYINDIR</v>
      </c>
      <c>
        <is>
          <t>DM</t>
        </is>
      </c>
      <c>
        <v>ÇIRPI İM 35-20-A00002_ÇIPPI TİRE SULAMA M10_2056273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14.07.2023 07:25:12</t>
        </is>
      </c>
      <c>
        <is>
          <t>14.07.2023 07:41:00</t>
        </is>
      </c>
      <c>
        <v>0.263333333</v>
      </c>
      <c>
        <v>0</v>
      </c>
      <c>
        <v>21</v>
      </c>
      <c>
        <v>30</v>
      </c>
      <c>
        <v>194</v>
      </c>
      <c>
        <v>8</v>
      </c>
      <c>
        <v>63</v>
      </c>
      <c>
        <v>2</v>
      </c>
      <c>
        <v>0</v>
      </c>
      <c>
        <v>0</v>
      </c>
      <c>
        <v>2.5652009656557597</v>
      </c>
      <c>
        <v>99.68116079285414</v>
      </c>
      <c>
        <v>407.41423662585674</v>
      </c>
      <c>
        <v>15.046873738352428</v>
      </c>
      <c>
        <v>60.33817218395564</v>
      </c>
      <c>
        <v>24.4334384146133</v>
      </c>
      <c>
        <v>0</v>
      </c>
      <c>
        <v>609.479082721288</v>
      </c>
    </row>
    <row>
      <c>
        <v>2607643</v>
      </c>
      <c>
        <v>1</v>
      </c>
      <c>
        <is>
          <t>İZMİR</t>
        </is>
      </c>
      <c>
        <v>BERGAMA</v>
      </c>
      <c>
        <is>
          <t>DM</t>
        </is>
      </c>
      <c>
        <v>AŞAĞIKIRIKLAR DM 35-16-M00448_AŞAĞIKIRIKLAR M06_2334651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14.07.2023 12:30:06</t>
        </is>
      </c>
      <c>
        <is>
          <t>14.07.2023 13:38:43</t>
        </is>
      </c>
      <c>
        <v>1.143611111</v>
      </c>
      <c>
        <v>0</v>
      </c>
      <c>
        <v>230</v>
      </c>
      <c>
        <v>0</v>
      </c>
      <c>
        <v>37</v>
      </c>
      <c>
        <v>1</v>
      </c>
      <c>
        <v>40</v>
      </c>
      <c>
        <v>1</v>
      </c>
      <c>
        <v>0</v>
      </c>
      <c>
        <v>0</v>
      </c>
      <c>
        <v>59.1369962525594</v>
      </c>
      <c>
        <v>0</v>
      </c>
      <c>
        <v>110.40228828448603</v>
      </c>
      <c>
        <v>2.471400710617222</v>
      </c>
      <c>
        <v>55.58285005735416</v>
      </c>
      <c>
        <v>2.189968080767675</v>
      </c>
      <c>
        <v>0</v>
      </c>
      <c>
        <v>229.78350338578448</v>
      </c>
    </row>
    <row>
      <c>
        <v>2608307</v>
      </c>
      <c>
        <v>1</v>
      </c>
      <c>
        <is>
          <t>İZMİR</t>
        </is>
      </c>
      <c>
        <v>KINIK</v>
      </c>
      <c>
        <is>
          <t>Dağıtım Transformatörü</t>
        </is>
      </c>
      <c>
        <v>ARAPLI OVASI TR-2 35-16-M00748_35-16-M00748_2364652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14.07.2023 19:51:54</t>
        </is>
      </c>
      <c>
        <is>
          <t>14.07.2023 20:27:13</t>
        </is>
      </c>
      <c>
        <v>0.588611111</v>
      </c>
      <c>
        <v>0</v>
      </c>
      <c>
        <v>13</v>
      </c>
      <c>
        <v>0</v>
      </c>
      <c>
        <v>20</v>
      </c>
      <c>
        <v>0</v>
      </c>
      <c>
        <v>3</v>
      </c>
      <c>
        <v>0</v>
      </c>
      <c>
        <v>0</v>
      </c>
      <c>
        <v>0</v>
      </c>
      <c>
        <v>22.951832601107824</v>
      </c>
      <c>
        <v>0</v>
      </c>
      <c>
        <v>28.40903364008621</v>
      </c>
      <c>
        <v>0</v>
      </c>
      <c>
        <v>3.883089098494047</v>
      </c>
      <c>
        <v>0</v>
      </c>
      <c>
        <v>0</v>
      </c>
      <c>
        <v>55.24395533968808</v>
      </c>
    </row>
    <row>
      <c>
        <v>2608639</v>
      </c>
      <c>
        <v>1</v>
      </c>
      <c>
        <is>
          <t>İZMİR</t>
        </is>
      </c>
      <c>
        <v>KARABAĞLAR</v>
      </c>
      <c>
        <is>
          <t>AG Fideri</t>
        </is>
      </c>
      <c>
        <v>K-1560 35-01-K01560_C_56365627_56365627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14.07.2023 23:23:44</t>
        </is>
      </c>
      <c>
        <is>
          <t>15.07.2023 00:33:28</t>
        </is>
      </c>
      <c>
        <v>1.162222222</v>
      </c>
      <c>
        <v>0</v>
      </c>
      <c>
        <v>356</v>
      </c>
      <c>
        <v>0</v>
      </c>
      <c>
        <v>0</v>
      </c>
      <c>
        <v>0</v>
      </c>
      <c>
        <v>20</v>
      </c>
      <c>
        <v>0</v>
      </c>
      <c>
        <v>0</v>
      </c>
      <c>
        <v>0</v>
      </c>
      <c>
        <v>91.61284960877616</v>
      </c>
      <c>
        <v>0</v>
      </c>
      <c>
        <v>0</v>
      </c>
      <c>
        <v>0</v>
      </c>
      <c>
        <v>2.968762930099622</v>
      </c>
      <c>
        <v>0</v>
      </c>
      <c>
        <v>0</v>
      </c>
      <c>
        <v>94.58161253887579</v>
      </c>
    </row>
    <row>
      <c>
        <v>2608161</v>
      </c>
      <c>
        <v>1</v>
      </c>
      <c>
        <is>
          <t>İZMİR</t>
        </is>
      </c>
      <c>
        <v>MENEMEN</v>
      </c>
      <c>
        <is>
          <t>Dağıtım Transformatörü</t>
        </is>
      </c>
      <c>
        <v>YAHŞELLİ TR-6 35-28-M00500_35-28-M00500_2377261</v>
      </c>
      <c>
        <v>AG Yük Ayırıcı Arızası</v>
      </c>
      <c>
        <v>Dağıtım-AG</v>
      </c>
      <c>
        <v>Uzun</v>
      </c>
      <c>
        <v>Şebeke işletmecisi</v>
      </c>
      <c>
        <v>Bildirimsiz</v>
      </c>
      <c>
        <is>
          <t>14.07.2023 18:09:17</t>
        </is>
      </c>
      <c>
        <is>
          <t>14.07.2023 22:09:39</t>
        </is>
      </c>
      <c>
        <v>4.006111111</v>
      </c>
      <c>
        <v>0</v>
      </c>
      <c>
        <v>12</v>
      </c>
      <c>
        <v>0</v>
      </c>
      <c>
        <v>17</v>
      </c>
      <c>
        <v>0</v>
      </c>
      <c>
        <v>2</v>
      </c>
      <c>
        <v>0</v>
      </c>
      <c>
        <v>0</v>
      </c>
      <c>
        <v>0</v>
      </c>
      <c>
        <v>12.848983792876087</v>
      </c>
      <c>
        <v>0</v>
      </c>
      <c>
        <v>33.994628113836335</v>
      </c>
      <c>
        <v>0</v>
      </c>
      <c>
        <v>1.8830055204096576</v>
      </c>
      <c>
        <v>0</v>
      </c>
      <c>
        <v>0</v>
      </c>
      <c>
        <v>48.726617427122086</v>
      </c>
    </row>
    <row>
      <c>
        <v>2608167</v>
      </c>
      <c>
        <v>1</v>
      </c>
      <c>
        <is>
          <t>İZMİR</t>
        </is>
      </c>
      <c>
        <v>BUCA</v>
      </c>
      <c>
        <is>
          <t>OG Fideri</t>
        </is>
      </c>
      <c>
        <v>M-3411(YATIRIM REZERVE) 35-03-M03411_ M03_88064641</v>
      </c>
      <c>
        <v>OG Kesici Arızası</v>
      </c>
      <c>
        <v>Dağıtım-OG</v>
      </c>
      <c>
        <v>Uzun</v>
      </c>
      <c>
        <v>Şebeke işletmecisi</v>
      </c>
      <c>
        <v>Bildirimsiz</v>
      </c>
      <c>
        <is>
          <t>14.07.2023 18:19:15</t>
        </is>
      </c>
      <c>
        <is>
          <t>14.07.2023 18:46:36</t>
        </is>
      </c>
      <c>
        <v>0.455833333</v>
      </c>
      <c>
        <v>0</v>
      </c>
      <c>
        <v>743</v>
      </c>
      <c>
        <v>0</v>
      </c>
      <c>
        <v>0</v>
      </c>
      <c>
        <v>0</v>
      </c>
      <c>
        <v>21</v>
      </c>
      <c>
        <v>0</v>
      </c>
      <c>
        <v>0</v>
      </c>
      <c>
        <v>0</v>
      </c>
      <c>
        <v>108.27263843817369</v>
      </c>
      <c>
        <v>0</v>
      </c>
      <c>
        <v>0</v>
      </c>
      <c>
        <v>0</v>
      </c>
      <c>
        <v>31.413741032934563</v>
      </c>
      <c>
        <v>0</v>
      </c>
      <c>
        <v>0</v>
      </c>
      <c>
        <v>139.68637947110824</v>
      </c>
    </row>
    <row>
      <c>
        <v>2608144</v>
      </c>
      <c>
        <v>1</v>
      </c>
      <c>
        <is>
          <t>İZMİR</t>
        </is>
      </c>
      <c>
        <v>TİRE</v>
      </c>
      <c>
        <is>
          <t>Dağıtım Transformatörü</t>
        </is>
      </c>
      <c>
        <v>KAHRAMAN YAVUZLAR SULAMA GRUBU 35-29-M00268_35-29-M00268_2351202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14.07.2023 18:12:02</t>
        </is>
      </c>
      <c>
        <is>
          <t>14.07.2023 20:23:59</t>
        </is>
      </c>
      <c>
        <v>2.199166666</v>
      </c>
      <c>
        <v>0</v>
      </c>
      <c>
        <v>0</v>
      </c>
      <c>
        <v>0</v>
      </c>
      <c>
        <v>15</v>
      </c>
      <c>
        <v>0</v>
      </c>
      <c>
        <v>4</v>
      </c>
      <c>
        <v>0</v>
      </c>
      <c>
        <v>0</v>
      </c>
      <c>
        <v>0</v>
      </c>
      <c>
        <v>0</v>
      </c>
      <c>
        <v>0</v>
      </c>
      <c>
        <v>376.2523674657315</v>
      </c>
      <c>
        <v>0</v>
      </c>
      <c>
        <v>68.31340281610225</v>
      </c>
      <c>
        <v>0</v>
      </c>
      <c>
        <v>0</v>
      </c>
      <c>
        <v>444.56577028183375</v>
      </c>
    </row>
    <row>
      <c>
        <v>2607480</v>
      </c>
      <c>
        <v>1</v>
      </c>
      <c>
        <is>
          <t>İZMİR</t>
        </is>
      </c>
      <c>
        <v>BAYRAKLI</v>
      </c>
      <c>
        <is>
          <t>OG Fideri</t>
        </is>
      </c>
      <c>
        <v>K-2509 35-02-K02509_TRAFO K01_2320342</v>
      </c>
      <c>
        <v>OG Kademe Ayarı</v>
      </c>
      <c>
        <v>Dağıtım-OG</v>
      </c>
      <c>
        <v>Uzun</v>
      </c>
      <c>
        <v>Şebeke işletmecisi</v>
      </c>
      <c>
        <v>Bildirimsiz</v>
      </c>
      <c>
        <is>
          <t>14.07.2023 10:31:35</t>
        </is>
      </c>
      <c>
        <is>
          <t>14.07.2023 11:05:56</t>
        </is>
      </c>
      <c>
        <v>0.5725</v>
      </c>
      <c>
        <v>0</v>
      </c>
      <c>
        <v>622</v>
      </c>
      <c>
        <v>0</v>
      </c>
      <c>
        <v>0</v>
      </c>
      <c>
        <v>0</v>
      </c>
      <c>
        <v>49</v>
      </c>
      <c>
        <v>0</v>
      </c>
      <c>
        <v>0</v>
      </c>
      <c>
        <v>0</v>
      </c>
      <c>
        <v>98.52507761422598</v>
      </c>
      <c>
        <v>0</v>
      </c>
      <c>
        <v>0</v>
      </c>
      <c>
        <v>0</v>
      </c>
      <c>
        <v>39.39239157100619</v>
      </c>
      <c>
        <v>0</v>
      </c>
      <c>
        <v>0</v>
      </c>
      <c>
        <v>137.91746918523216</v>
      </c>
    </row>
    <row>
      <c>
        <v>2607351</v>
      </c>
      <c>
        <v>1</v>
      </c>
      <c>
        <is>
          <t>İZMİR</t>
        </is>
      </c>
      <c>
        <v>BUCA</v>
      </c>
      <c>
        <is>
          <t>OG Fideri</t>
        </is>
      </c>
      <c>
        <v>K-2545 35-03-K02545_TRAFO K04_41934356</v>
      </c>
      <c>
        <v>Şebeke Yenileme ve Kapasite Artışı Çalışması</v>
      </c>
      <c>
        <v>Dağıtım-OG</v>
      </c>
      <c>
        <v>Uzun</v>
      </c>
      <c>
        <v>Şebeke işletmecisi</v>
      </c>
      <c>
        <v>Bildirimli</v>
      </c>
      <c>
        <is>
          <t>14.07.2023 09:13:30</t>
        </is>
      </c>
      <c>
        <is>
          <t>14.07.2023 17:30:00</t>
        </is>
      </c>
      <c>
        <v>8.275</v>
      </c>
      <c>
        <v>0</v>
      </c>
      <c>
        <v>482</v>
      </c>
      <c>
        <v>0</v>
      </c>
      <c>
        <v>0</v>
      </c>
      <c>
        <v>0</v>
      </c>
      <c>
        <v>9</v>
      </c>
      <c>
        <v>0</v>
      </c>
      <c>
        <v>0</v>
      </c>
      <c>
        <v>0</v>
      </c>
      <c>
        <v>994.2183221773115</v>
      </c>
      <c>
        <v>0</v>
      </c>
      <c>
        <v>0</v>
      </c>
      <c>
        <v>0</v>
      </c>
      <c>
        <v>45.648906231798634</v>
      </c>
      <c>
        <v>0</v>
      </c>
      <c>
        <v>0</v>
      </c>
      <c>
        <v>1039.86722840911</v>
      </c>
    </row>
    <row>
      <c>
        <v>2608230</v>
      </c>
      <c>
        <v>1</v>
      </c>
      <c>
        <is>
          <t>MANİSA</t>
        </is>
      </c>
      <c>
        <v>SALİHLİ</v>
      </c>
      <c>
        <is>
          <t>KÖK</t>
        </is>
      </c>
      <c>
        <v>KAPANCI KÖK 45-78-L00229_KARAYAHŞİ-ÇAYKÖY L03_2328990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14.07.2023 18:51:48</t>
        </is>
      </c>
      <c>
        <is>
          <t>14.07.2023 20:45:47</t>
        </is>
      </c>
      <c>
        <v>1.899722222</v>
      </c>
      <c>
        <v>1</v>
      </c>
      <c>
        <v>318</v>
      </c>
      <c>
        <v>78</v>
      </c>
      <c>
        <v>52</v>
      </c>
      <c>
        <v>5</v>
      </c>
      <c>
        <v>45</v>
      </c>
      <c>
        <v>1</v>
      </c>
      <c>
        <v>1</v>
      </c>
      <c>
        <v>0.4246991906938776</v>
      </c>
      <c>
        <v>195.65186470326202</v>
      </c>
      <c>
        <v>1341.6404538998552</v>
      </c>
      <c>
        <v>189.49691824587666</v>
      </c>
      <c>
        <v>11.132587374454317</v>
      </c>
      <c>
        <v>70.91908792226432</v>
      </c>
      <c>
        <v>8.196134427438567</v>
      </c>
      <c>
        <v>0.3564724788534248</v>
      </c>
      <c>
        <v>1817.8182182426983</v>
      </c>
    </row>
    <row>
      <c>
        <v>2608038</v>
      </c>
      <c>
        <v>1</v>
      </c>
      <c>
        <is>
          <t>MANİSA</t>
        </is>
      </c>
      <c>
        <v>AKHİSAR</v>
      </c>
      <c>
        <is>
          <t>DM</t>
        </is>
      </c>
      <c>
        <v>DAĞDERE DM 45-72-M00097_ÇITAK M05_2106082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14.07.2023 17:03:04</t>
        </is>
      </c>
      <c>
        <is>
          <t>14.07.2023 17:12:31</t>
        </is>
      </c>
      <c>
        <v>0.1575</v>
      </c>
      <c>
        <v>3</v>
      </c>
      <c>
        <v>1284</v>
      </c>
      <c>
        <v>5</v>
      </c>
      <c>
        <v>37</v>
      </c>
      <c>
        <v>7</v>
      </c>
      <c>
        <v>69</v>
      </c>
      <c>
        <v>0</v>
      </c>
      <c>
        <v>0</v>
      </c>
      <c>
        <v>0.11496492472499999</v>
      </c>
      <c>
        <v>18.794417876826554</v>
      </c>
      <c>
        <v>5.439499688441448</v>
      </c>
      <c>
        <v>2.0236957333313175</v>
      </c>
      <c>
        <v>3.030374759667412</v>
      </c>
      <c>
        <v>4.372159929805082</v>
      </c>
      <c>
        <v>0</v>
      </c>
      <c>
        <v>0</v>
      </c>
      <c>
        <v>33.775112912796814</v>
      </c>
    </row>
    <row>
      <c>
        <v>2607188</v>
      </c>
      <c>
        <v>1</v>
      </c>
      <c>
        <is>
          <t>İZMİR</t>
        </is>
      </c>
      <c>
        <v>KEMALPAŞA</v>
      </c>
      <c>
        <is>
          <t>DM</t>
        </is>
      </c>
      <c>
        <v>ARMUTLU İM 35-27-A00001_TR-2 34.5 M09_2050866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14.07.2023 02:11:06</t>
        </is>
      </c>
      <c>
        <is>
          <t>14.07.2023 02:38:25</t>
        </is>
      </c>
      <c>
        <v>0.455277777</v>
      </c>
      <c>
        <v>12</v>
      </c>
      <c>
        <v>5550</v>
      </c>
      <c>
        <v>12</v>
      </c>
      <c>
        <v>119</v>
      </c>
      <c>
        <v>18</v>
      </c>
      <c>
        <v>549</v>
      </c>
      <c>
        <v>1</v>
      </c>
      <c>
        <v>1</v>
      </c>
      <c>
        <v>1.1484916309581243</v>
      </c>
      <c>
        <v>429.312111216986</v>
      </c>
      <c>
        <v>4.527015589216441</v>
      </c>
      <c>
        <v>19.892168989996314</v>
      </c>
      <c>
        <v>50.48390673340145</v>
      </c>
      <c>
        <v>110.67167704481312</v>
      </c>
      <c>
        <v>7.751029411781607</v>
      </c>
      <c>
        <v>1.5823099731155363</v>
      </c>
      <c>
        <v>625.3687105902686</v>
      </c>
    </row>
    <row>
      <c>
        <v>2607434</v>
      </c>
      <c>
        <v>1</v>
      </c>
      <c>
        <is>
          <t>İZMİR</t>
        </is>
      </c>
      <c>
        <v>MENEMEN</v>
      </c>
      <c>
        <is>
          <t>Saha Dağıtım Kutusu (SDK)</t>
        </is>
      </c>
      <c>
        <v>VİLLAKENT TR-1 35-28-M00391_D TR1D3_5822635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14.07.2023 10:00:26</t>
        </is>
      </c>
      <c>
        <is>
          <t>14.07.2023 10:44:40</t>
        </is>
      </c>
      <c>
        <v>0.737222222</v>
      </c>
      <c>
        <v>0</v>
      </c>
      <c>
        <v>12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3.7793982701118205</v>
      </c>
      <c>
        <v>0</v>
      </c>
      <c>
        <v>0</v>
      </c>
      <c>
        <v>0</v>
      </c>
      <c>
        <v>0</v>
      </c>
      <c>
        <v>0</v>
      </c>
      <c>
        <v>0</v>
      </c>
      <c>
        <v>3.7793982701118205</v>
      </c>
    </row>
    <row>
      <c>
        <v>2607935</v>
      </c>
      <c>
        <v>1</v>
      </c>
      <c>
        <is>
          <t>MANİSA</t>
        </is>
      </c>
      <c>
        <v>SALİHLİ</v>
      </c>
      <c>
        <is>
          <t>AG Fideri</t>
        </is>
      </c>
      <c>
        <v>MERSİNLİ TR-1 45-78-M00935_B_91006493_91006493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14.07.2023 15:56:19</t>
        </is>
      </c>
      <c>
        <is>
          <t>14.07.2023 18:53:46</t>
        </is>
      </c>
      <c>
        <v>2.9575</v>
      </c>
      <c>
        <v>0</v>
      </c>
      <c>
        <v>30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22.324756039404605</v>
      </c>
      <c>
        <v>0</v>
      </c>
      <c>
        <v>0</v>
      </c>
      <c>
        <v>0</v>
      </c>
      <c>
        <v>17.132962947157118</v>
      </c>
      <c>
        <v>0</v>
      </c>
      <c>
        <v>0</v>
      </c>
      <c>
        <v>39.45771898656172</v>
      </c>
    </row>
    <row>
      <c>
        <v>2608476</v>
      </c>
      <c>
        <v>1</v>
      </c>
      <c>
        <is>
          <t>İZMİR</t>
        </is>
      </c>
      <c>
        <v>BERGAMA</v>
      </c>
      <c>
        <is>
          <t>Dağıtım Transformatörü</t>
        </is>
      </c>
      <c>
        <v>BÖLCEK-1 TR 35-16-M00022_35-16-M00022_2365368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14.07.2023 21:30:40</t>
        </is>
      </c>
      <c>
        <is>
          <t>14.07.2023 22:05:53</t>
        </is>
      </c>
      <c>
        <v>0.586944444</v>
      </c>
      <c>
        <v>0</v>
      </c>
      <c>
        <v>142</v>
      </c>
      <c>
        <v>0</v>
      </c>
      <c>
        <v>8</v>
      </c>
      <c>
        <v>0</v>
      </c>
      <c>
        <v>8</v>
      </c>
      <c>
        <v>0</v>
      </c>
      <c>
        <v>0</v>
      </c>
      <c>
        <v>0</v>
      </c>
      <c>
        <v>15.231798819509283</v>
      </c>
      <c>
        <v>0</v>
      </c>
      <c>
        <v>9.282486119128066</v>
      </c>
      <c>
        <v>0</v>
      </c>
      <c>
        <v>4.2794626926134</v>
      </c>
      <c>
        <v>0</v>
      </c>
      <c>
        <v>0</v>
      </c>
      <c>
        <v>28.79374763125075</v>
      </c>
    </row>
    <row>
      <c>
        <v>2607915</v>
      </c>
      <c>
        <v>1</v>
      </c>
      <c>
        <is>
          <t>İZMİR</t>
        </is>
      </c>
      <c>
        <v>KONAK</v>
      </c>
      <c>
        <is>
          <t>AG Fideri</t>
        </is>
      </c>
      <c>
        <v>K-879 35-01-K00879_B_56377172_56377172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14.07.2023 15:34:46</t>
        </is>
      </c>
      <c>
        <is>
          <t>14.07.2023 16:58:22</t>
        </is>
      </c>
      <c>
        <v>1.393333333</v>
      </c>
      <c>
        <v>0</v>
      </c>
      <c>
        <v>125</v>
      </c>
      <c>
        <v>0</v>
      </c>
      <c>
        <v>0</v>
      </c>
      <c>
        <v>0</v>
      </c>
      <c>
        <v>30</v>
      </c>
      <c>
        <v>0</v>
      </c>
      <c>
        <v>0</v>
      </c>
      <c>
        <v>0</v>
      </c>
      <c>
        <v>44.59402960286218</v>
      </c>
      <c>
        <v>0</v>
      </c>
      <c>
        <v>0</v>
      </c>
      <c>
        <v>0</v>
      </c>
      <c>
        <v>39.43000661777604</v>
      </c>
      <c>
        <v>0</v>
      </c>
      <c>
        <v>0</v>
      </c>
      <c>
        <v>84.02403622063821</v>
      </c>
    </row>
    <row>
      <c>
        <v>2608081</v>
      </c>
      <c>
        <v>1</v>
      </c>
      <c>
        <is>
          <t>MANİSA</t>
        </is>
      </c>
      <c>
        <v>SALİHLİ</v>
      </c>
      <c>
        <is>
          <t>KÖK</t>
        </is>
      </c>
      <c>
        <v>KAPANCI KÖK 45-78-L00229_KENDİRLİ-YARAŞLI L04_2108494</v>
      </c>
      <c>
        <v>OG Ayırıcı Arızası</v>
      </c>
      <c>
        <v>Dağıtım-OG</v>
      </c>
      <c>
        <v>Uzun</v>
      </c>
      <c>
        <v>Şebeke işletmecisi</v>
      </c>
      <c>
        <v>Bildirimsiz</v>
      </c>
      <c>
        <is>
          <t>14.07.2023 17:36:31</t>
        </is>
      </c>
      <c>
        <is>
          <t>14.07.2023 18:33:08</t>
        </is>
      </c>
      <c>
        <v>0.943611111</v>
      </c>
      <c>
        <v>1</v>
      </c>
      <c>
        <v>274</v>
      </c>
      <c>
        <v>70</v>
      </c>
      <c>
        <v>25</v>
      </c>
      <c>
        <v>5</v>
      </c>
      <c>
        <v>26</v>
      </c>
      <c>
        <v>0</v>
      </c>
      <c>
        <v>0</v>
      </c>
      <c>
        <v>5.844256350478213</v>
      </c>
      <c>
        <v>51.40595559401366</v>
      </c>
      <c>
        <v>323.89517218527305</v>
      </c>
      <c>
        <v>145.00079653863105</v>
      </c>
      <c>
        <v>18.661667233263458</v>
      </c>
      <c>
        <v>38.670042297399576</v>
      </c>
      <c>
        <v>0</v>
      </c>
      <c>
        <v>0</v>
      </c>
      <c>
        <v>583.4778901990591</v>
      </c>
    </row>
    <row>
      <c>
        <v>2607560</v>
      </c>
      <c>
        <v>1</v>
      </c>
      <c>
        <is>
          <t>MANİSA</t>
        </is>
      </c>
      <c>
        <v>KULA</v>
      </c>
      <c>
        <is>
          <t>Saha Dağıtım Kutusu (SDK)</t>
        </is>
      </c>
      <c>
        <v>TR-37/A 45-77-L00095_A a2_42438253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14.07.2023 11:13:55</t>
        </is>
      </c>
      <c>
        <is>
          <t>14.07.2023 12:20:06</t>
        </is>
      </c>
      <c>
        <v>1.103055555</v>
      </c>
      <c>
        <v>0</v>
      </c>
      <c>
        <v>20</v>
      </c>
      <c>
        <v>0</v>
      </c>
      <c>
        <v>0</v>
      </c>
      <c>
        <v>0</v>
      </c>
      <c>
        <v>11</v>
      </c>
      <c>
        <v>0</v>
      </c>
      <c>
        <v>0</v>
      </c>
      <c>
        <v>0</v>
      </c>
      <c>
        <v>5.581265666901442</v>
      </c>
      <c>
        <v>0</v>
      </c>
      <c>
        <v>0</v>
      </c>
      <c>
        <v>0</v>
      </c>
      <c>
        <v>24.36485877589056</v>
      </c>
      <c>
        <v>0</v>
      </c>
      <c>
        <v>0</v>
      </c>
      <c>
        <v>29.946124442792</v>
      </c>
    </row>
    <row>
      <c>
        <v>2607580</v>
      </c>
      <c>
        <v>1</v>
      </c>
      <c>
        <is>
          <t>İZMİR</t>
        </is>
      </c>
      <c>
        <v>ÖDEMİŞ</v>
      </c>
      <c>
        <is>
          <t>Dağıtım Transformatörü</t>
        </is>
      </c>
      <c>
        <v>OCAKLI TR-6 35-15-L00780_35-15-L00780_2365241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14.07.2023 11:44:05</t>
        </is>
      </c>
      <c>
        <is>
          <t>14.07.2023 13:06:38</t>
        </is>
      </c>
      <c>
        <v>1.375833333</v>
      </c>
      <c>
        <v>0</v>
      </c>
      <c>
        <v>45</v>
      </c>
      <c>
        <v>0</v>
      </c>
      <c>
        <v>36</v>
      </c>
      <c>
        <v>0</v>
      </c>
      <c>
        <v>8</v>
      </c>
      <c>
        <v>0</v>
      </c>
      <c>
        <v>0</v>
      </c>
      <c>
        <v>0</v>
      </c>
      <c>
        <v>19.381773066392476</v>
      </c>
      <c>
        <v>0</v>
      </c>
      <c>
        <v>152.30336216980095</v>
      </c>
      <c>
        <v>0</v>
      </c>
      <c>
        <v>20.679067923635216</v>
      </c>
      <c>
        <v>0</v>
      </c>
      <c>
        <v>0</v>
      </c>
      <c>
        <v>192.36420315982863</v>
      </c>
    </row>
    <row>
      <c>
        <v>2607231</v>
      </c>
      <c>
        <v>1</v>
      </c>
      <c>
        <is>
          <t>İZMİR</t>
        </is>
      </c>
      <c>
        <v>TİRE</v>
      </c>
      <c>
        <is>
          <t>DM</t>
        </is>
      </c>
      <c>
        <v>TİRE DM-2 35-29-M00002_DM-1 GİRİŞ M20_2060783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14.07.2023 05:14:06</t>
        </is>
      </c>
      <c>
        <is>
          <t>14.07.2023 05:45:00</t>
        </is>
      </c>
      <c>
        <v>0.515</v>
      </c>
      <c>
        <v>5</v>
      </c>
      <c>
        <v>11568</v>
      </c>
      <c>
        <v>0</v>
      </c>
      <c>
        <v>15</v>
      </c>
      <c>
        <v>22</v>
      </c>
      <c>
        <v>2897</v>
      </c>
      <c>
        <v>0</v>
      </c>
      <c>
        <v>0</v>
      </c>
      <c>
        <v>0.7361461541764441</v>
      </c>
      <c>
        <v>909.4328884861611</v>
      </c>
      <c>
        <v>0</v>
      </c>
      <c>
        <v>11.55289438618251</v>
      </c>
      <c>
        <v>45.621288958772794</v>
      </c>
      <c>
        <v>679.6031128420143</v>
      </c>
      <c>
        <v>0</v>
      </c>
      <c>
        <v>0</v>
      </c>
      <c>
        <v>1646.946330827307</v>
      </c>
    </row>
    <row>
      <c>
        <v>2607162</v>
      </c>
      <c>
        <v>1</v>
      </c>
      <c>
        <is>
          <t>İZMİR</t>
        </is>
      </c>
      <c>
        <v>KARABURUN</v>
      </c>
      <c>
        <is>
          <t>AG Fideri</t>
        </is>
      </c>
      <c>
        <v>KÜÇÜKBAHÇE KÖYÜ TR-1 35-21-L00085_A_94798170_94798170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14.07.2023 00:24:58</t>
        </is>
      </c>
      <c>
        <is>
          <t>14.07.2023 01:24:01</t>
        </is>
      </c>
      <c>
        <v>0.984166666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0.15955767772429402</v>
      </c>
      <c>
        <v>0</v>
      </c>
      <c>
        <v>0</v>
      </c>
      <c>
        <v>0</v>
      </c>
      <c>
        <v>0</v>
      </c>
      <c>
        <v>0</v>
      </c>
      <c>
        <v>0</v>
      </c>
      <c>
        <v>0.15955767772429402</v>
      </c>
    </row>
    <row>
      <c>
        <v>2607517</v>
      </c>
      <c>
        <v>1</v>
      </c>
      <c>
        <is>
          <t>İZMİR</t>
        </is>
      </c>
      <c>
        <v>URLA</v>
      </c>
      <c>
        <is>
          <t>Dağıtım Transformatörü</t>
        </is>
      </c>
      <c>
        <v>TR-147 35-19-L00147_35-19-L00147_72133330</v>
      </c>
      <c>
        <v>Şebeke Yenileme ve Kapasite Artışı Çalışması</v>
      </c>
      <c>
        <v>Dağıtım-AG</v>
      </c>
      <c>
        <v>Uzun</v>
      </c>
      <c>
        <v>Şebeke işletmecisi</v>
      </c>
      <c>
        <v>Bildirimli</v>
      </c>
      <c>
        <is>
          <t>14.07.2023 10:59:04</t>
        </is>
      </c>
      <c>
        <is>
          <t>14.07.2023 16:57:34</t>
        </is>
      </c>
      <c>
        <v>5.975</v>
      </c>
      <c>
        <v>0</v>
      </c>
      <c>
        <v>172</v>
      </c>
      <c>
        <v>0</v>
      </c>
      <c>
        <v>5</v>
      </c>
      <c>
        <v>0</v>
      </c>
      <c>
        <v>12</v>
      </c>
      <c>
        <v>0</v>
      </c>
      <c>
        <v>0</v>
      </c>
      <c>
        <v>0</v>
      </c>
      <c>
        <v>373.0907634007994</v>
      </c>
      <c>
        <v>0</v>
      </c>
      <c>
        <v>5.617987261029085</v>
      </c>
      <c>
        <v>0</v>
      </c>
      <c>
        <v>76.13471107695308</v>
      </c>
      <c>
        <v>0</v>
      </c>
      <c>
        <v>0</v>
      </c>
      <c>
        <v>454.84346173878157</v>
      </c>
    </row>
    <row>
      <c>
        <v>2607460</v>
      </c>
      <c>
        <v>1</v>
      </c>
      <c>
        <is>
          <t>İZMİR</t>
        </is>
      </c>
      <c>
        <v>ÖDEMİŞ</v>
      </c>
      <c>
        <is>
          <t>Kullanıcı Bağlantı Hattı</t>
        </is>
      </c>
      <c>
        <v>BAYIRLI TR-1 35-15-L00740_950357485_950357485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14.07.2023 10:20:28</t>
        </is>
      </c>
      <c>
        <is>
          <t>14.07.2023 16:36:35</t>
        </is>
      </c>
      <c>
        <v>6.268611111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</row>
    <row>
      <c>
        <v>2607766</v>
      </c>
      <c>
        <v>1</v>
      </c>
      <c>
        <is>
          <t>İZMİR</t>
        </is>
      </c>
      <c>
        <v>ÖDEMİŞ</v>
      </c>
      <c>
        <is>
          <t>Dağıtım Transformatörü</t>
        </is>
      </c>
      <c>
        <v>YUSUFDERE TR-4 35-15-L00528_35-15-L00528_2364696</v>
      </c>
      <c>
        <v>Yangın</v>
      </c>
      <c>
        <v>Dağıtım-AG</v>
      </c>
      <c>
        <v>Uzun</v>
      </c>
      <c>
        <v>Güvenlik</v>
      </c>
      <c>
        <v>Bildirimsiz</v>
      </c>
      <c>
        <is>
          <t>14.07.2023 14:27:00</t>
        </is>
      </c>
      <c>
        <is>
          <t>14.07.2023 19:59:47</t>
        </is>
      </c>
      <c>
        <v>5.546388888</v>
      </c>
      <c>
        <v>0</v>
      </c>
      <c>
        <v>0</v>
      </c>
      <c>
        <v>0</v>
      </c>
      <c>
        <v>12</v>
      </c>
      <c>
        <v>0</v>
      </c>
      <c>
        <v>4</v>
      </c>
      <c>
        <v>0</v>
      </c>
      <c>
        <v>0</v>
      </c>
      <c>
        <v>0</v>
      </c>
      <c>
        <v>0</v>
      </c>
      <c>
        <v>0</v>
      </c>
      <c>
        <v>71.36808599831251</v>
      </c>
      <c>
        <v>0</v>
      </c>
      <c>
        <v>60.23120712041427</v>
      </c>
      <c>
        <v>0</v>
      </c>
      <c>
        <v>0</v>
      </c>
      <c>
        <v>131.5992931187268</v>
      </c>
    </row>
    <row>
      <c>
        <v>2607852</v>
      </c>
      <c>
        <v>1</v>
      </c>
      <c>
        <is>
          <t>İZMİR</t>
        </is>
      </c>
      <c>
        <v>FOÇA</v>
      </c>
      <c>
        <is>
          <t>AG Fideri</t>
        </is>
      </c>
      <c>
        <v>YENİ FOÇA TR-30 35-23-M00030_A_56363738_56363738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14.07.2023 15:06:47</t>
        </is>
      </c>
      <c>
        <is>
          <t>14.07.2023 16:28:47</t>
        </is>
      </c>
      <c>
        <v>1.366666666</v>
      </c>
      <c>
        <v>0</v>
      </c>
      <c>
        <v>184</v>
      </c>
      <c>
        <v>0</v>
      </c>
      <c>
        <v>0</v>
      </c>
      <c>
        <v>0</v>
      </c>
      <c>
        <v>6</v>
      </c>
      <c>
        <v>0</v>
      </c>
      <c>
        <v>0</v>
      </c>
      <c>
        <v>0</v>
      </c>
      <c>
        <v>74.08859468833717</v>
      </c>
      <c>
        <v>0</v>
      </c>
      <c>
        <v>0</v>
      </c>
      <c>
        <v>0</v>
      </c>
      <c>
        <v>147.0261417692418</v>
      </c>
      <c>
        <v>0</v>
      </c>
      <c>
        <v>0</v>
      </c>
      <c>
        <v>221.11473645757897</v>
      </c>
    </row>
    <row>
      <c>
        <v>2608250</v>
      </c>
      <c>
        <v>1</v>
      </c>
      <c>
        <is>
          <t>İZMİR</t>
        </is>
      </c>
      <c>
        <v>ÇEŞME</v>
      </c>
      <c>
        <is>
          <t>AG Fideri</t>
        </is>
      </c>
      <c>
        <v>L-301 ÇARK 35-18-L00301_11966144_60982170_60982170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14.07.2023 19:10:25</t>
        </is>
      </c>
      <c>
        <is>
          <t>14.07.2023 22:44:25</t>
        </is>
      </c>
      <c>
        <v>3.566666666</v>
      </c>
      <c>
        <v>0</v>
      </c>
      <c>
        <v>0</v>
      </c>
      <c>
        <v>0</v>
      </c>
      <c>
        <v>0</v>
      </c>
      <c>
        <v>0</v>
      </c>
      <c>
        <v>7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78.83208613259391</v>
      </c>
      <c>
        <v>0</v>
      </c>
      <c>
        <v>0</v>
      </c>
      <c>
        <v>78.83208613259391</v>
      </c>
    </row>
    <row>
      <c>
        <v>2608101</v>
      </c>
      <c>
        <v>1</v>
      </c>
      <c>
        <is>
          <t>İZMİR</t>
        </is>
      </c>
      <c>
        <v>ÇEŞME</v>
      </c>
      <c>
        <is>
          <t>Saha Dağıtım Kutusu (SDK)</t>
        </is>
      </c>
      <c>
        <v>L-290 35-18-L00290_7304758 a1_5949078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14.07.2023 17:37:12</t>
        </is>
      </c>
      <c>
        <is>
          <t>14.07.2023 19:50:50</t>
        </is>
      </c>
      <c>
        <v>2.227222222</v>
      </c>
      <c>
        <v>0</v>
      </c>
      <c>
        <v>0</v>
      </c>
      <c>
        <v>0</v>
      </c>
      <c>
        <v>0</v>
      </c>
      <c>
        <v>0</v>
      </c>
      <c>
        <v>23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52.111292993287904</v>
      </c>
      <c>
        <v>0</v>
      </c>
      <c>
        <v>0</v>
      </c>
      <c>
        <v>52.111292993287904</v>
      </c>
    </row>
    <row>
      <c>
        <v>2608164</v>
      </c>
      <c>
        <v>1</v>
      </c>
      <c>
        <is>
          <t>İZMİR</t>
        </is>
      </c>
      <c>
        <v>MENEMEN</v>
      </c>
      <c>
        <is>
          <t>AG Fideri</t>
        </is>
      </c>
      <c>
        <v>ÇAVUŞKÖY TR-2 35-28-M00347_A_65498671_65498671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14.07.2023 18:06:35</t>
        </is>
      </c>
      <c>
        <is>
          <t>14.07.2023 19:01:24</t>
        </is>
      </c>
      <c>
        <v>0.913611111</v>
      </c>
      <c>
        <v>0</v>
      </c>
      <c>
        <v>22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4.541933075389135</v>
      </c>
      <c>
        <v>0</v>
      </c>
      <c>
        <v>0</v>
      </c>
      <c>
        <v>0</v>
      </c>
      <c>
        <v>2.0145336254293613</v>
      </c>
      <c>
        <v>0</v>
      </c>
      <c>
        <v>0</v>
      </c>
      <c>
        <v>6.556466700818497</v>
      </c>
    </row>
    <row>
      <c>
        <v>2608519</v>
      </c>
      <c>
        <v>1</v>
      </c>
      <c>
        <is>
          <t>İZMİR</t>
        </is>
      </c>
      <c>
        <v>KİRAZ</v>
      </c>
      <c>
        <is>
          <t>AG Fideri</t>
        </is>
      </c>
      <c>
        <v>ŞEMSİLER TR-1 35-31-L00098_47983093_56395269_56395269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14.07.2023 21:50:26</t>
        </is>
      </c>
      <c>
        <is>
          <t>14.07.2023 23:21:32</t>
        </is>
      </c>
      <c>
        <v>1.518333333</v>
      </c>
      <c>
        <v>0</v>
      </c>
      <c>
        <v>39</v>
      </c>
      <c>
        <v>0</v>
      </c>
      <c>
        <v>11</v>
      </c>
      <c>
        <v>0</v>
      </c>
      <c>
        <v>10</v>
      </c>
      <c>
        <v>0</v>
      </c>
      <c>
        <v>0</v>
      </c>
      <c>
        <v>0</v>
      </c>
      <c>
        <v>20.00488134121328</v>
      </c>
      <c>
        <v>0</v>
      </c>
      <c>
        <v>12.730465699663824</v>
      </c>
      <c>
        <v>0</v>
      </c>
      <c>
        <v>22.446278725379365</v>
      </c>
      <c>
        <v>0</v>
      </c>
      <c>
        <v>0</v>
      </c>
      <c>
        <v>55.18162576625647</v>
      </c>
    </row>
    <row>
      <c>
        <v>2608187</v>
      </c>
      <c>
        <v>1</v>
      </c>
      <c>
        <is>
          <t>İZMİR</t>
        </is>
      </c>
      <c>
        <v>ALİAĞA</v>
      </c>
      <c>
        <is>
          <t>OG Fideri</t>
        </is>
      </c>
      <c>
        <v>TR-21 35-17-M00021_DAĞITIM TRAFO TR-21 M04_2317661</v>
      </c>
      <c>
        <v>Plansız Kesinti / Müdahale</v>
      </c>
      <c>
        <v>Dağıtım-OG</v>
      </c>
      <c>
        <v>Uzun</v>
      </c>
      <c>
        <v>Şebeke işletmecisi</v>
      </c>
      <c>
        <v>Bildirimsiz</v>
      </c>
      <c>
        <is>
          <t>14.07.2023 18:33:06</t>
        </is>
      </c>
      <c>
        <is>
          <t>14.07.2023 19:26:53</t>
        </is>
      </c>
      <c>
        <v>0.896388888</v>
      </c>
      <c>
        <v>0</v>
      </c>
      <c>
        <v>549</v>
      </c>
      <c>
        <v>0</v>
      </c>
      <c>
        <v>0</v>
      </c>
      <c>
        <v>0</v>
      </c>
      <c>
        <v>275</v>
      </c>
      <c>
        <v>0</v>
      </c>
      <c>
        <v>0</v>
      </c>
      <c>
        <v>0</v>
      </c>
      <c>
        <v>114.62189512261952</v>
      </c>
      <c>
        <v>0</v>
      </c>
      <c>
        <v>0</v>
      </c>
      <c>
        <v>0</v>
      </c>
      <c>
        <v>293.18365968449626</v>
      </c>
      <c>
        <v>0</v>
      </c>
      <c>
        <v>0</v>
      </c>
      <c>
        <v>407.80555480711575</v>
      </c>
    </row>
    <row>
      <c>
        <v>2607331</v>
      </c>
      <c>
        <v>1</v>
      </c>
      <c>
        <is>
          <t>İZMİR</t>
        </is>
      </c>
      <c>
        <v>ALİAĞA</v>
      </c>
      <c>
        <is>
          <t>AG Fideri</t>
        </is>
      </c>
      <c>
        <v>TR-57 35-17-M00057__56377370_56377370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14.07.2023 08:56:40</t>
        </is>
      </c>
      <c>
        <is>
          <t>14.07.2023 09:38:00</t>
        </is>
      </c>
      <c>
        <v>0.688888888</v>
      </c>
      <c>
        <v>0</v>
      </c>
      <c>
        <v>319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42.90395893131299</v>
      </c>
      <c>
        <v>0</v>
      </c>
      <c>
        <v>0</v>
      </c>
      <c>
        <v>0</v>
      </c>
      <c>
        <v>2.050500273957294</v>
      </c>
      <c>
        <v>0</v>
      </c>
      <c>
        <v>0</v>
      </c>
      <c>
        <v>44.95445920527029</v>
      </c>
    </row>
    <row>
      <c>
        <v>2607995</v>
      </c>
      <c>
        <v>1</v>
      </c>
      <c>
        <is>
          <t>İZMİR</t>
        </is>
      </c>
      <c>
        <v>URLA</v>
      </c>
      <c>
        <is>
          <t>AG Fideri</t>
        </is>
      </c>
      <c>
        <v>TR-113 ZEYTİNALANI 35-19-L00113_A_56372148_56372148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14.07.2023 16:21:26</t>
        </is>
      </c>
      <c>
        <is>
          <t>14.07.2023 17:49:46</t>
        </is>
      </c>
      <c>
        <v>1.472222222</v>
      </c>
      <c>
        <v>0</v>
      </c>
      <c>
        <v>44</v>
      </c>
      <c>
        <v>0</v>
      </c>
      <c>
        <v>0</v>
      </c>
      <c>
        <v>0</v>
      </c>
      <c>
        <v>19</v>
      </c>
      <c>
        <v>0</v>
      </c>
      <c>
        <v>0</v>
      </c>
      <c>
        <v>0</v>
      </c>
      <c>
        <v>16.785740623190616</v>
      </c>
      <c>
        <v>0</v>
      </c>
      <c>
        <v>0</v>
      </c>
      <c>
        <v>0</v>
      </c>
      <c>
        <v>59.89129826122604</v>
      </c>
      <c>
        <v>0</v>
      </c>
      <c>
        <v>0</v>
      </c>
      <c>
        <v>76.67703888441666</v>
      </c>
    </row>
    <row>
      <c>
        <v>2607646</v>
      </c>
      <c>
        <v>1</v>
      </c>
      <c>
        <is>
          <t>İZMİR</t>
        </is>
      </c>
      <c>
        <v>KARABAĞLAR</v>
      </c>
      <c>
        <is>
          <t>Dağıtım Transformatörü</t>
        </is>
      </c>
      <c>
        <v>K-2340 35-01-K02340_35-01-K02340_65794411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14.07.2023 12:41:28</t>
        </is>
      </c>
      <c>
        <is>
          <t>14.07.2023 14:16:13</t>
        </is>
      </c>
      <c>
        <v>1.579166666</v>
      </c>
      <c>
        <v>0</v>
      </c>
      <c>
        <v>472</v>
      </c>
      <c>
        <v>0</v>
      </c>
      <c>
        <v>0</v>
      </c>
      <c>
        <v>0</v>
      </c>
      <c>
        <v>86</v>
      </c>
      <c>
        <v>0</v>
      </c>
      <c>
        <v>0</v>
      </c>
      <c>
        <v>0</v>
      </c>
      <c>
        <v>197.12429668120137</v>
      </c>
      <c>
        <v>0</v>
      </c>
      <c>
        <v>0</v>
      </c>
      <c>
        <v>0</v>
      </c>
      <c>
        <v>155.1044254063839</v>
      </c>
      <c>
        <v>0</v>
      </c>
      <c>
        <v>0</v>
      </c>
      <c>
        <v>352.2287220875853</v>
      </c>
    </row>
    <row>
      <c>
        <v>2607623</v>
      </c>
      <c>
        <v>1</v>
      </c>
      <c>
        <is>
          <t>İZMİR</t>
        </is>
      </c>
      <c>
        <v>KARABAĞLAR</v>
      </c>
      <c>
        <is>
          <t>Dağıtım Transformatörü</t>
        </is>
      </c>
      <c>
        <v>K-773 35-01-K00773_35-01-K00773_2375937</v>
      </c>
      <c>
        <v>Şebeke Bakım Çalışması</v>
      </c>
      <c>
        <v>Dağıtım-AG</v>
      </c>
      <c>
        <v>Uzun</v>
      </c>
      <c>
        <v>Şebeke işletmecisi</v>
      </c>
      <c>
        <v>Bildirimli</v>
      </c>
      <c>
        <is>
          <t>14.07.2023 12:18:37</t>
        </is>
      </c>
      <c>
        <is>
          <t>14.07.2023 14:01:00</t>
        </is>
      </c>
      <c>
        <v>1.706388888</v>
      </c>
      <c>
        <v>0</v>
      </c>
      <c>
        <v>387</v>
      </c>
      <c>
        <v>0</v>
      </c>
      <c>
        <v>0</v>
      </c>
      <c>
        <v>0</v>
      </c>
      <c>
        <v>17</v>
      </c>
      <c>
        <v>0</v>
      </c>
      <c>
        <v>0</v>
      </c>
      <c>
        <v>0</v>
      </c>
      <c>
        <v>168.3643288199718</v>
      </c>
      <c>
        <v>0</v>
      </c>
      <c>
        <v>0</v>
      </c>
      <c>
        <v>0</v>
      </c>
      <c>
        <v>74.98933748671665</v>
      </c>
      <c>
        <v>0</v>
      </c>
      <c>
        <v>0</v>
      </c>
      <c>
        <v>243.35366630668847</v>
      </c>
    </row>
    <row>
      <c>
        <v>2607377</v>
      </c>
      <c>
        <v>1</v>
      </c>
      <c>
        <is>
          <t>İZMİR</t>
        </is>
      </c>
      <c>
        <v>GÜZELBAHÇE</v>
      </c>
      <c>
        <is>
          <t>Dağıtım Transformatörü</t>
        </is>
      </c>
      <c>
        <v>YELKİ TR-13 (M-2424) 35-10-M02424_35-10-M02424_60548452</v>
      </c>
      <c>
        <v>Şebeke Bakım Çalışması</v>
      </c>
      <c>
        <v>Dağıtım-AG</v>
      </c>
      <c>
        <v>Uzun</v>
      </c>
      <c>
        <v>Şebeke işletmecisi</v>
      </c>
      <c>
        <v>Bildirimli</v>
      </c>
      <c>
        <is>
          <t>14.07.2023 09:27:18</t>
        </is>
      </c>
      <c>
        <is>
          <t>14.07.2023 12:05:41</t>
        </is>
      </c>
      <c>
        <v>2.639722222</v>
      </c>
      <c>
        <v>0</v>
      </c>
      <c>
        <v>113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110.22178235749712</v>
      </c>
      <c>
        <v>0</v>
      </c>
      <c>
        <v>0</v>
      </c>
      <c>
        <v>0</v>
      </c>
      <c>
        <v>0</v>
      </c>
      <c>
        <v>0</v>
      </c>
      <c>
        <v>0</v>
      </c>
      <c>
        <v>110.22178235749712</v>
      </c>
    </row>
    <row>
      <c>
        <v>2608141</v>
      </c>
      <c>
        <v>1</v>
      </c>
      <c>
        <is>
          <t>MANİSA</t>
        </is>
      </c>
      <c>
        <v>ALAŞEHİR</v>
      </c>
      <c>
        <is>
          <t>OG Fideri</t>
        </is>
      </c>
      <c>
        <v>IŞIKLAR KÖK 45-73-M00467_HatBaşıAyırıcı_87380734 M06_87380734</v>
      </c>
      <c>
        <v>OG Ayırıcı Arızası</v>
      </c>
      <c>
        <v>Dağıtım-OG</v>
      </c>
      <c>
        <v>Uzun</v>
      </c>
      <c>
        <v>Şebeke işletmecisi</v>
      </c>
      <c>
        <v>Bildirimsiz</v>
      </c>
      <c>
        <is>
          <t>14.07.2023 17:33:15</t>
        </is>
      </c>
      <c>
        <is>
          <t>14.07.2023 20:05:26</t>
        </is>
      </c>
      <c>
        <v>2.536388888</v>
      </c>
      <c>
        <v>2</v>
      </c>
      <c>
        <v>216</v>
      </c>
      <c>
        <v>20</v>
      </c>
      <c>
        <v>9</v>
      </c>
      <c>
        <v>1</v>
      </c>
      <c>
        <v>6</v>
      </c>
      <c>
        <v>0</v>
      </c>
      <c>
        <v>0</v>
      </c>
      <c>
        <v>19.708334698597184</v>
      </c>
      <c>
        <v>107.27763739127873</v>
      </c>
      <c>
        <v>501.92358818115025</v>
      </c>
      <c>
        <v>90.4455842861817</v>
      </c>
      <c>
        <v>4.1178223155616696</v>
      </c>
      <c>
        <v>11.067561644648132</v>
      </c>
      <c>
        <v>0</v>
      </c>
      <c>
        <v>0</v>
      </c>
      <c>
        <v>734.5405285174176</v>
      </c>
    </row>
    <row>
      <c>
        <v>2607245</v>
      </c>
      <c>
        <v>1</v>
      </c>
      <c>
        <is>
          <t>MANİSA</t>
        </is>
      </c>
      <c>
        <v>AKHİSAR</v>
      </c>
      <c>
        <is>
          <t>OG Fideri</t>
        </is>
      </c>
      <c>
        <v>KAYALIOĞLU TR-1 45-72-L00071_TR-19 (ESKİ KÖK) L02_66526796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14.07.2023 06:08:51</t>
        </is>
      </c>
      <c>
        <is>
          <t>14.07.2023 06:55:21</t>
        </is>
      </c>
      <c>
        <v>0.775</v>
      </c>
      <c>
        <v>0</v>
      </c>
      <c>
        <v>793</v>
      </c>
      <c>
        <v>0</v>
      </c>
      <c>
        <v>98</v>
      </c>
      <c>
        <v>0</v>
      </c>
      <c>
        <v>109</v>
      </c>
      <c>
        <v>1</v>
      </c>
      <c>
        <v>2</v>
      </c>
      <c>
        <v>0</v>
      </c>
      <c>
        <v>95.70812288244355</v>
      </c>
      <c>
        <v>0</v>
      </c>
      <c>
        <v>75.60965418303591</v>
      </c>
      <c>
        <v>0</v>
      </c>
      <c>
        <v>44.69855812745125</v>
      </c>
      <c>
        <v>1.8573769992537004</v>
      </c>
      <c>
        <v>5.310298092400199</v>
      </c>
      <c>
        <v>223.18401028458456</v>
      </c>
    </row>
    <row>
      <c>
        <v>2607185</v>
      </c>
      <c>
        <v>1</v>
      </c>
      <c>
        <is>
          <t>İZMİR</t>
        </is>
      </c>
      <c>
        <v>KONAK</v>
      </c>
      <c>
        <is>
          <t>DM</t>
        </is>
      </c>
      <c>
        <v>GÖZTEPE İM 35-01-A00004_ÜÇKUYULAR K19_2047137</v>
      </c>
      <c>
        <v>Manevra</v>
      </c>
      <c>
        <v>Dağıtım-OG</v>
      </c>
      <c>
        <v>Uzun</v>
      </c>
      <c>
        <v>Şebeke işletmecisi</v>
      </c>
      <c>
        <v>Bildirimli</v>
      </c>
      <c>
        <is>
          <t>14.07.2023 01:53:36</t>
        </is>
      </c>
      <c>
        <is>
          <t>14.07.2023 01:58:06</t>
        </is>
      </c>
      <c>
        <v>0.075</v>
      </c>
      <c>
        <v>0</v>
      </c>
      <c>
        <v>5015</v>
      </c>
      <c>
        <v>0</v>
      </c>
      <c>
        <v>0</v>
      </c>
      <c>
        <v>0</v>
      </c>
      <c>
        <v>524</v>
      </c>
      <c>
        <v>0</v>
      </c>
      <c>
        <v>1</v>
      </c>
      <c>
        <v>0</v>
      </c>
      <c>
        <v>94.86827912602612</v>
      </c>
      <c>
        <v>0</v>
      </c>
      <c>
        <v>0</v>
      </c>
      <c>
        <v>0</v>
      </c>
      <c>
        <v>36.0862416922328</v>
      </c>
      <c>
        <v>0</v>
      </c>
      <c>
        <v>0.32347602469244996</v>
      </c>
      <c>
        <v>131.27799684295135</v>
      </c>
    </row>
    <row>
      <c>
        <v>2607792</v>
      </c>
      <c>
        <v>1</v>
      </c>
      <c>
        <is>
          <t>MANİSA</t>
        </is>
      </c>
      <c>
        <v>TURGUTLU</v>
      </c>
      <c>
        <is>
          <t>AG Fideri</t>
        </is>
      </c>
      <c>
        <v>TR-2/118 45-83-M00713_C_56388223_56388223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14.07.2023 14:47:54</t>
        </is>
      </c>
      <c>
        <is>
          <t>14.07.2023 15:30:30</t>
        </is>
      </c>
      <c>
        <v>0.71</v>
      </c>
      <c>
        <v>0</v>
      </c>
      <c>
        <v>138</v>
      </c>
      <c>
        <v>0</v>
      </c>
      <c>
        <v>0</v>
      </c>
      <c>
        <v>0</v>
      </c>
      <c>
        <v>18</v>
      </c>
      <c>
        <v>0</v>
      </c>
      <c>
        <v>0</v>
      </c>
      <c>
        <v>0</v>
      </c>
      <c>
        <v>22.8012587217303</v>
      </c>
      <c>
        <v>0</v>
      </c>
      <c>
        <v>0</v>
      </c>
      <c>
        <v>0</v>
      </c>
      <c>
        <v>20.007611223075152</v>
      </c>
      <c>
        <v>0</v>
      </c>
      <c>
        <v>0</v>
      </c>
      <c>
        <v>42.80886994480545</v>
      </c>
    </row>
    <row>
      <c>
        <v>2607786</v>
      </c>
      <c>
        <v>1</v>
      </c>
      <c>
        <is>
          <t>İZMİR</t>
        </is>
      </c>
      <c>
        <v>URLA</v>
      </c>
      <c>
        <is>
          <t>Kullanıcı Bağlantı Hattı</t>
        </is>
      </c>
      <c>
        <v>TR-85 35-19-L00085_95001334009_95001334009</v>
      </c>
      <c>
        <v>AG Branşman Yeraltı Kablo Arızası</v>
      </c>
      <c>
        <v>Dağıtım-AG</v>
      </c>
      <c>
        <v>Uzun</v>
      </c>
      <c>
        <v>Şebeke işletmecisi</v>
      </c>
      <c>
        <v>Bildirimsiz</v>
      </c>
      <c>
        <is>
          <t>14.07.2023 14:44:25</t>
        </is>
      </c>
      <c>
        <is>
          <t>14.07.2023 19:29:54</t>
        </is>
      </c>
      <c>
        <v>4.758055555</v>
      </c>
      <c>
        <v>0</v>
      </c>
      <c>
        <v>0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0.7699877044503997</v>
      </c>
      <c>
        <v>0</v>
      </c>
      <c>
        <v>0</v>
      </c>
      <c>
        <v>0.7699877044503997</v>
      </c>
    </row>
    <row>
      <c>
        <v>2608373</v>
      </c>
      <c>
        <v>1</v>
      </c>
      <c>
        <is>
          <t>İZMİR</t>
        </is>
      </c>
      <c>
        <v>NARLIDERE</v>
      </c>
      <c>
        <is>
          <t>AG Fideri</t>
        </is>
      </c>
      <c>
        <v>K-1854 35-07-K01854_A_56374124_56374124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14.07.2023 20:36:58</t>
        </is>
      </c>
      <c>
        <is>
          <t>14.07.2023 21:44:59</t>
        </is>
      </c>
      <c>
        <v>1.133611111</v>
      </c>
      <c>
        <v>0</v>
      </c>
      <c>
        <v>37</v>
      </c>
      <c>
        <v>0</v>
      </c>
      <c>
        <v>3</v>
      </c>
      <c>
        <v>0</v>
      </c>
      <c>
        <v>4</v>
      </c>
      <c>
        <v>0</v>
      </c>
      <c>
        <v>0</v>
      </c>
      <c>
        <v>0</v>
      </c>
      <c>
        <v>77.94322168410511</v>
      </c>
      <c>
        <v>0</v>
      </c>
      <c>
        <v>2.269711496279306</v>
      </c>
      <c>
        <v>0</v>
      </c>
      <c>
        <v>2.203227891419382</v>
      </c>
      <c>
        <v>0</v>
      </c>
      <c>
        <v>0</v>
      </c>
      <c>
        <v>82.4161610718038</v>
      </c>
    </row>
    <row>
      <c>
        <v>2607540</v>
      </c>
      <c>
        <v>1</v>
      </c>
      <c>
        <is>
          <t>İZMİR</t>
        </is>
      </c>
      <c>
        <v>ALİAĞA</v>
      </c>
      <c>
        <is>
          <t>OG Fideri</t>
        </is>
      </c>
      <c>
        <v>ALİAĞA TR-43 DM 35-17-M00043_HatBaşıAyırıcı_72727542 M13_72727542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14.07.2023 11:08:12</t>
        </is>
      </c>
      <c>
        <is>
          <t>14.07.2023 13:11:51</t>
        </is>
      </c>
      <c>
        <v>2.060833333</v>
      </c>
      <c>
        <v>1</v>
      </c>
      <c>
        <v>0</v>
      </c>
      <c>
        <v>3</v>
      </c>
      <c>
        <v>0</v>
      </c>
      <c>
        <v>3</v>
      </c>
      <c>
        <v>0</v>
      </c>
      <c>
        <v>0</v>
      </c>
      <c>
        <v>0</v>
      </c>
      <c>
        <v>0.5512146677895546</v>
      </c>
      <c>
        <v>0</v>
      </c>
      <c>
        <v>62.41518897500621</v>
      </c>
      <c>
        <v>0</v>
      </c>
      <c>
        <v>77.40184455652198</v>
      </c>
      <c>
        <v>0</v>
      </c>
      <c>
        <v>0</v>
      </c>
      <c>
        <v>0</v>
      </c>
      <c>
        <v>140.36824819931775</v>
      </c>
    </row>
    <row>
      <c>
        <v>2608227</v>
      </c>
      <c>
        <v>1</v>
      </c>
      <c>
        <is>
          <t>İZMİR</t>
        </is>
      </c>
      <c>
        <v>KONAK</v>
      </c>
      <c>
        <is>
          <t>Kullanıcı Bağlantı Hattı</t>
        </is>
      </c>
      <c>
        <v>K-4150 35-01-K04150_910875814_910875814</v>
      </c>
      <c>
        <v>AG Box / Sdk Abone Çıkış Sigorta Atığı</v>
      </c>
      <c>
        <v>Dağıtım-AG</v>
      </c>
      <c>
        <v>Uzun</v>
      </c>
      <c>
        <v>Şebeke işletmecisi</v>
      </c>
      <c>
        <v>Bildirimsiz</v>
      </c>
      <c>
        <is>
          <t>14.07.2023 18:48:25</t>
        </is>
      </c>
      <c>
        <is>
          <t>14.07.2023 20:29:14</t>
        </is>
      </c>
      <c>
        <v>1.680277777</v>
      </c>
      <c>
        <v>0</v>
      </c>
      <c>
        <v>5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2.315765523786473</v>
      </c>
      <c>
        <v>0</v>
      </c>
      <c>
        <v>0</v>
      </c>
      <c>
        <v>0</v>
      </c>
      <c>
        <v>3.456845978363904</v>
      </c>
      <c>
        <v>0</v>
      </c>
      <c>
        <v>0</v>
      </c>
      <c>
        <v>5.772611502150378</v>
      </c>
    </row>
    <row>
      <c>
        <v>2607686</v>
      </c>
      <c>
        <v>1</v>
      </c>
      <c>
        <is>
          <t>İZMİR</t>
        </is>
      </c>
      <c>
        <v>ALİAĞA</v>
      </c>
      <c>
        <is>
          <t>OG Fideri</t>
        </is>
      </c>
      <c>
        <v>TR-86 35-17-M00086_DAĞITIM TRAFO TR-86 M03_66230180</v>
      </c>
      <c>
        <v>Şebeke Yenileme ve Kapasite Artışı Çalışması</v>
      </c>
      <c>
        <v>Dağıtım-OG</v>
      </c>
      <c>
        <v>Uzun</v>
      </c>
      <c>
        <v>Şebeke işletmecisi</v>
      </c>
      <c>
        <v>Bildirimli</v>
      </c>
      <c>
        <is>
          <t>14.07.2023 13:21:50</t>
        </is>
      </c>
      <c>
        <is>
          <t>14.07.2023 14:27:55</t>
        </is>
      </c>
      <c>
        <v>1.101388888</v>
      </c>
      <c>
        <v>0</v>
      </c>
      <c>
        <v>560</v>
      </c>
      <c>
        <v>0</v>
      </c>
      <c>
        <v>0</v>
      </c>
      <c>
        <v>0</v>
      </c>
      <c>
        <v>81</v>
      </c>
      <c>
        <v>0</v>
      </c>
      <c>
        <v>0</v>
      </c>
      <c>
        <v>0</v>
      </c>
      <c>
        <v>145.08214424751532</v>
      </c>
      <c>
        <v>0</v>
      </c>
      <c>
        <v>0</v>
      </c>
      <c>
        <v>0</v>
      </c>
      <c>
        <v>186.67741886222177</v>
      </c>
      <c>
        <v>0</v>
      </c>
      <c>
        <v>0</v>
      </c>
      <c>
        <v>331.7595631097371</v>
      </c>
    </row>
    <row>
      <c>
        <v>2607391</v>
      </c>
      <c>
        <v>1</v>
      </c>
      <c>
        <is>
          <t>İZMİR</t>
        </is>
      </c>
      <c>
        <v>KONAK</v>
      </c>
      <c>
        <is>
          <t>AG Fideri</t>
        </is>
      </c>
      <c>
        <v>K-524 35-01-K00524_D_56366005_56366005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14.07.2023 09:30:58</t>
        </is>
      </c>
      <c>
        <is>
          <t>14.07.2023 09:48:41</t>
        </is>
      </c>
      <c>
        <v>0.295277777</v>
      </c>
      <c>
        <v>0</v>
      </c>
      <c>
        <v>128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9.242835755179698</v>
      </c>
      <c>
        <v>0</v>
      </c>
      <c>
        <v>0</v>
      </c>
      <c>
        <v>0</v>
      </c>
      <c>
        <v>0.21971192672840284</v>
      </c>
      <c>
        <v>0</v>
      </c>
      <c>
        <v>0</v>
      </c>
      <c>
        <v>9.4625476819081</v>
      </c>
    </row>
    <row>
      <c>
        <v>2607932</v>
      </c>
      <c>
        <v>1</v>
      </c>
      <c>
        <is>
          <t>İZMİR</t>
        </is>
      </c>
      <c>
        <v>TORBALI</v>
      </c>
      <c>
        <is>
          <t>AG Fideri</t>
        </is>
      </c>
      <c>
        <v>DAĞTEKKE TR-1 35-26-M00470_B_91084004_91084004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14.07.2023 15:48:43</t>
        </is>
      </c>
      <c>
        <is>
          <t>14.07.2023 20:55:54</t>
        </is>
      </c>
      <c>
        <v>5.119722222</v>
      </c>
      <c>
        <v>0</v>
      </c>
      <c>
        <v>35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33.855346922300775</v>
      </c>
      <c>
        <v>0</v>
      </c>
      <c>
        <v>0</v>
      </c>
      <c>
        <v>0</v>
      </c>
      <c>
        <v>0.11584625828661425</v>
      </c>
      <c>
        <v>0</v>
      </c>
      <c>
        <v>0</v>
      </c>
      <c>
        <v>33.97119318058739</v>
      </c>
    </row>
    <row>
      <c>
        <v>2607749</v>
      </c>
      <c>
        <v>1</v>
      </c>
      <c>
        <is>
          <t>İZMİR</t>
        </is>
      </c>
      <c>
        <v>BAYINDIR</v>
      </c>
      <c>
        <is>
          <t>AG Fideri</t>
        </is>
      </c>
      <c>
        <v>ÇIRPI TR-1-2/4 35-20-M00009_A_92863400_92863400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14.07.2023 14:16:23</t>
        </is>
      </c>
      <c>
        <is>
          <t>14.07.2023 19:40:36</t>
        </is>
      </c>
      <c>
        <v>5.403611111</v>
      </c>
      <c>
        <v>0</v>
      </c>
      <c>
        <v>45</v>
      </c>
      <c>
        <v>0</v>
      </c>
      <c>
        <v>2</v>
      </c>
      <c>
        <v>0</v>
      </c>
      <c>
        <v>1</v>
      </c>
      <c>
        <v>0</v>
      </c>
      <c>
        <v>0</v>
      </c>
      <c>
        <v>0</v>
      </c>
      <c>
        <v>98.77615302651006</v>
      </c>
      <c>
        <v>0</v>
      </c>
      <c>
        <v>40.12876226455222</v>
      </c>
      <c>
        <v>0</v>
      </c>
      <c>
        <v>0</v>
      </c>
      <c>
        <v>0</v>
      </c>
      <c>
        <v>0</v>
      </c>
      <c>
        <v>138.90491529106228</v>
      </c>
    </row>
    <row>
      <c>
        <v>2608224</v>
      </c>
      <c>
        <v>1</v>
      </c>
      <c>
        <is>
          <t>İZMİR</t>
        </is>
      </c>
      <c>
        <v>TİRE</v>
      </c>
      <c>
        <is>
          <t>Dağıtım Transformatörü</t>
        </is>
      </c>
      <c>
        <v>ALACALI TR-2 35-29-L00776_35-29-L00776_72347283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14.07.2023 18:50:48</t>
        </is>
      </c>
      <c>
        <is>
          <t>14.07.2023 20:50:39</t>
        </is>
      </c>
      <c>
        <v>1.9975</v>
      </c>
      <c>
        <v>0</v>
      </c>
      <c>
        <v>45</v>
      </c>
      <c>
        <v>0</v>
      </c>
      <c>
        <v>1</v>
      </c>
      <c>
        <v>0</v>
      </c>
      <c>
        <v>8</v>
      </c>
      <c>
        <v>0</v>
      </c>
      <c>
        <v>0</v>
      </c>
      <c>
        <v>0</v>
      </c>
      <c>
        <v>48.032102506643085</v>
      </c>
      <c>
        <v>0</v>
      </c>
      <c>
        <v>19.321255604732187</v>
      </c>
      <c>
        <v>0</v>
      </c>
      <c>
        <v>7.420085244135252</v>
      </c>
      <c>
        <v>0</v>
      </c>
      <c>
        <v>0</v>
      </c>
      <c>
        <v>74.77344335551052</v>
      </c>
    </row>
    <row>
      <c>
        <v>2608602</v>
      </c>
      <c>
        <v>1</v>
      </c>
      <c>
        <is>
          <t>MANİSA</t>
        </is>
      </c>
      <c>
        <v>TURGUTLU</v>
      </c>
      <c>
        <is>
          <t>OG Fideri</t>
        </is>
      </c>
      <c>
        <v>TR-1/3 45-83-M00003_PAŞATIMARI TR-1 M05_2095355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14.07.2023 22:39:55</t>
        </is>
      </c>
      <c>
        <is>
          <t>15.07.2023 02:44:10</t>
        </is>
      </c>
      <c>
        <v>4.070833333</v>
      </c>
      <c>
        <v>14</v>
      </c>
      <c>
        <v>21</v>
      </c>
      <c>
        <v>208</v>
      </c>
      <c>
        <v>170</v>
      </c>
      <c>
        <v>39</v>
      </c>
      <c>
        <v>19</v>
      </c>
      <c>
        <v>0</v>
      </c>
      <c>
        <v>0</v>
      </c>
      <c>
        <v>50.458760989619414</v>
      </c>
      <c>
        <v>75.45737038172318</v>
      </c>
      <c>
        <v>1720.4839464295112</v>
      </c>
      <c>
        <v>1596.9517362031359</v>
      </c>
      <c>
        <v>223.88310644412192</v>
      </c>
      <c>
        <v>110.66234406348929</v>
      </c>
      <c>
        <v>0</v>
      </c>
      <c>
        <v>0</v>
      </c>
      <c>
        <v>3777.897264511601</v>
      </c>
    </row>
    <row>
      <c>
        <v>2608416</v>
      </c>
      <c>
        <v>1</v>
      </c>
      <c>
        <is>
          <t>İZMİR</t>
        </is>
      </c>
      <c>
        <v>MENEMEN</v>
      </c>
      <c>
        <is>
          <t>AG Fideri</t>
        </is>
      </c>
      <c>
        <v>EMİRALEM TR-2 35-28-M00228_C_56357450_56357450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14.07.2023 21:06:00</t>
        </is>
      </c>
      <c>
        <is>
          <t>14.07.2023 21:34:50</t>
        </is>
      </c>
      <c>
        <v>0.480555555</v>
      </c>
      <c>
        <v>0</v>
      </c>
      <c>
        <v>100</v>
      </c>
      <c>
        <v>0</v>
      </c>
      <c>
        <v>22</v>
      </c>
      <c>
        <v>0</v>
      </c>
      <c>
        <v>9</v>
      </c>
      <c>
        <v>0</v>
      </c>
      <c>
        <v>0</v>
      </c>
      <c>
        <v>0</v>
      </c>
      <c>
        <v>17.130708047629998</v>
      </c>
      <c>
        <v>0</v>
      </c>
      <c>
        <v>6.4847605687826935</v>
      </c>
      <c>
        <v>0</v>
      </c>
      <c>
        <v>3.23074708930796</v>
      </c>
      <c>
        <v>0</v>
      </c>
      <c>
        <v>0</v>
      </c>
      <c>
        <v>26.846215705720653</v>
      </c>
    </row>
    <row>
      <c>
        <v>2607918</v>
      </c>
      <c>
        <v>1</v>
      </c>
      <c>
        <is>
          <t>İZMİR</t>
        </is>
      </c>
      <c>
        <v>ÖDEMİŞ</v>
      </c>
      <c>
        <is>
          <t>Kullanıcı Bağlantı Hattı</t>
        </is>
      </c>
      <c>
        <v>BOZDAĞ TR-5 35-15-L00312_95001345587_95001345587</v>
      </c>
      <c>
        <v>AG Branşman Yeraltı Kablo Arızası</v>
      </c>
      <c>
        <v>Dağıtım-AG</v>
      </c>
      <c>
        <v>Uzun</v>
      </c>
      <c>
        <v>Şebeke işletmecisi</v>
      </c>
      <c>
        <v>Bildirimsiz</v>
      </c>
      <c>
        <is>
          <t>14.07.2023 15:41:52</t>
        </is>
      </c>
      <c>
        <is>
          <t>14.07.2023 17:44:39</t>
        </is>
      </c>
      <c>
        <v>2.046388888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0.06340817710812659</v>
      </c>
      <c>
        <v>0</v>
      </c>
      <c>
        <v>0</v>
      </c>
      <c>
        <v>0</v>
      </c>
      <c>
        <v>0</v>
      </c>
      <c>
        <v>0</v>
      </c>
      <c>
        <v>0</v>
      </c>
      <c>
        <v>0.06340817710812659</v>
      </c>
    </row>
    <row>
      <c>
        <v>2608459</v>
      </c>
      <c>
        <v>1</v>
      </c>
      <c>
        <is>
          <t>İZMİR</t>
        </is>
      </c>
      <c>
        <v>BAYINDIR</v>
      </c>
      <c>
        <is>
          <t>AG Fideri</t>
        </is>
      </c>
      <c>
        <v>CANLI TR-3 35-20-L00134_12337850_56375949_56375949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14.07.2023 21:22:02</t>
        </is>
      </c>
      <c>
        <is>
          <t>14.07.2023 22:07:28</t>
        </is>
      </c>
      <c>
        <v>0.757222222</v>
      </c>
      <c>
        <v>0</v>
      </c>
      <c>
        <v>35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13.810012931826705</v>
      </c>
      <c>
        <v>0</v>
      </c>
      <c>
        <v>0</v>
      </c>
      <c>
        <v>0</v>
      </c>
      <c>
        <v>0.236100075601248</v>
      </c>
      <c>
        <v>0</v>
      </c>
      <c>
        <v>0</v>
      </c>
      <c>
        <v>14.046113007427953</v>
      </c>
    </row>
    <row>
      <c>
        <v>2608559</v>
      </c>
      <c>
        <v>1</v>
      </c>
      <c>
        <is>
          <t>İZMİR</t>
        </is>
      </c>
      <c>
        <v>MENDERES</v>
      </c>
      <c>
        <is>
          <t>OG Fideri</t>
        </is>
      </c>
      <c>
        <v>TR-50 35-22-M00050_DEREKÖY M03_82002741</v>
      </c>
      <c>
        <v>Plansız Kesinti / Müdahale</v>
      </c>
      <c>
        <v>Dağıtım-OG</v>
      </c>
      <c>
        <v>Uzun</v>
      </c>
      <c>
        <v>Şebeke işletmecisi</v>
      </c>
      <c>
        <v>Bildirimsiz</v>
      </c>
      <c>
        <is>
          <t>14.07.2023 22:10:51</t>
        </is>
      </c>
      <c>
        <is>
          <t>15.07.2023 00:11:30</t>
        </is>
      </c>
      <c>
        <v>2.010833333</v>
      </c>
      <c>
        <v>0</v>
      </c>
      <c>
        <v>1446</v>
      </c>
      <c>
        <v>0</v>
      </c>
      <c>
        <v>114</v>
      </c>
      <c>
        <v>3</v>
      </c>
      <c>
        <v>171</v>
      </c>
      <c>
        <v>0</v>
      </c>
      <c>
        <v>0</v>
      </c>
      <c>
        <v>0</v>
      </c>
      <c>
        <v>795.8899741300098</v>
      </c>
      <c>
        <v>0</v>
      </c>
      <c>
        <v>109.09604596574991</v>
      </c>
      <c>
        <v>104.45449664709878</v>
      </c>
      <c>
        <v>303.16119718770295</v>
      </c>
      <c>
        <v>0</v>
      </c>
      <c>
        <v>0</v>
      </c>
      <c>
        <v>1312.6017139305616</v>
      </c>
    </row>
    <row>
      <c>
        <v>2607706</v>
      </c>
      <c>
        <v>1</v>
      </c>
      <c>
        <is>
          <t>MANİSA</t>
        </is>
      </c>
      <c>
        <v>ŞEHZADELER</v>
      </c>
      <c>
        <is>
          <t>AG Fideri</t>
        </is>
      </c>
      <c>
        <v>TİLKİKÖY TR-1 45-71-M01271_A_56399562_56399562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14.07.2023 13:38:16</t>
        </is>
      </c>
      <c>
        <is>
          <t>14.07.2023 22:39:55</t>
        </is>
      </c>
      <c>
        <v>9.0275</v>
      </c>
      <c>
        <v>0</v>
      </c>
      <c>
        <v>17</v>
      </c>
      <c>
        <v>0</v>
      </c>
      <c>
        <v>3</v>
      </c>
      <c>
        <v>0</v>
      </c>
      <c>
        <v>5</v>
      </c>
      <c>
        <v>0</v>
      </c>
      <c>
        <v>0</v>
      </c>
      <c>
        <v>0</v>
      </c>
      <c>
        <v>38.202891775795564</v>
      </c>
      <c>
        <v>0</v>
      </c>
      <c>
        <v>28.847962504423744</v>
      </c>
      <c>
        <v>0</v>
      </c>
      <c>
        <v>38.42726178148353</v>
      </c>
      <c>
        <v>0</v>
      </c>
      <c>
        <v>0</v>
      </c>
      <c>
        <v>105.47811606170285</v>
      </c>
    </row>
    <row>
      <c>
        <v>2607457</v>
      </c>
      <c>
        <v>1</v>
      </c>
      <c>
        <is>
          <t>İZMİR</t>
        </is>
      </c>
      <c>
        <v>ÇİĞLİ</v>
      </c>
      <c>
        <is>
          <t>Kullanıcı Bağlantı Hattı</t>
        </is>
      </c>
      <c>
        <v>K-1864 35-09-K01864_915026211_915026211</v>
      </c>
      <c>
        <v>AG Box / Sdk Abone Çıkış Sigorta Atığı</v>
      </c>
      <c>
        <v>Dağıtım-AG</v>
      </c>
      <c>
        <v>Uzun</v>
      </c>
      <c>
        <v>Şebeke işletmecisi</v>
      </c>
      <c>
        <v>Bildirimsiz</v>
      </c>
      <c>
        <is>
          <t>14.07.2023 10:21:18</t>
        </is>
      </c>
      <c>
        <is>
          <t>14.07.2023 11:14:46</t>
        </is>
      </c>
      <c>
        <v>0.891111111</v>
      </c>
      <c>
        <v>0</v>
      </c>
      <c>
        <v>7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1.5628379624563808</v>
      </c>
      <c>
        <v>0</v>
      </c>
      <c>
        <v>0</v>
      </c>
      <c>
        <v>0</v>
      </c>
      <c>
        <v>0</v>
      </c>
      <c>
        <v>0</v>
      </c>
      <c>
        <v>0</v>
      </c>
      <c>
        <v>1.5628379624563808</v>
      </c>
    </row>
    <row>
      <c>
        <v>2607520</v>
      </c>
      <c>
        <v>1</v>
      </c>
      <c>
        <is>
          <t>MANİSA</t>
        </is>
      </c>
      <c>
        <v>AKHİSAR</v>
      </c>
      <c>
        <is>
          <t>Kullanıcı Bağlantı Hattı</t>
        </is>
      </c>
      <c>
        <v>TR-2/49 45-72-L00049_956531144_956531144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14.07.2023 10:48:33</t>
        </is>
      </c>
      <c>
        <is>
          <t>14.07.2023 12:28:44</t>
        </is>
      </c>
      <c>
        <v>1.669722222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0.39166773017648215</v>
      </c>
      <c>
        <v>0</v>
      </c>
      <c>
        <v>0</v>
      </c>
      <c>
        <v>0</v>
      </c>
      <c>
        <v>0</v>
      </c>
      <c>
        <v>0</v>
      </c>
      <c>
        <v>0</v>
      </c>
      <c>
        <v>0.39166773017648215</v>
      </c>
    </row>
    <row>
      <c>
        <v>2608147</v>
      </c>
      <c>
        <v>1</v>
      </c>
      <c>
        <is>
          <t>MANİSA</t>
        </is>
      </c>
      <c>
        <v>KIRKAĞAÇ</v>
      </c>
      <c>
        <is>
          <t>Kullanıcı Bağlantı Hattı</t>
        </is>
      </c>
      <c>
        <v>KIRKAĞAÇ TR-10 45-76-M00010_955239539_955239539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14.07.2023 18:05:35</t>
        </is>
      </c>
      <c>
        <is>
          <t>14.07.2023 18:45:12</t>
        </is>
      </c>
      <c>
        <v>0.660277777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0.0000061804193442777785</v>
      </c>
      <c>
        <v>0</v>
      </c>
      <c>
        <v>0</v>
      </c>
      <c>
        <v>0</v>
      </c>
      <c>
        <v>0</v>
      </c>
      <c>
        <v>0</v>
      </c>
      <c>
        <v>0</v>
      </c>
      <c>
        <v>0.0000061804193442777785</v>
      </c>
    </row>
    <row>
      <c>
        <v>2607912</v>
      </c>
      <c>
        <v>1</v>
      </c>
      <c>
        <is>
          <t>İZMİR</t>
        </is>
      </c>
      <c>
        <v>BORNOVA</v>
      </c>
      <c>
        <is>
          <t>Kullanıcı Bağlantı Hattı</t>
        </is>
      </c>
      <c>
        <v>K-4520 35-02-K04520_913689535_913689535</v>
      </c>
      <c>
        <v>AG Branşman Yeraltı Kablo Arızası</v>
      </c>
      <c>
        <v>Dağıtım-AG</v>
      </c>
      <c>
        <v>Uzun</v>
      </c>
      <c>
        <v>Şebeke işletmecisi</v>
      </c>
      <c>
        <v>Bildirimsiz</v>
      </c>
      <c>
        <is>
          <t>14.07.2023 15:28:35</t>
        </is>
      </c>
      <c>
        <is>
          <t>14.07.2023 20:32:59</t>
        </is>
      </c>
      <c>
        <v>5.073333333</v>
      </c>
      <c>
        <v>0</v>
      </c>
      <c>
        <v>20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31.151940457078524</v>
      </c>
      <c>
        <v>0</v>
      </c>
      <c>
        <v>0</v>
      </c>
      <c>
        <v>0</v>
      </c>
      <c>
        <v>0</v>
      </c>
      <c>
        <v>0</v>
      </c>
      <c>
        <v>0</v>
      </c>
      <c>
        <v>31.151940457078524</v>
      </c>
    </row>
    <row>
      <c>
        <v>2607812</v>
      </c>
      <c>
        <v>1</v>
      </c>
      <c>
        <is>
          <t>İZMİR</t>
        </is>
      </c>
      <c>
        <v>ALİAĞA</v>
      </c>
      <c>
        <is>
          <t>OG Fideri</t>
        </is>
      </c>
      <c>
        <v>TR-31 35-17-M00031_TR-74 M02_66317843</v>
      </c>
      <c>
        <v>Şebeke Yenileme ve Kapasite Artışı Çalışması</v>
      </c>
      <c>
        <v>Dağıtım-OG</v>
      </c>
      <c>
        <v>Uzun</v>
      </c>
      <c>
        <v>Şebeke işletmecisi</v>
      </c>
      <c>
        <v>Bildirimli</v>
      </c>
      <c>
        <is>
          <t>14.07.2023 14:56:38</t>
        </is>
      </c>
      <c>
        <is>
          <t>14.07.2023 15:44:04</t>
        </is>
      </c>
      <c>
        <v>0.790555555</v>
      </c>
      <c>
        <v>1</v>
      </c>
      <c>
        <v>256</v>
      </c>
      <c>
        <v>3</v>
      </c>
      <c>
        <v>0</v>
      </c>
      <c>
        <v>4</v>
      </c>
      <c>
        <v>19</v>
      </c>
      <c>
        <v>0</v>
      </c>
      <c>
        <v>0</v>
      </c>
      <c>
        <v>0.363939913514495</v>
      </c>
      <c>
        <v>61.681492266874</v>
      </c>
      <c>
        <v>3.613971948401965</v>
      </c>
      <c>
        <v>0</v>
      </c>
      <c>
        <v>92.36757072659994</v>
      </c>
      <c>
        <v>96.32819930263031</v>
      </c>
      <c>
        <v>0</v>
      </c>
      <c>
        <v>0</v>
      </c>
      <c>
        <v>254.3551741580207</v>
      </c>
    </row>
    <row>
      <c>
        <v>2607314</v>
      </c>
      <c>
        <v>1</v>
      </c>
      <c>
        <is>
          <t>İZMİR</t>
        </is>
      </c>
      <c>
        <v>ÖDEMİŞ</v>
      </c>
      <c>
        <is>
          <t>Kullanıcı Bağlantı Hattı</t>
        </is>
      </c>
      <c>
        <v>KIZILCAAVLU TR-1 35-15-L00180_950378608_950378608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14.07.2023 08:15:57</t>
        </is>
      </c>
      <c>
        <is>
          <t>14.07.2023 09:56:00</t>
        </is>
      </c>
      <c>
        <v>1.6675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1.1148731159863092</v>
      </c>
      <c>
        <v>0</v>
      </c>
      <c>
        <v>0</v>
      </c>
      <c>
        <v>0</v>
      </c>
      <c>
        <v>0</v>
      </c>
      <c>
        <v>0</v>
      </c>
      <c>
        <v>0</v>
      </c>
      <c>
        <v>1.1148731159863092</v>
      </c>
    </row>
    <row>
      <c>
        <v>2607955</v>
      </c>
      <c>
        <v>1</v>
      </c>
      <c>
        <is>
          <t>İZMİR</t>
        </is>
      </c>
      <c>
        <v>KONAK</v>
      </c>
      <c>
        <is>
          <t>Saha Dağıtım Kutusu (SDK)</t>
        </is>
      </c>
      <c>
        <v>K-511 35-01-K00511_C C1_5859935</v>
      </c>
      <c>
        <v>AG Box / Sdk Giriş Sigorta Atığı</v>
      </c>
      <c>
        <v>Dağıtım-AG</v>
      </c>
      <c>
        <v>Uzun</v>
      </c>
      <c>
        <v>Şebeke işletmecisi</v>
      </c>
      <c>
        <v>Bildirimsiz</v>
      </c>
      <c>
        <is>
          <t>14.07.2023 16:00:34</t>
        </is>
      </c>
      <c>
        <is>
          <t>14.07.2023 18:18:35</t>
        </is>
      </c>
      <c>
        <v>2.300277777</v>
      </c>
      <c>
        <v>0</v>
      </c>
      <c>
        <v>1</v>
      </c>
      <c>
        <v>0</v>
      </c>
      <c>
        <v>0</v>
      </c>
      <c>
        <v>0</v>
      </c>
      <c>
        <v>55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149.7912487250918</v>
      </c>
      <c>
        <v>0</v>
      </c>
      <c>
        <v>0</v>
      </c>
      <c>
        <v>149.7912487250918</v>
      </c>
    </row>
    <row>
      <c>
        <v>2608104</v>
      </c>
      <c>
        <v>1</v>
      </c>
      <c>
        <is>
          <t>İZMİR</t>
        </is>
      </c>
      <c>
        <v>ÇEŞME</v>
      </c>
      <c>
        <is>
          <t>Kullanıcı Bağlantı Hattı</t>
        </is>
      </c>
      <c>
        <v>L-132 35-18-L00132_950460597_950460597</v>
      </c>
      <c>
        <v>AG Branşman Yeraltı Kablo Arızası</v>
      </c>
      <c>
        <v>Dağıtım-AG</v>
      </c>
      <c>
        <v>Uzun</v>
      </c>
      <c>
        <v>Şebeke işletmecisi</v>
      </c>
      <c>
        <v>Bildirimsiz</v>
      </c>
      <c>
        <is>
          <t>14.07.2023 17:48:03</t>
        </is>
      </c>
      <c>
        <is>
          <t>15.07.2023 01:41:23</t>
        </is>
      </c>
      <c>
        <v>7.888888888</v>
      </c>
      <c>
        <v>0</v>
      </c>
      <c>
        <v>0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0.9390583623042199</v>
      </c>
      <c>
        <v>0</v>
      </c>
      <c>
        <v>0</v>
      </c>
      <c>
        <v>0.9390583623042199</v>
      </c>
    </row>
    <row>
      <c>
        <v>2608591</v>
      </c>
      <c>
        <v>1</v>
      </c>
      <c>
        <is>
          <t>İZMİR</t>
        </is>
      </c>
      <c>
        <v>BUCA</v>
      </c>
      <c>
        <is>
          <t>AG Fideri</t>
        </is>
      </c>
      <c>
        <v>M-326 35-03-M00326__72373933_72373933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14.07.2023 22:28:41</t>
        </is>
      </c>
      <c>
        <is>
          <t>15.07.2023 01:38:43</t>
        </is>
      </c>
      <c>
        <v>3.167222222</v>
      </c>
      <c>
        <v>0</v>
      </c>
      <c>
        <v>37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29.104320173779133</v>
      </c>
      <c>
        <v>0</v>
      </c>
      <c>
        <v>0</v>
      </c>
      <c>
        <v>0</v>
      </c>
      <c>
        <v>3.8579026006907013</v>
      </c>
      <c>
        <v>0</v>
      </c>
      <c>
        <v>0</v>
      </c>
      <c>
        <v>32.962222774469836</v>
      </c>
    </row>
    <row>
      <c>
        <v>2607503</v>
      </c>
      <c>
        <v>1</v>
      </c>
      <c>
        <is>
          <t>MANİSA</t>
        </is>
      </c>
      <c>
        <v>AKHİSAR</v>
      </c>
      <c>
        <is>
          <t>OG Fideri</t>
        </is>
      </c>
      <c>
        <v>DM-2/TR-19 45-72-L00019_TR-2/18 L01_61368785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14.07.2023 10:50:31</t>
        </is>
      </c>
      <c>
        <is>
          <t>14.07.2023 11:14:31</t>
        </is>
      </c>
      <c>
        <v>0.4</v>
      </c>
      <c>
        <v>0</v>
      </c>
      <c>
        <v>3012</v>
      </c>
      <c>
        <v>0</v>
      </c>
      <c>
        <v>9</v>
      </c>
      <c>
        <v>0</v>
      </c>
      <c>
        <v>148</v>
      </c>
      <c>
        <v>0</v>
      </c>
      <c>
        <v>1</v>
      </c>
      <c>
        <v>0</v>
      </c>
      <c>
        <v>235.17059901692872</v>
      </c>
      <c>
        <v>0</v>
      </c>
      <c>
        <v>0.07900640609244251</v>
      </c>
      <c>
        <v>0</v>
      </c>
      <c>
        <v>71.75661575035278</v>
      </c>
      <c>
        <v>0</v>
      </c>
      <c>
        <v>2.841020548262642</v>
      </c>
      <c>
        <v>309.8472417216366</v>
      </c>
    </row>
    <row>
      <c>
        <v>2608113</v>
      </c>
      <c>
        <v>1</v>
      </c>
      <c>
        <is>
          <t>MANİSA</t>
        </is>
      </c>
      <c>
        <v>YUNUSEMRE</v>
      </c>
      <c>
        <is>
          <t>KÖK</t>
        </is>
      </c>
      <c>
        <v>YAĞCILAR KÖK 45-71-M00179_YAĞCILAR M04_72258020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14.07.2023 17:53:34</t>
        </is>
      </c>
      <c>
        <is>
          <t>14.07.2023 18:43:12</t>
        </is>
      </c>
      <c>
        <v>0.827222222</v>
      </c>
      <c>
        <v>6</v>
      </c>
      <c>
        <v>631</v>
      </c>
      <c>
        <v>100</v>
      </c>
      <c>
        <v>29</v>
      </c>
      <c>
        <v>6</v>
      </c>
      <c>
        <v>65</v>
      </c>
      <c>
        <v>0</v>
      </c>
      <c>
        <v>0</v>
      </c>
      <c>
        <v>1.5657366399904753</v>
      </c>
      <c>
        <v>104.2413816326605</v>
      </c>
      <c>
        <v>168.13902440093096</v>
      </c>
      <c>
        <v>14.487375056707291</v>
      </c>
      <c>
        <v>21.3276163937222</v>
      </c>
      <c>
        <v>30.717321585764022</v>
      </c>
      <c>
        <v>0</v>
      </c>
      <c>
        <v>0</v>
      </c>
      <c>
        <v>340.47845570977546</v>
      </c>
    </row>
    <row>
      <c>
        <v>2607549</v>
      </c>
      <c>
        <v>1</v>
      </c>
      <c>
        <is>
          <t>İZMİR</t>
        </is>
      </c>
      <c>
        <v>URLA</v>
      </c>
      <c>
        <is>
          <t>KÖK</t>
        </is>
      </c>
      <c>
        <v>TR-142 YAĞCILAR KÖK 35-19-M00142_YAĞCILAR M01_72114524</v>
      </c>
      <c>
        <v>Şebeke Yenileme ve Kapasite Artışı Çalışması</v>
      </c>
      <c>
        <v>Dağıtım-OG</v>
      </c>
      <c>
        <v>Uzun</v>
      </c>
      <c>
        <v>Şebeke işletmecisi</v>
      </c>
      <c>
        <v>Bildirimli</v>
      </c>
      <c>
        <is>
          <t>14.07.2023 11:06:15</t>
        </is>
      </c>
      <c>
        <is>
          <t>14.07.2023 13:17:55</t>
        </is>
      </c>
      <c>
        <v>2.194444444</v>
      </c>
      <c>
        <v>4</v>
      </c>
      <c>
        <v>382</v>
      </c>
      <c>
        <v>5</v>
      </c>
      <c>
        <v>67</v>
      </c>
      <c>
        <v>10</v>
      </c>
      <c>
        <v>47</v>
      </c>
      <c>
        <v>1</v>
      </c>
      <c>
        <v>0</v>
      </c>
      <c>
        <v>430.38241844068193</v>
      </c>
      <c>
        <v>358.3135194671828</v>
      </c>
      <c>
        <v>770.8257715158115</v>
      </c>
      <c>
        <v>68.29980042814874</v>
      </c>
      <c>
        <v>120.80299326335823</v>
      </c>
      <c>
        <v>211.33399949238554</v>
      </c>
      <c>
        <v>669.8025726648691</v>
      </c>
      <c>
        <v>0</v>
      </c>
      <c>
        <v>2629.761075272438</v>
      </c>
    </row>
    <row>
      <c>
        <v>2608213</v>
      </c>
      <c>
        <v>1</v>
      </c>
      <c>
        <is>
          <t>İZMİR</t>
        </is>
      </c>
      <c>
        <v>BUCA</v>
      </c>
      <c>
        <is>
          <t>Kullanıcı Bağlantı Hattı</t>
        </is>
      </c>
      <c>
        <v>M-3405(YATIRIM REZERVE) 35-03-M03405_910826204_910826204</v>
      </c>
      <c>
        <v>AG Box / Sdk Abone Çıkış Sigorta Atığı</v>
      </c>
      <c>
        <v>Dağıtım-AG</v>
      </c>
      <c>
        <v>Uzun</v>
      </c>
      <c>
        <v>Şebeke işletmecisi</v>
      </c>
      <c>
        <v>Bildirimsiz</v>
      </c>
      <c>
        <is>
          <t>14.07.2023 18:39:51</t>
        </is>
      </c>
      <c>
        <is>
          <t>14.07.2023 20:24:54</t>
        </is>
      </c>
      <c>
        <v>1.750833333</v>
      </c>
      <c>
        <v>0</v>
      </c>
      <c>
        <v>29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14.712545212736101</v>
      </c>
      <c>
        <v>0</v>
      </c>
      <c>
        <v>0</v>
      </c>
      <c>
        <v>0</v>
      </c>
      <c>
        <v>0</v>
      </c>
      <c>
        <v>0</v>
      </c>
      <c>
        <v>0</v>
      </c>
      <c>
        <v>14.712545212736101</v>
      </c>
    </row>
    <row>
      <c>
        <v>2608336</v>
      </c>
      <c>
        <v>1</v>
      </c>
      <c>
        <is>
          <t>MANİSA</t>
        </is>
      </c>
      <c>
        <v>TURGUTLU</v>
      </c>
      <c>
        <is>
          <t>AG Fideri</t>
        </is>
      </c>
      <c>
        <v>BOSTANLIK TARIMSAL SULAMA TR 45-83-M00327_A_56400709_56400709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14.07.2023 20:06:56</t>
        </is>
      </c>
      <c>
        <is>
          <t>15.07.2023 04:46:27</t>
        </is>
      </c>
      <c>
        <v>8.658611111</v>
      </c>
      <c>
        <v>0</v>
      </c>
      <c>
        <v>0</v>
      </c>
      <c>
        <v>0</v>
      </c>
      <c>
        <v>3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19.68340561736706</v>
      </c>
      <c>
        <v>0</v>
      </c>
      <c>
        <v>0.907432753823392</v>
      </c>
      <c>
        <v>0</v>
      </c>
      <c>
        <v>0</v>
      </c>
      <c>
        <v>20.590838371190454</v>
      </c>
    </row>
    <row>
      <c>
        <v>2608173</v>
      </c>
      <c>
        <v>1</v>
      </c>
      <c>
        <is>
          <t>İZMİR</t>
        </is>
      </c>
      <c>
        <v>TORBALI</v>
      </c>
      <c>
        <is>
          <t>DM</t>
        </is>
      </c>
      <c>
        <v>TORBALI DM 35-26-M00001_TR-55 YENİ TEZCANLAR M02_2315727</v>
      </c>
      <c>
        <v>OG İletken Kopması</v>
      </c>
      <c>
        <v>Dağıtım-OG</v>
      </c>
      <c>
        <v>Uzun</v>
      </c>
      <c>
        <v>Şebeke işletmecisi</v>
      </c>
      <c>
        <v>Bildirimsiz</v>
      </c>
      <c>
        <is>
          <t>14.07.2023 18:18:51</t>
        </is>
      </c>
      <c>
        <is>
          <t>14.07.2023 20:07:28</t>
        </is>
      </c>
      <c>
        <v>1.810277777</v>
      </c>
      <c>
        <v>0</v>
      </c>
      <c>
        <v>5502</v>
      </c>
      <c>
        <v>0</v>
      </c>
      <c>
        <v>82</v>
      </c>
      <c>
        <v>0</v>
      </c>
      <c>
        <v>528</v>
      </c>
      <c>
        <v>0</v>
      </c>
      <c>
        <v>0</v>
      </c>
      <c>
        <v>0</v>
      </c>
      <c>
        <v>2749.922616732045</v>
      </c>
      <c>
        <v>0</v>
      </c>
      <c>
        <v>256.50173616080986</v>
      </c>
      <c>
        <v>0</v>
      </c>
      <c>
        <v>951.5846417721418</v>
      </c>
      <c>
        <v>0</v>
      </c>
      <c>
        <v>0</v>
      </c>
      <c>
        <v>3958.0089946649964</v>
      </c>
    </row>
    <row>
      <c>
        <v>2607443</v>
      </c>
      <c>
        <v>1</v>
      </c>
      <c>
        <is>
          <t>İZMİR</t>
        </is>
      </c>
      <c>
        <v>ÇİĞLİ</v>
      </c>
      <c>
        <is>
          <t>Kullanıcı Bağlantı Hattı</t>
        </is>
      </c>
      <c>
        <v>M-1980 35-09-M01980_913189937_913189937</v>
      </c>
      <c>
        <v>AG Branşman Yeraltı Kablo Arızası</v>
      </c>
      <c>
        <v>Dağıtım-AG</v>
      </c>
      <c>
        <v>Uzun</v>
      </c>
      <c>
        <v>Şebeke işletmecisi</v>
      </c>
      <c>
        <v>Bildirimsiz</v>
      </c>
      <c>
        <is>
          <t>14.07.2023 10:08:16</t>
        </is>
      </c>
      <c>
        <is>
          <t>14.07.2023 13:13:29</t>
        </is>
      </c>
      <c>
        <v>3.086944444</v>
      </c>
      <c>
        <v>0</v>
      </c>
      <c>
        <v>11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6.005380211811168</v>
      </c>
      <c>
        <v>0</v>
      </c>
      <c>
        <v>0</v>
      </c>
      <c>
        <v>0</v>
      </c>
      <c>
        <v>0</v>
      </c>
      <c>
        <v>0</v>
      </c>
      <c>
        <v>0</v>
      </c>
      <c>
        <v>6.005380211811168</v>
      </c>
    </row>
    <row>
      <c>
        <v>2607486</v>
      </c>
      <c>
        <v>1</v>
      </c>
      <c>
        <is>
          <t>MANİSA</t>
        </is>
      </c>
      <c>
        <v>SALİHLİ</v>
      </c>
      <c>
        <is>
          <t>OG Fideri</t>
        </is>
      </c>
      <c>
        <v>AKÖREN TR-19 KÖK 45-78-M00974_HatBaşıAyırıcı_53139589 M04_53139589</v>
      </c>
      <c>
        <v>OG Atlama(Jumper) Arızası</v>
      </c>
      <c>
        <v>Dağıtım-OG</v>
      </c>
      <c>
        <v>Uzun</v>
      </c>
      <c>
        <v>Şebeke işletmecisi</v>
      </c>
      <c>
        <v>Bildirimsiz</v>
      </c>
      <c>
        <is>
          <t>14.07.2023 10:41:26</t>
        </is>
      </c>
      <c>
        <is>
          <t>14.07.2023 13:59:33</t>
        </is>
      </c>
      <c>
        <v>3.301944444</v>
      </c>
      <c>
        <v>0</v>
      </c>
      <c>
        <v>0</v>
      </c>
      <c>
        <v>5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123.45132107677422</v>
      </c>
      <c>
        <v>0</v>
      </c>
      <c>
        <v>0</v>
      </c>
      <c>
        <v>0</v>
      </c>
      <c>
        <v>0</v>
      </c>
      <c>
        <v>0</v>
      </c>
      <c>
        <v>123.45132107677422</v>
      </c>
    </row>
    <row>
      <c>
        <v>2607294</v>
      </c>
      <c>
        <v>1</v>
      </c>
      <c>
        <is>
          <t>İZMİR</t>
        </is>
      </c>
      <c>
        <v>MENDERES</v>
      </c>
      <c>
        <is>
          <t>DM</t>
        </is>
      </c>
      <c>
        <v>MENDERES DM-2/TR-1 35-22-M00300_MENDERES-1 M17_2328468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14.07.2023 07:45:43</t>
        </is>
      </c>
      <c>
        <is>
          <t>14.07.2023 09:30:56</t>
        </is>
      </c>
      <c>
        <v>1.753611111</v>
      </c>
      <c>
        <v>5</v>
      </c>
      <c>
        <v>432</v>
      </c>
      <c>
        <v>4</v>
      </c>
      <c>
        <v>64</v>
      </c>
      <c>
        <v>17</v>
      </c>
      <c>
        <v>107</v>
      </c>
      <c>
        <v>4</v>
      </c>
      <c>
        <v>1</v>
      </c>
      <c>
        <v>3.708368122622307</v>
      </c>
      <c>
        <v>310.6771592996897</v>
      </c>
      <c>
        <v>5.8383023825231</v>
      </c>
      <c>
        <v>138.92602717490755</v>
      </c>
      <c>
        <v>128.54739583360526</v>
      </c>
      <c>
        <v>159.97462047520466</v>
      </c>
      <c>
        <v>599.8484364758235</v>
      </c>
      <c>
        <v>0.450449655336038</v>
      </c>
      <c>
        <v>1347.9707594197123</v>
      </c>
    </row>
    <row>
      <c>
        <v>2608127</v>
      </c>
      <c>
        <v>1</v>
      </c>
      <c>
        <is>
          <t>İZMİR</t>
        </is>
      </c>
      <c>
        <v>KARŞIYAKA</v>
      </c>
      <c>
        <is>
          <t>AG Fideri</t>
        </is>
      </c>
      <c>
        <v>K-1450 35-04-K01450_A_56364490_56364490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14.07.2023 18:00:31</t>
        </is>
      </c>
      <c>
        <is>
          <t>14.07.2023 19:09:45</t>
        </is>
      </c>
      <c>
        <v>1.153888888</v>
      </c>
      <c>
        <v>0</v>
      </c>
      <c>
        <v>266</v>
      </c>
      <c>
        <v>0</v>
      </c>
      <c>
        <v>0</v>
      </c>
      <c>
        <v>0</v>
      </c>
      <c>
        <v>61</v>
      </c>
      <c>
        <v>0</v>
      </c>
      <c>
        <v>0</v>
      </c>
      <c>
        <v>0</v>
      </c>
      <c>
        <v>90.15151929732448</v>
      </c>
      <c>
        <v>0</v>
      </c>
      <c>
        <v>0</v>
      </c>
      <c>
        <v>0</v>
      </c>
      <c>
        <v>91.41048506894299</v>
      </c>
      <c>
        <v>0</v>
      </c>
      <c>
        <v>0</v>
      </c>
      <c>
        <v>181.56200436626747</v>
      </c>
    </row>
    <row>
      <c>
        <v>2607440</v>
      </c>
      <c>
        <v>1</v>
      </c>
      <c>
        <is>
          <t>İZMİR</t>
        </is>
      </c>
      <c>
        <v>ÖDEMİŞ</v>
      </c>
      <c>
        <is>
          <t>Dağıtım Transformatörü</t>
        </is>
      </c>
      <c>
        <v>TR-6 35-15-M00006_35-15-M00006_66901393</v>
      </c>
      <c>
        <v>Şebeke Yenileme ve Kapasite Artışı Çalışması</v>
      </c>
      <c>
        <v>Dağıtım-AG</v>
      </c>
      <c>
        <v>Uzun</v>
      </c>
      <c>
        <v>Şebeke işletmecisi</v>
      </c>
      <c>
        <v>Bildirimli</v>
      </c>
      <c>
        <is>
          <t>14.07.2023 10:06:49</t>
        </is>
      </c>
      <c>
        <is>
          <t>14.07.2023 17:08:35</t>
        </is>
      </c>
      <c>
        <v>7.029444444</v>
      </c>
      <c>
        <v>0</v>
      </c>
      <c>
        <v>773</v>
      </c>
      <c>
        <v>0</v>
      </c>
      <c>
        <v>0</v>
      </c>
      <c>
        <v>0</v>
      </c>
      <c>
        <v>44</v>
      </c>
      <c>
        <v>0</v>
      </c>
      <c>
        <v>0</v>
      </c>
      <c>
        <v>0</v>
      </c>
      <c>
        <v>1104.8691054964004</v>
      </c>
      <c>
        <v>0</v>
      </c>
      <c>
        <v>0</v>
      </c>
      <c>
        <v>0</v>
      </c>
      <c>
        <v>947.7006519551325</v>
      </c>
      <c>
        <v>0</v>
      </c>
      <c>
        <v>0</v>
      </c>
      <c>
        <v>2052.569757451533</v>
      </c>
    </row>
    <row>
      <c>
        <v>2608342</v>
      </c>
      <c>
        <v>1</v>
      </c>
      <c>
        <is>
          <t>İZMİR</t>
        </is>
      </c>
      <c>
        <v>BORNOVA</v>
      </c>
      <c>
        <is>
          <t>Dağıtım Transformatörü</t>
        </is>
      </c>
      <c>
        <v>K-4520 35-02-K04520_35-02-K04520_2372764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14.07.2023 20:13:17</t>
        </is>
      </c>
      <c>
        <is>
          <t>14.07.2023 20:56:38</t>
        </is>
      </c>
      <c>
        <v>0.7225</v>
      </c>
      <c>
        <v>0</v>
      </c>
      <c>
        <v>247</v>
      </c>
      <c>
        <v>0</v>
      </c>
      <c>
        <v>0</v>
      </c>
      <c>
        <v>0</v>
      </c>
      <c>
        <v>8</v>
      </c>
      <c>
        <v>0</v>
      </c>
      <c>
        <v>0</v>
      </c>
      <c>
        <v>0</v>
      </c>
      <c>
        <v>47.16187457860704</v>
      </c>
      <c>
        <v>0</v>
      </c>
      <c>
        <v>0</v>
      </c>
      <c>
        <v>0</v>
      </c>
      <c>
        <v>24.447115757650558</v>
      </c>
      <c>
        <v>0</v>
      </c>
      <c>
        <v>0</v>
      </c>
      <c>
        <v>71.60899033625759</v>
      </c>
    </row>
    <row>
      <c>
        <v>2607297</v>
      </c>
      <c>
        <v>1</v>
      </c>
      <c>
        <is>
          <t>MANİSA</t>
        </is>
      </c>
      <c>
        <v>AKHİSAR</v>
      </c>
      <c>
        <is>
          <t>OG Fideri</t>
        </is>
      </c>
      <c>
        <v>HİKMET GIDA KÖK 45-72-M00122_HatBaşıAyırıcı_53136426 M04_53136426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14.07.2023 07:52:12</t>
        </is>
      </c>
      <c>
        <is>
          <t>14.07.2023 14:16:18</t>
        </is>
      </c>
      <c>
        <v>6.401666666</v>
      </c>
      <c>
        <v>1</v>
      </c>
      <c>
        <v>34</v>
      </c>
      <c>
        <v>23</v>
      </c>
      <c>
        <v>7</v>
      </c>
      <c>
        <v>3</v>
      </c>
      <c>
        <v>1</v>
      </c>
      <c>
        <v>0</v>
      </c>
      <c>
        <v>0</v>
      </c>
      <c>
        <v>1.3998662419433332</v>
      </c>
      <c>
        <v>23.109538180238538</v>
      </c>
      <c>
        <v>130.096291459464</v>
      </c>
      <c>
        <v>25.021230248337073</v>
      </c>
      <c>
        <v>108.94608103204982</v>
      </c>
      <c>
        <v>1.0839267795132432</v>
      </c>
      <c>
        <v>0</v>
      </c>
      <c>
        <v>0</v>
      </c>
      <c>
        <v>289.656933941546</v>
      </c>
    </row>
    <row>
      <c>
        <v>2607274</v>
      </c>
      <c>
        <v>1</v>
      </c>
      <c>
        <is>
          <t>MANİSA</t>
        </is>
      </c>
      <c>
        <v>SARIGÖL</v>
      </c>
      <c>
        <is>
          <t>KÖK</t>
        </is>
      </c>
      <c>
        <v>TIRAZLI KÖK 45-79-M00079_BAHARLAR M06_72036244</v>
      </c>
      <c>
        <v>OG Fider Açması</v>
      </c>
      <c>
        <v>Dağıtım-OG</v>
      </c>
      <c>
        <v>Kısa</v>
      </c>
      <c>
        <v>Şebeke işletmecisi</v>
      </c>
      <c>
        <v>Bildirimsiz</v>
      </c>
      <c>
        <is>
          <t>14.07.2023 06:58:05</t>
        </is>
      </c>
      <c>
        <is>
          <t>14.07.2023 06:59:47</t>
        </is>
      </c>
      <c>
        <v>0.028333333</v>
      </c>
      <c>
        <v>4</v>
      </c>
      <c>
        <v>1666</v>
      </c>
      <c>
        <v>127</v>
      </c>
      <c>
        <v>401</v>
      </c>
      <c>
        <v>6</v>
      </c>
      <c>
        <v>78</v>
      </c>
      <c>
        <v>0</v>
      </c>
      <c>
        <v>0</v>
      </c>
      <c>
        <v>0.016639151653333333</v>
      </c>
      <c>
        <v>4.962820976467771</v>
      </c>
      <c>
        <v>28.508530610303673</v>
      </c>
      <c>
        <v>71.34339436772855</v>
      </c>
      <c>
        <v>0.6156052788035318</v>
      </c>
      <c>
        <v>0.8377615313477714</v>
      </c>
      <c>
        <v>0</v>
      </c>
      <c>
        <v>0</v>
      </c>
      <c>
        <v>106.28475191630463</v>
      </c>
    </row>
    <row>
      <c>
        <v>2608319</v>
      </c>
      <c>
        <v>1</v>
      </c>
      <c>
        <is>
          <t>İZMİR</t>
        </is>
      </c>
      <c>
        <v>SEFERİHİSAR</v>
      </c>
      <c>
        <is>
          <t>Kullanıcı Bağlantı Hattı</t>
        </is>
      </c>
      <c>
        <v>L-72 35-14-L00072_956657752_956657752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14.07.2023 19:51:25</t>
        </is>
      </c>
      <c>
        <is>
          <t>14.07.2023 22:30:42</t>
        </is>
      </c>
      <c>
        <v>2.654722222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0.45978194761656493</v>
      </c>
      <c>
        <v>0</v>
      </c>
      <c>
        <v>0</v>
      </c>
      <c>
        <v>0</v>
      </c>
      <c>
        <v>0</v>
      </c>
      <c>
        <v>0</v>
      </c>
      <c>
        <v>0</v>
      </c>
      <c>
        <v>0.45978194761656493</v>
      </c>
    </row>
    <row>
      <c>
        <v>2607752</v>
      </c>
      <c>
        <v>1</v>
      </c>
      <c>
        <is>
          <t>İZMİR</t>
        </is>
      </c>
      <c>
        <v>ÇEŞME</v>
      </c>
      <c>
        <is>
          <t>Dağıtım Transformatörü</t>
        </is>
      </c>
      <c>
        <v>L-336 REİSDERE 35-18-L00336_35-18-L00336_2367888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14.07.2023 14:08:22</t>
        </is>
      </c>
      <c>
        <is>
          <t>14.07.2023 19:25:19</t>
        </is>
      </c>
      <c>
        <v>5.2825</v>
      </c>
      <c>
        <v>0</v>
      </c>
      <c>
        <v>617</v>
      </c>
      <c>
        <v>0</v>
      </c>
      <c>
        <v>5</v>
      </c>
      <c>
        <v>0</v>
      </c>
      <c>
        <v>83</v>
      </c>
      <c>
        <v>0</v>
      </c>
      <c>
        <v>0</v>
      </c>
      <c>
        <v>0</v>
      </c>
      <c>
        <v>1129.350703966304</v>
      </c>
      <c>
        <v>0</v>
      </c>
      <c>
        <v>12.521450144598917</v>
      </c>
      <c>
        <v>0</v>
      </c>
      <c>
        <v>674.414562459567</v>
      </c>
      <c>
        <v>0</v>
      </c>
      <c>
        <v>0</v>
      </c>
      <c>
        <v>1816.2867165704702</v>
      </c>
    </row>
    <row>
      <c>
        <v>2608654</v>
      </c>
      <c>
        <v>1</v>
      </c>
      <c>
        <is>
          <t>İZMİR</t>
        </is>
      </c>
      <c>
        <v>ÖDEMİŞ</v>
      </c>
      <c>
        <is>
          <t>KÖK</t>
        </is>
      </c>
      <c>
        <v>YALLIOĞLU KÖK 35-15-L00361_YENİKÖY L02_66935979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14.07.2023 20:12:00</t>
        </is>
      </c>
      <c>
        <is>
          <t>14.07.2023 23:49:10</t>
        </is>
      </c>
      <c>
        <v>3.619444444</v>
      </c>
      <c>
        <v>2</v>
      </c>
      <c>
        <v>340</v>
      </c>
      <c>
        <v>23</v>
      </c>
      <c>
        <v>86</v>
      </c>
      <c>
        <v>5</v>
      </c>
      <c>
        <v>67</v>
      </c>
      <c>
        <v>0</v>
      </c>
      <c>
        <v>0</v>
      </c>
      <c>
        <v>6.764473025222561</v>
      </c>
      <c>
        <v>320.54103586996456</v>
      </c>
      <c>
        <v>402.27284136901807</v>
      </c>
      <c>
        <v>1151.9574755866222</v>
      </c>
      <c>
        <v>26.297850954852905</v>
      </c>
      <c>
        <v>231.86490449717422</v>
      </c>
      <c>
        <v>0</v>
      </c>
      <c>
        <v>0</v>
      </c>
      <c>
        <v>2139.6985813028546</v>
      </c>
    </row>
    <row>
      <c>
        <v>2607423</v>
      </c>
      <c>
        <v>1</v>
      </c>
      <c>
        <is>
          <t>İZMİR</t>
        </is>
      </c>
      <c>
        <v>MENDERES</v>
      </c>
      <c>
        <is>
          <t>KÖK</t>
        </is>
      </c>
      <c>
        <v>ÇUKURALTI M-13 ÇAMLIK KÖK 35-25-M00059_ÇUKURALTI M-14 M03_72121067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14.07.2023 09:53:03</t>
        </is>
      </c>
      <c>
        <is>
          <t>14.07.2023 10:42:00</t>
        </is>
      </c>
      <c>
        <v>0.815833333</v>
      </c>
      <c>
        <v>0</v>
      </c>
      <c>
        <v>1009</v>
      </c>
      <c>
        <v>0</v>
      </c>
      <c>
        <v>0</v>
      </c>
      <c>
        <v>3</v>
      </c>
      <c>
        <v>33</v>
      </c>
      <c>
        <v>0</v>
      </c>
      <c>
        <v>0</v>
      </c>
      <c>
        <v>0</v>
      </c>
      <c>
        <v>174.51175552264115</v>
      </c>
      <c>
        <v>0</v>
      </c>
      <c>
        <v>0</v>
      </c>
      <c>
        <v>72.45404845264552</v>
      </c>
      <c>
        <v>41.931548981485236</v>
      </c>
      <c>
        <v>0</v>
      </c>
      <c>
        <v>0</v>
      </c>
      <c>
        <v>288.8973529567719</v>
      </c>
    </row>
    <row>
      <c>
        <v>2607566</v>
      </c>
      <c>
        <v>1</v>
      </c>
      <c>
        <is>
          <t>İZMİR</t>
        </is>
      </c>
      <c>
        <v>BAYRAKLI</v>
      </c>
      <c>
        <is>
          <t>OG Fideri</t>
        </is>
      </c>
      <c>
        <v>K-4200 35-02-K04200_TRAFO-1 K02_2119209</v>
      </c>
      <c>
        <v>Şebeke Bakım Çalışması</v>
      </c>
      <c>
        <v>Dağıtım-OG</v>
      </c>
      <c>
        <v>Uzun</v>
      </c>
      <c>
        <v>Şebeke işletmecisi</v>
      </c>
      <c>
        <v>Bildirimli</v>
      </c>
      <c>
        <is>
          <t>14.07.2023 11:29:44</t>
        </is>
      </c>
      <c>
        <is>
          <t>14.07.2023 14:30:13</t>
        </is>
      </c>
      <c>
        <v>3.008055555</v>
      </c>
      <c>
        <v>0</v>
      </c>
      <c>
        <v>7</v>
      </c>
      <c>
        <v>0</v>
      </c>
      <c>
        <v>0</v>
      </c>
      <c>
        <v>0</v>
      </c>
      <c>
        <v>192</v>
      </c>
      <c>
        <v>0</v>
      </c>
      <c>
        <v>0</v>
      </c>
      <c>
        <v>0</v>
      </c>
      <c>
        <v>6.718282459905696</v>
      </c>
      <c>
        <v>0</v>
      </c>
      <c>
        <v>0</v>
      </c>
      <c>
        <v>0</v>
      </c>
      <c>
        <v>910.8974682282209</v>
      </c>
      <c>
        <v>0</v>
      </c>
      <c>
        <v>0</v>
      </c>
      <c>
        <v>917.6157506881266</v>
      </c>
    </row>
    <row>
      <c>
        <v>2608064</v>
      </c>
      <c>
        <v>1</v>
      </c>
      <c>
        <is>
          <t>MANİSA</t>
        </is>
      </c>
      <c>
        <v>SOMA</v>
      </c>
      <c>
        <is>
          <t>DM</t>
        </is>
      </c>
      <c>
        <v>SOMA A SANTRALİ İM/DM 45-82-A00001_SAVAŞTEPE 15.8 L14_2324960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14.07.2023 17:22:19</t>
        </is>
      </c>
      <c>
        <is>
          <t>14.07.2023 17:58:10</t>
        </is>
      </c>
      <c>
        <v>0.5975</v>
      </c>
      <c>
        <v>16</v>
      </c>
      <c>
        <v>866</v>
      </c>
      <c>
        <v>73</v>
      </c>
      <c>
        <v>41</v>
      </c>
      <c>
        <v>16</v>
      </c>
      <c>
        <v>50</v>
      </c>
      <c>
        <v>0</v>
      </c>
      <c>
        <v>1</v>
      </c>
      <c>
        <v>3.0732746758460023</v>
      </c>
      <c>
        <v>70.2530870798532</v>
      </c>
      <c>
        <v>52.10548835742297</v>
      </c>
      <c>
        <v>18.461061840361147</v>
      </c>
      <c>
        <v>37.12051269698747</v>
      </c>
      <c>
        <v>21.74554429059365</v>
      </c>
      <c>
        <v>0</v>
      </c>
      <c>
        <v>4.671029767261357</v>
      </c>
      <c>
        <v>207.4299987083258</v>
      </c>
    </row>
    <row>
      <c>
        <v>2607211</v>
      </c>
      <c>
        <v>1</v>
      </c>
      <c>
        <is>
          <t>İZMİR</t>
        </is>
      </c>
      <c>
        <v>ÇEŞME</v>
      </c>
      <c>
        <is>
          <t>OG Fideri</t>
        </is>
      </c>
      <c>
        <v>L-393 YENİ OKUL 35-18-L00393_DAĞITIM TRAFO L-393 YENİ OKUL L01_72110551</v>
      </c>
      <c>
        <v>Şebeke Yenileme ve Kapasite Artışı Çalışması</v>
      </c>
      <c>
        <v>Dağıtım-OG</v>
      </c>
      <c>
        <v>Uzun</v>
      </c>
      <c>
        <v>Şebeke işletmecisi</v>
      </c>
      <c>
        <v>Bildirimli</v>
      </c>
      <c>
        <is>
          <t>14.07.2023 04:05:26</t>
        </is>
      </c>
      <c>
        <is>
          <t>14.07.2023 10:20:54</t>
        </is>
      </c>
      <c>
        <v>6.257777777</v>
      </c>
      <c>
        <v>0</v>
      </c>
      <c>
        <v>250</v>
      </c>
      <c>
        <v>0</v>
      </c>
      <c>
        <v>0</v>
      </c>
      <c>
        <v>0</v>
      </c>
      <c>
        <v>100</v>
      </c>
      <c>
        <v>0</v>
      </c>
      <c>
        <v>0</v>
      </c>
      <c>
        <v>0</v>
      </c>
      <c>
        <v>818.642876464049</v>
      </c>
      <c>
        <v>0</v>
      </c>
      <c>
        <v>0</v>
      </c>
      <c>
        <v>0</v>
      </c>
      <c>
        <v>1379.2237639221328</v>
      </c>
      <c>
        <v>0</v>
      </c>
      <c>
        <v>0</v>
      </c>
      <c>
        <v>2197.8666403861816</v>
      </c>
    </row>
    <row>
      <c>
        <v>2608050</v>
      </c>
      <c>
        <v>1</v>
      </c>
      <c>
        <is>
          <t>İZMİR</t>
        </is>
      </c>
      <c>
        <v>TORBALI</v>
      </c>
      <c>
        <is>
          <t>Saha Dağıtım Kutusu (SDK)</t>
        </is>
      </c>
      <c>
        <v>DM-1/TR-12 (TR-58) ALPKENT 35-26-M00058_A A02_66404229</v>
      </c>
      <c>
        <v>AG Box / Sdk Giriş Sigorta Atığı</v>
      </c>
      <c>
        <v>Dağıtım-AG</v>
      </c>
      <c>
        <v>Uzun</v>
      </c>
      <c>
        <v>Şebeke işletmecisi</v>
      </c>
      <c>
        <v>Bildirimsiz</v>
      </c>
      <c>
        <is>
          <t>14.07.2023 17:03:41</t>
        </is>
      </c>
      <c>
        <is>
          <t>14.07.2023 18:14:32</t>
        </is>
      </c>
      <c>
        <v>1.180833333</v>
      </c>
      <c>
        <v>0</v>
      </c>
      <c>
        <v>112</v>
      </c>
      <c>
        <v>0</v>
      </c>
      <c>
        <v>0</v>
      </c>
      <c>
        <v>0</v>
      </c>
      <c>
        <v>15</v>
      </c>
      <c>
        <v>0</v>
      </c>
      <c>
        <v>0</v>
      </c>
      <c>
        <v>0</v>
      </c>
      <c>
        <v>40.536043388705174</v>
      </c>
      <c>
        <v>0</v>
      </c>
      <c>
        <v>0</v>
      </c>
      <c>
        <v>0</v>
      </c>
      <c>
        <v>23.272661040777773</v>
      </c>
      <c>
        <v>0</v>
      </c>
      <c>
        <v>0</v>
      </c>
      <c>
        <v>63.808704429482944</v>
      </c>
    </row>
    <row>
      <c>
        <v>2607801</v>
      </c>
      <c>
        <v>1</v>
      </c>
      <c>
        <is>
          <t>İZMİR</t>
        </is>
      </c>
      <c>
        <v>BERGAMA</v>
      </c>
      <c>
        <is>
          <t>AG Fideri</t>
        </is>
      </c>
      <c>
        <v>İSMAİLLİ HACILAR TR-1 35-16-M00041_A_90946588_90946588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14.07.2023 14:48:28</t>
        </is>
      </c>
      <c>
        <is>
          <t>14.07.2023 19:13:35</t>
        </is>
      </c>
      <c>
        <v>4.418611111</v>
      </c>
      <c>
        <v>0</v>
      </c>
      <c>
        <v>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0.06906145964664451</v>
      </c>
      <c>
        <v>0</v>
      </c>
      <c>
        <v>0</v>
      </c>
      <c>
        <v>0.06906145964664451</v>
      </c>
    </row>
    <row>
      <c>
        <v>2607815</v>
      </c>
      <c>
        <v>1</v>
      </c>
      <c>
        <is>
          <t>MANİSA</t>
        </is>
      </c>
      <c>
        <v>TURGUTLU</v>
      </c>
      <c>
        <is>
          <t>DM</t>
        </is>
      </c>
      <c>
        <v>DERBENT İM-DM 45-83-A00004_SARIBEY-2 L07_54875609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14.07.2023 14:57:35</t>
        </is>
      </c>
      <c>
        <is>
          <t>14.07.2023 17:19:01</t>
        </is>
      </c>
      <c>
        <v>2.357222222</v>
      </c>
      <c>
        <v>8</v>
      </c>
      <c>
        <v>2</v>
      </c>
      <c>
        <v>184</v>
      </c>
      <c>
        <v>1</v>
      </c>
      <c>
        <v>34</v>
      </c>
      <c>
        <v>0</v>
      </c>
      <c>
        <v>0</v>
      </c>
      <c>
        <v>0</v>
      </c>
      <c>
        <v>20.872833167469576</v>
      </c>
      <c>
        <v>5.186985556251825</v>
      </c>
      <c>
        <v>842.5909467123328</v>
      </c>
      <c>
        <v>0</v>
      </c>
      <c>
        <v>174.86799343213633</v>
      </c>
      <c>
        <v>0</v>
      </c>
      <c>
        <v>0</v>
      </c>
      <c>
        <v>0</v>
      </c>
      <c>
        <v>1043.5187588681904</v>
      </c>
    </row>
    <row>
      <c>
        <v>2608007</v>
      </c>
      <c>
        <v>1</v>
      </c>
      <c>
        <is>
          <t>İZMİR</t>
        </is>
      </c>
      <c>
        <v>TORBALI</v>
      </c>
      <c>
        <is>
          <t>Dağıtım Transformatörü</t>
        </is>
      </c>
      <c>
        <v>DM-3/22 35-26-M00796_35-26-M00796_2355054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14.07.2023 16:40:42</t>
        </is>
      </c>
      <c>
        <is>
          <t>14.07.2023 18:27:35</t>
        </is>
      </c>
      <c>
        <v>1.781388888</v>
      </c>
      <c>
        <v>0</v>
      </c>
      <c>
        <v>277</v>
      </c>
      <c>
        <v>0</v>
      </c>
      <c>
        <v>5</v>
      </c>
      <c>
        <v>0</v>
      </c>
      <c>
        <v>65</v>
      </c>
      <c>
        <v>0</v>
      </c>
      <c>
        <v>0</v>
      </c>
      <c>
        <v>0</v>
      </c>
      <c>
        <v>118.47717239859612</v>
      </c>
      <c>
        <v>0</v>
      </c>
      <c>
        <v>10.228829840646878</v>
      </c>
      <c>
        <v>0</v>
      </c>
      <c>
        <v>183.91605692834406</v>
      </c>
      <c>
        <v>0</v>
      </c>
      <c>
        <v>0</v>
      </c>
      <c>
        <v>312.62205916758705</v>
      </c>
    </row>
    <row>
      <c>
        <v>2607758</v>
      </c>
      <c>
        <v>1</v>
      </c>
      <c>
        <is>
          <t>İZMİR</t>
        </is>
      </c>
      <c>
        <v>MENEMEN</v>
      </c>
      <c>
        <is>
          <t>Dağıtım Transformatörü</t>
        </is>
      </c>
      <c>
        <v>KESİKKÖY TR-2 35-28-M00334_35-28-M00334_2372788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14.07.2023 14:22:22</t>
        </is>
      </c>
      <c>
        <is>
          <t>14.07.2023 15:27:23</t>
        </is>
      </c>
      <c>
        <v>1.083611111</v>
      </c>
      <c>
        <v>0</v>
      </c>
      <c>
        <v>145</v>
      </c>
      <c>
        <v>0</v>
      </c>
      <c>
        <v>1</v>
      </c>
      <c>
        <v>0</v>
      </c>
      <c>
        <v>15</v>
      </c>
      <c>
        <v>0</v>
      </c>
      <c>
        <v>0</v>
      </c>
      <c>
        <v>0</v>
      </c>
      <c>
        <v>42.51217972796384</v>
      </c>
      <c>
        <v>0</v>
      </c>
      <c>
        <v>6.731535496471222</v>
      </c>
      <c>
        <v>0</v>
      </c>
      <c>
        <v>23.66935306948291</v>
      </c>
      <c>
        <v>0</v>
      </c>
      <c>
        <v>0</v>
      </c>
      <c>
        <v>72.91306829391797</v>
      </c>
    </row>
    <row>
      <c>
        <v>2608107</v>
      </c>
      <c>
        <v>1</v>
      </c>
      <c>
        <is>
          <t>İZMİR</t>
        </is>
      </c>
      <c>
        <v>BAYINDIR</v>
      </c>
      <c>
        <is>
          <t>AG Fideri</t>
        </is>
      </c>
      <c>
        <v>KARAHALİLLİ TR-4 35-20-L00372_A_56361065_56361065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14.07.2023 17:52:24</t>
        </is>
      </c>
      <c>
        <is>
          <t>14.07.2023 19:07:55</t>
        </is>
      </c>
      <c>
        <v>1.258611111</v>
      </c>
      <c>
        <v>0</v>
      </c>
      <c>
        <v>14</v>
      </c>
      <c>
        <v>0</v>
      </c>
      <c>
        <v>15</v>
      </c>
      <c>
        <v>0</v>
      </c>
      <c>
        <v>2</v>
      </c>
      <c>
        <v>0</v>
      </c>
      <c>
        <v>0</v>
      </c>
      <c>
        <v>0</v>
      </c>
      <c>
        <v>6.648258120809691</v>
      </c>
      <c>
        <v>0</v>
      </c>
      <c>
        <v>29.359541872259506</v>
      </c>
      <c>
        <v>0</v>
      </c>
      <c>
        <v>5.597638330540479</v>
      </c>
      <c>
        <v>0</v>
      </c>
      <c>
        <v>0</v>
      </c>
      <c>
        <v>41.605438323609675</v>
      </c>
    </row>
    <row>
      <c>
        <v>2607217</v>
      </c>
      <c>
        <v>1</v>
      </c>
      <c>
        <is>
          <t>İZMİR</t>
        </is>
      </c>
      <c>
        <v>BORNOVA</v>
      </c>
      <c>
        <is>
          <t>TM Fideri</t>
        </is>
      </c>
      <c>
        <v>ÜNİVERSİTE TM 35-02-A00008_PINARBAŞI-2 M24_2310715</v>
      </c>
      <c>
        <v>OG Yeraltı Kablo Arızası</v>
      </c>
      <c>
        <v>Dağıtım-OG</v>
      </c>
      <c>
        <v>Uzun</v>
      </c>
      <c>
        <v>Şebeke işletmecisi</v>
      </c>
      <c>
        <v>Bildirimsiz</v>
      </c>
      <c>
        <is>
          <t>14.07.2023 04:18:01</t>
        </is>
      </c>
      <c>
        <is>
          <t>14.07.2023 05:12:26</t>
        </is>
      </c>
      <c>
        <v>0.906944444</v>
      </c>
      <c>
        <v>0</v>
      </c>
      <c>
        <v>3267</v>
      </c>
      <c>
        <v>0</v>
      </c>
      <c>
        <v>0</v>
      </c>
      <c>
        <v>19</v>
      </c>
      <c>
        <v>424</v>
      </c>
      <c>
        <v>20</v>
      </c>
      <c>
        <v>6</v>
      </c>
      <c>
        <v>0</v>
      </c>
      <c>
        <v>583.7978861981454</v>
      </c>
      <c>
        <v>0</v>
      </c>
      <c>
        <v>0</v>
      </c>
      <c>
        <v>277.25917800271793</v>
      </c>
      <c>
        <v>376.42382662818346</v>
      </c>
      <c>
        <v>3645.5761558465306</v>
      </c>
      <c>
        <v>100.95879965463479</v>
      </c>
      <c>
        <v>4984.015846330212</v>
      </c>
    </row>
    <row>
      <c>
        <v>2607858</v>
      </c>
      <c>
        <v>1</v>
      </c>
      <c>
        <is>
          <t>İZMİR</t>
        </is>
      </c>
      <c>
        <v>DİKİLİ</v>
      </c>
      <c>
        <is>
          <t>Dağıtım Transformatörü</t>
        </is>
      </c>
      <c>
        <v>ÇANDARLI DM-TR-20 35-30-M00020_35-30-M00020_72352935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14.07.2023 15:09:49</t>
        </is>
      </c>
      <c>
        <is>
          <t>14.07.2023 15:28:47</t>
        </is>
      </c>
      <c>
        <v>0.316111111</v>
      </c>
      <c>
        <v>0</v>
      </c>
      <c>
        <v>144</v>
      </c>
      <c>
        <v>0</v>
      </c>
      <c>
        <v>5</v>
      </c>
      <c>
        <v>0</v>
      </c>
      <c>
        <v>18</v>
      </c>
      <c>
        <v>0</v>
      </c>
      <c>
        <v>0</v>
      </c>
      <c>
        <v>0</v>
      </c>
      <c>
        <v>12.159865174203423</v>
      </c>
      <c>
        <v>0</v>
      </c>
      <c>
        <v>0.50939243917328</v>
      </c>
      <c>
        <v>0</v>
      </c>
      <c>
        <v>10.090805666145178</v>
      </c>
      <c>
        <v>0</v>
      </c>
      <c>
        <v>0</v>
      </c>
      <c>
        <v>22.76006327952188</v>
      </c>
    </row>
    <row>
      <c>
        <v>2607191</v>
      </c>
      <c>
        <v>1</v>
      </c>
      <c>
        <is>
          <t>İZMİR</t>
        </is>
      </c>
      <c>
        <v>KEMALPAŞA</v>
      </c>
      <c>
        <is>
          <t>DM</t>
        </is>
      </c>
      <c>
        <v>ARMUTLU İM 35-27-A00001_TR-1 34.5 M04_2051848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14.07.2023 02:11:13</t>
        </is>
      </c>
      <c>
        <is>
          <t>14.07.2023 02:38:26</t>
        </is>
      </c>
      <c>
        <v>0.453611111</v>
      </c>
      <c>
        <v>104</v>
      </c>
      <c>
        <v>6628</v>
      </c>
      <c>
        <v>103</v>
      </c>
      <c>
        <v>183</v>
      </c>
      <c>
        <v>35</v>
      </c>
      <c>
        <v>936</v>
      </c>
      <c>
        <v>7</v>
      </c>
      <c>
        <v>1</v>
      </c>
      <c>
        <v>14.935655057604844</v>
      </c>
      <c>
        <v>542.6192940092751</v>
      </c>
      <c>
        <v>75.95654843969457</v>
      </c>
      <c>
        <v>39.84942284519662</v>
      </c>
      <c>
        <v>16.861792739088802</v>
      </c>
      <c>
        <v>149.11689797163808</v>
      </c>
      <c>
        <v>175.03077984584502</v>
      </c>
      <c>
        <v>0</v>
      </c>
      <c>
        <v>1014.3703909083431</v>
      </c>
    </row>
    <row>
      <c>
        <v>2607523</v>
      </c>
      <c>
        <v>1</v>
      </c>
      <c>
        <is>
          <t>İZMİR</t>
        </is>
      </c>
      <c>
        <v>MENDERES</v>
      </c>
      <c>
        <is>
          <t>DM</t>
        </is>
      </c>
      <c>
        <v>M-1814 KISIK DM-1 35-22-M00095_OĞLANANASI TR-5 KÖK (ÇİĞDEM-1) M16_72099860</v>
      </c>
      <c>
        <v>Şebeke Yenileme ve Kapasite Artışı Çalışması</v>
      </c>
      <c>
        <v>Dağıtım-OG</v>
      </c>
      <c>
        <v>Uzun</v>
      </c>
      <c>
        <v>Şebeke işletmecisi</v>
      </c>
      <c>
        <v>Bildirimli</v>
      </c>
      <c>
        <is>
          <t>14.07.2023 11:00:13</t>
        </is>
      </c>
      <c>
        <is>
          <t>14.07.2023 11:51:30</t>
        </is>
      </c>
      <c>
        <v>0.854722222</v>
      </c>
      <c>
        <v>0</v>
      </c>
      <c>
        <v>280</v>
      </c>
      <c>
        <v>0</v>
      </c>
      <c>
        <v>23</v>
      </c>
      <c>
        <v>12</v>
      </c>
      <c>
        <v>247</v>
      </c>
      <c>
        <v>5</v>
      </c>
      <c>
        <v>25</v>
      </c>
      <c>
        <v>0</v>
      </c>
      <c>
        <v>69.05157597536078</v>
      </c>
      <c>
        <v>0</v>
      </c>
      <c>
        <v>34.19216455389718</v>
      </c>
      <c>
        <v>126.02763798075209</v>
      </c>
      <c>
        <v>380.4062398736949</v>
      </c>
      <c>
        <v>280.1385080563167</v>
      </c>
      <c>
        <v>787.2602653859786</v>
      </c>
      <c>
        <v>1677.0763918260004</v>
      </c>
    </row>
    <row>
      <c>
        <v>2608210</v>
      </c>
      <c>
        <v>1</v>
      </c>
      <c>
        <is>
          <t>MANİSA</t>
        </is>
      </c>
      <c>
        <v>YUNUSEMRE</v>
      </c>
      <c>
        <is>
          <t>Saha Dağıtım Kutusu (SDK)</t>
        </is>
      </c>
      <c>
        <v>DM-16/20 45-71-M02397_A A01b_95110042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14.07.2023 18:42:28</t>
        </is>
      </c>
      <c>
        <is>
          <t>14.07.2023 19:43:48</t>
        </is>
      </c>
      <c>
        <v>1.022222222</v>
      </c>
      <c>
        <v>0</v>
      </c>
      <c>
        <v>44</v>
      </c>
      <c>
        <v>0</v>
      </c>
      <c>
        <v>0</v>
      </c>
      <c>
        <v>0</v>
      </c>
      <c>
        <v>44</v>
      </c>
      <c>
        <v>0</v>
      </c>
      <c>
        <v>0</v>
      </c>
      <c>
        <v>0</v>
      </c>
      <c>
        <v>12.621950595055383</v>
      </c>
      <c>
        <v>0</v>
      </c>
      <c>
        <v>0</v>
      </c>
      <c>
        <v>0</v>
      </c>
      <c>
        <v>87.69493861125935</v>
      </c>
      <c>
        <v>0</v>
      </c>
      <c>
        <v>0</v>
      </c>
      <c>
        <v>100.31688920631473</v>
      </c>
    </row>
    <row>
      <c>
        <v>2607214</v>
      </c>
      <c>
        <v>1</v>
      </c>
      <c>
        <is>
          <t>İZMİR</t>
        </is>
      </c>
      <c>
        <v>TİRE</v>
      </c>
      <c>
        <is>
          <t>OG Fideri</t>
        </is>
      </c>
      <c>
        <v>KARATEKE EĞRİAZMAK TR-3 35-29-L00140_DIREK TIPI TRAFO HUCRESI H01_2097887</v>
      </c>
      <c>
        <v>Hırsızlık </v>
      </c>
      <c>
        <v>Dağıtım-OG</v>
      </c>
      <c>
        <v>Uzun</v>
      </c>
      <c>
        <v>Şebeke işletmecisi</v>
      </c>
      <c>
        <v>Bildirimsiz</v>
      </c>
      <c>
        <is>
          <t>14.07.2023 04:10:21</t>
        </is>
      </c>
      <c>
        <is>
          <t>14.07.2023 10:56:35</t>
        </is>
      </c>
      <c>
        <v>6.770555555</v>
      </c>
      <c>
        <v>0</v>
      </c>
      <c>
        <v>5</v>
      </c>
      <c>
        <v>0</v>
      </c>
      <c>
        <v>13</v>
      </c>
      <c>
        <v>0</v>
      </c>
      <c>
        <v>2</v>
      </c>
      <c>
        <v>0</v>
      </c>
      <c>
        <v>0</v>
      </c>
      <c>
        <v>0</v>
      </c>
      <c>
        <v>7.689470560350418</v>
      </c>
      <c>
        <v>0</v>
      </c>
      <c>
        <v>472.6235705863338</v>
      </c>
      <c>
        <v>0</v>
      </c>
      <c>
        <v>0</v>
      </c>
      <c>
        <v>0</v>
      </c>
      <c>
        <v>0</v>
      </c>
      <c>
        <v>480.3130411466842</v>
      </c>
    </row>
    <row>
      <c>
        <v>2608379</v>
      </c>
      <c>
        <v>1</v>
      </c>
      <c>
        <is>
          <t>İZMİR</t>
        </is>
      </c>
      <c>
        <v>FOÇA</v>
      </c>
      <c>
        <is>
          <t>AG Fideri</t>
        </is>
      </c>
      <c>
        <v>YENİ FOÇA TR-26 35-23-M00026_C_56365413_56365413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14.07.2023 20:43:55</t>
        </is>
      </c>
      <c>
        <is>
          <t>14.07.2023 21:21:13</t>
        </is>
      </c>
      <c>
        <v>0.621666666</v>
      </c>
      <c>
        <v>0</v>
      </c>
      <c>
        <v>79</v>
      </c>
      <c>
        <v>0</v>
      </c>
      <c>
        <v>0</v>
      </c>
      <c>
        <v>0</v>
      </c>
      <c>
        <v>23</v>
      </c>
      <c>
        <v>0</v>
      </c>
      <c>
        <v>0</v>
      </c>
      <c>
        <v>0</v>
      </c>
      <c>
        <v>12.972653823786153</v>
      </c>
      <c>
        <v>0</v>
      </c>
      <c>
        <v>0</v>
      </c>
      <c>
        <v>0</v>
      </c>
      <c>
        <v>12.52774785301377</v>
      </c>
      <c>
        <v>0</v>
      </c>
      <c>
        <v>0</v>
      </c>
      <c>
        <v>25.500401676799925</v>
      </c>
    </row>
    <row>
      <c>
        <v>2607569</v>
      </c>
      <c>
        <v>1</v>
      </c>
      <c>
        <is>
          <t>İZMİR</t>
        </is>
      </c>
      <c>
        <v>ÇİĞLİ</v>
      </c>
      <c>
        <is>
          <t>Kullanıcı Bağlantı Hattı</t>
        </is>
      </c>
      <c>
        <v>K-1866 35-09-K01866_912777350_912777350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14.07.2023 11:30:06</t>
        </is>
      </c>
      <c>
        <is>
          <t>14.07.2023 12:47:26</t>
        </is>
      </c>
      <c>
        <v>1.288888888</v>
      </c>
      <c>
        <v>0</v>
      </c>
      <c>
        <v>0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6.756514575599836</v>
      </c>
      <c>
        <v>0</v>
      </c>
      <c>
        <v>0</v>
      </c>
      <c>
        <v>6.756514575599836</v>
      </c>
    </row>
    <row>
      <c>
        <v>2607360</v>
      </c>
      <c>
        <v>1</v>
      </c>
      <c>
        <is>
          <t>MANİSA</t>
        </is>
      </c>
      <c>
        <v>ALAŞEHİR</v>
      </c>
      <c>
        <is>
          <t>KÖK</t>
        </is>
      </c>
      <c>
        <v>TOLOZ KÖK 45-79-M00251_ERENKÖY-ÇEŞNELİ-OSMANİYE-KIZILDAĞ M02_66843589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14.07.2023 09:19:31</t>
        </is>
      </c>
      <c>
        <is>
          <t>14.07.2023 11:44:06</t>
        </is>
      </c>
      <c>
        <v>2.409722222</v>
      </c>
      <c>
        <v>2</v>
      </c>
      <c>
        <v>321</v>
      </c>
      <c>
        <v>12</v>
      </c>
      <c>
        <v>46</v>
      </c>
      <c>
        <v>0</v>
      </c>
      <c>
        <v>3</v>
      </c>
      <c>
        <v>0</v>
      </c>
      <c>
        <v>0</v>
      </c>
      <c>
        <v>1.0613579608856385</v>
      </c>
      <c>
        <v>141.839480980664</v>
      </c>
      <c>
        <v>207.52266767302604</v>
      </c>
      <c>
        <v>634.6401300047415</v>
      </c>
      <c>
        <v>0</v>
      </c>
      <c>
        <v>7.254480784331189</v>
      </c>
      <c>
        <v>0</v>
      </c>
      <c>
        <v>0</v>
      </c>
      <c>
        <v>992.3181174036484</v>
      </c>
    </row>
    <row>
      <c>
        <v>2608024</v>
      </c>
      <c>
        <v>1</v>
      </c>
      <c>
        <is>
          <t>İZMİR</t>
        </is>
      </c>
      <c>
        <v>DİKİLİ</v>
      </c>
      <c>
        <is>
          <t>OG Fideri</t>
        </is>
      </c>
      <c>
        <v>İMBAT KOOP ÖZEL TR 35-30-L00121Ö_DIREK TIPI TRAFO HUCRESI H01_2043609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14.07.2023 16:53:23</t>
        </is>
      </c>
      <c>
        <is>
          <t>14.07.2023 20:03:50</t>
        </is>
      </c>
      <c>
        <v>3.174166666</v>
      </c>
      <c>
        <v>0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29.521028881223373</v>
      </c>
      <c>
        <v>0</v>
      </c>
      <c>
        <v>0</v>
      </c>
      <c>
        <v>0</v>
      </c>
      <c>
        <v>29.521028881223373</v>
      </c>
    </row>
    <row>
      <c>
        <v>2608588</v>
      </c>
      <c>
        <v>1</v>
      </c>
      <c>
        <is>
          <t>İZMİR</t>
        </is>
      </c>
      <c>
        <v>BALÇOVA</v>
      </c>
      <c>
        <is>
          <t>OG Fideri</t>
        </is>
      </c>
      <c>
        <v>K-337 35-07-K00337_TRAFO K01_48414907</v>
      </c>
      <c>
        <v>OG Kesici Arızası</v>
      </c>
      <c>
        <v>Dağıtım-OG</v>
      </c>
      <c>
        <v>Uzun</v>
      </c>
      <c>
        <v>Şebeke işletmecisi</v>
      </c>
      <c>
        <v>Bildirimsiz</v>
      </c>
      <c>
        <is>
          <t>14.07.2023 22:24:32</t>
        </is>
      </c>
      <c>
        <is>
          <t>14.07.2023 23:29:08</t>
        </is>
      </c>
      <c>
        <v>1.076666666</v>
      </c>
      <c>
        <v>0</v>
      </c>
      <c>
        <v>1280</v>
      </c>
      <c>
        <v>0</v>
      </c>
      <c>
        <v>0</v>
      </c>
      <c>
        <v>0</v>
      </c>
      <c>
        <v>121</v>
      </c>
      <c>
        <v>0</v>
      </c>
      <c>
        <v>1</v>
      </c>
      <c>
        <v>0</v>
      </c>
      <c>
        <v>339.72163858495395</v>
      </c>
      <c>
        <v>0</v>
      </c>
      <c>
        <v>0</v>
      </c>
      <c>
        <v>0</v>
      </c>
      <c>
        <v>39.424353494981936</v>
      </c>
      <c>
        <v>0</v>
      </c>
      <c>
        <v>4.060583849454557</v>
      </c>
      <c>
        <v>383.2065759293904</v>
      </c>
    </row>
    <row>
      <c>
        <v>2607924</v>
      </c>
      <c>
        <v>1</v>
      </c>
      <c>
        <is>
          <t>İZMİR</t>
        </is>
      </c>
      <c>
        <v>ÇEŞME</v>
      </c>
      <c>
        <is>
          <t>DM</t>
        </is>
      </c>
      <c>
        <v>L-400 35-18-L00400_DAĞITIM TRAFO L-400 L09_2094150</v>
      </c>
      <c>
        <v>OG Kesici Arızası</v>
      </c>
      <c>
        <v>Dağıtım-OG</v>
      </c>
      <c>
        <v>Uzun</v>
      </c>
      <c>
        <v>Şebeke işletmecisi</v>
      </c>
      <c>
        <v>Bildirimsiz</v>
      </c>
      <c>
        <is>
          <t>14.07.2023 15:19:38</t>
        </is>
      </c>
      <c>
        <is>
          <t>14.07.2023 18:55:20</t>
        </is>
      </c>
      <c>
        <v>3.595</v>
      </c>
      <c>
        <v>0</v>
      </c>
      <c>
        <v>246</v>
      </c>
      <c>
        <v>0</v>
      </c>
      <c>
        <v>0</v>
      </c>
      <c>
        <v>0</v>
      </c>
      <c>
        <v>35</v>
      </c>
      <c>
        <v>0</v>
      </c>
      <c>
        <v>0</v>
      </c>
      <c>
        <v>0</v>
      </c>
      <c>
        <v>482.8792346190089</v>
      </c>
      <c>
        <v>0</v>
      </c>
      <c>
        <v>0</v>
      </c>
      <c>
        <v>0</v>
      </c>
      <c>
        <v>208.32124676755944</v>
      </c>
      <c>
        <v>0</v>
      </c>
      <c>
        <v>0</v>
      </c>
      <c>
        <v>691.2004813865683</v>
      </c>
    </row>
    <row>
      <c>
        <v>2607260</v>
      </c>
      <c>
        <v>1</v>
      </c>
      <c>
        <is>
          <t>İZMİR</t>
        </is>
      </c>
      <c>
        <v>BUCA</v>
      </c>
      <c>
        <is>
          <t>AG Fideri</t>
        </is>
      </c>
      <c>
        <v>M-990 35-03-M00990_E_56370526_56370526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14.07.2023 06:22:24</t>
        </is>
      </c>
      <c>
        <is>
          <t>14.07.2023 08:31:00</t>
        </is>
      </c>
      <c>
        <v>2.143333333</v>
      </c>
      <c>
        <v>0</v>
      </c>
      <c>
        <v>100</v>
      </c>
      <c>
        <v>0</v>
      </c>
      <c>
        <v>0</v>
      </c>
      <c>
        <v>0</v>
      </c>
      <c>
        <v>22</v>
      </c>
      <c>
        <v>0</v>
      </c>
      <c>
        <v>0</v>
      </c>
      <c>
        <v>0</v>
      </c>
      <c>
        <v>34.77095420729069</v>
      </c>
      <c>
        <v>0</v>
      </c>
      <c>
        <v>0</v>
      </c>
      <c>
        <v>0</v>
      </c>
      <c>
        <v>45.20399027772956</v>
      </c>
      <c>
        <v>0</v>
      </c>
      <c>
        <v>0</v>
      </c>
      <c>
        <v>79.97494448502025</v>
      </c>
    </row>
    <row>
      <c>
        <v>2608611</v>
      </c>
      <c>
        <v>1</v>
      </c>
      <c>
        <is>
          <t>İZMİR</t>
        </is>
      </c>
      <c>
        <v>ÖDEMİŞ</v>
      </c>
      <c>
        <is>
          <t>Dağıtım Transformatörü</t>
        </is>
      </c>
      <c>
        <v>KAZANLI TR-1 35-15-L00964_35-15-L00964_2362485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14.07.2023 22:56:34</t>
        </is>
      </c>
      <c>
        <is>
          <t>15.07.2023 00:42:59</t>
        </is>
      </c>
      <c>
        <v>1.773611111</v>
      </c>
      <c>
        <v>0</v>
      </c>
      <c>
        <v>163</v>
      </c>
      <c>
        <v>0</v>
      </c>
      <c>
        <v>21</v>
      </c>
      <c>
        <v>0</v>
      </c>
      <c>
        <v>27</v>
      </c>
      <c>
        <v>0</v>
      </c>
      <c>
        <v>0</v>
      </c>
      <c>
        <v>0</v>
      </c>
      <c>
        <v>76.70040838829014</v>
      </c>
      <c>
        <v>0</v>
      </c>
      <c>
        <v>48.96486092897907</v>
      </c>
      <c>
        <v>0</v>
      </c>
      <c>
        <v>15.32171875675987</v>
      </c>
      <c>
        <v>0</v>
      </c>
      <c>
        <v>0</v>
      </c>
      <c>
        <v>140.98698807402909</v>
      </c>
    </row>
    <row>
      <c>
        <v>2608419</v>
      </c>
      <c>
        <v>1</v>
      </c>
      <c>
        <is>
          <t>MANİSA</t>
        </is>
      </c>
      <c>
        <v>YUNUSEMRE</v>
      </c>
      <c>
        <is>
          <t>Saha Dağıtım Kutusu (SDK)</t>
        </is>
      </c>
      <c>
        <v>DM-13/02 45-71-M00330_C C3b_44925026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14.07.2023 21:08:28</t>
        </is>
      </c>
      <c>
        <is>
          <t>14.07.2023 22:24:53</t>
        </is>
      </c>
      <c>
        <v>1.273611111</v>
      </c>
      <c>
        <v>0</v>
      </c>
      <c>
        <v>91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27.278817332116795</v>
      </c>
      <c>
        <v>0</v>
      </c>
      <c>
        <v>0</v>
      </c>
      <c>
        <v>0</v>
      </c>
      <c>
        <v>7.473953372681788</v>
      </c>
      <c>
        <v>0</v>
      </c>
      <c>
        <v>0</v>
      </c>
      <c>
        <v>34.752770704798586</v>
      </c>
    </row>
    <row>
      <c>
        <v>2608087</v>
      </c>
      <c>
        <v>1</v>
      </c>
      <c>
        <is>
          <t>MANİSA</t>
        </is>
      </c>
      <c>
        <v>ALAŞEHİR</v>
      </c>
      <c>
        <is>
          <t>OG Fideri</t>
        </is>
      </c>
      <c>
        <v>EVRENLİ KÖK 45-73-M00139_HatBaşıAyırıcı_53134692 M03_53134692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14.07.2023 17:38:34</t>
        </is>
      </c>
      <c>
        <is>
          <t>14.07.2023 18:46:15</t>
        </is>
      </c>
      <c>
        <v>1.128055555</v>
      </c>
      <c>
        <v>1</v>
      </c>
      <c>
        <v>387</v>
      </c>
      <c>
        <v>2</v>
      </c>
      <c>
        <v>32</v>
      </c>
      <c>
        <v>0</v>
      </c>
      <c>
        <v>10</v>
      </c>
      <c>
        <v>0</v>
      </c>
      <c>
        <v>0</v>
      </c>
      <c>
        <v>0.28384778678055556</v>
      </c>
      <c>
        <v>62.415989330631284</v>
      </c>
      <c>
        <v>13.49880098207758</v>
      </c>
      <c>
        <v>21.298275540988076</v>
      </c>
      <c>
        <v>0</v>
      </c>
      <c>
        <v>4.363552336881089</v>
      </c>
      <c>
        <v>0</v>
      </c>
      <c>
        <v>0</v>
      </c>
      <c>
        <v>101.86046597735857</v>
      </c>
    </row>
    <row>
      <c>
        <v>2607400</v>
      </c>
      <c>
        <v>1</v>
      </c>
      <c>
        <is>
          <t>İZMİR</t>
        </is>
      </c>
      <c>
        <v>KARABAĞLAR</v>
      </c>
      <c>
        <is>
          <t>Dağıtım Transformatörü</t>
        </is>
      </c>
      <c>
        <v>K-1514 35-01-K01514_35-01-K01514_2365119</v>
      </c>
      <c>
        <v>Şebeke Bakım Çalışması</v>
      </c>
      <c>
        <v>Dağıtım-AG</v>
      </c>
      <c>
        <v>Uzun</v>
      </c>
      <c>
        <v>Şebeke işletmecisi</v>
      </c>
      <c>
        <v>Bildirimli</v>
      </c>
      <c>
        <is>
          <t>14.07.2023 09:25:21</t>
        </is>
      </c>
      <c>
        <is>
          <t>14.07.2023 11:38:21</t>
        </is>
      </c>
      <c>
        <v>2.216666666</v>
      </c>
      <c>
        <v>0</v>
      </c>
      <c>
        <v>386</v>
      </c>
      <c>
        <v>0</v>
      </c>
      <c>
        <v>0</v>
      </c>
      <c>
        <v>0</v>
      </c>
      <c>
        <v>16</v>
      </c>
      <c>
        <v>0</v>
      </c>
      <c>
        <v>0</v>
      </c>
      <c>
        <v>0</v>
      </c>
      <c>
        <v>220.47895315226876</v>
      </c>
      <c>
        <v>0</v>
      </c>
      <c>
        <v>0</v>
      </c>
      <c>
        <v>0</v>
      </c>
      <c>
        <v>77.16656536760014</v>
      </c>
      <c>
        <v>0</v>
      </c>
      <c>
        <v>0</v>
      </c>
      <c>
        <v>297.6455185198689</v>
      </c>
    </row>
    <row>
      <c>
        <v>2607732</v>
      </c>
      <c>
        <v>1</v>
      </c>
      <c>
        <is>
          <t>MANİSA</t>
        </is>
      </c>
      <c>
        <v>SALİHLİ</v>
      </c>
      <c>
        <is>
          <t>OG Fideri</t>
        </is>
      </c>
      <c>
        <v>AKÖREN TR-19 KÖK 45-78-M00974_HatBaşıAyırıcı_53139703 M04_53139703</v>
      </c>
      <c>
        <v>OG Ayırıcı Arızası</v>
      </c>
      <c>
        <v>Dağıtım-OG</v>
      </c>
      <c>
        <v>Uzun</v>
      </c>
      <c>
        <v>Şebeke işletmecisi</v>
      </c>
      <c>
        <v>Bildirimsiz</v>
      </c>
      <c>
        <is>
          <t>14.07.2023 14:07:27</t>
        </is>
      </c>
      <c>
        <is>
          <t>14.07.2023 15:19:36</t>
        </is>
      </c>
      <c>
        <v>1.2025</v>
      </c>
      <c>
        <v>0</v>
      </c>
      <c>
        <v>250</v>
      </c>
      <c>
        <v>0</v>
      </c>
      <c>
        <v>2</v>
      </c>
      <c>
        <v>0</v>
      </c>
      <c>
        <v>13</v>
      </c>
      <c>
        <v>0</v>
      </c>
      <c>
        <v>0</v>
      </c>
      <c>
        <v>0</v>
      </c>
      <c>
        <v>55.111181098043</v>
      </c>
      <c>
        <v>0</v>
      </c>
      <c>
        <v>8.274630852002964</v>
      </c>
      <c>
        <v>0</v>
      </c>
      <c>
        <v>13.112586455141734</v>
      </c>
      <c>
        <v>0</v>
      </c>
      <c>
        <v>0</v>
      </c>
      <c>
        <v>76.4983984051877</v>
      </c>
    </row>
    <row>
      <c>
        <v>2607197</v>
      </c>
      <c>
        <v>1</v>
      </c>
      <c>
        <is>
          <t>İZMİR</t>
        </is>
      </c>
      <c>
        <v>BUCA</v>
      </c>
      <c>
        <is>
          <t>DM</t>
        </is>
      </c>
      <c>
        <v>GÜRÇEŞME İM 35-03-A00001_ŞİRİNYER K17_2095050</v>
      </c>
      <c>
        <v>Manevra</v>
      </c>
      <c>
        <v>Dağıtım-OG</v>
      </c>
      <c>
        <v>Uzun</v>
      </c>
      <c>
        <v>Şebeke işletmecisi</v>
      </c>
      <c>
        <v>Bildirimli</v>
      </c>
      <c>
        <is>
          <t>14.07.2023 02:32:27</t>
        </is>
      </c>
      <c>
        <is>
          <t>14.07.2023 02:35:31</t>
        </is>
      </c>
      <c>
        <v>0.051111111</v>
      </c>
      <c>
        <v>1</v>
      </c>
      <c>
        <v>2067</v>
      </c>
      <c>
        <v>0</v>
      </c>
      <c>
        <v>0</v>
      </c>
      <c>
        <v>1</v>
      </c>
      <c>
        <v>119</v>
      </c>
      <c>
        <v>0</v>
      </c>
      <c>
        <v>0</v>
      </c>
      <c>
        <v>0.526675046201469</v>
      </c>
      <c>
        <v>20.104174220376954</v>
      </c>
      <c>
        <v>0</v>
      </c>
      <c>
        <v>0</v>
      </c>
      <c>
        <v>3.436090679788591</v>
      </c>
      <c>
        <v>3.905640465570785</v>
      </c>
      <c>
        <v>0</v>
      </c>
      <c>
        <v>0</v>
      </c>
      <c>
        <v>27.9725804119378</v>
      </c>
    </row>
    <row>
      <c>
        <v>2608133</v>
      </c>
      <c>
        <v>1</v>
      </c>
      <c>
        <is>
          <t>MANİSA</t>
        </is>
      </c>
      <c>
        <v>AKHİSAR</v>
      </c>
      <c>
        <is>
          <t>Dağıtım Transformatörü</t>
        </is>
      </c>
      <c>
        <v>TR-1/42-B 45-72-M00110_45-72-M00110_2354978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14.07.2023 17:49:05</t>
        </is>
      </c>
      <c>
        <is>
          <t>14.07.2023 19:53:20</t>
        </is>
      </c>
      <c>
        <v>2.070833333</v>
      </c>
      <c>
        <v>0</v>
      </c>
      <c>
        <v>491</v>
      </c>
      <c>
        <v>0</v>
      </c>
      <c>
        <v>5</v>
      </c>
      <c>
        <v>0</v>
      </c>
      <c>
        <v>15</v>
      </c>
      <c>
        <v>0</v>
      </c>
      <c>
        <v>0</v>
      </c>
      <c>
        <v>0</v>
      </c>
      <c>
        <v>211.50960262836873</v>
      </c>
      <c>
        <v>0</v>
      </c>
      <c>
        <v>0.2533768193650958</v>
      </c>
      <c>
        <v>0</v>
      </c>
      <c>
        <v>40.50955741213604</v>
      </c>
      <c>
        <v>0</v>
      </c>
      <c>
        <v>0</v>
      </c>
      <c>
        <v>252.27253685986986</v>
      </c>
    </row>
    <row>
      <c>
        <v>2607446</v>
      </c>
      <c>
        <v>1</v>
      </c>
      <c>
        <is>
          <t>İZMİR</t>
        </is>
      </c>
      <c>
        <v>BALÇOVA</v>
      </c>
      <c>
        <is>
          <t>OG Fideri</t>
        </is>
      </c>
      <c>
        <v>K-572 35-07-K00072_DIREK TIPI TRAFO HUCRESI H01_2077456</v>
      </c>
      <c>
        <v>Şebeke Yenileme ve Kapasite Artışı Çalışması</v>
      </c>
      <c>
        <v>Dağıtım-OG</v>
      </c>
      <c>
        <v>Uzun</v>
      </c>
      <c>
        <v>Şebeke işletmecisi</v>
      </c>
      <c>
        <v>Bildirimli</v>
      </c>
      <c>
        <is>
          <t>14.07.2023 10:10:32</t>
        </is>
      </c>
      <c>
        <is>
          <t>14.07.2023 21:11:15</t>
        </is>
      </c>
      <c>
        <v>11.011944444</v>
      </c>
      <c>
        <v>0</v>
      </c>
      <c>
        <v>7</v>
      </c>
      <c>
        <v>0</v>
      </c>
      <c>
        <v>1</v>
      </c>
      <c>
        <v>0</v>
      </c>
      <c>
        <v>6</v>
      </c>
      <c>
        <v>0</v>
      </c>
      <c>
        <v>0</v>
      </c>
      <c>
        <v>0</v>
      </c>
      <c>
        <v>261.1499060105692</v>
      </c>
      <c>
        <v>0</v>
      </c>
      <c>
        <v>2.508230364205364</v>
      </c>
      <c>
        <v>0</v>
      </c>
      <c>
        <v>268.3230978191716</v>
      </c>
      <c>
        <v>0</v>
      </c>
      <c>
        <v>0</v>
      </c>
      <c>
        <v>531.9812341939462</v>
      </c>
    </row>
    <row>
      <c>
        <v>2608273</v>
      </c>
      <c>
        <v>1</v>
      </c>
      <c>
        <is>
          <t>İZMİR</t>
        </is>
      </c>
      <c>
        <v>KARŞIYAKA</v>
      </c>
      <c>
        <is>
          <t>Dağıtım Transformatörü</t>
        </is>
      </c>
      <c>
        <v>M-2958(YATIRIM REZERVE) 35-04-M02958_35-04-M02958_76337254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14.07.2023 19:11:05</t>
        </is>
      </c>
      <c>
        <is>
          <t>14.07.2023 21:06:20</t>
        </is>
      </c>
      <c>
        <v>1.920833333</v>
      </c>
      <c>
        <v>0</v>
      </c>
      <c>
        <v>1121</v>
      </c>
      <c>
        <v>0</v>
      </c>
      <c>
        <v>0</v>
      </c>
      <c>
        <v>0</v>
      </c>
      <c>
        <v>67</v>
      </c>
      <c>
        <v>0</v>
      </c>
      <c>
        <v>0</v>
      </c>
      <c>
        <v>0</v>
      </c>
      <c>
        <v>619.7417398658712</v>
      </c>
      <c>
        <v>0</v>
      </c>
      <c>
        <v>0</v>
      </c>
      <c>
        <v>0</v>
      </c>
      <c>
        <v>166.78356757138874</v>
      </c>
      <c>
        <v>0</v>
      </c>
      <c>
        <v>0</v>
      </c>
      <c>
        <v>786.5253074372599</v>
      </c>
    </row>
    <row>
      <c>
        <v>2608279</v>
      </c>
      <c>
        <v>1</v>
      </c>
      <c>
        <is>
          <t>MANİSA</t>
        </is>
      </c>
      <c>
        <v>AKHİSAR</v>
      </c>
      <c>
        <is>
          <t>DM</t>
        </is>
      </c>
      <c>
        <v>DM-8 45-72-L00980_TR-2/30 L013_67047421</v>
      </c>
      <c>
        <v>Plansız Kesinti / Müdahale</v>
      </c>
      <c>
        <v>Dağıtım-OG</v>
      </c>
      <c>
        <v>Uzun</v>
      </c>
      <c>
        <v>Şebeke işletmecisi</v>
      </c>
      <c>
        <v>Bildirimsiz</v>
      </c>
      <c>
        <is>
          <t>14.07.2023 19:17:14</t>
        </is>
      </c>
      <c>
        <is>
          <t>14.07.2023 21:34:06</t>
        </is>
      </c>
      <c>
        <v>2.281111111</v>
      </c>
      <c>
        <v>0</v>
      </c>
      <c>
        <v>1224</v>
      </c>
      <c>
        <v>0</v>
      </c>
      <c>
        <v>0</v>
      </c>
      <c>
        <v>1</v>
      </c>
      <c>
        <v>614</v>
      </c>
      <c>
        <v>0</v>
      </c>
      <c>
        <v>0</v>
      </c>
      <c>
        <v>0</v>
      </c>
      <c>
        <v>503.318525633077</v>
      </c>
      <c>
        <v>0</v>
      </c>
      <c>
        <v>0</v>
      </c>
      <c>
        <v>3.740749212091111</v>
      </c>
      <c>
        <v>1518.8766837299709</v>
      </c>
      <c>
        <v>0</v>
      </c>
      <c>
        <v>0</v>
      </c>
      <c>
        <v>2025.935958575139</v>
      </c>
    </row>
    <row>
      <c>
        <v>2608571</v>
      </c>
      <c>
        <v>1</v>
      </c>
      <c>
        <is>
          <t>İZMİR</t>
        </is>
      </c>
      <c>
        <v>ÇEŞME</v>
      </c>
      <c>
        <is>
          <t>AG Fideri</t>
        </is>
      </c>
      <c>
        <v>L-279 ERDİL SİTESİ 35-18-L00279_11330636_56370868_56370868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14.07.2023 22:19:12</t>
        </is>
      </c>
      <c>
        <is>
          <t>14.07.2023 22:56:06</t>
        </is>
      </c>
      <c>
        <v>0.615</v>
      </c>
      <c>
        <v>0</v>
      </c>
      <c>
        <v>30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11.968374376093708</v>
      </c>
      <c>
        <v>0</v>
      </c>
      <c>
        <v>0</v>
      </c>
      <c>
        <v>0</v>
      </c>
      <c>
        <v>0.5137405000670564</v>
      </c>
      <c>
        <v>0</v>
      </c>
      <c>
        <v>0</v>
      </c>
      <c>
        <v>12.482114876160765</v>
      </c>
    </row>
    <row>
      <c>
        <v>2608508</v>
      </c>
      <c>
        <v>1</v>
      </c>
      <c>
        <is>
          <t>MANİSA</t>
        </is>
      </c>
      <c>
        <v>SALİHLİ</v>
      </c>
      <c>
        <is>
          <t>AG Fideri</t>
        </is>
      </c>
      <c>
        <v>YAĞBASAN TR-1 45-78-M00546_D_91362884_91362884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14.07.2023 21:38:08</t>
        </is>
      </c>
      <c>
        <is>
          <t>14.07.2023 22:26:49</t>
        </is>
      </c>
      <c>
        <v>0.811388888</v>
      </c>
      <c>
        <v>0</v>
      </c>
      <c>
        <v>62</v>
      </c>
      <c>
        <v>0</v>
      </c>
      <c>
        <v>2</v>
      </c>
      <c>
        <v>0</v>
      </c>
      <c>
        <v>3</v>
      </c>
      <c>
        <v>0</v>
      </c>
      <c>
        <v>0</v>
      </c>
      <c>
        <v>0</v>
      </c>
      <c>
        <v>10.937904483497459</v>
      </c>
      <c>
        <v>0</v>
      </c>
      <c>
        <v>2.2876759405066664</v>
      </c>
      <c>
        <v>0</v>
      </c>
      <c>
        <v>0.4155738149123438</v>
      </c>
      <c>
        <v>0</v>
      </c>
      <c>
        <v>0</v>
      </c>
      <c>
        <v>13.641154238916469</v>
      </c>
    </row>
    <row>
      <c>
        <v>2607961</v>
      </c>
      <c>
        <v>1</v>
      </c>
      <c>
        <is>
          <t>İZMİR</t>
        </is>
      </c>
      <c>
        <v>ALİAĞA</v>
      </c>
      <c>
        <is>
          <t>Saha Dağıtım Kutusu (SDK)</t>
        </is>
      </c>
      <c>
        <v>TR-21 35-17-M00021_A a1b_5815606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14.07.2023 16:13:13</t>
        </is>
      </c>
      <c>
        <is>
          <t>14.07.2023 16:56:44</t>
        </is>
      </c>
      <c>
        <v>0.725277777</v>
      </c>
      <c>
        <v>0</v>
      </c>
      <c>
        <v>69</v>
      </c>
      <c>
        <v>0</v>
      </c>
      <c>
        <v>0</v>
      </c>
      <c>
        <v>0</v>
      </c>
      <c>
        <v>40</v>
      </c>
      <c>
        <v>0</v>
      </c>
      <c>
        <v>0</v>
      </c>
      <c>
        <v>0</v>
      </c>
      <c>
        <v>12.037490177130131</v>
      </c>
      <c>
        <v>0</v>
      </c>
      <c>
        <v>0</v>
      </c>
      <c>
        <v>0</v>
      </c>
      <c>
        <v>52.74607614328738</v>
      </c>
      <c>
        <v>0</v>
      </c>
      <c>
        <v>0</v>
      </c>
      <c>
        <v>64.78356632041752</v>
      </c>
    </row>
    <row>
      <c>
        <v>2607300</v>
      </c>
      <c>
        <v>1</v>
      </c>
      <c>
        <is>
          <t>İZMİR</t>
        </is>
      </c>
      <c>
        <v>KARABAĞLAR</v>
      </c>
      <c>
        <is>
          <t>TM Fideri</t>
        </is>
      </c>
      <c>
        <v>KARABAĞLAR TM 35-01-A00012_BARIŞ M07_2310964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14.07.2023 07:59:29</t>
        </is>
      </c>
      <c>
        <is>
          <t>14.07.2023 11:06:14</t>
        </is>
      </c>
      <c>
        <v>3.112621111</v>
      </c>
      <c>
        <v>0</v>
      </c>
      <c>
        <v>7297</v>
      </c>
      <c>
        <v>0</v>
      </c>
      <c>
        <v>0</v>
      </c>
      <c>
        <v>1</v>
      </c>
      <c>
        <v>938</v>
      </c>
      <c>
        <v>0</v>
      </c>
      <c>
        <v>4</v>
      </c>
      <c>
        <v>0</v>
      </c>
      <c>
        <v>5350.102597293945</v>
      </c>
      <c>
        <v>0</v>
      </c>
      <c>
        <v>0</v>
      </c>
      <c>
        <v>66.85741951120465</v>
      </c>
      <c>
        <v>3190.8610319016957</v>
      </c>
      <c>
        <v>0</v>
      </c>
      <c>
        <v>201.39979756031727</v>
      </c>
      <c>
        <v>8809.220846267164</v>
      </c>
    </row>
    <row>
      <c>
        <v>2607632</v>
      </c>
      <c>
        <v>1</v>
      </c>
      <c>
        <is>
          <t>MANİSA</t>
        </is>
      </c>
      <c>
        <v>ŞEHZADELER</v>
      </c>
      <c>
        <is>
          <t>Saha Dağıtım Kutusu (SDK)</t>
        </is>
      </c>
      <c>
        <v>DM-3/03 (YİĞİTBAŞ CAMİİ) 45-71-M00069_A a3_45179586</v>
      </c>
      <c>
        <v>AG Yeraltı Kablo Arızası</v>
      </c>
      <c>
        <v>Dağıtım-AG</v>
      </c>
      <c>
        <v>Uzun</v>
      </c>
      <c>
        <v>Şebeke işletmecisi</v>
      </c>
      <c>
        <v>Bildirimsiz</v>
      </c>
      <c>
        <is>
          <t>14.07.2023 12:27:43</t>
        </is>
      </c>
      <c>
        <is>
          <t>14.07.2023 15:42:19</t>
        </is>
      </c>
      <c>
        <v>3.243333333</v>
      </c>
      <c>
        <v>0</v>
      </c>
      <c>
        <v>57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40.66554233172942</v>
      </c>
      <c>
        <v>0</v>
      </c>
      <c>
        <v>0</v>
      </c>
      <c>
        <v>0</v>
      </c>
      <c>
        <v>15.37511533054</v>
      </c>
      <c>
        <v>0</v>
      </c>
      <c>
        <v>0</v>
      </c>
      <c>
        <v>56.04065766226942</v>
      </c>
    </row>
    <row>
      <c>
        <v>2607655</v>
      </c>
      <c>
        <v>1</v>
      </c>
      <c>
        <is>
          <t>İZMİR</t>
        </is>
      </c>
      <c>
        <v>KARŞIYAKA</v>
      </c>
      <c>
        <is>
          <t>Saha Dağıtım Kutusu (SDK)</t>
        </is>
      </c>
      <c>
        <v>K-18 35-04-K00018_B K18B1B_5822138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14.07.2023 12:48:17</t>
        </is>
      </c>
      <c>
        <is>
          <t>14.07.2023 13:53:50</t>
        </is>
      </c>
      <c>
        <v>1.0925</v>
      </c>
      <c>
        <v>0</v>
      </c>
      <c>
        <v>90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26.28738695227197</v>
      </c>
      <c>
        <v>0</v>
      </c>
      <c>
        <v>0</v>
      </c>
      <c>
        <v>0</v>
      </c>
      <c>
        <v>4.267786001658001</v>
      </c>
      <c>
        <v>0</v>
      </c>
      <c>
        <v>0</v>
      </c>
      <c>
        <v>30.55517295392997</v>
      </c>
    </row>
    <row>
      <c>
        <v>2608339</v>
      </c>
      <c>
        <v>1</v>
      </c>
      <c>
        <is>
          <t>İZMİR</t>
        </is>
      </c>
      <c>
        <v>KEMALPAŞA</v>
      </c>
      <c>
        <is>
          <t>KÖK</t>
        </is>
      </c>
      <c>
        <v>HALİLBEYLİ TR-1 KÖK 35-27-M01057_HAMZABABA VE KÖYLER M04_61283862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14.07.2023 20:10:44</t>
        </is>
      </c>
      <c>
        <is>
          <t>14.07.2023 20:38:49</t>
        </is>
      </c>
      <c>
        <v>0.468055555</v>
      </c>
      <c>
        <v>2</v>
      </c>
      <c>
        <v>410</v>
      </c>
      <c>
        <v>6</v>
      </c>
      <c>
        <v>30</v>
      </c>
      <c>
        <v>6</v>
      </c>
      <c>
        <v>71</v>
      </c>
      <c>
        <v>0</v>
      </c>
      <c>
        <v>0</v>
      </c>
      <c>
        <v>0.6712315905369378</v>
      </c>
      <c>
        <v>39.85339877058359</v>
      </c>
      <c>
        <v>9.809770972685204</v>
      </c>
      <c>
        <v>10.92976607911128</v>
      </c>
      <c>
        <v>21.018808398932542</v>
      </c>
      <c>
        <v>20.704658975307556</v>
      </c>
      <c>
        <v>0</v>
      </c>
      <c>
        <v>0</v>
      </c>
      <c>
        <v>102.9876347871571</v>
      </c>
    </row>
    <row>
      <c>
        <v>2607967</v>
      </c>
      <c>
        <v>1</v>
      </c>
      <c>
        <is>
          <t>İZMİR</t>
        </is>
      </c>
      <c>
        <v>ALİAĞA</v>
      </c>
      <c>
        <is>
          <t>AG Fideri</t>
        </is>
      </c>
      <c>
        <v>BOZKÖY TR-1 35-17-M00352_B_56356415_56356415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14.07.2023 16:13:14</t>
        </is>
      </c>
      <c>
        <is>
          <t>14.07.2023 20:29:16</t>
        </is>
      </c>
      <c>
        <v>4.267222222</v>
      </c>
      <c>
        <v>0</v>
      </c>
      <c>
        <v>55</v>
      </c>
      <c>
        <v>0</v>
      </c>
      <c>
        <v>1</v>
      </c>
      <c>
        <v>0</v>
      </c>
      <c>
        <v>4</v>
      </c>
      <c>
        <v>0</v>
      </c>
      <c>
        <v>0</v>
      </c>
      <c>
        <v>0</v>
      </c>
      <c>
        <v>55.059490313284755</v>
      </c>
      <c>
        <v>0</v>
      </c>
      <c>
        <v>1.117932615674212</v>
      </c>
      <c>
        <v>0</v>
      </c>
      <c>
        <v>38.394130994278484</v>
      </c>
      <c>
        <v>0</v>
      </c>
      <c>
        <v>0</v>
      </c>
      <c>
        <v>94.57155392323745</v>
      </c>
    </row>
    <row>
      <c>
        <v>2607898</v>
      </c>
      <c>
        <v>1</v>
      </c>
      <c>
        <is>
          <t>İZMİR</t>
        </is>
      </c>
      <c>
        <v>MENDERES</v>
      </c>
      <c>
        <is>
          <t>KÖK</t>
        </is>
      </c>
      <c>
        <v>KARAKUYU KÖK 35-22-M00091_KARAKUYU M02_72111688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14.07.2023 15:27:15</t>
        </is>
      </c>
      <c>
        <is>
          <t>14.07.2023 16:01:17</t>
        </is>
      </c>
      <c>
        <v>0.567222222</v>
      </c>
      <c>
        <v>0</v>
      </c>
      <c>
        <v>376</v>
      </c>
      <c>
        <v>9</v>
      </c>
      <c>
        <v>32</v>
      </c>
      <c>
        <v>1</v>
      </c>
      <c>
        <v>37</v>
      </c>
      <c>
        <v>0</v>
      </c>
      <c>
        <v>0</v>
      </c>
      <c>
        <v>0</v>
      </c>
      <c>
        <v>67.26185218217847</v>
      </c>
      <c>
        <v>31.287085685081646</v>
      </c>
      <c>
        <v>96.05738985301625</v>
      </c>
      <c>
        <v>13.217588287587214</v>
      </c>
      <c>
        <v>26.99759117096278</v>
      </c>
      <c>
        <v>0</v>
      </c>
      <c>
        <v>0</v>
      </c>
      <c>
        <v>234.82150717882635</v>
      </c>
    </row>
    <row>
      <c>
        <v>2607363</v>
      </c>
      <c>
        <v>1</v>
      </c>
      <c>
        <is>
          <t>İZMİR</t>
        </is>
      </c>
      <c>
        <v>URLA</v>
      </c>
      <c>
        <is>
          <t>Dağıtım Transformatörü</t>
        </is>
      </c>
      <c>
        <v>GÜLBAHÇE TR-4 35-19-L00144_35-19-L00144_2350399</v>
      </c>
      <c>
        <v>Şebeke Yenileme ve Kapasite Artışı Çalışması</v>
      </c>
      <c>
        <v>Dağıtım-AG</v>
      </c>
      <c>
        <v>Uzun</v>
      </c>
      <c>
        <v>Şebeke işletmecisi</v>
      </c>
      <c>
        <v>Bildirimli</v>
      </c>
      <c>
        <is>
          <t>14.07.2023 09:22:39</t>
        </is>
      </c>
      <c>
        <is>
          <t>14.07.2023 17:13:38</t>
        </is>
      </c>
      <c>
        <v>7.849722222</v>
      </c>
      <c>
        <v>0</v>
      </c>
      <c>
        <v>279</v>
      </c>
      <c>
        <v>0</v>
      </c>
      <c>
        <v>2</v>
      </c>
      <c>
        <v>0</v>
      </c>
      <c>
        <v>31</v>
      </c>
      <c>
        <v>0</v>
      </c>
      <c>
        <v>0</v>
      </c>
      <c>
        <v>0</v>
      </c>
      <c>
        <v>577.5962012487992</v>
      </c>
      <c>
        <v>0</v>
      </c>
      <c>
        <v>1.7271355690211894</v>
      </c>
      <c>
        <v>0</v>
      </c>
      <c>
        <v>227.40850131396434</v>
      </c>
      <c>
        <v>0</v>
      </c>
      <c>
        <v>0</v>
      </c>
      <c>
        <v>806.7318381317848</v>
      </c>
    </row>
    <row>
      <c>
        <v>2608359</v>
      </c>
      <c>
        <v>1</v>
      </c>
      <c>
        <is>
          <t>İZMİR</t>
        </is>
      </c>
      <c>
        <v>ÖDEMİŞ</v>
      </c>
      <c>
        <is>
          <t>Kullanıcı Bağlantı Hattı</t>
        </is>
      </c>
      <c>
        <v>TR-99 35-15-L00099_950380932_950380932</v>
      </c>
      <c>
        <v>AG Branşman Yeraltı Kablo Arızası</v>
      </c>
      <c>
        <v>Dağıtım-AG</v>
      </c>
      <c>
        <v>Uzun</v>
      </c>
      <c>
        <v>Şebeke işletmecisi</v>
      </c>
      <c>
        <v>Bildirimsiz</v>
      </c>
      <c>
        <is>
          <t>14.07.2023 20:26:58</t>
        </is>
      </c>
      <c>
        <is>
          <t>14.07.2023 22:47:49</t>
        </is>
      </c>
      <c>
        <v>2.3475</v>
      </c>
      <c>
        <v>0</v>
      </c>
      <c>
        <v>10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4.781100073457174</v>
      </c>
      <c>
        <v>0</v>
      </c>
      <c>
        <v>0</v>
      </c>
      <c>
        <v>0</v>
      </c>
      <c>
        <v>0</v>
      </c>
      <c>
        <v>0</v>
      </c>
      <c>
        <v>0</v>
      </c>
      <c>
        <v>4.781100073457174</v>
      </c>
    </row>
    <row>
      <c>
        <v>2608196</v>
      </c>
      <c>
        <v>1</v>
      </c>
      <c>
        <is>
          <t>İZMİR</t>
        </is>
      </c>
      <c>
        <v>BALÇOVA</v>
      </c>
      <c>
        <is>
          <t>Saha Dağıtım Kutusu (SDK)</t>
        </is>
      </c>
      <c>
        <v>M-2140 35-07-M02140_E E1_61163373</v>
      </c>
      <c>
        <v>AG Box / Sdk Giriş Sigorta Atığı</v>
      </c>
      <c>
        <v>Dağıtım-AG</v>
      </c>
      <c>
        <v>Uzun</v>
      </c>
      <c>
        <v>Şebeke işletmecisi</v>
      </c>
      <c>
        <v>Bildirimsiz</v>
      </c>
      <c>
        <is>
          <t>14.07.2023 18:28:05</t>
        </is>
      </c>
      <c>
        <is>
          <t>14.07.2023 20:12:34</t>
        </is>
      </c>
      <c>
        <v>1.741388888</v>
      </c>
      <c>
        <v>0</v>
      </c>
      <c>
        <v>102</v>
      </c>
      <c>
        <v>0</v>
      </c>
      <c>
        <v>0</v>
      </c>
      <c>
        <v>0</v>
      </c>
      <c>
        <v>7</v>
      </c>
      <c>
        <v>0</v>
      </c>
      <c>
        <v>0</v>
      </c>
      <c>
        <v>0</v>
      </c>
      <c>
        <v>48.9242944190289</v>
      </c>
      <c>
        <v>0</v>
      </c>
      <c>
        <v>0</v>
      </c>
      <c>
        <v>0</v>
      </c>
      <c>
        <v>4.823731047931927</v>
      </c>
      <c>
        <v>0</v>
      </c>
      <c>
        <v>0</v>
      </c>
      <c>
        <v>53.748025466960826</v>
      </c>
    </row>
    <row>
      <c>
        <v>2607171</v>
      </c>
      <c>
        <v>1</v>
      </c>
      <c>
        <is>
          <t>İZMİR</t>
        </is>
      </c>
      <c>
        <v>ALİAĞA</v>
      </c>
      <c>
        <is>
          <t>AG Fideri</t>
        </is>
      </c>
      <c>
        <v>TR-57 35-17-M00057__56377370_56377370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14.07.2023 01:04:28</t>
        </is>
      </c>
      <c>
        <is>
          <t>14.07.2023 02:35:13</t>
        </is>
      </c>
      <c>
        <v>1.5125</v>
      </c>
      <c>
        <v>0</v>
      </c>
      <c>
        <v>319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88.82917449630408</v>
      </c>
      <c>
        <v>0</v>
      </c>
      <c>
        <v>0</v>
      </c>
      <c>
        <v>0</v>
      </c>
      <c>
        <v>2.339991839300399</v>
      </c>
      <c>
        <v>0</v>
      </c>
      <c>
        <v>0</v>
      </c>
      <c>
        <v>91.16916633560447</v>
      </c>
    </row>
    <row>
      <c>
        <v>2607296</v>
      </c>
      <c>
        <v>2</v>
      </c>
      <c>
        <is>
          <t>MANİSA</t>
        </is>
      </c>
      <c>
        <v>ALAŞEHİR</v>
      </c>
      <c>
        <is>
          <t>KÖK</t>
        </is>
      </c>
      <c>
        <v>IŞIKLAR KÖK 45-73-M00467_BAKLACI M06_83813303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14.07.2023 08:40:51</t>
        </is>
      </c>
      <c>
        <is>
          <t>14.07.2023 10:36:20</t>
        </is>
      </c>
      <c>
        <v>1.924722222</v>
      </c>
      <c>
        <v>3</v>
      </c>
      <c>
        <v>238</v>
      </c>
      <c>
        <v>93</v>
      </c>
      <c>
        <v>190</v>
      </c>
      <c>
        <v>7</v>
      </c>
      <c>
        <v>14</v>
      </c>
      <c>
        <v>0</v>
      </c>
      <c>
        <v>0</v>
      </c>
      <c>
        <v>12.207880135563995</v>
      </c>
      <c>
        <v>84.27720452959501</v>
      </c>
      <c>
        <v>1354.5018540761114</v>
      </c>
      <c>
        <v>2665.7639286416247</v>
      </c>
      <c>
        <v>14.93544295671712</v>
      </c>
      <c>
        <v>38.07608169466966</v>
      </c>
      <c>
        <v>0</v>
      </c>
      <c>
        <v>0</v>
      </c>
      <c>
        <v>4169.762392034282</v>
      </c>
    </row>
    <row>
      <c>
        <v>2607463</v>
      </c>
      <c>
        <v>1</v>
      </c>
      <c>
        <is>
          <t>İZMİR</t>
        </is>
      </c>
      <c>
        <v>BUCA</v>
      </c>
      <c>
        <is>
          <t>Dağıtım Transformatörü</t>
        </is>
      </c>
      <c>
        <v>M-3410(YATIRIM REZERVE) 35-03-M03410_35-03-M03410_88064591</v>
      </c>
      <c>
        <v>Şebeke Yenileme ve Kapasite Artışı Çalışması</v>
      </c>
      <c>
        <v>Dağıtım-AG</v>
      </c>
      <c>
        <v>Uzun</v>
      </c>
      <c>
        <v>Şebeke işletmecisi</v>
      </c>
      <c>
        <v>Bildirimli</v>
      </c>
      <c>
        <is>
          <t>14.07.2023 09:53:49</t>
        </is>
      </c>
      <c>
        <is>
          <t>14.07.2023 16:41:28</t>
        </is>
      </c>
      <c>
        <v>6.794166666</v>
      </c>
      <c>
        <v>0</v>
      </c>
      <c>
        <v>673</v>
      </c>
      <c>
        <v>0</v>
      </c>
      <c>
        <v>0</v>
      </c>
      <c>
        <v>0</v>
      </c>
      <c>
        <v>41</v>
      </c>
      <c>
        <v>0</v>
      </c>
      <c>
        <v>0</v>
      </c>
      <c>
        <v>0</v>
      </c>
      <c>
        <v>1158.7782123576385</v>
      </c>
      <c>
        <v>0</v>
      </c>
      <c>
        <v>0</v>
      </c>
      <c>
        <v>0</v>
      </c>
      <c>
        <v>302.24005185854844</v>
      </c>
      <c>
        <v>0</v>
      </c>
      <c>
        <v>0</v>
      </c>
      <c>
        <v>1461.018264216187</v>
      </c>
    </row>
    <row>
      <c>
        <v>2608545</v>
      </c>
      <c>
        <v>1</v>
      </c>
      <c>
        <is>
          <t>İZMİR</t>
        </is>
      </c>
      <c>
        <v>KINIK</v>
      </c>
      <c>
        <is>
          <t>AG Fideri</t>
        </is>
      </c>
      <c>
        <v>YAYAKENT TR-8 35-24-M00008_A_56354110_56354110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14.07.2023 22:02:28</t>
        </is>
      </c>
      <c>
        <is>
          <t>14.07.2023 22:54:03</t>
        </is>
      </c>
      <c>
        <v>0.859722222</v>
      </c>
      <c>
        <v>0</v>
      </c>
      <c>
        <v>3</v>
      </c>
      <c>
        <v>0</v>
      </c>
      <c>
        <v>10</v>
      </c>
      <c>
        <v>0</v>
      </c>
      <c>
        <v>4</v>
      </c>
      <c>
        <v>0</v>
      </c>
      <c>
        <v>0</v>
      </c>
      <c>
        <v>0</v>
      </c>
      <c>
        <v>0.1019956112981253</v>
      </c>
      <c>
        <v>0</v>
      </c>
      <c>
        <v>20.12215421451792</v>
      </c>
      <c>
        <v>0</v>
      </c>
      <c>
        <v>14.5095692231277</v>
      </c>
      <c>
        <v>0</v>
      </c>
      <c>
        <v>0</v>
      </c>
      <c>
        <v>34.73371904894375</v>
      </c>
    </row>
    <row>
      <c>
        <v>2608153</v>
      </c>
      <c>
        <v>1</v>
      </c>
      <c>
        <is>
          <t>MANİSA</t>
        </is>
      </c>
      <c>
        <v>TURGUTLU</v>
      </c>
      <c>
        <is>
          <t>AG Fideri</t>
        </is>
      </c>
      <c>
        <v>DM-3/15 (ESKİ TR-2/71) 45-83-L00071__72374619_72374619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14.07.2023 18:13:10</t>
        </is>
      </c>
      <c>
        <is>
          <t>14.07.2023 19:02:37</t>
        </is>
      </c>
      <c>
        <v>0.824166666</v>
      </c>
      <c>
        <v>0</v>
      </c>
      <c>
        <v>58</v>
      </c>
      <c>
        <v>0</v>
      </c>
      <c>
        <v>0</v>
      </c>
      <c>
        <v>0</v>
      </c>
      <c>
        <v>7</v>
      </c>
      <c>
        <v>0</v>
      </c>
      <c>
        <v>0</v>
      </c>
      <c>
        <v>0</v>
      </c>
      <c>
        <v>9.034502949519961</v>
      </c>
      <c>
        <v>0</v>
      </c>
      <c>
        <v>0</v>
      </c>
      <c>
        <v>0</v>
      </c>
      <c>
        <v>6.652445570158733</v>
      </c>
      <c>
        <v>0</v>
      </c>
      <c>
        <v>0</v>
      </c>
      <c>
        <v>15.686948519678694</v>
      </c>
    </row>
    <row>
      <c>
        <v>2607240</v>
      </c>
      <c>
        <v>1</v>
      </c>
      <c>
        <is>
          <t>MANİSA</t>
        </is>
      </c>
      <c>
        <v>TURGUTLU</v>
      </c>
      <c>
        <is>
          <t>TM Fideri</t>
        </is>
      </c>
      <c>
        <v>DERBENT TM 45-83-A00003_DERBENT DM-1 M03_2312530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14.07.2023 05:58:01</t>
        </is>
      </c>
      <c>
        <is>
          <t>14.07.2023 07:19:32</t>
        </is>
      </c>
      <c>
        <v>1.358611111</v>
      </c>
      <c>
        <v>32</v>
      </c>
      <c>
        <v>1387</v>
      </c>
      <c>
        <v>921</v>
      </c>
      <c>
        <v>1052</v>
      </c>
      <c>
        <v>80</v>
      </c>
      <c>
        <v>224</v>
      </c>
      <c>
        <v>6</v>
      </c>
      <c>
        <v>0</v>
      </c>
      <c>
        <v>84.29207822373279</v>
      </c>
      <c>
        <v>364.3105885887329</v>
      </c>
      <c>
        <v>4598.742245267563</v>
      </c>
      <c>
        <v>4137.074613399505</v>
      </c>
      <c>
        <v>168.84975163313985</v>
      </c>
      <c>
        <v>157.24686236232188</v>
      </c>
      <c>
        <v>545.627375435888</v>
      </c>
      <c>
        <v>0</v>
      </c>
      <c>
        <v>10056.143514910884</v>
      </c>
    </row>
    <row>
      <c>
        <v>2608637</v>
      </c>
      <c>
        <v>1</v>
      </c>
      <c>
        <is>
          <t>İZMİR</t>
        </is>
      </c>
      <c>
        <v>MENEMEN</v>
      </c>
      <c>
        <is>
          <t>Dağıtım Transformatörü</t>
        </is>
      </c>
      <c>
        <v>KOYUNDERE TR-1 35-28-M00154_35-28-M00154_2369096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14.07.2023 23:23:57</t>
        </is>
      </c>
      <c>
        <is>
          <t>14.07.2023 23:57:44</t>
        </is>
      </c>
      <c>
        <v>0.563055555</v>
      </c>
      <c>
        <v>0</v>
      </c>
      <c>
        <v>463</v>
      </c>
      <c>
        <v>0</v>
      </c>
      <c>
        <v>0</v>
      </c>
      <c>
        <v>0</v>
      </c>
      <c>
        <v>28</v>
      </c>
      <c>
        <v>0</v>
      </c>
      <c>
        <v>0</v>
      </c>
      <c>
        <v>0</v>
      </c>
      <c>
        <v>57.46966604257738</v>
      </c>
      <c>
        <v>0</v>
      </c>
      <c>
        <v>0</v>
      </c>
      <c>
        <v>0</v>
      </c>
      <c>
        <v>10.403037604588903</v>
      </c>
      <c>
        <v>0</v>
      </c>
      <c>
        <v>0</v>
      </c>
      <c>
        <v>67.87270364716628</v>
      </c>
    </row>
    <row>
      <c>
        <v>2608305</v>
      </c>
      <c>
        <v>1</v>
      </c>
      <c>
        <is>
          <t>MANİSA</t>
        </is>
      </c>
      <c>
        <v>SALİHLİ</v>
      </c>
      <c>
        <is>
          <t>AG Fideri</t>
        </is>
      </c>
      <c>
        <v>MERSİNLİ TR-1 45-78-M00935_B_91006493_91006493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14.07.2023 19:49:01</t>
        </is>
      </c>
      <c>
        <is>
          <t>14.07.2023 21:20:53</t>
        </is>
      </c>
      <c>
        <v>1.531111111</v>
      </c>
      <c>
        <v>0</v>
      </c>
      <c>
        <v>30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11.172107225642472</v>
      </c>
      <c>
        <v>0</v>
      </c>
      <c>
        <v>0</v>
      </c>
      <c>
        <v>0</v>
      </c>
      <c>
        <v>6.917386387178828</v>
      </c>
      <c>
        <v>0</v>
      </c>
      <c>
        <v>0</v>
      </c>
      <c>
        <v>18.0894936128213</v>
      </c>
    </row>
    <row>
      <c>
        <v>2607973</v>
      </c>
      <c>
        <v>1</v>
      </c>
      <c>
        <is>
          <t>İZMİR</t>
        </is>
      </c>
      <c>
        <v>ÖDEMİŞ</v>
      </c>
      <c>
        <is>
          <t>AG Fideri</t>
        </is>
      </c>
      <c>
        <v>TR-95 35-15-M00095_48885702_56380899_56380899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14.07.2023 16:18:43</t>
        </is>
      </c>
      <c>
        <is>
          <t>14.07.2023 19:51:58</t>
        </is>
      </c>
      <c>
        <v>3.554166666</v>
      </c>
      <c>
        <v>0</v>
      </c>
      <c>
        <v>62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43.867744507740355</v>
      </c>
      <c>
        <v>0</v>
      </c>
      <c>
        <v>0</v>
      </c>
      <c>
        <v>0</v>
      </c>
      <c>
        <v>4.340126905300005</v>
      </c>
      <c>
        <v>0</v>
      </c>
      <c>
        <v>0</v>
      </c>
      <c>
        <v>48.20787141304036</v>
      </c>
    </row>
    <row>
      <c>
        <v>2607286</v>
      </c>
      <c>
        <v>1</v>
      </c>
      <c>
        <is>
          <t>İZMİR</t>
        </is>
      </c>
      <c>
        <v>SEFERİHİSAR</v>
      </c>
      <c>
        <is>
          <t>DM</t>
        </is>
      </c>
      <c>
        <v>TEPECİK KÖPRÜ DM 35-14-M00332_TAŞKENT DM-2 (DOĞANBEY-2 477 H.H. SAĞ DEVRE) M07_49833818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14.07.2023 07:23:51</t>
        </is>
      </c>
      <c>
        <is>
          <t>14.07.2023 07:28:00</t>
        </is>
      </c>
      <c>
        <v>0.069166666</v>
      </c>
      <c>
        <v>0</v>
      </c>
      <c>
        <v>98</v>
      </c>
      <c>
        <v>7</v>
      </c>
      <c>
        <v>19</v>
      </c>
      <c>
        <v>5</v>
      </c>
      <c>
        <v>7</v>
      </c>
      <c>
        <v>2</v>
      </c>
      <c>
        <v>0</v>
      </c>
      <c>
        <v>0</v>
      </c>
      <c>
        <v>1.464280497871493</v>
      </c>
      <c>
        <v>4.01130481976309</v>
      </c>
      <c>
        <v>0.34365254628711694</v>
      </c>
      <c>
        <v>2.988708247104625</v>
      </c>
      <c>
        <v>0.6284860465236958</v>
      </c>
      <c>
        <v>5.060144984777866</v>
      </c>
      <c>
        <v>0</v>
      </c>
      <c>
        <v>14.496577142327887</v>
      </c>
    </row>
    <row>
      <c>
        <v>2608614</v>
      </c>
      <c>
        <v>1</v>
      </c>
      <c>
        <is>
          <t>İZMİR</t>
        </is>
      </c>
      <c>
        <v>URLA</v>
      </c>
      <c>
        <is>
          <t>AG Fideri</t>
        </is>
      </c>
      <c>
        <v>GÜLBAHÇE TR-7 35-19-L00167_A_65508700_65508700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14.07.2023 22:57:08</t>
        </is>
      </c>
      <c>
        <is>
          <t>15.07.2023 02:03:59</t>
        </is>
      </c>
      <c>
        <v>3.114166666</v>
      </c>
      <c>
        <v>0</v>
      </c>
      <c>
        <v>35</v>
      </c>
      <c>
        <v>0</v>
      </c>
      <c>
        <v>1</v>
      </c>
      <c>
        <v>0</v>
      </c>
      <c>
        <v>10</v>
      </c>
      <c>
        <v>0</v>
      </c>
      <c>
        <v>0</v>
      </c>
      <c>
        <v>0</v>
      </c>
      <c>
        <v>26.249538846775824</v>
      </c>
      <c>
        <v>0</v>
      </c>
      <c>
        <v>0.4357333004061611</v>
      </c>
      <c>
        <v>0</v>
      </c>
      <c>
        <v>6.983950747730041</v>
      </c>
      <c>
        <v>0</v>
      </c>
      <c>
        <v>0</v>
      </c>
      <c>
        <v>33.669222894912025</v>
      </c>
    </row>
    <row>
      <c>
        <v>2608096</v>
      </c>
      <c>
        <v>1</v>
      </c>
      <c>
        <is>
          <t>İZMİR</t>
        </is>
      </c>
      <c>
        <v>BUCA</v>
      </c>
      <c>
        <is>
          <t>OG Fideri</t>
        </is>
      </c>
      <c>
        <v>K-843 35-03-K00843_TR-1 K04_41937156</v>
      </c>
      <c>
        <v>OG Kesici Arızası</v>
      </c>
      <c>
        <v>Dağıtım-OG</v>
      </c>
      <c>
        <v>Uzun</v>
      </c>
      <c>
        <v>Şebeke işletmecisi</v>
      </c>
      <c>
        <v>Bildirimsiz</v>
      </c>
      <c>
        <is>
          <t>14.07.2023 17:37:43</t>
        </is>
      </c>
      <c>
        <is>
          <t>14.07.2023 19:28:25</t>
        </is>
      </c>
      <c>
        <v>1.845</v>
      </c>
      <c>
        <v>0</v>
      </c>
      <c>
        <v>16</v>
      </c>
      <c>
        <v>0</v>
      </c>
      <c>
        <v>0</v>
      </c>
      <c>
        <v>0</v>
      </c>
      <c>
        <v>390</v>
      </c>
      <c>
        <v>0</v>
      </c>
      <c>
        <v>4</v>
      </c>
      <c>
        <v>0</v>
      </c>
      <c>
        <v>14.11393233995195</v>
      </c>
      <c>
        <v>0</v>
      </c>
      <c>
        <v>0</v>
      </c>
      <c>
        <v>0</v>
      </c>
      <c>
        <v>384.7959614057913</v>
      </c>
      <c>
        <v>0</v>
      </c>
      <c>
        <v>99.05382938956171</v>
      </c>
      <c>
        <v>497.9637231353049</v>
      </c>
    </row>
    <row>
      <c>
        <v>2607432</v>
      </c>
      <c>
        <v>1</v>
      </c>
      <c>
        <is>
          <t>İZMİR</t>
        </is>
      </c>
      <c>
        <v>BERGAMA</v>
      </c>
      <c>
        <is>
          <t>DM</t>
        </is>
      </c>
      <c>
        <v>BÖLCEK DM 35-16-M00153_KÜÇÜK BÖLCEK M04_82962755</v>
      </c>
      <c>
        <v>Şebeke Yenileme ve Kapasite Artışı Çalışması</v>
      </c>
      <c>
        <v>Dağıtım-OG</v>
      </c>
      <c>
        <v>Uzun</v>
      </c>
      <c>
        <v>Şebeke işletmecisi</v>
      </c>
      <c>
        <v>Bildirimli</v>
      </c>
      <c>
        <is>
          <t>14.07.2023 09:58:41</t>
        </is>
      </c>
      <c>
        <is>
          <t>14.07.2023 16:46:01</t>
        </is>
      </c>
      <c>
        <v>6.788888888</v>
      </c>
      <c>
        <v>0</v>
      </c>
      <c>
        <v>0</v>
      </c>
      <c>
        <v>35</v>
      </c>
      <c>
        <v>137</v>
      </c>
      <c>
        <v>2</v>
      </c>
      <c>
        <v>9</v>
      </c>
      <c>
        <v>0</v>
      </c>
      <c>
        <v>0</v>
      </c>
      <c>
        <v>0</v>
      </c>
      <c>
        <v>0</v>
      </c>
      <c>
        <v>1074.4330579235077</v>
      </c>
      <c>
        <v>3294.9408413602832</v>
      </c>
      <c>
        <v>228.11564008892407</v>
      </c>
      <c>
        <v>198.52896075210745</v>
      </c>
      <c>
        <v>0</v>
      </c>
      <c>
        <v>0</v>
      </c>
      <c>
        <v>4796.018500124822</v>
      </c>
    </row>
    <row>
      <c>
        <v>2607455</v>
      </c>
      <c>
        <v>1</v>
      </c>
      <c>
        <is>
          <t>İZMİR</t>
        </is>
      </c>
      <c>
        <v>BORNOVA</v>
      </c>
      <c>
        <is>
          <t>Kullanıcı Bağlantı Hattı</t>
        </is>
      </c>
      <c>
        <v>K-469 35-02-K00469_910176587_910176587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14.07.2023 10:19:25</t>
        </is>
      </c>
      <c>
        <is>
          <t>14.07.2023 11:25:05</t>
        </is>
      </c>
      <c>
        <v>1.094444444</v>
      </c>
      <c>
        <v>0</v>
      </c>
      <c>
        <v>5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2.0122534345296086</v>
      </c>
      <c>
        <v>0</v>
      </c>
      <c>
        <v>0</v>
      </c>
      <c>
        <v>0</v>
      </c>
      <c>
        <v>0</v>
      </c>
      <c>
        <v>0</v>
      </c>
      <c>
        <v>0</v>
      </c>
      <c>
        <v>2.0122534345296086</v>
      </c>
    </row>
    <row>
      <c>
        <v>2607996</v>
      </c>
      <c>
        <v>1</v>
      </c>
      <c>
        <is>
          <t>İZMİR</t>
        </is>
      </c>
      <c>
        <v>KARABURUN</v>
      </c>
      <c>
        <is>
          <t>AG Fideri</t>
        </is>
      </c>
      <c>
        <v>MORDOĞAN TR-28 35-21-L00156_A_56375696_56375696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14.07.2023 16:27:05</t>
        </is>
      </c>
      <c>
        <is>
          <t>14.07.2023 18:01:38</t>
        </is>
      </c>
      <c>
        <v>1.575833333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0.17087633419551868</v>
      </c>
      <c>
        <v>0</v>
      </c>
      <c>
        <v>0</v>
      </c>
      <c>
        <v>0</v>
      </c>
      <c>
        <v>0</v>
      </c>
      <c>
        <v>0</v>
      </c>
      <c>
        <v>0</v>
      </c>
      <c>
        <v>0.17087633419551868</v>
      </c>
    </row>
    <row>
      <c>
        <v>2608265</v>
      </c>
      <c>
        <v>1</v>
      </c>
      <c>
        <is>
          <t>İZMİR</t>
        </is>
      </c>
      <c>
        <v>DİKİLİ</v>
      </c>
      <c>
        <is>
          <t>Dağıtım Transformatörü</t>
        </is>
      </c>
      <c>
        <v>ÇANDARLI TR-5 35-30-M00005_35-30-M00005_2349180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14.07.2023 19:23:05</t>
        </is>
      </c>
      <c>
        <is>
          <t>14.07.2023 21:40:02</t>
        </is>
      </c>
      <c>
        <v>2.2825</v>
      </c>
      <c>
        <v>0</v>
      </c>
      <c>
        <v>603</v>
      </c>
      <c>
        <v>0</v>
      </c>
      <c>
        <v>1</v>
      </c>
      <c>
        <v>0</v>
      </c>
      <c>
        <v>145</v>
      </c>
      <c>
        <v>0</v>
      </c>
      <c>
        <v>0</v>
      </c>
      <c>
        <v>0</v>
      </c>
      <c>
        <v>329.1008499674182</v>
      </c>
      <c>
        <v>0</v>
      </c>
      <c>
        <v>0.680348485187896</v>
      </c>
      <c>
        <v>0</v>
      </c>
      <c>
        <v>386.4751261129094</v>
      </c>
      <c>
        <v>0</v>
      </c>
      <c>
        <v>0</v>
      </c>
      <c>
        <v>716.2563245655155</v>
      </c>
    </row>
    <row>
      <c>
        <v>2607933</v>
      </c>
      <c>
        <v>1</v>
      </c>
      <c>
        <is>
          <t>MANİSA</t>
        </is>
      </c>
      <c>
        <v>AKHİSAR</v>
      </c>
      <c>
        <is>
          <t>Dağıtım Transformatörü</t>
        </is>
      </c>
      <c>
        <v>TR-1/42-B 45-72-M00110_45-72-M00110_2354978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14.07.2023 15:55:24</t>
        </is>
      </c>
      <c>
        <is>
          <t>14.07.2023 17:08:21</t>
        </is>
      </c>
      <c>
        <v>1.215833333</v>
      </c>
      <c>
        <v>0</v>
      </c>
      <c>
        <v>489</v>
      </c>
      <c>
        <v>0</v>
      </c>
      <c>
        <v>5</v>
      </c>
      <c>
        <v>0</v>
      </c>
      <c>
        <v>15</v>
      </c>
      <c>
        <v>0</v>
      </c>
      <c>
        <v>0</v>
      </c>
      <c>
        <v>0</v>
      </c>
      <c>
        <v>126.88008428599291</v>
      </c>
      <c>
        <v>0</v>
      </c>
      <c>
        <v>0.3338490835608722</v>
      </c>
      <c>
        <v>0</v>
      </c>
      <c>
        <v>29.511790717837247</v>
      </c>
      <c>
        <v>0</v>
      </c>
      <c>
        <v>0</v>
      </c>
      <c>
        <v>156.72572408739103</v>
      </c>
    </row>
    <row>
      <c>
        <v>2608468</v>
      </c>
      <c>
        <v>1</v>
      </c>
      <c>
        <is>
          <t>İZMİR</t>
        </is>
      </c>
      <c>
        <v>TORBALI</v>
      </c>
      <c>
        <is>
          <t>AG Fideri</t>
        </is>
      </c>
      <c>
        <v>TR-19 35-26-M00019_C_91116250_91116250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14.07.2023 21:26:11</t>
        </is>
      </c>
      <c>
        <is>
          <t>14.07.2023 22:15:47</t>
        </is>
      </c>
      <c>
        <v>0.826666666</v>
      </c>
      <c>
        <v>0</v>
      </c>
      <c>
        <v>82</v>
      </c>
      <c>
        <v>0</v>
      </c>
      <c>
        <v>2</v>
      </c>
      <c>
        <v>0</v>
      </c>
      <c>
        <v>10</v>
      </c>
      <c>
        <v>0</v>
      </c>
      <c>
        <v>0</v>
      </c>
      <c>
        <v>0</v>
      </c>
      <c>
        <v>17.380356112163014</v>
      </c>
      <c>
        <v>0</v>
      </c>
      <c>
        <v>5.7316959347882745</v>
      </c>
      <c>
        <v>0</v>
      </c>
      <c>
        <v>25.081429176293323</v>
      </c>
      <c>
        <v>0</v>
      </c>
      <c>
        <v>0</v>
      </c>
      <c>
        <v>48.19348122324461</v>
      </c>
    </row>
    <row>
      <c>
        <v>2607386</v>
      </c>
      <c>
        <v>1</v>
      </c>
      <c>
        <is>
          <t>İZMİR</t>
        </is>
      </c>
      <c>
        <v>TORBALI</v>
      </c>
      <c>
        <is>
          <t>AG Fideri</t>
        </is>
      </c>
      <c>
        <v>HASAN KANIARI SLM 35-26-L00101_A_91219711_91219711</v>
      </c>
      <c>
        <v>AG Yeraltı Kablo Arızası</v>
      </c>
      <c>
        <v>Dağıtım-AG</v>
      </c>
      <c>
        <v>Uzun</v>
      </c>
      <c>
        <v>Şebeke işletmecisi</v>
      </c>
      <c>
        <v>Bildirimsiz</v>
      </c>
      <c>
        <is>
          <t>14.07.2023 09:28:22</t>
        </is>
      </c>
      <c>
        <is>
          <t>14.07.2023 12:42:10</t>
        </is>
      </c>
      <c>
        <v>3.23</v>
      </c>
      <c>
        <v>0</v>
      </c>
      <c>
        <v>0</v>
      </c>
      <c>
        <v>0</v>
      </c>
      <c>
        <v>8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91.88272478155807</v>
      </c>
      <c>
        <v>0</v>
      </c>
      <c>
        <v>0</v>
      </c>
      <c>
        <v>0</v>
      </c>
      <c>
        <v>0</v>
      </c>
      <c>
        <v>91.88272478155807</v>
      </c>
    </row>
    <row>
      <c>
        <v>2608136</v>
      </c>
      <c>
        <v>1</v>
      </c>
      <c>
        <is>
          <t>İZMİR</t>
        </is>
      </c>
      <c>
        <v>MENEMEN</v>
      </c>
      <c>
        <is>
          <t>Saha Dağıtım Kutusu (SDK)</t>
        </is>
      </c>
      <c>
        <v>MENEMEN DM-5/25 35-28-M00654_F F03_92478623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14.07.2023 18:07:30</t>
        </is>
      </c>
      <c>
        <is>
          <t>14.07.2023 18:54:08</t>
        </is>
      </c>
      <c>
        <v>0.777222222</v>
      </c>
      <c>
        <v>0</v>
      </c>
      <c>
        <v>29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4.574017416214296</v>
      </c>
      <c>
        <v>0</v>
      </c>
      <c>
        <v>0</v>
      </c>
      <c>
        <v>0</v>
      </c>
      <c>
        <v>0</v>
      </c>
      <c>
        <v>0</v>
      </c>
      <c>
        <v>0</v>
      </c>
      <c>
        <v>4.574017416214296</v>
      </c>
    </row>
    <row>
      <c>
        <v>2607200</v>
      </c>
      <c>
        <v>1</v>
      </c>
      <c>
        <is>
          <t>İZMİR</t>
        </is>
      </c>
      <c>
        <v>TORBALI</v>
      </c>
      <c>
        <is>
          <t>AG Fideri</t>
        </is>
      </c>
      <c>
        <v>TR-161 35-26-M00161__56359640_56359640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14.07.2023 03:06:39</t>
        </is>
      </c>
      <c>
        <is>
          <t>14.07.2023 05:34:34</t>
        </is>
      </c>
      <c>
        <v>2.465277777</v>
      </c>
      <c>
        <v>0</v>
      </c>
      <c>
        <v>97</v>
      </c>
      <c>
        <v>0</v>
      </c>
      <c>
        <v>0</v>
      </c>
      <c>
        <v>0</v>
      </c>
      <c>
        <v>13</v>
      </c>
      <c>
        <v>0</v>
      </c>
      <c>
        <v>0</v>
      </c>
      <c>
        <v>0</v>
      </c>
      <c>
        <v>54.9191807133637</v>
      </c>
      <c>
        <v>0</v>
      </c>
      <c>
        <v>0</v>
      </c>
      <c>
        <v>0</v>
      </c>
      <c>
        <v>7.818169757629582</v>
      </c>
      <c>
        <v>0</v>
      </c>
      <c>
        <v>0</v>
      </c>
      <c>
        <v>62.737350470993285</v>
      </c>
    </row>
    <row>
      <c>
        <v>2607532</v>
      </c>
      <c>
        <v>1</v>
      </c>
      <c>
        <is>
          <t>MANİSA</t>
        </is>
      </c>
      <c>
        <v>SALİHLİ</v>
      </c>
      <c>
        <is>
          <t>OG Fideri</t>
        </is>
      </c>
      <c>
        <v>GÖKEYÜP TR-1 KÖK 45-78-M00798_HatBaşıAyırıcı_53140076 M04_53140076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14.07.2023 11:07:04</t>
        </is>
      </c>
      <c>
        <is>
          <t>14.07.2023 17:50:51</t>
        </is>
      </c>
      <c>
        <v>6.729722222</v>
      </c>
      <c>
        <v>0</v>
      </c>
      <c>
        <v>16</v>
      </c>
      <c>
        <v>0</v>
      </c>
      <c>
        <v>11</v>
      </c>
      <c>
        <v>0</v>
      </c>
      <c>
        <v>0</v>
      </c>
      <c>
        <v>0</v>
      </c>
      <c>
        <v>0</v>
      </c>
      <c>
        <v>0</v>
      </c>
      <c>
        <v>45.148661318683935</v>
      </c>
      <c>
        <v>0</v>
      </c>
      <c>
        <v>50.55567822253198</v>
      </c>
      <c>
        <v>0</v>
      </c>
      <c>
        <v>0</v>
      </c>
      <c>
        <v>0</v>
      </c>
      <c>
        <v>0</v>
      </c>
      <c>
        <v>95.70433954121592</v>
      </c>
    </row>
    <row>
      <c>
        <v>2607180</v>
      </c>
      <c>
        <v>1</v>
      </c>
      <c>
        <is>
          <t>İZMİR</t>
        </is>
      </c>
      <c>
        <v>NARLIDERE</v>
      </c>
      <c>
        <is>
          <t>DM</t>
        </is>
      </c>
      <c>
        <v>BALÇOVA İM 35-07-A00001_YENİKÖY K05_42778780</v>
      </c>
      <c>
        <v>Manevra</v>
      </c>
      <c>
        <v>Dağıtım-OG</v>
      </c>
      <c>
        <v>Uzun</v>
      </c>
      <c>
        <v>Şebeke işletmecisi</v>
      </c>
      <c>
        <v>Bildirimli</v>
      </c>
      <c>
        <is>
          <t>14.07.2023 01:42:06</t>
        </is>
      </c>
      <c>
        <is>
          <t>14.07.2023 01:55:32</t>
        </is>
      </c>
      <c>
        <v>0.223888888</v>
      </c>
      <c>
        <v>0</v>
      </c>
      <c>
        <v>2319</v>
      </c>
      <c>
        <v>0</v>
      </c>
      <c>
        <v>0</v>
      </c>
      <c>
        <v>0</v>
      </c>
      <c>
        <v>268</v>
      </c>
      <c>
        <v>0</v>
      </c>
      <c>
        <v>3</v>
      </c>
      <c>
        <v>0</v>
      </c>
      <c>
        <v>162.89304410825463</v>
      </c>
      <c>
        <v>0</v>
      </c>
      <c>
        <v>0</v>
      </c>
      <c>
        <v>0</v>
      </c>
      <c>
        <v>54.503503774920155</v>
      </c>
      <c>
        <v>0</v>
      </c>
      <c>
        <v>1.2535532251371424</v>
      </c>
      <c>
        <v>218.65010110831193</v>
      </c>
    </row>
    <row>
      <c>
        <v>2607346</v>
      </c>
      <c>
        <v>1</v>
      </c>
      <c>
        <is>
          <t>MANİSA</t>
        </is>
      </c>
      <c>
        <v>SALİHLİ</v>
      </c>
      <c>
        <is>
          <t>AG Fideri</t>
        </is>
      </c>
      <c>
        <v>KERİMAĞA ORTAKÖY TR-1 45-78-M00785_A_91259335_91259335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14.07.2023 08:55:18</t>
        </is>
      </c>
      <c>
        <is>
          <t>14.07.2023 16:59:00</t>
        </is>
      </c>
      <c>
        <v>8.061666666</v>
      </c>
      <c>
        <v>0</v>
      </c>
      <c>
        <v>6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3.4190994650058046</v>
      </c>
      <c>
        <v>0</v>
      </c>
      <c>
        <v>0</v>
      </c>
      <c>
        <v>0</v>
      </c>
      <c>
        <v>0</v>
      </c>
      <c>
        <v>0</v>
      </c>
      <c>
        <v>0</v>
      </c>
      <c>
        <v>3.4190994650058046</v>
      </c>
    </row>
    <row>
      <c>
        <v>2607558</v>
      </c>
      <c>
        <v>1</v>
      </c>
      <c>
        <is>
          <t>İZMİR</t>
        </is>
      </c>
      <c>
        <v>TORBALI</v>
      </c>
      <c>
        <is>
          <t>TM Fideri</t>
        </is>
      </c>
      <c>
        <v>ARSLANLAR TM 35-26-A00004_BEŞİKÇİOĞLU M21_2307689</v>
      </c>
      <c>
        <v>OG Fider Açması</v>
      </c>
      <c>
        <v>Dağıtım-OG</v>
      </c>
      <c>
        <v>Kısa</v>
      </c>
      <c>
        <v>Şebeke işletmecisi</v>
      </c>
      <c>
        <v>Bildirimsiz</v>
      </c>
      <c>
        <is>
          <t>14.07.2023 11:21:17</t>
        </is>
      </c>
      <c>
        <is>
          <t>14.07.2023 11:23:26</t>
        </is>
      </c>
      <c>
        <v>0.035978611</v>
      </c>
      <c>
        <v>0</v>
      </c>
      <c>
        <v>7</v>
      </c>
      <c>
        <v>6</v>
      </c>
      <c>
        <v>0</v>
      </c>
      <c>
        <v>13</v>
      </c>
      <c>
        <v>13</v>
      </c>
      <c>
        <v>14</v>
      </c>
      <c>
        <v>0</v>
      </c>
      <c>
        <v>0</v>
      </c>
      <c>
        <v>0.047528126435850006</v>
      </c>
      <c>
        <v>0.874211789582038</v>
      </c>
      <c>
        <v>0</v>
      </c>
      <c>
        <v>12.43463840668653</v>
      </c>
      <c>
        <v>0.2503769019426004</v>
      </c>
      <c>
        <v>60.32730587818566</v>
      </c>
      <c>
        <v>0</v>
      </c>
      <c>
        <v>73.93406110283269</v>
      </c>
    </row>
    <row>
      <c>
        <v>2608036</v>
      </c>
      <c>
        <v>1</v>
      </c>
      <c>
        <is>
          <t>MANİSA</t>
        </is>
      </c>
      <c>
        <v>AKHİSAR</v>
      </c>
      <c>
        <is>
          <t>DM</t>
        </is>
      </c>
      <c>
        <v>AKHİSAR İM 45-72-A00001_CAMÖNÜ L03_2058311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14.07.2023 17:01:48</t>
        </is>
      </c>
      <c>
        <is>
          <t>14.07.2023 17:21:40</t>
        </is>
      </c>
      <c>
        <v>0.331111111</v>
      </c>
      <c>
        <v>5</v>
      </c>
      <c>
        <v>985</v>
      </c>
      <c>
        <v>106</v>
      </c>
      <c>
        <v>325</v>
      </c>
      <c>
        <v>12</v>
      </c>
      <c>
        <v>108</v>
      </c>
      <c>
        <v>1</v>
      </c>
      <c>
        <v>0</v>
      </c>
      <c>
        <v>0.2622317297573178</v>
      </c>
      <c>
        <v>51.95608274426002</v>
      </c>
      <c>
        <v>85.91826442407941</v>
      </c>
      <c>
        <v>63.62701717408969</v>
      </c>
      <c>
        <v>19.516283562866104</v>
      </c>
      <c>
        <v>24.996225887737573</v>
      </c>
      <c>
        <v>3.3085445435392282</v>
      </c>
      <c>
        <v>0</v>
      </c>
      <c>
        <v>249.58465006632935</v>
      </c>
    </row>
    <row>
      <c>
        <v>2608368</v>
      </c>
      <c>
        <v>1</v>
      </c>
      <c>
        <is>
          <t>İZMİR</t>
        </is>
      </c>
      <c>
        <v>KEMALPAŞA</v>
      </c>
      <c>
        <is>
          <t>Saha Dağıtım Kutusu (SDK)</t>
        </is>
      </c>
      <c>
        <v>TR-23 35-27-M00023_A A01b_66367014</v>
      </c>
      <c>
        <v>AG Box / Sdk Giriş Sigorta Atığı</v>
      </c>
      <c>
        <v>Dağıtım-AG</v>
      </c>
      <c>
        <v>Uzun</v>
      </c>
      <c>
        <v>Şebeke işletmecisi</v>
      </c>
      <c>
        <v>Bildirimsiz</v>
      </c>
      <c>
        <is>
          <t>14.07.2023 20:31:01</t>
        </is>
      </c>
      <c>
        <is>
          <t>14.07.2023 22:50:18</t>
        </is>
      </c>
      <c>
        <v>2.321388888</v>
      </c>
      <c>
        <v>0</v>
      </c>
      <c>
        <v>206</v>
      </c>
      <c>
        <v>0</v>
      </c>
      <c>
        <v>0</v>
      </c>
      <c>
        <v>0</v>
      </c>
      <c>
        <v>10</v>
      </c>
      <c>
        <v>0</v>
      </c>
      <c>
        <v>0</v>
      </c>
      <c>
        <v>0</v>
      </c>
      <c>
        <v>96.23422819420179</v>
      </c>
      <c>
        <v>0</v>
      </c>
      <c>
        <v>0</v>
      </c>
      <c>
        <v>0</v>
      </c>
      <c>
        <v>46.307153325748416</v>
      </c>
      <c>
        <v>0</v>
      </c>
      <c>
        <v>0</v>
      </c>
      <c>
        <v>142.54138151995022</v>
      </c>
    </row>
    <row>
      <c>
        <v>2608511</v>
      </c>
      <c>
        <v>1</v>
      </c>
      <c>
        <is>
          <t>İZMİR</t>
        </is>
      </c>
      <c>
        <v>TORBALI</v>
      </c>
      <c>
        <is>
          <t>AG Fideri</t>
        </is>
      </c>
      <c>
        <v>DM-4/18 35-26-M00803__56360972_56360972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14.07.2023 21:46:48</t>
        </is>
      </c>
      <c>
        <is>
          <t>14.07.2023 22:54:07</t>
        </is>
      </c>
      <c>
        <v>1.121944444</v>
      </c>
      <c>
        <v>0</v>
      </c>
      <c>
        <v>47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12.208361470934221</v>
      </c>
      <c>
        <v>0</v>
      </c>
      <c>
        <v>0</v>
      </c>
      <c>
        <v>0</v>
      </c>
      <c>
        <v>1.6650389938604944</v>
      </c>
      <c>
        <v>0</v>
      </c>
      <c>
        <v>0</v>
      </c>
      <c>
        <v>13.873400464794717</v>
      </c>
    </row>
    <row>
      <c>
        <v>2608013</v>
      </c>
      <c>
        <v>1</v>
      </c>
      <c>
        <is>
          <t>MANİSA</t>
        </is>
      </c>
      <c>
        <v>SALİHLİ</v>
      </c>
      <c>
        <is>
          <t>Kullanıcı Bağlantı Hattı</t>
        </is>
      </c>
      <c>
        <v>TR-77 45-78-L00077_953271017_953271017</v>
      </c>
      <c>
        <v>AG Box / Sdk Abone Çıkış Sigorta Atığı</v>
      </c>
      <c>
        <v>Dağıtım-AG</v>
      </c>
      <c>
        <v>Uzun</v>
      </c>
      <c>
        <v>Şebeke işletmecisi</v>
      </c>
      <c>
        <v>Bildirimsiz</v>
      </c>
      <c>
        <is>
          <t>14.07.2023 16:28:45</t>
        </is>
      </c>
      <c>
        <is>
          <t>14.07.2023 17:12:35</t>
        </is>
      </c>
      <c>
        <v>0.730555555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19.691716971577037</v>
      </c>
      <c>
        <v>19.691716971577037</v>
      </c>
    </row>
    <row>
      <c>
        <v>2608099</v>
      </c>
      <c>
        <v>1</v>
      </c>
      <c>
        <is>
          <t>MANİSA</t>
        </is>
      </c>
      <c>
        <v>ALAŞEHİR</v>
      </c>
      <c>
        <is>
          <t>KÖK</t>
        </is>
      </c>
      <c>
        <v>GÜMÜŞÇAY KÖK 45-73-M00477_SULAMA ÇIKIŞI M05_2309301</v>
      </c>
      <c>
        <v>Plansız Kesinti / Müdahale</v>
      </c>
      <c>
        <v>Dağıtım-OG</v>
      </c>
      <c>
        <v>Uzun</v>
      </c>
      <c>
        <v>Şebeke işletmecisi</v>
      </c>
      <c>
        <v>Bildirimsiz</v>
      </c>
      <c>
        <is>
          <t>14.07.2023 17:45:48</t>
        </is>
      </c>
      <c>
        <is>
          <t>14.07.2023 19:44:19</t>
        </is>
      </c>
      <c>
        <v>1.975277777</v>
      </c>
      <c>
        <v>0</v>
      </c>
      <c>
        <v>0</v>
      </c>
      <c>
        <v>9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132.86281749260374</v>
      </c>
      <c>
        <v>0</v>
      </c>
      <c>
        <v>0</v>
      </c>
      <c>
        <v>0</v>
      </c>
      <c>
        <v>0</v>
      </c>
      <c>
        <v>0</v>
      </c>
      <c>
        <v>132.86281749260374</v>
      </c>
    </row>
    <row>
      <c>
        <v>2607472</v>
      </c>
      <c>
        <v>1</v>
      </c>
      <c>
        <is>
          <t>İZMİR</t>
        </is>
      </c>
      <c>
        <v>KARABURUN</v>
      </c>
      <c>
        <is>
          <t>DM</t>
        </is>
      </c>
      <c>
        <v>MORDOĞAN İM 35-21-A00002_İYTE-2 M03_2061844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14.07.2023 10:31:05</t>
        </is>
      </c>
      <c>
        <is>
          <t>14.07.2023 10:37:51</t>
        </is>
      </c>
      <c>
        <v>0.112777777</v>
      </c>
      <c>
        <v>5</v>
      </c>
      <c>
        <v>6019</v>
      </c>
      <c>
        <v>0</v>
      </c>
      <c>
        <v>99</v>
      </c>
      <c>
        <v>15</v>
      </c>
      <c>
        <v>796</v>
      </c>
      <c>
        <v>1</v>
      </c>
      <c>
        <v>2</v>
      </c>
      <c>
        <v>7.1859770076577805</v>
      </c>
      <c>
        <v>148.66815169974745</v>
      </c>
      <c>
        <v>0</v>
      </c>
      <c>
        <v>5.54496837966015</v>
      </c>
      <c>
        <v>32.52576157602868</v>
      </c>
      <c>
        <v>133.45401786610736</v>
      </c>
      <c>
        <v>12.875717415760336</v>
      </c>
      <c>
        <v>0.25605514305859756</v>
      </c>
      <c>
        <v>340.51064908802033</v>
      </c>
    </row>
    <row>
      <c>
        <v>2608405</v>
      </c>
      <c>
        <v>1</v>
      </c>
      <c>
        <is>
          <t>İZMİR</t>
        </is>
      </c>
      <c>
        <v>KEMALPAŞA</v>
      </c>
      <c>
        <is>
          <t>DM</t>
        </is>
      </c>
      <c>
        <v>ULUCAK DM 35-27-M00792_EĞRİDERE-2 M18_2310302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14.07.2023 20:59:39</t>
        </is>
      </c>
      <c>
        <is>
          <t>14.07.2023 21:26:46</t>
        </is>
      </c>
      <c>
        <v>0.451944444</v>
      </c>
      <c>
        <v>25</v>
      </c>
      <c>
        <v>475</v>
      </c>
      <c>
        <v>6</v>
      </c>
      <c>
        <v>18</v>
      </c>
      <c>
        <v>11</v>
      </c>
      <c>
        <v>41</v>
      </c>
      <c>
        <v>0</v>
      </c>
      <c>
        <v>0</v>
      </c>
      <c>
        <v>22.249328341150445</v>
      </c>
      <c>
        <v>75.7615343426132</v>
      </c>
      <c>
        <v>4.618294789480412</v>
      </c>
      <c>
        <v>4.563651941472313</v>
      </c>
      <c>
        <v>30.306469822953996</v>
      </c>
      <c>
        <v>35.53097849829137</v>
      </c>
      <c>
        <v>0</v>
      </c>
      <c>
        <v>0</v>
      </c>
      <c>
        <v>173.03025773596175</v>
      </c>
    </row>
    <row>
      <c>
        <v>2607864</v>
      </c>
      <c>
        <v>1</v>
      </c>
      <c>
        <is>
          <t>İZMİR</t>
        </is>
      </c>
      <c>
        <v>BAYINDIR</v>
      </c>
      <c>
        <is>
          <t>OG Fideri</t>
        </is>
      </c>
      <c>
        <v>TOKATBAŞI TR-3 35-20-L00103_DIREK TIPI TRAFO HUCRESI H01_2036776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14.07.2023 15:17:35</t>
        </is>
      </c>
      <c>
        <is>
          <t>14.07.2023 19:26:37</t>
        </is>
      </c>
      <c>
        <v>4.150555555</v>
      </c>
      <c>
        <v>0</v>
      </c>
      <c>
        <v>72</v>
      </c>
      <c>
        <v>0</v>
      </c>
      <c>
        <v>13</v>
      </c>
      <c>
        <v>0</v>
      </c>
      <c>
        <v>11</v>
      </c>
      <c>
        <v>0</v>
      </c>
      <c>
        <v>0</v>
      </c>
      <c>
        <v>0</v>
      </c>
      <c>
        <v>111.3105189902989</v>
      </c>
      <c>
        <v>0</v>
      </c>
      <c>
        <v>136.22695106466747</v>
      </c>
      <c>
        <v>0</v>
      </c>
      <c>
        <v>52.06576313989473</v>
      </c>
      <c>
        <v>0</v>
      </c>
      <c>
        <v>0</v>
      </c>
      <c>
        <v>299.6032331948611</v>
      </c>
    </row>
    <row>
      <c>
        <v>2607409</v>
      </c>
      <c>
        <v>1</v>
      </c>
      <c>
        <is>
          <t>İZMİR</t>
        </is>
      </c>
      <c>
        <v>SEFERİHİSAR</v>
      </c>
      <c>
        <is>
          <t>Dağıtım Transformatörü</t>
        </is>
      </c>
      <c>
        <v>M-230 35-14-M00230_35-14-M00230_74587175</v>
      </c>
      <c>
        <v>Şebeke Yenileme ve Kapasite Artışı Çalışması</v>
      </c>
      <c>
        <v>Dağıtım-AG</v>
      </c>
      <c>
        <v>Uzun</v>
      </c>
      <c>
        <v>Şebeke işletmecisi</v>
      </c>
      <c>
        <v>Bildirimli</v>
      </c>
      <c>
        <is>
          <t>14.07.2023 09:47:46</t>
        </is>
      </c>
      <c>
        <is>
          <t>14.07.2023 14:37:01</t>
        </is>
      </c>
      <c>
        <v>4.820833333</v>
      </c>
      <c>
        <v>0</v>
      </c>
      <c>
        <v>112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160.17344257953886</v>
      </c>
      <c>
        <v>0</v>
      </c>
      <c>
        <v>0</v>
      </c>
      <c>
        <v>0</v>
      </c>
      <c>
        <v>0</v>
      </c>
      <c>
        <v>0</v>
      </c>
      <c>
        <v>0</v>
      </c>
      <c>
        <v>160.17344257953886</v>
      </c>
    </row>
    <row>
      <c>
        <v>2608156</v>
      </c>
      <c>
        <v>1</v>
      </c>
      <c>
        <is>
          <t>İZMİR</t>
        </is>
      </c>
      <c>
        <v>DİKİLİ</v>
      </c>
      <c>
        <is>
          <t>AG Fideri</t>
        </is>
      </c>
      <c>
        <v>ÇANDARLI TR-11(CANKENT1) 35-30-M00011_A_56367549_56367549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14.07.2023 18:14:00</t>
        </is>
      </c>
      <c>
        <is>
          <t>15.07.2023 00:36:47</t>
        </is>
      </c>
      <c>
        <v>6.379722222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0.3421520652331856</v>
      </c>
      <c>
        <v>0</v>
      </c>
      <c>
        <v>0</v>
      </c>
      <c>
        <v>0</v>
      </c>
      <c>
        <v>0</v>
      </c>
      <c>
        <v>0</v>
      </c>
      <c>
        <v>0</v>
      </c>
      <c>
        <v>0.3421520652331856</v>
      </c>
    </row>
    <row>
      <c>
        <v>2608093</v>
      </c>
      <c>
        <v>1</v>
      </c>
      <c>
        <is>
          <t>MANİSA</t>
        </is>
      </c>
      <c>
        <v>SARUHANLI</v>
      </c>
      <c>
        <is>
          <t>Dağıtım Transformatörü</t>
        </is>
      </c>
      <c>
        <v>SARUHANLI TR-32 45-80-M00032_45-80-M00032_2356750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14.07.2023 17:35:49</t>
        </is>
      </c>
      <c>
        <is>
          <t>14.07.2023 18:07:49</t>
        </is>
      </c>
      <c>
        <v>0.533333333</v>
      </c>
      <c>
        <v>0</v>
      </c>
      <c>
        <v>557</v>
      </c>
      <c>
        <v>0</v>
      </c>
      <c>
        <v>2</v>
      </c>
      <c>
        <v>0</v>
      </c>
      <c>
        <v>98</v>
      </c>
      <c>
        <v>0</v>
      </c>
      <c>
        <v>0</v>
      </c>
      <c>
        <v>0</v>
      </c>
      <c>
        <v>69.83681505809324</v>
      </c>
      <c>
        <v>0</v>
      </c>
      <c>
        <v>0.04811936372054233</v>
      </c>
      <c>
        <v>0</v>
      </c>
      <c>
        <v>57.98953112918832</v>
      </c>
      <c>
        <v>0</v>
      </c>
      <c>
        <v>0</v>
      </c>
      <c>
        <v>127.8744655510021</v>
      </c>
    </row>
    <row>
      <c>
        <v>2607406</v>
      </c>
      <c>
        <v>1</v>
      </c>
      <c>
        <is>
          <t>MANİSA</t>
        </is>
      </c>
      <c>
        <v>ŞEHZADELER</v>
      </c>
      <c>
        <is>
          <t>Dağıtım Transformatörü</t>
        </is>
      </c>
      <c>
        <v>TEPECİK KÖYÜ TR-1 45-71-M01289_45-71-M01289_2370712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14.07.2023 09:41:31</t>
        </is>
      </c>
      <c>
        <is>
          <t>14.07.2023 13:28:38</t>
        </is>
      </c>
      <c>
        <v>3.785277777</v>
      </c>
      <c>
        <v>0</v>
      </c>
      <c>
        <v>126</v>
      </c>
      <c>
        <v>0</v>
      </c>
      <c>
        <v>13</v>
      </c>
      <c>
        <v>0</v>
      </c>
      <c>
        <v>7</v>
      </c>
      <c>
        <v>0</v>
      </c>
      <c>
        <v>0</v>
      </c>
      <c>
        <v>0</v>
      </c>
      <c>
        <v>93.56780486463597</v>
      </c>
      <c>
        <v>0</v>
      </c>
      <c>
        <v>79.54511312287705</v>
      </c>
      <c>
        <v>0</v>
      </c>
      <c>
        <v>18.90439800792747</v>
      </c>
      <c>
        <v>0</v>
      </c>
      <c>
        <v>0</v>
      </c>
      <c>
        <v>192.01731599544047</v>
      </c>
    </row>
    <row>
      <c>
        <v>2608308</v>
      </c>
      <c>
        <v>1</v>
      </c>
      <c>
        <is>
          <t>İZMİR</t>
        </is>
      </c>
      <c>
        <v>GAZİEMİR</v>
      </c>
      <c>
        <is>
          <t>OG Fideri</t>
        </is>
      </c>
      <c>
        <v>K-1749 35-08-K01749_TRAFO K04_42113730</v>
      </c>
      <c>
        <v>OG Kesici Arızası</v>
      </c>
      <c>
        <v>Dağıtım-OG</v>
      </c>
      <c>
        <v>Uzun</v>
      </c>
      <c>
        <v>Şebeke işletmecisi</v>
      </c>
      <c>
        <v>Bildirimsiz</v>
      </c>
      <c>
        <is>
          <t>14.07.2023 19:48:55</t>
        </is>
      </c>
      <c>
        <is>
          <t>14.07.2023 22:49:33</t>
        </is>
      </c>
      <c>
        <v>3.010555555</v>
      </c>
      <c>
        <v>0</v>
      </c>
      <c>
        <v>611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460.84977713494874</v>
      </c>
      <c>
        <v>0</v>
      </c>
      <c>
        <v>0</v>
      </c>
      <c>
        <v>0</v>
      </c>
      <c>
        <v>15.160059136584987</v>
      </c>
      <c>
        <v>0</v>
      </c>
      <c>
        <v>0</v>
      </c>
      <c>
        <v>476.00983627153374</v>
      </c>
    </row>
    <row>
      <c>
        <v>2608262</v>
      </c>
      <c>
        <v>1</v>
      </c>
      <c>
        <is>
          <t>İZMİR</t>
        </is>
      </c>
      <c>
        <v>MENDERES</v>
      </c>
      <c>
        <is>
          <t>AG Fideri</t>
        </is>
      </c>
      <c>
        <v>DEĞİRMENDERE TR-5 35-22-M00201_A_56363737_56363737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14.07.2023 19:21:06</t>
        </is>
      </c>
      <c>
        <is>
          <t>14.07.2023 20:34:11</t>
        </is>
      </c>
      <c>
        <v>1.218055555</v>
      </c>
      <c>
        <v>0</v>
      </c>
      <c>
        <v>31</v>
      </c>
      <c>
        <v>0</v>
      </c>
      <c>
        <v>1</v>
      </c>
      <c>
        <v>0</v>
      </c>
      <c>
        <v>2</v>
      </c>
      <c>
        <v>0</v>
      </c>
      <c>
        <v>0</v>
      </c>
      <c>
        <v>0</v>
      </c>
      <c>
        <v>6.893336491922989</v>
      </c>
      <c>
        <v>0</v>
      </c>
      <c>
        <v>0.3391490947540573</v>
      </c>
      <c>
        <v>0</v>
      </c>
      <c>
        <v>0.8663154985226349</v>
      </c>
      <c>
        <v>0</v>
      </c>
      <c>
        <v>0</v>
      </c>
      <c>
        <v>8.098801085199682</v>
      </c>
    </row>
    <row>
      <c>
        <v>2607947</v>
      </c>
      <c>
        <v>1</v>
      </c>
      <c>
        <is>
          <t>İZMİR</t>
        </is>
      </c>
      <c>
        <v>KEMALPAŞA</v>
      </c>
      <c>
        <is>
          <t>DM</t>
        </is>
      </c>
      <c>
        <v>ULUCAK DM 35-27-M00792_EĞRİDERE-2 M18_2310302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14.07.2023 16:08:47</t>
        </is>
      </c>
      <c>
        <is>
          <t>14.07.2023 17:41:28</t>
        </is>
      </c>
      <c>
        <v>1.544722222</v>
      </c>
      <c>
        <v>25</v>
      </c>
      <c>
        <v>475</v>
      </c>
      <c>
        <v>6</v>
      </c>
      <c>
        <v>18</v>
      </c>
      <c>
        <v>11</v>
      </c>
      <c>
        <v>41</v>
      </c>
      <c>
        <v>0</v>
      </c>
      <c>
        <v>0</v>
      </c>
      <c>
        <v>65.84632626132104</v>
      </c>
      <c>
        <v>260.3325594528821</v>
      </c>
      <c>
        <v>16.064223872332985</v>
      </c>
      <c>
        <v>15.100840905790516</v>
      </c>
      <c>
        <v>132.78122758340675</v>
      </c>
      <c>
        <v>175.53525891092835</v>
      </c>
      <c>
        <v>0</v>
      </c>
      <c>
        <v>0</v>
      </c>
      <c>
        <v>665.6604369866618</v>
      </c>
    </row>
    <row>
      <c>
        <v>2608162</v>
      </c>
      <c>
        <v>1</v>
      </c>
      <c>
        <is>
          <t>İZMİR</t>
        </is>
      </c>
      <c>
        <v>DİKİLİ</v>
      </c>
      <c>
        <is>
          <t>Dağıtım Transformatörü</t>
        </is>
      </c>
      <c>
        <v>ÇANDARLI TR-7 35-30-M00007_35-30-M00007_2375472</v>
      </c>
      <c>
        <v>AG Yük Ayırıcı Arızası</v>
      </c>
      <c>
        <v>Dağıtım-AG</v>
      </c>
      <c>
        <v>Uzun</v>
      </c>
      <c>
        <v>Şebeke işletmecisi</v>
      </c>
      <c>
        <v>Bildirimsiz</v>
      </c>
      <c>
        <is>
          <t>14.07.2023 18:15:28</t>
        </is>
      </c>
      <c>
        <is>
          <t>14.07.2023 21:04:26</t>
        </is>
      </c>
      <c>
        <v>2.816111111</v>
      </c>
      <c>
        <v>0</v>
      </c>
      <c>
        <v>435</v>
      </c>
      <c>
        <v>0</v>
      </c>
      <c>
        <v>0</v>
      </c>
      <c>
        <v>0</v>
      </c>
      <c>
        <v>10</v>
      </c>
      <c>
        <v>0</v>
      </c>
      <c>
        <v>0</v>
      </c>
      <c>
        <v>0</v>
      </c>
      <c>
        <v>311.86216260842383</v>
      </c>
      <c>
        <v>0</v>
      </c>
      <c>
        <v>0</v>
      </c>
      <c>
        <v>0</v>
      </c>
      <c>
        <v>45.76950790557152</v>
      </c>
      <c>
        <v>0</v>
      </c>
      <c>
        <v>0</v>
      </c>
      <c>
        <v>357.63167051399535</v>
      </c>
    </row>
    <row>
      <c>
        <v>2607970</v>
      </c>
      <c>
        <v>1</v>
      </c>
      <c>
        <is>
          <t>İZMİR</t>
        </is>
      </c>
      <c>
        <v>MENDERES</v>
      </c>
      <c>
        <is>
          <t>Kullanıcı Bağlantı Hattı</t>
        </is>
      </c>
      <c>
        <v>TR-11 35-22-M00011_95000649967_95000649967</v>
      </c>
      <c>
        <v>AG Box / Sdk Abone Çıkış Sigorta Atığı</v>
      </c>
      <c>
        <v>Dağıtım-AG</v>
      </c>
      <c>
        <v>Uzun</v>
      </c>
      <c>
        <v>Şebeke işletmecisi</v>
      </c>
      <c>
        <v>Bildirimsiz</v>
      </c>
      <c>
        <is>
          <t>14.07.2023 16:18:04</t>
        </is>
      </c>
      <c>
        <is>
          <t>14.07.2023 17:31:18</t>
        </is>
      </c>
      <c>
        <v>1.220555555</v>
      </c>
      <c>
        <v>0</v>
      </c>
      <c>
        <v>0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</row>
    <row>
      <c>
        <v>2607575</v>
      </c>
      <c>
        <v>1</v>
      </c>
      <c>
        <is>
          <t>İZMİR</t>
        </is>
      </c>
      <c>
        <v>BAYINDIR</v>
      </c>
      <c>
        <is>
          <t>OG Fideri</t>
        </is>
      </c>
      <c>
        <v>KARAHALİLLİ TR-2 35-20-L00089_DIREK TIPI TRAFO HUCRESI H01_2099103</v>
      </c>
      <c>
        <v>OG Trafo Arızası</v>
      </c>
      <c>
        <v>Dağıtım-OG</v>
      </c>
      <c>
        <v>Uzun</v>
      </c>
      <c>
        <v>Şebeke işletmecisi</v>
      </c>
      <c>
        <v>Bildirimsiz</v>
      </c>
      <c>
        <is>
          <t>14.07.2023 11:39:08</t>
        </is>
      </c>
      <c>
        <is>
          <t>14.07.2023 13:32:00</t>
        </is>
      </c>
      <c>
        <v>1.881111111</v>
      </c>
      <c>
        <v>0</v>
      </c>
      <c>
        <v>58</v>
      </c>
      <c>
        <v>0</v>
      </c>
      <c>
        <v>33</v>
      </c>
      <c>
        <v>0</v>
      </c>
      <c>
        <v>22</v>
      </c>
      <c>
        <v>0</v>
      </c>
      <c>
        <v>0</v>
      </c>
      <c>
        <v>0</v>
      </c>
      <c>
        <v>41.12979361816492</v>
      </c>
      <c>
        <v>0</v>
      </c>
      <c>
        <v>89.45359600603453</v>
      </c>
      <c>
        <v>0</v>
      </c>
      <c>
        <v>47.18564161598254</v>
      </c>
      <c>
        <v>0</v>
      </c>
      <c>
        <v>0</v>
      </c>
      <c>
        <v>177.769031240182</v>
      </c>
    </row>
    <row>
      <c>
        <v>2608239</v>
      </c>
      <c>
        <v>1</v>
      </c>
      <c>
        <is>
          <t>İZMİR</t>
        </is>
      </c>
      <c>
        <v>SEFERİHİSAR</v>
      </c>
      <c>
        <is>
          <t>AG Fideri</t>
        </is>
      </c>
      <c>
        <v>DM-3/TR-11 SEFERİHİSAR 35-14-M00330_C_60983759_60983759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14.07.2023 18:58:25</t>
        </is>
      </c>
      <c>
        <is>
          <t>14.07.2023 20:29:12</t>
        </is>
      </c>
      <c>
        <v>1.513055555</v>
      </c>
      <c>
        <v>0</v>
      </c>
      <c>
        <v>191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66.80833412529604</v>
      </c>
      <c>
        <v>0</v>
      </c>
      <c>
        <v>0</v>
      </c>
      <c>
        <v>0</v>
      </c>
      <c>
        <v>2.8030952746834465</v>
      </c>
      <c>
        <v>0</v>
      </c>
      <c>
        <v>0</v>
      </c>
      <c>
        <v>69.61142939997949</v>
      </c>
    </row>
    <row>
      <c>
        <v>2607452</v>
      </c>
      <c>
        <v>1</v>
      </c>
      <c>
        <is>
          <t>MANİSA</t>
        </is>
      </c>
      <c>
        <v>KÖPRÜBAŞI</v>
      </c>
      <c>
        <is>
          <t>OG Fideri</t>
        </is>
      </c>
      <c>
        <v>HİSAR MAH.TR-6 45-86-M00050_ÇAMLICA TR-13 M02_72227356</v>
      </c>
      <c>
        <v>Şebeke Yenileme ve Kapasite Artışı Çalışması</v>
      </c>
      <c>
        <v>Dağıtım-OG</v>
      </c>
      <c>
        <v>Uzun</v>
      </c>
      <c>
        <v>Şebeke işletmecisi</v>
      </c>
      <c>
        <v>Bildirimli</v>
      </c>
      <c>
        <is>
          <t>14.07.2023 10:15:01</t>
        </is>
      </c>
      <c>
        <is>
          <t>14.07.2023 16:23:28</t>
        </is>
      </c>
      <c>
        <v>6.140833333</v>
      </c>
      <c>
        <v>0</v>
      </c>
      <c>
        <v>46</v>
      </c>
      <c>
        <v>0</v>
      </c>
      <c>
        <v>6</v>
      </c>
      <c>
        <v>0</v>
      </c>
      <c>
        <v>6</v>
      </c>
      <c>
        <v>0</v>
      </c>
      <c>
        <v>0</v>
      </c>
      <c>
        <v>0</v>
      </c>
      <c>
        <v>46.08879035117237</v>
      </c>
      <c>
        <v>0</v>
      </c>
      <c>
        <v>70.91457604106306</v>
      </c>
      <c>
        <v>0</v>
      </c>
      <c>
        <v>9.881314733652511</v>
      </c>
      <c>
        <v>0</v>
      </c>
      <c>
        <v>0</v>
      </c>
      <c>
        <v>126.88468112588794</v>
      </c>
    </row>
    <row>
      <c>
        <v>2608116</v>
      </c>
      <c>
        <v>1</v>
      </c>
      <c>
        <is>
          <t>İZMİR</t>
        </is>
      </c>
      <c>
        <v>ÇEŞME</v>
      </c>
      <c>
        <is>
          <t>Kullanıcı Bağlantı Hattı</t>
        </is>
      </c>
      <c>
        <v>L-298 35-18-L00298_950458832_950458832</v>
      </c>
      <c>
        <v>AG Branşman Yeraltı Kablo Arızası</v>
      </c>
      <c>
        <v>Dağıtım-AG</v>
      </c>
      <c>
        <v>Uzun</v>
      </c>
      <c>
        <v>Şebeke işletmecisi</v>
      </c>
      <c>
        <v>Bildirimsiz</v>
      </c>
      <c>
        <is>
          <t>14.07.2023 17:52:15</t>
        </is>
      </c>
      <c>
        <is>
          <t>14.07.2023 20:16:10</t>
        </is>
      </c>
      <c>
        <v>2.398611111</v>
      </c>
      <c>
        <v>0</v>
      </c>
      <c>
        <v>0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21.511635913109952</v>
      </c>
      <c>
        <v>0</v>
      </c>
      <c>
        <v>0</v>
      </c>
      <c>
        <v>21.511635913109952</v>
      </c>
    </row>
    <row>
      <c>
        <v>2607993</v>
      </c>
      <c>
        <v>1</v>
      </c>
      <c>
        <is>
          <t>İZMİR</t>
        </is>
      </c>
      <c>
        <v>BUCA</v>
      </c>
      <c>
        <is>
          <t>Kullanıcı Bağlantı Hattı</t>
        </is>
      </c>
      <c>
        <v>K-4256 35-03-K04256_913586983_913586983</v>
      </c>
      <c>
        <v>AG Box / Sdk Abone Çıkış Sigorta Atığı</v>
      </c>
      <c>
        <v>Dağıtım-AG</v>
      </c>
      <c>
        <v>Uzun</v>
      </c>
      <c>
        <v>Şebeke işletmecisi</v>
      </c>
      <c>
        <v>Bildirimsiz</v>
      </c>
      <c>
        <is>
          <t>14.07.2023 16:28:17</t>
        </is>
      </c>
      <c>
        <is>
          <t>14.07.2023 18:25:47</t>
        </is>
      </c>
      <c>
        <v>1.958333333</v>
      </c>
      <c>
        <v>0</v>
      </c>
      <c>
        <v>40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28.763283843860584</v>
      </c>
      <c>
        <v>0</v>
      </c>
      <c>
        <v>0</v>
      </c>
      <c>
        <v>0</v>
      </c>
      <c>
        <v>0</v>
      </c>
      <c>
        <v>0</v>
      </c>
      <c>
        <v>0</v>
      </c>
      <c>
        <v>28.763283843860584</v>
      </c>
    </row>
    <row>
      <c>
        <v>2607684</v>
      </c>
      <c>
        <v>1</v>
      </c>
      <c>
        <is>
          <t>İZMİR</t>
        </is>
      </c>
      <c>
        <v>MENEMEN</v>
      </c>
      <c>
        <is>
          <t>Saha Dağıtım Kutusu (SDK)</t>
        </is>
      </c>
      <c>
        <v>ULUKENT DM-2/8 35-28-M00577_A A1_83950254</v>
      </c>
      <c>
        <v>AG Yeraltı Kablo Arızası</v>
      </c>
      <c>
        <v>Dağıtım-AG</v>
      </c>
      <c>
        <v>Uzun</v>
      </c>
      <c>
        <v>Şebeke işletmecisi</v>
      </c>
      <c>
        <v>Bildirimsiz</v>
      </c>
      <c>
        <is>
          <t>14.07.2023 13:34:17</t>
        </is>
      </c>
      <c>
        <is>
          <t>14.07.2023 14:04:34</t>
        </is>
      </c>
      <c>
        <v>0.504722222</v>
      </c>
      <c>
        <v>0</v>
      </c>
      <c>
        <v>133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17.622284733407156</v>
      </c>
      <c>
        <v>0</v>
      </c>
      <c>
        <v>0</v>
      </c>
      <c>
        <v>0</v>
      </c>
      <c>
        <v>1.9819639893358307</v>
      </c>
      <c>
        <v>0</v>
      </c>
      <c>
        <v>0</v>
      </c>
      <c>
        <v>19.604248722742987</v>
      </c>
    </row>
    <row>
      <c>
        <v>2607744</v>
      </c>
      <c>
        <v>1</v>
      </c>
      <c>
        <is>
          <t>İZMİR</t>
        </is>
      </c>
      <c>
        <v>BERGAMA</v>
      </c>
      <c>
        <is>
          <t>AG Fideri</t>
        </is>
      </c>
      <c>
        <v>TR-151 35-16-L00151_C_91095769_91095769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14.07.2023 14:08:57</t>
        </is>
      </c>
      <c>
        <is>
          <t>14.07.2023 16:03:13</t>
        </is>
      </c>
      <c>
        <v>1.904444444</v>
      </c>
      <c>
        <v>0</v>
      </c>
      <c>
        <v>100</v>
      </c>
      <c>
        <v>0</v>
      </c>
      <c>
        <v>0</v>
      </c>
      <c>
        <v>0</v>
      </c>
      <c>
        <v>10</v>
      </c>
      <c>
        <v>0</v>
      </c>
      <c>
        <v>0</v>
      </c>
      <c>
        <v>0</v>
      </c>
      <c>
        <v>37.40518111014088</v>
      </c>
      <c>
        <v>0</v>
      </c>
      <c>
        <v>0</v>
      </c>
      <c>
        <v>0</v>
      </c>
      <c>
        <v>13.098760201499587</v>
      </c>
      <c>
        <v>0</v>
      </c>
      <c>
        <v>0</v>
      </c>
      <c>
        <v>50.50394131164047</v>
      </c>
    </row>
    <row>
      <c>
        <v>2607492</v>
      </c>
      <c>
        <v>1</v>
      </c>
      <c>
        <is>
          <t>İZMİR</t>
        </is>
      </c>
      <c>
        <v>ÖDEMİŞ</v>
      </c>
      <c>
        <is>
          <t>Kullanıcı Bağlantı Hattı</t>
        </is>
      </c>
      <c>
        <v>TR-99 35-15-L00099_950381123_950381123</v>
      </c>
      <c>
        <v>Üçüncü Şahısların Vermiş Olduğu Hasarlar</v>
      </c>
      <c>
        <v>Dağıtım-AG</v>
      </c>
      <c>
        <v>Uzun</v>
      </c>
      <c>
        <v>Dışsal</v>
      </c>
      <c>
        <v>Bildirimsiz</v>
      </c>
      <c>
        <is>
          <t>14.07.2023 10:37:50</t>
        </is>
      </c>
      <c>
        <is>
          <t>14.07.2023 12:52:41</t>
        </is>
      </c>
      <c>
        <v>2.2475</v>
      </c>
      <c>
        <v>0</v>
      </c>
      <c>
        <v>14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7.386317623224032</v>
      </c>
      <c>
        <v>0</v>
      </c>
      <c>
        <v>0</v>
      </c>
      <c>
        <v>0</v>
      </c>
      <c>
        <v>0.5533771742496002</v>
      </c>
      <c>
        <v>0</v>
      </c>
      <c>
        <v>0</v>
      </c>
      <c>
        <v>7.939694797473632</v>
      </c>
    </row>
    <row>
      <c>
        <v>2608225</v>
      </c>
      <c>
        <v>1</v>
      </c>
      <c>
        <is>
          <t>MANİSA</t>
        </is>
      </c>
      <c>
        <v>SARIGÖL</v>
      </c>
      <c>
        <is>
          <t>AG Fideri</t>
        </is>
      </c>
      <c>
        <v>GÜNYAKA TR-2 45-79-M00479_A_56388695_56388695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14.07.2023 18:46:49</t>
        </is>
      </c>
      <c>
        <is>
          <t>14.07.2023 22:39:35</t>
        </is>
      </c>
      <c>
        <v>3.879444444</v>
      </c>
      <c>
        <v>0</v>
      </c>
      <c>
        <v>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0.6814587268099572</v>
      </c>
      <c>
        <v>0</v>
      </c>
      <c>
        <v>0</v>
      </c>
      <c>
        <v>0</v>
      </c>
      <c>
        <v>7.134211638420341</v>
      </c>
      <c>
        <v>0</v>
      </c>
      <c>
        <v>0</v>
      </c>
      <c>
        <v>7.815670365230298</v>
      </c>
    </row>
    <row>
      <c>
        <v>2607512</v>
      </c>
      <c>
        <v>1</v>
      </c>
      <c>
        <is>
          <t>İZMİR</t>
        </is>
      </c>
      <c>
        <v>ÖDEMİŞ</v>
      </c>
      <c>
        <is>
          <t>Dağıtım Transformatörü</t>
        </is>
      </c>
      <c>
        <v>KÖFÜNDERE TR-1 35-15-L00213_35-15-L00213_2365429</v>
      </c>
      <c>
        <v>Şebeke Bakım Çalışması</v>
      </c>
      <c>
        <v>Dağıtım-AG</v>
      </c>
      <c>
        <v>Uzun</v>
      </c>
      <c>
        <v>Şebeke işletmecisi</v>
      </c>
      <c>
        <v>Bildirimli</v>
      </c>
      <c>
        <is>
          <t>14.07.2023 10:52:11</t>
        </is>
      </c>
      <c>
        <is>
          <t>14.07.2023 17:36:00</t>
        </is>
      </c>
      <c>
        <v>6.730277777</v>
      </c>
      <c>
        <v>0</v>
      </c>
      <c>
        <v>73</v>
      </c>
      <c>
        <v>0</v>
      </c>
      <c>
        <v>1</v>
      </c>
      <c>
        <v>0</v>
      </c>
      <c>
        <v>2</v>
      </c>
      <c>
        <v>0</v>
      </c>
      <c>
        <v>0</v>
      </c>
      <c>
        <v>0</v>
      </c>
      <c>
        <v>59.65307964396498</v>
      </c>
      <c>
        <v>0</v>
      </c>
      <c>
        <v>1.4847840338460285</v>
      </c>
      <c>
        <v>0</v>
      </c>
      <c>
        <v>4.408585387452366</v>
      </c>
      <c>
        <v>0</v>
      </c>
      <c>
        <v>0</v>
      </c>
      <c>
        <v>65.54644906526337</v>
      </c>
    </row>
    <row>
      <c>
        <v>2608010</v>
      </c>
      <c>
        <v>1</v>
      </c>
      <c>
        <is>
          <t>İZMİR</t>
        </is>
      </c>
      <c>
        <v>FOÇA</v>
      </c>
      <c>
        <is>
          <t>AG Fideri</t>
        </is>
      </c>
      <c>
        <v>YENİ FOÇA TR-30 35-23-M00030_A_56363738_56363738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14.07.2023 16:41:43</t>
        </is>
      </c>
      <c>
        <is>
          <t>14.07.2023 18:58:45</t>
        </is>
      </c>
      <c>
        <v>2.283888888</v>
      </c>
      <c>
        <v>0</v>
      </c>
      <c>
        <v>184</v>
      </c>
      <c>
        <v>0</v>
      </c>
      <c>
        <v>0</v>
      </c>
      <c>
        <v>0</v>
      </c>
      <c>
        <v>6</v>
      </c>
      <c>
        <v>0</v>
      </c>
      <c>
        <v>0</v>
      </c>
      <c>
        <v>0</v>
      </c>
      <c>
        <v>121.81982303175586</v>
      </c>
      <c>
        <v>0</v>
      </c>
      <c>
        <v>0</v>
      </c>
      <c>
        <v>0</v>
      </c>
      <c>
        <v>213.72701963771848</v>
      </c>
      <c>
        <v>0</v>
      </c>
      <c>
        <v>0</v>
      </c>
      <c>
        <v>335.54684266947436</v>
      </c>
    </row>
    <row>
      <c>
        <v>2607867</v>
      </c>
      <c>
        <v>1</v>
      </c>
      <c>
        <is>
          <t>İZMİR</t>
        </is>
      </c>
      <c>
        <v>TİRE</v>
      </c>
      <c>
        <is>
          <t>KÖK</t>
        </is>
      </c>
      <c>
        <v>KİRELLİ KÖK 35-29-L00809_PEŞREVLİ L04_74719160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14.07.2023 15:18:45</t>
        </is>
      </c>
      <c>
        <is>
          <t>14.07.2023 17:06:44</t>
        </is>
      </c>
      <c>
        <v>1.799722222</v>
      </c>
      <c>
        <v>0</v>
      </c>
      <c>
        <v>266</v>
      </c>
      <c>
        <v>54</v>
      </c>
      <c>
        <v>53</v>
      </c>
      <c>
        <v>6</v>
      </c>
      <c>
        <v>48</v>
      </c>
      <c>
        <v>1</v>
      </c>
      <c>
        <v>0</v>
      </c>
      <c>
        <v>0</v>
      </c>
      <c>
        <v>100.63221581373338</v>
      </c>
      <c>
        <v>990.0055196525428</v>
      </c>
      <c>
        <v>202.26004464978357</v>
      </c>
      <c>
        <v>235.64585817043124</v>
      </c>
      <c>
        <v>119.07933621249664</v>
      </c>
      <c>
        <v>32.086537513516575</v>
      </c>
      <c>
        <v>0</v>
      </c>
      <c>
        <v>1679.709512012504</v>
      </c>
    </row>
    <row>
      <c>
        <v>2607369</v>
      </c>
      <c>
        <v>1</v>
      </c>
      <c>
        <is>
          <t>İZMİR</t>
        </is>
      </c>
      <c>
        <v>BORNOVA</v>
      </c>
      <c>
        <is>
          <t>AG Fideri</t>
        </is>
      </c>
      <c>
        <v>K-3569 35-02-K03569_H_56372622_56372622</v>
      </c>
      <c>
        <v>Şebeke Yenileme ve Kapasite Artışı Çalışması</v>
      </c>
      <c>
        <v>Dağıtım-AG</v>
      </c>
      <c>
        <v>Uzun</v>
      </c>
      <c>
        <v>Şebeke işletmecisi</v>
      </c>
      <c>
        <v>Bildirimli</v>
      </c>
      <c>
        <is>
          <t>14.07.2023 09:24:58</t>
        </is>
      </c>
      <c>
        <is>
          <t>14.07.2023 14:52:27</t>
        </is>
      </c>
      <c>
        <v>5.458055555</v>
      </c>
      <c>
        <v>0</v>
      </c>
      <c>
        <v>60</v>
      </c>
      <c>
        <v>0</v>
      </c>
      <c>
        <v>0</v>
      </c>
      <c>
        <v>0</v>
      </c>
      <c>
        <v>16</v>
      </c>
      <c>
        <v>0</v>
      </c>
      <c>
        <v>0</v>
      </c>
      <c>
        <v>0</v>
      </c>
      <c>
        <v>84.72649005548737</v>
      </c>
      <c>
        <v>0</v>
      </c>
      <c>
        <v>0</v>
      </c>
      <c>
        <v>0</v>
      </c>
      <c>
        <v>24.40831365486276</v>
      </c>
      <c>
        <v>0</v>
      </c>
      <c>
        <v>0</v>
      </c>
      <c>
        <v>109.13480371035013</v>
      </c>
    </row>
    <row>
      <c>
        <v>2607704</v>
      </c>
      <c>
        <v>1</v>
      </c>
      <c>
        <is>
          <t>İZMİR</t>
        </is>
      </c>
      <c>
        <v>MENEMEN</v>
      </c>
      <c>
        <is>
          <t>Dağıtım Transformatörü</t>
        </is>
      </c>
      <c>
        <v>DM-7/21 35-28-M00966_35-28-M00966_66571005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14.07.2023 13:38:34</t>
        </is>
      </c>
      <c>
        <is>
          <t>14.07.2023 15:11:36</t>
        </is>
      </c>
      <c>
        <v>1.550555555</v>
      </c>
      <c>
        <v>0</v>
      </c>
      <c>
        <v>653</v>
      </c>
      <c>
        <v>0</v>
      </c>
      <c>
        <v>0</v>
      </c>
      <c>
        <v>0</v>
      </c>
      <c>
        <v>180</v>
      </c>
      <c>
        <v>0</v>
      </c>
      <c>
        <v>0</v>
      </c>
      <c>
        <v>0</v>
      </c>
      <c>
        <v>238.02915192558433</v>
      </c>
      <c>
        <v>0</v>
      </c>
      <c>
        <v>0</v>
      </c>
      <c>
        <v>0</v>
      </c>
      <c>
        <v>436.1136711790515</v>
      </c>
      <c>
        <v>0</v>
      </c>
      <c>
        <v>0</v>
      </c>
      <c>
        <v>674.1428231046358</v>
      </c>
    </row>
    <row>
      <c>
        <v>2607177</v>
      </c>
      <c>
        <v>1</v>
      </c>
      <c>
        <is>
          <t>İZMİR</t>
        </is>
      </c>
      <c>
        <v>ÇİĞLİ</v>
      </c>
      <c>
        <is>
          <t>Kullanıcı Bağlantı Hattı</t>
        </is>
      </c>
      <c>
        <v>M-220 35-09-M00220_915068850_915068850</v>
      </c>
      <c>
        <v>AG Branşman Yeraltı Kablo Arızası</v>
      </c>
      <c>
        <v>Dağıtım-AG</v>
      </c>
      <c>
        <v>Uzun</v>
      </c>
      <c>
        <v>Şebeke işletmecisi</v>
      </c>
      <c>
        <v>Bildirimsiz</v>
      </c>
      <c>
        <is>
          <t>14.07.2023 00:49:21</t>
        </is>
      </c>
      <c>
        <is>
          <t>14.07.2023 03:06:45</t>
        </is>
      </c>
      <c>
        <v>2.29</v>
      </c>
      <c>
        <v>0</v>
      </c>
      <c>
        <v>19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11.566969049456631</v>
      </c>
      <c>
        <v>0</v>
      </c>
      <c>
        <v>0</v>
      </c>
      <c>
        <v>0</v>
      </c>
      <c>
        <v>0.028676112649086004</v>
      </c>
      <c>
        <v>0</v>
      </c>
      <c>
        <v>0</v>
      </c>
      <c>
        <v>11.595645162105717</v>
      </c>
    </row>
    <row>
      <c>
        <v>2607326</v>
      </c>
      <c>
        <v>1</v>
      </c>
      <c>
        <is>
          <t>İZMİR</t>
        </is>
      </c>
      <c>
        <v>TORBALI</v>
      </c>
      <c>
        <is>
          <t>DM</t>
        </is>
      </c>
      <c>
        <v>ÇETMEN DM 35-26-M00924_SELAMPEN M03_2307170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14.07.2023 08:51:16</t>
        </is>
      </c>
      <c>
        <is>
          <t>14.07.2023 10:07:00</t>
        </is>
      </c>
      <c>
        <v>1.262222222</v>
      </c>
      <c>
        <v>0</v>
      </c>
      <c>
        <v>5526</v>
      </c>
      <c>
        <v>12</v>
      </c>
      <c>
        <v>63</v>
      </c>
      <c>
        <v>47</v>
      </c>
      <c>
        <v>535</v>
      </c>
      <c>
        <v>69</v>
      </c>
      <c>
        <v>11</v>
      </c>
      <c>
        <v>0</v>
      </c>
      <c>
        <v>1565.2050397503501</v>
      </c>
      <c>
        <v>162.07930144047603</v>
      </c>
      <c>
        <v>212.0066970526561</v>
      </c>
      <c>
        <v>1338.958179957539</v>
      </c>
      <c>
        <v>1320.9975873184621</v>
      </c>
      <c>
        <v>8957.802186433255</v>
      </c>
      <c>
        <v>716.0963802377</v>
      </c>
      <c>
        <v>14273.14537219044</v>
      </c>
    </row>
    <row>
      <c>
        <v>2608388</v>
      </c>
      <c>
        <v>1</v>
      </c>
      <c>
        <is>
          <t>İZMİR</t>
        </is>
      </c>
      <c>
        <v>SEFERİHİSAR</v>
      </c>
      <c>
        <is>
          <t>Dağıtım Transformatörü</t>
        </is>
      </c>
      <c>
        <v>PAYAMLI M-19 35-25-M00172_35-25-M00172_72064941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14.07.2023 20:45:59</t>
        </is>
      </c>
      <c>
        <is>
          <t>14.07.2023 21:33:50</t>
        </is>
      </c>
      <c>
        <v>0.7975</v>
      </c>
      <c>
        <v>0</v>
      </c>
      <c>
        <v>337</v>
      </c>
      <c>
        <v>0</v>
      </c>
      <c>
        <v>0</v>
      </c>
      <c>
        <v>0</v>
      </c>
      <c>
        <v>22</v>
      </c>
      <c>
        <v>0</v>
      </c>
      <c>
        <v>0</v>
      </c>
      <c>
        <v>0</v>
      </c>
      <c>
        <v>61.15053072058099</v>
      </c>
      <c>
        <v>0</v>
      </c>
      <c>
        <v>0</v>
      </c>
      <c>
        <v>0</v>
      </c>
      <c>
        <v>13.195134175501796</v>
      </c>
      <c>
        <v>0</v>
      </c>
      <c>
        <v>0</v>
      </c>
      <c>
        <v>74.34566489608278</v>
      </c>
    </row>
    <row>
      <c>
        <v>2607412</v>
      </c>
      <c>
        <v>1</v>
      </c>
      <c>
        <is>
          <t>İZMİR</t>
        </is>
      </c>
      <c>
        <v>KARABAĞLAR</v>
      </c>
      <c>
        <is>
          <t>OG Fideri</t>
        </is>
      </c>
      <c>
        <v>M-1351 35-01-M01351_M-2704 M04_66397224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14.07.2023 09:44:51</t>
        </is>
      </c>
      <c>
        <is>
          <t>14.07.2023 10:40:27</t>
        </is>
      </c>
      <c>
        <v>0.926666666</v>
      </c>
      <c>
        <v>0</v>
      </c>
      <c>
        <v>7804</v>
      </c>
      <c>
        <v>0</v>
      </c>
      <c>
        <v>0</v>
      </c>
      <c>
        <v>1</v>
      </c>
      <c>
        <v>577</v>
      </c>
      <c>
        <v>0</v>
      </c>
      <c>
        <v>0</v>
      </c>
      <c>
        <v>0</v>
      </c>
      <c>
        <v>1720.8188943310092</v>
      </c>
      <c>
        <v>0</v>
      </c>
      <c>
        <v>0</v>
      </c>
      <c>
        <v>232.00953449457182</v>
      </c>
      <c>
        <v>783.5819791539164</v>
      </c>
      <c>
        <v>0</v>
      </c>
      <c>
        <v>0</v>
      </c>
      <c>
        <v>2736.4104079794974</v>
      </c>
    </row>
    <row>
      <c>
        <v>2607469</v>
      </c>
      <c>
        <v>1</v>
      </c>
      <c>
        <is>
          <t>MANİSA</t>
        </is>
      </c>
      <c>
        <v>SARUHANLI</v>
      </c>
      <c>
        <is>
          <t>KÖK</t>
        </is>
      </c>
      <c>
        <v>MÜTEVELLİ KÖK 45-80-M00100_KARAAĞAÇLI M01_72196257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14.07.2023 10:13:51</t>
        </is>
      </c>
      <c>
        <is>
          <t>14.07.2023 10:57:45</t>
        </is>
      </c>
      <c>
        <v>0.731666666</v>
      </c>
      <c>
        <v>2</v>
      </c>
      <c>
        <v>1</v>
      </c>
      <c>
        <v>63</v>
      </c>
      <c>
        <v>29</v>
      </c>
      <c>
        <v>6</v>
      </c>
      <c>
        <v>2</v>
      </c>
      <c>
        <v>1</v>
      </c>
      <c>
        <v>0</v>
      </c>
      <c>
        <v>0.33036213333333336</v>
      </c>
      <c>
        <v>0</v>
      </c>
      <c>
        <v>229.0339689555601</v>
      </c>
      <c>
        <v>141.75548944596835</v>
      </c>
      <c>
        <v>13.40675807293344</v>
      </c>
      <c>
        <v>0.06661746356779068</v>
      </c>
      <c>
        <v>2.809355173358846</v>
      </c>
      <c>
        <v>0</v>
      </c>
      <c>
        <v>387.40255124472185</v>
      </c>
    </row>
    <row>
      <c>
        <v>2607804</v>
      </c>
      <c>
        <v>1</v>
      </c>
      <c>
        <is>
          <t>MANİSA</t>
        </is>
      </c>
      <c>
        <v>SELENDİ</v>
      </c>
      <c>
        <is>
          <t>Kullanıcı Bağlantı Hattı</t>
        </is>
      </c>
      <c>
        <v>ÇIKRIKÇI TR-1 45-81-M00206_95002689308_95002689308</v>
      </c>
      <c>
        <v>AG Branşman Yeraltı Kablo Arızası</v>
      </c>
      <c>
        <v>Dağıtım-AG</v>
      </c>
      <c>
        <v>Uzun</v>
      </c>
      <c>
        <v>Şebeke işletmecisi</v>
      </c>
      <c>
        <v>Bildirimsiz</v>
      </c>
      <c>
        <is>
          <t>14.07.2023 14:50:40</t>
        </is>
      </c>
      <c>
        <is>
          <t>14.07.2023 21:51:35</t>
        </is>
      </c>
      <c>
        <v>7.015277777</v>
      </c>
      <c>
        <v>0</v>
      </c>
      <c>
        <v>0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14.15788369138889</v>
      </c>
      <c>
        <v>0</v>
      </c>
      <c>
        <v>0</v>
      </c>
      <c>
        <v>14.15788369138889</v>
      </c>
    </row>
    <row>
      <c>
        <v>2607555</v>
      </c>
      <c>
        <v>1</v>
      </c>
      <c>
        <is>
          <t>MANİSA</t>
        </is>
      </c>
      <c>
        <v>AHMETLİ</v>
      </c>
      <c>
        <is>
          <t>Kullanıcı Bağlantı Hattı</t>
        </is>
      </c>
      <c>
        <v>KESTELLİ TR-1 45-84-L00036_955178747_955178747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14.07.2023 11:16:59</t>
        </is>
      </c>
      <c>
        <is>
          <t>14.07.2023 16:08:47</t>
        </is>
      </c>
      <c>
        <v>4.863333333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0.4593031509865608</v>
      </c>
      <c>
        <v>0</v>
      </c>
      <c>
        <v>0</v>
      </c>
      <c>
        <v>0</v>
      </c>
      <c>
        <v>0</v>
      </c>
      <c>
        <v>0</v>
      </c>
      <c>
        <v>0</v>
      </c>
      <c>
        <v>0.4593031509865608</v>
      </c>
    </row>
    <row>
      <c>
        <v>2608345</v>
      </c>
      <c>
        <v>1</v>
      </c>
      <c>
        <is>
          <t>MANİSA</t>
        </is>
      </c>
      <c>
        <v>SALİHLİ</v>
      </c>
      <c>
        <is>
          <t>OG Fideri</t>
        </is>
      </c>
      <c>
        <v>TAYTAN BEZİRGANLI TR-3 45-78-M01388_ H_83592037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14.07.2023 20:09:30</t>
        </is>
      </c>
      <c>
        <is>
          <t>14.07.2023 23:14:54</t>
        </is>
      </c>
      <c>
        <v>3.09</v>
      </c>
      <c>
        <v>0</v>
      </c>
      <c>
        <v>38</v>
      </c>
      <c>
        <v>0</v>
      </c>
      <c>
        <v>7</v>
      </c>
      <c>
        <v>0</v>
      </c>
      <c>
        <v>4</v>
      </c>
      <c>
        <v>0</v>
      </c>
      <c>
        <v>0</v>
      </c>
      <c>
        <v>0</v>
      </c>
      <c>
        <v>17.44543247272639</v>
      </c>
      <c>
        <v>0</v>
      </c>
      <c>
        <v>94.42855939139525</v>
      </c>
      <c>
        <v>0</v>
      </c>
      <c>
        <v>9.354280704708199</v>
      </c>
      <c>
        <v>0</v>
      </c>
      <c>
        <v>0</v>
      </c>
      <c>
        <v>121.22827256882985</v>
      </c>
    </row>
    <row>
      <c>
        <v>2608594</v>
      </c>
      <c>
        <v>1</v>
      </c>
      <c>
        <is>
          <t>MANİSA</t>
        </is>
      </c>
      <c>
        <v>TURGUTLU</v>
      </c>
      <c>
        <is>
          <t>AG Fideri</t>
        </is>
      </c>
      <c>
        <v>TR-2/118 45-83-M00713_C_56388223_56388223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14.07.2023 22:14:43</t>
        </is>
      </c>
      <c>
        <is>
          <t>14.07.2023 23:31:35</t>
        </is>
      </c>
      <c>
        <v>1.281111111</v>
      </c>
      <c>
        <v>0</v>
      </c>
      <c>
        <v>138</v>
      </c>
      <c>
        <v>0</v>
      </c>
      <c>
        <v>0</v>
      </c>
      <c>
        <v>0</v>
      </c>
      <c>
        <v>18</v>
      </c>
      <c>
        <v>0</v>
      </c>
      <c>
        <v>0</v>
      </c>
      <c>
        <v>0</v>
      </c>
      <c>
        <v>38.58904861913035</v>
      </c>
      <c>
        <v>0</v>
      </c>
      <c>
        <v>0</v>
      </c>
      <c>
        <v>0</v>
      </c>
      <c>
        <v>19.45410380159478</v>
      </c>
      <c>
        <v>0</v>
      </c>
      <c>
        <v>0</v>
      </c>
      <c>
        <v>58.043152420725136</v>
      </c>
    </row>
    <row>
      <c>
        <v>2608494</v>
      </c>
      <c>
        <v>1</v>
      </c>
      <c>
        <is>
          <t>İZMİR</t>
        </is>
      </c>
      <c>
        <v>ÇİĞLİ</v>
      </c>
      <c>
        <is>
          <t>Saha Dağıtım Kutusu (SDK)</t>
        </is>
      </c>
      <c>
        <v>K-2764 35-09-K02764_G g1b_5874899</v>
      </c>
      <c>
        <v>AG Box / Sdk Giriş Sigorta Atığı</v>
      </c>
      <c>
        <v>Dağıtım-AG</v>
      </c>
      <c>
        <v>Uzun</v>
      </c>
      <c>
        <v>Şebeke işletmecisi</v>
      </c>
      <c>
        <v>Bildirimsiz</v>
      </c>
      <c>
        <is>
          <t>14.07.2023 21:18:59</t>
        </is>
      </c>
      <c>
        <is>
          <t>15.07.2023 00:32:22</t>
        </is>
      </c>
      <c>
        <v>3.223055555</v>
      </c>
      <c>
        <v>0</v>
      </c>
      <c>
        <v>183</v>
      </c>
      <c>
        <v>0</v>
      </c>
      <c>
        <v>0</v>
      </c>
      <c>
        <v>0</v>
      </c>
      <c>
        <v>15</v>
      </c>
      <c>
        <v>0</v>
      </c>
      <c>
        <v>0</v>
      </c>
      <c>
        <v>0</v>
      </c>
      <c>
        <v>140.63982702948198</v>
      </c>
      <c>
        <v>0</v>
      </c>
      <c>
        <v>0</v>
      </c>
      <c>
        <v>0</v>
      </c>
      <c>
        <v>38.39756235792081</v>
      </c>
      <c>
        <v>0</v>
      </c>
      <c>
        <v>0</v>
      </c>
      <c>
        <v>179.03738938740278</v>
      </c>
    </row>
    <row>
      <c>
        <v>2607220</v>
      </c>
      <c>
        <v>1</v>
      </c>
      <c>
        <is>
          <t>MANİSA</t>
        </is>
      </c>
      <c>
        <v>AKHİSAR</v>
      </c>
      <c>
        <is>
          <t>OG Fideri</t>
        </is>
      </c>
      <c>
        <v>TR-2/14 45-72-L00014_TR-2/12 -- DAĞITIM TRAFOSU TR-2/14 L03_2330296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14.07.2023 04:30:46</t>
        </is>
      </c>
      <c>
        <is>
          <t>14.07.2023 04:42:00</t>
        </is>
      </c>
      <c>
        <v>0.187222222</v>
      </c>
      <c>
        <v>0</v>
      </c>
      <c>
        <v>903</v>
      </c>
      <c>
        <v>0</v>
      </c>
      <c>
        <v>0</v>
      </c>
      <c>
        <v>0</v>
      </c>
      <c>
        <v>108</v>
      </c>
      <c>
        <v>0</v>
      </c>
      <c>
        <v>0</v>
      </c>
      <c>
        <v>0</v>
      </c>
      <c>
        <v>25.64609517812115</v>
      </c>
      <c>
        <v>0</v>
      </c>
      <c>
        <v>0</v>
      </c>
      <c>
        <v>0</v>
      </c>
      <c>
        <v>14.60266731739557</v>
      </c>
      <c>
        <v>0</v>
      </c>
      <c>
        <v>0</v>
      </c>
      <c>
        <v>40.24876249551672</v>
      </c>
    </row>
    <row>
      <c>
        <v>2608302</v>
      </c>
      <c>
        <v>1</v>
      </c>
      <c>
        <is>
          <t>İZMİR</t>
        </is>
      </c>
      <c>
        <v>MENEMEN</v>
      </c>
      <c>
        <is>
          <t>AG Fideri</t>
        </is>
      </c>
      <c>
        <v>KIRMAHALLE  TR-12 35-28-M00271_A_65513049_65513049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14.07.2023 19:46:07</t>
        </is>
      </c>
      <c>
        <is>
          <t>14.07.2023 20:44:48</t>
        </is>
      </c>
      <c>
        <v>0.978055555</v>
      </c>
      <c>
        <v>0</v>
      </c>
      <c>
        <v>1</v>
      </c>
      <c>
        <v>0</v>
      </c>
      <c>
        <v>15</v>
      </c>
      <c>
        <v>0</v>
      </c>
      <c>
        <v>0</v>
      </c>
      <c>
        <v>0</v>
      </c>
      <c>
        <v>0</v>
      </c>
      <c>
        <v>0</v>
      </c>
      <c>
        <v>0.23831840749888888</v>
      </c>
      <c>
        <v>0</v>
      </c>
      <c>
        <v>19.201131629745923</v>
      </c>
      <c>
        <v>0</v>
      </c>
      <c>
        <v>0</v>
      </c>
      <c>
        <v>0</v>
      </c>
      <c>
        <v>0</v>
      </c>
      <c>
        <v>19.43945003724481</v>
      </c>
    </row>
    <row>
      <c>
        <v>2608202</v>
      </c>
      <c>
        <v>1</v>
      </c>
      <c>
        <is>
          <t>İZMİR</t>
        </is>
      </c>
      <c>
        <v>TORBALI</v>
      </c>
      <c>
        <is>
          <t>AG Fideri</t>
        </is>
      </c>
      <c>
        <v>TR-37 35-26-M00037__72374405_72374405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14.07.2023 18:37:29</t>
        </is>
      </c>
      <c>
        <is>
          <t>14.07.2023 19:41:46</t>
        </is>
      </c>
      <c>
        <v>1.071388888</v>
      </c>
      <c>
        <v>0</v>
      </c>
      <c>
        <v>108</v>
      </c>
      <c>
        <v>0</v>
      </c>
      <c>
        <v>0</v>
      </c>
      <c>
        <v>0</v>
      </c>
      <c>
        <v>14</v>
      </c>
      <c>
        <v>0</v>
      </c>
      <c>
        <v>0</v>
      </c>
      <c>
        <v>0</v>
      </c>
      <c>
        <v>33.23548362305645</v>
      </c>
      <c>
        <v>0</v>
      </c>
      <c>
        <v>0</v>
      </c>
      <c>
        <v>0</v>
      </c>
      <c>
        <v>13.213534596521225</v>
      </c>
      <c>
        <v>0</v>
      </c>
      <c>
        <v>0</v>
      </c>
      <c>
        <v>46.44901821957768</v>
      </c>
    </row>
    <row>
      <c>
        <v>2608188</v>
      </c>
      <c>
        <v>1</v>
      </c>
      <c>
        <is>
          <t>İZMİR</t>
        </is>
      </c>
      <c>
        <v>KARABAĞLAR</v>
      </c>
      <c>
        <is>
          <t>OG Fideri</t>
        </is>
      </c>
      <c>
        <v>M-2916 35-01-M02916_M-2916 DAĞITIM TRAFO M03_73816350</v>
      </c>
      <c>
        <v>OG Kesici Arızası</v>
      </c>
      <c>
        <v>Dağıtım-OG</v>
      </c>
      <c>
        <v>Uzun</v>
      </c>
      <c>
        <v>Şebeke işletmecisi</v>
      </c>
      <c>
        <v>Bildirimsiz</v>
      </c>
      <c>
        <is>
          <t>14.07.2023 18:32:13</t>
        </is>
      </c>
      <c>
        <is>
          <t>14.07.2023 22:05:40</t>
        </is>
      </c>
      <c>
        <v>3.5575</v>
      </c>
      <c>
        <v>0</v>
      </c>
      <c>
        <v>1050</v>
      </c>
      <c>
        <v>0</v>
      </c>
      <c>
        <v>0</v>
      </c>
      <c>
        <v>0</v>
      </c>
      <c>
        <v>129</v>
      </c>
      <c>
        <v>0</v>
      </c>
      <c>
        <v>1</v>
      </c>
      <c>
        <v>0</v>
      </c>
      <c>
        <v>1211.8357942625553</v>
      </c>
      <c>
        <v>0</v>
      </c>
      <c>
        <v>0</v>
      </c>
      <c>
        <v>0</v>
      </c>
      <c>
        <v>484.71329930725426</v>
      </c>
      <c>
        <v>0</v>
      </c>
      <c>
        <v>114.9902950422429</v>
      </c>
      <c>
        <v>1811.5393886120523</v>
      </c>
    </row>
    <row>
      <c>
        <v>2607879</v>
      </c>
      <c>
        <v>1</v>
      </c>
      <c>
        <is>
          <t>İZMİR</t>
        </is>
      </c>
      <c>
        <v>ÇİĞLİ</v>
      </c>
      <c>
        <is>
          <t>TM Fideri</t>
        </is>
      </c>
      <c>
        <v>EBSO TM 35-09-A00001_EBSO-14 K46_2312301</v>
      </c>
      <c>
        <v>TEİAŞ Trafo Arızası</v>
      </c>
      <c>
        <v>İletim</v>
      </c>
      <c>
        <v>Uzun</v>
      </c>
      <c>
        <v>Şebeke işletmecisi</v>
      </c>
      <c>
        <v>Bildirimsiz</v>
      </c>
      <c>
        <is>
          <t>14.07.2023 15:00:00</t>
        </is>
      </c>
      <c>
        <is>
          <t>14.07.2023 17:13:13</t>
        </is>
      </c>
      <c>
        <v>2.220423888</v>
      </c>
      <c>
        <v>0</v>
      </c>
      <c>
        <v>5867</v>
      </c>
      <c>
        <v>0</v>
      </c>
      <c>
        <v>0</v>
      </c>
      <c>
        <v>0</v>
      </c>
      <c>
        <v>578</v>
      </c>
      <c>
        <v>0</v>
      </c>
      <c>
        <v>3</v>
      </c>
      <c>
        <v>0</v>
      </c>
      <c>
        <v>3307.758621851434</v>
      </c>
      <c>
        <v>0</v>
      </c>
      <c>
        <v>0</v>
      </c>
      <c>
        <v>0</v>
      </c>
      <c>
        <v>2218.7724537413683</v>
      </c>
      <c>
        <v>0</v>
      </c>
      <c>
        <v>110.24835209863079</v>
      </c>
      <c>
        <v>5636.779427691433</v>
      </c>
    </row>
    <row>
      <c>
        <v>2608211</v>
      </c>
      <c>
        <v>1</v>
      </c>
      <c>
        <is>
          <t>MANİSA</t>
        </is>
      </c>
      <c>
        <v>AHMETLİ</v>
      </c>
      <c>
        <is>
          <t>Dağıtım Transformatörü</t>
        </is>
      </c>
      <c>
        <v>DERİCİ KÖYÜ TR-1 45-84-M00019_45-84-M00019_2371888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14.07.2023 18:17:21</t>
        </is>
      </c>
      <c>
        <is>
          <t>14.07.2023 19:47:55</t>
        </is>
      </c>
      <c>
        <v>1.509444444</v>
      </c>
      <c>
        <v>0</v>
      </c>
      <c>
        <v>65</v>
      </c>
      <c>
        <v>0</v>
      </c>
      <c>
        <v>1</v>
      </c>
      <c>
        <v>0</v>
      </c>
      <c>
        <v>4</v>
      </c>
      <c>
        <v>0</v>
      </c>
      <c>
        <v>0</v>
      </c>
      <c>
        <v>0</v>
      </c>
      <c>
        <v>10.696773726630123</v>
      </c>
      <c>
        <v>0</v>
      </c>
      <c>
        <v>5.24472812881721</v>
      </c>
      <c>
        <v>0</v>
      </c>
      <c>
        <v>0.30910830727530836</v>
      </c>
      <c>
        <v>0</v>
      </c>
      <c>
        <v>0</v>
      </c>
      <c>
        <v>16.25061016272264</v>
      </c>
    </row>
    <row>
      <c>
        <v>2608357</v>
      </c>
      <c>
        <v>1</v>
      </c>
      <c>
        <is>
          <t>MANİSA</t>
        </is>
      </c>
      <c>
        <v>AKHİSAR</v>
      </c>
      <c>
        <is>
          <t>DM</t>
        </is>
      </c>
      <c>
        <v>DAĞDERE DM 45-72-M00097_DAĞDERE MERKEZ M04_2106084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14.07.2023 20:24:00</t>
        </is>
      </c>
      <c>
        <is>
          <t>14.07.2023 20:42:05</t>
        </is>
      </c>
      <c>
        <v>0.301388888</v>
      </c>
      <c>
        <v>0</v>
      </c>
      <c>
        <v>539</v>
      </c>
      <c>
        <v>3</v>
      </c>
      <c>
        <v>4</v>
      </c>
      <c>
        <v>2</v>
      </c>
      <c>
        <v>56</v>
      </c>
      <c>
        <v>2</v>
      </c>
      <c>
        <v>0</v>
      </c>
      <c>
        <v>0</v>
      </c>
      <c>
        <v>14.316827699759518</v>
      </c>
      <c>
        <v>7.206265836702458</v>
      </c>
      <c>
        <v>2.0036137382835144</v>
      </c>
      <c>
        <v>0.9305580083046461</v>
      </c>
      <c>
        <v>5.379826640241867</v>
      </c>
      <c>
        <v>127.51348152840426</v>
      </c>
      <c>
        <v>0</v>
      </c>
      <c>
        <v>157.35057345169625</v>
      </c>
    </row>
    <row>
      <c>
        <v>2607355</v>
      </c>
      <c>
        <v>1</v>
      </c>
      <c>
        <is>
          <t>MANİSA</t>
        </is>
      </c>
      <c>
        <v>YUNUSEMRE</v>
      </c>
      <c>
        <is>
          <t>AG Fideri</t>
        </is>
      </c>
      <c>
        <v>DM-20/16 45-71-M00600_C_91075417_91075417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14.07.2023 09:15:39</t>
        </is>
      </c>
      <c>
        <is>
          <t>14.07.2023 10:57:31</t>
        </is>
      </c>
      <c>
        <v>1.697777777</v>
      </c>
      <c>
        <v>0</v>
      </c>
      <c>
        <v>0</v>
      </c>
      <c>
        <v>0</v>
      </c>
      <c>
        <v>0</v>
      </c>
      <c>
        <v>0</v>
      </c>
      <c>
        <v>20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18.933564302446488</v>
      </c>
      <c>
        <v>0</v>
      </c>
      <c>
        <v>0</v>
      </c>
      <c>
        <v>18.933564302446488</v>
      </c>
    </row>
    <row>
      <c>
        <v>2607332</v>
      </c>
      <c>
        <v>1</v>
      </c>
      <c>
        <is>
          <t>İZMİR</t>
        </is>
      </c>
      <c>
        <v>MENDERES</v>
      </c>
      <c>
        <is>
          <t>Dağıtım Transformatörü</t>
        </is>
      </c>
      <c>
        <v>ÇAMÖNÜ TR-9 35-22-M00174_35-22-M00174_2362527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14.07.2023 08:31:00</t>
        </is>
      </c>
      <c>
        <is>
          <t>14.07.2023 09:31:00</t>
        </is>
      </c>
      <c>
        <v>1</v>
      </c>
      <c>
        <v>0</v>
      </c>
      <c>
        <v>3</v>
      </c>
      <c>
        <v>0</v>
      </c>
      <c>
        <v>22</v>
      </c>
      <c>
        <v>0</v>
      </c>
      <c>
        <v>4</v>
      </c>
      <c>
        <v>0</v>
      </c>
      <c>
        <v>0</v>
      </c>
      <c>
        <v>0</v>
      </c>
      <c>
        <v>3.312234589915808</v>
      </c>
      <c>
        <v>0</v>
      </c>
      <c>
        <v>98.2689635590865</v>
      </c>
      <c>
        <v>0</v>
      </c>
      <c>
        <v>12.114758331343653</v>
      </c>
      <c>
        <v>0</v>
      </c>
      <c>
        <v>0</v>
      </c>
      <c>
        <v>113.69595648034596</v>
      </c>
    </row>
    <row>
      <c>
        <v>2607670</v>
      </c>
      <c>
        <v>1</v>
      </c>
      <c>
        <is>
          <t>İZMİR</t>
        </is>
      </c>
      <c>
        <v>KINIK</v>
      </c>
      <c>
        <is>
          <t>AG Fideri</t>
        </is>
      </c>
      <c>
        <v>POYRACIK TR-1 35-24-L00024_A_60983552_60983552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14.07.2023 13:02:37</t>
        </is>
      </c>
      <c>
        <is>
          <t>14.07.2023 16:00:21</t>
        </is>
      </c>
      <c>
        <v>2.962222222</v>
      </c>
      <c>
        <v>0</v>
      </c>
      <c>
        <v>113</v>
      </c>
      <c>
        <v>0</v>
      </c>
      <c>
        <v>1</v>
      </c>
      <c>
        <v>0</v>
      </c>
      <c>
        <v>4</v>
      </c>
      <c>
        <v>0</v>
      </c>
      <c>
        <v>0</v>
      </c>
      <c>
        <v>0</v>
      </c>
      <c>
        <v>65.94889755724658</v>
      </c>
      <c>
        <v>0</v>
      </c>
      <c>
        <v>2.272752224961174</v>
      </c>
      <c>
        <v>0</v>
      </c>
      <c>
        <v>5.276895329802442</v>
      </c>
      <c>
        <v>0</v>
      </c>
      <c>
        <v>0</v>
      </c>
      <c>
        <v>73.49854511201019</v>
      </c>
    </row>
    <row>
      <c>
        <v>2608142</v>
      </c>
      <c>
        <v>1</v>
      </c>
      <c>
        <is>
          <t>İZMİR</t>
        </is>
      </c>
      <c>
        <v>KEMALPAŞA</v>
      </c>
      <c>
        <is>
          <t>AG Fideri</t>
        </is>
      </c>
      <c>
        <v>ÖRNEKKÖY TR4 35-27-L00129_D_56372365_56372365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14.07.2023 18:11:28</t>
        </is>
      </c>
      <c>
        <is>
          <t>14.07.2023 19:03:01</t>
        </is>
      </c>
      <c>
        <v>0.859166666</v>
      </c>
      <c>
        <v>0</v>
      </c>
      <c>
        <v>108</v>
      </c>
      <c>
        <v>0</v>
      </c>
      <c>
        <v>1</v>
      </c>
      <c>
        <v>0</v>
      </c>
      <c>
        <v>13</v>
      </c>
      <c>
        <v>0</v>
      </c>
      <c>
        <v>0</v>
      </c>
      <c>
        <v>0</v>
      </c>
      <c>
        <v>16.14734322087559</v>
      </c>
      <c>
        <v>0</v>
      </c>
      <c>
        <v>1.033857727356367</v>
      </c>
      <c>
        <v>0</v>
      </c>
      <c>
        <v>9.940201600556046</v>
      </c>
      <c>
        <v>0</v>
      </c>
      <c>
        <v>0</v>
      </c>
      <c>
        <v>27.121402548788005</v>
      </c>
    </row>
    <row>
      <c>
        <v>2607647</v>
      </c>
      <c>
        <v>1</v>
      </c>
      <c>
        <is>
          <t>İZMİR</t>
        </is>
      </c>
      <c>
        <v>ÇİĞLİ</v>
      </c>
      <c>
        <is>
          <t>Saha Dağıtım Kutusu (SDK)</t>
        </is>
      </c>
      <c>
        <v>M-3520(YATIRIM REZERVE) 35-09-M03520_A a1b_5891602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14.07.2023 12:43:06</t>
        </is>
      </c>
      <c>
        <is>
          <t>14.07.2023 15:29:25</t>
        </is>
      </c>
      <c>
        <v>2.771944444</v>
      </c>
      <c>
        <v>0</v>
      </c>
      <c>
        <v>3</v>
      </c>
      <c>
        <v>0</v>
      </c>
      <c>
        <v>0</v>
      </c>
      <c>
        <v>0</v>
      </c>
      <c>
        <v>50</v>
      </c>
      <c>
        <v>0</v>
      </c>
      <c>
        <v>0</v>
      </c>
      <c>
        <v>0</v>
      </c>
      <c>
        <v>8.44124687427852</v>
      </c>
      <c>
        <v>0</v>
      </c>
      <c>
        <v>0</v>
      </c>
      <c>
        <v>0</v>
      </c>
      <c>
        <v>182.93412043587065</v>
      </c>
      <c>
        <v>0</v>
      </c>
      <c>
        <v>0</v>
      </c>
      <c>
        <v>191.37536731014916</v>
      </c>
    </row>
    <row>
      <c>
        <v>2607478</v>
      </c>
      <c>
        <v>1</v>
      </c>
      <c>
        <is>
          <t>MANİSA</t>
        </is>
      </c>
      <c>
        <v>SELENDİ</v>
      </c>
      <c>
        <is>
          <t>AG Fideri</t>
        </is>
      </c>
      <c>
        <v>SELENDİ TR-7 SANAYİ 45-81-M00007_B_56389187_56389187</v>
      </c>
      <c>
        <v>Üçüncü Şahısların Vermiş Olduğu Hasarlar</v>
      </c>
      <c>
        <v>Dağıtım-AG</v>
      </c>
      <c>
        <v>Uzun</v>
      </c>
      <c>
        <v>Dışsal</v>
      </c>
      <c>
        <v>Bildirimsiz</v>
      </c>
      <c>
        <is>
          <t>14.07.2023 10:34:15</t>
        </is>
      </c>
      <c>
        <is>
          <t>14.07.2023 14:09:20</t>
        </is>
      </c>
      <c>
        <v>3.584722222</v>
      </c>
      <c>
        <v>0</v>
      </c>
      <c>
        <v>4</v>
      </c>
      <c>
        <v>0</v>
      </c>
      <c>
        <v>3</v>
      </c>
      <c>
        <v>0</v>
      </c>
      <c>
        <v>0</v>
      </c>
      <c>
        <v>0</v>
      </c>
      <c>
        <v>0</v>
      </c>
      <c>
        <v>0</v>
      </c>
      <c>
        <v>4.127901423102925</v>
      </c>
      <c>
        <v>0</v>
      </c>
      <c>
        <v>6.498410370252233</v>
      </c>
      <c>
        <v>0</v>
      </c>
      <c>
        <v>0</v>
      </c>
      <c>
        <v>0</v>
      </c>
      <c>
        <v>0</v>
      </c>
      <c>
        <v>10.626311793355157</v>
      </c>
    </row>
    <row>
      <c>
        <v>2608165</v>
      </c>
      <c>
        <v>1</v>
      </c>
      <c>
        <is>
          <t>MANİSA</t>
        </is>
      </c>
      <c>
        <v>TURGUTLU</v>
      </c>
      <c>
        <is>
          <t>OG Fideri</t>
        </is>
      </c>
      <c>
        <v>TR-2/106 45-83-L00106_DAĞITIM TRAFOSU L03_72116445</v>
      </c>
      <c>
        <v>OG Trafo Arızası</v>
      </c>
      <c>
        <v>Dağıtım-OG</v>
      </c>
      <c>
        <v>Uzun</v>
      </c>
      <c>
        <v>Şebeke işletmecisi</v>
      </c>
      <c>
        <v>Bildirimsiz</v>
      </c>
      <c>
        <is>
          <t>14.07.2023 18:16:50</t>
        </is>
      </c>
      <c>
        <is>
          <t>14.07.2023 20:09:03</t>
        </is>
      </c>
      <c>
        <v>1.870277777</v>
      </c>
      <c>
        <v>0</v>
      </c>
      <c>
        <v>892</v>
      </c>
      <c>
        <v>0</v>
      </c>
      <c>
        <v>0</v>
      </c>
      <c>
        <v>0</v>
      </c>
      <c>
        <v>218</v>
      </c>
      <c>
        <v>0</v>
      </c>
      <c>
        <v>1</v>
      </c>
      <c>
        <v>0</v>
      </c>
      <c>
        <v>331.15731123284996</v>
      </c>
      <c>
        <v>0</v>
      </c>
      <c>
        <v>0</v>
      </c>
      <c>
        <v>0</v>
      </c>
      <c>
        <v>218.89498311673862</v>
      </c>
      <c>
        <v>0</v>
      </c>
      <c>
        <v>5.81503678227232</v>
      </c>
      <c>
        <v>555.8673311318609</v>
      </c>
    </row>
    <row>
      <c>
        <v>2607378</v>
      </c>
      <c>
        <v>1</v>
      </c>
      <c>
        <is>
          <t>MANİSA</t>
        </is>
      </c>
      <c>
        <v>SALİHLİ</v>
      </c>
      <c>
        <is>
          <t>OG Fideri</t>
        </is>
      </c>
      <c>
        <v>TR-84 45-78-L00084_TR-88 L02_2328611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14.07.2023 09:27:51</t>
        </is>
      </c>
      <c>
        <is>
          <t>14.07.2023 10:23:11</t>
        </is>
      </c>
      <c>
        <v>0.922222222</v>
      </c>
      <c>
        <v>0</v>
      </c>
      <c>
        <v>3306</v>
      </c>
      <c>
        <v>0</v>
      </c>
      <c>
        <v>0</v>
      </c>
      <c>
        <v>9</v>
      </c>
      <c>
        <v>193</v>
      </c>
      <c>
        <v>0</v>
      </c>
      <c>
        <v>0</v>
      </c>
      <c>
        <v>0</v>
      </c>
      <c>
        <v>649.4345926907695</v>
      </c>
      <c>
        <v>0</v>
      </c>
      <c>
        <v>0</v>
      </c>
      <c>
        <v>642.981111042397</v>
      </c>
      <c>
        <v>252.03228309356115</v>
      </c>
      <c>
        <v>0</v>
      </c>
      <c>
        <v>0</v>
      </c>
      <c>
        <v>1544.4479868267276</v>
      </c>
    </row>
    <row>
      <c>
        <v>2607501</v>
      </c>
      <c>
        <v>1</v>
      </c>
      <c>
        <is>
          <t>İZMİR</t>
        </is>
      </c>
      <c>
        <v>MENDERES</v>
      </c>
      <c>
        <is>
          <t>Dağıtım Transformatörü</t>
        </is>
      </c>
      <c>
        <v>ÇAMÖNÜ TR-9 35-22-M00174_35-22-M00174_2362527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14.07.2023 10:46:55</t>
        </is>
      </c>
      <c>
        <is>
          <t>14.07.2023 12:02:40</t>
        </is>
      </c>
      <c>
        <v>1.2625</v>
      </c>
      <c>
        <v>0</v>
      </c>
      <c>
        <v>2</v>
      </c>
      <c>
        <v>0</v>
      </c>
      <c>
        <v>12</v>
      </c>
      <c>
        <v>0</v>
      </c>
      <c>
        <v>4</v>
      </c>
      <c>
        <v>0</v>
      </c>
      <c>
        <v>0</v>
      </c>
      <c>
        <v>0</v>
      </c>
      <c>
        <v>4.58091731046747</v>
      </c>
      <c>
        <v>0</v>
      </c>
      <c>
        <v>64.7980439766967</v>
      </c>
      <c>
        <v>0</v>
      </c>
      <c>
        <v>18.55325555971895</v>
      </c>
      <c>
        <v>0</v>
      </c>
      <c>
        <v>0</v>
      </c>
      <c>
        <v>87.93221684688312</v>
      </c>
    </row>
    <row>
      <c>
        <v>2607186</v>
      </c>
      <c>
        <v>1</v>
      </c>
      <c>
        <is>
          <t>İZMİR</t>
        </is>
      </c>
      <c>
        <v>KİRAZ</v>
      </c>
      <c>
        <is>
          <t>Dağıtım Transformatörü</t>
        </is>
      </c>
      <c>
        <v>KALEKÖY TR-5 35-31-L00237_35-31-L00237_2365451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14.07.2023 01:54:55</t>
        </is>
      </c>
      <c>
        <is>
          <t>14.07.2023 02:06:14</t>
        </is>
      </c>
      <c>
        <v>0.188611111</v>
      </c>
      <c>
        <v>0</v>
      </c>
      <c>
        <v>28</v>
      </c>
      <c>
        <v>0</v>
      </c>
      <c>
        <v>31</v>
      </c>
      <c>
        <v>0</v>
      </c>
      <c>
        <v>20</v>
      </c>
      <c>
        <v>0</v>
      </c>
      <c>
        <v>0</v>
      </c>
      <c>
        <v>0</v>
      </c>
      <c>
        <v>1.047299140560363</v>
      </c>
      <c>
        <v>0</v>
      </c>
      <c>
        <v>18.857681912024134</v>
      </c>
      <c>
        <v>0</v>
      </c>
      <c>
        <v>3.676187861580975</v>
      </c>
      <c>
        <v>0</v>
      </c>
      <c>
        <v>0</v>
      </c>
      <c>
        <v>23.58116891416547</v>
      </c>
    </row>
    <row>
      <c>
        <v>2608420</v>
      </c>
      <c>
        <v>1</v>
      </c>
      <c>
        <is>
          <t>İZMİR</t>
        </is>
      </c>
      <c>
        <v>MENEMEN</v>
      </c>
      <c>
        <is>
          <t>OG Fideri</t>
        </is>
      </c>
      <c>
        <v>YAHŞELLİ TR-6 35-28-M00500_DIREK TIPI TRAFO HUCRESI H01_2109938</v>
      </c>
      <c>
        <v>Plansız Kesinti / Müdahale</v>
      </c>
      <c>
        <v>Dağıtım-OG</v>
      </c>
      <c>
        <v>Uzun</v>
      </c>
      <c>
        <v>Şebeke işletmecisi</v>
      </c>
      <c>
        <v>Bildirimsiz</v>
      </c>
      <c>
        <is>
          <t>14.07.2023 21:11:42</t>
        </is>
      </c>
      <c>
        <is>
          <t>14.07.2023 21:48:52</t>
        </is>
      </c>
      <c>
        <v>0.619444444</v>
      </c>
      <c>
        <v>0</v>
      </c>
      <c>
        <v>12</v>
      </c>
      <c>
        <v>0</v>
      </c>
      <c>
        <v>17</v>
      </c>
      <c>
        <v>0</v>
      </c>
      <c>
        <v>2</v>
      </c>
      <c>
        <v>0</v>
      </c>
      <c>
        <v>0</v>
      </c>
      <c>
        <v>0</v>
      </c>
      <c>
        <v>2.0278191991997905</v>
      </c>
      <c>
        <v>0</v>
      </c>
      <c>
        <v>5.022161804062469</v>
      </c>
      <c>
        <v>0</v>
      </c>
      <c>
        <v>0.26481253509797</v>
      </c>
      <c>
        <v>0</v>
      </c>
      <c>
        <v>0</v>
      </c>
      <c>
        <v>7.314793538360229</v>
      </c>
    </row>
    <row>
      <c>
        <v>2607338</v>
      </c>
      <c>
        <v>1</v>
      </c>
      <c>
        <is>
          <t>MANİSA</t>
        </is>
      </c>
      <c>
        <v>TURGUTLU</v>
      </c>
      <c>
        <is>
          <t>Kullanıcı Bağlantı Hattı</t>
        </is>
      </c>
      <c>
        <v>TR-2/26 (ARABACILAR) 45-83-M00825_955141588_955141588</v>
      </c>
      <c>
        <v>AG Branşman Yeraltı Kablo Arızası</v>
      </c>
      <c>
        <v>Dağıtım-AG</v>
      </c>
      <c>
        <v>Uzun</v>
      </c>
      <c>
        <v>Şebeke işletmecisi</v>
      </c>
      <c>
        <v>Bildirimsiz</v>
      </c>
      <c>
        <is>
          <t>14.07.2023 09:02:01</t>
        </is>
      </c>
      <c>
        <is>
          <t>14.07.2023 10:46:00</t>
        </is>
      </c>
      <c>
        <v>1.733055555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0.6376665908804311</v>
      </c>
      <c>
        <v>0</v>
      </c>
      <c>
        <v>0</v>
      </c>
      <c>
        <v>0</v>
      </c>
      <c>
        <v>0</v>
      </c>
      <c>
        <v>0</v>
      </c>
      <c>
        <v>0</v>
      </c>
      <c>
        <v>0.6376665908804311</v>
      </c>
    </row>
    <row>
      <c>
        <v>2608374</v>
      </c>
      <c>
        <v>1</v>
      </c>
      <c>
        <is>
          <t>İZMİR</t>
        </is>
      </c>
      <c>
        <v>BAYINDIR</v>
      </c>
      <c>
        <is>
          <t>AG Fideri</t>
        </is>
      </c>
      <c>
        <v>PINARLI TR-1 35-20-M00100_A_72366355_72366355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14.07.2023 20:24:27</t>
        </is>
      </c>
      <c>
        <is>
          <t>14.07.2023 23:42:40</t>
        </is>
      </c>
      <c>
        <v>3.303611111</v>
      </c>
      <c>
        <v>0</v>
      </c>
      <c>
        <v>24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11.570682448191263</v>
      </c>
      <c>
        <v>0</v>
      </c>
      <c>
        <v>0</v>
      </c>
      <c>
        <v>0</v>
      </c>
      <c>
        <v>0.20018603814382946</v>
      </c>
      <c>
        <v>0</v>
      </c>
      <c>
        <v>0</v>
      </c>
      <c>
        <v>11.770868486335093</v>
      </c>
    </row>
    <row>
      <c>
        <v>2607607</v>
      </c>
      <c>
        <v>1</v>
      </c>
      <c>
        <is>
          <t>MANİSA</t>
        </is>
      </c>
      <c>
        <v>YUNUSEMRE</v>
      </c>
      <c>
        <is>
          <t>KÖK</t>
        </is>
      </c>
      <c>
        <v>YAĞCILAR KÖK 45-71-M00179_YAĞCILAR M04_72258020</v>
      </c>
      <c>
        <v>Şebeke Bakım Çalışması</v>
      </c>
      <c>
        <v>Dağıtım-OG</v>
      </c>
      <c>
        <v>Uzun</v>
      </c>
      <c>
        <v>Şebeke işletmecisi</v>
      </c>
      <c>
        <v>Bildirimli</v>
      </c>
      <c>
        <is>
          <t>14.07.2023 11:03:52</t>
        </is>
      </c>
      <c>
        <is>
          <t>14.07.2023 14:27:34</t>
        </is>
      </c>
      <c>
        <v>3.395</v>
      </c>
      <c>
        <v>6</v>
      </c>
      <c>
        <v>631</v>
      </c>
      <c>
        <v>100</v>
      </c>
      <c>
        <v>29</v>
      </c>
      <c>
        <v>6</v>
      </c>
      <c>
        <v>65</v>
      </c>
      <c>
        <v>0</v>
      </c>
      <c>
        <v>0</v>
      </c>
      <c>
        <v>5.974528912883507</v>
      </c>
      <c>
        <v>419.72388620879263</v>
      </c>
      <c>
        <v>679.0652915795463</v>
      </c>
      <c>
        <v>60.45930720744808</v>
      </c>
      <c>
        <v>108.84299726260264</v>
      </c>
      <c>
        <v>148.59222962323275</v>
      </c>
      <c>
        <v>0</v>
      </c>
      <c>
        <v>0</v>
      </c>
      <c>
        <v>1422.658240794506</v>
      </c>
    </row>
    <row>
      <c>
        <v>2608248</v>
      </c>
      <c>
        <v>1</v>
      </c>
      <c>
        <is>
          <t>MANİSA</t>
        </is>
      </c>
      <c>
        <v>SARIGÖL</v>
      </c>
      <c>
        <is>
          <t>Dağıtım Transformatörü</t>
        </is>
      </c>
      <c>
        <v>DİNDARLI TR-11 45-79-M00528_45-79-M00528_74982516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14.07.2023 19:14:33</t>
        </is>
      </c>
      <c>
        <is>
          <t>14.07.2023 20:00:35</t>
        </is>
      </c>
      <c>
        <v>0.767222222</v>
      </c>
      <c>
        <v>0</v>
      </c>
      <c>
        <v>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1.2545168174386292</v>
      </c>
      <c>
        <v>0</v>
      </c>
      <c>
        <v>0</v>
      </c>
      <c>
        <v>0</v>
      </c>
      <c>
        <v>0.08220204043896681</v>
      </c>
      <c>
        <v>0</v>
      </c>
      <c>
        <v>0</v>
      </c>
      <c>
        <v>1.336718857877596</v>
      </c>
    </row>
    <row>
      <c>
        <v>2607372</v>
      </c>
      <c>
        <v>1</v>
      </c>
      <c>
        <is>
          <t>İZMİR</t>
        </is>
      </c>
      <c>
        <v>BORNOVA</v>
      </c>
      <c>
        <is>
          <t>AG Fideri</t>
        </is>
      </c>
      <c>
        <v>M-236 35-02-M00236_C_56382754_56382754</v>
      </c>
      <c>
        <v>AG Box / Sdk Giriş Sigorta Atığı</v>
      </c>
      <c>
        <v>Dağıtım-AG</v>
      </c>
      <c>
        <v>Uzun</v>
      </c>
      <c>
        <v>Şebeke işletmecisi</v>
      </c>
      <c>
        <v>Bildirimsiz</v>
      </c>
      <c>
        <is>
          <t>14.07.2023 09:21:47</t>
        </is>
      </c>
      <c>
        <is>
          <t>14.07.2023 12:15:10</t>
        </is>
      </c>
      <c>
        <v>2.889722222</v>
      </c>
      <c>
        <v>0</v>
      </c>
      <c>
        <v>0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12.474236363854631</v>
      </c>
      <c>
        <v>0</v>
      </c>
      <c>
        <v>0</v>
      </c>
      <c>
        <v>12.474236363854631</v>
      </c>
    </row>
    <row>
      <c>
        <v>2607962</v>
      </c>
      <c>
        <v>1</v>
      </c>
      <c>
        <is>
          <t>MANİSA</t>
        </is>
      </c>
      <c>
        <v>SARUHANLI</v>
      </c>
      <c>
        <is>
          <t>Dağıtım Transformatörü</t>
        </is>
      </c>
      <c>
        <v>SARUHANLI TR-16 45-80-M00016_45-80-M00016_2355925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14.07.2023 16:13:44</t>
        </is>
      </c>
      <c>
        <is>
          <t>14.07.2023 16:57:09</t>
        </is>
      </c>
      <c>
        <v>0.723611111</v>
      </c>
      <c>
        <v>0</v>
      </c>
      <c>
        <v>408</v>
      </c>
      <c>
        <v>0</v>
      </c>
      <c>
        <v>2</v>
      </c>
      <c>
        <v>0</v>
      </c>
      <c>
        <v>16</v>
      </c>
      <c>
        <v>0</v>
      </c>
      <c>
        <v>0</v>
      </c>
      <c>
        <v>0</v>
      </c>
      <c>
        <v>102.64464093285936</v>
      </c>
      <c>
        <v>0</v>
      </c>
      <c>
        <v>11.682748060810301</v>
      </c>
      <c>
        <v>0</v>
      </c>
      <c>
        <v>9.439977819068817</v>
      </c>
      <c>
        <v>0</v>
      </c>
      <c>
        <v>0</v>
      </c>
      <c>
        <v>123.76736681273847</v>
      </c>
    </row>
    <row>
      <c>
        <v>2608268</v>
      </c>
      <c>
        <v>1</v>
      </c>
      <c>
        <is>
          <t>MANİSA</t>
        </is>
      </c>
      <c>
        <v>ŞEHZADELER</v>
      </c>
      <c>
        <is>
          <t>AG Fideri</t>
        </is>
      </c>
      <c>
        <v>DM-2/2 45-71-M00147_D_60983899_60983899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14.07.2023 19:25:49</t>
        </is>
      </c>
      <c>
        <is>
          <t>14.07.2023 20:30:27</t>
        </is>
      </c>
      <c>
        <v>1.077222222</v>
      </c>
      <c>
        <v>0</v>
      </c>
      <c>
        <v>318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69.34651493948856</v>
      </c>
      <c>
        <v>0</v>
      </c>
      <c>
        <v>0</v>
      </c>
      <c>
        <v>0</v>
      </c>
      <c>
        <v>4.045559008738696</v>
      </c>
      <c>
        <v>0</v>
      </c>
      <c>
        <v>0</v>
      </c>
      <c>
        <v>73.39207394822725</v>
      </c>
    </row>
    <row>
      <c>
        <v>2608434</v>
      </c>
      <c>
        <v>1</v>
      </c>
      <c>
        <is>
          <t>İZMİR</t>
        </is>
      </c>
      <c>
        <v>FOÇA</v>
      </c>
      <c>
        <is>
          <t>AG Fideri</t>
        </is>
      </c>
      <c>
        <v>YENİ BAĞARASI TR-1 35-23-M00207_A_91187636_91187636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14.07.2023 21:17:57</t>
        </is>
      </c>
      <c>
        <is>
          <t>14.07.2023 22:06:51</t>
        </is>
      </c>
      <c>
        <v>0.815</v>
      </c>
      <c>
        <v>0</v>
      </c>
      <c>
        <v>145</v>
      </c>
      <c>
        <v>0</v>
      </c>
      <c>
        <v>0</v>
      </c>
      <c>
        <v>0</v>
      </c>
      <c>
        <v>29</v>
      </c>
      <c>
        <v>0</v>
      </c>
      <c>
        <v>0</v>
      </c>
      <c>
        <v>0</v>
      </c>
      <c>
        <v>30.669144612493632</v>
      </c>
      <c>
        <v>0</v>
      </c>
      <c>
        <v>0</v>
      </c>
      <c>
        <v>0</v>
      </c>
      <c>
        <v>27.88305601464971</v>
      </c>
      <c>
        <v>0</v>
      </c>
      <c>
        <v>0</v>
      </c>
      <c>
        <v>58.55220062714334</v>
      </c>
    </row>
    <row>
      <c>
        <v>2607770</v>
      </c>
      <c>
        <v>1</v>
      </c>
      <c>
        <is>
          <t>İZMİR</t>
        </is>
      </c>
      <c>
        <v>KONAK</v>
      </c>
      <c>
        <is>
          <t>Saha Dağıtım Kutusu (SDK)</t>
        </is>
      </c>
      <c>
        <v>K-1996 35-01-K01996_C 1C_5914060</v>
      </c>
      <c>
        <v>AG Box / Sdk Giriş Sigorta Atığı</v>
      </c>
      <c>
        <v>Dağıtım-AG</v>
      </c>
      <c>
        <v>Uzun</v>
      </c>
      <c>
        <v>Şebeke işletmecisi</v>
      </c>
      <c>
        <v>Bildirimsiz</v>
      </c>
      <c>
        <is>
          <t>14.07.2023 14:19:18</t>
        </is>
      </c>
      <c>
        <is>
          <t>14.07.2023 16:17:31</t>
        </is>
      </c>
      <c>
        <v>1.970277777</v>
      </c>
      <c>
        <v>0</v>
      </c>
      <c>
        <v>0</v>
      </c>
      <c>
        <v>0</v>
      </c>
      <c>
        <v>0</v>
      </c>
      <c>
        <v>0</v>
      </c>
      <c>
        <v>11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20.04764603605839</v>
      </c>
      <c>
        <v>0</v>
      </c>
      <c>
        <v>0</v>
      </c>
      <c>
        <v>20.04764603605839</v>
      </c>
    </row>
    <row>
      <c>
        <v>2608560</v>
      </c>
      <c>
        <v>1</v>
      </c>
      <c>
        <is>
          <t>İZMİR</t>
        </is>
      </c>
      <c>
        <v>MENDERES</v>
      </c>
      <c>
        <is>
          <t>Saha Dağıtım Kutusu (SDK)</t>
        </is>
      </c>
      <c>
        <v>GÜMÜLDÜR M-20 35-25-M00020_9201205 m20/e2b_5784894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14.07.2023 22:07:41</t>
        </is>
      </c>
      <c>
        <is>
          <t>14.07.2023 22:59:54</t>
        </is>
      </c>
      <c>
        <v>0.870277777</v>
      </c>
      <c>
        <v>0</v>
      </c>
      <c>
        <v>75</v>
      </c>
      <c>
        <v>0</v>
      </c>
      <c>
        <v>0</v>
      </c>
      <c>
        <v>0</v>
      </c>
      <c>
        <v>24</v>
      </c>
      <c>
        <v>0</v>
      </c>
      <c>
        <v>0</v>
      </c>
      <c>
        <v>0</v>
      </c>
      <c>
        <v>10.127083851599316</v>
      </c>
      <c>
        <v>0</v>
      </c>
      <c>
        <v>0</v>
      </c>
      <c>
        <v>0</v>
      </c>
      <c>
        <v>14.2146132111326</v>
      </c>
      <c>
        <v>0</v>
      </c>
      <c>
        <v>0</v>
      </c>
      <c>
        <v>24.341697062731917</v>
      </c>
    </row>
    <row>
      <c>
        <v>2607229</v>
      </c>
      <c>
        <v>1</v>
      </c>
      <c>
        <is>
          <t>İZMİR</t>
        </is>
      </c>
      <c>
        <v>BORNOVA</v>
      </c>
      <c>
        <is>
          <t>OG Fideri</t>
        </is>
      </c>
      <c>
        <v>M-1494 35-02-M01494_TRF M02_2085981</v>
      </c>
      <c>
        <v>OG Yeraltı Kablo Arızası</v>
      </c>
      <c>
        <v>Dağıtım-OG</v>
      </c>
      <c>
        <v>Uzun</v>
      </c>
      <c>
        <v>Şebeke işletmecisi</v>
      </c>
      <c>
        <v>Bildirimsiz</v>
      </c>
      <c>
        <is>
          <t>14.07.2023 06:05:05</t>
        </is>
      </c>
      <c>
        <is>
          <t>14.07.2023 12:39:54</t>
        </is>
      </c>
      <c>
        <v>6.580277777</v>
      </c>
      <c>
        <v>0</v>
      </c>
      <c>
        <v>519</v>
      </c>
      <c>
        <v>0</v>
      </c>
      <c>
        <v>0</v>
      </c>
      <c>
        <v>0</v>
      </c>
      <c>
        <v>70</v>
      </c>
      <c>
        <v>0</v>
      </c>
      <c>
        <v>0</v>
      </c>
      <c>
        <v>0</v>
      </c>
      <c>
        <v>739.7624813556316</v>
      </c>
      <c>
        <v>0</v>
      </c>
      <c>
        <v>0</v>
      </c>
      <c>
        <v>0</v>
      </c>
      <c>
        <v>529.8917603558746</v>
      </c>
      <c>
        <v>0</v>
      </c>
      <c>
        <v>0</v>
      </c>
      <c>
        <v>1269.654241711506</v>
      </c>
    </row>
    <row>
      <c>
        <v>2608460</v>
      </c>
      <c>
        <v>1</v>
      </c>
      <c>
        <is>
          <t>MANİSA</t>
        </is>
      </c>
      <c>
        <v>YUNUSEMRE</v>
      </c>
      <c>
        <is>
          <t>AG Fideri</t>
        </is>
      </c>
      <c>
        <v>DM-21/23 (ITIR SOKAK) 45-71-M00326_B_56397555_56397555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14.07.2023 21:19:31</t>
        </is>
      </c>
      <c>
        <is>
          <t>14.07.2023 23:28:07</t>
        </is>
      </c>
      <c>
        <v>2.143333333</v>
      </c>
      <c>
        <v>0</v>
      </c>
      <c>
        <v>365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172.69990284339497</v>
      </c>
      <c>
        <v>0</v>
      </c>
      <c>
        <v>0</v>
      </c>
      <c>
        <v>0</v>
      </c>
      <c>
        <v>4.096574392731473</v>
      </c>
      <c>
        <v>0</v>
      </c>
      <c>
        <v>0</v>
      </c>
      <c>
        <v>176.79647723612644</v>
      </c>
    </row>
    <row>
      <c>
        <v>2607919</v>
      </c>
      <c>
        <v>1</v>
      </c>
      <c>
        <is>
          <t>İZMİR</t>
        </is>
      </c>
      <c>
        <v>ÇİĞLİ</v>
      </c>
      <c>
        <is>
          <t>Kullanıcı Bağlantı Hattı</t>
        </is>
      </c>
      <c>
        <v>M-1980 35-09-M01980_913206066_913206066</v>
      </c>
      <c>
        <v>AG Branşman Yeraltı Kablo Arızası</v>
      </c>
      <c>
        <v>Dağıtım-AG</v>
      </c>
      <c>
        <v>Uzun</v>
      </c>
      <c>
        <v>Şebeke işletmecisi</v>
      </c>
      <c>
        <v>Bildirimsiz</v>
      </c>
      <c>
        <is>
          <t>14.07.2023 15:30:30</t>
        </is>
      </c>
      <c>
        <is>
          <t>14.07.2023 16:35:05</t>
        </is>
      </c>
      <c>
        <v>1.076388888</v>
      </c>
      <c>
        <v>0</v>
      </c>
      <c>
        <v>17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4.722151700486953</v>
      </c>
      <c>
        <v>0</v>
      </c>
      <c>
        <v>0</v>
      </c>
      <c>
        <v>0</v>
      </c>
      <c>
        <v>0</v>
      </c>
      <c>
        <v>0</v>
      </c>
      <c>
        <v>0</v>
      </c>
      <c>
        <v>4.722151700486953</v>
      </c>
    </row>
    <row>
      <c>
        <v>2608752</v>
      </c>
      <c>
        <v>1</v>
      </c>
      <c>
        <is>
          <t>İZMİR</t>
        </is>
      </c>
      <c>
        <v>TİRE</v>
      </c>
      <c>
        <is>
          <t>Saha Dağıtım Kutusu (SDK)</t>
        </is>
      </c>
      <c>
        <v>TİRE TR-17 35-29-M00452_C C01b_49260692</v>
      </c>
      <c>
        <v>AG Yeraltı Kablo Arızası</v>
      </c>
      <c>
        <v>Dağıtım-AG</v>
      </c>
      <c>
        <v>Uzun</v>
      </c>
      <c>
        <v>Şebeke işletmecisi</v>
      </c>
      <c>
        <v>Bildirimsiz</v>
      </c>
      <c>
        <is>
          <t>14.07.2023 22:09:00</t>
        </is>
      </c>
      <c>
        <is>
          <t>15.07.2023 06:44:12</t>
        </is>
      </c>
      <c>
        <v>8.586666666</v>
      </c>
      <c>
        <v>0</v>
      </c>
      <c>
        <v>88</v>
      </c>
      <c>
        <v>0</v>
      </c>
      <c>
        <v>0</v>
      </c>
      <c>
        <v>0</v>
      </c>
      <c>
        <v>10</v>
      </c>
      <c>
        <v>0</v>
      </c>
      <c>
        <v>0</v>
      </c>
      <c>
        <v>0</v>
      </c>
      <c>
        <v>86.72751601458579</v>
      </c>
      <c>
        <v>0</v>
      </c>
      <c>
        <v>0</v>
      </c>
      <c>
        <v>0</v>
      </c>
      <c>
        <v>41.69829113010893</v>
      </c>
      <c>
        <v>0</v>
      </c>
      <c>
        <v>0</v>
      </c>
      <c>
        <v>128.42580714469472</v>
      </c>
    </row>
    <row>
      <c>
        <v>2608205</v>
      </c>
      <c>
        <v>1</v>
      </c>
      <c>
        <is>
          <t>MANİSA</t>
        </is>
      </c>
      <c>
        <v>TURGUTLU</v>
      </c>
      <c>
        <is>
          <t>Kullanıcı Bağlantı Hattı</t>
        </is>
      </c>
      <c>
        <v>TR-2/70 45-83-L00070_955143616_955143616</v>
      </c>
      <c>
        <v>Üçüncü Şahısların Vermiş Olduğu Hasarlar</v>
      </c>
      <c>
        <v>Dağıtım-AG</v>
      </c>
      <c>
        <v>Uzun</v>
      </c>
      <c>
        <v>Şebeke işletmecisi</v>
      </c>
      <c>
        <v>Bildirimsiz</v>
      </c>
      <c>
        <is>
          <t>14.07.2023 18:33:11</t>
        </is>
      </c>
      <c>
        <is>
          <t>14.07.2023 19:43:54</t>
        </is>
      </c>
      <c>
        <v>1.178611111</v>
      </c>
      <c>
        <v>0</v>
      </c>
      <c>
        <v>6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0.9946521804419388</v>
      </c>
      <c>
        <v>0</v>
      </c>
      <c>
        <v>0</v>
      </c>
      <c>
        <v>0</v>
      </c>
      <c>
        <v>0</v>
      </c>
      <c>
        <v>0</v>
      </c>
      <c>
        <v>0</v>
      </c>
      <c>
        <v>0.9946521804419388</v>
      </c>
    </row>
    <row>
      <c>
        <v>2608062</v>
      </c>
      <c>
        <v>1</v>
      </c>
      <c>
        <is>
          <t>İZMİR</t>
        </is>
      </c>
      <c>
        <v>BUCA</v>
      </c>
      <c>
        <is>
          <t>OG Fideri</t>
        </is>
      </c>
      <c>
        <v>M-3407(YATIRIM REZERVE) 35-03-M03407_ M01_88064063</v>
      </c>
      <c>
        <v>OG Kesici Arızası</v>
      </c>
      <c>
        <v>Dağıtım-OG</v>
      </c>
      <c>
        <v>Uzun</v>
      </c>
      <c>
        <v>Şebeke işletmecisi</v>
      </c>
      <c>
        <v>Bildirimsiz</v>
      </c>
      <c>
        <is>
          <t>14.07.2023 17:21:27</t>
        </is>
      </c>
      <c>
        <is>
          <t>14.07.2023 19:00:01</t>
        </is>
      </c>
      <c>
        <v>1.642777777</v>
      </c>
      <c>
        <v>0</v>
      </c>
      <c>
        <v>1170</v>
      </c>
      <c>
        <v>0</v>
      </c>
      <c>
        <v>0</v>
      </c>
      <c>
        <v>0</v>
      </c>
      <c>
        <v>97</v>
      </c>
      <c>
        <v>0</v>
      </c>
      <c>
        <v>1</v>
      </c>
      <c>
        <v>0</v>
      </c>
      <c>
        <v>511.7702157735598</v>
      </c>
      <c>
        <v>0</v>
      </c>
      <c>
        <v>0</v>
      </c>
      <c>
        <v>0</v>
      </c>
      <c>
        <v>204.7992172703284</v>
      </c>
      <c>
        <v>0</v>
      </c>
      <c>
        <v>3.7327864624844023</v>
      </c>
      <c>
        <v>720.3022195063727</v>
      </c>
    </row>
    <row>
      <c>
        <v>2607272</v>
      </c>
      <c>
        <v>1</v>
      </c>
      <c>
        <is>
          <t>MANİSA</t>
        </is>
      </c>
      <c>
        <v>TURGUTLU</v>
      </c>
      <c>
        <is>
          <t>OG Fideri</t>
        </is>
      </c>
      <c>
        <v>URGANLI TR-2 45-83-M00570_TR-3 M05_2103501</v>
      </c>
      <c>
        <v>OG İletken Kopması</v>
      </c>
      <c>
        <v>Dağıtım-OG</v>
      </c>
      <c>
        <v>Uzun</v>
      </c>
      <c>
        <v>Şebeke işletmecisi</v>
      </c>
      <c>
        <v>Bildirimsiz</v>
      </c>
      <c>
        <is>
          <t>14.07.2023 07:23:19</t>
        </is>
      </c>
      <c>
        <is>
          <t>14.07.2023 08:50:00</t>
        </is>
      </c>
      <c>
        <v>1.444722222</v>
      </c>
      <c>
        <v>0</v>
      </c>
      <c>
        <v>321</v>
      </c>
      <c>
        <v>0</v>
      </c>
      <c>
        <v>4</v>
      </c>
      <c>
        <v>0</v>
      </c>
      <c>
        <v>33</v>
      </c>
      <c>
        <v>0</v>
      </c>
      <c>
        <v>0</v>
      </c>
      <c>
        <v>0</v>
      </c>
      <c>
        <v>71.05060007674365</v>
      </c>
      <c>
        <v>0</v>
      </c>
      <c>
        <v>2.475626343322762</v>
      </c>
      <c>
        <v>0</v>
      </c>
      <c>
        <v>30.603348485849008</v>
      </c>
      <c>
        <v>0</v>
      </c>
      <c>
        <v>0</v>
      </c>
      <c>
        <v>104.12957490591542</v>
      </c>
    </row>
    <row>
      <c>
        <v>2608646</v>
      </c>
      <c>
        <v>1</v>
      </c>
      <c>
        <is>
          <t>İZMİR</t>
        </is>
      </c>
      <c>
        <v>ÇİĞLİ</v>
      </c>
      <c>
        <is>
          <t>Saha Dağıtım Kutusu (SDK)</t>
        </is>
      </c>
      <c>
        <v>K-1464 35-09-K01464_C C1b_5907939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14.07.2023 23:12:24</t>
        </is>
      </c>
      <c>
        <is>
          <t>15.07.2023 01:05:04</t>
        </is>
      </c>
      <c>
        <v>1.877777777</v>
      </c>
      <c>
        <v>0</v>
      </c>
      <c>
        <v>281</v>
      </c>
      <c>
        <v>0</v>
      </c>
      <c>
        <v>0</v>
      </c>
      <c>
        <v>0</v>
      </c>
      <c>
        <v>7</v>
      </c>
      <c>
        <v>0</v>
      </c>
      <c>
        <v>0</v>
      </c>
      <c>
        <v>0</v>
      </c>
      <c>
        <v>118.47358395321935</v>
      </c>
      <c>
        <v>0</v>
      </c>
      <c>
        <v>0</v>
      </c>
      <c>
        <v>0</v>
      </c>
      <c>
        <v>11.872993074662304</v>
      </c>
      <c>
        <v>0</v>
      </c>
      <c>
        <v>0</v>
      </c>
      <c>
        <v>130.34657702788166</v>
      </c>
    </row>
    <row>
      <c>
        <v>2607315</v>
      </c>
      <c>
        <v>1</v>
      </c>
      <c>
        <is>
          <t>MANİSA</t>
        </is>
      </c>
      <c>
        <v>YUNUSEMRE</v>
      </c>
      <c>
        <is>
          <t>Dağıtım Transformatörü</t>
        </is>
      </c>
      <c>
        <v>EVRENOS TR-3 45-71-M01411_45-71-M01411_2371340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14.07.2023 08:29:20</t>
        </is>
      </c>
      <c>
        <is>
          <t>14.07.2023 10:06:46</t>
        </is>
      </c>
      <c>
        <v>1.623888888</v>
      </c>
      <c>
        <v>0</v>
      </c>
      <c>
        <v>321</v>
      </c>
      <c>
        <v>0</v>
      </c>
      <c>
        <v>3</v>
      </c>
      <c>
        <v>0</v>
      </c>
      <c>
        <v>24</v>
      </c>
      <c>
        <v>0</v>
      </c>
      <c>
        <v>0</v>
      </c>
      <c>
        <v>0</v>
      </c>
      <c>
        <v>97.69763173544057</v>
      </c>
      <c>
        <v>0</v>
      </c>
      <c>
        <v>11.969528887181374</v>
      </c>
      <c>
        <v>0</v>
      </c>
      <c>
        <v>45.686438172480294</v>
      </c>
      <c>
        <v>0</v>
      </c>
      <c>
        <v>0</v>
      </c>
      <c>
        <v>155.35359879510224</v>
      </c>
    </row>
    <row>
      <c>
        <v>2607415</v>
      </c>
      <c>
        <v>1</v>
      </c>
      <c>
        <is>
          <t>İZMİR</t>
        </is>
      </c>
      <c>
        <v>ÇEŞME</v>
      </c>
      <c>
        <is>
          <t>DM</t>
        </is>
      </c>
      <c>
        <v>ÇEŞME İM 35-18-A00001_MARİNA M01_2052589</v>
      </c>
      <c>
        <v>OG Fider Açması</v>
      </c>
      <c>
        <v>Dağıtım-OG</v>
      </c>
      <c>
        <v>Kısa</v>
      </c>
      <c>
        <v>Şebeke işletmecisi</v>
      </c>
      <c>
        <v>Bildirimsiz</v>
      </c>
      <c>
        <is>
          <t>14.07.2023 09:49:44</t>
        </is>
      </c>
      <c>
        <is>
          <t>14.07.2023 09:52:00</t>
        </is>
      </c>
      <c>
        <v>0.037777777</v>
      </c>
      <c>
        <v>10</v>
      </c>
      <c>
        <v>4217</v>
      </c>
      <c>
        <v>18</v>
      </c>
      <c>
        <v>20</v>
      </c>
      <c>
        <v>32</v>
      </c>
      <c>
        <v>445</v>
      </c>
      <c>
        <v>0</v>
      </c>
      <c>
        <v>0</v>
      </c>
      <c>
        <v>3.703371301972387</v>
      </c>
      <c>
        <v>44.135630521284774</v>
      </c>
      <c>
        <v>1.2565397975945067</v>
      </c>
      <c>
        <v>0.38780978469937805</v>
      </c>
      <c>
        <v>36.878498854041005</v>
      </c>
      <c>
        <v>29.605097560521326</v>
      </c>
      <c>
        <v>0</v>
      </c>
      <c>
        <v>0</v>
      </c>
      <c>
        <v>115.96694782011338</v>
      </c>
    </row>
    <row>
      <c>
        <v>2607690</v>
      </c>
      <c>
        <v>1</v>
      </c>
      <c>
        <is>
          <t>İZMİR</t>
        </is>
      </c>
      <c>
        <v>ÇEŞME</v>
      </c>
      <c>
        <is>
          <t>OG Fideri</t>
        </is>
      </c>
      <c>
        <v>L-424 AKTAŞ MARKET 35-18-L00424_L-425 BELLONA L03_72105247</v>
      </c>
      <c>
        <v>Yangın</v>
      </c>
      <c>
        <v>Dağıtım-OG</v>
      </c>
      <c>
        <v>Uzun</v>
      </c>
      <c>
        <v>Güvenlik</v>
      </c>
      <c>
        <v>Bildirimsiz</v>
      </c>
      <c>
        <is>
          <t>14.07.2023 13:29:08</t>
        </is>
      </c>
      <c>
        <is>
          <t>14.07.2023 15:38:29</t>
        </is>
      </c>
      <c>
        <v>2.155833333</v>
      </c>
      <c>
        <v>0</v>
      </c>
      <c>
        <v>1198</v>
      </c>
      <c>
        <v>0</v>
      </c>
      <c>
        <v>3</v>
      </c>
      <c>
        <v>0</v>
      </c>
      <c>
        <v>631</v>
      </c>
      <c>
        <v>0</v>
      </c>
      <c>
        <v>0</v>
      </c>
      <c>
        <v>0</v>
      </c>
      <c>
        <v>1994.7484025221343</v>
      </c>
      <c>
        <v>0</v>
      </c>
      <c>
        <v>1.5608395317665889</v>
      </c>
      <c>
        <v>0</v>
      </c>
      <c>
        <v>6034.9531036958715</v>
      </c>
      <c>
        <v>0</v>
      </c>
      <c>
        <v>0</v>
      </c>
      <c>
        <v>8031.262345749772</v>
      </c>
    </row>
    <row>
      <c>
        <v>2608022</v>
      </c>
      <c>
        <v>1</v>
      </c>
      <c>
        <is>
          <t>İZMİR</t>
        </is>
      </c>
      <c>
        <v>BUCA</v>
      </c>
      <c>
        <is>
          <t>AG Fideri</t>
        </is>
      </c>
      <c>
        <v>K-4186 35-03-K04186_A_56365330_56365330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14.07.2023 16:49:08</t>
        </is>
      </c>
      <c>
        <is>
          <t>14.07.2023 20:01:15</t>
        </is>
      </c>
      <c>
        <v>3.201944444</v>
      </c>
      <c>
        <v>0</v>
      </c>
      <c>
        <v>503</v>
      </c>
      <c>
        <v>0</v>
      </c>
      <c>
        <v>0</v>
      </c>
      <c>
        <v>0</v>
      </c>
      <c>
        <v>17</v>
      </c>
      <c>
        <v>0</v>
      </c>
      <c>
        <v>0</v>
      </c>
      <c>
        <v>0</v>
      </c>
      <c>
        <v>345.0259397915694</v>
      </c>
      <c>
        <v>0</v>
      </c>
      <c>
        <v>0</v>
      </c>
      <c>
        <v>0</v>
      </c>
      <c>
        <v>39.3367808780357</v>
      </c>
      <c>
        <v>0</v>
      </c>
      <c>
        <v>0</v>
      </c>
      <c>
        <v>384.3627206696051</v>
      </c>
    </row>
    <row>
      <c>
        <v>2607312</v>
      </c>
      <c>
        <v>1</v>
      </c>
      <c>
        <is>
          <t>MANİSA</t>
        </is>
      </c>
      <c>
        <v>YUNUSEMRE</v>
      </c>
      <c>
        <is>
          <t>Kullanıcı Bağlantı Hattı</t>
        </is>
      </c>
      <c>
        <v>GÖKTÜRK SİTESİ TR 45-71-M01179_953190373_953190373</v>
      </c>
      <c>
        <v>AG Branşman Yeraltı Kablo Arızası</v>
      </c>
      <c>
        <v>Dağıtım-AG</v>
      </c>
      <c>
        <v>Uzun</v>
      </c>
      <c>
        <v>Şebeke işletmecisi</v>
      </c>
      <c>
        <v>Bildirimsiz</v>
      </c>
      <c>
        <is>
          <t>14.07.2023 08:17:15</t>
        </is>
      </c>
      <c>
        <is>
          <t>14.07.2023 14:07:58</t>
        </is>
      </c>
      <c>
        <v>5.845277777</v>
      </c>
      <c>
        <v>0</v>
      </c>
      <c>
        <v>16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42.91253036397129</v>
      </c>
      <c>
        <v>0</v>
      </c>
      <c>
        <v>0</v>
      </c>
      <c>
        <v>0</v>
      </c>
      <c>
        <v>0</v>
      </c>
      <c>
        <v>0</v>
      </c>
      <c>
        <v>0</v>
      </c>
      <c>
        <v>42.91253036397129</v>
      </c>
    </row>
    <row>
      <c>
        <v>2608331</v>
      </c>
      <c>
        <v>1</v>
      </c>
      <c>
        <is>
          <t>İZMİR</t>
        </is>
      </c>
      <c>
        <v>FOÇA</v>
      </c>
      <c>
        <is>
          <t>OG Fideri</t>
        </is>
      </c>
      <c>
        <v>FOÇA CEZA İNFAZ KURUMU KÖK 35-23-M00302_HatBaşıAyırıcı_88020580 M03_88020580</v>
      </c>
      <c>
        <v>Plansız Kesinti / Müdahale</v>
      </c>
      <c>
        <v>Dağıtım-OG</v>
      </c>
      <c>
        <v>Uzun</v>
      </c>
      <c>
        <v>Şebeke işletmecisi</v>
      </c>
      <c>
        <v>Bildirimsiz</v>
      </c>
      <c>
        <is>
          <t>14.07.2023 20:06:43</t>
        </is>
      </c>
      <c>
        <is>
          <t>14.07.2023 21:24:52</t>
        </is>
      </c>
      <c>
        <v>1.3025</v>
      </c>
      <c>
        <v>0</v>
      </c>
      <c>
        <v>216</v>
      </c>
      <c>
        <v>0</v>
      </c>
      <c>
        <v>1</v>
      </c>
      <c>
        <v>0</v>
      </c>
      <c>
        <v>61</v>
      </c>
      <c>
        <v>0</v>
      </c>
      <c>
        <v>0</v>
      </c>
      <c>
        <v>0</v>
      </c>
      <c>
        <v>140.5341059122619</v>
      </c>
      <c>
        <v>0</v>
      </c>
      <c>
        <v>0.09483719247656769</v>
      </c>
      <c>
        <v>0</v>
      </c>
      <c>
        <v>69.91168297216012</v>
      </c>
      <c>
        <v>0</v>
      </c>
      <c>
        <v>0</v>
      </c>
      <c>
        <v>210.5406260768986</v>
      </c>
    </row>
    <row>
      <c>
        <v>2607999</v>
      </c>
      <c>
        <v>1</v>
      </c>
      <c>
        <is>
          <t>MANİSA</t>
        </is>
      </c>
      <c>
        <v>ALAŞEHİR</v>
      </c>
      <c>
        <is>
          <t>AG Fideri</t>
        </is>
      </c>
      <c>
        <v>ERENKÖY TR-2 45-73-M00449_A_56400309_56400309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14.07.2023 16:28:36</t>
        </is>
      </c>
      <c>
        <is>
          <t>14.07.2023 17:38:47</t>
        </is>
      </c>
      <c>
        <v>1.169722222</v>
      </c>
      <c>
        <v>0</v>
      </c>
      <c>
        <v>9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1.4883736705392143</v>
      </c>
      <c>
        <v>0</v>
      </c>
      <c>
        <v>0</v>
      </c>
      <c>
        <v>0</v>
      </c>
      <c>
        <v>0</v>
      </c>
      <c>
        <v>0</v>
      </c>
      <c>
        <v>0</v>
      </c>
      <c>
        <v>1.4883736705392143</v>
      </c>
    </row>
    <row>
      <c>
        <v>2608663</v>
      </c>
      <c>
        <v>1</v>
      </c>
      <c>
        <is>
          <t>İZMİR</t>
        </is>
      </c>
      <c>
        <v>KONAK</v>
      </c>
      <c>
        <is>
          <t>Kullanıcı Bağlantı Hattı</t>
        </is>
      </c>
      <c>
        <v>K-782 35-01-K00782_911172386_911172386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14.07.2023 23:49:09</t>
        </is>
      </c>
      <c>
        <is>
          <t>15.07.2023 01:43:21</t>
        </is>
      </c>
      <c>
        <v>1.903333333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0.5961408499275375</v>
      </c>
      <c>
        <v>0</v>
      </c>
      <c>
        <v>0</v>
      </c>
      <c>
        <v>0</v>
      </c>
      <c>
        <v>0</v>
      </c>
      <c>
        <v>0</v>
      </c>
      <c>
        <v>0</v>
      </c>
      <c>
        <v>0.5961408499275375</v>
      </c>
    </row>
    <row>
      <c>
        <v>2608371</v>
      </c>
      <c>
        <v>1</v>
      </c>
      <c>
        <is>
          <t>İZMİR</t>
        </is>
      </c>
      <c>
        <v>KİRAZ</v>
      </c>
      <c>
        <is>
          <t>AG Fideri</t>
        </is>
      </c>
      <c>
        <v>ÖRENCİK AVCILAR TR-8 35-31-L00492_A_72237937_72237937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14.07.2023 20:22:59</t>
        </is>
      </c>
      <c>
        <is>
          <t>14.07.2023 23:52:00</t>
        </is>
      </c>
      <c>
        <v>3.483611111</v>
      </c>
      <c>
        <v>0</v>
      </c>
      <c>
        <v>5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2.745385394990655</v>
      </c>
      <c>
        <v>0</v>
      </c>
      <c>
        <v>0</v>
      </c>
      <c>
        <v>0</v>
      </c>
      <c>
        <v>0</v>
      </c>
      <c>
        <v>0</v>
      </c>
      <c>
        <v>0</v>
      </c>
      <c>
        <v>2.745385394990655</v>
      </c>
    </row>
    <row>
      <c>
        <v>2608231</v>
      </c>
      <c>
        <v>1</v>
      </c>
      <c>
        <is>
          <t>İZMİR</t>
        </is>
      </c>
      <c>
        <v>ÖDEMİŞ</v>
      </c>
      <c>
        <is>
          <t>AG Fideri</t>
        </is>
      </c>
      <c>
        <v>TR-61 HALİM AVCI GRB. 35-15-L00061_B_56407037_56407037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14.07.2023 18:56:29</t>
        </is>
      </c>
      <c>
        <is>
          <t>15.07.2023 02:00:16</t>
        </is>
      </c>
      <c>
        <v>7.063055555</v>
      </c>
      <c>
        <v>0</v>
      </c>
      <c>
        <v>6</v>
      </c>
      <c>
        <v>0</v>
      </c>
      <c>
        <v>8</v>
      </c>
      <c>
        <v>0</v>
      </c>
      <c>
        <v>2</v>
      </c>
      <c>
        <v>0</v>
      </c>
      <c>
        <v>0</v>
      </c>
      <c>
        <v>0</v>
      </c>
      <c>
        <v>7.024199095659321</v>
      </c>
      <c>
        <v>0</v>
      </c>
      <c>
        <v>253.5521562652732</v>
      </c>
      <c>
        <v>0</v>
      </c>
      <c>
        <v>41.501287913025934</v>
      </c>
      <c>
        <v>0</v>
      </c>
      <c>
        <v>0</v>
      </c>
      <c>
        <v>302.0776432739584</v>
      </c>
    </row>
    <row>
      <c>
        <v>2607398</v>
      </c>
      <c>
        <v>1</v>
      </c>
      <c>
        <is>
          <t>İZMİR</t>
        </is>
      </c>
      <c>
        <v>MENDERES</v>
      </c>
      <c>
        <is>
          <t>Dağıtım Transformatörü</t>
        </is>
      </c>
      <c>
        <v>YONCAKÖY TR-2 35-13-L00073_35-13-L00073_66469877</v>
      </c>
      <c>
        <v>Şebeke Bakım Çalışması</v>
      </c>
      <c>
        <v>Dağıtım-AG</v>
      </c>
      <c>
        <v>Uzun</v>
      </c>
      <c>
        <v>Şebeke işletmecisi</v>
      </c>
      <c>
        <v>Bildirimli</v>
      </c>
      <c>
        <is>
          <t>14.07.2023 09:10:00</t>
        </is>
      </c>
      <c>
        <is>
          <t>14.07.2023 16:08:00</t>
        </is>
      </c>
      <c>
        <v>6.966666666</v>
      </c>
      <c>
        <v>0</v>
      </c>
      <c>
        <v>188</v>
      </c>
      <c>
        <v>0</v>
      </c>
      <c>
        <v>0</v>
      </c>
      <c>
        <v>0</v>
      </c>
      <c>
        <v>10</v>
      </c>
      <c>
        <v>0</v>
      </c>
      <c>
        <v>0</v>
      </c>
      <c>
        <v>0</v>
      </c>
      <c>
        <v>435.29854083681903</v>
      </c>
      <c>
        <v>0</v>
      </c>
      <c>
        <v>0</v>
      </c>
      <c>
        <v>0</v>
      </c>
      <c>
        <v>189.49808946987054</v>
      </c>
      <c>
        <v>0</v>
      </c>
      <c>
        <v>0</v>
      </c>
      <c>
        <v>624.7966303066896</v>
      </c>
    </row>
    <row>
      <c>
        <v>2608122</v>
      </c>
      <c>
        <v>1</v>
      </c>
      <c>
        <is>
          <t>MANİSA</t>
        </is>
      </c>
      <c>
        <v>SARUHANLI</v>
      </c>
      <c>
        <is>
          <t>Dağıtım Transformatörü</t>
        </is>
      </c>
      <c>
        <v>SARUHANLI TR-16 45-80-M00016_45-80-M00016_2355925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14.07.2023 17:50:26</t>
        </is>
      </c>
      <c>
        <is>
          <t>14.07.2023 18:31:05</t>
        </is>
      </c>
      <c>
        <v>0.6775</v>
      </c>
      <c>
        <v>0</v>
      </c>
      <c>
        <v>408</v>
      </c>
      <c>
        <v>0</v>
      </c>
      <c>
        <v>2</v>
      </c>
      <c>
        <v>0</v>
      </c>
      <c>
        <v>16</v>
      </c>
      <c>
        <v>0</v>
      </c>
      <c>
        <v>0</v>
      </c>
      <c>
        <v>0</v>
      </c>
      <c>
        <v>95.08061816899716</v>
      </c>
      <c>
        <v>0</v>
      </c>
      <c>
        <v>11.71891102078521</v>
      </c>
      <c>
        <v>0</v>
      </c>
      <c>
        <v>7.400062186844701</v>
      </c>
      <c>
        <v>0</v>
      </c>
      <c>
        <v>0</v>
      </c>
      <c>
        <v>114.19959137662708</v>
      </c>
    </row>
    <row>
      <c>
        <v>2607936</v>
      </c>
      <c>
        <v>1</v>
      </c>
      <c>
        <is>
          <t>MANİSA</t>
        </is>
      </c>
      <c>
        <v>SALİHLİ</v>
      </c>
      <c>
        <is>
          <t>AG Fideri</t>
        </is>
      </c>
      <c>
        <v>TAYTAN BEZİRGANLI TR-2 45-78-M00267__83975753_83975753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14.07.2023 15:58:42</t>
        </is>
      </c>
      <c>
        <is>
          <t>14.07.2023 19:54:24</t>
        </is>
      </c>
      <c>
        <v>3.928333333</v>
      </c>
      <c>
        <v>0</v>
      </c>
      <c>
        <v>57</v>
      </c>
      <c>
        <v>0</v>
      </c>
      <c>
        <v>8</v>
      </c>
      <c>
        <v>0</v>
      </c>
      <c>
        <v>3</v>
      </c>
      <c>
        <v>0</v>
      </c>
      <c>
        <v>0</v>
      </c>
      <c>
        <v>0</v>
      </c>
      <c>
        <v>46.87804625460767</v>
      </c>
      <c>
        <v>0</v>
      </c>
      <c>
        <v>26.520784524858442</v>
      </c>
      <c>
        <v>0</v>
      </c>
      <c>
        <v>0.041478822581858664</v>
      </c>
      <c>
        <v>0</v>
      </c>
      <c>
        <v>0</v>
      </c>
      <c>
        <v>73.44030960204798</v>
      </c>
    </row>
    <row>
      <c>
        <v>2607289</v>
      </c>
      <c>
        <v>1</v>
      </c>
      <c>
        <is>
          <t>MANİSA</t>
        </is>
      </c>
      <c>
        <v>ALAŞEHİR</v>
      </c>
      <c>
        <is>
          <t>DM</t>
        </is>
      </c>
      <c>
        <v>KEMALİYE DM (TR-1) 45-73-M00150_İSMETİYE M02_66716001</v>
      </c>
      <c>
        <v>Manevra</v>
      </c>
      <c>
        <v>Dağıtım-OG</v>
      </c>
      <c>
        <v>Uzun</v>
      </c>
      <c>
        <v>Şebeke işletmecisi</v>
      </c>
      <c>
        <v>Bildirimsiz</v>
      </c>
      <c>
        <is>
          <t>14.07.2023 12:47:00</t>
        </is>
      </c>
      <c>
        <is>
          <t>14.07.2023 13:06:00</t>
        </is>
      </c>
      <c>
        <v>0.316666666</v>
      </c>
      <c>
        <v>19</v>
      </c>
      <c>
        <v>377</v>
      </c>
      <c>
        <v>153</v>
      </c>
      <c>
        <v>183</v>
      </c>
      <c>
        <v>18</v>
      </c>
      <c>
        <v>33</v>
      </c>
      <c>
        <v>1</v>
      </c>
      <c>
        <v>0</v>
      </c>
      <c>
        <v>2.3552091018707353</v>
      </c>
      <c>
        <v>28.93809747830327</v>
      </c>
      <c>
        <v>195.369212470604</v>
      </c>
      <c>
        <v>169.34320594334415</v>
      </c>
      <c>
        <v>19.269886405336887</v>
      </c>
      <c>
        <v>14.710614219094726</v>
      </c>
      <c>
        <v>45.2896145042</v>
      </c>
      <c>
        <v>0</v>
      </c>
      <c>
        <v>475.2758401227538</v>
      </c>
    </row>
    <row>
      <c>
        <v>2607836</v>
      </c>
      <c>
        <v>1</v>
      </c>
      <c>
        <is>
          <t>İZMİR</t>
        </is>
      </c>
      <c>
        <v>BORNOVA</v>
      </c>
      <c>
        <is>
          <t>OG Fideri</t>
        </is>
      </c>
      <c>
        <v>M-2542 35-02-M02542_M-1275 M01_81703146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14.07.2023 14:58:14</t>
        </is>
      </c>
      <c>
        <is>
          <t>14.07.2023 17:51:13</t>
        </is>
      </c>
      <c>
        <v>2.883055555</v>
      </c>
      <c>
        <v>0</v>
      </c>
      <c>
        <v>9918</v>
      </c>
      <c>
        <v>0</v>
      </c>
      <c>
        <v>2</v>
      </c>
      <c>
        <v>1</v>
      </c>
      <c>
        <v>795</v>
      </c>
      <c>
        <v>0</v>
      </c>
      <c>
        <v>1</v>
      </c>
      <c>
        <v>0</v>
      </c>
      <c>
        <v>7256.689888844917</v>
      </c>
      <c>
        <v>0</v>
      </c>
      <c>
        <v>0.5479771698414444</v>
      </c>
      <c>
        <v>72.94413091923136</v>
      </c>
      <c>
        <v>3342.5021843085096</v>
      </c>
      <c>
        <v>0</v>
      </c>
      <c>
        <v>0</v>
      </c>
      <c>
        <v>10672.6841812425</v>
      </c>
    </row>
    <row>
      <c>
        <v>2608128</v>
      </c>
      <c>
        <v>1</v>
      </c>
      <c>
        <is>
          <t>MANİSA</t>
        </is>
      </c>
      <c>
        <v>YUNUSEMRE</v>
      </c>
      <c>
        <is>
          <t>Dağıtım Transformatörü</t>
        </is>
      </c>
      <c>
        <v>DM-21/19 (BATI SK) 45-71-M00468_45-71-M00468_72108161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14.07.2023 17:58:00</t>
        </is>
      </c>
      <c>
        <is>
          <t>14.07.2023 20:37:27</t>
        </is>
      </c>
      <c>
        <v>2.6575</v>
      </c>
      <c>
        <v>0</v>
      </c>
      <c>
        <v>114</v>
      </c>
      <c>
        <v>0</v>
      </c>
      <c>
        <v>0</v>
      </c>
      <c>
        <v>0</v>
      </c>
      <c>
        <v>6</v>
      </c>
      <c>
        <v>0</v>
      </c>
      <c>
        <v>0</v>
      </c>
      <c>
        <v>0</v>
      </c>
      <c>
        <v>74.72122014361808</v>
      </c>
      <c>
        <v>0</v>
      </c>
      <c>
        <v>0</v>
      </c>
      <c>
        <v>0</v>
      </c>
      <c>
        <v>61.007404166175206</v>
      </c>
      <c>
        <v>0</v>
      </c>
      <c>
        <v>0</v>
      </c>
      <c>
        <v>135.7286243097933</v>
      </c>
    </row>
    <row>
      <c>
        <v>2607275</v>
      </c>
      <c>
        <v>1</v>
      </c>
      <c>
        <is>
          <t>MANİSA</t>
        </is>
      </c>
      <c>
        <v>YUNUSEMRE</v>
      </c>
      <c>
        <is>
          <t>KÖK</t>
        </is>
      </c>
      <c>
        <v>SİYEKLİ KÖK 45-71-M00185_DAĞYENİCE M07_72256967</v>
      </c>
      <c>
        <v>Şebeke Yenileme ve Kapasite Artışı Çalışması</v>
      </c>
      <c>
        <v>Dağıtım-OG</v>
      </c>
      <c>
        <v>Uzun</v>
      </c>
      <c>
        <v>Şebeke işletmecisi</v>
      </c>
      <c>
        <v>Bildirimli</v>
      </c>
      <c>
        <is>
          <t>14.07.2023 07:01:37</t>
        </is>
      </c>
      <c>
        <is>
          <t>14.07.2023 15:22:44</t>
        </is>
      </c>
      <c>
        <v>8.351944444</v>
      </c>
      <c>
        <v>7</v>
      </c>
      <c>
        <v>1189</v>
      </c>
      <c>
        <v>4</v>
      </c>
      <c>
        <v>3</v>
      </c>
      <c>
        <v>3</v>
      </c>
      <c>
        <v>85</v>
      </c>
      <c>
        <v>0</v>
      </c>
      <c>
        <v>0</v>
      </c>
      <c>
        <v>12.553806509720001</v>
      </c>
      <c>
        <v>1131.591780686927</v>
      </c>
      <c>
        <v>214.77697601952678</v>
      </c>
      <c>
        <v>40.77045320396448</v>
      </c>
      <c>
        <v>347.1355631200132</v>
      </c>
      <c>
        <v>193.71370689803283</v>
      </c>
      <c>
        <v>0</v>
      </c>
      <c>
        <v>0</v>
      </c>
      <c>
        <v>1940.5422864381844</v>
      </c>
    </row>
    <row>
      <c>
        <v>2607773</v>
      </c>
      <c>
        <v>1</v>
      </c>
      <c>
        <is>
          <t>İZMİR</t>
        </is>
      </c>
      <c>
        <v>TORBALI</v>
      </c>
      <c>
        <is>
          <t>Dağıtım Transformatörü</t>
        </is>
      </c>
      <c>
        <v>ÇAYBAŞI DM-1/10 35-26-L00214_35-26-L00214_65966295</v>
      </c>
      <c>
        <v>Şebeke Yenileme ve Kapasite Artışı Çalışması</v>
      </c>
      <c>
        <v>Dağıtım-AG</v>
      </c>
      <c>
        <v>Uzun</v>
      </c>
      <c>
        <v>Şebeke işletmecisi</v>
      </c>
      <c>
        <v>Bildirimli</v>
      </c>
      <c>
        <is>
          <t>14.07.2023 13:42:00</t>
        </is>
      </c>
      <c>
        <is>
          <t>14.07.2023 15:20:00</t>
        </is>
      </c>
      <c>
        <v>1.633333333</v>
      </c>
      <c>
        <v>0</v>
      </c>
      <c>
        <v>92</v>
      </c>
      <c>
        <v>0</v>
      </c>
      <c>
        <v>2</v>
      </c>
      <c>
        <v>0</v>
      </c>
      <c>
        <v>3</v>
      </c>
      <c>
        <v>0</v>
      </c>
      <c>
        <v>0</v>
      </c>
      <c>
        <v>0</v>
      </c>
      <c>
        <v>39.79329269252338</v>
      </c>
      <c>
        <v>0</v>
      </c>
      <c>
        <v>1.7988146351318401</v>
      </c>
      <c>
        <v>0</v>
      </c>
      <c>
        <v>0.005175071658639999</v>
      </c>
      <c>
        <v>0</v>
      </c>
      <c>
        <v>0</v>
      </c>
      <c>
        <v>41.59728239931386</v>
      </c>
    </row>
    <row>
      <c>
        <v>2607418</v>
      </c>
      <c>
        <v>1</v>
      </c>
      <c>
        <is>
          <t>MANİSA</t>
        </is>
      </c>
      <c>
        <v>TURGUTLU</v>
      </c>
      <c>
        <is>
          <t>OG Fideri</t>
        </is>
      </c>
      <c>
        <v>URGANLI TR-4 45-83-M00554_MERA M01_2328743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14.07.2023 09:50:34</t>
        </is>
      </c>
      <c>
        <is>
          <t>14.07.2023 11:34:21</t>
        </is>
      </c>
      <c>
        <v>1.729722222</v>
      </c>
      <c>
        <v>2</v>
      </c>
      <c>
        <v>0</v>
      </c>
      <c>
        <v>103</v>
      </c>
      <c>
        <v>1</v>
      </c>
      <c>
        <v>6</v>
      </c>
      <c>
        <v>0</v>
      </c>
      <c>
        <v>0</v>
      </c>
      <c>
        <v>0</v>
      </c>
      <c>
        <v>0.4067443989553561</v>
      </c>
      <c>
        <v>0</v>
      </c>
      <c>
        <v>531.6684052316831</v>
      </c>
      <c>
        <v>3.8832936476142197</v>
      </c>
      <c>
        <v>10.242923369137886</v>
      </c>
      <c>
        <v>0</v>
      </c>
      <c>
        <v>0</v>
      </c>
      <c>
        <v>0</v>
      </c>
      <c>
        <v>546.2013666473905</v>
      </c>
    </row>
    <row>
      <c>
        <v>2608082</v>
      </c>
      <c>
        <v>1</v>
      </c>
      <c>
        <is>
          <t>MANİSA</t>
        </is>
      </c>
      <c>
        <v>TURGUTLU</v>
      </c>
      <c>
        <is>
          <t>AG Fideri</t>
        </is>
      </c>
      <c>
        <v>TR-2/115 45-83-L00115_B_56401683_56401683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14.07.2023 17:35:40</t>
        </is>
      </c>
      <c>
        <is>
          <t>14.07.2023 18:33:54</t>
        </is>
      </c>
      <c>
        <v>0.970555555</v>
      </c>
      <c>
        <v>0</v>
      </c>
      <c>
        <v>490</v>
      </c>
      <c>
        <v>0</v>
      </c>
      <c>
        <v>0</v>
      </c>
      <c>
        <v>0</v>
      </c>
      <c>
        <v>51</v>
      </c>
      <c>
        <v>0</v>
      </c>
      <c>
        <v>0</v>
      </c>
      <c>
        <v>0</v>
      </c>
      <c>
        <v>97.09585714555315</v>
      </c>
      <c>
        <v>0</v>
      </c>
      <c>
        <v>0</v>
      </c>
      <c>
        <v>0</v>
      </c>
      <c>
        <v>16.64890127420274</v>
      </c>
      <c>
        <v>0</v>
      </c>
      <c>
        <v>0</v>
      </c>
      <c>
        <v>113.7447584197559</v>
      </c>
    </row>
    <row>
      <c>
        <v>2608294</v>
      </c>
      <c>
        <v>1</v>
      </c>
      <c>
        <is>
          <t>MANİSA</t>
        </is>
      </c>
      <c>
        <v>SARUHANLI</v>
      </c>
      <c>
        <is>
          <t>Dağıtım Transformatörü</t>
        </is>
      </c>
      <c>
        <v>SARUHANLI TR-16 45-80-M00016_45-80-M00016_2355925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14.07.2023 19:39:43</t>
        </is>
      </c>
      <c>
        <is>
          <t>14.07.2023 20:25:31</t>
        </is>
      </c>
      <c>
        <v>0.763333333</v>
      </c>
      <c>
        <v>0</v>
      </c>
      <c>
        <v>409</v>
      </c>
      <c>
        <v>0</v>
      </c>
      <c>
        <v>2</v>
      </c>
      <c>
        <v>0</v>
      </c>
      <c>
        <v>16</v>
      </c>
      <c>
        <v>0</v>
      </c>
      <c>
        <v>0</v>
      </c>
      <c>
        <v>0</v>
      </c>
      <c>
        <v>104.36516197809769</v>
      </c>
      <c>
        <v>0</v>
      </c>
      <c>
        <v>13.725028085223439</v>
      </c>
      <c>
        <v>0</v>
      </c>
      <c>
        <v>7.356819005798079</v>
      </c>
      <c>
        <v>0</v>
      </c>
      <c>
        <v>0</v>
      </c>
      <c>
        <v>125.4470090691192</v>
      </c>
    </row>
    <row>
      <c>
        <v>2608606</v>
      </c>
      <c>
        <v>1</v>
      </c>
      <c>
        <is>
          <t>MANİSA</t>
        </is>
      </c>
      <c>
        <v>AKHİSAR</v>
      </c>
      <c>
        <is>
          <t>OG Fideri</t>
        </is>
      </c>
      <c>
        <v>TR-2/12 45-72-L01016_DAHİLİ TRAFO L01_79524870</v>
      </c>
      <c>
        <v>OG Trafo Arızası</v>
      </c>
      <c>
        <v>Dağıtım-OG</v>
      </c>
      <c>
        <v>Uzun</v>
      </c>
      <c>
        <v>Şebeke işletmecisi</v>
      </c>
      <c>
        <v>Bildirimsiz</v>
      </c>
      <c>
        <is>
          <t>14.07.2023 23:13:16</t>
        </is>
      </c>
      <c>
        <is>
          <t>15.07.2023 08:03:11</t>
        </is>
      </c>
      <c>
        <v>8.831944444</v>
      </c>
      <c>
        <v>0</v>
      </c>
      <c>
        <v>1180</v>
      </c>
      <c>
        <v>0</v>
      </c>
      <c>
        <v>14</v>
      </c>
      <c>
        <v>0</v>
      </c>
      <c>
        <v>101</v>
      </c>
      <c>
        <v>0</v>
      </c>
      <c>
        <v>0</v>
      </c>
      <c>
        <v>0</v>
      </c>
      <c>
        <v>1511.5533614777598</v>
      </c>
      <c>
        <v>0</v>
      </c>
      <c>
        <v>2.9224308297113524</v>
      </c>
      <c>
        <v>0</v>
      </c>
      <c>
        <v>440.6313209542665</v>
      </c>
      <c>
        <v>0</v>
      </c>
      <c>
        <v>0</v>
      </c>
      <c>
        <v>1955.1071132617378</v>
      </c>
    </row>
    <row>
      <c>
        <v>2608314</v>
      </c>
      <c>
        <v>1</v>
      </c>
      <c>
        <is>
          <t>MANİSA</t>
        </is>
      </c>
      <c>
        <v>AKHİSAR</v>
      </c>
      <c>
        <is>
          <t>Saha Dağıtım Kutusu (SDK)</t>
        </is>
      </c>
      <c>
        <v>TR-1/40 KÖK 45-72-M00040_H H2_66603942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14.07.2023 19:51:56</t>
        </is>
      </c>
      <c>
        <is>
          <t>14.07.2023 20:40:12</t>
        </is>
      </c>
      <c>
        <v>0.804444444</v>
      </c>
      <c>
        <v>0</v>
      </c>
      <c>
        <v>198</v>
      </c>
      <c>
        <v>0</v>
      </c>
      <c>
        <v>9</v>
      </c>
      <c>
        <v>0</v>
      </c>
      <c>
        <v>8</v>
      </c>
      <c>
        <v>0</v>
      </c>
      <c>
        <v>0</v>
      </c>
      <c>
        <v>0</v>
      </c>
      <c>
        <v>36.965758850020045</v>
      </c>
      <c>
        <v>0</v>
      </c>
      <c>
        <v>1.7460682060011605</v>
      </c>
      <c>
        <v>0</v>
      </c>
      <c>
        <v>3.830059892194734</v>
      </c>
      <c>
        <v>0</v>
      </c>
      <c>
        <v>0</v>
      </c>
      <c>
        <v>42.54188694821594</v>
      </c>
    </row>
    <row>
      <c>
        <v>2608337</v>
      </c>
      <c>
        <v>1</v>
      </c>
      <c>
        <is>
          <t>İZMİR</t>
        </is>
      </c>
      <c>
        <v>BUCA</v>
      </c>
      <c>
        <is>
          <t>AG Fideri</t>
        </is>
      </c>
      <c>
        <v>M-326 35-03-M00326__72410745_72410745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14.07.2023 20:07:38</t>
        </is>
      </c>
      <c>
        <is>
          <t>14.07.2023 21:45:27</t>
        </is>
      </c>
      <c>
        <v>1.630277777</v>
      </c>
      <c>
        <v>0</v>
      </c>
      <c>
        <v>24</v>
      </c>
      <c>
        <v>0</v>
      </c>
      <c>
        <v>6</v>
      </c>
      <c>
        <v>0</v>
      </c>
      <c>
        <v>3</v>
      </c>
      <c>
        <v>0</v>
      </c>
      <c>
        <v>0</v>
      </c>
      <c>
        <v>0</v>
      </c>
      <c>
        <v>9.913532807880502</v>
      </c>
      <c>
        <v>0</v>
      </c>
      <c>
        <v>2.155964516275824</v>
      </c>
      <c>
        <v>0</v>
      </c>
      <c>
        <v>3.0432660540164322</v>
      </c>
      <c>
        <v>0</v>
      </c>
      <c>
        <v>0</v>
      </c>
      <c>
        <v>15.112763378172758</v>
      </c>
    </row>
    <row>
      <c>
        <v>2607206</v>
      </c>
      <c>
        <v>1</v>
      </c>
      <c>
        <is>
          <t>İZMİR</t>
        </is>
      </c>
      <c>
        <v>KARŞIYAKA</v>
      </c>
      <c>
        <is>
          <t>Kullanıcı Bağlantı Hattı</t>
        </is>
      </c>
      <c>
        <v>K-3734 35-04-K03734_912687995_912687995</v>
      </c>
      <c>
        <v>Üçüncü Şahısların Vermiş Olduğu Hasarlar</v>
      </c>
      <c>
        <v>Dağıtım-AG</v>
      </c>
      <c>
        <v>Uzun</v>
      </c>
      <c>
        <v>Dışsal</v>
      </c>
      <c>
        <v>Bildirimsiz</v>
      </c>
      <c>
        <is>
          <t>14.07.2023 03:24:20</t>
        </is>
      </c>
      <c>
        <is>
          <t>14.07.2023 04:30:56</t>
        </is>
      </c>
      <c>
        <v>1.11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0.9213085903277256</v>
      </c>
      <c>
        <v>0</v>
      </c>
      <c>
        <v>0</v>
      </c>
      <c>
        <v>0</v>
      </c>
      <c>
        <v>0</v>
      </c>
      <c>
        <v>0</v>
      </c>
      <c>
        <v>0</v>
      </c>
      <c>
        <v>0.9213085903277256</v>
      </c>
    </row>
    <row>
      <c>
        <v>2608145</v>
      </c>
      <c>
        <v>1</v>
      </c>
      <c>
        <is>
          <t>İZMİR</t>
        </is>
      </c>
      <c>
        <v>FOÇA</v>
      </c>
      <c>
        <is>
          <t>AG Fideri</t>
        </is>
      </c>
      <c>
        <v>YENİ BAĞARASI TR-1 35-23-M00207_42067279_56357382_56357382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14.07.2023 17:54:33</t>
        </is>
      </c>
      <c>
        <is>
          <t>14.07.2023 18:54:01</t>
        </is>
      </c>
      <c>
        <v>0.991111111</v>
      </c>
      <c>
        <v>0</v>
      </c>
      <c>
        <v>141</v>
      </c>
      <c>
        <v>0</v>
      </c>
      <c>
        <v>0</v>
      </c>
      <c>
        <v>0</v>
      </c>
      <c>
        <v>25</v>
      </c>
      <c>
        <v>0</v>
      </c>
      <c>
        <v>0</v>
      </c>
      <c>
        <v>0</v>
      </c>
      <c>
        <v>36.15892984834009</v>
      </c>
      <c>
        <v>0</v>
      </c>
      <c>
        <v>0</v>
      </c>
      <c>
        <v>0</v>
      </c>
      <c>
        <v>36.24276317032416</v>
      </c>
      <c>
        <v>0</v>
      </c>
      <c>
        <v>0</v>
      </c>
      <c>
        <v>72.40169301866425</v>
      </c>
    </row>
    <row>
      <c>
        <v>2608394</v>
      </c>
      <c>
        <v>1</v>
      </c>
      <c>
        <is>
          <t>İZMİR</t>
        </is>
      </c>
      <c>
        <v>MENDERES</v>
      </c>
      <c>
        <is>
          <t>OG Fideri</t>
        </is>
      </c>
      <c>
        <v>TR-50 35-22-M00050_DEREKÖY M03_82002741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14.07.2023 20:44:52</t>
        </is>
      </c>
      <c>
        <is>
          <t>14.07.2023 21:24:26</t>
        </is>
      </c>
      <c>
        <v>0.659444444</v>
      </c>
      <c>
        <v>0</v>
      </c>
      <c>
        <v>1446</v>
      </c>
      <c>
        <v>0</v>
      </c>
      <c>
        <v>114</v>
      </c>
      <c>
        <v>3</v>
      </c>
      <c>
        <v>171</v>
      </c>
      <c>
        <v>0</v>
      </c>
      <c>
        <v>0</v>
      </c>
      <c>
        <v>0</v>
      </c>
      <c>
        <v>277.8254923279944</v>
      </c>
      <c>
        <v>0</v>
      </c>
      <c>
        <v>43.31490114518758</v>
      </c>
      <c>
        <v>38.101645903182494</v>
      </c>
      <c>
        <v>127.9622618295132</v>
      </c>
      <c>
        <v>0</v>
      </c>
      <c>
        <v>0</v>
      </c>
      <c>
        <v>487.2043012058777</v>
      </c>
    </row>
    <row>
      <c>
        <v>2608351</v>
      </c>
      <c>
        <v>1</v>
      </c>
      <c>
        <is>
          <t>İZMİR</t>
        </is>
      </c>
      <c>
        <v>ÇEŞME</v>
      </c>
      <c>
        <is>
          <t>Saha Dağıtım Kutusu (SDK)</t>
        </is>
      </c>
      <c>
        <v>L-296 35-18-L00296_6179941 B01_5937846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14.07.2023 20:17:07</t>
        </is>
      </c>
      <c>
        <is>
          <t>14.07.2023 21:16:11</t>
        </is>
      </c>
      <c>
        <v>0.984444444</v>
      </c>
      <c>
        <v>0</v>
      </c>
      <c>
        <v>5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7.7179778708684355</v>
      </c>
      <c>
        <v>0</v>
      </c>
      <c>
        <v>0</v>
      </c>
      <c>
        <v>0</v>
      </c>
      <c>
        <v>0</v>
      </c>
      <c>
        <v>0</v>
      </c>
      <c>
        <v>0</v>
      </c>
      <c>
        <v>7.7179778708684355</v>
      </c>
    </row>
    <row>
      <c>
        <v>2608500</v>
      </c>
      <c>
        <v>1</v>
      </c>
      <c>
        <is>
          <t>İZMİR</t>
        </is>
      </c>
      <c>
        <v>BAYRAKLI</v>
      </c>
      <c>
        <is>
          <t>TM Fideri</t>
        </is>
      </c>
      <c>
        <v>KARŞIYAKA GIS TM 35-04-A00002_Karşıyaka-20 K34_2053599</v>
      </c>
      <c>
        <v>OG Kablo Başlığı Arızası</v>
      </c>
      <c>
        <v>Dağıtım-OG</v>
      </c>
      <c>
        <v>Uzun</v>
      </c>
      <c>
        <v>Şebeke işletmecisi</v>
      </c>
      <c>
        <v>Bildirimsiz</v>
      </c>
      <c>
        <is>
          <t>14.07.2023 21:35:04</t>
        </is>
      </c>
      <c>
        <is>
          <t>15.07.2023 00:23:27</t>
        </is>
      </c>
      <c>
        <v>2.806388888</v>
      </c>
      <c>
        <v>0</v>
      </c>
      <c>
        <v>3068</v>
      </c>
      <c>
        <v>0</v>
      </c>
      <c>
        <v>0</v>
      </c>
      <c>
        <v>2</v>
      </c>
      <c>
        <v>2172</v>
      </c>
      <c>
        <v>0</v>
      </c>
      <c>
        <v>0</v>
      </c>
      <c>
        <v>0</v>
      </c>
      <c>
        <v>2235.4910905062106</v>
      </c>
      <c>
        <v>0</v>
      </c>
      <c>
        <v>0</v>
      </c>
      <c>
        <v>33.82143181729095</v>
      </c>
      <c>
        <v>5703.688639943807</v>
      </c>
      <c>
        <v>0</v>
      </c>
      <c>
        <v>0</v>
      </c>
      <c>
        <v>7973.001162267308</v>
      </c>
    </row>
    <row>
      <c>
        <v>2607762</v>
      </c>
      <c>
        <v>1</v>
      </c>
      <c>
        <is>
          <t>İZMİR</t>
        </is>
      </c>
      <c>
        <v>KARŞIYAKA</v>
      </c>
      <c>
        <is>
          <t>Saha Dağıtım Kutusu (SDK)</t>
        </is>
      </c>
      <c>
        <v>M-2958 35-04-M02958_A A01b_95323699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14.07.2023 14:23:38</t>
        </is>
      </c>
      <c>
        <is>
          <t>14.07.2023 16:16:45</t>
        </is>
      </c>
      <c>
        <v>1.885277777</v>
      </c>
      <c>
        <v>0</v>
      </c>
      <c>
        <v>164</v>
      </c>
      <c>
        <v>0</v>
      </c>
      <c>
        <v>0</v>
      </c>
      <c>
        <v>0</v>
      </c>
      <c>
        <v>10</v>
      </c>
      <c>
        <v>0</v>
      </c>
      <c>
        <v>0</v>
      </c>
      <c>
        <v>0</v>
      </c>
      <c>
        <v>104.54144663220238</v>
      </c>
      <c>
        <v>0</v>
      </c>
      <c>
        <v>0</v>
      </c>
      <c>
        <v>0</v>
      </c>
      <c>
        <v>23.859281978402787</v>
      </c>
      <c>
        <v>0</v>
      </c>
      <c>
        <v>0</v>
      </c>
      <c>
        <v>128.40072861060517</v>
      </c>
    </row>
    <row>
      <c>
        <v>2607407</v>
      </c>
      <c>
        <v>1</v>
      </c>
      <c>
        <is>
          <t>İZMİR</t>
        </is>
      </c>
      <c>
        <v>ÇEŞME</v>
      </c>
      <c>
        <is>
          <t>OG Fideri</t>
        </is>
      </c>
      <c>
        <v>L-291 35-18-L00291_L-292 OVACIK YOLU (KERİMOĞLU) L03_72186853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14.07.2023 09:21:51</t>
        </is>
      </c>
      <c>
        <is>
          <t>14.07.2023 12:05:22</t>
        </is>
      </c>
      <c>
        <v>2.725277777</v>
      </c>
      <c>
        <v>0</v>
      </c>
      <c>
        <v>23</v>
      </c>
      <c>
        <v>2</v>
      </c>
      <c>
        <v>39</v>
      </c>
      <c>
        <v>1</v>
      </c>
      <c>
        <v>24</v>
      </c>
      <c>
        <v>0</v>
      </c>
      <c>
        <v>0</v>
      </c>
      <c>
        <v>0</v>
      </c>
      <c>
        <v>46.41707503054964</v>
      </c>
      <c>
        <v>101.20951177497312</v>
      </c>
      <c>
        <v>108.68900219861665</v>
      </c>
      <c>
        <v>259.1297707118723</v>
      </c>
      <c>
        <v>156.73626913282965</v>
      </c>
      <c>
        <v>0</v>
      </c>
      <c>
        <v>0</v>
      </c>
      <c>
        <v>672.1816288488415</v>
      </c>
    </row>
    <row>
      <c>
        <v>2608048</v>
      </c>
      <c>
        <v>1</v>
      </c>
      <c>
        <is>
          <t>MANİSA</t>
        </is>
      </c>
      <c>
        <v>SARIGÖL</v>
      </c>
      <c>
        <is>
          <t>OG Fideri</t>
        </is>
      </c>
      <c>
        <v>SARIGÖL TR-47 45-79-M00047_DAĞITIM TRF TR-47 M01_65918702</v>
      </c>
      <c>
        <v>OG Trafo Arızası</v>
      </c>
      <c>
        <v>Dağıtım-OG</v>
      </c>
      <c>
        <v>Uzun</v>
      </c>
      <c>
        <v>Şebeke işletmecisi</v>
      </c>
      <c>
        <v>Bildirimsiz</v>
      </c>
      <c>
        <is>
          <t>14.07.2023 17:10:05</t>
        </is>
      </c>
      <c>
        <is>
          <t>14.07.2023 18:26:57</t>
        </is>
      </c>
      <c>
        <v>1.281111111</v>
      </c>
      <c>
        <v>0</v>
      </c>
      <c>
        <v>276</v>
      </c>
      <c>
        <v>0</v>
      </c>
      <c>
        <v>0</v>
      </c>
      <c>
        <v>0</v>
      </c>
      <c>
        <v>263</v>
      </c>
      <c>
        <v>0</v>
      </c>
      <c>
        <v>0</v>
      </c>
      <c>
        <v>0</v>
      </c>
      <c>
        <v>81.89373085622033</v>
      </c>
      <c>
        <v>0</v>
      </c>
      <c>
        <v>0</v>
      </c>
      <c>
        <v>0</v>
      </c>
      <c>
        <v>217.46641524909825</v>
      </c>
      <c>
        <v>0</v>
      </c>
      <c>
        <v>0</v>
      </c>
      <c>
        <v>299.36014610531856</v>
      </c>
    </row>
    <row>
      <c>
        <v>2607198</v>
      </c>
      <c>
        <v>1</v>
      </c>
      <c>
        <is>
          <t>MANİSA</t>
        </is>
      </c>
      <c>
        <v>ŞEHZADELER</v>
      </c>
      <c>
        <is>
          <t>Saha Dağıtım Kutusu (SDK)</t>
        </is>
      </c>
      <c>
        <v>DM-1/52-A 45-71-M00043_B dm1/52a b1b_45142961</v>
      </c>
      <c>
        <v>AG Yük Ayırıcı Arızası</v>
      </c>
      <c>
        <v>Dağıtım-AG</v>
      </c>
      <c>
        <v>Uzun</v>
      </c>
      <c>
        <v>Şebeke işletmecisi</v>
      </c>
      <c>
        <v>Bildirimsiz</v>
      </c>
      <c>
        <is>
          <t>14.07.2023 02:51:48</t>
        </is>
      </c>
      <c>
        <is>
          <t>14.07.2023 03:35:16</t>
        </is>
      </c>
      <c>
        <v>0.724444444</v>
      </c>
      <c>
        <v>0</v>
      </c>
      <c>
        <v>81</v>
      </c>
      <c>
        <v>0</v>
      </c>
      <c>
        <v>0</v>
      </c>
      <c>
        <v>0</v>
      </c>
      <c>
        <v>19</v>
      </c>
      <c>
        <v>0</v>
      </c>
      <c>
        <v>0</v>
      </c>
      <c>
        <v>0</v>
      </c>
      <c>
        <v>12.301528276437844</v>
      </c>
      <c>
        <v>0</v>
      </c>
      <c>
        <v>0</v>
      </c>
      <c>
        <v>0</v>
      </c>
      <c>
        <v>12.19783960214688</v>
      </c>
      <c>
        <v>0</v>
      </c>
      <c>
        <v>0</v>
      </c>
      <c>
        <v>24.499367878584724</v>
      </c>
    </row>
    <row>
      <c>
        <v>2607779</v>
      </c>
      <c>
        <v>1</v>
      </c>
      <c>
        <is>
          <t>MANİSA</t>
        </is>
      </c>
      <c>
        <v>YUNUSEMRE</v>
      </c>
      <c>
        <is>
          <t>AG Fideri</t>
        </is>
      </c>
      <c>
        <v>MURADİYE TR-10 45-71-M02143_C_60984290_60984290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14.07.2023 14:35:47</t>
        </is>
      </c>
      <c>
        <is>
          <t>14.07.2023 21:58:59</t>
        </is>
      </c>
      <c>
        <v>7.386666666</v>
      </c>
      <c>
        <v>0</v>
      </c>
      <c>
        <v>99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157.51260873032967</v>
      </c>
      <c>
        <v>0</v>
      </c>
      <c>
        <v>0</v>
      </c>
      <c>
        <v>0</v>
      </c>
      <c>
        <v>14.95264370821278</v>
      </c>
      <c>
        <v>0</v>
      </c>
      <c>
        <v>0</v>
      </c>
      <c>
        <v>172.46525243854245</v>
      </c>
    </row>
    <row>
      <c>
        <v>2607484</v>
      </c>
      <c>
        <v>1</v>
      </c>
      <c>
        <is>
          <t>İZMİR</t>
        </is>
      </c>
      <c>
        <v>KİRAZ</v>
      </c>
      <c>
        <is>
          <t>AG Fideri</t>
        </is>
      </c>
      <c>
        <v>TR-17 35-31-L00017_B_91018368_91018368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14.07.2023 10:35:49</t>
        </is>
      </c>
      <c>
        <is>
          <t>14.07.2023 11:52:09</t>
        </is>
      </c>
      <c>
        <v>1.272222222</v>
      </c>
      <c>
        <v>0</v>
      </c>
      <c>
        <v>16</v>
      </c>
      <c>
        <v>0</v>
      </c>
      <c>
        <v>9</v>
      </c>
      <c>
        <v>0</v>
      </c>
      <c>
        <v>5</v>
      </c>
      <c>
        <v>0</v>
      </c>
      <c>
        <v>0</v>
      </c>
      <c>
        <v>0</v>
      </c>
      <c>
        <v>4.806764052614992</v>
      </c>
      <c>
        <v>0</v>
      </c>
      <c>
        <v>16.802206072238423</v>
      </c>
      <c>
        <v>0</v>
      </c>
      <c>
        <v>13.640722871284527</v>
      </c>
      <c>
        <v>0</v>
      </c>
      <c>
        <v>0</v>
      </c>
      <c>
        <v>35.24969299613794</v>
      </c>
    </row>
    <row>
      <c>
        <v>2608134</v>
      </c>
      <c>
        <v>1</v>
      </c>
      <c>
        <is>
          <t>İZMİR</t>
        </is>
      </c>
      <c>
        <v>BORNOVA</v>
      </c>
      <c>
        <is>
          <t>Kullanıcı Bağlantı Hattı</t>
        </is>
      </c>
      <c>
        <v>K-4630 35-02-K04630_957838988_957838988</v>
      </c>
      <c>
        <v>AG Branşman Yeraltı Kablo Arızası</v>
      </c>
      <c>
        <v>Dağıtım-AG</v>
      </c>
      <c>
        <v>Uzun</v>
      </c>
      <c>
        <v>Şebeke işletmecisi</v>
      </c>
      <c>
        <v>Bildirimsiz</v>
      </c>
      <c>
        <is>
          <t>14.07.2023 18:01:29</t>
        </is>
      </c>
      <c>
        <is>
          <t>14.07.2023 19:20:51</t>
        </is>
      </c>
      <c>
        <v>1.322777777</v>
      </c>
      <c>
        <v>0</v>
      </c>
      <c>
        <v>13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5.687436470381728</v>
      </c>
      <c>
        <v>0</v>
      </c>
      <c>
        <v>0</v>
      </c>
      <c>
        <v>0</v>
      </c>
      <c>
        <v>0</v>
      </c>
      <c>
        <v>0</v>
      </c>
      <c>
        <v>0</v>
      </c>
      <c>
        <v>5.687436470381728</v>
      </c>
    </row>
    <row>
      <c>
        <v>2608031</v>
      </c>
      <c>
        <v>1</v>
      </c>
      <c>
        <is>
          <t>İZMİR</t>
        </is>
      </c>
      <c>
        <v>BUCA</v>
      </c>
      <c>
        <is>
          <t>AG Fideri</t>
        </is>
      </c>
      <c>
        <v>K-410 35-03-K00410_G_56366653_56366653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14.07.2023 16:55:56</t>
        </is>
      </c>
      <c>
        <is>
          <t>14.07.2023 21:01:25</t>
        </is>
      </c>
      <c>
        <v>4.091388888</v>
      </c>
      <c>
        <v>0</v>
      </c>
      <c>
        <v>160</v>
      </c>
      <c>
        <v>0</v>
      </c>
      <c>
        <v>0</v>
      </c>
      <c>
        <v>0</v>
      </c>
      <c>
        <v>25</v>
      </c>
      <c>
        <v>0</v>
      </c>
      <c>
        <v>0</v>
      </c>
      <c>
        <v>0</v>
      </c>
      <c>
        <v>125.64660068938383</v>
      </c>
      <c>
        <v>0</v>
      </c>
      <c>
        <v>0</v>
      </c>
      <c>
        <v>0</v>
      </c>
      <c>
        <v>48.00576939389941</v>
      </c>
      <c>
        <v>0</v>
      </c>
      <c>
        <v>0</v>
      </c>
      <c>
        <v>173.65237008328324</v>
      </c>
    </row>
    <row>
      <c>
        <v>2607344</v>
      </c>
      <c>
        <v>1</v>
      </c>
      <c>
        <is>
          <t>İZMİR</t>
        </is>
      </c>
      <c>
        <v>TORBALI</v>
      </c>
      <c>
        <is>
          <t>KÖK</t>
        </is>
      </c>
      <c>
        <v>ÇAYBAŞI DM-1/19 35-26-M00182_ M12_2333048</v>
      </c>
      <c>
        <v>Şebeke Yenileme ve Kapasite Artışı Çalışması</v>
      </c>
      <c>
        <v>Dağıtım-OG</v>
      </c>
      <c>
        <v>Uzun</v>
      </c>
      <c>
        <v>Şebeke işletmecisi</v>
      </c>
      <c>
        <v>Bildirimli</v>
      </c>
      <c>
        <is>
          <t>14.07.2023 09:08:50</t>
        </is>
      </c>
      <c>
        <is>
          <t>14.07.2023 14:18:39</t>
        </is>
      </c>
      <c>
        <v>5.163611111</v>
      </c>
      <c>
        <v>0</v>
      </c>
      <c>
        <v>9</v>
      </c>
      <c>
        <v>36</v>
      </c>
      <c>
        <v>85</v>
      </c>
      <c>
        <v>14</v>
      </c>
      <c>
        <v>24</v>
      </c>
      <c>
        <v>5</v>
      </c>
      <c>
        <v>0</v>
      </c>
      <c>
        <v>0</v>
      </c>
      <c>
        <v>8.768398571091073</v>
      </c>
      <c>
        <v>982.12214099254</v>
      </c>
      <c>
        <v>1989.4366351620831</v>
      </c>
      <c>
        <v>1751.2492842610447</v>
      </c>
      <c>
        <v>589.6162623248839</v>
      </c>
      <c>
        <v>5543.364277932531</v>
      </c>
      <c>
        <v>0</v>
      </c>
      <c>
        <v>10864.556999244174</v>
      </c>
    </row>
    <row>
      <c>
        <v>2607321</v>
      </c>
      <c>
        <v>1</v>
      </c>
      <c>
        <is>
          <t>İZMİR</t>
        </is>
      </c>
      <c>
        <v>KARABAĞLAR</v>
      </c>
      <c>
        <is>
          <t>OG Fideri</t>
        </is>
      </c>
      <c>
        <v>M-1397 35-01-M01397_DAĞITIM TRAFOSU M03_67106419</v>
      </c>
      <c>
        <v>Şebeke Yenileme ve Kapasite Artışı Çalışması</v>
      </c>
      <c>
        <v>Dağıtım-OG</v>
      </c>
      <c>
        <v>Uzun</v>
      </c>
      <c>
        <v>Şebeke işletmecisi</v>
      </c>
      <c>
        <v>Bildirimli</v>
      </c>
      <c>
        <is>
          <t>14.07.2023 08:44:40</t>
        </is>
      </c>
      <c>
        <is>
          <t>14.07.2023 16:53:50</t>
        </is>
      </c>
      <c>
        <v>8.152777777</v>
      </c>
      <c>
        <v>0</v>
      </c>
      <c>
        <v>309</v>
      </c>
      <c>
        <v>0</v>
      </c>
      <c>
        <v>0</v>
      </c>
      <c>
        <v>0</v>
      </c>
      <c>
        <v>22</v>
      </c>
      <c>
        <v>0</v>
      </c>
      <c>
        <v>0</v>
      </c>
      <c>
        <v>0</v>
      </c>
      <c>
        <v>607.0524265667157</v>
      </c>
      <c>
        <v>0</v>
      </c>
      <c>
        <v>0</v>
      </c>
      <c>
        <v>0</v>
      </c>
      <c>
        <v>259.70996162188925</v>
      </c>
      <c>
        <v>0</v>
      </c>
      <c>
        <v>0</v>
      </c>
      <c>
        <v>866.762388188605</v>
      </c>
    </row>
    <row>
      <c>
        <v>2608317</v>
      </c>
      <c>
        <v>1</v>
      </c>
      <c>
        <is>
          <t>İZMİR</t>
        </is>
      </c>
      <c>
        <v>KINIK</v>
      </c>
      <c>
        <is>
          <t>DM</t>
        </is>
      </c>
      <c>
        <v>YAYAKENT DM 35-24-M00209_BALABAN M05_72093612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14.07.2023 19:50:50</t>
        </is>
      </c>
      <c>
        <is>
          <t>14.07.2023 20:15:55</t>
        </is>
      </c>
      <c>
        <v>0.418055555</v>
      </c>
      <c>
        <v>0</v>
      </c>
      <c>
        <v>1063</v>
      </c>
      <c>
        <v>5</v>
      </c>
      <c>
        <v>245</v>
      </c>
      <c>
        <v>5</v>
      </c>
      <c>
        <v>182</v>
      </c>
      <c>
        <v>0</v>
      </c>
      <c>
        <v>0</v>
      </c>
      <c>
        <v>0</v>
      </c>
      <c>
        <v>93.69568389214994</v>
      </c>
      <c>
        <v>9.703608788709536</v>
      </c>
      <c>
        <v>258.5146042169823</v>
      </c>
      <c>
        <v>8.748231602572329</v>
      </c>
      <c>
        <v>101.74378092518307</v>
      </c>
      <c>
        <v>0</v>
      </c>
      <c>
        <v>0</v>
      </c>
      <c>
        <v>472.4059094255972</v>
      </c>
    </row>
    <row>
      <c>
        <v>2607776</v>
      </c>
      <c>
        <v>1</v>
      </c>
      <c>
        <is>
          <t>İZMİR</t>
        </is>
      </c>
      <c>
        <v>MENEMEN</v>
      </c>
      <c>
        <is>
          <t>Saha Dağıtım Kutusu (SDK)</t>
        </is>
      </c>
      <c>
        <v>ULUKENT DM-1/4 35-28-M00065_A a1b_5847827</v>
      </c>
      <c>
        <v>AG Box / Sdk Giriş Sigorta Atığı</v>
      </c>
      <c>
        <v>Dağıtım-AG</v>
      </c>
      <c>
        <v>Uzun</v>
      </c>
      <c>
        <v>Şebeke işletmecisi</v>
      </c>
      <c>
        <v>Bildirimsiz</v>
      </c>
      <c>
        <is>
          <t>14.07.2023 14:33:28</t>
        </is>
      </c>
      <c>
        <is>
          <t>14.07.2023 17:17:42</t>
        </is>
      </c>
      <c>
        <v>2.737222222</v>
      </c>
      <c>
        <v>0</v>
      </c>
      <c>
        <v>69</v>
      </c>
      <c>
        <v>0</v>
      </c>
      <c>
        <v>0</v>
      </c>
      <c>
        <v>0</v>
      </c>
      <c>
        <v>6</v>
      </c>
      <c>
        <v>0</v>
      </c>
      <c>
        <v>0</v>
      </c>
      <c>
        <v>0</v>
      </c>
      <c>
        <v>66.88898971319334</v>
      </c>
      <c>
        <v>0</v>
      </c>
      <c>
        <v>0</v>
      </c>
      <c>
        <v>0</v>
      </c>
      <c>
        <v>88.90287065294682</v>
      </c>
      <c>
        <v>0</v>
      </c>
      <c>
        <v>0</v>
      </c>
      <c>
        <v>155.79186036614016</v>
      </c>
    </row>
    <row>
      <c>
        <v>2607942</v>
      </c>
      <c>
        <v>1</v>
      </c>
      <c>
        <is>
          <t>İZMİR</t>
        </is>
      </c>
      <c>
        <v>MENEMEN</v>
      </c>
      <c>
        <is>
          <t>Dağıtım Transformatörü</t>
        </is>
      </c>
      <c>
        <v>ASARLIK TR-11 35-28-L00129_35-28-L00129_2377225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14.07.2023 16:03:22</t>
        </is>
      </c>
      <c>
        <is>
          <t>14.07.2023 17:38:43</t>
        </is>
      </c>
      <c>
        <v>1.589166666</v>
      </c>
      <c>
        <v>0</v>
      </c>
      <c>
        <v>160</v>
      </c>
      <c>
        <v>0</v>
      </c>
      <c>
        <v>0</v>
      </c>
      <c>
        <v>0</v>
      </c>
      <c>
        <v>11</v>
      </c>
      <c>
        <v>0</v>
      </c>
      <c>
        <v>0</v>
      </c>
      <c>
        <v>0</v>
      </c>
      <c>
        <v>57.58330497149551</v>
      </c>
      <c>
        <v>0</v>
      </c>
      <c>
        <v>0</v>
      </c>
      <c>
        <v>0</v>
      </c>
      <c>
        <v>22.305024071351973</v>
      </c>
      <c>
        <v>0</v>
      </c>
      <c>
        <v>0</v>
      </c>
      <c>
        <v>79.88832904284749</v>
      </c>
    </row>
    <row>
      <c>
        <v>2607301</v>
      </c>
      <c>
        <v>1</v>
      </c>
      <c>
        <is>
          <t>İZMİR</t>
        </is>
      </c>
      <c>
        <v>SEFERİHİSAR</v>
      </c>
      <c>
        <is>
          <t>Dağıtım Transformatörü</t>
        </is>
      </c>
      <c>
        <v>ESKİ ORHANLI M-89 35-14-M00089_35-14-M00089_2374016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14.07.2023 07:35:09</t>
        </is>
      </c>
      <c>
        <is>
          <t>14.07.2023 09:48:21</t>
        </is>
      </c>
      <c>
        <v>2.22</v>
      </c>
      <c>
        <v>0</v>
      </c>
      <c>
        <v>61</v>
      </c>
      <c>
        <v>0</v>
      </c>
      <c>
        <v>11</v>
      </c>
      <c>
        <v>0</v>
      </c>
      <c>
        <v>7</v>
      </c>
      <c>
        <v>0</v>
      </c>
      <c>
        <v>0</v>
      </c>
      <c>
        <v>0</v>
      </c>
      <c>
        <v>18.37867458401819</v>
      </c>
      <c>
        <v>0</v>
      </c>
      <c>
        <v>35.68766169880887</v>
      </c>
      <c>
        <v>0</v>
      </c>
      <c>
        <v>46.978916848970044</v>
      </c>
      <c>
        <v>0</v>
      </c>
      <c>
        <v>0</v>
      </c>
      <c>
        <v>101.0452531317971</v>
      </c>
    </row>
    <row>
      <c>
        <v>2607158</v>
      </c>
      <c>
        <v>1</v>
      </c>
      <c>
        <is>
          <t>İZMİR</t>
        </is>
      </c>
      <c>
        <v>KARABAĞLAR</v>
      </c>
      <c>
        <is>
          <t>Kullanıcı Bağlantı Hattı</t>
        </is>
      </c>
      <c>
        <v>K-1744 35-01-K01744_912037468_912037468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14.07.2023 00:17:00</t>
        </is>
      </c>
      <c>
        <is>
          <t>14.07.2023 01:41:49</t>
        </is>
      </c>
      <c>
        <v>1.413611111</v>
      </c>
      <c>
        <v>0</v>
      </c>
      <c>
        <v>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1.003873017991348</v>
      </c>
      <c>
        <v>0</v>
      </c>
      <c>
        <v>0</v>
      </c>
      <c>
        <v>0</v>
      </c>
      <c>
        <v>0</v>
      </c>
      <c>
        <v>0</v>
      </c>
      <c>
        <v>0</v>
      </c>
      <c>
        <v>1.003873017991348</v>
      </c>
    </row>
    <row>
      <c>
        <v>2607221</v>
      </c>
      <c>
        <v>1</v>
      </c>
      <c>
        <is>
          <t>MANİSA</t>
        </is>
      </c>
      <c>
        <v>SALİHLİ</v>
      </c>
      <c>
        <is>
          <t>OG Fideri</t>
        </is>
      </c>
      <c>
        <v>AKÖREN TR-19 KÖK 45-78-M00974_HatBaşıAyırıcı_53139707 M04_53139707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14.07.2023 04:05:06</t>
        </is>
      </c>
      <c>
        <is>
          <t>14.07.2023 06:47:00</t>
        </is>
      </c>
      <c>
        <v>2.698333333</v>
      </c>
      <c>
        <v>0</v>
      </c>
      <c>
        <v>51</v>
      </c>
      <c>
        <v>0</v>
      </c>
      <c>
        <v>6</v>
      </c>
      <c>
        <v>0</v>
      </c>
      <c>
        <v>6</v>
      </c>
      <c>
        <v>0</v>
      </c>
      <c>
        <v>0</v>
      </c>
      <c>
        <v>0</v>
      </c>
      <c>
        <v>15.709710017901266</v>
      </c>
      <c>
        <v>0</v>
      </c>
      <c>
        <v>58.94278714250593</v>
      </c>
      <c>
        <v>0</v>
      </c>
      <c>
        <v>2.2226128118500075</v>
      </c>
      <c>
        <v>0</v>
      </c>
      <c>
        <v>0</v>
      </c>
      <c>
        <v>76.8751099722572</v>
      </c>
    </row>
    <row>
      <c>
        <v>2607258</v>
      </c>
      <c>
        <v>1</v>
      </c>
      <c>
        <is>
          <t>MANİSA</t>
        </is>
      </c>
      <c>
        <v>SARUHANLI</v>
      </c>
      <c>
        <is>
          <t>OG Fideri</t>
        </is>
      </c>
      <c>
        <v>SARUHANLI TR-22 45-80-M00022_SARUHANLI TR-28 M02_72201452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14.07.2023 05:59:26</t>
        </is>
      </c>
      <c>
        <is>
          <t>14.07.2023 07:24:15</t>
        </is>
      </c>
      <c>
        <v>1.413611111</v>
      </c>
      <c>
        <v>0</v>
      </c>
      <c>
        <v>371</v>
      </c>
      <c>
        <v>0</v>
      </c>
      <c>
        <v>5</v>
      </c>
      <c>
        <v>0</v>
      </c>
      <c>
        <v>19</v>
      </c>
      <c>
        <v>0</v>
      </c>
      <c>
        <v>0</v>
      </c>
      <c>
        <v>0</v>
      </c>
      <c>
        <v>85.60870803956954</v>
      </c>
      <c>
        <v>0</v>
      </c>
      <c>
        <v>3.005996535073342</v>
      </c>
      <c>
        <v>0</v>
      </c>
      <c>
        <v>12.878782453147792</v>
      </c>
      <c>
        <v>0</v>
      </c>
      <c>
        <v>0</v>
      </c>
      <c>
        <v>101.49348702779066</v>
      </c>
    </row>
    <row>
      <c>
        <v>2607756</v>
      </c>
      <c>
        <v>1</v>
      </c>
      <c>
        <is>
          <t>İZMİR</t>
        </is>
      </c>
      <c>
        <v>MENEMEN</v>
      </c>
      <c>
        <is>
          <t>Dağıtım Transformatörü</t>
        </is>
      </c>
      <c>
        <v>ASARLIK TR-11 35-28-L00129_35-28-L00129_2377225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14.07.2023 14:20:55</t>
        </is>
      </c>
      <c>
        <is>
          <t>14.07.2023 15:37:15</t>
        </is>
      </c>
      <c>
        <v>1.272222222</v>
      </c>
      <c>
        <v>0</v>
      </c>
      <c>
        <v>160</v>
      </c>
      <c>
        <v>0</v>
      </c>
      <c>
        <v>0</v>
      </c>
      <c>
        <v>0</v>
      </c>
      <c>
        <v>11</v>
      </c>
      <c>
        <v>0</v>
      </c>
      <c>
        <v>0</v>
      </c>
      <c>
        <v>0</v>
      </c>
      <c>
        <v>46.62323100308953</v>
      </c>
      <c>
        <v>0</v>
      </c>
      <c>
        <v>0</v>
      </c>
      <c>
        <v>0</v>
      </c>
      <c>
        <v>18.88155542198261</v>
      </c>
      <c>
        <v>0</v>
      </c>
      <c>
        <v>0</v>
      </c>
      <c>
        <v>65.50478642507214</v>
      </c>
    </row>
    <row>
      <c>
        <v>2608197</v>
      </c>
      <c>
        <v>1</v>
      </c>
      <c>
        <is>
          <t>İZMİR</t>
        </is>
      </c>
      <c>
        <v>TORBALI</v>
      </c>
      <c>
        <is>
          <t>AG Fideri</t>
        </is>
      </c>
      <c>
        <v>TR-18 35-26-M00018__60982521_60982521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14.07.2023 18:35:53</t>
        </is>
      </c>
      <c>
        <is>
          <t>14.07.2023 19:34:52</t>
        </is>
      </c>
      <c>
        <v>0.983055555</v>
      </c>
      <c>
        <v>0</v>
      </c>
      <c>
        <v>46</v>
      </c>
      <c>
        <v>0</v>
      </c>
      <c>
        <v>0</v>
      </c>
      <c>
        <v>0</v>
      </c>
      <c>
        <v>6</v>
      </c>
      <c>
        <v>0</v>
      </c>
      <c>
        <v>0</v>
      </c>
      <c>
        <v>0</v>
      </c>
      <c>
        <v>11.68606352118561</v>
      </c>
      <c>
        <v>0</v>
      </c>
      <c>
        <v>0</v>
      </c>
      <c>
        <v>0</v>
      </c>
      <c>
        <v>31.89467931777235</v>
      </c>
      <c>
        <v>0</v>
      </c>
      <c>
        <v>0</v>
      </c>
      <c>
        <v>43.58074283895796</v>
      </c>
    </row>
    <row>
      <c>
        <v>2608260</v>
      </c>
      <c>
        <v>1</v>
      </c>
      <c>
        <is>
          <t>İZMİR</t>
        </is>
      </c>
      <c>
        <v>BORNOVA</v>
      </c>
      <c>
        <is>
          <t>Saha Dağıtım Kutusu (SDK)</t>
        </is>
      </c>
      <c>
        <v>M-1061 35-02-M01061_E E1B_5844910</v>
      </c>
      <c>
        <v>AG Box / Sdk Giriş Sigorta Atığı</v>
      </c>
      <c>
        <v>Dağıtım-AG</v>
      </c>
      <c>
        <v>Uzun</v>
      </c>
      <c>
        <v>Şebeke işletmecisi</v>
      </c>
      <c>
        <v>Bildirimsiz</v>
      </c>
      <c>
        <is>
          <t>14.07.2023 19:05:08</t>
        </is>
      </c>
      <c>
        <is>
          <t>14.07.2023 21:21:53</t>
        </is>
      </c>
      <c>
        <v>2.279166666</v>
      </c>
      <c>
        <v>0</v>
      </c>
      <c>
        <v>100</v>
      </c>
      <c>
        <v>0</v>
      </c>
      <c>
        <v>0</v>
      </c>
      <c>
        <v>0</v>
      </c>
      <c>
        <v>6</v>
      </c>
      <c>
        <v>0</v>
      </c>
      <c>
        <v>0</v>
      </c>
      <c>
        <v>0</v>
      </c>
      <c>
        <v>47.709474952047344</v>
      </c>
      <c>
        <v>0</v>
      </c>
      <c>
        <v>0</v>
      </c>
      <c>
        <v>0</v>
      </c>
      <c>
        <v>12.90417964193689</v>
      </c>
      <c>
        <v>0</v>
      </c>
      <c>
        <v>0</v>
      </c>
      <c>
        <v>60.613654593984236</v>
      </c>
    </row>
    <row>
      <c>
        <v>2607381</v>
      </c>
      <c>
        <v>1</v>
      </c>
      <c>
        <is>
          <t>İZMİR</t>
        </is>
      </c>
      <c>
        <v>MENEMEN</v>
      </c>
      <c>
        <is>
          <t>Saha Dağıtım Kutusu (SDK)</t>
        </is>
      </c>
      <c>
        <v>ULUKENT DM-1/4 35-28-M00065_A a1b_5847827</v>
      </c>
      <c>
        <v>AG Yük Ayırıcı Arızası</v>
      </c>
      <c>
        <v>Dağıtım-AG</v>
      </c>
      <c>
        <v>Uzun</v>
      </c>
      <c>
        <v>Şebeke işletmecisi</v>
      </c>
      <c>
        <v>Bildirimsiz</v>
      </c>
      <c>
        <is>
          <t>14.07.2023 09:27:11</t>
        </is>
      </c>
      <c>
        <is>
          <t>14.07.2023 13:12:27</t>
        </is>
      </c>
      <c>
        <v>3.754444444</v>
      </c>
      <c>
        <v>0</v>
      </c>
      <c>
        <v>69</v>
      </c>
      <c>
        <v>0</v>
      </c>
      <c>
        <v>0</v>
      </c>
      <c>
        <v>0</v>
      </c>
      <c>
        <v>6</v>
      </c>
      <c>
        <v>0</v>
      </c>
      <c>
        <v>0</v>
      </c>
      <c>
        <v>0</v>
      </c>
      <c>
        <v>85.49918834284709</v>
      </c>
      <c>
        <v>0</v>
      </c>
      <c>
        <v>0</v>
      </c>
      <c>
        <v>0</v>
      </c>
      <c>
        <v>113.84169206337653</v>
      </c>
      <c>
        <v>0</v>
      </c>
      <c>
        <v>0</v>
      </c>
      <c>
        <v>199.34088040622362</v>
      </c>
    </row>
    <row>
      <c>
        <v>2607573</v>
      </c>
      <c>
        <v>1</v>
      </c>
      <c>
        <is>
          <t>İZMİR</t>
        </is>
      </c>
      <c>
        <v>TİRE</v>
      </c>
      <c>
        <is>
          <t>DM</t>
        </is>
      </c>
      <c>
        <v>TİRE İM-DM-1 35-29-A00001_MAHMUTLAR L13_2312356</v>
      </c>
      <c>
        <v>Plansız Kesinti / Müdahale</v>
      </c>
      <c>
        <v>Dağıtım-OG</v>
      </c>
      <c>
        <v>Uzun</v>
      </c>
      <c>
        <v>Şebeke işletmecisi</v>
      </c>
      <c>
        <v>Bildirimsiz</v>
      </c>
      <c>
        <is>
          <t>14.07.2023 11:37:13</t>
        </is>
      </c>
      <c>
        <is>
          <t>14.07.2023 12:03:47</t>
        </is>
      </c>
      <c>
        <v>0.442777777</v>
      </c>
      <c>
        <v>0</v>
      </c>
      <c>
        <v>31</v>
      </c>
      <c>
        <v>14</v>
      </c>
      <c>
        <v>48</v>
      </c>
      <c>
        <v>11</v>
      </c>
      <c>
        <v>21</v>
      </c>
      <c>
        <v>3</v>
      </c>
      <c>
        <v>0</v>
      </c>
      <c>
        <v>0</v>
      </c>
      <c>
        <v>6.657400386790599</v>
      </c>
      <c>
        <v>68.70064515366975</v>
      </c>
      <c>
        <v>85.48040236984099</v>
      </c>
      <c>
        <v>98.98835735994801</v>
      </c>
      <c>
        <v>23.31332701865224</v>
      </c>
      <c>
        <v>201.67452256342125</v>
      </c>
      <c>
        <v>0</v>
      </c>
      <c>
        <v>484.8146548523228</v>
      </c>
    </row>
    <row>
      <c>
        <v>2608068</v>
      </c>
      <c>
        <v>1</v>
      </c>
      <c>
        <is>
          <t>İZMİR</t>
        </is>
      </c>
      <c>
        <v>BAYRAKLI</v>
      </c>
      <c>
        <is>
          <t>OG Fideri</t>
        </is>
      </c>
      <c>
        <v>K-1715 35-02-K01715_K-1586 K01_2067476</v>
      </c>
      <c>
        <v>Şebeke Yenileme ve Kapasite Artışı Çalışması</v>
      </c>
      <c>
        <v>Dağıtım-OG</v>
      </c>
      <c>
        <v>Uzun</v>
      </c>
      <c>
        <v>Şebeke işletmecisi</v>
      </c>
      <c>
        <v>Bildirimli</v>
      </c>
      <c>
        <is>
          <t>14.07.2023 17:06:05</t>
        </is>
      </c>
      <c>
        <is>
          <t>14.07.2023 21:08:33</t>
        </is>
      </c>
      <c>
        <v>4.041111111</v>
      </c>
      <c>
        <v>0</v>
      </c>
      <c>
        <v>887</v>
      </c>
      <c>
        <v>0</v>
      </c>
      <c>
        <v>0</v>
      </c>
      <c>
        <v>0</v>
      </c>
      <c>
        <v>64</v>
      </c>
      <c>
        <v>0</v>
      </c>
      <c>
        <v>0</v>
      </c>
      <c>
        <v>0</v>
      </c>
      <c>
        <v>1988.0264538321169</v>
      </c>
      <c>
        <v>0</v>
      </c>
      <c>
        <v>0</v>
      </c>
      <c>
        <v>0</v>
      </c>
      <c>
        <v>355.21025790727197</v>
      </c>
      <c>
        <v>0</v>
      </c>
      <c>
        <v>0</v>
      </c>
      <c>
        <v>2343.2367117393887</v>
      </c>
    </row>
    <row>
      <c>
        <v>2607550</v>
      </c>
      <c>
        <v>1</v>
      </c>
      <c>
        <is>
          <t>İZMİR</t>
        </is>
      </c>
      <c>
        <v>TORBALI</v>
      </c>
      <c>
        <is>
          <t>KÖK</t>
        </is>
      </c>
      <c>
        <v>KARAKUYU KÖK 35-26-M00437_KÖYLER KORUCUK M06_66057229</v>
      </c>
      <c>
        <v>Şebeke Yenileme ve Kapasite Artışı Çalışması</v>
      </c>
      <c>
        <v>Dağıtım-OG</v>
      </c>
      <c>
        <v>Uzun</v>
      </c>
      <c>
        <v>Şebeke işletmecisi</v>
      </c>
      <c>
        <v>Bildirimli</v>
      </c>
      <c>
        <is>
          <t>14.07.2023 09:04:05</t>
        </is>
      </c>
      <c>
        <is>
          <t>14.07.2023 13:08:03</t>
        </is>
      </c>
      <c>
        <v>4.066111111</v>
      </c>
      <c>
        <v>4</v>
      </c>
      <c>
        <v>2053</v>
      </c>
      <c>
        <v>23</v>
      </c>
      <c>
        <v>304</v>
      </c>
      <c>
        <v>29</v>
      </c>
      <c>
        <v>772</v>
      </c>
      <c>
        <v>2</v>
      </c>
      <c>
        <v>1</v>
      </c>
      <c>
        <v>4.858630614470803</v>
      </c>
      <c>
        <v>1442.5819848554834</v>
      </c>
      <c>
        <v>410.04302616153035</v>
      </c>
      <c>
        <v>807.0800166851552</v>
      </c>
      <c>
        <v>643.8658796908601</v>
      </c>
      <c>
        <v>2127.29449596743</v>
      </c>
      <c>
        <v>96.38199731579185</v>
      </c>
      <c>
        <v>0</v>
      </c>
      <c>
        <v>5532.106031290721</v>
      </c>
    </row>
    <row>
      <c>
        <v>2607427</v>
      </c>
      <c>
        <v>1</v>
      </c>
      <c>
        <is>
          <t>İZMİR</t>
        </is>
      </c>
      <c>
        <v>MENDERES</v>
      </c>
      <c>
        <is>
          <t>DM</t>
        </is>
      </c>
      <c>
        <v>TEKELİ DM 35-22-M00088_ESKİ AHMETBEYLİ M08_48495817</v>
      </c>
      <c>
        <v>Şebeke Yenileme ve Kapasite Artışı Çalışması</v>
      </c>
      <c>
        <v>Dağıtım-OG</v>
      </c>
      <c>
        <v>Uzun</v>
      </c>
      <c>
        <v>Şebeke işletmecisi</v>
      </c>
      <c>
        <v>Bildirimli</v>
      </c>
      <c>
        <is>
          <t>14.07.2023 09:55:42</t>
        </is>
      </c>
      <c>
        <is>
          <t>14.07.2023 16:07:09</t>
        </is>
      </c>
      <c>
        <v>6.190833333</v>
      </c>
      <c>
        <v>11</v>
      </c>
      <c>
        <v>36</v>
      </c>
      <c>
        <v>67</v>
      </c>
      <c>
        <v>85</v>
      </c>
      <c>
        <v>14</v>
      </c>
      <c>
        <v>39</v>
      </c>
      <c>
        <v>0</v>
      </c>
      <c>
        <v>1</v>
      </c>
      <c>
        <v>31.304359328435744</v>
      </c>
      <c>
        <v>57.26307726888988</v>
      </c>
      <c>
        <v>1165.038986971808</v>
      </c>
      <c>
        <v>829.1909440273255</v>
      </c>
      <c>
        <v>967.5871988365564</v>
      </c>
      <c>
        <v>447.3295086172518</v>
      </c>
      <c>
        <v>0</v>
      </c>
      <c>
        <v>79.62472269070663</v>
      </c>
      <c>
        <v>3577.3387977409743</v>
      </c>
    </row>
    <row>
      <c>
        <v>2608277</v>
      </c>
      <c>
        <v>1</v>
      </c>
      <c>
        <is>
          <t>MANİSA</t>
        </is>
      </c>
      <c>
        <v>TURGUTLU</v>
      </c>
      <c>
        <is>
          <t>AG Fideri</t>
        </is>
      </c>
      <c>
        <v>TR-2/118 45-83-M00713_A_91461321_91461321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14.07.2023 19:26:38</t>
        </is>
      </c>
      <c>
        <is>
          <t>14.07.2023 21:43:40</t>
        </is>
      </c>
      <c>
        <v>2.283888888</v>
      </c>
      <c>
        <v>0</v>
      </c>
      <c>
        <v>86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40.1393369039077</v>
      </c>
      <c>
        <v>0</v>
      </c>
      <c>
        <v>0</v>
      </c>
      <c>
        <v>0</v>
      </c>
      <c>
        <v>3.1513413967120867</v>
      </c>
      <c>
        <v>0</v>
      </c>
      <c>
        <v>0</v>
      </c>
      <c>
        <v>43.29067830061978</v>
      </c>
    </row>
    <row>
      <c>
        <v>2608028</v>
      </c>
      <c>
        <v>1</v>
      </c>
      <c>
        <is>
          <t>İZMİR</t>
        </is>
      </c>
      <c>
        <v>KİRAZ</v>
      </c>
      <c>
        <is>
          <t>AG Fideri</t>
        </is>
      </c>
      <c>
        <v>TR-17 35-31-L00017_A_91018367_91018367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14.07.2023 16:50:21</t>
        </is>
      </c>
      <c>
        <is>
          <t>14.07.2023 17:54:45</t>
        </is>
      </c>
      <c>
        <v>1.073333333</v>
      </c>
      <c>
        <v>0</v>
      </c>
      <c>
        <v>1</v>
      </c>
      <c>
        <v>0</v>
      </c>
      <c>
        <v>5</v>
      </c>
      <c>
        <v>0</v>
      </c>
      <c>
        <v>0</v>
      </c>
      <c>
        <v>0</v>
      </c>
      <c>
        <v>0</v>
      </c>
      <c>
        <v>0</v>
      </c>
      <c>
        <v>0.15388693665549746</v>
      </c>
      <c>
        <v>0</v>
      </c>
      <c>
        <v>10.3007631027416</v>
      </c>
      <c>
        <v>0</v>
      </c>
      <c>
        <v>0</v>
      </c>
      <c>
        <v>0</v>
      </c>
      <c>
        <v>0</v>
      </c>
      <c>
        <v>10.454650039397098</v>
      </c>
    </row>
    <row>
      <c>
        <v>2608383</v>
      </c>
      <c>
        <v>1</v>
      </c>
      <c>
        <is>
          <t>MANİSA</t>
        </is>
      </c>
      <c>
        <v>AKHİSAR</v>
      </c>
      <c>
        <is>
          <t>DM</t>
        </is>
      </c>
      <c>
        <v>KAPAKLI DM 45-72-M00309_RAHMİYE-2 TARIMSAL SULAMA M03_2099571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14.07.2023 20:43:22</t>
        </is>
      </c>
      <c>
        <is>
          <t>14.07.2023 20:58:16</t>
        </is>
      </c>
      <c>
        <v>0.248333333</v>
      </c>
      <c>
        <v>0</v>
      </c>
      <c>
        <v>0</v>
      </c>
      <c>
        <v>7</v>
      </c>
      <c>
        <v>74</v>
      </c>
      <c>
        <v>4</v>
      </c>
      <c>
        <v>1</v>
      </c>
      <c>
        <v>0</v>
      </c>
      <c>
        <v>0</v>
      </c>
      <c>
        <v>0</v>
      </c>
      <c>
        <v>0</v>
      </c>
      <c>
        <v>39.489818906207404</v>
      </c>
      <c>
        <v>314.4078414813967</v>
      </c>
      <c>
        <v>5.880933584739461</v>
      </c>
      <c>
        <v>0</v>
      </c>
      <c>
        <v>0</v>
      </c>
      <c>
        <v>0</v>
      </c>
      <c>
        <v>359.7785939723436</v>
      </c>
    </row>
    <row>
      <c>
        <v>2607922</v>
      </c>
      <c>
        <v>1</v>
      </c>
      <c>
        <is>
          <t>İZMİR</t>
        </is>
      </c>
      <c>
        <v>BAYRAKLI</v>
      </c>
      <c>
        <is>
          <t>AG Fideri</t>
        </is>
      </c>
      <c>
        <v>M-2561 35-02-M02561_C_56381904_56381904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14.07.2023 15:36:33</t>
        </is>
      </c>
      <c>
        <is>
          <t>14.07.2023 17:09:15</t>
        </is>
      </c>
      <c>
        <v>1.545</v>
      </c>
      <c>
        <v>0</v>
      </c>
      <c>
        <v>24</v>
      </c>
      <c>
        <v>0</v>
      </c>
      <c>
        <v>0</v>
      </c>
      <c>
        <v>0</v>
      </c>
      <c>
        <v>6</v>
      </c>
      <c>
        <v>0</v>
      </c>
      <c>
        <v>0</v>
      </c>
      <c>
        <v>0</v>
      </c>
      <c>
        <v>11.500157944040474</v>
      </c>
      <c>
        <v>0</v>
      </c>
      <c>
        <v>0</v>
      </c>
      <c>
        <v>0</v>
      </c>
      <c>
        <v>15.707021818332299</v>
      </c>
      <c>
        <v>0</v>
      </c>
      <c>
        <v>0</v>
      </c>
      <c>
        <v>27.207179762372775</v>
      </c>
    </row>
    <row>
      <c>
        <v>2608074</v>
      </c>
      <c>
        <v>1</v>
      </c>
      <c>
        <is>
          <t>MANİSA</t>
        </is>
      </c>
      <c>
        <v>TURGUTLU</v>
      </c>
      <c>
        <is>
          <t>AG Fideri</t>
        </is>
      </c>
      <c>
        <v>TR-2/76 45-83-M00774_C_56396349_56396349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14.07.2023 17:29:45</t>
        </is>
      </c>
      <c>
        <is>
          <t>14.07.2023 21:28:16</t>
        </is>
      </c>
      <c>
        <v>3.975277777</v>
      </c>
      <c>
        <v>0</v>
      </c>
      <c>
        <v>93</v>
      </c>
      <c>
        <v>0</v>
      </c>
      <c>
        <v>0</v>
      </c>
      <c>
        <v>0</v>
      </c>
      <c>
        <v>11</v>
      </c>
      <c>
        <v>0</v>
      </c>
      <c>
        <v>0</v>
      </c>
      <c>
        <v>0</v>
      </c>
      <c>
        <v>69.64354878936024</v>
      </c>
      <c>
        <v>0</v>
      </c>
      <c>
        <v>0</v>
      </c>
      <c>
        <v>0</v>
      </c>
      <c>
        <v>44.14045672689012</v>
      </c>
      <c>
        <v>0</v>
      </c>
      <c>
        <v>0</v>
      </c>
      <c>
        <v>113.78400551625036</v>
      </c>
    </row>
    <row>
      <c>
        <v>2607412</v>
      </c>
      <c>
        <v>2</v>
      </c>
      <c>
        <is>
          <t>İZMİR</t>
        </is>
      </c>
      <c>
        <v>KARABAĞLAR</v>
      </c>
      <c>
        <is>
          <t>OG Fideri</t>
        </is>
      </c>
      <c>
        <v>M-2573 35-01-M02573_M-2573 TR-1 M03_66083557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14.07.2023 10:40:27</t>
        </is>
      </c>
      <c>
        <is>
          <t>14.07.2023 11:27:44</t>
        </is>
      </c>
      <c>
        <v>0.788055555</v>
      </c>
      <c>
        <v>0</v>
      </c>
      <c>
        <v>329</v>
      </c>
      <c>
        <v>0</v>
      </c>
      <c>
        <v>0</v>
      </c>
      <c>
        <v>0</v>
      </c>
      <c>
        <v>157</v>
      </c>
      <c>
        <v>0</v>
      </c>
      <c>
        <v>2</v>
      </c>
      <c>
        <v>0</v>
      </c>
      <c>
        <v>62.939565846872725</v>
      </c>
      <c>
        <v>0</v>
      </c>
      <c>
        <v>0</v>
      </c>
      <c>
        <v>0</v>
      </c>
      <c>
        <v>191.82202693155506</v>
      </c>
      <c>
        <v>0</v>
      </c>
      <c>
        <v>31.52996534433602</v>
      </c>
      <c>
        <v>286.2915581227638</v>
      </c>
    </row>
    <row>
      <c>
        <v>2607241</v>
      </c>
      <c>
        <v>1</v>
      </c>
      <c>
        <is>
          <t>MANİSA</t>
        </is>
      </c>
      <c>
        <v>TURGUTLU</v>
      </c>
      <c>
        <is>
          <t>KÖK</t>
        </is>
      </c>
      <c>
        <v>URGANLI TR-1 KÖK 45-83-M00129_DERBENT TM M03_2098472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14.07.2023 05:58:01</t>
        </is>
      </c>
      <c>
        <is>
          <t>14.07.2023 06:04:31</t>
        </is>
      </c>
      <c>
        <v>0.108333333</v>
      </c>
      <c>
        <v>2</v>
      </c>
      <c>
        <v>1560</v>
      </c>
      <c>
        <v>103</v>
      </c>
      <c>
        <v>89</v>
      </c>
      <c>
        <v>6</v>
      </c>
      <c>
        <v>232</v>
      </c>
      <c>
        <v>1</v>
      </c>
      <c>
        <v>1</v>
      </c>
      <c>
        <v>0.016616859924758334</v>
      </c>
      <c>
        <v>25.843881369376984</v>
      </c>
      <c>
        <v>26.676772879646027</v>
      </c>
      <c>
        <v>19.94029990593126</v>
      </c>
      <c>
        <v>0.33903638429862</v>
      </c>
      <c>
        <v>9.472135715567093</v>
      </c>
      <c>
        <v>3.5229360913554846</v>
      </c>
      <c>
        <v>0.09693023843331826</v>
      </c>
      <c>
        <v>85.90860944453355</v>
      </c>
    </row>
    <row>
      <c>
        <v>2608177</v>
      </c>
      <c>
        <v>1</v>
      </c>
      <c>
        <is>
          <t>İZMİR</t>
        </is>
      </c>
      <c>
        <v>KEMALPAŞA</v>
      </c>
      <c>
        <is>
          <t>Saha Dağıtım Kutusu (SDK)</t>
        </is>
      </c>
      <c>
        <v>DM03/TR27 35-27-M01000_C C06_66362892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14.07.2023 18:23:31</t>
        </is>
      </c>
      <c>
        <is>
          <t>14.07.2023 20:09:13</t>
        </is>
      </c>
      <c>
        <v>1.761666666</v>
      </c>
      <c>
        <v>0</v>
      </c>
      <c>
        <v>38</v>
      </c>
      <c>
        <v>0</v>
      </c>
      <c>
        <v>0</v>
      </c>
      <c>
        <v>0</v>
      </c>
      <c>
        <v>7</v>
      </c>
      <c>
        <v>0</v>
      </c>
      <c>
        <v>0</v>
      </c>
      <c>
        <v>0</v>
      </c>
      <c>
        <v>15.070326289503933</v>
      </c>
      <c>
        <v>0</v>
      </c>
      <c>
        <v>0</v>
      </c>
      <c>
        <v>0</v>
      </c>
      <c>
        <v>20.086209814259888</v>
      </c>
      <c>
        <v>0</v>
      </c>
      <c>
        <v>0</v>
      </c>
      <c>
        <v>35.15653610376382</v>
      </c>
    </row>
    <row>
      <c>
        <v>2608320</v>
      </c>
      <c>
        <v>1</v>
      </c>
      <c>
        <is>
          <t>İZMİR</t>
        </is>
      </c>
      <c>
        <v>KEMALPAŞA</v>
      </c>
      <c>
        <is>
          <t>DM</t>
        </is>
      </c>
      <c>
        <v>TROPİKAL DM 35-27-L00056_ÖRNEKKÖY L04_72201760</v>
      </c>
      <c>
        <v>Plansız Kesinti / Müdahale</v>
      </c>
      <c>
        <v>Dağıtım-OG</v>
      </c>
      <c>
        <v>Uzun</v>
      </c>
      <c>
        <v>Şebeke işletmecisi</v>
      </c>
      <c>
        <v>Bildirimsiz</v>
      </c>
      <c>
        <is>
          <t>14.07.2023 19:58:43</t>
        </is>
      </c>
      <c>
        <is>
          <t>14.07.2023 20:42:15</t>
        </is>
      </c>
      <c>
        <v>0.725555555</v>
      </c>
      <c>
        <v>37</v>
      </c>
      <c>
        <v>2066</v>
      </c>
      <c>
        <v>118</v>
      </c>
      <c>
        <v>157</v>
      </c>
      <c>
        <v>40</v>
      </c>
      <c>
        <v>222</v>
      </c>
      <c>
        <v>2</v>
      </c>
      <c>
        <v>1</v>
      </c>
      <c>
        <v>36.57252904977379</v>
      </c>
      <c>
        <v>340.0094468451056</v>
      </c>
      <c>
        <v>120.17390150428659</v>
      </c>
      <c>
        <v>151.08085983923098</v>
      </c>
      <c>
        <v>113.92490930892244</v>
      </c>
      <c>
        <v>137.7141436863112</v>
      </c>
      <c>
        <v>1.4288936305619517</v>
      </c>
      <c>
        <v>1.0951585432603266</v>
      </c>
      <c>
        <v>901.9998424074528</v>
      </c>
    </row>
    <row>
      <c>
        <v>2607324</v>
      </c>
      <c>
        <v>1</v>
      </c>
      <c>
        <is>
          <t>İZMİR</t>
        </is>
      </c>
      <c>
        <v>TORBALI</v>
      </c>
      <c>
        <is>
          <t>Dağıtım Transformatörü</t>
        </is>
      </c>
      <c>
        <v>TR-34 35-26-M00034_35-26-M00034_65927651</v>
      </c>
      <c>
        <v>Şebeke Yenileme ve Kapasite Artışı Çalışması</v>
      </c>
      <c>
        <v>Dağıtım-AG</v>
      </c>
      <c>
        <v>Uzun</v>
      </c>
      <c>
        <v>Şebeke işletmecisi</v>
      </c>
      <c>
        <v>Bildirimli</v>
      </c>
      <c>
        <is>
          <t>14.07.2023 08:48:09</t>
        </is>
      </c>
      <c>
        <is>
          <t>14.07.2023 14:55:57</t>
        </is>
      </c>
      <c>
        <v>6.13</v>
      </c>
      <c>
        <v>0</v>
      </c>
      <c>
        <v>804</v>
      </c>
      <c>
        <v>0</v>
      </c>
      <c>
        <v>0</v>
      </c>
      <c>
        <v>0</v>
      </c>
      <c>
        <v>109</v>
      </c>
      <c>
        <v>0</v>
      </c>
      <c>
        <v>0</v>
      </c>
      <c>
        <v>0</v>
      </c>
      <c>
        <v>1393.814932273257</v>
      </c>
      <c>
        <v>0</v>
      </c>
      <c>
        <v>0</v>
      </c>
      <c>
        <v>0</v>
      </c>
      <c>
        <v>1382.9249117262855</v>
      </c>
      <c>
        <v>0</v>
      </c>
      <c>
        <v>0</v>
      </c>
      <c>
        <v>2776.7398439995422</v>
      </c>
    </row>
    <row>
      <c>
        <v>2607298</v>
      </c>
      <c>
        <v>1</v>
      </c>
      <c>
        <is>
          <t>İZMİR</t>
        </is>
      </c>
      <c>
        <v>ÖDEMİŞ</v>
      </c>
      <c>
        <is>
          <t>DM</t>
        </is>
      </c>
      <c>
        <v>DEMİRCİLİ DM 35-15-L00895_BENZİNLİK L011_85268689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14.07.2023 07:53:45</t>
        </is>
      </c>
      <c>
        <is>
          <t>14.07.2023 09:32:20</t>
        </is>
      </c>
      <c>
        <v>1.643055555</v>
      </c>
      <c>
        <v>0</v>
      </c>
      <c>
        <v>202</v>
      </c>
      <c>
        <v>2</v>
      </c>
      <c>
        <v>81</v>
      </c>
      <c>
        <v>4</v>
      </c>
      <c>
        <v>89</v>
      </c>
      <c>
        <v>0</v>
      </c>
      <c>
        <v>0</v>
      </c>
      <c>
        <v>0</v>
      </c>
      <c>
        <v>66.33716027282121</v>
      </c>
      <c>
        <v>32.6482361607557</v>
      </c>
      <c>
        <v>368.698305440901</v>
      </c>
      <c>
        <v>54.42843251350588</v>
      </c>
      <c>
        <v>145.01231096778255</v>
      </c>
      <c>
        <v>0</v>
      </c>
      <c>
        <v>0</v>
      </c>
      <c>
        <v>667.1244453557664</v>
      </c>
    </row>
    <row>
      <c>
        <v>2608529</v>
      </c>
      <c>
        <v>1</v>
      </c>
      <c>
        <is>
          <t>İZMİR</t>
        </is>
      </c>
      <c>
        <v>BORNOVA</v>
      </c>
      <c>
        <is>
          <t>AG Fideri</t>
        </is>
      </c>
      <c>
        <v>M-1207 35-02-M01207__83786770_83786770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14.07.2023 20:33:30</t>
        </is>
      </c>
      <c>
        <is>
          <t>15.07.2023 00:22:18</t>
        </is>
      </c>
      <c>
        <v>3.813333333</v>
      </c>
      <c>
        <v>0</v>
      </c>
      <c>
        <v>272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267.12868194683756</v>
      </c>
      <c>
        <v>0</v>
      </c>
      <c>
        <v>0</v>
      </c>
      <c>
        <v>0</v>
      </c>
      <c>
        <v>5.314899089570001</v>
      </c>
      <c>
        <v>0</v>
      </c>
      <c>
        <v>0</v>
      </c>
      <c>
        <v>272.4435810364076</v>
      </c>
    </row>
    <row>
      <c>
        <v>2607304</v>
      </c>
      <c>
        <v>1</v>
      </c>
      <c>
        <is>
          <t>MANİSA</t>
        </is>
      </c>
      <c>
        <v>KULA</v>
      </c>
      <c>
        <is>
          <t>Saha Dağıtım Kutusu (SDK)</t>
        </is>
      </c>
      <c>
        <v>TR-37 45-77-L00037_A a1_42437965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14.07.2023 08:06:04</t>
        </is>
      </c>
      <c>
        <is>
          <t>14.07.2023 09:29:00</t>
        </is>
      </c>
      <c>
        <v>1.382222222</v>
      </c>
      <c>
        <v>0</v>
      </c>
      <c>
        <v>49</v>
      </c>
      <c>
        <v>0</v>
      </c>
      <c>
        <v>0</v>
      </c>
      <c>
        <v>0</v>
      </c>
      <c>
        <v>20</v>
      </c>
      <c>
        <v>0</v>
      </c>
      <c>
        <v>0</v>
      </c>
      <c>
        <v>0</v>
      </c>
      <c>
        <v>10.75930794501925</v>
      </c>
      <c>
        <v>0</v>
      </c>
      <c>
        <v>0</v>
      </c>
      <c>
        <v>0</v>
      </c>
      <c>
        <v>19.354919789175295</v>
      </c>
      <c>
        <v>0</v>
      </c>
      <c>
        <v>0</v>
      </c>
      <c>
        <v>30.114227734194543</v>
      </c>
    </row>
    <row>
      <c>
        <v>2607796</v>
      </c>
      <c>
        <v>1</v>
      </c>
      <c>
        <is>
          <t>MANİSA</t>
        </is>
      </c>
      <c>
        <v>AKHİSAR</v>
      </c>
      <c>
        <is>
          <t>Saha Dağıtım Kutusu (SDK)</t>
        </is>
      </c>
      <c>
        <v>TR-2/30 45-72-L00030_C C01_65856375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14.07.2023 14:47:55</t>
        </is>
      </c>
      <c>
        <is>
          <t>14.07.2023 15:36:09</t>
        </is>
      </c>
      <c>
        <v>0.803888888</v>
      </c>
      <c>
        <v>0</v>
      </c>
      <c>
        <v>75</v>
      </c>
      <c>
        <v>0</v>
      </c>
      <c>
        <v>0</v>
      </c>
      <c>
        <v>0</v>
      </c>
      <c>
        <v>24</v>
      </c>
      <c>
        <v>0</v>
      </c>
      <c>
        <v>0</v>
      </c>
      <c>
        <v>0</v>
      </c>
      <c>
        <v>10.530028337330327</v>
      </c>
      <c>
        <v>0</v>
      </c>
      <c>
        <v>0</v>
      </c>
      <c>
        <v>0</v>
      </c>
      <c>
        <v>10.033259920598192</v>
      </c>
      <c>
        <v>0</v>
      </c>
      <c>
        <v>0</v>
      </c>
      <c>
        <v>20.56328825792852</v>
      </c>
    </row>
    <row>
      <c>
        <v>2607673</v>
      </c>
      <c>
        <v>1</v>
      </c>
      <c>
        <is>
          <t>İZMİR</t>
        </is>
      </c>
      <c>
        <v>KONAK</v>
      </c>
      <c>
        <is>
          <t>Saha Dağıtım Kutusu (SDK)</t>
        </is>
      </c>
      <c>
        <v>K-687 35-01-K00687_C C1_5910794</v>
      </c>
      <c>
        <v>AG Yük Ayırıcı Arızası</v>
      </c>
      <c>
        <v>Dağıtım-AG</v>
      </c>
      <c>
        <v>Uzun</v>
      </c>
      <c>
        <v>Şebeke işletmecisi</v>
      </c>
      <c>
        <v>Bildirimsiz</v>
      </c>
      <c>
        <is>
          <t>14.07.2023 13:06:59</t>
        </is>
      </c>
      <c>
        <is>
          <t>14.07.2023 14:11:43</t>
        </is>
      </c>
      <c>
        <v>1.078888888</v>
      </c>
      <c>
        <v>0</v>
      </c>
      <c>
        <v>92</v>
      </c>
      <c>
        <v>0</v>
      </c>
      <c>
        <v>0</v>
      </c>
      <c>
        <v>0</v>
      </c>
      <c>
        <v>14</v>
      </c>
      <c>
        <v>0</v>
      </c>
      <c>
        <v>0</v>
      </c>
      <c>
        <v>0</v>
      </c>
      <c>
        <v>27.88931481702862</v>
      </c>
      <c>
        <v>0</v>
      </c>
      <c>
        <v>0</v>
      </c>
      <c>
        <v>0</v>
      </c>
      <c>
        <v>36.439001143722976</v>
      </c>
      <c>
        <v>0</v>
      </c>
      <c>
        <v>0</v>
      </c>
      <c>
        <v>64.3283159607516</v>
      </c>
    </row>
    <row>
      <c>
        <v>2607255</v>
      </c>
      <c>
        <v>1</v>
      </c>
      <c>
        <is>
          <t>İZMİR</t>
        </is>
      </c>
      <c>
        <v>KİRAZ</v>
      </c>
      <c>
        <is>
          <t>AG Fideri</t>
        </is>
      </c>
      <c>
        <v>KARABURÇ HÜSEYİN AYKAN TR-8 35-31-L00257_A_91230443_91230443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14.07.2023 06:25:04</t>
        </is>
      </c>
      <c>
        <is>
          <t>14.07.2023 10:16:10</t>
        </is>
      </c>
      <c>
        <v>3.851666666</v>
      </c>
      <c>
        <v>0</v>
      </c>
      <c>
        <v>1</v>
      </c>
      <c>
        <v>0</v>
      </c>
      <c>
        <v>3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23.897236535571384</v>
      </c>
      <c>
        <v>0</v>
      </c>
      <c>
        <v>1.0031035209442147</v>
      </c>
      <c>
        <v>0</v>
      </c>
      <c>
        <v>0</v>
      </c>
      <c>
        <v>24.9003400565156</v>
      </c>
    </row>
    <row>
      <c>
        <v>2607945</v>
      </c>
      <c>
        <v>1</v>
      </c>
      <c>
        <is>
          <t>İZMİR</t>
        </is>
      </c>
      <c>
        <v>ÇEŞME</v>
      </c>
      <c>
        <is>
          <t>TM Fideri</t>
        </is>
      </c>
      <c>
        <v>ALAÇATI TM 35-18-A00005_URLA-1 M09_2311010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14.07.2023 16:08:58</t>
        </is>
      </c>
      <c>
        <is>
          <t>14.07.2023 16:18:14</t>
        </is>
      </c>
      <c>
        <v>0.154444444</v>
      </c>
      <c>
        <v>0</v>
      </c>
      <c>
        <v>2</v>
      </c>
      <c>
        <v>4</v>
      </c>
      <c>
        <v>0</v>
      </c>
      <c>
        <v>11</v>
      </c>
      <c>
        <v>0</v>
      </c>
      <c>
        <v>2</v>
      </c>
      <c>
        <v>0</v>
      </c>
      <c>
        <v>0</v>
      </c>
      <c>
        <v>0.07946634324444445</v>
      </c>
      <c>
        <v>2.208375767337268</v>
      </c>
      <c>
        <v>0</v>
      </c>
      <c>
        <v>8.681965513943915</v>
      </c>
      <c>
        <v>0</v>
      </c>
      <c>
        <v>125.09269337664036</v>
      </c>
      <c>
        <v>0</v>
      </c>
      <c>
        <v>136.06250100116597</v>
      </c>
    </row>
    <row>
      <c>
        <v>2608194</v>
      </c>
      <c>
        <v>1</v>
      </c>
      <c>
        <is>
          <t>İZMİR</t>
        </is>
      </c>
      <c>
        <v>BORNOVA</v>
      </c>
      <c>
        <is>
          <t>OG Fideri</t>
        </is>
      </c>
      <c>
        <v>K-4014 35-02-K04014_TRAFO K02_2070121</v>
      </c>
      <c>
        <v>OG Kesici Arızası</v>
      </c>
      <c>
        <v>Dağıtım-OG</v>
      </c>
      <c>
        <v>Uzun</v>
      </c>
      <c>
        <v>Şebeke işletmecisi</v>
      </c>
      <c>
        <v>Bildirimsiz</v>
      </c>
      <c>
        <is>
          <t>14.07.2023 18:20:33</t>
        </is>
      </c>
      <c>
        <is>
          <t>14.07.2023 20:13:01</t>
        </is>
      </c>
      <c>
        <v>1.874444444</v>
      </c>
      <c>
        <v>0</v>
      </c>
      <c>
        <v>966</v>
      </c>
      <c>
        <v>0</v>
      </c>
      <c>
        <v>0</v>
      </c>
      <c>
        <v>0</v>
      </c>
      <c>
        <v>91</v>
      </c>
      <c>
        <v>0</v>
      </c>
      <c>
        <v>0</v>
      </c>
      <c>
        <v>0</v>
      </c>
      <c>
        <v>496.29316651013744</v>
      </c>
      <c>
        <v>0</v>
      </c>
      <c>
        <v>0</v>
      </c>
      <c>
        <v>0</v>
      </c>
      <c>
        <v>140.01708504383652</v>
      </c>
      <c>
        <v>0</v>
      </c>
      <c>
        <v>0</v>
      </c>
      <c>
        <v>636.310251553974</v>
      </c>
    </row>
    <row>
      <c>
        <v>2607553</v>
      </c>
      <c>
        <v>1</v>
      </c>
      <c>
        <is>
          <t>İZMİR</t>
        </is>
      </c>
      <c>
        <v>ALİAĞA</v>
      </c>
      <c>
        <is>
          <t>OG Fideri</t>
        </is>
      </c>
      <c>
        <v>M-459 (DM 6/19) 35-17-M00459_M-580(DM-6/18) M02_66249567</v>
      </c>
      <c>
        <v>Şebeke Yenileme ve Kapasite Artışı Çalışması</v>
      </c>
      <c>
        <v>Dağıtım-OG</v>
      </c>
      <c>
        <v>Uzun</v>
      </c>
      <c>
        <v>Şebeke işletmecisi</v>
      </c>
      <c>
        <v>Bildirimli</v>
      </c>
      <c>
        <is>
          <t>14.07.2023 11:18:14</t>
        </is>
      </c>
      <c>
        <is>
          <t>14.07.2023 13:05:26</t>
        </is>
      </c>
      <c>
        <v>1.786666666</v>
      </c>
      <c>
        <v>0</v>
      </c>
      <c>
        <v>237</v>
      </c>
      <c>
        <v>0</v>
      </c>
      <c>
        <v>0</v>
      </c>
      <c>
        <v>3</v>
      </c>
      <c>
        <v>14</v>
      </c>
      <c>
        <v>0</v>
      </c>
      <c>
        <v>0</v>
      </c>
      <c>
        <v>0</v>
      </c>
      <c>
        <v>84.90794769069785</v>
      </c>
      <c>
        <v>0</v>
      </c>
      <c>
        <v>0</v>
      </c>
      <c>
        <v>26.905622210657743</v>
      </c>
      <c>
        <v>30.929128552048642</v>
      </c>
      <c>
        <v>0</v>
      </c>
      <c>
        <v>0</v>
      </c>
      <c>
        <v>142.74269845340424</v>
      </c>
    </row>
    <row>
      <c>
        <v>2608157</v>
      </c>
      <c>
        <v>1</v>
      </c>
      <c>
        <is>
          <t>İZMİR</t>
        </is>
      </c>
      <c>
        <v>ÇEŞME</v>
      </c>
      <c>
        <is>
          <t>Dağıtım Transformatörü</t>
        </is>
      </c>
      <c>
        <v>L-193 ESENEVLER 35-18-L00193_35-18-L00193_2369424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14.07.2023 18:10:58</t>
        </is>
      </c>
      <c>
        <is>
          <t>14.07.2023 20:29:26</t>
        </is>
      </c>
      <c>
        <v>2.307777777</v>
      </c>
      <c>
        <v>0</v>
      </c>
      <c>
        <v>173</v>
      </c>
      <c>
        <v>0</v>
      </c>
      <c>
        <v>0</v>
      </c>
      <c>
        <v>0</v>
      </c>
      <c>
        <v>19</v>
      </c>
      <c>
        <v>0</v>
      </c>
      <c>
        <v>0</v>
      </c>
      <c>
        <v>0</v>
      </c>
      <c>
        <v>150.4139901571001</v>
      </c>
      <c>
        <v>0</v>
      </c>
      <c>
        <v>0</v>
      </c>
      <c>
        <v>0</v>
      </c>
      <c>
        <v>42.87081602583756</v>
      </c>
      <c>
        <v>0</v>
      </c>
      <c>
        <v>0</v>
      </c>
      <c>
        <v>193.28480618293767</v>
      </c>
    </row>
    <row>
      <c>
        <v>2608406</v>
      </c>
      <c>
        <v>1</v>
      </c>
      <c>
        <is>
          <t>MANİSA</t>
        </is>
      </c>
      <c>
        <v>SALİHLİ</v>
      </c>
      <c>
        <is>
          <t>AG Fideri</t>
        </is>
      </c>
      <c>
        <v>TR-31 45-78-L00031_49381396_56407781_56407781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14.07.2023 21:00:54</t>
        </is>
      </c>
      <c>
        <is>
          <t>14.07.2023 21:11:32</t>
        </is>
      </c>
      <c>
        <v>0.177222222</v>
      </c>
      <c>
        <v>0</v>
      </c>
      <c>
        <v>15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0.7149981967253979</v>
      </c>
      <c>
        <v>0</v>
      </c>
      <c>
        <v>0</v>
      </c>
      <c>
        <v>0</v>
      </c>
      <c>
        <v>0.0011165346925259998</v>
      </c>
      <c>
        <v>0</v>
      </c>
      <c>
        <v>0</v>
      </c>
      <c>
        <v>0.7161147314179239</v>
      </c>
    </row>
    <row>
      <c>
        <v>2607175</v>
      </c>
      <c>
        <v>1</v>
      </c>
      <c>
        <is>
          <t>İZMİR</t>
        </is>
      </c>
      <c>
        <v>TİRE</v>
      </c>
      <c>
        <is>
          <t>AG Fideri</t>
        </is>
      </c>
      <c>
        <v>KİRELİ TR-1 35-29-L00456_A_56361284_56361284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14.07.2023 01:03:47</t>
        </is>
      </c>
      <c>
        <is>
          <t>14.07.2023 01:45:03</t>
        </is>
      </c>
      <c>
        <v>0.687777777</v>
      </c>
      <c>
        <v>0</v>
      </c>
      <c>
        <v>59</v>
      </c>
      <c>
        <v>0</v>
      </c>
      <c>
        <v>1</v>
      </c>
      <c>
        <v>0</v>
      </c>
      <c>
        <v>6</v>
      </c>
      <c>
        <v>0</v>
      </c>
      <c>
        <v>0</v>
      </c>
      <c>
        <v>0</v>
      </c>
      <c>
        <v>7.9432528438097885</v>
      </c>
      <c>
        <v>0</v>
      </c>
      <c>
        <v>0.7332622688949636</v>
      </c>
      <c>
        <v>0</v>
      </c>
      <c>
        <v>1.492022413211627</v>
      </c>
      <c>
        <v>0</v>
      </c>
      <c>
        <v>0</v>
      </c>
      <c>
        <v>10.16853752591638</v>
      </c>
    </row>
    <row>
      <c>
        <v>2607859</v>
      </c>
      <c>
        <v>1</v>
      </c>
      <c>
        <is>
          <t>MANİSA</t>
        </is>
      </c>
      <c>
        <v>GÖRDES</v>
      </c>
      <c>
        <is>
          <t>OG Fideri</t>
        </is>
      </c>
      <c>
        <v>GÖRDES TR-1 45-75-M00001_GÖRDES TR-6 M04_61374428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14.07.2023 15:11:14</t>
        </is>
      </c>
      <c>
        <is>
          <t>14.07.2023 15:32:45</t>
        </is>
      </c>
      <c>
        <v>0.358611111</v>
      </c>
      <c>
        <v>0</v>
      </c>
      <c>
        <v>1247</v>
      </c>
      <c>
        <v>0</v>
      </c>
      <c>
        <v>11</v>
      </c>
      <c>
        <v>7</v>
      </c>
      <c>
        <v>296</v>
      </c>
      <c>
        <v>3</v>
      </c>
      <c>
        <v>0</v>
      </c>
      <c>
        <v>0</v>
      </c>
      <c>
        <v>65.34443639845338</v>
      </c>
      <c>
        <v>0</v>
      </c>
      <c>
        <v>3.2329276891987044</v>
      </c>
      <c>
        <v>15.699893355709271</v>
      </c>
      <c>
        <v>97.68022833092196</v>
      </c>
      <c>
        <v>49.45885252707804</v>
      </c>
      <c>
        <v>0</v>
      </c>
      <c>
        <v>231.41633830136135</v>
      </c>
    </row>
    <row>
      <c>
        <v>2607610</v>
      </c>
      <c>
        <v>1</v>
      </c>
      <c>
        <is>
          <t>MANİSA</t>
        </is>
      </c>
      <c>
        <v>AKHİSAR</v>
      </c>
      <c>
        <is>
          <t>Kullanıcı Bağlantı Hattı</t>
        </is>
      </c>
      <c>
        <v>MEDAR TR-2 45-72-M00593_956533282_956533282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14.07.2023 12:17:07</t>
        </is>
      </c>
      <c>
        <is>
          <t>14.07.2023 14:44:04</t>
        </is>
      </c>
      <c>
        <v>2.449166666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6.039800985415802</v>
      </c>
      <c>
        <v>0</v>
      </c>
      <c>
        <v>0</v>
      </c>
      <c>
        <v>0</v>
      </c>
      <c>
        <v>0</v>
      </c>
      <c>
        <v>6.039800985415802</v>
      </c>
    </row>
    <row>
      <c>
        <v>2608008</v>
      </c>
      <c>
        <v>1</v>
      </c>
      <c>
        <is>
          <t>İZMİR</t>
        </is>
      </c>
      <c>
        <v>KARABAĞLAR</v>
      </c>
      <c>
        <is>
          <t>AG Fideri</t>
        </is>
      </c>
      <c>
        <v>K-2864 35-01-K02864_A_56373196_56373196</v>
      </c>
      <c>
        <v>AG Atlama Kopuğu</v>
      </c>
      <c>
        <v>Dağıtım-AG</v>
      </c>
      <c>
        <v>Uzun</v>
      </c>
      <c>
        <v>Şebeke işletmecisi</v>
      </c>
      <c>
        <v>Bildirimsiz</v>
      </c>
      <c>
        <is>
          <t>14.07.2023 16:38:41</t>
        </is>
      </c>
      <c>
        <is>
          <t>14.07.2023 18:26:26</t>
        </is>
      </c>
      <c>
        <v>1.795833333</v>
      </c>
      <c>
        <v>0</v>
      </c>
      <c>
        <v>197</v>
      </c>
      <c>
        <v>0</v>
      </c>
      <c>
        <v>0</v>
      </c>
      <c>
        <v>0</v>
      </c>
      <c>
        <v>26</v>
      </c>
      <c>
        <v>0</v>
      </c>
      <c>
        <v>0</v>
      </c>
      <c>
        <v>0</v>
      </c>
      <c>
        <v>96.00580561002188</v>
      </c>
      <c>
        <v>0</v>
      </c>
      <c>
        <v>0</v>
      </c>
      <c>
        <v>0</v>
      </c>
      <c>
        <v>61.84456136136197</v>
      </c>
      <c>
        <v>0</v>
      </c>
      <c>
        <v>0</v>
      </c>
      <c>
        <v>157.85036697138383</v>
      </c>
    </row>
    <row>
      <c>
        <v>2607510</v>
      </c>
      <c>
        <v>1</v>
      </c>
      <c>
        <is>
          <t>İZMİR</t>
        </is>
      </c>
      <c>
        <v>BAYINDIR</v>
      </c>
      <c>
        <is>
          <t>OG Fideri</t>
        </is>
      </c>
      <c>
        <v>ÇIRPI İM 35-20-A00002_HatBaşıAyırıcı_53138500 M10_53138500</v>
      </c>
      <c>
        <v>OG Ayırıcı Arızası</v>
      </c>
      <c>
        <v>Dağıtım-OG</v>
      </c>
      <c>
        <v>Uzun</v>
      </c>
      <c>
        <v>Şebeke işletmecisi</v>
      </c>
      <c>
        <v>Bildirimsiz</v>
      </c>
      <c>
        <is>
          <t>14.07.2023 10:46:18</t>
        </is>
      </c>
      <c>
        <is>
          <t>14.07.2023 18:40:00</t>
        </is>
      </c>
      <c>
        <v>7.895</v>
      </c>
      <c>
        <v>0</v>
      </c>
      <c>
        <v>0</v>
      </c>
      <c>
        <v>0</v>
      </c>
      <c>
        <v>15</v>
      </c>
      <c>
        <v>0</v>
      </c>
      <c>
        <v>5</v>
      </c>
      <c>
        <v>0</v>
      </c>
      <c>
        <v>0</v>
      </c>
      <c>
        <v>0</v>
      </c>
      <c>
        <v>0</v>
      </c>
      <c>
        <v>0</v>
      </c>
      <c>
        <v>1290.423002795835</v>
      </c>
      <c>
        <v>0</v>
      </c>
      <c>
        <v>252.6847907499031</v>
      </c>
      <c>
        <v>0</v>
      </c>
      <c>
        <v>0</v>
      </c>
      <c>
        <v>1543.107793545738</v>
      </c>
    </row>
    <row>
      <c>
        <v>2607318</v>
      </c>
      <c>
        <v>1</v>
      </c>
      <c>
        <is>
          <t>MANİSA</t>
        </is>
      </c>
      <c>
        <v>SARUHANLI</v>
      </c>
      <c>
        <is>
          <t>KÖK</t>
        </is>
      </c>
      <c>
        <v>KOLDERE KÖK 45-80-M00051_ÇAVUŞOĞLU TST M06_73403318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14.07.2023 08:36:10</t>
        </is>
      </c>
      <c>
        <is>
          <t>14.07.2023 09:34:37</t>
        </is>
      </c>
      <c>
        <v>0.974166666</v>
      </c>
      <c>
        <v>2</v>
      </c>
      <c>
        <v>93</v>
      </c>
      <c>
        <v>62</v>
      </c>
      <c>
        <v>1</v>
      </c>
      <c>
        <v>10</v>
      </c>
      <c>
        <v>7</v>
      </c>
      <c>
        <v>0</v>
      </c>
      <c>
        <v>0</v>
      </c>
      <c>
        <v>0.37561834748777784</v>
      </c>
      <c>
        <v>35.53825137269542</v>
      </c>
      <c>
        <v>342.94170642126187</v>
      </c>
      <c>
        <v>0.003110275495667167</v>
      </c>
      <c>
        <v>39.08872001032858</v>
      </c>
      <c>
        <v>6.306759359827232</v>
      </c>
      <c>
        <v>0</v>
      </c>
      <c>
        <v>0</v>
      </c>
      <c>
        <v>424.25416578709655</v>
      </c>
    </row>
    <row>
      <c>
        <v>2608300</v>
      </c>
      <c>
        <v>1</v>
      </c>
      <c>
        <is>
          <t>İZMİR</t>
        </is>
      </c>
      <c>
        <v>KARŞIYAKA</v>
      </c>
      <c>
        <is>
          <t>AG Fideri</t>
        </is>
      </c>
      <c>
        <v>K-3036 35-04-K03036_B_56356912_56356912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14.07.2023 19:33:38</t>
        </is>
      </c>
      <c>
        <is>
          <t>14.07.2023 21:29:14</t>
        </is>
      </c>
      <c>
        <v>1.926666666</v>
      </c>
      <c>
        <v>0</v>
      </c>
      <c>
        <v>238</v>
      </c>
      <c>
        <v>0</v>
      </c>
      <c>
        <v>0</v>
      </c>
      <c>
        <v>0</v>
      </c>
      <c>
        <v>34</v>
      </c>
      <c>
        <v>0</v>
      </c>
      <c>
        <v>0</v>
      </c>
      <c>
        <v>0</v>
      </c>
      <c>
        <v>146.00082148719594</v>
      </c>
      <c>
        <v>0</v>
      </c>
      <c>
        <v>0</v>
      </c>
      <c>
        <v>0</v>
      </c>
      <c>
        <v>93.54712777653579</v>
      </c>
      <c>
        <v>0</v>
      </c>
      <c>
        <v>0</v>
      </c>
      <c>
        <v>239.5479492637317</v>
      </c>
    </row>
    <row>
      <c>
        <v>2607255</v>
      </c>
      <c>
        <v>2</v>
      </c>
      <c>
        <is>
          <t>İZMİR</t>
        </is>
      </c>
      <c>
        <v>KİRAZ</v>
      </c>
      <c>
        <is>
          <t>Dağıtım Transformatörü</t>
        </is>
      </c>
      <c>
        <v>KARABURÇ HÜSEYİN AYKAN TR-8 35-31-L00257_35-31-L00257_2365802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14.07.2023 10:16:10</t>
        </is>
      </c>
      <c>
        <is>
          <t>14.07.2023 10:51:58</t>
        </is>
      </c>
      <c>
        <v>0.596666666</v>
      </c>
      <c>
        <v>0</v>
      </c>
      <c>
        <v>8</v>
      </c>
      <c>
        <v>0</v>
      </c>
      <c>
        <v>21</v>
      </c>
      <c>
        <v>0</v>
      </c>
      <c>
        <v>4</v>
      </c>
      <c>
        <v>0</v>
      </c>
      <c>
        <v>0</v>
      </c>
      <c>
        <v>0</v>
      </c>
      <c>
        <v>0.516515565631072</v>
      </c>
      <c>
        <v>0</v>
      </c>
      <c>
        <v>19.437822211273776</v>
      </c>
      <c>
        <v>0</v>
      </c>
      <c>
        <v>1.8339413415092</v>
      </c>
      <c>
        <v>0</v>
      </c>
      <c>
        <v>0</v>
      </c>
      <c>
        <v>21.788279118414046</v>
      </c>
    </row>
    <row>
      <c>
        <v>2607430</v>
      </c>
      <c>
        <v>1</v>
      </c>
      <c>
        <is>
          <t>İZMİR</t>
        </is>
      </c>
      <c>
        <v>ÖDEMİŞ</v>
      </c>
      <c>
        <is>
          <t>Dağıtım Transformatörü</t>
        </is>
      </c>
      <c>
        <v>TR-7 35-15-M00007_35-15-M00007_67552465</v>
      </c>
      <c>
        <v>Şebeke Yenileme ve Kapasite Artışı Çalışması</v>
      </c>
      <c>
        <v>Dağıtım-AG</v>
      </c>
      <c>
        <v>Uzun</v>
      </c>
      <c>
        <v>Şebeke işletmecisi</v>
      </c>
      <c>
        <v>Bildirimli</v>
      </c>
      <c>
        <is>
          <t>14.07.2023 09:57:42</t>
        </is>
      </c>
      <c>
        <is>
          <t>14.07.2023 12:33:00</t>
        </is>
      </c>
      <c>
        <v>2.588333333</v>
      </c>
      <c>
        <v>0</v>
      </c>
      <c>
        <v>760</v>
      </c>
      <c>
        <v>0</v>
      </c>
      <c>
        <v>0</v>
      </c>
      <c>
        <v>0</v>
      </c>
      <c>
        <v>51</v>
      </c>
      <c>
        <v>0</v>
      </c>
      <c>
        <v>0</v>
      </c>
      <c>
        <v>0</v>
      </c>
      <c>
        <v>388.43343322444326</v>
      </c>
      <c>
        <v>0</v>
      </c>
      <c>
        <v>0</v>
      </c>
      <c>
        <v>0</v>
      </c>
      <c>
        <v>256.3684892061727</v>
      </c>
      <c>
        <v>0</v>
      </c>
      <c>
        <v>0</v>
      </c>
      <c>
        <v>644.801922430616</v>
      </c>
    </row>
    <row>
      <c>
        <v>2607307</v>
      </c>
      <c>
        <v>1</v>
      </c>
      <c>
        <is>
          <t>MANİSA</t>
        </is>
      </c>
      <c>
        <v>ALAŞEHİR</v>
      </c>
      <c>
        <is>
          <t>DM</t>
        </is>
      </c>
      <c>
        <v>KEMALİYE DM (TR-1) 45-73-M00150_İSMETİYE M02_66715922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14.07.2023 08:06:00</t>
        </is>
      </c>
      <c>
        <is>
          <t>14.07.2023 10:16:00</t>
        </is>
      </c>
      <c>
        <v>2.166666666</v>
      </c>
      <c>
        <v>19</v>
      </c>
      <c>
        <v>378</v>
      </c>
      <c>
        <v>153</v>
      </c>
      <c>
        <v>183</v>
      </c>
      <c>
        <v>18</v>
      </c>
      <c>
        <v>33</v>
      </c>
      <c>
        <v>1</v>
      </c>
      <c>
        <v>0</v>
      </c>
      <c>
        <v>13.38813976011545</v>
      </c>
      <c>
        <v>180.28502836600393</v>
      </c>
      <c>
        <v>1273.487526947085</v>
      </c>
      <c>
        <v>1409.9598201522522</v>
      </c>
      <c>
        <v>117.04377059275079</v>
      </c>
      <c>
        <v>83.57249132850453</v>
      </c>
      <c>
        <v>330.62090137610005</v>
      </c>
      <c>
        <v>0</v>
      </c>
      <c>
        <v>3408.3576785228115</v>
      </c>
    </row>
    <row>
      <c>
        <v>2607330</v>
      </c>
      <c>
        <v>1</v>
      </c>
      <c>
        <is>
          <t>İZMİR</t>
        </is>
      </c>
      <c>
        <v>BAYRAKLI</v>
      </c>
      <c>
        <is>
          <t>OG Fideri</t>
        </is>
      </c>
      <c>
        <v>K-2784 35-02-K02784_TRAFO K01_2088310</v>
      </c>
      <c>
        <v>Şebeke Yenileme ve Kapasite Artışı Çalışması</v>
      </c>
      <c>
        <v>Dağıtım-OG</v>
      </c>
      <c>
        <v>Uzun</v>
      </c>
      <c>
        <v>Şebeke işletmecisi</v>
      </c>
      <c>
        <v>Bildirimli</v>
      </c>
      <c>
        <is>
          <t>14.07.2023 08:59:06</t>
        </is>
      </c>
      <c>
        <is>
          <t>14.07.2023 19:20:00</t>
        </is>
      </c>
      <c>
        <v>10.348333333</v>
      </c>
      <c>
        <v>0</v>
      </c>
      <c>
        <v>754</v>
      </c>
      <c>
        <v>0</v>
      </c>
      <c>
        <v>0</v>
      </c>
      <c>
        <v>0</v>
      </c>
      <c>
        <v>56</v>
      </c>
      <c>
        <v>0</v>
      </c>
      <c>
        <v>0</v>
      </c>
      <c>
        <v>0</v>
      </c>
      <c>
        <v>2239.015385899418</v>
      </c>
      <c>
        <v>0</v>
      </c>
      <c>
        <v>0</v>
      </c>
      <c>
        <v>0</v>
      </c>
      <c>
        <v>460.8270323850844</v>
      </c>
      <c>
        <v>0</v>
      </c>
      <c>
        <v>0</v>
      </c>
      <c>
        <v>2699.8424182845024</v>
      </c>
    </row>
    <row>
      <c>
        <v>2608163</v>
      </c>
      <c>
        <v>1</v>
      </c>
      <c>
        <is>
          <t>İZMİR</t>
        </is>
      </c>
      <c>
        <v>KARŞIYAKA</v>
      </c>
      <c>
        <is>
          <t>Saha Dağıtım Kutusu (SDK)</t>
        </is>
      </c>
      <c>
        <v>M-2777 35-04-M02777_M M2777/TR2/I01b_80966343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14.07.2023 18:13:35</t>
        </is>
      </c>
      <c>
        <is>
          <t>14.07.2023 21:19:20</t>
        </is>
      </c>
      <c>
        <v>3.095833333</v>
      </c>
      <c>
        <v>0</v>
      </c>
      <c>
        <v>161</v>
      </c>
      <c>
        <v>0</v>
      </c>
      <c>
        <v>0</v>
      </c>
      <c>
        <v>0</v>
      </c>
      <c>
        <v>35</v>
      </c>
      <c>
        <v>0</v>
      </c>
      <c>
        <v>0</v>
      </c>
      <c>
        <v>0</v>
      </c>
      <c>
        <v>135.08362199599725</v>
      </c>
      <c>
        <v>0</v>
      </c>
      <c>
        <v>0</v>
      </c>
      <c>
        <v>0</v>
      </c>
      <c>
        <v>141.38539138151492</v>
      </c>
      <c>
        <v>0</v>
      </c>
      <c>
        <v>0</v>
      </c>
      <c>
        <v>276.46901337751217</v>
      </c>
    </row>
    <row>
      <c>
        <v>2607994</v>
      </c>
      <c>
        <v>1</v>
      </c>
      <c>
        <is>
          <t>İZMİR</t>
        </is>
      </c>
      <c>
        <v>KARABURUN</v>
      </c>
      <c>
        <is>
          <t>Kullanıcı Bağlantı Hattı</t>
        </is>
      </c>
      <c>
        <v>ARDIÇ MAHALLESİ TR-12 35-21-L00134_95000015664_95000015664</v>
      </c>
      <c>
        <v>AG Branşman Yeraltı Kablo Arızası</v>
      </c>
      <c>
        <v>Dağıtım-AG</v>
      </c>
      <c>
        <v>Uzun</v>
      </c>
      <c>
        <v>Şebeke işletmecisi</v>
      </c>
      <c>
        <v>Bildirimsiz</v>
      </c>
      <c>
        <is>
          <t>14.07.2023 16:15:33</t>
        </is>
      </c>
      <c>
        <is>
          <t>14.07.2023 20:03:34</t>
        </is>
      </c>
      <c>
        <v>3.800277777</v>
      </c>
      <c>
        <v>0</v>
      </c>
      <c>
        <v>0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3.544426228188059</v>
      </c>
      <c>
        <v>0</v>
      </c>
      <c>
        <v>0</v>
      </c>
      <c>
        <v>3.544426228188059</v>
      </c>
    </row>
    <row>
      <c>
        <v>2607353</v>
      </c>
      <c>
        <v>1</v>
      </c>
      <c>
        <is>
          <t>İZMİR</t>
        </is>
      </c>
      <c>
        <v>TORBALI</v>
      </c>
      <c>
        <is>
          <t>DM</t>
        </is>
      </c>
      <c>
        <v>SUBAŞI İM 35-26-A00002_PAMUKYAZI L04_2035585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14.07.2023 09:14:35</t>
        </is>
      </c>
      <c>
        <is>
          <t>14.07.2023 10:58:36</t>
        </is>
      </c>
      <c>
        <v>1.733611111</v>
      </c>
      <c>
        <v>0</v>
      </c>
      <c>
        <v>655</v>
      </c>
      <c>
        <v>11</v>
      </c>
      <c>
        <v>32</v>
      </c>
      <c>
        <v>9</v>
      </c>
      <c>
        <v>74</v>
      </c>
      <c>
        <v>4</v>
      </c>
      <c>
        <v>0</v>
      </c>
      <c>
        <v>0</v>
      </c>
      <c>
        <v>349.52442006762334</v>
      </c>
      <c>
        <v>176.74452618689884</v>
      </c>
      <c>
        <v>307.74958646778424</v>
      </c>
      <c>
        <v>80.26472247714689</v>
      </c>
      <c>
        <v>232.17996652597427</v>
      </c>
      <c>
        <v>1285.6171350836962</v>
      </c>
      <c>
        <v>0</v>
      </c>
      <c>
        <v>2432.0803568091237</v>
      </c>
    </row>
    <row>
      <c>
        <v>2608017</v>
      </c>
      <c>
        <v>1</v>
      </c>
      <c>
        <is>
          <t>İZMİR</t>
        </is>
      </c>
      <c>
        <v>ÇEŞME</v>
      </c>
      <c>
        <is>
          <t>Kullanıcı Bağlantı Hattı</t>
        </is>
      </c>
      <c>
        <v>L-376 PAZARYERİ 35-18-L00376_950464364_950464364</v>
      </c>
      <c>
        <v>AG Box / Sdk Abone Çıkış Sigorta Atığı</v>
      </c>
      <c>
        <v>Dağıtım-AG</v>
      </c>
      <c>
        <v>Uzun</v>
      </c>
      <c>
        <v>Şebeke işletmecisi</v>
      </c>
      <c>
        <v>Bildirimsiz</v>
      </c>
      <c>
        <is>
          <t>14.07.2023 16:39:32</t>
        </is>
      </c>
      <c>
        <is>
          <t>14.07.2023 18:11:39</t>
        </is>
      </c>
      <c>
        <v>1.535277777</v>
      </c>
      <c>
        <v>0</v>
      </c>
      <c>
        <v>0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49.223791216751735</v>
      </c>
      <c>
        <v>0</v>
      </c>
      <c>
        <v>0</v>
      </c>
      <c>
        <v>49.223791216751735</v>
      </c>
    </row>
    <row>
      <c>
        <v>2607825</v>
      </c>
      <c>
        <v>1</v>
      </c>
      <c>
        <is>
          <t>MANİSA</t>
        </is>
      </c>
      <c>
        <v>SALİHLİ</v>
      </c>
      <c>
        <is>
          <t>AG Fideri</t>
        </is>
      </c>
      <c>
        <v>TR-115 45-78-L00115_49364992_56389127_56389127</v>
      </c>
      <c>
        <v>AG Atlama Kopuğu</v>
      </c>
      <c>
        <v>Dağıtım-AG</v>
      </c>
      <c>
        <v>Uzun</v>
      </c>
      <c>
        <v>Şebeke işletmecisi</v>
      </c>
      <c>
        <v>Bildirimsiz</v>
      </c>
      <c>
        <is>
          <t>14.07.2023 14:53:27</t>
        </is>
      </c>
      <c>
        <is>
          <t>14.07.2023 16:00:38</t>
        </is>
      </c>
      <c>
        <v>1.119722222</v>
      </c>
      <c>
        <v>0</v>
      </c>
      <c>
        <v>366</v>
      </c>
      <c>
        <v>0</v>
      </c>
      <c>
        <v>1</v>
      </c>
      <c>
        <v>0</v>
      </c>
      <c>
        <v>4</v>
      </c>
      <c>
        <v>0</v>
      </c>
      <c>
        <v>0</v>
      </c>
      <c>
        <v>0</v>
      </c>
      <c>
        <v>84.89472009937576</v>
      </c>
      <c>
        <v>0</v>
      </c>
      <c>
        <v>0</v>
      </c>
      <c>
        <v>0</v>
      </c>
      <c>
        <v>3.247474356015815</v>
      </c>
      <c>
        <v>0</v>
      </c>
      <c>
        <v>0</v>
      </c>
      <c>
        <v>88.14219445539158</v>
      </c>
    </row>
    <row>
      <c>
        <v>2608618</v>
      </c>
      <c>
        <v>1</v>
      </c>
      <c>
        <is>
          <t>İZMİR</t>
        </is>
      </c>
      <c>
        <v>BUCA</v>
      </c>
      <c>
        <is>
          <t>Saha Dağıtım Kutusu (SDK)</t>
        </is>
      </c>
      <c>
        <v>M-1002 35-03-M01002_H H01_83817973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14.07.2023 22:55:40</t>
        </is>
      </c>
      <c>
        <is>
          <t>15.07.2023 00:48:39</t>
        </is>
      </c>
      <c>
        <v>1.883055555</v>
      </c>
      <c>
        <v>0</v>
      </c>
      <c>
        <v>272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102.82187863796275</v>
      </c>
      <c>
        <v>0</v>
      </c>
      <c>
        <v>0</v>
      </c>
      <c>
        <v>0</v>
      </c>
      <c>
        <v>15.210899676731986</v>
      </c>
      <c>
        <v>0</v>
      </c>
      <c>
        <v>0</v>
      </c>
      <c>
        <v>118.03277831469474</v>
      </c>
    </row>
    <row>
      <c>
        <v>2608180</v>
      </c>
      <c>
        <v>1</v>
      </c>
      <c>
        <is>
          <t>İZMİR</t>
        </is>
      </c>
      <c>
        <v>SEFERİHİSAR</v>
      </c>
      <c>
        <is>
          <t>Kullanıcı Bağlantı Hattı</t>
        </is>
      </c>
      <c>
        <v>L-237 35-14-L00237_956636423_956636423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14.07.2023 18:18:43</t>
        </is>
      </c>
      <c>
        <is>
          <t>14.07.2023 19:44:41</t>
        </is>
      </c>
      <c>
        <v>1.432777777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0.4292831899678682</v>
      </c>
      <c>
        <v>0</v>
      </c>
      <c>
        <v>0</v>
      </c>
      <c>
        <v>0</v>
      </c>
      <c>
        <v>0</v>
      </c>
      <c>
        <v>0</v>
      </c>
      <c>
        <v>0</v>
      </c>
      <c>
        <v>0.4292831899678682</v>
      </c>
    </row>
    <row>
      <c>
        <v>2608326</v>
      </c>
      <c>
        <v>1</v>
      </c>
      <c>
        <is>
          <t>İZMİR</t>
        </is>
      </c>
      <c>
        <v>BALÇOVA</v>
      </c>
      <c>
        <is>
          <t>OG Fideri</t>
        </is>
      </c>
      <c>
        <v>K-337 35-07-K00337_TRAFO K01_48414907</v>
      </c>
      <c>
        <v>OG Kesici Arızası</v>
      </c>
      <c>
        <v>Dağıtım-OG</v>
      </c>
      <c>
        <v>Uzun</v>
      </c>
      <c>
        <v>Şebeke işletmecisi</v>
      </c>
      <c>
        <v>Bildirimsiz</v>
      </c>
      <c>
        <is>
          <t>14.07.2023 19:57:17</t>
        </is>
      </c>
      <c>
        <is>
          <t>14.07.2023 20:33:40</t>
        </is>
      </c>
      <c>
        <v>0.606388888</v>
      </c>
      <c>
        <v>0</v>
      </c>
      <c>
        <v>1280</v>
      </c>
      <c>
        <v>0</v>
      </c>
      <c>
        <v>0</v>
      </c>
      <c>
        <v>0</v>
      </c>
      <c>
        <v>121</v>
      </c>
      <c>
        <v>0</v>
      </c>
      <c>
        <v>1</v>
      </c>
      <c>
        <v>0</v>
      </c>
      <c>
        <v>192.72348125541737</v>
      </c>
      <c>
        <v>0</v>
      </c>
      <c>
        <v>0</v>
      </c>
      <c>
        <v>0</v>
      </c>
      <c>
        <v>29.371037859735885</v>
      </c>
      <c>
        <v>0</v>
      </c>
      <c>
        <v>2.7426151068196694</v>
      </c>
      <c>
        <v>224.83713422197292</v>
      </c>
    </row>
    <row>
      <c>
        <v>2607390</v>
      </c>
      <c>
        <v>1</v>
      </c>
      <c>
        <is>
          <t>İZMİR</t>
        </is>
      </c>
      <c>
        <v>KARŞIYAKA</v>
      </c>
      <c>
        <is>
          <t>AG Fideri</t>
        </is>
      </c>
      <c>
        <v>K-197 35-04-K00197_E_56366098_56366098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14.07.2023 09:26:13</t>
        </is>
      </c>
      <c>
        <is>
          <t>14.07.2023 10:28:22</t>
        </is>
      </c>
      <c>
        <v>1.035833333</v>
      </c>
      <c>
        <v>0</v>
      </c>
      <c>
        <v>214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56.901752380697666</v>
      </c>
      <c>
        <v>0</v>
      </c>
      <c>
        <v>0</v>
      </c>
      <c>
        <v>0</v>
      </c>
      <c>
        <v>2.329890201378374</v>
      </c>
      <c>
        <v>0</v>
      </c>
      <c>
        <v>0</v>
      </c>
      <c>
        <v>59.23164258207604</v>
      </c>
    </row>
    <row>
      <c>
        <v>2608034</v>
      </c>
      <c>
        <v>1</v>
      </c>
      <c>
        <is>
          <t>MANİSA</t>
        </is>
      </c>
      <c>
        <v>YUNUSEMRE</v>
      </c>
      <c>
        <is>
          <t>Saha Dağıtım Kutusu (SDK)</t>
        </is>
      </c>
      <c>
        <v>DM-13/02 45-71-M00330_C C2b_44925025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14.07.2023 16:58:15</t>
        </is>
      </c>
      <c>
        <is>
          <t>14.07.2023 19:43:50</t>
        </is>
      </c>
      <c>
        <v>2.759722222</v>
      </c>
      <c>
        <v>0</v>
      </c>
      <c>
        <v>114</v>
      </c>
      <c>
        <v>0</v>
      </c>
      <c>
        <v>0</v>
      </c>
      <c>
        <v>0</v>
      </c>
      <c>
        <v>6</v>
      </c>
      <c>
        <v>0</v>
      </c>
      <c>
        <v>0</v>
      </c>
      <c>
        <v>0</v>
      </c>
      <c>
        <v>72.27729326306414</v>
      </c>
      <c>
        <v>0</v>
      </c>
      <c>
        <v>0</v>
      </c>
      <c>
        <v>0</v>
      </c>
      <c>
        <v>22.61248691750939</v>
      </c>
      <c>
        <v>0</v>
      </c>
      <c>
        <v>0</v>
      </c>
      <c>
        <v>94.88978018057352</v>
      </c>
    </row>
    <row>
      <c>
        <v>2607868</v>
      </c>
      <c>
        <v>1</v>
      </c>
      <c>
        <is>
          <t>MANİSA</t>
        </is>
      </c>
      <c>
        <v>KÖPRÜBAŞI</v>
      </c>
      <c>
        <is>
          <t>AG Fideri</t>
        </is>
      </c>
      <c>
        <v>KÖPRÜBAŞI TR-20 45-86-M00020_6080459_56405265_56405265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14.07.2023 15:17:07</t>
        </is>
      </c>
      <c>
        <is>
          <t>14.07.2023 15:39:26</t>
        </is>
      </c>
      <c>
        <v>0.371944444</v>
      </c>
      <c>
        <v>0</v>
      </c>
      <c>
        <v>2</v>
      </c>
      <c>
        <v>0</v>
      </c>
      <c>
        <v>0</v>
      </c>
      <c>
        <v>0</v>
      </c>
      <c>
        <v>7</v>
      </c>
      <c>
        <v>0</v>
      </c>
      <c>
        <v>1</v>
      </c>
      <c>
        <v>0</v>
      </c>
      <c>
        <v>0.037231982458138004</v>
      </c>
      <c>
        <v>0</v>
      </c>
      <c>
        <v>0</v>
      </c>
      <c>
        <v>0</v>
      </c>
      <c>
        <v>1.5482774655310574</v>
      </c>
      <c>
        <v>0</v>
      </c>
      <c>
        <v>0.8765374237921161</v>
      </c>
      <c>
        <v>2.4620468717813115</v>
      </c>
    </row>
    <row>
      <c>
        <v>2607725</v>
      </c>
      <c>
        <v>1</v>
      </c>
      <c>
        <is>
          <t>MANİSA</t>
        </is>
      </c>
      <c>
        <v>AKHİSAR</v>
      </c>
      <c>
        <is>
          <t>DM</t>
        </is>
      </c>
      <c>
        <v>KAPAKLI DM 45-72-M00309_RAHMİYE-1 TARIMSAL SULAMA M06_2099423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14.07.2023 13:59:12</t>
        </is>
      </c>
      <c>
        <is>
          <t>14.07.2023 14:05:19</t>
        </is>
      </c>
      <c>
        <v>0.101944444</v>
      </c>
      <c>
        <v>1</v>
      </c>
      <c>
        <v>3</v>
      </c>
      <c>
        <v>13</v>
      </c>
      <c>
        <v>71</v>
      </c>
      <c>
        <v>4</v>
      </c>
      <c>
        <v>6</v>
      </c>
      <c>
        <v>1</v>
      </c>
      <c>
        <v>0</v>
      </c>
      <c>
        <v>0.024196182917222222</v>
      </c>
      <c>
        <v>0.077562809496304</v>
      </c>
      <c>
        <v>93.83726183006365</v>
      </c>
      <c>
        <v>68.45542782256133</v>
      </c>
      <c>
        <v>2.2987058839772536</v>
      </c>
      <c>
        <v>8.966900777366545</v>
      </c>
      <c>
        <v>0.265556441269185</v>
      </c>
      <c>
        <v>0</v>
      </c>
      <c>
        <v>173.92561174765146</v>
      </c>
    </row>
    <row>
      <c>
        <v>2607227</v>
      </c>
      <c>
        <v>1</v>
      </c>
      <c>
        <is>
          <t>MANİSA</t>
        </is>
      </c>
      <c>
        <v>GÖLMARMARA</v>
      </c>
      <c>
        <is>
          <t>OG Fideri</t>
        </is>
      </c>
      <c>
        <v>GÖLMARMARA TR-4 45-85-L00004_TR-9 L01_72104055</v>
      </c>
      <c>
        <v>Şebeke Bakım Çalışması</v>
      </c>
      <c>
        <v>Dağıtım-OG</v>
      </c>
      <c>
        <v>Uzun</v>
      </c>
      <c>
        <v>Şebeke işletmecisi</v>
      </c>
      <c>
        <v>Bildirimli</v>
      </c>
      <c>
        <is>
          <t>14.07.2023 05:12:33</t>
        </is>
      </c>
      <c>
        <is>
          <t>14.07.2023 05:40:09</t>
        </is>
      </c>
      <c>
        <v>0.46</v>
      </c>
      <c>
        <v>0</v>
      </c>
      <c>
        <v>194</v>
      </c>
      <c>
        <v>2</v>
      </c>
      <c>
        <v>24</v>
      </c>
      <c>
        <v>0</v>
      </c>
      <c>
        <v>80</v>
      </c>
      <c>
        <v>2</v>
      </c>
      <c>
        <v>1</v>
      </c>
      <c>
        <v>0</v>
      </c>
      <c>
        <v>14.51787667258458</v>
      </c>
      <c>
        <v>2.383946478520968</v>
      </c>
      <c>
        <v>8.063528280800986</v>
      </c>
      <c>
        <v>0</v>
      </c>
      <c>
        <v>5.117013158943419</v>
      </c>
      <c>
        <v>16.306021278106552</v>
      </c>
      <c>
        <v>6.879403463126124</v>
      </c>
      <c>
        <v>53.26778933208263</v>
      </c>
    </row>
    <row>
      <c>
        <v>2608060</v>
      </c>
      <c>
        <v>1</v>
      </c>
      <c>
        <is>
          <t>MANİSA</t>
        </is>
      </c>
      <c>
        <v>ŞEHZADELER</v>
      </c>
      <c>
        <is>
          <t>AG Fideri</t>
        </is>
      </c>
      <c>
        <v>DM-2/2 45-71-M00147_D_60983899_60983899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14.07.2023 17:19:00</t>
        </is>
      </c>
      <c>
        <is>
          <t>14.07.2023 18:13:55</t>
        </is>
      </c>
      <c>
        <v>0.915277777</v>
      </c>
      <c>
        <v>0</v>
      </c>
      <c>
        <v>318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60.89259158884202</v>
      </c>
      <c>
        <v>0</v>
      </c>
      <c>
        <v>0</v>
      </c>
      <c>
        <v>0</v>
      </c>
      <c>
        <v>4.117624873888962</v>
      </c>
      <c>
        <v>0</v>
      </c>
      <c>
        <v>0</v>
      </c>
      <c>
        <v>65.01021646273098</v>
      </c>
    </row>
    <row>
      <c>
        <v>2607350</v>
      </c>
      <c>
        <v>1</v>
      </c>
      <c>
        <is>
          <t>İZMİR</t>
        </is>
      </c>
      <c>
        <v>MENDERES</v>
      </c>
      <c>
        <is>
          <t>KÖK</t>
        </is>
      </c>
      <c>
        <v>KARAKUYU KÖK 35-22-M00091_NOHUT GÖLÜ(KÖY SULAMA) M01_72111629</v>
      </c>
      <c>
        <v>Şebeke Yenileme ve Kapasite Artışı Çalışması</v>
      </c>
      <c>
        <v>Dağıtım-OG</v>
      </c>
      <c>
        <v>Uzun</v>
      </c>
      <c>
        <v>Şebeke işletmecisi</v>
      </c>
      <c>
        <v>Bildirimli</v>
      </c>
      <c>
        <is>
          <t>14.07.2023 09:13:17</t>
        </is>
      </c>
      <c>
        <is>
          <t>14.07.2023 15:38:40</t>
        </is>
      </c>
      <c>
        <v>6.423055555</v>
      </c>
      <c>
        <v>0</v>
      </c>
      <c>
        <v>2</v>
      </c>
      <c>
        <v>16</v>
      </c>
      <c>
        <v>72</v>
      </c>
      <c>
        <v>1</v>
      </c>
      <c>
        <v>6</v>
      </c>
      <c>
        <v>0</v>
      </c>
      <c>
        <v>0</v>
      </c>
      <c>
        <v>0</v>
      </c>
      <c>
        <v>3.15449808964</v>
      </c>
      <c>
        <v>1243.6338873604677</v>
      </c>
      <c>
        <v>3564.128864924562</v>
      </c>
      <c>
        <v>34.405730372438676</v>
      </c>
      <c>
        <v>138.58477862063734</v>
      </c>
      <c>
        <v>0</v>
      </c>
      <c>
        <v>0</v>
      </c>
      <c>
        <v>4983.907759367746</v>
      </c>
    </row>
    <row>
      <c>
        <v>2607184</v>
      </c>
      <c>
        <v>1</v>
      </c>
      <c>
        <is>
          <t>MANİSA</t>
        </is>
      </c>
      <c>
        <v>ŞEHZADELER</v>
      </c>
      <c>
        <is>
          <t>KÖK</t>
        </is>
      </c>
      <c>
        <v>İĞDECİK KÖK 45-71-M00077_SULAMALAR M05_72234123</v>
      </c>
      <c>
        <v>Plansız Kesinti / Müdahale</v>
      </c>
      <c>
        <v>Dağıtım-OG</v>
      </c>
      <c>
        <v>Uzun</v>
      </c>
      <c>
        <v>Şebeke işletmecisi</v>
      </c>
      <c>
        <v>Bildirimsiz</v>
      </c>
      <c>
        <is>
          <t>14.07.2023 01:53:21</t>
        </is>
      </c>
      <c>
        <is>
          <t>14.07.2023 02:51:46</t>
        </is>
      </c>
      <c>
        <v>0.973611111</v>
      </c>
      <c>
        <v>4</v>
      </c>
      <c>
        <v>0</v>
      </c>
      <c>
        <v>60</v>
      </c>
      <c>
        <v>0</v>
      </c>
      <c>
        <v>2</v>
      </c>
      <c>
        <v>0</v>
      </c>
      <c>
        <v>0</v>
      </c>
      <c>
        <v>0</v>
      </c>
      <c>
        <v>1.3738587045583905</v>
      </c>
      <c>
        <v>0</v>
      </c>
      <c>
        <v>188.27710597570436</v>
      </c>
      <c>
        <v>0</v>
      </c>
      <c>
        <v>1.2500891718476106</v>
      </c>
      <c>
        <v>0</v>
      </c>
      <c>
        <v>0</v>
      </c>
      <c>
        <v>0</v>
      </c>
      <c>
        <v>190.90105385211035</v>
      </c>
    </row>
    <row>
      <c>
        <v>2608581</v>
      </c>
      <c>
        <v>1</v>
      </c>
      <c>
        <is>
          <t>İZMİR</t>
        </is>
      </c>
      <c>
        <v>KARABAĞLAR</v>
      </c>
      <c>
        <is>
          <t>AG Fideri</t>
        </is>
      </c>
      <c>
        <v>M-2752 35-01-M02752_C_56370085_56370085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14.07.2023 22:20:24</t>
        </is>
      </c>
      <c>
        <is>
          <t>15.07.2023 02:10:57</t>
        </is>
      </c>
      <c>
        <v>3.8425</v>
      </c>
      <c>
        <v>0</v>
      </c>
      <c>
        <v>246</v>
      </c>
      <c>
        <v>0</v>
      </c>
      <c>
        <v>0</v>
      </c>
      <c>
        <v>0</v>
      </c>
      <c>
        <v>11</v>
      </c>
      <c>
        <v>0</v>
      </c>
      <c>
        <v>0</v>
      </c>
      <c>
        <v>0</v>
      </c>
      <c>
        <v>189.3771387099181</v>
      </c>
      <c>
        <v>0</v>
      </c>
      <c>
        <v>0</v>
      </c>
      <c>
        <v>0</v>
      </c>
      <c>
        <v>24.74267570385554</v>
      </c>
      <c>
        <v>0</v>
      </c>
      <c>
        <v>0</v>
      </c>
      <c>
        <v>214.11981441377367</v>
      </c>
    </row>
    <row>
      <c>
        <v>2608289</v>
      </c>
      <c>
        <v>1</v>
      </c>
      <c>
        <is>
          <t>İZMİR</t>
        </is>
      </c>
      <c>
        <v>DİKİLİ</v>
      </c>
      <c>
        <is>
          <t>KÖK</t>
        </is>
      </c>
      <c>
        <v>BADEMLİ KÖK-8 (BADEMLİ TR-9) 35-30-L00097_YAHŞİBEY L02_72058469</v>
      </c>
      <c>
        <v>Plansız Kesinti / Müdahale</v>
      </c>
      <c>
        <v>Dağıtım-OG</v>
      </c>
      <c>
        <v>Uzun</v>
      </c>
      <c>
        <v>Şebeke işletmecisi</v>
      </c>
      <c>
        <v>Bildirimsiz</v>
      </c>
      <c>
        <is>
          <t>14.07.2023 19:45:39</t>
        </is>
      </c>
      <c>
        <is>
          <t>14.07.2023 20:28:13</t>
        </is>
      </c>
      <c>
        <v>0.709444444</v>
      </c>
      <c>
        <v>3</v>
      </c>
      <c>
        <v>309</v>
      </c>
      <c>
        <v>4</v>
      </c>
      <c>
        <v>31</v>
      </c>
      <c>
        <v>11</v>
      </c>
      <c>
        <v>32</v>
      </c>
      <c>
        <v>0</v>
      </c>
      <c>
        <v>1</v>
      </c>
      <c>
        <v>1.56459031587541</v>
      </c>
      <c>
        <v>45.10627842936176</v>
      </c>
      <c>
        <v>2.1159348437928283</v>
      </c>
      <c>
        <v>12.579168153464945</v>
      </c>
      <c>
        <v>33.90337506204279</v>
      </c>
      <c>
        <v>15.493126479711464</v>
      </c>
      <c>
        <v>0</v>
      </c>
      <c>
        <v>2.2937218684982725</v>
      </c>
      <c>
        <v>113.05619515274745</v>
      </c>
    </row>
    <row>
      <c>
        <v>2607270</v>
      </c>
      <c>
        <v>1</v>
      </c>
      <c>
        <is>
          <t>İZMİR</t>
        </is>
      </c>
      <c>
        <v>TİRE</v>
      </c>
      <c>
        <is>
          <t>DM</t>
        </is>
      </c>
      <c>
        <v>TİRE İM-DM-1 35-29-A00001_DM-2 M06_2059510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14.07.2023 06:45:09</t>
        </is>
      </c>
      <c>
        <is>
          <t>14.07.2023 08:34:00</t>
        </is>
      </c>
      <c>
        <v>1.814166666</v>
      </c>
      <c>
        <v>0</v>
      </c>
      <c>
        <v>5454</v>
      </c>
      <c>
        <v>0</v>
      </c>
      <c>
        <v>10</v>
      </c>
      <c>
        <v>3</v>
      </c>
      <c>
        <v>374</v>
      </c>
      <c>
        <v>0</v>
      </c>
      <c>
        <v>0</v>
      </c>
      <c>
        <v>0</v>
      </c>
      <c>
        <v>1781.40952365512</v>
      </c>
      <c>
        <v>0</v>
      </c>
      <c>
        <v>36.36146839307151</v>
      </c>
      <c>
        <v>109.71576056458427</v>
      </c>
      <c>
        <v>775.701860335442</v>
      </c>
      <c>
        <v>0</v>
      </c>
      <c>
        <v>0</v>
      </c>
      <c>
        <v>2703.188612948218</v>
      </c>
    </row>
    <row>
      <c>
        <v>2608097</v>
      </c>
      <c>
        <v>1</v>
      </c>
      <c>
        <is>
          <t>İZMİR</t>
        </is>
      </c>
      <c>
        <v>ÇİĞLİ</v>
      </c>
      <c>
        <is>
          <t>Saha Dağıtım Kutusu (SDK)</t>
        </is>
      </c>
      <c>
        <v>K-2764 35-09-K02764_B b1b_5891962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14.07.2023 17:43:08</t>
        </is>
      </c>
      <c>
        <is>
          <t>14.07.2023 18:30:12</t>
        </is>
      </c>
      <c>
        <v>0.784444444</v>
      </c>
      <c>
        <v>0</v>
      </c>
      <c>
        <v>228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43.31647895902345</v>
      </c>
      <c>
        <v>0</v>
      </c>
      <c>
        <v>0</v>
      </c>
      <c>
        <v>0</v>
      </c>
      <c>
        <v>0.8113932747767001</v>
      </c>
      <c>
        <v>0</v>
      </c>
      <c>
        <v>0</v>
      </c>
      <c>
        <v>44.12787223380015</v>
      </c>
    </row>
    <row>
      <c>
        <v>2607556</v>
      </c>
      <c>
        <v>1</v>
      </c>
      <c>
        <is>
          <t>İZMİR</t>
        </is>
      </c>
      <c>
        <v>ÇİĞLİ</v>
      </c>
      <c>
        <is>
          <t>Kullanıcı Bağlantı Hattı</t>
        </is>
      </c>
      <c>
        <v>K-1954 35-09-K01954_95002411269_95002411269</v>
      </c>
      <c>
        <v>Üçüncü Şahısların Vermiş Olduğu Hasarlar</v>
      </c>
      <c>
        <v>Dağıtım-AG</v>
      </c>
      <c>
        <v>Uzun</v>
      </c>
      <c>
        <v>Dışsal</v>
      </c>
      <c>
        <v>Bildirimsiz</v>
      </c>
      <c>
        <is>
          <t>14.07.2023 11:19:11</t>
        </is>
      </c>
      <c>
        <is>
          <t>14.07.2023 12:01:59</t>
        </is>
      </c>
      <c>
        <v>0.713333333</v>
      </c>
      <c>
        <v>0</v>
      </c>
      <c>
        <v>0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1.6261852096855556</v>
      </c>
      <c>
        <v>0</v>
      </c>
      <c>
        <v>0</v>
      </c>
      <c>
        <v>1.6261852096855556</v>
      </c>
    </row>
    <row>
      <c>
        <v>2607519</v>
      </c>
      <c>
        <v>1</v>
      </c>
      <c>
        <is>
          <t>İZMİR</t>
        </is>
      </c>
      <c>
        <v>BAYINDIR</v>
      </c>
      <c>
        <is>
          <t>Dağıtım Transformatörü</t>
        </is>
      </c>
      <c>
        <v>CAVİT YALÇIN GRB 35-20-M00022_35-20-M00022_2348305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14.07.2023 10:46:15</t>
        </is>
      </c>
      <c>
        <is>
          <t>14.07.2023 14:40:27</t>
        </is>
      </c>
      <c>
        <v>3.903333333</v>
      </c>
      <c>
        <v>0</v>
      </c>
      <c>
        <v>0</v>
      </c>
      <c>
        <v>0</v>
      </c>
      <c>
        <v>16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544.8985172654897</v>
      </c>
      <c>
        <v>0</v>
      </c>
      <c>
        <v>0.01581441820287075</v>
      </c>
      <c>
        <v>0</v>
      </c>
      <c>
        <v>0</v>
      </c>
      <c>
        <v>544.9143316836926</v>
      </c>
    </row>
    <row>
      <c>
        <v>2608452</v>
      </c>
      <c>
        <v>1</v>
      </c>
      <c>
        <is>
          <t>İZMİR</t>
        </is>
      </c>
      <c>
        <v>KİRAZ</v>
      </c>
      <c>
        <is>
          <t>Dağıtım Transformatörü</t>
        </is>
      </c>
      <c>
        <v>SULUDERE TR-11 İSMET AKCAN EVİ YANI 35-31-L00066_35-31-L00066_2364630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14.07.2023 21:21:08</t>
        </is>
      </c>
      <c>
        <is>
          <t>14.07.2023 22:58:30</t>
        </is>
      </c>
      <c>
        <v>1.622777777</v>
      </c>
      <c>
        <v>0</v>
      </c>
      <c>
        <v>19</v>
      </c>
      <c>
        <v>0</v>
      </c>
      <c>
        <v>17</v>
      </c>
      <c>
        <v>0</v>
      </c>
      <c>
        <v>7</v>
      </c>
      <c>
        <v>0</v>
      </c>
      <c>
        <v>0</v>
      </c>
      <c>
        <v>0</v>
      </c>
      <c>
        <v>12.413973372788709</v>
      </c>
      <c>
        <v>0</v>
      </c>
      <c>
        <v>111.29063755243753</v>
      </c>
      <c>
        <v>0</v>
      </c>
      <c>
        <v>18.250480395972932</v>
      </c>
      <c>
        <v>0</v>
      </c>
      <c>
        <v>0</v>
      </c>
      <c>
        <v>141.95509132119918</v>
      </c>
    </row>
    <row>
      <c>
        <v>2607954</v>
      </c>
      <c>
        <v>1</v>
      </c>
      <c>
        <is>
          <t>MANİSA</t>
        </is>
      </c>
      <c>
        <v>YUNUSEMRE</v>
      </c>
      <c>
        <is>
          <t>KÖK</t>
        </is>
      </c>
      <c>
        <v>KAYAPINAR KÖK 45-71-M02146_ M05_60777385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14.07.2023 13:20:55</t>
        </is>
      </c>
      <c>
        <is>
          <t>14.07.2023 17:14:17</t>
        </is>
      </c>
      <c>
        <v>3.889444444</v>
      </c>
      <c>
        <v>6</v>
      </c>
      <c>
        <v>583</v>
      </c>
      <c>
        <v>5</v>
      </c>
      <c>
        <v>8</v>
      </c>
      <c>
        <v>20</v>
      </c>
      <c>
        <v>58</v>
      </c>
      <c>
        <v>7</v>
      </c>
      <c>
        <v>0</v>
      </c>
      <c>
        <v>6.683737630589965</v>
      </c>
      <c>
        <v>557.727617337842</v>
      </c>
      <c>
        <v>107.4686002108694</v>
      </c>
      <c>
        <v>21.1631108422054</v>
      </c>
      <c>
        <v>410.640057006196</v>
      </c>
      <c>
        <v>299.9225626579525</v>
      </c>
      <c>
        <v>6506.2557158814425</v>
      </c>
      <c>
        <v>0</v>
      </c>
      <c>
        <v>7909.861401567097</v>
      </c>
    </row>
    <row>
      <c>
        <v>2608352</v>
      </c>
      <c>
        <v>1</v>
      </c>
      <c>
        <is>
          <t>İZMİR</t>
        </is>
      </c>
      <c>
        <v>ALİAĞA</v>
      </c>
      <c>
        <is>
          <t>OG Fideri</t>
        </is>
      </c>
      <c>
        <v>TR-33 35-17-M00033_HatBaşıAyırıcı_65631933 M03_65631933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14.07.2023 20:20:22</t>
        </is>
      </c>
      <c>
        <is>
          <t>14.07.2023 20:56:46</t>
        </is>
      </c>
      <c>
        <v>0.606666666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0.16976329837133336</v>
      </c>
      <c>
        <v>0</v>
      </c>
      <c>
        <v>0</v>
      </c>
      <c>
        <v>0</v>
      </c>
      <c>
        <v>0</v>
      </c>
      <c>
        <v>0</v>
      </c>
      <c>
        <v>0</v>
      </c>
      <c>
        <v>0.16976329837133336</v>
      </c>
    </row>
    <row>
      <c>
        <v>2608595</v>
      </c>
      <c>
        <v>1</v>
      </c>
      <c>
        <is>
          <t>MANİSA</t>
        </is>
      </c>
      <c>
        <v>YUNUSEMRE</v>
      </c>
      <c>
        <is>
          <t>Kullanıcı Bağlantı Hattı</t>
        </is>
      </c>
      <c>
        <v>MURADİYE TR 2/A 45-71-M00201_953243171_953243171</v>
      </c>
      <c>
        <v>AG Box / Sdk Abone Çıkış Sigorta Atığı</v>
      </c>
      <c>
        <v>Dağıtım-AG</v>
      </c>
      <c>
        <v>Uzun</v>
      </c>
      <c>
        <v>Şebeke işletmecisi</v>
      </c>
      <c>
        <v>Bildirimsiz</v>
      </c>
      <c>
        <is>
          <t>14.07.2023 22:03:23</t>
        </is>
      </c>
      <c>
        <is>
          <t>15.07.2023 03:59:13</t>
        </is>
      </c>
      <c>
        <v>5.930555555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</row>
    <row>
      <c>
        <v>2607287</v>
      </c>
      <c>
        <v>1</v>
      </c>
      <c>
        <is>
          <t>İZMİR</t>
        </is>
      </c>
      <c>
        <v>SEFERİHİSAR</v>
      </c>
      <c>
        <is>
          <t>DM</t>
        </is>
      </c>
      <c>
        <v>KAVAKDERE DM 35-14-M00339_ M07_65666753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14.07.2023 07:25:55</t>
        </is>
      </c>
      <c>
        <is>
          <t>14.07.2023 09:31:02</t>
        </is>
      </c>
      <c>
        <v>2.085277777</v>
      </c>
      <c>
        <v>0</v>
      </c>
      <c>
        <v>937</v>
      </c>
      <c>
        <v>2</v>
      </c>
      <c>
        <v>324</v>
      </c>
      <c>
        <v>8</v>
      </c>
      <c>
        <v>90</v>
      </c>
      <c>
        <v>0</v>
      </c>
      <c>
        <v>1</v>
      </c>
      <c>
        <v>0</v>
      </c>
      <c>
        <v>398.88798434537983</v>
      </c>
      <c>
        <v>1.880595220195516</v>
      </c>
      <c>
        <v>314.23792703836966</v>
      </c>
      <c>
        <v>26.936059813726473</v>
      </c>
      <c>
        <v>151.29070136924037</v>
      </c>
      <c>
        <v>0</v>
      </c>
      <c>
        <v>0.280984545330114</v>
      </c>
      <c>
        <v>893.5142523322421</v>
      </c>
    </row>
    <row>
      <c>
        <v>2607596</v>
      </c>
      <c>
        <v>1</v>
      </c>
      <c>
        <is>
          <t>İZMİR</t>
        </is>
      </c>
      <c>
        <v>BAYRAKLI</v>
      </c>
      <c>
        <is>
          <t>Kullanıcı Bağlantı Hattı</t>
        </is>
      </c>
      <c>
        <v>K-3889 35-02-K03889_950093382_950093382</v>
      </c>
      <c>
        <v>Üçüncü Şahısların Vermiş Olduğu Hasarlar</v>
      </c>
      <c>
        <v>Dağıtım-AG</v>
      </c>
      <c>
        <v>Uzun</v>
      </c>
      <c>
        <v>Dışsal</v>
      </c>
      <c>
        <v>Bildirimsiz</v>
      </c>
      <c>
        <is>
          <t>14.07.2023 11:57:50</t>
        </is>
      </c>
      <c>
        <is>
          <t>14.07.2023 17:50:12</t>
        </is>
      </c>
      <c>
        <v>5.872777777</v>
      </c>
      <c>
        <v>0</v>
      </c>
      <c>
        <v>19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38.1250078899414</v>
      </c>
      <c>
        <v>0</v>
      </c>
      <c>
        <v>0</v>
      </c>
      <c>
        <v>0</v>
      </c>
      <c>
        <v>0</v>
      </c>
      <c>
        <v>0</v>
      </c>
      <c>
        <v>0</v>
      </c>
      <c>
        <v>38.1250078899414</v>
      </c>
    </row>
    <row>
      <c>
        <v>2608120</v>
      </c>
      <c>
        <v>1</v>
      </c>
      <c>
        <is>
          <t>İZMİR</t>
        </is>
      </c>
      <c>
        <v>BORNOVA</v>
      </c>
      <c>
        <is>
          <t>OG Fideri</t>
        </is>
      </c>
      <c>
        <v>M-3201(YATIRIM REZERVE) 35-02-M03201_ M01_83266518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14.07.2023 17:51:24</t>
        </is>
      </c>
      <c>
        <is>
          <t>14.07.2023 18:12:22</t>
        </is>
      </c>
      <c>
        <v>0.349444444</v>
      </c>
      <c>
        <v>0</v>
      </c>
      <c>
        <v>4537</v>
      </c>
      <c>
        <v>0</v>
      </c>
      <c>
        <v>0</v>
      </c>
      <c>
        <v>0</v>
      </c>
      <c>
        <v>549</v>
      </c>
      <c>
        <v>0</v>
      </c>
      <c>
        <v>1</v>
      </c>
      <c>
        <v>0</v>
      </c>
      <c>
        <v>415.2113933718999</v>
      </c>
      <c>
        <v>0</v>
      </c>
      <c>
        <v>0</v>
      </c>
      <c>
        <v>0</v>
      </c>
      <c>
        <v>270.79745185290346</v>
      </c>
      <c>
        <v>0</v>
      </c>
      <c>
        <v>0</v>
      </c>
      <c>
        <v>686.0088452248033</v>
      </c>
    </row>
    <row>
      <c>
        <v>2608137</v>
      </c>
      <c>
        <v>1</v>
      </c>
      <c>
        <is>
          <t>İZMİR</t>
        </is>
      </c>
      <c>
        <v>BAYRAKLI</v>
      </c>
      <c>
        <is>
          <t>AG Fideri</t>
        </is>
      </c>
      <c>
        <v>M-3066(YATIRIM REZERVE) 35-02-M03066_9119126_56362768_56362768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14.07.2023 17:47:55</t>
        </is>
      </c>
      <c>
        <is>
          <t>14.07.2023 20:11:45</t>
        </is>
      </c>
      <c>
        <v>2.397222222</v>
      </c>
      <c>
        <v>0</v>
      </c>
      <c>
        <v>388</v>
      </c>
      <c>
        <v>0</v>
      </c>
      <c>
        <v>0</v>
      </c>
      <c>
        <v>0</v>
      </c>
      <c>
        <v>43</v>
      </c>
      <c>
        <v>0</v>
      </c>
      <c>
        <v>1</v>
      </c>
      <c>
        <v>0</v>
      </c>
      <c>
        <v>287.9183798447594</v>
      </c>
      <c>
        <v>0</v>
      </c>
      <c>
        <v>0</v>
      </c>
      <c>
        <v>0</v>
      </c>
      <c>
        <v>181.55349770494902</v>
      </c>
      <c>
        <v>0</v>
      </c>
      <c>
        <v>29.228783148038627</v>
      </c>
      <c>
        <v>498.7006606977471</v>
      </c>
    </row>
    <row>
      <c>
        <v>2607579</v>
      </c>
      <c>
        <v>1</v>
      </c>
      <c>
        <is>
          <t>MANİSA</t>
        </is>
      </c>
      <c>
        <v>SALİHLİ</v>
      </c>
      <c>
        <is>
          <t>AG Fideri</t>
        </is>
      </c>
      <c>
        <v>ADALA TR-1 45-78-M00284__84294249_84294249</v>
      </c>
      <c>
        <v>AG Tel Kopuğu</v>
      </c>
      <c>
        <v>Dağıtım-AG</v>
      </c>
      <c>
        <v>Uzun</v>
      </c>
      <c>
        <v>Şebeke işletmecisi</v>
      </c>
      <c>
        <v>Bildirimsiz</v>
      </c>
      <c>
        <is>
          <t>14.07.2023 11:28:48</t>
        </is>
      </c>
      <c>
        <is>
          <t>14.07.2023 15:10:45</t>
        </is>
      </c>
      <c>
        <v>3.699166666</v>
      </c>
      <c>
        <v>0</v>
      </c>
      <c>
        <v>20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16.680843957704</v>
      </c>
      <c>
        <v>0</v>
      </c>
      <c>
        <v>0</v>
      </c>
      <c>
        <v>0</v>
      </c>
      <c>
        <v>0.8292623203502663</v>
      </c>
      <c>
        <v>0</v>
      </c>
      <c>
        <v>0</v>
      </c>
      <c>
        <v>17.510106278054266</v>
      </c>
    </row>
    <row>
      <c>
        <v>2607247</v>
      </c>
      <c>
        <v>1</v>
      </c>
      <c>
        <is>
          <t>MANİSA</t>
        </is>
      </c>
      <c>
        <v>SALİHLİ</v>
      </c>
      <c>
        <is>
          <t>KÖK</t>
        </is>
      </c>
      <c>
        <v>POYRAZ KÖK 45-78-M00651_POYRAZ MERKEZ-BOZAĞAÇ M03_2057459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14.07.2023 05:55:15</t>
        </is>
      </c>
      <c>
        <is>
          <t>14.07.2023 07:43:00</t>
        </is>
      </c>
      <c>
        <v>1.795833333</v>
      </c>
      <c>
        <v>3</v>
      </c>
      <c>
        <v>328</v>
      </c>
      <c>
        <v>17</v>
      </c>
      <c>
        <v>65</v>
      </c>
      <c>
        <v>2</v>
      </c>
      <c>
        <v>31</v>
      </c>
      <c>
        <v>0</v>
      </c>
      <c>
        <v>0</v>
      </c>
      <c>
        <v>0.8089529181</v>
      </c>
      <c>
        <v>67.71463067169154</v>
      </c>
      <c>
        <v>144.73817539275876</v>
      </c>
      <c>
        <v>117.46836354560247</v>
      </c>
      <c>
        <v>21.993703324596638</v>
      </c>
      <c>
        <v>15.799708273573128</v>
      </c>
      <c>
        <v>0</v>
      </c>
      <c>
        <v>0</v>
      </c>
      <c>
        <v>368.52353412632255</v>
      </c>
    </row>
    <row>
      <c>
        <v>2607742</v>
      </c>
      <c>
        <v>1</v>
      </c>
      <c>
        <is>
          <t>İZMİR</t>
        </is>
      </c>
      <c>
        <v>BORNOVA</v>
      </c>
      <c>
        <is>
          <t>AG Fideri</t>
        </is>
      </c>
      <c>
        <v>M-10 35-02-M00010_A_56362733_56362733</v>
      </c>
      <c>
        <v>AG Box / Sdk Giriş Sigorta Atığı</v>
      </c>
      <c>
        <v>Dağıtım-AG</v>
      </c>
      <c>
        <v>Uzun</v>
      </c>
      <c>
        <v>Şebeke işletmecisi</v>
      </c>
      <c>
        <v>Bildirimsiz</v>
      </c>
      <c>
        <is>
          <t>14.07.2023 14:15:38</t>
        </is>
      </c>
      <c>
        <is>
          <t>14.07.2023 17:57:20</t>
        </is>
      </c>
      <c>
        <v>3.695</v>
      </c>
      <c>
        <v>0</v>
      </c>
      <c>
        <v>0</v>
      </c>
      <c>
        <v>0</v>
      </c>
      <c>
        <v>0</v>
      </c>
      <c>
        <v>0</v>
      </c>
      <c>
        <v>7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31.48987830352098</v>
      </c>
      <c>
        <v>0</v>
      </c>
      <c>
        <v>0</v>
      </c>
      <c>
        <v>31.48987830352098</v>
      </c>
    </row>
    <row>
      <c>
        <v>2607433</v>
      </c>
      <c>
        <v>1</v>
      </c>
      <c>
        <is>
          <t>MANİSA</t>
        </is>
      </c>
      <c>
        <v>ALAŞEHİR</v>
      </c>
      <c>
        <is>
          <t>KÖK</t>
        </is>
      </c>
      <c>
        <v>GÜMÜŞÇAY KÖK 45-73-M00477_SULAMA ÇIKIŞI M05_2056801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14.07.2023 09:57:41</t>
        </is>
      </c>
      <c>
        <is>
          <t>14.07.2023 10:29:12</t>
        </is>
      </c>
      <c>
        <v>0.525277777</v>
      </c>
      <c>
        <v>0</v>
      </c>
      <c>
        <v>0</v>
      </c>
      <c>
        <v>9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33.50551510726194</v>
      </c>
      <c>
        <v>0</v>
      </c>
      <c>
        <v>0</v>
      </c>
      <c>
        <v>0</v>
      </c>
      <c>
        <v>0</v>
      </c>
      <c>
        <v>0</v>
      </c>
      <c>
        <v>33.50551510726194</v>
      </c>
    </row>
    <row>
      <c>
        <v>2608475</v>
      </c>
      <c>
        <v>1</v>
      </c>
      <c>
        <is>
          <t>İZMİR</t>
        </is>
      </c>
      <c>
        <v>KARABURUN</v>
      </c>
      <c>
        <is>
          <t>AG Fideri</t>
        </is>
      </c>
      <c>
        <v>MORDOĞAN TR-24 35-21-L00210_A_91450023_91450023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14.07.2023 21:09:54</t>
        </is>
      </c>
      <c>
        <is>
          <t>14.07.2023 22:42:22</t>
        </is>
      </c>
      <c>
        <v>1.541111111</v>
      </c>
      <c>
        <v>0</v>
      </c>
      <c>
        <v>41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12.544324895153125</v>
      </c>
      <c>
        <v>0</v>
      </c>
      <c>
        <v>0</v>
      </c>
      <c>
        <v>0</v>
      </c>
      <c>
        <v>0</v>
      </c>
      <c>
        <v>0</v>
      </c>
      <c>
        <v>0</v>
      </c>
      <c>
        <v>12.544324895153125</v>
      </c>
    </row>
    <row>
      <c>
        <v>2607702</v>
      </c>
      <c>
        <v>1</v>
      </c>
      <c>
        <is>
          <t>İZMİR</t>
        </is>
      </c>
      <c>
        <v>TİRE</v>
      </c>
      <c>
        <is>
          <t>TM Fideri</t>
        </is>
      </c>
      <c>
        <v>TİRE TM 35-29-A00003_SELATİN TÜNELİ M19_2313884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14.07.2023 13:40:51</t>
        </is>
      </c>
      <c>
        <is>
          <t>14.07.2023 13:51:02</t>
        </is>
      </c>
      <c>
        <v>0.169901666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0.18808578796728825</v>
      </c>
      <c>
        <v>0</v>
      </c>
      <c>
        <v>0</v>
      </c>
      <c>
        <v>0</v>
      </c>
      <c>
        <v>0</v>
      </c>
      <c>
        <v>0</v>
      </c>
      <c>
        <v>0.18808578796728825</v>
      </c>
    </row>
    <row>
      <c>
        <v>2608555</v>
      </c>
      <c>
        <v>1</v>
      </c>
      <c>
        <is>
          <t>İZMİR</t>
        </is>
      </c>
      <c>
        <v>MENEMEN</v>
      </c>
      <c>
        <is>
          <t>Saha Dağıtım Kutusu (SDK)</t>
        </is>
      </c>
      <c>
        <v>ULUKENT DM-1/9 35-28-M00574_C DM C1_5847803</v>
      </c>
      <c>
        <v>AG Yük Ayırıcı Arızası</v>
      </c>
      <c>
        <v>Dağıtım-AG</v>
      </c>
      <c>
        <v>Uzun</v>
      </c>
      <c>
        <v>Şebeke işletmecisi</v>
      </c>
      <c>
        <v>Bildirimsiz</v>
      </c>
      <c>
        <is>
          <t>14.07.2023 22:04:26</t>
        </is>
      </c>
      <c>
        <is>
          <t>15.07.2023 00:09:59</t>
        </is>
      </c>
      <c>
        <v>2.0925</v>
      </c>
      <c>
        <v>0</v>
      </c>
      <c>
        <v>157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90.12119075448105</v>
      </c>
      <c>
        <v>0</v>
      </c>
      <c>
        <v>0</v>
      </c>
      <c>
        <v>0</v>
      </c>
      <c>
        <v>0</v>
      </c>
      <c>
        <v>0</v>
      </c>
      <c>
        <v>0</v>
      </c>
      <c>
        <v>90.12119075448105</v>
      </c>
    </row>
    <row>
      <c>
        <v>2608057</v>
      </c>
      <c>
        <v>1</v>
      </c>
      <c>
        <is>
          <t>İZMİR</t>
        </is>
      </c>
      <c>
        <v>KARABAĞLAR</v>
      </c>
      <c>
        <is>
          <t>AG Fideri</t>
        </is>
      </c>
      <c>
        <v>M-3069(YATIRIM REZERVE) 35-01-M03069_B_56375952_56375952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14.07.2023 17:17:29</t>
        </is>
      </c>
      <c>
        <is>
          <t>14.07.2023 19:45:24</t>
        </is>
      </c>
      <c>
        <v>2.465277777</v>
      </c>
      <c>
        <v>0</v>
      </c>
      <c>
        <v>249</v>
      </c>
      <c>
        <v>0</v>
      </c>
      <c>
        <v>0</v>
      </c>
      <c>
        <v>0</v>
      </c>
      <c>
        <v>15</v>
      </c>
      <c>
        <v>0</v>
      </c>
      <c>
        <v>0</v>
      </c>
      <c>
        <v>0</v>
      </c>
      <c>
        <v>171.38221037466752</v>
      </c>
      <c>
        <v>0</v>
      </c>
      <c>
        <v>0</v>
      </c>
      <c>
        <v>0</v>
      </c>
      <c>
        <v>33.870413363855455</v>
      </c>
      <c>
        <v>0</v>
      </c>
      <c>
        <v>0</v>
      </c>
      <c>
        <v>205.25262373852297</v>
      </c>
    </row>
    <row>
      <c>
        <v>2607914</v>
      </c>
      <c>
        <v>1</v>
      </c>
      <c>
        <is>
          <t>İZMİR</t>
        </is>
      </c>
      <c>
        <v>ÇEŞME</v>
      </c>
      <c>
        <is>
          <t>Dağıtım Transformatörü</t>
        </is>
      </c>
      <c>
        <v>L-179 35-18-L00179_35-18-L00179_2370605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14.07.2023 15:31:59</t>
        </is>
      </c>
      <c>
        <is>
          <t>14.07.2023 16:59:45</t>
        </is>
      </c>
      <c>
        <v>1.462777777</v>
      </c>
      <c>
        <v>0</v>
      </c>
      <c>
        <v>196</v>
      </c>
      <c>
        <v>0</v>
      </c>
      <c>
        <v>1</v>
      </c>
      <c>
        <v>0</v>
      </c>
      <c>
        <v>29</v>
      </c>
      <c>
        <v>0</v>
      </c>
      <c>
        <v>0</v>
      </c>
      <c>
        <v>0</v>
      </c>
      <c>
        <v>138.02954619514807</v>
      </c>
      <c>
        <v>0</v>
      </c>
      <c>
        <v>0</v>
      </c>
      <c>
        <v>0</v>
      </c>
      <c>
        <v>50.929866420738186</v>
      </c>
      <c>
        <v>0</v>
      </c>
      <c>
        <v>0</v>
      </c>
      <c>
        <v>188.95941261588627</v>
      </c>
    </row>
    <row>
      <c>
        <v>2607679</v>
      </c>
      <c>
        <v>1</v>
      </c>
      <c>
        <is>
          <t>İZMİR</t>
        </is>
      </c>
      <c>
        <v>ÇEŞME</v>
      </c>
      <c>
        <is>
          <t>AG Fideri</t>
        </is>
      </c>
      <c>
        <v>L-177 35-18-L00177_A_56372870_56372870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14.07.2023 13:08:42</t>
        </is>
      </c>
      <c>
        <is>
          <t>14.07.2023 15:06:25</t>
        </is>
      </c>
      <c>
        <v>1.961944444</v>
      </c>
      <c>
        <v>0</v>
      </c>
      <c>
        <v>15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7.100361846948001</v>
      </c>
      <c>
        <v>0</v>
      </c>
      <c>
        <v>0</v>
      </c>
      <c>
        <v>0</v>
      </c>
      <c>
        <v>4.667893040078333</v>
      </c>
      <c>
        <v>0</v>
      </c>
      <c>
        <v>0</v>
      </c>
      <c>
        <v>11.768254887026334</v>
      </c>
    </row>
    <row>
      <c>
        <v>2608269</v>
      </c>
      <c>
        <v>1</v>
      </c>
      <c>
        <is>
          <t>İZMİR</t>
        </is>
      </c>
      <c>
        <v>KEMALPAŞA</v>
      </c>
      <c>
        <is>
          <t>OG Fideri</t>
        </is>
      </c>
      <c>
        <v>ÖRNEKKÖY TR3 35-27-L00124_DIREK TIPI TRAFO HUCRESI H01_2050458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14.07.2023 19:26:52</t>
        </is>
      </c>
      <c>
        <is>
          <t>14.07.2023 19:58:42</t>
        </is>
      </c>
      <c>
        <v>0.530555555</v>
      </c>
      <c>
        <v>0</v>
      </c>
      <c>
        <v>332</v>
      </c>
      <c>
        <v>0</v>
      </c>
      <c>
        <v>1</v>
      </c>
      <c>
        <v>0</v>
      </c>
      <c>
        <v>7</v>
      </c>
      <c>
        <v>0</v>
      </c>
      <c>
        <v>0</v>
      </c>
      <c>
        <v>0</v>
      </c>
      <c>
        <v>38.52369066128619</v>
      </c>
      <c>
        <v>0</v>
      </c>
      <c>
        <v>0.2376552808533236</v>
      </c>
      <c>
        <v>0</v>
      </c>
      <c>
        <v>1.15348214842245</v>
      </c>
      <c>
        <v>0</v>
      </c>
      <c>
        <v>0</v>
      </c>
      <c>
        <v>39.91482809056196</v>
      </c>
    </row>
    <row>
      <c>
        <v>2607728</v>
      </c>
      <c>
        <v>1</v>
      </c>
      <c>
        <is>
          <t>MANİSA</t>
        </is>
      </c>
      <c>
        <v>YUNUSEMRE</v>
      </c>
      <c>
        <is>
          <t>Kullanıcı Bağlantı Hattı</t>
        </is>
      </c>
      <c>
        <v>DM-16/14 45-71-M00621_953244789_953244789</v>
      </c>
      <c>
        <v>AG Branşman Yeraltı Kablo Arızası</v>
      </c>
      <c>
        <v>Dağıtım-AG</v>
      </c>
      <c>
        <v>Uzun</v>
      </c>
      <c>
        <v>Şebeke işletmecisi</v>
      </c>
      <c>
        <v>Bildirimsiz</v>
      </c>
      <c>
        <is>
          <t>14.07.2023 13:55:58</t>
        </is>
      </c>
      <c>
        <is>
          <t>14.07.2023 16:32:53</t>
        </is>
      </c>
      <c>
        <v>2.615277777</v>
      </c>
      <c>
        <v>0</v>
      </c>
      <c>
        <v>0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28.053651207865038</v>
      </c>
      <c>
        <v>0</v>
      </c>
      <c>
        <v>0</v>
      </c>
      <c>
        <v>28.053651207865038</v>
      </c>
    </row>
    <row>
      <c>
        <v>2608037</v>
      </c>
      <c>
        <v>1</v>
      </c>
      <c>
        <is>
          <t>MANİSA</t>
        </is>
      </c>
      <c>
        <v>YUNUSEMRE</v>
      </c>
      <c>
        <is>
          <t>AG Fideri</t>
        </is>
      </c>
      <c>
        <v>MURADİYE TR-6 45-71-M01473_A_56393370_56393370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14.07.2023 17:02:08</t>
        </is>
      </c>
      <c>
        <is>
          <t>14.07.2023 20:44:26</t>
        </is>
      </c>
      <c>
        <v>3.705</v>
      </c>
      <c>
        <v>0</v>
      </c>
      <c>
        <v>21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13.91188531148393</v>
      </c>
      <c>
        <v>0</v>
      </c>
      <c>
        <v>0</v>
      </c>
      <c>
        <v>0</v>
      </c>
      <c>
        <v>13.067861141083815</v>
      </c>
      <c>
        <v>0</v>
      </c>
      <c>
        <v>0</v>
      </c>
      <c>
        <v>26.979746452567746</v>
      </c>
    </row>
    <row>
      <c>
        <v>2608512</v>
      </c>
      <c>
        <v>1</v>
      </c>
      <c>
        <is>
          <t>MANİSA</t>
        </is>
      </c>
      <c>
        <v>YUNUSEMRE</v>
      </c>
      <c>
        <is>
          <t>AG Fideri</t>
        </is>
      </c>
      <c>
        <v>DM-25/17-A 45-71-M00054_B_60984233_60984233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14.07.2023 21:32:44</t>
        </is>
      </c>
      <c>
        <is>
          <t>14.07.2023 23:17:43</t>
        </is>
      </c>
      <c>
        <v>1.749722222</v>
      </c>
      <c>
        <v>0</v>
      </c>
      <c>
        <v>244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98.26556564705722</v>
      </c>
      <c>
        <v>0</v>
      </c>
      <c>
        <v>0</v>
      </c>
      <c>
        <v>0</v>
      </c>
      <c>
        <v>12.85943435923631</v>
      </c>
      <c>
        <v>0</v>
      </c>
      <c>
        <v>0</v>
      </c>
      <c>
        <v>111.12500000629353</v>
      </c>
    </row>
    <row>
      <c>
        <v>2607745</v>
      </c>
      <c>
        <v>1</v>
      </c>
      <c>
        <is>
          <t>İZMİR</t>
        </is>
      </c>
      <c>
        <v>BUCA</v>
      </c>
      <c>
        <is>
          <t>TM Fideri</t>
        </is>
      </c>
      <c>
        <v>BUCA TM 35-03-A00003_Buca-9 K12_2311890</v>
      </c>
      <c>
        <v>Üçüncü Şahısların Vermiş Olduğu Hasarlar</v>
      </c>
      <c>
        <v>Dağıtım-OG</v>
      </c>
      <c>
        <v>Uzun</v>
      </c>
      <c>
        <v>Dışsal</v>
      </c>
      <c>
        <v>Bildirimsiz</v>
      </c>
      <c>
        <is>
          <t>14.07.2023 14:17:01</t>
        </is>
      </c>
      <c>
        <is>
          <t>14.07.2023 16:25:12</t>
        </is>
      </c>
      <c>
        <v>2.136388888</v>
      </c>
      <c>
        <v>0</v>
      </c>
      <c>
        <v>5457</v>
      </c>
      <c>
        <v>0</v>
      </c>
      <c>
        <v>0</v>
      </c>
      <c>
        <v>3</v>
      </c>
      <c>
        <v>436</v>
      </c>
      <c>
        <v>0</v>
      </c>
      <c>
        <v>1</v>
      </c>
      <c>
        <v>0</v>
      </c>
      <c>
        <v>2679.0027440524846</v>
      </c>
      <c>
        <v>0</v>
      </c>
      <c>
        <v>0</v>
      </c>
      <c>
        <v>2397.5676596328963</v>
      </c>
      <c>
        <v>1723.5263045687948</v>
      </c>
      <c>
        <v>0</v>
      </c>
      <c>
        <v>6.393567108810926</v>
      </c>
      <c>
        <v>6806.490275362987</v>
      </c>
    </row>
    <row>
      <c>
        <v>2607765</v>
      </c>
      <c>
        <v>1</v>
      </c>
      <c>
        <is>
          <t>İZMİR</t>
        </is>
      </c>
      <c>
        <v>KİRAZ</v>
      </c>
      <c>
        <is>
          <t>AG Fideri</t>
        </is>
      </c>
      <c>
        <v>UMURLU TR-5 35-31-L00358_47784500_56352976_56352976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14.07.2023 14:27:54</t>
        </is>
      </c>
      <c>
        <is>
          <t>14.07.2023 16:47:11</t>
        </is>
      </c>
      <c>
        <v>2.321388888</v>
      </c>
      <c>
        <v>0</v>
      </c>
      <c>
        <v>5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1.8392717622882713</v>
      </c>
      <c>
        <v>0</v>
      </c>
      <c>
        <v>1.338139544753647</v>
      </c>
      <c>
        <v>0</v>
      </c>
      <c>
        <v>0</v>
      </c>
      <c>
        <v>0</v>
      </c>
      <c>
        <v>0</v>
      </c>
      <c>
        <v>3.1774113070419183</v>
      </c>
    </row>
    <row>
      <c>
        <v>2607367</v>
      </c>
      <c>
        <v>1</v>
      </c>
      <c>
        <is>
          <t>İZMİR</t>
        </is>
      </c>
      <c>
        <v>ALİAĞA</v>
      </c>
      <c>
        <is>
          <t>TM Fideri</t>
        </is>
      </c>
      <c>
        <v>ALMAK TM 35-17-A00003_YENİFOÇA-2 M28_2307152</v>
      </c>
      <c>
        <v>Plansız Kesinti / Müdahale</v>
      </c>
      <c>
        <v>Dağıtım-OG</v>
      </c>
      <c>
        <v>Uzun</v>
      </c>
      <c>
        <v>Şebeke işletmecisi</v>
      </c>
      <c>
        <v>Bildirimsiz</v>
      </c>
      <c>
        <is>
          <t>14.07.2023 09:25:05</t>
        </is>
      </c>
      <c>
        <is>
          <t>14.07.2023 09:52:54</t>
        </is>
      </c>
      <c>
        <v>0.463611111</v>
      </c>
      <c>
        <v>8</v>
      </c>
      <c>
        <v>783</v>
      </c>
      <c>
        <v>0</v>
      </c>
      <c>
        <v>18</v>
      </c>
      <c>
        <v>14</v>
      </c>
      <c>
        <v>85</v>
      </c>
      <c>
        <v>1</v>
      </c>
      <c>
        <v>0</v>
      </c>
      <c>
        <v>6.583977202411735</v>
      </c>
      <c>
        <v>83.70574858560127</v>
      </c>
      <c>
        <v>0</v>
      </c>
      <c>
        <v>5.7799515991006025</v>
      </c>
      <c>
        <v>77.36275203873798</v>
      </c>
      <c>
        <v>40.717479609325466</v>
      </c>
      <c>
        <v>77.20002294968083</v>
      </c>
      <c>
        <v>0</v>
      </c>
      <c>
        <v>291.3499319848579</v>
      </c>
    </row>
    <row>
      <c>
        <v>2607267</v>
      </c>
      <c>
        <v>1</v>
      </c>
      <c>
        <is>
          <t>İZMİR</t>
        </is>
      </c>
      <c>
        <v>TİRE</v>
      </c>
      <c>
        <is>
          <t>OG Fideri</t>
        </is>
      </c>
      <c>
        <v>DM-1/25 35-29-M00025_TİRE İM-DM1 M01_72196638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14.07.2023 06:43:41</t>
        </is>
      </c>
      <c>
        <is>
          <t>14.07.2023 08:34:00</t>
        </is>
      </c>
      <c>
        <v>1.838611111</v>
      </c>
      <c>
        <v>0</v>
      </c>
      <c>
        <v>2468</v>
      </c>
      <c>
        <v>0</v>
      </c>
      <c>
        <v>1</v>
      </c>
      <c>
        <v>3</v>
      </c>
      <c>
        <v>249</v>
      </c>
      <c>
        <v>0</v>
      </c>
      <c>
        <v>0</v>
      </c>
      <c>
        <v>0</v>
      </c>
      <c>
        <v>852.3255506848793</v>
      </c>
      <c>
        <v>0</v>
      </c>
      <c>
        <v>0.41749992812226905</v>
      </c>
      <c>
        <v>5.082465429570594</v>
      </c>
      <c>
        <v>485.89989339620746</v>
      </c>
      <c>
        <v>0</v>
      </c>
      <c>
        <v>0</v>
      </c>
      <c>
        <v>1343.7254094387797</v>
      </c>
    </row>
    <row>
      <c>
        <v>2607714</v>
      </c>
      <c>
        <v>1</v>
      </c>
      <c>
        <is>
          <t>İZMİR</t>
        </is>
      </c>
      <c>
        <v>TORBALI</v>
      </c>
      <c>
        <is>
          <t>AG Fideri</t>
        </is>
      </c>
      <c>
        <v>ARİF DURSUN SULAMA GRB 35-26-M00534_A_91131885_91131885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14.07.2023 13:42:51</t>
        </is>
      </c>
      <c>
        <is>
          <t>14.07.2023 15:06:04</t>
        </is>
      </c>
      <c>
        <v>1.386944444</v>
      </c>
      <c>
        <v>0</v>
      </c>
      <c>
        <v>0</v>
      </c>
      <c>
        <v>0</v>
      </c>
      <c>
        <v>6</v>
      </c>
      <c>
        <v>0</v>
      </c>
      <c>
        <v>4</v>
      </c>
      <c>
        <v>0</v>
      </c>
      <c>
        <v>0</v>
      </c>
      <c>
        <v>0</v>
      </c>
      <c>
        <v>0</v>
      </c>
      <c>
        <v>0</v>
      </c>
      <c>
        <v>84.92539468073664</v>
      </c>
      <c>
        <v>0</v>
      </c>
      <c>
        <v>43.578007872325884</v>
      </c>
      <c>
        <v>0</v>
      </c>
      <c>
        <v>0</v>
      </c>
      <c>
        <v>128.50340255306253</v>
      </c>
    </row>
    <row>
      <c>
        <v>2608378</v>
      </c>
      <c>
        <v>1</v>
      </c>
      <c>
        <is>
          <t>İZMİR</t>
        </is>
      </c>
      <c>
        <v>ÇEŞME</v>
      </c>
      <c>
        <is>
          <t>AG Fideri</t>
        </is>
      </c>
      <c>
        <v>L-145 DALYAN DM 35-18-L00145_7490971_56368776_56368776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14.07.2023 20:36:32</t>
        </is>
      </c>
      <c>
        <is>
          <t>14.07.2023 22:21:52</t>
        </is>
      </c>
      <c>
        <v>1.755555555</v>
      </c>
      <c>
        <v>0</v>
      </c>
      <c>
        <v>51</v>
      </c>
      <c>
        <v>0</v>
      </c>
      <c>
        <v>0</v>
      </c>
      <c>
        <v>0</v>
      </c>
      <c>
        <v>22</v>
      </c>
      <c>
        <v>0</v>
      </c>
      <c>
        <v>0</v>
      </c>
      <c>
        <v>0</v>
      </c>
      <c>
        <v>51.135657132806166</v>
      </c>
      <c>
        <v>0</v>
      </c>
      <c>
        <v>0</v>
      </c>
      <c>
        <v>0</v>
      </c>
      <c>
        <v>79.29245036614577</v>
      </c>
      <c>
        <v>0</v>
      </c>
      <c>
        <v>0</v>
      </c>
      <c>
        <v>130.42810749895193</v>
      </c>
    </row>
    <row>
      <c>
        <v>2608069</v>
      </c>
      <c>
        <v>1</v>
      </c>
      <c>
        <is>
          <t>İZMİR</t>
        </is>
      </c>
      <c>
        <v>ALİAĞA</v>
      </c>
      <c>
        <is>
          <t>Dağıtım Transformatörü</t>
        </is>
      </c>
      <c>
        <v>PINARCIK TR-1 35-17-R00041_35-17-R00041_2361413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14.07.2023 17:26:21</t>
        </is>
      </c>
      <c>
        <is>
          <t>14.07.2023 17:48:34</t>
        </is>
      </c>
      <c>
        <v>0.370277777</v>
      </c>
      <c>
        <v>0</v>
      </c>
      <c>
        <v>121</v>
      </c>
      <c>
        <v>0</v>
      </c>
      <c>
        <v>3</v>
      </c>
      <c>
        <v>0</v>
      </c>
      <c>
        <v>7</v>
      </c>
      <c>
        <v>0</v>
      </c>
      <c>
        <v>0</v>
      </c>
      <c>
        <v>0</v>
      </c>
      <c>
        <v>10.718774089699082</v>
      </c>
      <c>
        <v>0</v>
      </c>
      <c>
        <v>0.9788499803031687</v>
      </c>
      <c>
        <v>0</v>
      </c>
      <c>
        <v>0.3812423071214689</v>
      </c>
      <c>
        <v>0</v>
      </c>
      <c>
        <v>0</v>
      </c>
      <c>
        <v>12.078866377123719</v>
      </c>
    </row>
    <row>
      <c>
        <v>2608332</v>
      </c>
      <c>
        <v>1</v>
      </c>
      <c>
        <is>
          <t>İZMİR</t>
        </is>
      </c>
      <c>
        <v>KİRAZ</v>
      </c>
      <c>
        <is>
          <t>Dağıtım Transformatörü</t>
        </is>
      </c>
      <c>
        <v>ŞEMSİLER TR-1 35-31-L00098_35-31-L00098_2363553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14.07.2023 20:04:50</t>
        </is>
      </c>
      <c>
        <is>
          <t>14.07.2023 20:57:59</t>
        </is>
      </c>
      <c>
        <v>0.885833333</v>
      </c>
      <c>
        <v>0</v>
      </c>
      <c>
        <v>136</v>
      </c>
      <c>
        <v>0</v>
      </c>
      <c>
        <v>34</v>
      </c>
      <c>
        <v>0</v>
      </c>
      <c>
        <v>22</v>
      </c>
      <c>
        <v>0</v>
      </c>
      <c>
        <v>0</v>
      </c>
      <c>
        <v>0</v>
      </c>
      <c>
        <v>32.884778499632205</v>
      </c>
      <c>
        <v>0</v>
      </c>
      <c>
        <v>64.41048998807082</v>
      </c>
      <c>
        <v>0</v>
      </c>
      <c>
        <v>30.84911565121964</v>
      </c>
      <c>
        <v>0</v>
      </c>
      <c>
        <v>0</v>
      </c>
      <c>
        <v>128.14438413892267</v>
      </c>
    </row>
    <row>
      <c>
        <v>2608355</v>
      </c>
      <c>
        <v>1</v>
      </c>
      <c>
        <is>
          <t>MANİSA</t>
        </is>
      </c>
      <c>
        <v>YUNUSEMRE</v>
      </c>
      <c>
        <is>
          <t>Saha Dağıtım Kutusu (SDK)</t>
        </is>
      </c>
      <c>
        <v>DM-13/02 45-71-M00330_A A2_44925036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14.07.2023 20:22:40</t>
        </is>
      </c>
      <c>
        <is>
          <t>14.07.2023 21:12:13</t>
        </is>
      </c>
      <c>
        <v>0.825833333</v>
      </c>
      <c>
        <v>0</v>
      </c>
      <c>
        <v>272</v>
      </c>
      <c>
        <v>0</v>
      </c>
      <c>
        <v>0</v>
      </c>
      <c>
        <v>0</v>
      </c>
      <c>
        <v>18</v>
      </c>
      <c>
        <v>0</v>
      </c>
      <c>
        <v>0</v>
      </c>
      <c>
        <v>0</v>
      </c>
      <c>
        <v>54.788468679948934</v>
      </c>
      <c>
        <v>0</v>
      </c>
      <c>
        <v>0</v>
      </c>
      <c>
        <v>0</v>
      </c>
      <c>
        <v>65.88253844118432</v>
      </c>
      <c>
        <v>0</v>
      </c>
      <c>
        <v>0</v>
      </c>
      <c>
        <v>120.67100712113326</v>
      </c>
    </row>
    <row>
      <c>
        <v>2607359</v>
      </c>
      <c>
        <v>1</v>
      </c>
      <c>
        <is>
          <t>İZMİR</t>
        </is>
      </c>
      <c>
        <v>BUCA</v>
      </c>
      <c>
        <is>
          <t>OG Fideri</t>
        </is>
      </c>
      <c>
        <v>M-3425(YATIRIM REZERVE) 35-03-M03425_ M03_88207032</v>
      </c>
      <c>
        <v>Plansız Kesinti / Müdahale</v>
      </c>
      <c>
        <v>Dağıtım-OG</v>
      </c>
      <c>
        <v>Uzun</v>
      </c>
      <c>
        <v>Şebeke işletmecisi</v>
      </c>
      <c>
        <v>Bildirimsiz</v>
      </c>
      <c>
        <is>
          <t>14.07.2023 09:15:25</t>
        </is>
      </c>
      <c>
        <is>
          <t>14.07.2023 09:22:15</t>
        </is>
      </c>
      <c>
        <v>0.113888888</v>
      </c>
      <c>
        <v>0</v>
      </c>
      <c>
        <v>953</v>
      </c>
      <c>
        <v>0</v>
      </c>
      <c>
        <v>0</v>
      </c>
      <c>
        <v>0</v>
      </c>
      <c>
        <v>43</v>
      </c>
      <c>
        <v>0</v>
      </c>
      <c>
        <v>0</v>
      </c>
      <c>
        <v>0</v>
      </c>
      <c>
        <v>21.883482427427335</v>
      </c>
      <c>
        <v>0</v>
      </c>
      <c>
        <v>0</v>
      </c>
      <c>
        <v>0</v>
      </c>
      <c>
        <v>10.944603426111756</v>
      </c>
      <c>
        <v>0</v>
      </c>
      <c>
        <v>0</v>
      </c>
      <c>
        <v>32.82808585353909</v>
      </c>
    </row>
    <row>
      <c>
        <v>2608209</v>
      </c>
      <c>
        <v>1</v>
      </c>
      <c>
        <is>
          <t>MANİSA</t>
        </is>
      </c>
      <c>
        <v>ALAŞEHİR</v>
      </c>
      <c>
        <is>
          <t>AG Fideri</t>
        </is>
      </c>
      <c>
        <v>KENANPAŞA TR-1 45-73-M00749_B_56391530_56391530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14.07.2023 18:39:54</t>
        </is>
      </c>
      <c>
        <is>
          <t>14.07.2023 20:53:55</t>
        </is>
      </c>
      <c>
        <v>2.233611111</v>
      </c>
      <c>
        <v>0</v>
      </c>
      <c>
        <v>0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</row>
    <row>
      <c>
        <v>2607522</v>
      </c>
      <c>
        <v>1</v>
      </c>
      <c>
        <is>
          <t>İZMİR</t>
        </is>
      </c>
      <c>
        <v>BERGAMA</v>
      </c>
      <c>
        <is>
          <t>OG Fideri</t>
        </is>
      </c>
      <c>
        <v>AHMETBEYLER DM 35-16-M00154_HatBaşıAyırıcı_90589544 M09_90589544</v>
      </c>
      <c>
        <v>Şebeke Yenileme ve Kapasite Artışı Çalışması</v>
      </c>
      <c>
        <v>Dağıtım-OG</v>
      </c>
      <c>
        <v>Uzun</v>
      </c>
      <c>
        <v>Şebeke işletmecisi</v>
      </c>
      <c>
        <v>Bildirimli</v>
      </c>
      <c>
        <is>
          <t>14.07.2023 10:57:01</t>
        </is>
      </c>
      <c>
        <is>
          <t>14.07.2023 17:41:42</t>
        </is>
      </c>
      <c>
        <v>6.744722222</v>
      </c>
      <c>
        <v>0</v>
      </c>
      <c>
        <v>93</v>
      </c>
      <c>
        <v>0</v>
      </c>
      <c>
        <v>14</v>
      </c>
      <c>
        <v>0</v>
      </c>
      <c>
        <v>27</v>
      </c>
      <c>
        <v>0</v>
      </c>
      <c>
        <v>0</v>
      </c>
      <c>
        <v>0</v>
      </c>
      <c>
        <v>133.27462169095577</v>
      </c>
      <c>
        <v>0</v>
      </c>
      <c>
        <v>63.76250583549537</v>
      </c>
      <c>
        <v>0</v>
      </c>
      <c>
        <v>103.5081949285644</v>
      </c>
      <c>
        <v>0</v>
      </c>
      <c>
        <v>0</v>
      </c>
      <c>
        <v>300.54532245501554</v>
      </c>
    </row>
    <row>
      <c>
        <v>2607791</v>
      </c>
      <c>
        <v>1</v>
      </c>
      <c>
        <is>
          <t>MANİSA</t>
        </is>
      </c>
      <c>
        <v>TURGUTLU</v>
      </c>
      <c>
        <is>
          <t>DM</t>
        </is>
      </c>
      <c>
        <v>DERBENT İM-DM 45-83-A00004_MANİSA-1 M03_2099895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14.07.2023 14:48:35</t>
        </is>
      </c>
      <c>
        <is>
          <t>14.07.2023 16:05:55</t>
        </is>
      </c>
      <c>
        <v>1.288888888</v>
      </c>
      <c>
        <v>10</v>
      </c>
      <c>
        <v>82</v>
      </c>
      <c>
        <v>347</v>
      </c>
      <c>
        <v>768</v>
      </c>
      <c>
        <v>35</v>
      </c>
      <c>
        <v>124</v>
      </c>
      <c>
        <v>1</v>
      </c>
      <c>
        <v>0</v>
      </c>
      <c>
        <v>18.25381726755787</v>
      </c>
      <c>
        <v>87.14513793720597</v>
      </c>
      <c>
        <v>1371.9018418046992</v>
      </c>
      <c>
        <v>1867.8438454909715</v>
      </c>
      <c>
        <v>84.79284316417531</v>
      </c>
      <c>
        <v>211.95579189527922</v>
      </c>
      <c>
        <v>214.26223715920418</v>
      </c>
      <c>
        <v>0</v>
      </c>
      <c>
        <v>3856.155514719093</v>
      </c>
    </row>
    <row>
      <c>
        <v>2607923</v>
      </c>
      <c>
        <v>1</v>
      </c>
      <c>
        <is>
          <t>İZMİR</t>
        </is>
      </c>
      <c>
        <v>NARLIDERE</v>
      </c>
      <c>
        <is>
          <t>AG Fideri</t>
        </is>
      </c>
      <c>
        <v>K-1854 35-07-K01854_A_56374124_56374124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14.07.2023 14:20:34</t>
        </is>
      </c>
      <c>
        <is>
          <t>14.07.2023 18:11:08</t>
        </is>
      </c>
      <c>
        <v>3.842777777</v>
      </c>
      <c>
        <v>0</v>
      </c>
      <c>
        <v>37</v>
      </c>
      <c>
        <v>0</v>
      </c>
      <c>
        <v>3</v>
      </c>
      <c>
        <v>0</v>
      </c>
      <c>
        <v>4</v>
      </c>
      <c>
        <v>0</v>
      </c>
      <c>
        <v>0</v>
      </c>
      <c>
        <v>0</v>
      </c>
      <c>
        <v>270.59356041321195</v>
      </c>
      <c>
        <v>0</v>
      </c>
      <c>
        <v>7.286514671133894</v>
      </c>
      <c>
        <v>0</v>
      </c>
      <c>
        <v>10.677174467276169</v>
      </c>
      <c>
        <v>0</v>
      </c>
      <c>
        <v>0</v>
      </c>
      <c>
        <v>288.557249551622</v>
      </c>
    </row>
    <row>
      <c>
        <v>2607482</v>
      </c>
      <c>
        <v>1</v>
      </c>
      <c>
        <is>
          <t>MANİSA</t>
        </is>
      </c>
      <c>
        <v>SARUHANLI</v>
      </c>
      <c>
        <is>
          <t>AG Fideri</t>
        </is>
      </c>
      <c>
        <v>SARUHANLI TR-34 45-80-M00034_B_56387234_56387234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14.07.2023 10:27:17</t>
        </is>
      </c>
      <c>
        <is>
          <t>14.07.2023 11:46:02</t>
        </is>
      </c>
      <c>
        <v>1.3125</v>
      </c>
      <c>
        <v>0</v>
      </c>
      <c>
        <v>192</v>
      </c>
      <c>
        <v>0</v>
      </c>
      <c>
        <v>1</v>
      </c>
      <c>
        <v>0</v>
      </c>
      <c>
        <v>17</v>
      </c>
      <c>
        <v>0</v>
      </c>
      <c>
        <v>0</v>
      </c>
      <c>
        <v>0</v>
      </c>
      <c>
        <v>58.723736154457974</v>
      </c>
      <c>
        <v>0</v>
      </c>
      <c>
        <v>0</v>
      </c>
      <c>
        <v>0</v>
      </c>
      <c>
        <v>12.102539657643817</v>
      </c>
      <c>
        <v>0</v>
      </c>
      <c>
        <v>0</v>
      </c>
      <c>
        <v>70.82627581210178</v>
      </c>
    </row>
    <row>
      <c>
        <v>2607296</v>
      </c>
      <c>
        <v>1</v>
      </c>
      <c>
        <is>
          <t>MANİSA</t>
        </is>
      </c>
      <c>
        <v>ALAŞEHİR</v>
      </c>
      <c>
        <is>
          <t>OG Fideri</t>
        </is>
      </c>
      <c>
        <v>IŞIKLAR KÖK 45-73-M00467_HatBaşıAyırıcı_53136407 M06_53136407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14.07.2023 07:51:44</t>
        </is>
      </c>
      <c>
        <is>
          <t>14.07.2023 08:40:51</t>
        </is>
      </c>
      <c>
        <v>0.818611111</v>
      </c>
      <c>
        <v>0</v>
      </c>
      <c>
        <v>0</v>
      </c>
      <c>
        <v>0</v>
      </c>
      <c>
        <v>11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73.98849646535845</v>
      </c>
      <c>
        <v>0</v>
      </c>
      <c>
        <v>4.560106456323864</v>
      </c>
      <c>
        <v>0</v>
      </c>
      <c>
        <v>0</v>
      </c>
      <c>
        <v>78.54860292168232</v>
      </c>
    </row>
    <row>
      <c>
        <v>2608524</v>
      </c>
      <c>
        <v>1</v>
      </c>
      <c>
        <is>
          <t>İZMİR</t>
        </is>
      </c>
      <c>
        <v>KARABURUN</v>
      </c>
      <c>
        <is>
          <t>OG Fideri</t>
        </is>
      </c>
      <c>
        <v>KARABURUN İM 35-21-A00001_HatBaşıAyırıcı_82610889 L05_82610889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14.07.2023 21:50:05</t>
        </is>
      </c>
      <c>
        <is>
          <t>15.07.2023 01:49:29</t>
        </is>
      </c>
      <c>
        <v>3.99</v>
      </c>
      <c>
        <v>0</v>
      </c>
      <c>
        <v>70</v>
      </c>
      <c>
        <v>1</v>
      </c>
      <c>
        <v>37</v>
      </c>
      <c>
        <v>1</v>
      </c>
      <c>
        <v>14</v>
      </c>
      <c>
        <v>0</v>
      </c>
      <c>
        <v>0</v>
      </c>
      <c>
        <v>0</v>
      </c>
      <c>
        <v>51.13632280157302</v>
      </c>
      <c>
        <v>0</v>
      </c>
      <c>
        <v>45.099438112469855</v>
      </c>
      <c>
        <v>0.5999746428948347</v>
      </c>
      <c>
        <v>17.518900835304873</v>
      </c>
      <c>
        <v>0</v>
      </c>
      <c>
        <v>0</v>
      </c>
      <c>
        <v>114.3546363922426</v>
      </c>
    </row>
    <row>
      <c>
        <v>2608670</v>
      </c>
      <c>
        <v>1</v>
      </c>
      <c>
        <is>
          <t>MANİSA</t>
        </is>
      </c>
      <c>
        <v>YUNUSEMRE</v>
      </c>
      <c>
        <is>
          <t>Dağıtım Transformatörü</t>
        </is>
      </c>
      <c>
        <v>RECEPLİ KÖYÜ TR-2 45-71-M01693_45-71-M01693_2371350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14.07.2023 20:03:19</t>
        </is>
      </c>
      <c>
        <is>
          <t>15.07.2023 02:51:33</t>
        </is>
      </c>
      <c>
        <v>6.803888888</v>
      </c>
      <c>
        <v>0</v>
      </c>
      <c>
        <v>73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54.35506796310109</v>
      </c>
      <c>
        <v>0</v>
      </c>
      <c>
        <v>0</v>
      </c>
      <c>
        <v>0</v>
      </c>
      <c>
        <v>0.21803740156317575</v>
      </c>
      <c>
        <v>0</v>
      </c>
      <c>
        <v>0</v>
      </c>
      <c>
        <v>54.573105364664265</v>
      </c>
    </row>
    <row>
      <c>
        <v>2607442</v>
      </c>
      <c>
        <v>1</v>
      </c>
      <c>
        <is>
          <t>MANİSA</t>
        </is>
      </c>
      <c>
        <v>SALİHLİ</v>
      </c>
      <c>
        <is>
          <t>TM Fideri</t>
        </is>
      </c>
      <c>
        <v>DEMİRKÖPRÜ TM 45-78-A00005_KULA M05_2329518</v>
      </c>
      <c>
        <v>Şebeke Yenileme ve Kapasite Artışı Çalışması</v>
      </c>
      <c>
        <v>Dağıtım-OG</v>
      </c>
      <c>
        <v>Uzun</v>
      </c>
      <c>
        <v>Şebeke işletmecisi</v>
      </c>
      <c>
        <v>Bildirimli</v>
      </c>
      <c>
        <is>
          <t>14.07.2023 10:02:25</t>
        </is>
      </c>
      <c>
        <is>
          <t>14.07.2023 11:38:12</t>
        </is>
      </c>
      <c>
        <v>1.596388888</v>
      </c>
      <c>
        <v>17</v>
      </c>
      <c>
        <v>1151</v>
      </c>
      <c>
        <v>201</v>
      </c>
      <c>
        <v>87</v>
      </c>
      <c>
        <v>31</v>
      </c>
      <c>
        <v>90</v>
      </c>
      <c>
        <v>0</v>
      </c>
      <c>
        <v>0</v>
      </c>
      <c>
        <v>7.060847716041731</v>
      </c>
      <c>
        <v>318.00291805768666</v>
      </c>
      <c>
        <v>2237.952433922668</v>
      </c>
      <c>
        <v>283.53554710575486</v>
      </c>
      <c>
        <v>240.30669768648661</v>
      </c>
      <c>
        <v>110.03131386015143</v>
      </c>
      <c>
        <v>0</v>
      </c>
      <c>
        <v>0</v>
      </c>
      <c>
        <v>3196.8897583487897</v>
      </c>
    </row>
    <row>
      <c>
        <v>2607774</v>
      </c>
      <c>
        <v>1</v>
      </c>
      <c>
        <is>
          <t>İZMİR</t>
        </is>
      </c>
      <c>
        <v>KEMALPAŞA</v>
      </c>
      <c>
        <is>
          <t>OG Fideri</t>
        </is>
      </c>
      <c>
        <v>VEZİR YILDIZ SLM GRB TR 35-27-M00545_DIREK TIPI TRAFO HUCRESI H01_2054787</v>
      </c>
      <c>
        <v>Hırsızlık </v>
      </c>
      <c>
        <v>Dağıtım-OG</v>
      </c>
      <c>
        <v>Uzun</v>
      </c>
      <c>
        <v>Şebeke işletmecisi</v>
      </c>
      <c>
        <v>Bildirimsiz</v>
      </c>
      <c>
        <is>
          <t>14.07.2023 14:35:59</t>
        </is>
      </c>
      <c>
        <is>
          <t>14.07.2023 15:46:27</t>
        </is>
      </c>
      <c>
        <v>1.174444444</v>
      </c>
      <c>
        <v>0</v>
      </c>
      <c>
        <v>8</v>
      </c>
      <c>
        <v>0</v>
      </c>
      <c>
        <v>18</v>
      </c>
      <c>
        <v>0</v>
      </c>
      <c>
        <v>1</v>
      </c>
      <c>
        <v>0</v>
      </c>
      <c>
        <v>0</v>
      </c>
      <c>
        <v>0</v>
      </c>
      <c>
        <v>1.8903764356446466</v>
      </c>
      <c>
        <v>0</v>
      </c>
      <c>
        <v>14.41084185446673</v>
      </c>
      <c>
        <v>0</v>
      </c>
      <c>
        <v>2.848319986594445</v>
      </c>
      <c>
        <v>0</v>
      </c>
      <c>
        <v>0</v>
      </c>
      <c>
        <v>19.14953827670582</v>
      </c>
    </row>
    <row>
      <c>
        <v>2607250</v>
      </c>
      <c>
        <v>1</v>
      </c>
      <c>
        <is>
          <t>MANİSA</t>
        </is>
      </c>
      <c>
        <v>GÖLMARMARA</v>
      </c>
      <c>
        <is>
          <t>TM Fideri</t>
        </is>
      </c>
      <c>
        <v>GÖLMARMARA TM 45-85-A00002_MARMARA-1 M04_2324243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14.07.2023 06:33:45</t>
        </is>
      </c>
      <c>
        <is>
          <t>14.07.2023 06:54:00</t>
        </is>
      </c>
      <c>
        <v>0.3375</v>
      </c>
      <c>
        <v>7</v>
      </c>
      <c>
        <v>723</v>
      </c>
      <c>
        <v>106</v>
      </c>
      <c>
        <v>541</v>
      </c>
      <c>
        <v>22</v>
      </c>
      <c>
        <v>59</v>
      </c>
      <c>
        <v>3</v>
      </c>
      <c>
        <v>0</v>
      </c>
      <c>
        <v>0.34036221749971507</v>
      </c>
      <c>
        <v>22.885101294254888</v>
      </c>
      <c>
        <v>140.60876981804617</v>
      </c>
      <c>
        <v>839.5950880492652</v>
      </c>
      <c>
        <v>10.794894317342338</v>
      </c>
      <c>
        <v>14.621215859423057</v>
      </c>
      <c>
        <v>38.30977742302629</v>
      </c>
      <c>
        <v>0</v>
      </c>
      <c>
        <v>1067.155208978858</v>
      </c>
    </row>
    <row>
      <c>
        <v>2607605</v>
      </c>
      <c>
        <v>1</v>
      </c>
      <c>
        <is>
          <t>İZMİR</t>
        </is>
      </c>
      <c>
        <v>ÇEŞME</v>
      </c>
      <c>
        <is>
          <t>DM</t>
        </is>
      </c>
      <c>
        <v>ALAÇATI İM 35-18-A00002_L-427 L05_2307537</v>
      </c>
      <c>
        <v>Yangın</v>
      </c>
      <c>
        <v>Dağıtım-OG</v>
      </c>
      <c>
        <v>Uzun</v>
      </c>
      <c>
        <v>Şebeke işletmecisi</v>
      </c>
      <c>
        <v>Bildirimsiz</v>
      </c>
      <c>
        <is>
          <t>14.07.2023 12:12:10</t>
        </is>
      </c>
      <c>
        <is>
          <t>14.07.2023 13:43:11</t>
        </is>
      </c>
      <c>
        <v>1.516944444</v>
      </c>
      <c>
        <v>0</v>
      </c>
      <c>
        <v>1459</v>
      </c>
      <c>
        <v>2</v>
      </c>
      <c>
        <v>63</v>
      </c>
      <c>
        <v>3</v>
      </c>
      <c>
        <v>273</v>
      </c>
      <c>
        <v>0</v>
      </c>
      <c>
        <v>0</v>
      </c>
      <c>
        <v>0</v>
      </c>
      <c>
        <v>1663.105654582348</v>
      </c>
      <c>
        <v>57.54366364627184</v>
      </c>
      <c>
        <v>98.01707366242015</v>
      </c>
      <c>
        <v>153.3819799864988</v>
      </c>
      <c>
        <v>1375.8055718375224</v>
      </c>
      <c>
        <v>0</v>
      </c>
      <c>
        <v>0</v>
      </c>
      <c>
        <v>3347.853943715061</v>
      </c>
    </row>
    <row>
      <c>
        <v>2608630</v>
      </c>
      <c>
        <v>1</v>
      </c>
      <c>
        <is>
          <t>İZMİR</t>
        </is>
      </c>
      <c>
        <v>KİRAZ</v>
      </c>
      <c>
        <is>
          <t>AG Fideri</t>
        </is>
      </c>
      <c>
        <v>ARKACILAR TR-4 35-31-M00003_A_81977294_81977294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14.07.2023 23:13:33</t>
        </is>
      </c>
      <c>
        <is>
          <t>15.07.2023 01:35:12</t>
        </is>
      </c>
      <c>
        <v>2.360833333</v>
      </c>
      <c>
        <v>0</v>
      </c>
      <c>
        <v>0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6.253322119805896</v>
      </c>
      <c>
        <v>0</v>
      </c>
      <c>
        <v>0</v>
      </c>
      <c>
        <v>6.253322119805896</v>
      </c>
    </row>
    <row>
      <c>
        <v>2607817</v>
      </c>
      <c>
        <v>1</v>
      </c>
      <c>
        <is>
          <t>MANİSA</t>
        </is>
      </c>
      <c>
        <v>DEMİRCİ</v>
      </c>
      <c>
        <is>
          <t>OG Fideri</t>
        </is>
      </c>
      <c>
        <v>ARMUTLU TR-1 45-74-M00287_ H_65940109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14.07.2023 14:59:18</t>
        </is>
      </c>
      <c>
        <is>
          <t>14.07.2023 16:01:34</t>
        </is>
      </c>
      <c>
        <v>1.037777777</v>
      </c>
      <c>
        <v>0</v>
      </c>
      <c>
        <v>51</v>
      </c>
      <c>
        <v>0</v>
      </c>
      <c>
        <v>7</v>
      </c>
      <c>
        <v>0</v>
      </c>
      <c>
        <v>4</v>
      </c>
      <c>
        <v>0</v>
      </c>
      <c>
        <v>0</v>
      </c>
      <c>
        <v>0</v>
      </c>
      <c>
        <v>6.374176112110365</v>
      </c>
      <c>
        <v>0</v>
      </c>
      <c>
        <v>0.81648550824867</v>
      </c>
      <c>
        <v>0</v>
      </c>
      <c>
        <v>0.014357700599002559</v>
      </c>
      <c>
        <v>0</v>
      </c>
      <c>
        <v>0</v>
      </c>
      <c>
        <v>7.205019320958037</v>
      </c>
    </row>
    <row>
      <c>
        <v>2607256</v>
      </c>
      <c>
        <v>1</v>
      </c>
      <c>
        <is>
          <t>MANİSA</t>
        </is>
      </c>
      <c>
        <v>ŞEHZADELER</v>
      </c>
      <c>
        <is>
          <t>OG Fideri</t>
        </is>
      </c>
      <c>
        <v>SELİMŞAHLAR TR-2 45-71-M00137_TR-4 M02_2320417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14.07.2023 05:40:31</t>
        </is>
      </c>
      <c>
        <is>
          <t>14.07.2023 07:20:35</t>
        </is>
      </c>
      <c>
        <v>1.667777777</v>
      </c>
      <c>
        <v>1</v>
      </c>
      <c>
        <v>418</v>
      </c>
      <c>
        <v>1</v>
      </c>
      <c>
        <v>5</v>
      </c>
      <c>
        <v>0</v>
      </c>
      <c>
        <v>26</v>
      </c>
      <c>
        <v>0</v>
      </c>
      <c>
        <v>0</v>
      </c>
      <c>
        <v>0.24908788759333336</v>
      </c>
      <c>
        <v>108.49263304442546</v>
      </c>
      <c>
        <v>9.30060467303736</v>
      </c>
      <c>
        <v>10.994017657960555</v>
      </c>
      <c>
        <v>0</v>
      </c>
      <c>
        <v>19.684879343399917</v>
      </c>
      <c>
        <v>0</v>
      </c>
      <c>
        <v>0</v>
      </c>
      <c>
        <v>148.72122260641663</v>
      </c>
    </row>
    <row>
      <c>
        <v>2608587</v>
      </c>
      <c>
        <v>1</v>
      </c>
      <c>
        <is>
          <t>İZMİR</t>
        </is>
      </c>
      <c>
        <v>BAYRAKLI</v>
      </c>
      <c>
        <is>
          <t>DM</t>
        </is>
      </c>
      <c>
        <v>OSMANGAZİ İM 35-02-A00004_MUHİTTİN ERENER K13_2101353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14.07.2023 22:07:42</t>
        </is>
      </c>
      <c>
        <is>
          <t>14.07.2023 22:35:01</t>
        </is>
      </c>
      <c>
        <v>0.455277777</v>
      </c>
      <c>
        <v>0</v>
      </c>
      <c>
        <v>4681</v>
      </c>
      <c>
        <v>0</v>
      </c>
      <c>
        <v>1</v>
      </c>
      <c>
        <v>0</v>
      </c>
      <c>
        <v>426</v>
      </c>
      <c>
        <v>0</v>
      </c>
      <c>
        <v>0</v>
      </c>
      <c>
        <v>0</v>
      </c>
      <c>
        <v>617.6595393302565</v>
      </c>
      <c>
        <v>0</v>
      </c>
      <c>
        <v>1.7735291777725648</v>
      </c>
      <c>
        <v>0</v>
      </c>
      <c>
        <v>202.63370058814132</v>
      </c>
      <c>
        <v>0</v>
      </c>
      <c>
        <v>0</v>
      </c>
      <c>
        <v>822.0667690961704</v>
      </c>
    </row>
    <row>
      <c>
        <v>2607754</v>
      </c>
      <c>
        <v>1</v>
      </c>
      <c>
        <is>
          <t>MANİSA</t>
        </is>
      </c>
      <c>
        <v>DEMİRCİ</v>
      </c>
      <c>
        <is>
          <t>AG Fideri</t>
        </is>
      </c>
      <c>
        <v>GÖCÜK YENİ MAH. TR 1 45-74-M00179_A_56352117_56352117</v>
      </c>
      <c>
        <v>Şebeke Yenileme ve Kapasite Artışı Çalışması</v>
      </c>
      <c>
        <v>Dağıtım-AG</v>
      </c>
      <c>
        <v>Uzun</v>
      </c>
      <c>
        <v>Şebeke işletmecisi</v>
      </c>
      <c>
        <v>Bildirimli</v>
      </c>
      <c>
        <is>
          <t>14.07.2023 14:22:52</t>
        </is>
      </c>
      <c>
        <is>
          <t>14.07.2023 16:38:26</t>
        </is>
      </c>
      <c>
        <v>2.259444444</v>
      </c>
      <c>
        <v>0</v>
      </c>
      <c>
        <v>24</v>
      </c>
      <c>
        <v>0</v>
      </c>
      <c>
        <v>4</v>
      </c>
      <c>
        <v>0</v>
      </c>
      <c>
        <v>3</v>
      </c>
      <c>
        <v>0</v>
      </c>
      <c>
        <v>0</v>
      </c>
      <c>
        <v>0</v>
      </c>
      <c>
        <v>13.91825611037669</v>
      </c>
      <c>
        <v>0</v>
      </c>
      <c>
        <v>9.207250798391959</v>
      </c>
      <c>
        <v>0</v>
      </c>
      <c>
        <v>2.571850674908969</v>
      </c>
      <c>
        <v>0</v>
      </c>
      <c>
        <v>0</v>
      </c>
      <c>
        <v>25.69735758367762</v>
      </c>
    </row>
    <row>
      <c>
        <v>2608146</v>
      </c>
      <c>
        <v>1</v>
      </c>
      <c>
        <is>
          <t>MANİSA</t>
        </is>
      </c>
      <c>
        <v>GÖRDES</v>
      </c>
      <c>
        <is>
          <t>AG Fideri</t>
        </is>
      </c>
      <c>
        <v>DAMARDI AKPINAR TR-2 45-75-M00326_A_56398208_56398208</v>
      </c>
      <c>
        <v>AG Atlama Kopuğu</v>
      </c>
      <c>
        <v>Dağıtım-AG</v>
      </c>
      <c>
        <v>Uzun</v>
      </c>
      <c>
        <v>Şebeke işletmecisi</v>
      </c>
      <c>
        <v>Bildirimsiz</v>
      </c>
      <c>
        <is>
          <t>14.07.2023 18:06:59</t>
        </is>
      </c>
      <c>
        <is>
          <t>14.07.2023 20:32:55</t>
        </is>
      </c>
      <c>
        <v>2.432222222</v>
      </c>
      <c>
        <v>0</v>
      </c>
      <c>
        <v>21</v>
      </c>
      <c>
        <v>0</v>
      </c>
      <c>
        <v>7</v>
      </c>
      <c>
        <v>0</v>
      </c>
      <c>
        <v>1</v>
      </c>
      <c>
        <v>0</v>
      </c>
      <c>
        <v>0</v>
      </c>
      <c>
        <v>0</v>
      </c>
      <c>
        <v>5.467014839557456</v>
      </c>
      <c>
        <v>0</v>
      </c>
      <c>
        <v>8.6570839489761</v>
      </c>
      <c>
        <v>0</v>
      </c>
      <c>
        <v>4.451710901069444</v>
      </c>
      <c>
        <v>0</v>
      </c>
      <c>
        <v>0</v>
      </c>
      <c>
        <v>18.575809689603</v>
      </c>
    </row>
    <row>
      <c>
        <v>2607960</v>
      </c>
      <c>
        <v>1</v>
      </c>
      <c>
        <is>
          <t>MANİSA</t>
        </is>
      </c>
      <c>
        <v>SALİHLİ</v>
      </c>
      <c>
        <is>
          <t>OG Fideri</t>
        </is>
      </c>
      <c>
        <v>ÇAPAKLI KÖK 45-78-M01161_HatBaşıAyırıcı_53140096 M06_53140096</v>
      </c>
      <c>
        <v>Şebeke Yenileme ve Kapasite Artışı Çalışması</v>
      </c>
      <c>
        <v>Dağıtım-OG</v>
      </c>
      <c>
        <v>Uzun</v>
      </c>
      <c>
        <v>Şebeke işletmecisi</v>
      </c>
      <c>
        <v>Bildirimli</v>
      </c>
      <c>
        <is>
          <t>14.07.2023 16:15:45</t>
        </is>
      </c>
      <c>
        <is>
          <t>14.07.2023 17:43:42</t>
        </is>
      </c>
      <c>
        <v>1.465833333</v>
      </c>
      <c>
        <v>0</v>
      </c>
      <c>
        <v>1</v>
      </c>
      <c>
        <v>0</v>
      </c>
      <c>
        <v>31</v>
      </c>
      <c>
        <v>1</v>
      </c>
      <c>
        <v>6</v>
      </c>
      <c>
        <v>0</v>
      </c>
      <c>
        <v>0</v>
      </c>
      <c>
        <v>0</v>
      </c>
      <c>
        <v>3.7868114102234003</v>
      </c>
      <c>
        <v>0</v>
      </c>
      <c>
        <v>109.10137906219688</v>
      </c>
      <c>
        <v>24.17901023883325</v>
      </c>
      <c>
        <v>35.28653706250463</v>
      </c>
      <c>
        <v>0</v>
      </c>
      <c>
        <v>0</v>
      </c>
      <c>
        <v>172.35373777375818</v>
      </c>
    </row>
    <row>
      <c>
        <v>2607462</v>
      </c>
      <c>
        <v>1</v>
      </c>
      <c>
        <is>
          <t>İZMİR</t>
        </is>
      </c>
      <c>
        <v>MENEMEN</v>
      </c>
      <c>
        <is>
          <t>Kullanıcı Bağlantı Hattı</t>
        </is>
      </c>
      <c>
        <v>ALANİÇİ TR-1 35-28-M00265_953382103_953382103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14.07.2023 10:24:20</t>
        </is>
      </c>
      <c>
        <is>
          <t>14.07.2023 12:21:18</t>
        </is>
      </c>
      <c>
        <v>1.949444444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0.3029455859799942</v>
      </c>
      <c>
        <v>0</v>
      </c>
      <c>
        <v>0</v>
      </c>
      <c>
        <v>0</v>
      </c>
      <c>
        <v>0</v>
      </c>
      <c>
        <v>0</v>
      </c>
      <c>
        <v>0</v>
      </c>
      <c>
        <v>0.3029455859799942</v>
      </c>
    </row>
    <row>
      <c>
        <v>2607170</v>
      </c>
      <c>
        <v>1</v>
      </c>
      <c>
        <is>
          <t>MANİSA</t>
        </is>
      </c>
      <c>
        <v>YUNUSEMRE</v>
      </c>
      <c>
        <is>
          <t>AG Fideri</t>
        </is>
      </c>
      <c>
        <v>DM-25/17-A 45-71-M00054_A_56396829_56396829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14.07.2023 00:57:27</t>
        </is>
      </c>
      <c>
        <is>
          <t>14.07.2023 01:24:36</t>
        </is>
      </c>
      <c>
        <v>0.4525</v>
      </c>
      <c>
        <v>0</v>
      </c>
      <c>
        <v>403</v>
      </c>
      <c>
        <v>0</v>
      </c>
      <c>
        <v>0</v>
      </c>
      <c>
        <v>0</v>
      </c>
      <c>
        <v>30</v>
      </c>
      <c>
        <v>0</v>
      </c>
      <c>
        <v>0</v>
      </c>
      <c>
        <v>0</v>
      </c>
      <c>
        <v>33.59727996446616</v>
      </c>
      <c>
        <v>0</v>
      </c>
      <c>
        <v>0</v>
      </c>
      <c>
        <v>0</v>
      </c>
      <c>
        <v>5.168819381012305</v>
      </c>
      <c>
        <v>0</v>
      </c>
      <c>
        <v>0</v>
      </c>
      <c>
        <v>38.766099345478466</v>
      </c>
    </row>
    <row>
      <c>
        <v>2608003</v>
      </c>
      <c>
        <v>1</v>
      </c>
      <c>
        <is>
          <t>İZMİR</t>
        </is>
      </c>
      <c>
        <v>BUCA</v>
      </c>
      <c>
        <is>
          <t>AG Fideri</t>
        </is>
      </c>
      <c>
        <v>K-1042 35-03-K01042_C_56373374_56373374</v>
      </c>
      <c>
        <v>AG Box / Sdk Giriş Sigorta Atığı</v>
      </c>
      <c>
        <v>Dağıtım-AG</v>
      </c>
      <c>
        <v>Uzun</v>
      </c>
      <c>
        <v>Şebeke işletmecisi</v>
      </c>
      <c>
        <v>Bildirimsiz</v>
      </c>
      <c>
        <is>
          <t>14.07.2023 16:35:20</t>
        </is>
      </c>
      <c>
        <is>
          <t>14.07.2023 22:52:09</t>
        </is>
      </c>
      <c>
        <v>6.280277777</v>
      </c>
      <c>
        <v>0</v>
      </c>
      <c>
        <v>104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133.05937921940205</v>
      </c>
      <c>
        <v>0</v>
      </c>
      <c>
        <v>0</v>
      </c>
      <c>
        <v>0</v>
      </c>
      <c>
        <v>0</v>
      </c>
      <c>
        <v>0</v>
      </c>
      <c>
        <v>0</v>
      </c>
      <c>
        <v>133.05937921940205</v>
      </c>
    </row>
    <row>
      <c>
        <v>2608103</v>
      </c>
      <c>
        <v>1</v>
      </c>
      <c>
        <is>
          <t>İZMİR</t>
        </is>
      </c>
      <c>
        <v>BAYINDIR</v>
      </c>
      <c>
        <is>
          <t>DM</t>
        </is>
      </c>
      <c>
        <v>ÇIRPI İM 35-20-A00002_ÇIPPI TİRE SULAMA M10_2056273</v>
      </c>
      <c>
        <v>Plansız Kesinti / Müdahale</v>
      </c>
      <c>
        <v>Dağıtım-OG</v>
      </c>
      <c>
        <v>Uzun</v>
      </c>
      <c>
        <v>Şebeke işletmecisi</v>
      </c>
      <c>
        <v>Bildirimsiz</v>
      </c>
      <c>
        <is>
          <t>14.07.2023 17:48:20</t>
        </is>
      </c>
      <c>
        <is>
          <t>14.07.2023 18:55:23</t>
        </is>
      </c>
      <c>
        <v>1.1175</v>
      </c>
      <c>
        <v>0</v>
      </c>
      <c>
        <v>21</v>
      </c>
      <c>
        <v>30</v>
      </c>
      <c>
        <v>194</v>
      </c>
      <c>
        <v>8</v>
      </c>
      <c>
        <v>63</v>
      </c>
      <c>
        <v>2</v>
      </c>
      <c>
        <v>0</v>
      </c>
      <c>
        <v>0</v>
      </c>
      <c>
        <v>14.328225133244015</v>
      </c>
      <c>
        <v>515.0728575805944</v>
      </c>
      <c>
        <v>1533.2754863917332</v>
      </c>
      <c>
        <v>87.30401674026888</v>
      </c>
      <c>
        <v>420.1422727776561</v>
      </c>
      <c>
        <v>159.58774865840837</v>
      </c>
      <c>
        <v>0</v>
      </c>
      <c>
        <v>2729.710607281905</v>
      </c>
    </row>
    <row>
      <c>
        <v>2608152</v>
      </c>
      <c>
        <v>1</v>
      </c>
      <c>
        <is>
          <t>İZMİR</t>
        </is>
      </c>
      <c>
        <v>KARŞIYAKA</v>
      </c>
      <c>
        <is>
          <t>Kullanıcı Bağlantı Hattı</t>
        </is>
      </c>
      <c>
        <v>K-665 35-04-K00665_912149292_912149292</v>
      </c>
      <c>
        <v>AG Box / Sdk Abone Çıkış Sigorta Atığı</v>
      </c>
      <c>
        <v>Dağıtım-AG</v>
      </c>
      <c>
        <v>Uzun</v>
      </c>
      <c>
        <v>Şebeke işletmecisi</v>
      </c>
      <c>
        <v>Bildirimsiz</v>
      </c>
      <c>
        <is>
          <t>14.07.2023 18:07:38</t>
        </is>
      </c>
      <c>
        <is>
          <t>15.07.2023 02:51:08</t>
        </is>
      </c>
      <c>
        <v>8.725</v>
      </c>
      <c>
        <v>0</v>
      </c>
      <c>
        <v>9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8.586480240451456</v>
      </c>
      <c>
        <v>0</v>
      </c>
      <c>
        <v>0</v>
      </c>
      <c>
        <v>0</v>
      </c>
      <c>
        <v>20.364263650961448</v>
      </c>
      <c>
        <v>0</v>
      </c>
      <c>
        <v>0</v>
      </c>
      <c>
        <v>28.950743891412905</v>
      </c>
    </row>
    <row>
      <c>
        <v>2608212</v>
      </c>
      <c>
        <v>1</v>
      </c>
      <c>
        <is>
          <t>MANİSA</t>
        </is>
      </c>
      <c>
        <v>ALAŞEHİR</v>
      </c>
      <c>
        <is>
          <t>AG Fideri</t>
        </is>
      </c>
      <c>
        <v>ERENKÖY TR-2 45-73-M00443_A_91050280_91050280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14.07.2023 18:43:25</t>
        </is>
      </c>
      <c>
        <is>
          <t>14.07.2023 19:48:41</t>
        </is>
      </c>
      <c>
        <v>1.087777777</v>
      </c>
      <c>
        <v>0</v>
      </c>
      <c>
        <v>32</v>
      </c>
      <c>
        <v>0</v>
      </c>
      <c>
        <v>6</v>
      </c>
      <c>
        <v>0</v>
      </c>
      <c>
        <v>0</v>
      </c>
      <c>
        <v>0</v>
      </c>
      <c>
        <v>0</v>
      </c>
      <c>
        <v>0</v>
      </c>
      <c>
        <v>6.220814004939667</v>
      </c>
      <c>
        <v>0</v>
      </c>
      <c>
        <v>3.9010164023621257</v>
      </c>
      <c>
        <v>0</v>
      </c>
      <c>
        <v>0</v>
      </c>
      <c>
        <v>0</v>
      </c>
      <c>
        <v>0</v>
      </c>
      <c>
        <v>10.121830407301793</v>
      </c>
    </row>
    <row>
      <c>
        <v>2607333</v>
      </c>
      <c>
        <v>1</v>
      </c>
      <c>
        <is>
          <t>MANİSA</t>
        </is>
      </c>
      <c>
        <v>DEMİRCİ</v>
      </c>
      <c>
        <is>
          <t>KÖK</t>
        </is>
      </c>
      <c>
        <v>MAHMUTLAR KÖK 45-74-M00354_ÇATALOLUK M09_79385784</v>
      </c>
      <c>
        <v>Şebeke Yenileme ve Kapasite Artışı Çalışması</v>
      </c>
      <c>
        <v>Dağıtım-OG</v>
      </c>
      <c>
        <v>Uzun</v>
      </c>
      <c>
        <v>Şebeke işletmecisi</v>
      </c>
      <c>
        <v>Bildirimli</v>
      </c>
      <c>
        <is>
          <t>14.07.2023 09:01:50</t>
        </is>
      </c>
      <c>
        <is>
          <t>14.07.2023 11:10:37</t>
        </is>
      </c>
      <c>
        <v>2.146388888</v>
      </c>
      <c>
        <v>19</v>
      </c>
      <c>
        <v>5155</v>
      </c>
      <c>
        <v>9</v>
      </c>
      <c>
        <v>268</v>
      </c>
      <c>
        <v>20</v>
      </c>
      <c>
        <v>433</v>
      </c>
      <c>
        <v>0</v>
      </c>
      <c>
        <v>0</v>
      </c>
      <c>
        <v>7.9895445306848</v>
      </c>
      <c>
        <v>1169.6165562591214</v>
      </c>
      <c>
        <v>80.68245082840694</v>
      </c>
      <c>
        <v>452.7129075036417</v>
      </c>
      <c>
        <v>105.5916777567938</v>
      </c>
      <c>
        <v>329.2851291857588</v>
      </c>
      <c>
        <v>0</v>
      </c>
      <c>
        <v>0</v>
      </c>
      <c>
        <v>2145.8782660644074</v>
      </c>
    </row>
    <row>
      <c>
        <v>2608381</v>
      </c>
      <c>
        <v>1</v>
      </c>
      <c>
        <is>
          <t>İZMİR</t>
        </is>
      </c>
      <c>
        <v>MENEMEN</v>
      </c>
      <c>
        <is>
          <t>AG Fideri</t>
        </is>
      </c>
      <c>
        <v>ÇAVUŞKÖY TR-2 35-28-M00347_A_65498671_65498671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14.07.2023 20:37:45</t>
        </is>
      </c>
      <c>
        <is>
          <t>14.07.2023 23:23:12</t>
        </is>
      </c>
      <c>
        <v>2.7575</v>
      </c>
      <c>
        <v>0</v>
      </c>
      <c>
        <v>22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13.53074319972672</v>
      </c>
      <c>
        <v>0</v>
      </c>
      <c>
        <v>0</v>
      </c>
      <c>
        <v>0</v>
      </c>
      <c>
        <v>4.630808152038107</v>
      </c>
      <c>
        <v>0</v>
      </c>
      <c>
        <v>0</v>
      </c>
      <c>
        <v>18.161551351764828</v>
      </c>
    </row>
    <row>
      <c>
        <v>2608358</v>
      </c>
      <c>
        <v>1</v>
      </c>
      <c>
        <is>
          <t>İZMİR</t>
        </is>
      </c>
      <c>
        <v>URLA</v>
      </c>
      <c>
        <is>
          <t>Dağıtım Transformatörü</t>
        </is>
      </c>
      <c>
        <v>GÜLBAHÇE TR-8 35-19-L00268_35-19-L00268_2350464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14.07.2023 18:48:40</t>
        </is>
      </c>
      <c>
        <is>
          <t>14.07.2023 22:42:01</t>
        </is>
      </c>
      <c>
        <v>3.889166666</v>
      </c>
      <c>
        <v>0</v>
      </c>
      <c>
        <v>108</v>
      </c>
      <c>
        <v>0</v>
      </c>
      <c>
        <v>1</v>
      </c>
      <c>
        <v>0</v>
      </c>
      <c>
        <v>19</v>
      </c>
      <c>
        <v>0</v>
      </c>
      <c>
        <v>0</v>
      </c>
      <c>
        <v>0</v>
      </c>
      <c>
        <v>136.35500546061613</v>
      </c>
      <c>
        <v>0</v>
      </c>
      <c>
        <v>11.62040793056</v>
      </c>
      <c>
        <v>0</v>
      </c>
      <c>
        <v>115.68680937036466</v>
      </c>
      <c>
        <v>0</v>
      </c>
      <c>
        <v>0</v>
      </c>
      <c>
        <v>263.66222276154076</v>
      </c>
    </row>
    <row>
      <c>
        <v>2608335</v>
      </c>
      <c>
        <v>1</v>
      </c>
      <c>
        <is>
          <t>İZMİR</t>
        </is>
      </c>
      <c>
        <v>BUCA</v>
      </c>
      <c>
        <is>
          <t>AG Fideri</t>
        </is>
      </c>
      <c>
        <v>M-3176(YATIRIM REZERVE) 35-03-M03176_B_56364678_56364678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14.07.2023 20:06:07</t>
        </is>
      </c>
      <c>
        <is>
          <t>14.07.2023 21:04:23</t>
        </is>
      </c>
      <c>
        <v>0.971111111</v>
      </c>
      <c>
        <v>0</v>
      </c>
      <c>
        <v>212</v>
      </c>
      <c>
        <v>0</v>
      </c>
      <c>
        <v>0</v>
      </c>
      <c>
        <v>0</v>
      </c>
      <c>
        <v>31</v>
      </c>
      <c>
        <v>0</v>
      </c>
      <c>
        <v>0</v>
      </c>
      <c>
        <v>0</v>
      </c>
      <c>
        <v>55.61178409210077</v>
      </c>
      <c>
        <v>0</v>
      </c>
      <c>
        <v>0</v>
      </c>
      <c>
        <v>0</v>
      </c>
      <c>
        <v>20.066707737566418</v>
      </c>
      <c>
        <v>0</v>
      </c>
      <c>
        <v>0</v>
      </c>
      <c>
        <v>75.6784918296672</v>
      </c>
    </row>
    <row>
      <c>
        <v>2607402</v>
      </c>
      <c>
        <v>1</v>
      </c>
      <c>
        <is>
          <t>İZMİR</t>
        </is>
      </c>
      <c>
        <v>TİRE</v>
      </c>
      <c>
        <is>
          <t>AG Fideri</t>
        </is>
      </c>
      <c>
        <v>GÖKÇEN DM 1-2/7 35-29-L00063_A_91008616_91008616</v>
      </c>
      <c>
        <v>Şebeke Bakım Çalışması</v>
      </c>
      <c>
        <v>Dağıtım-AG</v>
      </c>
      <c>
        <v>Uzun</v>
      </c>
      <c>
        <v>Şebeke işletmecisi</v>
      </c>
      <c>
        <v>Bildirimli</v>
      </c>
      <c>
        <is>
          <t>14.07.2023 09:34:01</t>
        </is>
      </c>
      <c>
        <is>
          <t>14.07.2023 14:50:48</t>
        </is>
      </c>
      <c>
        <v>5.279722222</v>
      </c>
      <c>
        <v>0</v>
      </c>
      <c>
        <v>27</v>
      </c>
      <c>
        <v>0</v>
      </c>
      <c>
        <v>2</v>
      </c>
      <c>
        <v>0</v>
      </c>
      <c>
        <v>3</v>
      </c>
      <c>
        <v>0</v>
      </c>
      <c>
        <v>0</v>
      </c>
      <c>
        <v>0</v>
      </c>
      <c>
        <v>23.890240771356876</v>
      </c>
      <c>
        <v>0</v>
      </c>
      <c>
        <v>145.40474688646316</v>
      </c>
      <c>
        <v>0</v>
      </c>
      <c>
        <v>18.16839399869255</v>
      </c>
      <c>
        <v>0</v>
      </c>
      <c>
        <v>0</v>
      </c>
      <c>
        <v>187.46338165651258</v>
      </c>
    </row>
    <row>
      <c>
        <v>2607525</v>
      </c>
      <c>
        <v>1</v>
      </c>
      <c>
        <is>
          <t>İZMİR</t>
        </is>
      </c>
      <c>
        <v>TİRE</v>
      </c>
      <c>
        <is>
          <t>Dağıtım Transformatörü</t>
        </is>
      </c>
      <c>
        <v>KARATEKE EĞRİAZMAK TR-3 35-29-L00140_35-29-L00140_2353547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14.07.2023 10:59:51</t>
        </is>
      </c>
      <c>
        <is>
          <t>14.07.2023 11:25:57</t>
        </is>
      </c>
      <c>
        <v>0.435</v>
      </c>
      <c>
        <v>0</v>
      </c>
      <c>
        <v>5</v>
      </c>
      <c>
        <v>0</v>
      </c>
      <c>
        <v>13</v>
      </c>
      <c>
        <v>0</v>
      </c>
      <c>
        <v>2</v>
      </c>
      <c>
        <v>0</v>
      </c>
      <c>
        <v>0</v>
      </c>
      <c>
        <v>0</v>
      </c>
      <c>
        <v>0.580638197019504</v>
      </c>
      <c>
        <v>0</v>
      </c>
      <c>
        <v>35.37509040645653</v>
      </c>
      <c>
        <v>0</v>
      </c>
      <c>
        <v>0</v>
      </c>
      <c>
        <v>0</v>
      </c>
      <c>
        <v>0</v>
      </c>
      <c>
        <v>35.95572860347603</v>
      </c>
    </row>
    <row>
      <c>
        <v>2608312</v>
      </c>
      <c>
        <v>1</v>
      </c>
      <c>
        <is>
          <t>İZMİR</t>
        </is>
      </c>
      <c>
        <v>ÇEŞME</v>
      </c>
      <c>
        <is>
          <t>Dağıtım Transformatörü</t>
        </is>
      </c>
      <c>
        <v>L-292 35-18-L00292_35-18-L00292_2376657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14.07.2023 19:45:08</t>
        </is>
      </c>
      <c>
        <is>
          <t>14.07.2023 20:08:18</t>
        </is>
      </c>
      <c>
        <v>0.386111111</v>
      </c>
      <c>
        <v>0</v>
      </c>
      <c>
        <v>20</v>
      </c>
      <c>
        <v>0</v>
      </c>
      <c>
        <v>30</v>
      </c>
      <c>
        <v>0</v>
      </c>
      <c>
        <v>19</v>
      </c>
      <c>
        <v>0</v>
      </c>
      <c>
        <v>0</v>
      </c>
      <c>
        <v>0</v>
      </c>
      <c>
        <v>5.534808326218622</v>
      </c>
      <c>
        <v>0</v>
      </c>
      <c>
        <v>9.976985031841227</v>
      </c>
      <c>
        <v>0</v>
      </c>
      <c>
        <v>15.510061122183144</v>
      </c>
      <c>
        <v>0</v>
      </c>
      <c>
        <v>0</v>
      </c>
      <c>
        <v>31.021854480242993</v>
      </c>
    </row>
    <row>
      <c>
        <v>2608189</v>
      </c>
      <c>
        <v>1</v>
      </c>
      <c>
        <is>
          <t>İZMİR</t>
        </is>
      </c>
      <c>
        <v>GÜZELBAHÇE</v>
      </c>
      <c>
        <is>
          <t>Saha Dağıtım Kutusu (SDK)</t>
        </is>
      </c>
      <c>
        <v>K-3397 35-10-K03397_C c1_5880914</v>
      </c>
      <c>
        <v>Üçüncü Şahısların Vermiş Olduğu Hasarlar</v>
      </c>
      <c>
        <v>Dağıtım-AG</v>
      </c>
      <c>
        <v>Uzun</v>
      </c>
      <c>
        <v>Şebeke işletmecisi</v>
      </c>
      <c>
        <v>Bildirimsiz</v>
      </c>
      <c>
        <is>
          <t>14.07.2023 18:33:18</t>
        </is>
      </c>
      <c>
        <is>
          <t>14.07.2023 19:29:37</t>
        </is>
      </c>
      <c>
        <v>0.938611111</v>
      </c>
      <c>
        <v>0</v>
      </c>
      <c>
        <v>0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121.73030830835029</v>
      </c>
      <c>
        <v>0</v>
      </c>
      <c>
        <v>0</v>
      </c>
      <c>
        <v>121.73030830835029</v>
      </c>
    </row>
    <row>
      <c>
        <v>2607840</v>
      </c>
      <c>
        <v>1</v>
      </c>
      <c>
        <is>
          <t>MANİSA</t>
        </is>
      </c>
      <c>
        <v>YUNUSEMRE</v>
      </c>
      <c>
        <is>
          <t>Kullanıcı Bağlantı Hattı</t>
        </is>
      </c>
      <c>
        <v>DM-14/3B 45-71-M02250_964662733_964662733</v>
      </c>
      <c>
        <v>AG Branşman Yeraltı Kablo Arızası</v>
      </c>
      <c>
        <v>Dağıtım-AG</v>
      </c>
      <c>
        <v>Uzun</v>
      </c>
      <c>
        <v>Şebeke işletmecisi</v>
      </c>
      <c>
        <v>Bildirimsiz</v>
      </c>
      <c>
        <is>
          <t>14.07.2023 15:02:42</t>
        </is>
      </c>
      <c>
        <is>
          <t>14.07.2023 15:53:02</t>
        </is>
      </c>
      <c>
        <v>0.838888888</v>
      </c>
      <c>
        <v>0</v>
      </c>
      <c>
        <v>9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1.2626379497067852</v>
      </c>
      <c>
        <v>0</v>
      </c>
      <c>
        <v>0</v>
      </c>
      <c>
        <v>0</v>
      </c>
      <c>
        <v>0.030252344557448338</v>
      </c>
      <c>
        <v>0</v>
      </c>
      <c>
        <v>0</v>
      </c>
      <c>
        <v>1.2928902942642335</v>
      </c>
    </row>
    <row>
      <c>
        <v>2607439</v>
      </c>
      <c>
        <v>1</v>
      </c>
      <c>
        <is>
          <t>MANİSA</t>
        </is>
      </c>
      <c>
        <v>KULA</v>
      </c>
      <c>
        <is>
          <t>Dağıtım Transformatörü</t>
        </is>
      </c>
      <c>
        <v>TR-23 45-77-L00023_45-77-L00023_2351753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14.07.2023 10:05:24</t>
        </is>
      </c>
      <c>
        <is>
          <t>14.07.2023 11:22:10</t>
        </is>
      </c>
      <c>
        <v>1.279444444</v>
      </c>
      <c>
        <v>0</v>
      </c>
      <c>
        <v>215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43.52755225475357</v>
      </c>
      <c>
        <v>0</v>
      </c>
      <c>
        <v>0</v>
      </c>
      <c>
        <v>0</v>
      </c>
      <c>
        <v>2.8311768469522223</v>
      </c>
      <c>
        <v>0</v>
      </c>
      <c>
        <v>0</v>
      </c>
      <c>
        <v>46.3587291017058</v>
      </c>
    </row>
    <row>
      <c>
        <v>2607980</v>
      </c>
      <c>
        <v>1</v>
      </c>
      <c>
        <is>
          <t>İZMİR</t>
        </is>
      </c>
      <c>
        <v>DİKİLİ</v>
      </c>
      <c>
        <is>
          <t>Dağıtım Transformatörü</t>
        </is>
      </c>
      <c>
        <v>ÇANDARLI TR-5 35-30-M00005_35-30-M00005_2349180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14.07.2023 16:19:07</t>
        </is>
      </c>
      <c>
        <is>
          <t>14.07.2023 17:17:44</t>
        </is>
      </c>
      <c>
        <v>0.976944444</v>
      </c>
      <c>
        <v>0</v>
      </c>
      <c>
        <v>602</v>
      </c>
      <c>
        <v>0</v>
      </c>
      <c>
        <v>1</v>
      </c>
      <c>
        <v>0</v>
      </c>
      <c>
        <v>144</v>
      </c>
      <c>
        <v>0</v>
      </c>
      <c>
        <v>0</v>
      </c>
      <c>
        <v>0</v>
      </c>
      <c>
        <v>145.53341191531857</v>
      </c>
      <c>
        <v>0</v>
      </c>
      <c>
        <v>0.26811531565952473</v>
      </c>
      <c>
        <v>0</v>
      </c>
      <c>
        <v>223.05530829985238</v>
      </c>
      <c>
        <v>0</v>
      </c>
      <c>
        <v>0</v>
      </c>
      <c>
        <v>368.8568355308305</v>
      </c>
    </row>
    <row>
      <c>
        <v>2608275</v>
      </c>
      <c>
        <v>1</v>
      </c>
      <c>
        <is>
          <t>İZMİR</t>
        </is>
      </c>
      <c>
        <v>ÇİĞLİ</v>
      </c>
      <c>
        <is>
          <t>Dağıtım Transformatörü</t>
        </is>
      </c>
      <c>
        <v>K-2764 35-09-K02764_35-09-K02764_45136388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14.07.2023 19:04:35</t>
        </is>
      </c>
      <c>
        <is>
          <t>14.07.2023 21:16:45</t>
        </is>
      </c>
      <c>
        <v>2.202777777</v>
      </c>
      <c>
        <v>0</v>
      </c>
      <c>
        <v>797</v>
      </c>
      <c>
        <v>0</v>
      </c>
      <c>
        <v>0</v>
      </c>
      <c>
        <v>0</v>
      </c>
      <c>
        <v>71</v>
      </c>
      <c>
        <v>0</v>
      </c>
      <c>
        <v>0</v>
      </c>
      <c>
        <v>0</v>
      </c>
      <c>
        <v>402.4047143595088</v>
      </c>
      <c>
        <v>0</v>
      </c>
      <c>
        <v>0</v>
      </c>
      <c>
        <v>0</v>
      </c>
      <c>
        <v>276.89767421751753</v>
      </c>
      <c>
        <v>0</v>
      </c>
      <c>
        <v>0</v>
      </c>
      <c>
        <v>679.3023885770262</v>
      </c>
    </row>
    <row>
      <c>
        <v>2607734</v>
      </c>
      <c>
        <v>1</v>
      </c>
      <c>
        <is>
          <t>MANİSA</t>
        </is>
      </c>
      <c>
        <v>SOMA</v>
      </c>
      <c>
        <is>
          <t>OG Fideri</t>
        </is>
      </c>
      <c>
        <v>SOMA A SANTRALİ İM/DM 45-82-A00001_HatBaşıAyırıcı_53136017 L14_53136017</v>
      </c>
      <c>
        <v>Plansız Kesinti / Müdahale</v>
      </c>
      <c>
        <v>Dağıtım-OG</v>
      </c>
      <c>
        <v>Uzun</v>
      </c>
      <c>
        <v>Şebeke işletmecisi</v>
      </c>
      <c>
        <v>Bildirimsiz</v>
      </c>
      <c>
        <is>
          <t>14.07.2023 14:08:55</t>
        </is>
      </c>
      <c>
        <is>
          <t>14.07.2023 15:28:18</t>
        </is>
      </c>
      <c>
        <v>1.323055555</v>
      </c>
      <c>
        <v>0</v>
      </c>
      <c>
        <v>48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8.053956533897782</v>
      </c>
      <c>
        <v>0</v>
      </c>
      <c>
        <v>0</v>
      </c>
      <c>
        <v>0</v>
      </c>
      <c>
        <v>0.011646713296680166</v>
      </c>
      <c>
        <v>0</v>
      </c>
      <c>
        <v>0</v>
      </c>
      <c>
        <v>8.065603247194462</v>
      </c>
    </row>
    <row>
      <c>
        <v>2607465</v>
      </c>
      <c>
        <v>1</v>
      </c>
      <c>
        <is>
          <t>İZMİR</t>
        </is>
      </c>
      <c>
        <v>KİRAZ</v>
      </c>
      <c>
        <is>
          <t>AG Fideri</t>
        </is>
      </c>
      <c>
        <v>KARABURÇ PALA EVİ YANI TR-9 35-31-L00258_A_91230505_91230505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14.07.2023 10:25:22</t>
        </is>
      </c>
      <c>
        <is>
          <t>14.07.2023 10:57:39</t>
        </is>
      </c>
      <c>
        <v>0.538055555</v>
      </c>
      <c>
        <v>0</v>
      </c>
      <c>
        <v>3</v>
      </c>
      <c>
        <v>0</v>
      </c>
      <c>
        <v>5</v>
      </c>
      <c>
        <v>0</v>
      </c>
      <c>
        <v>2</v>
      </c>
      <c>
        <v>0</v>
      </c>
      <c>
        <v>0</v>
      </c>
      <c>
        <v>0</v>
      </c>
      <c>
        <v>0.8985515106403723</v>
      </c>
      <c>
        <v>0</v>
      </c>
      <c>
        <v>21.73666036871732</v>
      </c>
      <c>
        <v>0</v>
      </c>
      <c>
        <v>1.4305626867959091</v>
      </c>
      <c>
        <v>0</v>
      </c>
      <c>
        <v>0</v>
      </c>
      <c>
        <v>24.065774566153603</v>
      </c>
    </row>
    <row>
      <c>
        <v>2608627</v>
      </c>
      <c>
        <v>1</v>
      </c>
      <c>
        <is>
          <t>İZMİR</t>
        </is>
      </c>
      <c>
        <v>GAZİEMİR</v>
      </c>
      <c>
        <is>
          <t>AG Fideri</t>
        </is>
      </c>
      <c>
        <v>K-1948 35-08-K01948_C_56377297_56377297</v>
      </c>
      <c>
        <v>AG Tel Kopuğu</v>
      </c>
      <c>
        <v>Dağıtım-AG</v>
      </c>
      <c>
        <v>Uzun</v>
      </c>
      <c>
        <v>Şebeke işletmecisi</v>
      </c>
      <c>
        <v>Bildirimsiz</v>
      </c>
      <c>
        <is>
          <t>14.07.2023 23:09:25</t>
        </is>
      </c>
      <c>
        <is>
          <t>15.07.2023 02:23:20</t>
        </is>
      </c>
      <c>
        <v>3.231944444</v>
      </c>
      <c>
        <v>0</v>
      </c>
      <c>
        <v>242</v>
      </c>
      <c>
        <v>0</v>
      </c>
      <c>
        <v>0</v>
      </c>
      <c>
        <v>0</v>
      </c>
      <c>
        <v>14</v>
      </c>
      <c>
        <v>0</v>
      </c>
      <c>
        <v>0</v>
      </c>
      <c>
        <v>0</v>
      </c>
      <c>
        <v>135.5436229745084</v>
      </c>
      <c>
        <v>0</v>
      </c>
      <c>
        <v>0</v>
      </c>
      <c>
        <v>0</v>
      </c>
      <c>
        <v>14.149433139444803</v>
      </c>
      <c>
        <v>0</v>
      </c>
      <c>
        <v>0</v>
      </c>
      <c>
        <v>149.6930561139532</v>
      </c>
    </row>
    <row>
      <c>
        <v>2607396</v>
      </c>
      <c>
        <v>1</v>
      </c>
      <c>
        <is>
          <t>MANİSA</t>
        </is>
      </c>
      <c>
        <v>GÖRDES</v>
      </c>
      <c>
        <is>
          <t>Dağıtım Transformatörü</t>
        </is>
      </c>
      <c>
        <v>DAMARDI AKPINAR TR-2 45-75-M00326_45-75-M00326_2367333</v>
      </c>
      <c>
        <v>Şebeke Yenileme ve Kapasite Artışı Çalışması</v>
      </c>
      <c>
        <v>Dağıtım-AG</v>
      </c>
      <c>
        <v>Uzun</v>
      </c>
      <c>
        <v>Şebeke işletmecisi</v>
      </c>
      <c>
        <v>Bildirimli</v>
      </c>
      <c>
        <is>
          <t>14.07.2023 09:35:53</t>
        </is>
      </c>
      <c>
        <is>
          <t>14.07.2023 16:43:35</t>
        </is>
      </c>
      <c>
        <v>7.128333333</v>
      </c>
      <c>
        <v>0</v>
      </c>
      <c>
        <v>66</v>
      </c>
      <c>
        <v>0</v>
      </c>
      <c>
        <v>13</v>
      </c>
      <c>
        <v>0</v>
      </c>
      <c>
        <v>6</v>
      </c>
      <c>
        <v>0</v>
      </c>
      <c>
        <v>0</v>
      </c>
      <c>
        <v>0</v>
      </c>
      <c>
        <v>38.95759047183579</v>
      </c>
      <c>
        <v>0</v>
      </c>
      <c>
        <v>39.445243784083594</v>
      </c>
      <c>
        <v>0</v>
      </c>
      <c>
        <v>45.766308382952985</v>
      </c>
      <c>
        <v>0</v>
      </c>
      <c>
        <v>0</v>
      </c>
      <c>
        <v>124.16914263887237</v>
      </c>
    </row>
    <row>
      <c>
        <v>2607937</v>
      </c>
      <c>
        <v>1</v>
      </c>
      <c>
        <is>
          <t>MANİSA</t>
        </is>
      </c>
      <c>
        <v>AKHİSAR</v>
      </c>
      <c>
        <is>
          <t>Saha Dağıtım Kutusu (SDK)</t>
        </is>
      </c>
      <c>
        <v>TR-2/39 45-72-L00039_A A01_65857630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14.07.2023 15:54:59</t>
        </is>
      </c>
      <c>
        <is>
          <t>14.07.2023 16:43:42</t>
        </is>
      </c>
      <c>
        <v>0.811944444</v>
      </c>
      <c>
        <v>0</v>
      </c>
      <c>
        <v>107</v>
      </c>
      <c>
        <v>0</v>
      </c>
      <c>
        <v>0</v>
      </c>
      <c>
        <v>0</v>
      </c>
      <c>
        <v>29</v>
      </c>
      <c>
        <v>0</v>
      </c>
      <c>
        <v>0</v>
      </c>
      <c>
        <v>0</v>
      </c>
      <c>
        <v>19.93693502851759</v>
      </c>
      <c>
        <v>0</v>
      </c>
      <c>
        <v>0</v>
      </c>
      <c>
        <v>0</v>
      </c>
      <c>
        <v>24.352586507260895</v>
      </c>
      <c>
        <v>0</v>
      </c>
      <c>
        <v>0</v>
      </c>
      <c>
        <v>44.28952153577848</v>
      </c>
    </row>
    <row>
      <c>
        <v>2607253</v>
      </c>
      <c>
        <v>1</v>
      </c>
      <c>
        <is>
          <t>İZMİR</t>
        </is>
      </c>
      <c>
        <v>SEFERİHİSAR</v>
      </c>
      <c>
        <is>
          <t>DM</t>
        </is>
      </c>
      <c>
        <v>M-271 KARAKAYALAR DM 35-14-M00271_SAZLIGÖL M02_2097321</v>
      </c>
      <c>
        <v>OG Fider Açması</v>
      </c>
      <c>
        <v>Dağıtım-OG</v>
      </c>
      <c>
        <v>Kısa</v>
      </c>
      <c>
        <v>Şebeke işletmecisi</v>
      </c>
      <c>
        <v>Bildirimsiz</v>
      </c>
      <c>
        <is>
          <t>14.07.2023 06:22:28</t>
        </is>
      </c>
      <c>
        <is>
          <t>14.07.2023 06:25:17</t>
        </is>
      </c>
      <c>
        <v>0.046944444</v>
      </c>
      <c>
        <v>0</v>
      </c>
      <c>
        <v>40</v>
      </c>
      <c>
        <v>0</v>
      </c>
      <c>
        <v>16</v>
      </c>
      <c>
        <v>2</v>
      </c>
      <c>
        <v>12</v>
      </c>
      <c>
        <v>0</v>
      </c>
      <c>
        <v>0</v>
      </c>
      <c>
        <v>0</v>
      </c>
      <c>
        <v>0.5967709801867621</v>
      </c>
      <c>
        <v>0</v>
      </c>
      <c>
        <v>0.4398595634483894</v>
      </c>
      <c>
        <v>0.5733622983632675</v>
      </c>
      <c>
        <v>0.6435419273675124</v>
      </c>
      <c>
        <v>0</v>
      </c>
      <c>
        <v>0</v>
      </c>
      <c>
        <v>2.2535347693659316</v>
      </c>
    </row>
    <row>
      <c>
        <v>2607920</v>
      </c>
      <c>
        <v>1</v>
      </c>
      <c>
        <is>
          <t>İZMİR</t>
        </is>
      </c>
      <c>
        <v>DİKİLİ</v>
      </c>
      <c>
        <is>
          <t>Kullanıcı Bağlantı Hattı</t>
        </is>
      </c>
      <c>
        <v>ÇANDARLI TR-10 35-30-M00010_955320838_955320838</v>
      </c>
      <c>
        <v>AG Box / Sdk Abone Çıkış Sigorta Atığı</v>
      </c>
      <c>
        <v>Dağıtım-AG</v>
      </c>
      <c>
        <v>Uzun</v>
      </c>
      <c>
        <v>Şebeke işletmecisi</v>
      </c>
      <c>
        <v>Bildirimsiz</v>
      </c>
      <c>
        <is>
          <t>14.07.2023 15:36:47</t>
        </is>
      </c>
      <c>
        <is>
          <t>14.07.2023 18:08:58</t>
        </is>
      </c>
      <c>
        <v>2.536388888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1.6357585786897113</v>
      </c>
      <c>
        <v>0</v>
      </c>
      <c>
        <v>0</v>
      </c>
      <c>
        <v>0</v>
      </c>
      <c>
        <v>0</v>
      </c>
      <c>
        <v>0</v>
      </c>
      <c>
        <v>0</v>
      </c>
      <c>
        <v>1.6357585786897113</v>
      </c>
    </row>
    <row>
      <c>
        <v>2607771</v>
      </c>
      <c>
        <v>1</v>
      </c>
      <c>
        <is>
          <t>İZMİR</t>
        </is>
      </c>
      <c>
        <v>ÇİĞLİ</v>
      </c>
      <c>
        <is>
          <t>OG Fideri</t>
        </is>
      </c>
      <c>
        <v>M-1147 35-09-M01147_M-1096 M04_47553536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14.07.2023 14:31:47</t>
        </is>
      </c>
      <c>
        <is>
          <t>14.07.2023 14:45:32</t>
        </is>
      </c>
      <c>
        <v>0.229166666</v>
      </c>
      <c>
        <v>2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19.602113594471902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19.602113594471902</v>
      </c>
    </row>
    <row>
      <c>
        <v>2607173</v>
      </c>
      <c>
        <v>1</v>
      </c>
      <c>
        <is>
          <t>İZMİR</t>
        </is>
      </c>
      <c>
        <v>BORNOVA</v>
      </c>
      <c>
        <is>
          <t>KÖK</t>
        </is>
      </c>
      <c>
        <v>M-891 35-02-M00891_M-1701 M04_2302814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14.07.2023 01:03:43</t>
        </is>
      </c>
      <c>
        <is>
          <t>14.07.2023 03:43:58</t>
        </is>
      </c>
      <c>
        <v>2.670833333</v>
      </c>
      <c>
        <v>0</v>
      </c>
      <c>
        <v>0</v>
      </c>
      <c>
        <v>0</v>
      </c>
      <c>
        <v>0</v>
      </c>
      <c>
        <v>4</v>
      </c>
      <c>
        <v>0</v>
      </c>
      <c>
        <v>5</v>
      </c>
      <c>
        <v>0</v>
      </c>
      <c>
        <v>0</v>
      </c>
      <c>
        <v>0</v>
      </c>
      <c>
        <v>0</v>
      </c>
      <c>
        <v>0</v>
      </c>
      <c>
        <v>46.5358157938062</v>
      </c>
      <c>
        <v>0</v>
      </c>
      <c>
        <v>302.0840886274052</v>
      </c>
      <c>
        <v>0</v>
      </c>
      <c>
        <v>348.6199044212114</v>
      </c>
    </row>
    <row>
      <c>
        <v>2608255</v>
      </c>
      <c>
        <v>1</v>
      </c>
      <c>
        <is>
          <t>İZMİR</t>
        </is>
      </c>
      <c>
        <v>BORNOVA</v>
      </c>
      <c>
        <is>
          <t>AG Fideri</t>
        </is>
      </c>
      <c>
        <v>K-2725 35-02-K02725_C_56382341_56382341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14.07.2023 19:10:31</t>
        </is>
      </c>
      <c>
        <is>
          <t>14.07.2023 20:47:28</t>
        </is>
      </c>
      <c>
        <v>1.615833333</v>
      </c>
      <c>
        <v>0</v>
      </c>
      <c>
        <v>190</v>
      </c>
      <c>
        <v>0</v>
      </c>
      <c>
        <v>0</v>
      </c>
      <c>
        <v>0</v>
      </c>
      <c>
        <v>26</v>
      </c>
      <c>
        <v>0</v>
      </c>
      <c>
        <v>0</v>
      </c>
      <c>
        <v>0</v>
      </c>
      <c>
        <v>95.14978592501765</v>
      </c>
      <c>
        <v>0</v>
      </c>
      <c>
        <v>0</v>
      </c>
      <c>
        <v>0</v>
      </c>
      <c>
        <v>35.72641290944672</v>
      </c>
      <c>
        <v>0</v>
      </c>
      <c>
        <v>0</v>
      </c>
      <c>
        <v>130.8761988344644</v>
      </c>
    </row>
    <row>
      <c>
        <v>2607391</v>
      </c>
      <c>
        <v>2</v>
      </c>
      <c>
        <is>
          <t>İZMİR</t>
        </is>
      </c>
      <c>
        <v>KONAK</v>
      </c>
      <c>
        <is>
          <t>Dağıtım Transformatörü</t>
        </is>
      </c>
      <c>
        <v>K-524 35-01-K00524_35-01-K00524_2367115</v>
      </c>
      <c>
        <v>AG Tel Kopuğu</v>
      </c>
      <c>
        <v>Dağıtım-AG</v>
      </c>
      <c>
        <v>Uzun</v>
      </c>
      <c>
        <v>Şebeke işletmecisi</v>
      </c>
      <c>
        <v>Bildirimsiz</v>
      </c>
      <c>
        <is>
          <t>14.07.2023 09:48:41</t>
        </is>
      </c>
      <c>
        <is>
          <t>14.07.2023 10:29:09</t>
        </is>
      </c>
      <c>
        <v>0.674444444</v>
      </c>
      <c>
        <v>0</v>
      </c>
      <c>
        <v>493</v>
      </c>
      <c>
        <v>0</v>
      </c>
      <c>
        <v>0</v>
      </c>
      <c>
        <v>0</v>
      </c>
      <c>
        <v>48</v>
      </c>
      <c>
        <v>0</v>
      </c>
      <c>
        <v>0</v>
      </c>
      <c>
        <v>0</v>
      </c>
      <c>
        <v>78.70139648564161</v>
      </c>
      <c>
        <v>0</v>
      </c>
      <c>
        <v>0</v>
      </c>
      <c>
        <v>0</v>
      </c>
      <c>
        <v>29.310364792089338</v>
      </c>
      <c>
        <v>0</v>
      </c>
      <c>
        <v>0</v>
      </c>
      <c>
        <v>108.01176127773095</v>
      </c>
    </row>
    <row>
      <c>
        <v>2608441</v>
      </c>
      <c>
        <v>1</v>
      </c>
      <c>
        <is>
          <t>İZMİR</t>
        </is>
      </c>
      <c>
        <v>BAYRAKLI</v>
      </c>
      <c>
        <is>
          <t>TM Fideri</t>
        </is>
      </c>
      <c>
        <v>PİYALE TM 35-02-A00007_PİYALE-29 K40_2063616</v>
      </c>
      <c>
        <v>OG Yeraltı Kablo Arızası</v>
      </c>
      <c>
        <v>Dağıtım-OG</v>
      </c>
      <c>
        <v>Uzun</v>
      </c>
      <c>
        <v>Şebeke işletmecisi</v>
      </c>
      <c>
        <v>Bildirimsiz</v>
      </c>
      <c>
        <is>
          <t>14.07.2023 20:15:40</t>
        </is>
      </c>
      <c>
        <is>
          <t>14.07.2023 23:04:50</t>
        </is>
      </c>
      <c>
        <v>2.819444444</v>
      </c>
      <c>
        <v>0</v>
      </c>
      <c>
        <v>5748</v>
      </c>
      <c>
        <v>0</v>
      </c>
      <c>
        <v>0</v>
      </c>
      <c>
        <v>4</v>
      </c>
      <c>
        <v>302</v>
      </c>
      <c>
        <v>1</v>
      </c>
      <c>
        <v>0</v>
      </c>
      <c>
        <v>0</v>
      </c>
      <c>
        <v>4002.4644594137912</v>
      </c>
      <c>
        <v>0</v>
      </c>
      <c>
        <v>0</v>
      </c>
      <c>
        <v>271.6109133413494</v>
      </c>
      <c>
        <v>1241.978880648297</v>
      </c>
      <c>
        <v>34.050633534860054</v>
      </c>
      <c>
        <v>0</v>
      </c>
      <c>
        <v>5550.104886938298</v>
      </c>
    </row>
    <row>
      <c>
        <v>2607814</v>
      </c>
      <c>
        <v>1</v>
      </c>
      <c>
        <is>
          <t>İZMİR</t>
        </is>
      </c>
      <c>
        <v>URLA</v>
      </c>
      <c>
        <is>
          <t>Kullanıcı Bağlantı Hattı</t>
        </is>
      </c>
      <c>
        <v>KUŞÇULAR TR-6 35-19-M00218_95000131560_95000131560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14.07.2023 14:54:45</t>
        </is>
      </c>
      <c>
        <is>
          <t>14.07.2023 15:41:29</t>
        </is>
      </c>
      <c>
        <v>0.778888888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0.03354201871630426</v>
      </c>
      <c>
        <v>0</v>
      </c>
      <c>
        <v>0</v>
      </c>
      <c>
        <v>0</v>
      </c>
      <c>
        <v>0</v>
      </c>
      <c>
        <v>0</v>
      </c>
      <c>
        <v>0</v>
      </c>
      <c>
        <v>0.03354201871630426</v>
      </c>
    </row>
    <row>
      <c>
        <v>2607857</v>
      </c>
      <c>
        <v>1</v>
      </c>
      <c>
        <is>
          <t>MANİSA</t>
        </is>
      </c>
      <c>
        <v>AKHİSAR</v>
      </c>
      <c>
        <is>
          <t>AG Fideri</t>
        </is>
      </c>
      <c>
        <v>TR-1/33 45-72-M00033_D_56391713_56391713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14.07.2023 15:11:25</t>
        </is>
      </c>
      <c>
        <is>
          <t>14.07.2023 17:53:32</t>
        </is>
      </c>
      <c>
        <v>2.701944444</v>
      </c>
      <c>
        <v>0</v>
      </c>
      <c>
        <v>201</v>
      </c>
      <c>
        <v>0</v>
      </c>
      <c>
        <v>0</v>
      </c>
      <c>
        <v>0</v>
      </c>
      <c>
        <v>14</v>
      </c>
      <c>
        <v>0</v>
      </c>
      <c>
        <v>0</v>
      </c>
      <c>
        <v>0</v>
      </c>
      <c>
        <v>116.85746510054352</v>
      </c>
      <c>
        <v>0</v>
      </c>
      <c>
        <v>0</v>
      </c>
      <c>
        <v>0</v>
      </c>
      <c>
        <v>37.57950319071952</v>
      </c>
      <c>
        <v>0</v>
      </c>
      <c>
        <v>0</v>
      </c>
      <c>
        <v>154.43696829126304</v>
      </c>
    </row>
    <row>
      <c>
        <v>2607316</v>
      </c>
      <c>
        <v>1</v>
      </c>
      <c>
        <is>
          <t>İZMİR</t>
        </is>
      </c>
      <c>
        <v>BAYINDIR</v>
      </c>
      <c>
        <is>
          <t>AG Fideri</t>
        </is>
      </c>
      <c>
        <v>YILMAZ DİRİK GRB. 35-20-M00025_A_90992118_90992118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14.07.2023 08:28:27</t>
        </is>
      </c>
      <c>
        <is>
          <t>14.07.2023 10:12:00</t>
        </is>
      </c>
      <c>
        <v>1.725833333</v>
      </c>
      <c>
        <v>0</v>
      </c>
      <c>
        <v>0</v>
      </c>
      <c>
        <v>0</v>
      </c>
      <c>
        <v>11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147.6416483625663</v>
      </c>
      <c>
        <v>0</v>
      </c>
      <c>
        <v>5.883953851889351</v>
      </c>
      <c>
        <v>0</v>
      </c>
      <c>
        <v>0</v>
      </c>
      <c>
        <v>153.52560221445563</v>
      </c>
    </row>
    <row>
      <c>
        <v>2609990</v>
      </c>
      <c>
        <v>1</v>
      </c>
      <c>
        <is>
          <t>İZMİR</t>
        </is>
      </c>
      <c>
        <v>MENDERES</v>
      </c>
      <c>
        <is>
          <t>AG Fideri</t>
        </is>
      </c>
      <c>
        <v>ÇUKURALTI M-37 35-25-M00078__81571099_81571099</v>
      </c>
      <c>
        <v>AG Tel Kopuğu</v>
      </c>
      <c>
        <v>Dağıtım-AG</v>
      </c>
      <c>
        <v>Uzun</v>
      </c>
      <c>
        <v>Şebeke işletmecisi</v>
      </c>
      <c>
        <v>Bildirimsiz</v>
      </c>
      <c>
        <is>
          <t>15.07.2023 21:19:05</t>
        </is>
      </c>
      <c>
        <is>
          <t>16.07.2023 01:12:03</t>
        </is>
      </c>
      <c>
        <v>3.882777777</v>
      </c>
      <c>
        <v>0</v>
      </c>
      <c>
        <v>74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75.72905904410977</v>
      </c>
      <c>
        <v>0</v>
      </c>
      <c>
        <v>0</v>
      </c>
      <c>
        <v>0</v>
      </c>
      <c>
        <v>29.02453114623108</v>
      </c>
      <c>
        <v>0</v>
      </c>
      <c>
        <v>0</v>
      </c>
      <c>
        <v>104.75359019034086</v>
      </c>
    </row>
    <row>
      <c>
        <v>2608948</v>
      </c>
      <c>
        <v>1</v>
      </c>
      <c>
        <is>
          <t>MANİSA</t>
        </is>
      </c>
      <c>
        <v>ALAŞEHİR</v>
      </c>
      <c>
        <is>
          <t>KÖK</t>
        </is>
      </c>
      <c>
        <v>IŞIKLAR KÖK 45-73-M00467_BAKLACI M06_83813303</v>
      </c>
      <c>
        <v>Plansız Kesinti / Müdahale</v>
      </c>
      <c>
        <v>Dağıtım-OG</v>
      </c>
      <c>
        <v>Uzun</v>
      </c>
      <c>
        <v>Şebeke işletmecisi</v>
      </c>
      <c>
        <v>Bildirimsiz</v>
      </c>
      <c>
        <is>
          <t>15.07.2023 10:22:07</t>
        </is>
      </c>
      <c>
        <is>
          <t>15.07.2023 11:22:00</t>
        </is>
      </c>
      <c>
        <v>0.998055555</v>
      </c>
      <c>
        <v>3</v>
      </c>
      <c>
        <v>238</v>
      </c>
      <c>
        <v>93</v>
      </c>
      <c>
        <v>189</v>
      </c>
      <c>
        <v>7</v>
      </c>
      <c>
        <v>14</v>
      </c>
      <c>
        <v>0</v>
      </c>
      <c>
        <v>0</v>
      </c>
      <c>
        <v>7.923784934143047</v>
      </c>
      <c>
        <v>40.437583818130236</v>
      </c>
      <c>
        <v>707.4505060963777</v>
      </c>
      <c>
        <v>1311.7946318089903</v>
      </c>
      <c>
        <v>5.694881379441749</v>
      </c>
      <c>
        <v>16.26029294691094</v>
      </c>
      <c>
        <v>0</v>
      </c>
      <c>
        <v>0</v>
      </c>
      <c>
        <v>2089.5616809839935</v>
      </c>
    </row>
    <row>
      <c>
        <v>2609635</v>
      </c>
      <c>
        <v>1</v>
      </c>
      <c>
        <is>
          <t>İZMİR</t>
        </is>
      </c>
      <c>
        <v>SEFERİHİSAR</v>
      </c>
      <c>
        <is>
          <t>Kullanıcı Bağlantı Hattı</t>
        </is>
      </c>
      <c>
        <v>L-25 35-14-L00025_956661330_956661330</v>
      </c>
      <c>
        <v>AG Branşman Yeraltı Kablo Arızası</v>
      </c>
      <c>
        <v>Dağıtım-AG</v>
      </c>
      <c>
        <v>Uzun</v>
      </c>
      <c>
        <v>Şebeke işletmecisi</v>
      </c>
      <c>
        <v>Bildirimsiz</v>
      </c>
      <c>
        <is>
          <t>15.07.2023 18:03:45</t>
        </is>
      </c>
      <c>
        <is>
          <t>15.07.2023 18:57:41</t>
        </is>
      </c>
      <c>
        <v>0.898888888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0.5382914906539691</v>
      </c>
      <c>
        <v>0</v>
      </c>
      <c>
        <v>0</v>
      </c>
      <c>
        <v>0</v>
      </c>
      <c>
        <v>0</v>
      </c>
      <c>
        <v>0</v>
      </c>
      <c>
        <v>0</v>
      </c>
      <c>
        <v>0.5382914906539691</v>
      </c>
    </row>
    <row>
      <c>
        <v>2608825</v>
      </c>
      <c>
        <v>1</v>
      </c>
      <c>
        <is>
          <t>İZMİR</t>
        </is>
      </c>
      <c>
        <v>BAYRAKLI</v>
      </c>
      <c>
        <is>
          <t>OG Fideri</t>
        </is>
      </c>
      <c>
        <v>M-3461(YATIRIM REZERVE) 35-02-M03461_TR-2 K01_58134043</v>
      </c>
      <c>
        <v>Şebeke Yenileme ve Kapasite Artışı Çalışması</v>
      </c>
      <c>
        <v>Dağıtım-OG</v>
      </c>
      <c>
        <v>Uzun</v>
      </c>
      <c>
        <v>Şebeke işletmecisi</v>
      </c>
      <c>
        <v>Bildirimli</v>
      </c>
      <c>
        <is>
          <t>15.07.2023 08:55:51</t>
        </is>
      </c>
      <c>
        <is>
          <t>15.07.2023 18:33:05</t>
        </is>
      </c>
      <c>
        <v>9.620555555</v>
      </c>
      <c>
        <v>0</v>
      </c>
      <c>
        <v>784</v>
      </c>
      <c>
        <v>0</v>
      </c>
      <c>
        <v>0</v>
      </c>
      <c>
        <v>0</v>
      </c>
      <c>
        <v>107</v>
      </c>
      <c>
        <v>0</v>
      </c>
      <c>
        <v>0</v>
      </c>
      <c>
        <v>0</v>
      </c>
      <c>
        <v>1977.585318640678</v>
      </c>
      <c>
        <v>0</v>
      </c>
      <c>
        <v>0</v>
      </c>
      <c>
        <v>0</v>
      </c>
      <c>
        <v>812.8050352622057</v>
      </c>
      <c>
        <v>0</v>
      </c>
      <c>
        <v>0</v>
      </c>
      <c>
        <v>2790.390353902884</v>
      </c>
    </row>
    <row>
      <c>
        <v>2608925</v>
      </c>
      <c>
        <v>1</v>
      </c>
      <c>
        <is>
          <t>İZMİR</t>
        </is>
      </c>
      <c>
        <v>ÖDEMİŞ</v>
      </c>
      <c>
        <is>
          <t>AG Fideri</t>
        </is>
      </c>
      <c>
        <v>SEYREKLİ TR-3 35-15-L00442_D_56372999_56372999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15.07.2023 09:44:00</t>
        </is>
      </c>
      <c>
        <is>
          <t>15.07.2023 11:33:00</t>
        </is>
      </c>
      <c>
        <v>1.816666666</v>
      </c>
      <c>
        <v>0</v>
      </c>
      <c>
        <v>3</v>
      </c>
      <c>
        <v>0</v>
      </c>
      <c>
        <v>8</v>
      </c>
      <c>
        <v>0</v>
      </c>
      <c>
        <v>2</v>
      </c>
      <c>
        <v>0</v>
      </c>
      <c>
        <v>0</v>
      </c>
      <c>
        <v>0</v>
      </c>
      <c>
        <v>0.5466475190249332</v>
      </c>
      <c>
        <v>0</v>
      </c>
      <c>
        <v>45.990765337358</v>
      </c>
      <c>
        <v>0</v>
      </c>
      <c>
        <v>0.02054639494511333</v>
      </c>
      <c>
        <v>0</v>
      </c>
      <c>
        <v>0</v>
      </c>
      <c>
        <v>46.55795925132804</v>
      </c>
    </row>
    <row>
      <c>
        <v>2610136</v>
      </c>
      <c>
        <v>1</v>
      </c>
      <c>
        <is>
          <t>İZMİR</t>
        </is>
      </c>
      <c>
        <v>ÇEŞME</v>
      </c>
      <c>
        <is>
          <t>Saha Dağıtım Kutusu (SDK)</t>
        </is>
      </c>
      <c>
        <v>L-177 35-18-L00177_D d1b_5778171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15.07.2023 23:47:13</t>
        </is>
      </c>
      <c>
        <is>
          <t>16.07.2023 01:55:50</t>
        </is>
      </c>
      <c>
        <v>2.143611111</v>
      </c>
      <c>
        <v>0</v>
      </c>
      <c>
        <v>82</v>
      </c>
      <c>
        <v>0</v>
      </c>
      <c>
        <v>0</v>
      </c>
      <c>
        <v>0</v>
      </c>
      <c>
        <v>81</v>
      </c>
      <c>
        <v>0</v>
      </c>
      <c>
        <v>0</v>
      </c>
      <c>
        <v>0</v>
      </c>
      <c>
        <v>50.41208990388203</v>
      </c>
      <c>
        <v>0</v>
      </c>
      <c>
        <v>0</v>
      </c>
      <c>
        <v>0</v>
      </c>
      <c>
        <v>142.55160538650716</v>
      </c>
      <c>
        <v>0</v>
      </c>
      <c>
        <v>0</v>
      </c>
      <c>
        <v>192.96369529038918</v>
      </c>
    </row>
    <row>
      <c>
        <v>2609443</v>
      </c>
      <c>
        <v>1</v>
      </c>
      <c>
        <is>
          <t>İZMİR</t>
        </is>
      </c>
      <c>
        <v>ÇEŞME</v>
      </c>
      <c>
        <is>
          <t>Saha Dağıtım Kutusu (SDK)</t>
        </is>
      </c>
      <c>
        <v>L-266 35-18-L00266_A A1/1_5951853</v>
      </c>
      <c>
        <v>AG Box / Sdk Giriş Sigorta Atığı</v>
      </c>
      <c>
        <v>Dağıtım-AG</v>
      </c>
      <c>
        <v>Uzun</v>
      </c>
      <c>
        <v>Şebeke işletmecisi</v>
      </c>
      <c>
        <v>Bildirimsiz</v>
      </c>
      <c>
        <is>
          <t>15.07.2023 14:27:13</t>
        </is>
      </c>
      <c>
        <is>
          <t>15.07.2023 23:00:54</t>
        </is>
      </c>
      <c>
        <v>8.561388888</v>
      </c>
      <c>
        <v>0</v>
      </c>
      <c>
        <v>6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21.91015631408717</v>
      </c>
      <c>
        <v>0</v>
      </c>
      <c>
        <v>0</v>
      </c>
      <c>
        <v>0</v>
      </c>
      <c>
        <v>0</v>
      </c>
      <c>
        <v>0</v>
      </c>
      <c>
        <v>0</v>
      </c>
      <c>
        <v>21.91015631408717</v>
      </c>
    </row>
    <row>
      <c>
        <v>2609071</v>
      </c>
      <c>
        <v>1</v>
      </c>
      <c>
        <is>
          <t>MANİSA</t>
        </is>
      </c>
      <c>
        <v>AKHİSAR</v>
      </c>
      <c>
        <is>
          <t>AG Fideri</t>
        </is>
      </c>
      <c>
        <v>TR-1/41 45-72-M00041_A_56407077_56407077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15.07.2023 12:27:06</t>
        </is>
      </c>
      <c>
        <is>
          <t>15.07.2023 17:53:00</t>
        </is>
      </c>
      <c>
        <v>5.431666666</v>
      </c>
      <c>
        <v>0</v>
      </c>
      <c>
        <v>327</v>
      </c>
      <c>
        <v>0</v>
      </c>
      <c>
        <v>11</v>
      </c>
      <c>
        <v>0</v>
      </c>
      <c>
        <v>10</v>
      </c>
      <c>
        <v>0</v>
      </c>
      <c>
        <v>0</v>
      </c>
      <c>
        <v>0</v>
      </c>
      <c>
        <v>332.8505855015271</v>
      </c>
      <c>
        <v>0</v>
      </c>
      <c>
        <v>54.937571654836205</v>
      </c>
      <c>
        <v>0</v>
      </c>
      <c>
        <v>36.067593998783266</v>
      </c>
      <c>
        <v>0</v>
      </c>
      <c>
        <v>0</v>
      </c>
      <c>
        <v>423.8557511551466</v>
      </c>
    </row>
    <row>
      <c>
        <v>2609698</v>
      </c>
      <c>
        <v>1</v>
      </c>
      <c>
        <is>
          <t>MANİSA</t>
        </is>
      </c>
      <c>
        <v>SARIGÖL</v>
      </c>
      <c>
        <is>
          <t>KÖK</t>
        </is>
      </c>
      <c>
        <v>TIRAZLI KÖK 45-79-M00079_BAHARLAR M06_72036238</v>
      </c>
      <c>
        <v>OG Fider Açması</v>
      </c>
      <c>
        <v>Dağıtım-OG</v>
      </c>
      <c>
        <v>Kısa</v>
      </c>
      <c>
        <v>Şebeke işletmecisi</v>
      </c>
      <c>
        <v>Bildirimsiz</v>
      </c>
      <c>
        <is>
          <t>15.07.2023 18:46:12</t>
        </is>
      </c>
      <c>
        <is>
          <t>15.07.2023 18:47:00</t>
        </is>
      </c>
      <c>
        <v>0.013333333</v>
      </c>
      <c>
        <v>4</v>
      </c>
      <c>
        <v>1672</v>
      </c>
      <c>
        <v>127</v>
      </c>
      <c>
        <v>404</v>
      </c>
      <c>
        <v>6</v>
      </c>
      <c>
        <v>78</v>
      </c>
      <c>
        <v>0</v>
      </c>
      <c>
        <v>0</v>
      </c>
      <c>
        <v>0.015154595946666669</v>
      </c>
      <c>
        <v>2.9995382090056344</v>
      </c>
      <c>
        <v>16.974329423492602</v>
      </c>
      <c>
        <v>34.881841408523165</v>
      </c>
      <c>
        <v>0.3884161689256361</v>
      </c>
      <c>
        <v>0.6780432275985855</v>
      </c>
      <c>
        <v>0</v>
      </c>
      <c>
        <v>0</v>
      </c>
      <c>
        <v>55.93732303349229</v>
      </c>
    </row>
    <row>
      <c>
        <v>2609512</v>
      </c>
      <c>
        <v>1</v>
      </c>
      <c>
        <is>
          <t>İZMİR</t>
        </is>
      </c>
      <c>
        <v>DİKİLİ</v>
      </c>
      <c>
        <is>
          <t>AG Fideri</t>
        </is>
      </c>
      <c>
        <v>POLYAK TR-2 35-30-L00133_D_91088367_91088367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15.07.2023 17:08:24</t>
        </is>
      </c>
      <c>
        <is>
          <t>15.07.2023 22:17:16</t>
        </is>
      </c>
      <c>
        <v>5.147777777</v>
      </c>
      <c>
        <v>0</v>
      </c>
      <c>
        <v>56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46.58605371233808</v>
      </c>
      <c>
        <v>0</v>
      </c>
      <c>
        <v>0</v>
      </c>
      <c>
        <v>0</v>
      </c>
      <c>
        <v>15.10624211380515</v>
      </c>
      <c>
        <v>0</v>
      </c>
      <c>
        <v>0</v>
      </c>
      <c>
        <v>61.69229582614323</v>
      </c>
    </row>
    <row>
      <c>
        <v>2609157</v>
      </c>
      <c>
        <v>1</v>
      </c>
      <c>
        <is>
          <t>İZMİR</t>
        </is>
      </c>
      <c>
        <v>SEFERİHİSAR</v>
      </c>
      <c>
        <is>
          <t>DM</t>
        </is>
      </c>
      <c>
        <v>ÜRKMEZ DM-4 (ÜRKMEZ M-21) 35-25-M00155_ÜRKMEZ M-20 M04_72072821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15.07.2023 14:06:25</t>
        </is>
      </c>
      <c>
        <is>
          <t>15.07.2023 14:16:11</t>
        </is>
      </c>
      <c>
        <v>0.162777777</v>
      </c>
      <c>
        <v>1</v>
      </c>
      <c>
        <v>3359</v>
      </c>
      <c>
        <v>0</v>
      </c>
      <c>
        <v>7</v>
      </c>
      <c>
        <v>7</v>
      </c>
      <c>
        <v>206</v>
      </c>
      <c>
        <v>0</v>
      </c>
      <c>
        <v>0</v>
      </c>
      <c>
        <v>3.233158951171754</v>
      </c>
      <c>
        <v>133.04728925953148</v>
      </c>
      <c>
        <v>0</v>
      </c>
      <c>
        <v>0.08503089807547301</v>
      </c>
      <c>
        <v>46.13577020266086</v>
      </c>
      <c>
        <v>41.64911619452733</v>
      </c>
      <c>
        <v>0</v>
      </c>
      <c>
        <v>0</v>
      </c>
      <c>
        <v>224.1503655059669</v>
      </c>
    </row>
    <row>
      <c>
        <v>2609257</v>
      </c>
      <c>
        <v>1</v>
      </c>
      <c>
        <is>
          <t>İZMİR</t>
        </is>
      </c>
      <c>
        <v>ÇİĞLİ</v>
      </c>
      <c>
        <is>
          <t>TM Fideri</t>
        </is>
      </c>
      <c>
        <v>EBSO TM 35-09-A00001_EBSO-19 K47_2062844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15.07.2023 15:09:13</t>
        </is>
      </c>
      <c>
        <is>
          <t>15.07.2023 16:35:42</t>
        </is>
      </c>
      <c>
        <v>1.441388888</v>
      </c>
      <c>
        <v>0</v>
      </c>
      <c>
        <v>2099</v>
      </c>
      <c>
        <v>0</v>
      </c>
      <c>
        <v>0</v>
      </c>
      <c>
        <v>4</v>
      </c>
      <c>
        <v>331</v>
      </c>
      <c>
        <v>0</v>
      </c>
      <c>
        <v>2</v>
      </c>
      <c>
        <v>0</v>
      </c>
      <c>
        <v>658.7346846700029</v>
      </c>
      <c>
        <v>0</v>
      </c>
      <c>
        <v>0</v>
      </c>
      <c>
        <v>414.64010782478886</v>
      </c>
      <c>
        <v>472.1555281495977</v>
      </c>
      <c>
        <v>0</v>
      </c>
      <c>
        <v>20.526087921502203</v>
      </c>
      <c>
        <v>1566.0564085658918</v>
      </c>
    </row>
    <row>
      <c>
        <v>2608865</v>
      </c>
      <c>
        <v>1</v>
      </c>
      <c>
        <is>
          <t>MANİSA</t>
        </is>
      </c>
      <c>
        <v>SALİHLİ</v>
      </c>
      <c>
        <is>
          <t>OG Fideri</t>
        </is>
      </c>
      <c>
        <v>KARAPINAR İM 45-78-A00002_HatBaşıAyırıcı_53139296 M02_53139296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15.07.2023 09:24:15</t>
        </is>
      </c>
      <c>
        <is>
          <t>15.07.2023 13:31:09</t>
        </is>
      </c>
      <c>
        <v>4.115</v>
      </c>
      <c>
        <v>0</v>
      </c>
      <c>
        <v>0</v>
      </c>
      <c>
        <v>2</v>
      </c>
      <c>
        <v>4</v>
      </c>
      <c>
        <v>2</v>
      </c>
      <c>
        <v>0</v>
      </c>
      <c>
        <v>0</v>
      </c>
      <c>
        <v>0</v>
      </c>
      <c>
        <v>0</v>
      </c>
      <c>
        <v>0</v>
      </c>
      <c>
        <v>34.784680820553625</v>
      </c>
      <c>
        <v>238.42655856837203</v>
      </c>
      <c>
        <v>1179.63353192157</v>
      </c>
      <c>
        <v>0</v>
      </c>
      <c>
        <v>0</v>
      </c>
      <c>
        <v>0</v>
      </c>
      <c>
        <v>1452.8447713104956</v>
      </c>
    </row>
    <row>
      <c>
        <v>2608722</v>
      </c>
      <c>
        <v>1</v>
      </c>
      <c>
        <is>
          <t>İZMİR</t>
        </is>
      </c>
      <c>
        <v>KARŞIYAKA</v>
      </c>
      <c>
        <is>
          <t>AG Fideri</t>
        </is>
      </c>
      <c>
        <v>K-215 35-04-K00215_A_56367550_56367550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15.07.2023 03:00:08</t>
        </is>
      </c>
      <c>
        <is>
          <t>15.07.2023 04:55:40</t>
        </is>
      </c>
      <c>
        <v>1.925555555</v>
      </c>
      <c>
        <v>0</v>
      </c>
      <c>
        <v>322</v>
      </c>
      <c>
        <v>0</v>
      </c>
      <c>
        <v>0</v>
      </c>
      <c>
        <v>0</v>
      </c>
      <c>
        <v>22</v>
      </c>
      <c>
        <v>0</v>
      </c>
      <c>
        <v>1</v>
      </c>
      <c>
        <v>0</v>
      </c>
      <c>
        <v>144.4412648069355</v>
      </c>
      <c>
        <v>0</v>
      </c>
      <c>
        <v>0</v>
      </c>
      <c>
        <v>0</v>
      </c>
      <c>
        <v>28.52668928580612</v>
      </c>
      <c>
        <v>0</v>
      </c>
      <c>
        <v>15.423735588202637</v>
      </c>
      <c>
        <v>188.39168968094427</v>
      </c>
    </row>
    <row>
      <c>
        <v>2609552</v>
      </c>
      <c>
        <v>1</v>
      </c>
      <c>
        <is>
          <t>MANİSA</t>
        </is>
      </c>
      <c>
        <v>TURGUTLU</v>
      </c>
      <c>
        <is>
          <t>AG Fideri</t>
        </is>
      </c>
      <c>
        <v>AKÇAPINAR TR-1 45-83-L00438_A_56400138_56400138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15.07.2023 17:16:18</t>
        </is>
      </c>
      <c>
        <is>
          <t>15.07.2023 19:50:24</t>
        </is>
      </c>
      <c>
        <v>2.568333333</v>
      </c>
      <c>
        <v>0</v>
      </c>
      <c>
        <v>7</v>
      </c>
      <c>
        <v>0</v>
      </c>
      <c>
        <v>8</v>
      </c>
      <c>
        <v>0</v>
      </c>
      <c>
        <v>0</v>
      </c>
      <c>
        <v>0</v>
      </c>
      <c>
        <v>0</v>
      </c>
      <c>
        <v>0</v>
      </c>
      <c>
        <v>6.30605241885139</v>
      </c>
      <c>
        <v>0</v>
      </c>
      <c>
        <v>138.218201319252</v>
      </c>
      <c>
        <v>0</v>
      </c>
      <c>
        <v>0</v>
      </c>
      <c>
        <v>0</v>
      </c>
      <c>
        <v>0</v>
      </c>
      <c>
        <v>144.52425373810337</v>
      </c>
    </row>
    <row>
      <c>
        <v>2609718</v>
      </c>
      <c>
        <v>1</v>
      </c>
      <c>
        <is>
          <t>İZMİR</t>
        </is>
      </c>
      <c>
        <v>ÇİĞLİ</v>
      </c>
      <c>
        <is>
          <t>Saha Dağıtım Kutusu (SDK)</t>
        </is>
      </c>
      <c>
        <v>M-3063(YATIRIM REZERVE) 35-09-M03063_A a1b_5880579</v>
      </c>
      <c>
        <v>AG Box / Sdk Giriş Sigorta Atığı</v>
      </c>
      <c>
        <v>Dağıtım-AG</v>
      </c>
      <c>
        <v>Uzun</v>
      </c>
      <c>
        <v>Şebeke işletmecisi</v>
      </c>
      <c>
        <v>Bildirimsiz</v>
      </c>
      <c>
        <is>
          <t>15.07.2023 18:56:18</t>
        </is>
      </c>
      <c>
        <is>
          <t>15.07.2023 20:50:24</t>
        </is>
      </c>
      <c>
        <v>1.901666666</v>
      </c>
      <c>
        <v>0</v>
      </c>
      <c>
        <v>156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67.732012189578</v>
      </c>
      <c>
        <v>0</v>
      </c>
      <c>
        <v>0</v>
      </c>
      <c>
        <v>0</v>
      </c>
      <c>
        <v>6.2331966622333335</v>
      </c>
      <c>
        <v>0</v>
      </c>
      <c>
        <v>0</v>
      </c>
      <c>
        <v>73.96520885181134</v>
      </c>
    </row>
    <row>
      <c>
        <v>2608673</v>
      </c>
      <c>
        <v>1</v>
      </c>
      <c>
        <is>
          <t>İZMİR</t>
        </is>
      </c>
      <c>
        <v>BORNOVA</v>
      </c>
      <c>
        <is>
          <t>Kullanıcı Bağlantı Hattı</t>
        </is>
      </c>
      <c>
        <v>M-423 35-02-M00423_962750565_962750565</v>
      </c>
      <c>
        <v>AG Box / Sdk Abone Çıkış Sigorta Atığı</v>
      </c>
      <c>
        <v>Dağıtım-AG</v>
      </c>
      <c>
        <v>Uzun</v>
      </c>
      <c>
        <v>Şebeke işletmecisi</v>
      </c>
      <c>
        <v>Bildirimsiz</v>
      </c>
      <c>
        <is>
          <t>15.07.2023 00:10:21</t>
        </is>
      </c>
      <c>
        <is>
          <t>15.07.2023 01:26:09</t>
        </is>
      </c>
      <c>
        <v>1.263333333</v>
      </c>
      <c>
        <v>0</v>
      </c>
      <c>
        <v>0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9.293898341167342</v>
      </c>
      <c>
        <v>0</v>
      </c>
      <c>
        <v>0</v>
      </c>
      <c>
        <v>9.293898341167342</v>
      </c>
    </row>
    <row>
      <c>
        <v>2609695</v>
      </c>
      <c>
        <v>1</v>
      </c>
      <c>
        <is>
          <t>İZMİR</t>
        </is>
      </c>
      <c>
        <v>TORBALI</v>
      </c>
      <c>
        <is>
          <t>OG Fideri</t>
        </is>
      </c>
      <c>
        <v>PAMUKYAZI TOP.SULAMA TR-1 35-26-L00385_DIREK TIPI TRAFO HUCRESI H01_2040387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15.07.2023 18:00:51</t>
        </is>
      </c>
      <c>
        <is>
          <t>16.07.2023 01:34:55</t>
        </is>
      </c>
      <c>
        <v>7.567777777</v>
      </c>
      <c>
        <v>0</v>
      </c>
      <c>
        <v>0</v>
      </c>
      <c>
        <v>0</v>
      </c>
      <c>
        <v>2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56.262092407557226</v>
      </c>
      <c>
        <v>0</v>
      </c>
      <c>
        <v>7.616788092798442</v>
      </c>
      <c>
        <v>0</v>
      </c>
      <c>
        <v>0</v>
      </c>
      <c>
        <v>63.87888050035567</v>
      </c>
    </row>
    <row>
      <c>
        <v>2609526</v>
      </c>
      <c>
        <v>1</v>
      </c>
      <c>
        <is>
          <t>İZMİR</t>
        </is>
      </c>
      <c>
        <v>KARABAĞLAR</v>
      </c>
      <c>
        <is>
          <t>Dağıtım Transformatörü</t>
        </is>
      </c>
      <c>
        <v>M-2916 35-01-M02916_35-01-M02916_73816386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15.07.2023 16:19:04</t>
        </is>
      </c>
      <c>
        <is>
          <t>15.07.2023 19:58:27</t>
        </is>
      </c>
      <c>
        <v>3.656388888</v>
      </c>
      <c>
        <v>0</v>
      </c>
      <c>
        <v>1050</v>
      </c>
      <c>
        <v>0</v>
      </c>
      <c>
        <v>0</v>
      </c>
      <c>
        <v>0</v>
      </c>
      <c>
        <v>129</v>
      </c>
      <c>
        <v>0</v>
      </c>
      <c>
        <v>1</v>
      </c>
      <c>
        <v>0</v>
      </c>
      <c>
        <v>1129.9711031079742</v>
      </c>
      <c>
        <v>0</v>
      </c>
      <c>
        <v>0</v>
      </c>
      <c>
        <v>0</v>
      </c>
      <c>
        <v>505.16213478869037</v>
      </c>
      <c>
        <v>0</v>
      </c>
      <c>
        <v>90.3779455479047</v>
      </c>
      <c>
        <v>1725.5111834445693</v>
      </c>
    </row>
    <row>
      <c>
        <v>2609197</v>
      </c>
      <c>
        <v>1</v>
      </c>
      <c>
        <is>
          <t>İZMİR</t>
        </is>
      </c>
      <c>
        <v>GÜZELBAHÇE</v>
      </c>
      <c>
        <is>
          <t>AG Fideri</t>
        </is>
      </c>
      <c>
        <v>YELKİ TR-1 DM-2/7  (M-2341) 35-10-M02341_I_60983768_60983768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15.07.2023 14:40:59</t>
        </is>
      </c>
      <c>
        <is>
          <t>15.07.2023 16:16:40</t>
        </is>
      </c>
      <c>
        <v>1.594722222</v>
      </c>
      <c>
        <v>0</v>
      </c>
      <c>
        <v>7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2.9767648255876633</v>
      </c>
      <c>
        <v>0</v>
      </c>
      <c>
        <v>0</v>
      </c>
      <c>
        <v>0</v>
      </c>
      <c>
        <v>28.94522982503842</v>
      </c>
      <c>
        <v>0</v>
      </c>
      <c>
        <v>0</v>
      </c>
      <c>
        <v>31.921994650626083</v>
      </c>
    </row>
    <row>
      <c>
        <v>2609887</v>
      </c>
      <c>
        <v>1</v>
      </c>
      <c>
        <is>
          <t>MANİSA</t>
        </is>
      </c>
      <c>
        <v>AHMETLİ</v>
      </c>
      <c>
        <is>
          <t>DM</t>
        </is>
      </c>
      <c>
        <v>AHMETLİ İM 45-84-A00001_KÖY GRUBU L05_2314527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15.07.2023 20:22:01</t>
        </is>
      </c>
      <c>
        <is>
          <t>15.07.2023 21:39:42</t>
        </is>
      </c>
      <c>
        <v>1.294722222</v>
      </c>
      <c>
        <v>2</v>
      </c>
      <c>
        <v>183</v>
      </c>
      <c>
        <v>38</v>
      </c>
      <c>
        <v>128</v>
      </c>
      <c>
        <v>14</v>
      </c>
      <c>
        <v>21</v>
      </c>
      <c>
        <v>1</v>
      </c>
      <c>
        <v>0</v>
      </c>
      <c>
        <v>7.7150741659026325</v>
      </c>
      <c>
        <v>36.15801359890149</v>
      </c>
      <c>
        <v>126.56651966219677</v>
      </c>
      <c>
        <v>500.36438929090735</v>
      </c>
      <c>
        <v>49.48782624285421</v>
      </c>
      <c>
        <v>9.81928690447927</v>
      </c>
      <c>
        <v>1.4515303766801804</v>
      </c>
      <c>
        <v>0</v>
      </c>
      <c>
        <v>731.5626402419219</v>
      </c>
    </row>
    <row>
      <c>
        <v>2609818</v>
      </c>
      <c>
        <v>1</v>
      </c>
      <c>
        <is>
          <t>MANİSA</t>
        </is>
      </c>
      <c>
        <v>YUNUSEMRE</v>
      </c>
      <c>
        <is>
          <t>AG Fideri</t>
        </is>
      </c>
      <c>
        <v>MURADİYE DM-4/12 45-71-M00214__72410792_72410792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15.07.2023 19:50:20</t>
        </is>
      </c>
      <c>
        <is>
          <t>16.07.2023 01:54:06</t>
        </is>
      </c>
      <c>
        <v>6.062777777</v>
      </c>
      <c>
        <v>0</v>
      </c>
      <c>
        <v>315</v>
      </c>
      <c>
        <v>0</v>
      </c>
      <c>
        <v>0</v>
      </c>
      <c>
        <v>0</v>
      </c>
      <c>
        <v>21</v>
      </c>
      <c>
        <v>0</v>
      </c>
      <c>
        <v>0</v>
      </c>
      <c>
        <v>0</v>
      </c>
      <c>
        <v>370.44784300761506</v>
      </c>
      <c>
        <v>0</v>
      </c>
      <c>
        <v>0</v>
      </c>
      <c>
        <v>0</v>
      </c>
      <c>
        <v>95.75178072552697</v>
      </c>
      <c>
        <v>0</v>
      </c>
      <c>
        <v>0</v>
      </c>
      <c>
        <v>466.19962373314206</v>
      </c>
    </row>
    <row>
      <c>
        <v>2609569</v>
      </c>
      <c>
        <v>1</v>
      </c>
      <c>
        <is>
          <t>MANİSA</t>
        </is>
      </c>
      <c>
        <v>KULA</v>
      </c>
      <c>
        <is>
          <t>Dağıtım Transformatörü</t>
        </is>
      </c>
      <c>
        <v>TR-23 45-77-L00023_45-77-L00023_2351753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15.07.2023 17:46:32</t>
        </is>
      </c>
      <c>
        <is>
          <t>15.07.2023 18:27:27</t>
        </is>
      </c>
      <c>
        <v>0.681944444</v>
      </c>
      <c>
        <v>0</v>
      </c>
      <c>
        <v>215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22.042158199639164</v>
      </c>
      <c>
        <v>0</v>
      </c>
      <c>
        <v>0</v>
      </c>
      <c>
        <v>0</v>
      </c>
      <c>
        <v>1.1895262697227778</v>
      </c>
      <c>
        <v>0</v>
      </c>
      <c>
        <v>0</v>
      </c>
      <c>
        <v>23.23168446936194</v>
      </c>
    </row>
    <row>
      <c>
        <v>2609177</v>
      </c>
      <c>
        <v>1</v>
      </c>
      <c>
        <is>
          <t>MANİSA</t>
        </is>
      </c>
      <c>
        <v>AHMETLİ</v>
      </c>
      <c>
        <is>
          <t>Kullanıcı Bağlantı Hattı</t>
        </is>
      </c>
      <c>
        <v>AHMETLİ TR-10 EMNİYET 45-84-L00010_955178616_955178616</v>
      </c>
      <c>
        <v>AG Branşman Yeraltı Kablo Arızası</v>
      </c>
      <c>
        <v>Dağıtım-AG</v>
      </c>
      <c>
        <v>Uzun</v>
      </c>
      <c>
        <v>Şebeke işletmecisi</v>
      </c>
      <c>
        <v>Bildirimsiz</v>
      </c>
      <c>
        <is>
          <t>15.07.2023 14:21:09</t>
        </is>
      </c>
      <c>
        <is>
          <t>15.07.2023 15:33:20</t>
        </is>
      </c>
      <c>
        <v>1.203055555</v>
      </c>
      <c>
        <v>0</v>
      </c>
      <c>
        <v>0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1.2676252218663797</v>
      </c>
      <c>
        <v>0</v>
      </c>
      <c>
        <v>0</v>
      </c>
      <c>
        <v>1.2676252218663797</v>
      </c>
    </row>
    <row>
      <c>
        <v>2608985</v>
      </c>
      <c>
        <v>1</v>
      </c>
      <c>
        <is>
          <t>İZMİR</t>
        </is>
      </c>
      <c>
        <v>ÖDEMİŞ</v>
      </c>
      <c>
        <is>
          <t>Dağıtım Transformatörü</t>
        </is>
      </c>
      <c>
        <v>KARADOĞAN BENZİNLİK YANI TR-2 35-15-L00143_35-15-L00143_2346737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15.07.2023 11:09:00</t>
        </is>
      </c>
      <c>
        <is>
          <t>15.07.2023 12:01:00</t>
        </is>
      </c>
      <c>
        <v>0.866666666</v>
      </c>
      <c>
        <v>0</v>
      </c>
      <c>
        <v>170</v>
      </c>
      <c>
        <v>0</v>
      </c>
      <c>
        <v>17</v>
      </c>
      <c>
        <v>0</v>
      </c>
      <c>
        <v>33</v>
      </c>
      <c>
        <v>0</v>
      </c>
      <c>
        <v>0</v>
      </c>
      <c>
        <v>0</v>
      </c>
      <c>
        <v>29.17066714685224</v>
      </c>
      <c>
        <v>0</v>
      </c>
      <c>
        <v>18.494533440985666</v>
      </c>
      <c>
        <v>0</v>
      </c>
      <c>
        <v>24.445529255619462</v>
      </c>
      <c>
        <v>0</v>
      </c>
      <c>
        <v>0</v>
      </c>
      <c>
        <v>72.11072984345736</v>
      </c>
    </row>
    <row>
      <c>
        <v>2608991</v>
      </c>
      <c>
        <v>1</v>
      </c>
      <c>
        <is>
          <t>İZMİR</t>
        </is>
      </c>
      <c>
        <v>MENEMEN</v>
      </c>
      <c>
        <is>
          <t>DM</t>
        </is>
      </c>
      <c>
        <v>MENEMEN İM 35-28-A00001_KESİKKÖY-1 M17_2311063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15.07.2023 11:31:11</t>
        </is>
      </c>
      <c>
        <is>
          <t>15.07.2023 11:57:00</t>
        </is>
      </c>
      <c>
        <v>0.430277777</v>
      </c>
      <c>
        <v>21</v>
      </c>
      <c>
        <v>644</v>
      </c>
      <c>
        <v>11</v>
      </c>
      <c>
        <v>31</v>
      </c>
      <c>
        <v>34</v>
      </c>
      <c>
        <v>68</v>
      </c>
      <c>
        <v>7</v>
      </c>
      <c>
        <v>0</v>
      </c>
      <c>
        <v>4.85958535230378</v>
      </c>
      <c>
        <v>70.06730062685853</v>
      </c>
      <c>
        <v>59.752804109448704</v>
      </c>
      <c>
        <v>23.622681857827004</v>
      </c>
      <c>
        <v>145.66008137203437</v>
      </c>
      <c>
        <v>28.2995928267042</v>
      </c>
      <c>
        <v>169.2825838415571</v>
      </c>
      <c>
        <v>0</v>
      </c>
      <c>
        <v>501.54462998673375</v>
      </c>
    </row>
    <row>
      <c>
        <v>2609240</v>
      </c>
      <c>
        <v>1</v>
      </c>
      <c>
        <is>
          <t>İZMİR</t>
        </is>
      </c>
      <c>
        <v>SEFERİHİSAR</v>
      </c>
      <c>
        <is>
          <t>Dağıtım Transformatörü</t>
        </is>
      </c>
      <c>
        <v>M-211 (DM-3/TR-6) 35-14-M00211_35-14-M00211_2377167</v>
      </c>
      <c>
        <v>Şebeke Yenileme ve Kapasite Artışı Çalışması</v>
      </c>
      <c>
        <v>Dağıtım-AG</v>
      </c>
      <c>
        <v>Uzun</v>
      </c>
      <c>
        <v>Şebeke işletmecisi</v>
      </c>
      <c>
        <v>Bildirimli</v>
      </c>
      <c>
        <is>
          <t>15.07.2023 14:27:00</t>
        </is>
      </c>
      <c>
        <is>
          <t>15.07.2023 15:23:00</t>
        </is>
      </c>
      <c>
        <v>0.933333333</v>
      </c>
      <c>
        <v>0</v>
      </c>
      <c>
        <v>163</v>
      </c>
      <c>
        <v>0</v>
      </c>
      <c>
        <v>0</v>
      </c>
      <c>
        <v>0</v>
      </c>
      <c>
        <v>31</v>
      </c>
      <c>
        <v>0</v>
      </c>
      <c>
        <v>0</v>
      </c>
      <c>
        <v>0</v>
      </c>
      <c>
        <v>35.975000127629755</v>
      </c>
      <c>
        <v>0</v>
      </c>
      <c>
        <v>0</v>
      </c>
      <c>
        <v>0</v>
      </c>
      <c>
        <v>47.62083153701125</v>
      </c>
      <c>
        <v>0</v>
      </c>
      <c>
        <v>0</v>
      </c>
      <c>
        <v>83.595831664641</v>
      </c>
    </row>
    <row>
      <c>
        <v>2609091</v>
      </c>
      <c>
        <v>1</v>
      </c>
      <c>
        <is>
          <t>İZMİR</t>
        </is>
      </c>
      <c>
        <v>TORBALI</v>
      </c>
      <c>
        <is>
          <t>Saha Dağıtım Kutusu (SDK)</t>
        </is>
      </c>
      <c>
        <v>TR-18 35-26-M00018_A A1b_5759465</v>
      </c>
      <c>
        <v>AG Box / Sdk Giriş Sigorta Atığı</v>
      </c>
      <c>
        <v>Dağıtım-AG</v>
      </c>
      <c>
        <v>Uzun</v>
      </c>
      <c>
        <v>Şebeke işletmecisi</v>
      </c>
      <c>
        <v>Bildirimsiz</v>
      </c>
      <c>
        <is>
          <t>15.07.2023 12:37:18</t>
        </is>
      </c>
      <c>
        <is>
          <t>15.07.2023 13:18:47</t>
        </is>
      </c>
      <c>
        <v>0.691388888</v>
      </c>
      <c>
        <v>0</v>
      </c>
      <c>
        <v>60</v>
      </c>
      <c>
        <v>0</v>
      </c>
      <c>
        <v>0</v>
      </c>
      <c>
        <v>0</v>
      </c>
      <c>
        <v>6</v>
      </c>
      <c>
        <v>0</v>
      </c>
      <c>
        <v>0</v>
      </c>
      <c>
        <v>0</v>
      </c>
      <c>
        <v>11.608337110224156</v>
      </c>
      <c>
        <v>0</v>
      </c>
      <c>
        <v>0</v>
      </c>
      <c>
        <v>0</v>
      </c>
      <c>
        <v>4.838577814883301</v>
      </c>
      <c>
        <v>0</v>
      </c>
      <c>
        <v>0</v>
      </c>
      <c>
        <v>16.446914925107457</v>
      </c>
    </row>
    <row>
      <c>
        <v>2609283</v>
      </c>
      <c>
        <v>1</v>
      </c>
      <c>
        <is>
          <t>MANİSA</t>
        </is>
      </c>
      <c>
        <v>AKHİSAR</v>
      </c>
      <c>
        <is>
          <t>AG Fideri</t>
        </is>
      </c>
      <c>
        <v>TR-1/18-A 45-72-M00102_A_56391718_56391718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15.07.2023 15:20:34</t>
        </is>
      </c>
      <c>
        <is>
          <t>15.07.2023 19:10:37</t>
        </is>
      </c>
      <c>
        <v>3.834166666</v>
      </c>
      <c>
        <v>0</v>
      </c>
      <c>
        <v>407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260.392487850644</v>
      </c>
      <c>
        <v>0</v>
      </c>
      <c>
        <v>0</v>
      </c>
      <c>
        <v>0</v>
      </c>
      <c>
        <v>13.65802344780222</v>
      </c>
      <c>
        <v>0</v>
      </c>
      <c>
        <v>0</v>
      </c>
      <c>
        <v>274.0505112984462</v>
      </c>
    </row>
    <row>
      <c>
        <v>2609492</v>
      </c>
      <c>
        <v>1</v>
      </c>
      <c>
        <is>
          <t>MANİSA</t>
        </is>
      </c>
      <c>
        <v>KÖPRÜBAŞI</v>
      </c>
      <c>
        <is>
          <t>OG Fideri</t>
        </is>
      </c>
      <c>
        <v>TOKMAKLI KÖK 45-86-M00047_HatBaşıAyırıcı_53135090 M05_53135090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15.07.2023 17:01:21</t>
        </is>
      </c>
      <c>
        <is>
          <t>15.07.2023 21:26:17</t>
        </is>
      </c>
      <c>
        <v>4.415555555</v>
      </c>
      <c>
        <v>0</v>
      </c>
      <c>
        <v>0</v>
      </c>
      <c>
        <v>1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25.49701278383541</v>
      </c>
      <c>
        <v>0</v>
      </c>
      <c>
        <v>39.533514107688674</v>
      </c>
      <c>
        <v>0</v>
      </c>
      <c>
        <v>0</v>
      </c>
      <c>
        <v>0</v>
      </c>
      <c>
        <v>65.03052689152409</v>
      </c>
    </row>
    <row>
      <c>
        <v>2609824</v>
      </c>
      <c>
        <v>1</v>
      </c>
      <c>
        <is>
          <t>İZMİR</t>
        </is>
      </c>
      <c>
        <v>URLA</v>
      </c>
      <c>
        <is>
          <t>Kullanıcı Bağlantı Hattı</t>
        </is>
      </c>
      <c>
        <v>TR-333 35-19-L00309_956667885_956667885</v>
      </c>
      <c>
        <v>AG Branşman Yeraltı Kablo Arızası</v>
      </c>
      <c>
        <v>Dağıtım-AG</v>
      </c>
      <c>
        <v>Uzun</v>
      </c>
      <c>
        <v>Şebeke işletmecisi</v>
      </c>
      <c>
        <v>Bildirimsiz</v>
      </c>
      <c>
        <is>
          <t>15.07.2023 19:55:53</t>
        </is>
      </c>
      <c>
        <is>
          <t>15.07.2023 22:38:11</t>
        </is>
      </c>
      <c>
        <v>2.705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0.6895943780803164</v>
      </c>
      <c>
        <v>0</v>
      </c>
      <c>
        <v>0</v>
      </c>
      <c>
        <v>0</v>
      </c>
      <c>
        <v>0</v>
      </c>
      <c>
        <v>0</v>
      </c>
      <c>
        <v>0</v>
      </c>
      <c>
        <v>0.6895943780803164</v>
      </c>
    </row>
    <row>
      <c>
        <v>2609987</v>
      </c>
      <c>
        <v>1</v>
      </c>
      <c>
        <is>
          <t>MANİSA</t>
        </is>
      </c>
      <c>
        <v>TURGUTLU</v>
      </c>
      <c>
        <is>
          <t>AG Fideri</t>
        </is>
      </c>
      <c>
        <v>TR-2/21 45-83-L00021_48123984_56402086_56402086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15.07.2023 21:16:32</t>
        </is>
      </c>
      <c>
        <is>
          <t>16.07.2023 02:42:59</t>
        </is>
      </c>
      <c>
        <v>5.440833333</v>
      </c>
      <c>
        <v>0</v>
      </c>
      <c>
        <v>233</v>
      </c>
      <c>
        <v>0</v>
      </c>
      <c>
        <v>0</v>
      </c>
      <c>
        <v>0</v>
      </c>
      <c>
        <v>19</v>
      </c>
      <c>
        <v>0</v>
      </c>
      <c>
        <v>0</v>
      </c>
      <c>
        <v>0</v>
      </c>
      <c>
        <v>226.21388157855355</v>
      </c>
      <c>
        <v>0</v>
      </c>
      <c>
        <v>0</v>
      </c>
      <c>
        <v>0</v>
      </c>
      <c>
        <v>36.38537011174422</v>
      </c>
      <c>
        <v>0</v>
      </c>
      <c>
        <v>0</v>
      </c>
      <c>
        <v>262.59925169029776</v>
      </c>
    </row>
    <row>
      <c>
        <v>2609423</v>
      </c>
      <c>
        <v>1</v>
      </c>
      <c>
        <is>
          <t>İZMİR</t>
        </is>
      </c>
      <c>
        <v>ÇİĞLİ</v>
      </c>
      <c>
        <is>
          <t>Saha Dağıtım Kutusu (SDK)</t>
        </is>
      </c>
      <c>
        <v>K-2764 35-09-K02764_G g1b_5874899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15.07.2023 16:09:20</t>
        </is>
      </c>
      <c>
        <is>
          <t>15.07.2023 16:51:53</t>
        </is>
      </c>
      <c>
        <v>0.709166666</v>
      </c>
      <c>
        <v>0</v>
      </c>
      <c>
        <v>183</v>
      </c>
      <c>
        <v>0</v>
      </c>
      <c>
        <v>0</v>
      </c>
      <c>
        <v>0</v>
      </c>
      <c>
        <v>15</v>
      </c>
      <c>
        <v>0</v>
      </c>
      <c>
        <v>0</v>
      </c>
      <c>
        <v>0</v>
      </c>
      <c>
        <v>29.220543108795038</v>
      </c>
      <c>
        <v>0</v>
      </c>
      <c>
        <v>0</v>
      </c>
      <c>
        <v>0</v>
      </c>
      <c>
        <v>11.757571194488477</v>
      </c>
      <c>
        <v>0</v>
      </c>
      <c>
        <v>0</v>
      </c>
      <c>
        <v>40.97811430328352</v>
      </c>
    </row>
    <row>
      <c>
        <v>2608782</v>
      </c>
      <c>
        <v>1</v>
      </c>
      <c>
        <is>
          <t>İZMİR</t>
        </is>
      </c>
      <c>
        <v>ALİAĞA</v>
      </c>
      <c>
        <is>
          <t>OG Fideri</t>
        </is>
      </c>
      <c>
        <v>ÇALTIDERE KÖK 35-17-M00231_HatBaşıAyırıcı_65313818 M03_65313818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15.07.2023 06:58:58</t>
        </is>
      </c>
      <c>
        <is>
          <t>15.07.2023 10:28:54</t>
        </is>
      </c>
      <c>
        <v>3.498888888</v>
      </c>
      <c>
        <v>0</v>
      </c>
      <c>
        <v>192</v>
      </c>
      <c>
        <v>0</v>
      </c>
      <c>
        <v>2</v>
      </c>
      <c>
        <v>10</v>
      </c>
      <c>
        <v>19</v>
      </c>
      <c>
        <v>0</v>
      </c>
      <c>
        <v>0</v>
      </c>
      <c>
        <v>0</v>
      </c>
      <c>
        <v>68.59208107219166</v>
      </c>
      <c>
        <v>0</v>
      </c>
      <c>
        <v>0.9464401416342935</v>
      </c>
      <c>
        <v>50.85944837453107</v>
      </c>
      <c>
        <v>37.65755263133152</v>
      </c>
      <c>
        <v>0</v>
      </c>
      <c>
        <v>0</v>
      </c>
      <c>
        <v>158.05552221968856</v>
      </c>
    </row>
    <row>
      <c>
        <v>2610110</v>
      </c>
      <c>
        <v>1</v>
      </c>
      <c>
        <is>
          <t>İZMİR</t>
        </is>
      </c>
      <c>
        <v>BERGAMA</v>
      </c>
      <c>
        <is>
          <t>OG Fideri</t>
        </is>
      </c>
      <c>
        <v>İBB GEYİKLİ TELSİZ RÖLE İST. 35-16-L00284Ö_DIREK TIPI TRAFO HUCRESI H01_2073251</v>
      </c>
      <c>
        <v>Plansız Kesinti / Müdahale</v>
      </c>
      <c>
        <v>Dağıtım-OG</v>
      </c>
      <c>
        <v>Uzun</v>
      </c>
      <c>
        <v>Şebeke işletmecisi</v>
      </c>
      <c>
        <v>Bildirimsiz</v>
      </c>
      <c>
        <is>
          <t>15.07.2023 23:28:38</t>
        </is>
      </c>
      <c>
        <is>
          <t>15.07.2023 23:49:12</t>
        </is>
      </c>
      <c>
        <v>0.342777777</v>
      </c>
      <c>
        <v>0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0.6533026314389341</v>
      </c>
      <c>
        <v>0</v>
      </c>
      <c>
        <v>0</v>
      </c>
      <c>
        <v>0</v>
      </c>
      <c>
        <v>0.6533026314389341</v>
      </c>
    </row>
    <row>
      <c>
        <v>2608928</v>
      </c>
      <c>
        <v>1</v>
      </c>
      <c>
        <is>
          <t>İZMİR</t>
        </is>
      </c>
      <c>
        <v>NARLIDERE</v>
      </c>
      <c>
        <is>
          <t>Dağıtım Transformatörü</t>
        </is>
      </c>
      <c>
        <v>K-185 35-07-K00185_35-07-K00185_48243243</v>
      </c>
      <c>
        <v>Şebeke Bakım Çalışması</v>
      </c>
      <c>
        <v>Dağıtım-AG</v>
      </c>
      <c>
        <v>Uzun</v>
      </c>
      <c>
        <v>Şebeke işletmecisi</v>
      </c>
      <c>
        <v>Bildirimli</v>
      </c>
      <c>
        <is>
          <t>15.07.2023 10:07:19</t>
        </is>
      </c>
      <c>
        <is>
          <t>15.07.2023 13:24:26</t>
        </is>
      </c>
      <c>
        <v>3.285277777</v>
      </c>
      <c>
        <v>0</v>
      </c>
      <c>
        <v>142</v>
      </c>
      <c>
        <v>0</v>
      </c>
      <c>
        <v>36</v>
      </c>
      <c>
        <v>0</v>
      </c>
      <c>
        <v>15</v>
      </c>
      <c>
        <v>0</v>
      </c>
      <c>
        <v>0</v>
      </c>
      <c>
        <v>0</v>
      </c>
      <c>
        <v>483.25898050042923</v>
      </c>
      <c>
        <v>0</v>
      </c>
      <c>
        <v>78.22222291542658</v>
      </c>
      <c>
        <v>0</v>
      </c>
      <c>
        <v>41.21908053626208</v>
      </c>
      <c>
        <v>0</v>
      </c>
      <c>
        <v>0</v>
      </c>
      <c>
        <v>602.7002839521178</v>
      </c>
    </row>
    <row>
      <c>
        <v>2609469</v>
      </c>
      <c>
        <v>1</v>
      </c>
      <c>
        <is>
          <t>İZMİR</t>
        </is>
      </c>
      <c>
        <v>TİRE</v>
      </c>
      <c>
        <is>
          <t>KÖK</t>
        </is>
      </c>
      <c>
        <v>KÜÇÜKKALE KÖK 35-29-L00036_MEHMETLER L02_2327050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15.07.2023 16:40:12</t>
        </is>
      </c>
      <c>
        <is>
          <t>15.07.2023 17:42:57</t>
        </is>
      </c>
      <c>
        <v>1.045833333</v>
      </c>
      <c>
        <v>2</v>
      </c>
      <c>
        <v>745</v>
      </c>
      <c>
        <v>88</v>
      </c>
      <c>
        <v>139</v>
      </c>
      <c>
        <v>9</v>
      </c>
      <c>
        <v>109</v>
      </c>
      <c>
        <v>1</v>
      </c>
      <c>
        <v>0</v>
      </c>
      <c>
        <v>0.601712927299031</v>
      </c>
      <c>
        <v>174.28502199781352</v>
      </c>
      <c>
        <v>864.3660762968019</v>
      </c>
      <c>
        <v>714.9584907688751</v>
      </c>
      <c>
        <v>60.50294704293229</v>
      </c>
      <c>
        <v>193.18036140272872</v>
      </c>
      <c>
        <v>0.4912446097160613</v>
      </c>
      <c>
        <v>0</v>
      </c>
      <c>
        <v>2008.3858550461666</v>
      </c>
    </row>
    <row>
      <c>
        <v>2609592</v>
      </c>
      <c>
        <v>1</v>
      </c>
      <c>
        <is>
          <t>İZMİR</t>
        </is>
      </c>
      <c>
        <v>MENEMEN</v>
      </c>
      <c>
        <is>
          <t>Dağıtım Transformatörü</t>
        </is>
      </c>
      <c>
        <v>MALTEPE TR-1 35-28-M00444_35-28-M00444_2351296</v>
      </c>
      <c>
        <v>AG Yük Ayırıcı Arızası</v>
      </c>
      <c>
        <v>Dağıtım-AG</v>
      </c>
      <c>
        <v>Uzun</v>
      </c>
      <c>
        <v>Şebeke işletmecisi</v>
      </c>
      <c>
        <v>Bildirimsiz</v>
      </c>
      <c>
        <is>
          <t>15.07.2023 17:53:06</t>
        </is>
      </c>
      <c>
        <is>
          <t>16.07.2023 03:00:50</t>
        </is>
      </c>
      <c>
        <v>9.128888888</v>
      </c>
      <c>
        <v>0</v>
      </c>
      <c>
        <v>153</v>
      </c>
      <c>
        <v>0</v>
      </c>
      <c>
        <v>0</v>
      </c>
      <c>
        <v>0</v>
      </c>
      <c>
        <v>13</v>
      </c>
      <c>
        <v>0</v>
      </c>
      <c>
        <v>0</v>
      </c>
      <c>
        <v>0</v>
      </c>
      <c>
        <v>267.85090117906776</v>
      </c>
      <c>
        <v>0</v>
      </c>
      <c>
        <v>0</v>
      </c>
      <c>
        <v>0</v>
      </c>
      <c>
        <v>143.48577741294702</v>
      </c>
      <c>
        <v>0</v>
      </c>
      <c>
        <v>0</v>
      </c>
      <c>
        <v>411.3366785920148</v>
      </c>
    </row>
    <row>
      <c>
        <v>2609154</v>
      </c>
      <c>
        <v>1</v>
      </c>
      <c>
        <is>
          <t>MANİSA</t>
        </is>
      </c>
      <c>
        <v>TURGUTLU</v>
      </c>
      <c>
        <is>
          <t>AG Fideri</t>
        </is>
      </c>
      <c>
        <v>AKÇAPINAR TR-2 45-83-L00439_B_91411003_91411003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15.07.2023 14:02:35</t>
        </is>
      </c>
      <c>
        <is>
          <t>15.07.2023 15:47:05</t>
        </is>
      </c>
      <c>
        <v>1.741666666</v>
      </c>
      <c>
        <v>0</v>
      </c>
      <c>
        <v>18</v>
      </c>
      <c>
        <v>0</v>
      </c>
      <c>
        <v>6</v>
      </c>
      <c>
        <v>0</v>
      </c>
      <c>
        <v>0</v>
      </c>
      <c>
        <v>0</v>
      </c>
      <c>
        <v>0</v>
      </c>
      <c>
        <v>0</v>
      </c>
      <c>
        <v>11.807184791749751</v>
      </c>
      <c>
        <v>0</v>
      </c>
      <c>
        <v>42.14334141038371</v>
      </c>
      <c>
        <v>0</v>
      </c>
      <c>
        <v>0</v>
      </c>
      <c>
        <v>0</v>
      </c>
      <c>
        <v>0</v>
      </c>
      <c>
        <v>53.95052620213346</v>
      </c>
    </row>
    <row>
      <c>
        <v>2608822</v>
      </c>
      <c>
        <v>1</v>
      </c>
      <c>
        <is>
          <t>İZMİR</t>
        </is>
      </c>
      <c>
        <v>TORBALI</v>
      </c>
      <c>
        <is>
          <t>Dağıtım Transformatörü</t>
        </is>
      </c>
      <c>
        <v>TR-134 35-26-M00134_35-26-M00134_2360183</v>
      </c>
      <c>
        <v>Şebeke Yenileme ve Kapasite Artışı Çalışması</v>
      </c>
      <c>
        <v>Dağıtım-AG</v>
      </c>
      <c>
        <v>Uzun</v>
      </c>
      <c>
        <v>Şebeke işletmecisi</v>
      </c>
      <c>
        <v>Bildirimli</v>
      </c>
      <c>
        <is>
          <t>15.07.2023 08:50:23</t>
        </is>
      </c>
      <c>
        <is>
          <t>15.07.2023 12:30:16</t>
        </is>
      </c>
      <c>
        <v>3.664722222</v>
      </c>
      <c>
        <v>0</v>
      </c>
      <c>
        <v>338</v>
      </c>
      <c>
        <v>0</v>
      </c>
      <c>
        <v>0</v>
      </c>
      <c>
        <v>0</v>
      </c>
      <c>
        <v>102</v>
      </c>
      <c>
        <v>0</v>
      </c>
      <c>
        <v>0</v>
      </c>
      <c>
        <v>0</v>
      </c>
      <c>
        <v>298.1028786769701</v>
      </c>
      <c>
        <v>0</v>
      </c>
      <c>
        <v>0</v>
      </c>
      <c>
        <v>0</v>
      </c>
      <c>
        <v>434.16034718657625</v>
      </c>
      <c>
        <v>0</v>
      </c>
      <c>
        <v>0</v>
      </c>
      <c>
        <v>732.2632258635463</v>
      </c>
    </row>
    <row>
      <c>
        <v>2609509</v>
      </c>
      <c>
        <v>1</v>
      </c>
      <c>
        <is>
          <t>İZMİR</t>
        </is>
      </c>
      <c>
        <v>TORBALI</v>
      </c>
      <c>
        <is>
          <t>DM</t>
        </is>
      </c>
      <c>
        <v>SUBAŞI İM 35-26-A00002_NAİME L03_2304032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15.07.2023 14:49:12</t>
        </is>
      </c>
      <c>
        <is>
          <t>15.07.2023 17:47:47</t>
        </is>
      </c>
      <c>
        <v>2.976388888</v>
      </c>
      <c>
        <v>1</v>
      </c>
      <c>
        <v>294</v>
      </c>
      <c>
        <v>18</v>
      </c>
      <c>
        <v>107</v>
      </c>
      <c>
        <v>12</v>
      </c>
      <c>
        <v>50</v>
      </c>
      <c>
        <v>4</v>
      </c>
      <c>
        <v>0</v>
      </c>
      <c>
        <v>6.738378941460395</v>
      </c>
      <c>
        <v>233.91824894030736</v>
      </c>
      <c>
        <v>1242.5691550983684</v>
      </c>
      <c>
        <v>1416.8116630882876</v>
      </c>
      <c>
        <v>219.45521128110113</v>
      </c>
      <c>
        <v>341.51088923621984</v>
      </c>
      <c>
        <v>1522.538399208409</v>
      </c>
      <c>
        <v>0</v>
      </c>
      <c>
        <v>4983.541945794153</v>
      </c>
    </row>
    <row>
      <c>
        <v>2609214</v>
      </c>
      <c>
        <v>1</v>
      </c>
      <c>
        <is>
          <t>MANİSA</t>
        </is>
      </c>
      <c>
        <v>ALAŞEHİR</v>
      </c>
      <c>
        <is>
          <t>AG Fideri</t>
        </is>
      </c>
      <c>
        <v>TEPEKÖY TR-1 45-73-M00785_A_56385761_56385761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15.07.2023 14:48:55</t>
        </is>
      </c>
      <c>
        <is>
          <t>15.07.2023 18:17:42</t>
        </is>
      </c>
      <c>
        <v>3.479722222</v>
      </c>
      <c>
        <v>0</v>
      </c>
      <c>
        <v>112</v>
      </c>
      <c>
        <v>0</v>
      </c>
      <c>
        <v>2</v>
      </c>
      <c>
        <v>0</v>
      </c>
      <c>
        <v>11</v>
      </c>
      <c>
        <v>0</v>
      </c>
      <c>
        <v>0</v>
      </c>
      <c>
        <v>0</v>
      </c>
      <c>
        <v>107.1618946171449</v>
      </c>
      <c>
        <v>0</v>
      </c>
      <c>
        <v>10.245855052159111</v>
      </c>
      <c>
        <v>0</v>
      </c>
      <c>
        <v>25.17085870762143</v>
      </c>
      <c>
        <v>0</v>
      </c>
      <c>
        <v>0</v>
      </c>
      <c>
        <v>142.57860837692544</v>
      </c>
    </row>
    <row>
      <c>
        <v>2609655</v>
      </c>
      <c>
        <v>1</v>
      </c>
      <c>
        <is>
          <t>MANİSA</t>
        </is>
      </c>
      <c>
        <v>SALİHLİ</v>
      </c>
      <c>
        <is>
          <t>OG Fideri</t>
        </is>
      </c>
      <c>
        <v>TR-47 45-78-L00047_TR-49 L02_66121665</v>
      </c>
      <c>
        <v>Plansız Kesinti / Müdahale</v>
      </c>
      <c>
        <v>Dağıtım-OG</v>
      </c>
      <c>
        <v>Uzun</v>
      </c>
      <c>
        <v>Şebeke işletmecisi</v>
      </c>
      <c>
        <v>Bildirimsiz</v>
      </c>
      <c>
        <is>
          <t>15.07.2023 18:18:40</t>
        </is>
      </c>
      <c>
        <is>
          <t>15.07.2023 19:27:28</t>
        </is>
      </c>
      <c>
        <v>1.146666666</v>
      </c>
      <c>
        <v>0</v>
      </c>
      <c>
        <v>2788</v>
      </c>
      <c>
        <v>0</v>
      </c>
      <c>
        <v>0</v>
      </c>
      <c>
        <v>0</v>
      </c>
      <c>
        <v>42</v>
      </c>
      <c>
        <v>0</v>
      </c>
      <c>
        <v>0</v>
      </c>
      <c>
        <v>0</v>
      </c>
      <c>
        <v>597.5831693497589</v>
      </c>
      <c>
        <v>0</v>
      </c>
      <c>
        <v>0</v>
      </c>
      <c>
        <v>0</v>
      </c>
      <c>
        <v>40.03070003568158</v>
      </c>
      <c>
        <v>0</v>
      </c>
      <c>
        <v>0</v>
      </c>
      <c>
        <v>637.6138693854405</v>
      </c>
    </row>
    <row>
      <c>
        <v>2609360</v>
      </c>
      <c>
        <v>1</v>
      </c>
      <c>
        <is>
          <t>İZMİR</t>
        </is>
      </c>
      <c>
        <v>MENEMEN</v>
      </c>
      <c>
        <is>
          <t>DM</t>
        </is>
      </c>
      <c>
        <v>MENEMEN İM 35-28-A00001_ŞEHİR-3 L06_88107330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15.07.2023 15:45:56</t>
        </is>
      </c>
      <c>
        <is>
          <t>15.07.2023 15:55:08</t>
        </is>
      </c>
      <c>
        <v>0.153333333</v>
      </c>
      <c>
        <v>0</v>
      </c>
      <c>
        <v>4266</v>
      </c>
      <c>
        <v>0</v>
      </c>
      <c>
        <v>1</v>
      </c>
      <c>
        <v>0</v>
      </c>
      <c>
        <v>282</v>
      </c>
      <c>
        <v>0</v>
      </c>
      <c>
        <v>1</v>
      </c>
      <c>
        <v>0</v>
      </c>
      <c>
        <v>138.62951414697153</v>
      </c>
      <c>
        <v>0</v>
      </c>
      <c>
        <v>0.007837132068465999</v>
      </c>
      <c>
        <v>0</v>
      </c>
      <c>
        <v>67.336409697605</v>
      </c>
      <c>
        <v>0</v>
      </c>
      <c>
        <v>0.28493831497909267</v>
      </c>
      <c>
        <v>206.25869929162408</v>
      </c>
    </row>
    <row>
      <c>
        <v>2609947</v>
      </c>
      <c>
        <v>1</v>
      </c>
      <c>
        <is>
          <t>İZMİR</t>
        </is>
      </c>
      <c>
        <v>MENDERES</v>
      </c>
      <c>
        <is>
          <t>AG Fideri</t>
        </is>
      </c>
      <c>
        <v>DM-2/TR-21 35-22-M00063_A_56365517_56365517</v>
      </c>
      <c>
        <v>AG Atlama Kopuğu</v>
      </c>
      <c>
        <v>Dağıtım-AG</v>
      </c>
      <c>
        <v>Uzun</v>
      </c>
      <c>
        <v>Şebeke işletmecisi</v>
      </c>
      <c>
        <v>Bildirimsiz</v>
      </c>
      <c>
        <is>
          <t>15.07.2023 20:57:53</t>
        </is>
      </c>
      <c>
        <is>
          <t>15.07.2023 22:16:18</t>
        </is>
      </c>
      <c>
        <v>1.306944444</v>
      </c>
      <c>
        <v>0</v>
      </c>
      <c>
        <v>265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82.18415970942843</v>
      </c>
      <c>
        <v>0</v>
      </c>
      <c>
        <v>0</v>
      </c>
      <c>
        <v>0</v>
      </c>
      <c>
        <v>5.70970493323405</v>
      </c>
      <c>
        <v>0</v>
      </c>
      <c>
        <v>0</v>
      </c>
      <c>
        <v>87.89386464266248</v>
      </c>
    </row>
    <row>
      <c>
        <v>2608719</v>
      </c>
      <c>
        <v>1</v>
      </c>
      <c>
        <is>
          <t>İZMİR</t>
        </is>
      </c>
      <c>
        <v>ÖDEMİŞ</v>
      </c>
      <c>
        <is>
          <t>AG Fideri</t>
        </is>
      </c>
      <c>
        <v>TR-75 MUSTAFA MERCAN GRB. 35-15-M00075_A_56372736_56372736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15.07.2023 02:36:56</t>
        </is>
      </c>
      <c>
        <is>
          <t>15.07.2023 05:59:43</t>
        </is>
      </c>
      <c>
        <v>3.379722222</v>
      </c>
      <c>
        <v>0</v>
      </c>
      <c>
        <v>4</v>
      </c>
      <c>
        <v>0</v>
      </c>
      <c>
        <v>2</v>
      </c>
      <c>
        <v>0</v>
      </c>
      <c>
        <v>1</v>
      </c>
      <c>
        <v>0</v>
      </c>
      <c>
        <v>0</v>
      </c>
      <c>
        <v>0</v>
      </c>
      <c>
        <v>3.589974793767978</v>
      </c>
      <c>
        <v>0</v>
      </c>
      <c>
        <v>14.924525833186664</v>
      </c>
      <c>
        <v>0</v>
      </c>
      <c>
        <v>3.6921540158304254</v>
      </c>
      <c>
        <v>0</v>
      </c>
      <c>
        <v>0</v>
      </c>
      <c>
        <v>22.206654642785068</v>
      </c>
    </row>
    <row>
      <c>
        <v>2609131</v>
      </c>
      <c>
        <v>2</v>
      </c>
      <c>
        <is>
          <t>MANİSA</t>
        </is>
      </c>
      <c>
        <v>YUNUSEMRE</v>
      </c>
      <c>
        <is>
          <t>KÖK</t>
        </is>
      </c>
      <c>
        <v>SİYEKLİ KÖK 45-71-M00185_MALDAN M05_72256965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15.07.2023 16:01:22</t>
        </is>
      </c>
      <c>
        <is>
          <t>15.07.2023 16:48:16</t>
        </is>
      </c>
      <c>
        <v>0.781666666</v>
      </c>
      <c>
        <v>6</v>
      </c>
      <c>
        <v>618</v>
      </c>
      <c>
        <v>4</v>
      </c>
      <c>
        <v>4</v>
      </c>
      <c>
        <v>2</v>
      </c>
      <c>
        <v>54</v>
      </c>
      <c>
        <v>0</v>
      </c>
      <c>
        <v>0</v>
      </c>
      <c>
        <v>1.2148864889522666</v>
      </c>
      <c>
        <v>49.27831640161419</v>
      </c>
      <c>
        <v>24.350361760893385</v>
      </c>
      <c>
        <v>7.516035396695334</v>
      </c>
      <c>
        <v>27.601826842252134</v>
      </c>
      <c>
        <v>16.942676046009716</v>
      </c>
      <c>
        <v>0</v>
      </c>
      <c>
        <v>0</v>
      </c>
      <c>
        <v>126.90410293641702</v>
      </c>
    </row>
    <row>
      <c>
        <v>2609031</v>
      </c>
      <c>
        <v>1</v>
      </c>
      <c>
        <is>
          <t>İZMİR</t>
        </is>
      </c>
      <c>
        <v>ÇEŞME</v>
      </c>
      <c>
        <is>
          <t>Saha Dağıtım Kutusu (SDK)</t>
        </is>
      </c>
      <c>
        <v>L-296 35-18-L00296_10583877 E2_5897765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15.07.2023 12:09:04</t>
        </is>
      </c>
      <c>
        <is>
          <t>15.07.2023 15:49:00</t>
        </is>
      </c>
      <c>
        <v>3.665555555</v>
      </c>
      <c>
        <v>0</v>
      </c>
      <c>
        <v>25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50.14096715546636</v>
      </c>
      <c>
        <v>0</v>
      </c>
      <c>
        <v>0</v>
      </c>
      <c>
        <v>0</v>
      </c>
      <c>
        <v>0</v>
      </c>
      <c>
        <v>0</v>
      </c>
      <c>
        <v>0</v>
      </c>
      <c>
        <v>50.14096715546636</v>
      </c>
    </row>
    <row>
      <c>
        <v>2608500</v>
      </c>
      <c>
        <v>2</v>
      </c>
      <c>
        <is>
          <t>İZMİR</t>
        </is>
      </c>
      <c>
        <v>KARŞIYAKA</v>
      </c>
      <c>
        <is>
          <t>OG Fideri</t>
        </is>
      </c>
      <c>
        <v>K-1555 35-04-K01555_K-133 K02_2066002</v>
      </c>
      <c>
        <v>OG Kablo Başlığı Arızası</v>
      </c>
      <c>
        <v>Dağıtım-OG</v>
      </c>
      <c>
        <v>Kısa</v>
      </c>
      <c>
        <v>Şebeke işletmecisi</v>
      </c>
      <c>
        <v>Bildirimsiz</v>
      </c>
      <c>
        <is>
          <t>15.07.2023 00:23:27</t>
        </is>
      </c>
      <c>
        <is>
          <t>15.07.2023 00:25:00</t>
        </is>
      </c>
      <c>
        <v>0.025833333</v>
      </c>
      <c>
        <v>0</v>
      </c>
      <c>
        <v>269</v>
      </c>
      <c>
        <v>0</v>
      </c>
      <c>
        <v>0</v>
      </c>
      <c>
        <v>1</v>
      </c>
      <c>
        <v>934</v>
      </c>
      <c>
        <v>0</v>
      </c>
      <c>
        <v>0</v>
      </c>
      <c>
        <v>0</v>
      </c>
      <c>
        <v>1.398785264175741</v>
      </c>
      <c>
        <v>0</v>
      </c>
      <c>
        <v>0</v>
      </c>
      <c>
        <v>0.23036199795875797</v>
      </c>
      <c>
        <v>16.174010982156798</v>
      </c>
      <c>
        <v>0</v>
      </c>
      <c>
        <v>0</v>
      </c>
      <c>
        <v>17.803158244291296</v>
      </c>
    </row>
    <row>
      <c>
        <v>2609672</v>
      </c>
      <c>
        <v>1</v>
      </c>
      <c>
        <is>
          <t>İZMİR</t>
        </is>
      </c>
      <c>
        <v>BAYRAKLI</v>
      </c>
      <c>
        <is>
          <t>AG Fideri</t>
        </is>
      </c>
      <c>
        <v>K-848 35-04-K00848_D_56382406_56382406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15.07.2023 18:25:38</t>
        </is>
      </c>
      <c>
        <is>
          <t>15.07.2023 19:07:43</t>
        </is>
      </c>
      <c>
        <v>0.701388888</v>
      </c>
      <c>
        <v>0</v>
      </c>
      <c>
        <v>31</v>
      </c>
      <c>
        <v>0</v>
      </c>
      <c>
        <v>0</v>
      </c>
      <c>
        <v>0</v>
      </c>
      <c>
        <v>8</v>
      </c>
      <c>
        <v>0</v>
      </c>
      <c>
        <v>0</v>
      </c>
      <c>
        <v>0</v>
      </c>
      <c>
        <v>7.204650552695754</v>
      </c>
      <c>
        <v>0</v>
      </c>
      <c>
        <v>0</v>
      </c>
      <c>
        <v>0</v>
      </c>
      <c>
        <v>1.591107047999594</v>
      </c>
      <c>
        <v>0</v>
      </c>
      <c>
        <v>0</v>
      </c>
      <c>
        <v>8.795757600695348</v>
      </c>
    </row>
    <row>
      <c>
        <v>2609217</v>
      </c>
      <c>
        <v>1</v>
      </c>
      <c>
        <is>
          <t>İZMİR</t>
        </is>
      </c>
      <c>
        <v>KONAK</v>
      </c>
      <c>
        <is>
          <t>Saha Dağıtım Kutusu (SDK)</t>
        </is>
      </c>
      <c>
        <v>K-1809 35-01-K01809_R R1_5869126</v>
      </c>
      <c>
        <v>AG Box / Sdk Giriş Sigorta Atığı</v>
      </c>
      <c>
        <v>Dağıtım-AG</v>
      </c>
      <c>
        <v>Uzun</v>
      </c>
      <c>
        <v>Şebeke işletmecisi</v>
      </c>
      <c>
        <v>Bildirimsiz</v>
      </c>
      <c>
        <is>
          <t>15.07.2023 14:53:48</t>
        </is>
      </c>
      <c>
        <is>
          <t>15.07.2023 16:44:53</t>
        </is>
      </c>
      <c>
        <v>1.851388888</v>
      </c>
      <c>
        <v>0</v>
      </c>
      <c>
        <v>0</v>
      </c>
      <c>
        <v>0</v>
      </c>
      <c>
        <v>0</v>
      </c>
      <c>
        <v>0</v>
      </c>
      <c>
        <v>24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122.36985610622587</v>
      </c>
      <c>
        <v>0</v>
      </c>
      <c>
        <v>0</v>
      </c>
      <c>
        <v>122.36985610622587</v>
      </c>
    </row>
    <row>
      <c>
        <v>2608908</v>
      </c>
      <c>
        <v>1</v>
      </c>
      <c>
        <is>
          <t>İZMİR</t>
        </is>
      </c>
      <c>
        <v>BAYRAKLI</v>
      </c>
      <c>
        <is>
          <t>AG Fideri</t>
        </is>
      </c>
      <c>
        <v>K-4777 35-04-K04777_D_72410883_72410883</v>
      </c>
      <c>
        <v>Şebeke Yenileme ve Kapasite Artışı Çalışması</v>
      </c>
      <c>
        <v>Dağıtım-AG</v>
      </c>
      <c>
        <v>Uzun</v>
      </c>
      <c>
        <v>Şebeke işletmecisi</v>
      </c>
      <c>
        <v>Bildirimli</v>
      </c>
      <c>
        <is>
          <t>15.07.2023 09:51:31</t>
        </is>
      </c>
      <c>
        <is>
          <t>15.07.2023 13:32:39</t>
        </is>
      </c>
      <c>
        <v>3.685555555</v>
      </c>
      <c>
        <v>0</v>
      </c>
      <c>
        <v>87</v>
      </c>
      <c>
        <v>0</v>
      </c>
      <c>
        <v>0</v>
      </c>
      <c>
        <v>0</v>
      </c>
      <c>
        <v>6</v>
      </c>
      <c>
        <v>0</v>
      </c>
      <c>
        <v>0</v>
      </c>
      <c>
        <v>0</v>
      </c>
      <c>
        <v>78.09776573517655</v>
      </c>
      <c>
        <v>0</v>
      </c>
      <c>
        <v>0</v>
      </c>
      <c>
        <v>0</v>
      </c>
      <c>
        <v>6.433746568078596</v>
      </c>
      <c>
        <v>0</v>
      </c>
      <c>
        <v>0</v>
      </c>
      <c>
        <v>84.53151230325514</v>
      </c>
    </row>
    <row>
      <c>
        <v>2609074</v>
      </c>
      <c>
        <v>1</v>
      </c>
      <c>
        <is>
          <t>MANİSA</t>
        </is>
      </c>
      <c>
        <v>AKHİSAR</v>
      </c>
      <c>
        <is>
          <t>Saha Dağıtım Kutusu (SDK)</t>
        </is>
      </c>
      <c>
        <v>TR-2/30-A 45-72-L00060_A A01_65858051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15.07.2023 12:50:15</t>
        </is>
      </c>
      <c>
        <is>
          <t>15.07.2023 13:31:00</t>
        </is>
      </c>
      <c>
        <v>0.679166666</v>
      </c>
      <c>
        <v>0</v>
      </c>
      <c>
        <v>0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13.44707025318825</v>
      </c>
      <c>
        <v>0</v>
      </c>
      <c>
        <v>0</v>
      </c>
      <c>
        <v>13.44707025318825</v>
      </c>
    </row>
    <row>
      <c>
        <v>2609200</v>
      </c>
      <c>
        <v>1</v>
      </c>
      <c>
        <is>
          <t>İZMİR</t>
        </is>
      </c>
      <c>
        <v>BORNOVA</v>
      </c>
      <c>
        <is>
          <t>KÖK</t>
        </is>
      </c>
      <c>
        <v>M-516 METAŞ KÖK 35-02-M00516_M-1151 M04_72046090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15.07.2023 14:44:13</t>
        </is>
      </c>
      <c>
        <is>
          <t>15.07.2023 15:25:40</t>
        </is>
      </c>
      <c>
        <v>0.690833333</v>
      </c>
      <c>
        <v>0</v>
      </c>
      <c>
        <v>0</v>
      </c>
      <c>
        <v>1</v>
      </c>
      <c>
        <v>0</v>
      </c>
      <c>
        <v>3</v>
      </c>
      <c>
        <v>17</v>
      </c>
      <c>
        <v>6</v>
      </c>
      <c>
        <v>4</v>
      </c>
      <c>
        <v>0</v>
      </c>
      <c>
        <v>0</v>
      </c>
      <c>
        <v>0.08829904150425667</v>
      </c>
      <c>
        <v>0</v>
      </c>
      <c>
        <v>26.479732622981743</v>
      </c>
      <c>
        <v>125.31942301875992</v>
      </c>
      <c>
        <v>749.2077503718492</v>
      </c>
      <c>
        <v>35.58328905184875</v>
      </c>
      <c>
        <v>936.6784941069438</v>
      </c>
    </row>
    <row>
      <c>
        <v>2608739</v>
      </c>
      <c>
        <v>1</v>
      </c>
      <c>
        <is>
          <t>İZMİR</t>
        </is>
      </c>
      <c>
        <v>BUCA</v>
      </c>
      <c>
        <is>
          <t>OG Fideri</t>
        </is>
      </c>
      <c>
        <v>M-2845 35-03-M02845_M-2846 M05_72156277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15.07.2023 03:47:40</t>
        </is>
      </c>
      <c>
        <is>
          <t>15.07.2023 05:56:00</t>
        </is>
      </c>
      <c>
        <v>2.138888888</v>
      </c>
      <c>
        <v>14</v>
      </c>
      <c>
        <v>1403</v>
      </c>
      <c>
        <v>3</v>
      </c>
      <c>
        <v>244</v>
      </c>
      <c>
        <v>10</v>
      </c>
      <c>
        <v>178</v>
      </c>
      <c>
        <v>0</v>
      </c>
      <c>
        <v>0</v>
      </c>
      <c>
        <v>11.187607175782528</v>
      </c>
      <c>
        <v>508.61446807547566</v>
      </c>
      <c>
        <v>60.36262493554805</v>
      </c>
      <c>
        <v>505.97925871642474</v>
      </c>
      <c>
        <v>26.05157340620463</v>
      </c>
      <c>
        <v>192.16202287485004</v>
      </c>
      <c>
        <v>0</v>
      </c>
      <c>
        <v>0</v>
      </c>
      <c>
        <v>1304.3575551842857</v>
      </c>
    </row>
    <row>
      <c>
        <v>2609486</v>
      </c>
      <c>
        <v>1</v>
      </c>
      <c>
        <is>
          <t>İZMİR</t>
        </is>
      </c>
      <c>
        <v>ÖDEMİŞ</v>
      </c>
      <c>
        <is>
          <t>AG Fideri</t>
        </is>
      </c>
      <c>
        <v>TR-136 35-15-M00136__72374185_72374185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15.07.2023 16:49:01</t>
        </is>
      </c>
      <c>
        <is>
          <t>15.07.2023 17:40:25</t>
        </is>
      </c>
      <c>
        <v>0.856666666</v>
      </c>
      <c>
        <v>0</v>
      </c>
      <c>
        <v>9</v>
      </c>
      <c>
        <v>0</v>
      </c>
      <c>
        <v>9</v>
      </c>
      <c>
        <v>0</v>
      </c>
      <c>
        <v>2</v>
      </c>
      <c>
        <v>0</v>
      </c>
      <c>
        <v>0</v>
      </c>
      <c>
        <v>0</v>
      </c>
      <c>
        <v>4.004530808888843</v>
      </c>
      <c>
        <v>0</v>
      </c>
      <c>
        <v>40.93188780652194</v>
      </c>
      <c>
        <v>0</v>
      </c>
      <c>
        <v>0.6486581894925942</v>
      </c>
      <c>
        <v>0</v>
      </c>
      <c>
        <v>0</v>
      </c>
      <c>
        <v>45.58507680490338</v>
      </c>
    </row>
    <row>
      <c>
        <v>2609984</v>
      </c>
      <c>
        <v>1</v>
      </c>
      <c>
        <is>
          <t>İZMİR</t>
        </is>
      </c>
      <c>
        <v>ÇEŞME</v>
      </c>
      <c>
        <is>
          <t>Saha Dağıtım Kutusu (SDK)</t>
        </is>
      </c>
      <c>
        <v>L-376 PAZARYERİ 35-18-L00376_A a1_5955301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15.07.2023 21:01:18</t>
        </is>
      </c>
      <c>
        <is>
          <t>16.07.2023 02:26:43</t>
        </is>
      </c>
      <c>
        <v>5.423611111</v>
      </c>
      <c>
        <v>0</v>
      </c>
      <c>
        <v>12</v>
      </c>
      <c>
        <v>0</v>
      </c>
      <c>
        <v>0</v>
      </c>
      <c>
        <v>0</v>
      </c>
      <c>
        <v>53</v>
      </c>
      <c>
        <v>0</v>
      </c>
      <c>
        <v>0</v>
      </c>
      <c>
        <v>0</v>
      </c>
      <c>
        <v>69.26274925643486</v>
      </c>
      <c>
        <v>0</v>
      </c>
      <c>
        <v>0</v>
      </c>
      <c>
        <v>0</v>
      </c>
      <c>
        <v>983.1384078870112</v>
      </c>
      <c>
        <v>0</v>
      </c>
      <c>
        <v>0</v>
      </c>
      <c>
        <v>1052.4011571434462</v>
      </c>
    </row>
    <row>
      <c>
        <v>2608845</v>
      </c>
      <c>
        <v>1</v>
      </c>
      <c>
        <is>
          <t>MANİSA</t>
        </is>
      </c>
      <c>
        <v>ALAŞEHİR</v>
      </c>
      <c>
        <is>
          <t>Dağıtım Transformatörü</t>
        </is>
      </c>
      <c>
        <v>ŞAHYAR TR-3 45-73-M00195_45-73-M00195_2353541</v>
      </c>
      <c>
        <v>Şebeke Yenileme ve Kapasite Artışı Çalışması</v>
      </c>
      <c>
        <v>Dağıtım-AG</v>
      </c>
      <c>
        <v>Uzun</v>
      </c>
      <c>
        <v>Şebeke işletmecisi</v>
      </c>
      <c>
        <v>Bildirimli</v>
      </c>
      <c>
        <is>
          <t>15.07.2023 09:03:54</t>
        </is>
      </c>
      <c>
        <is>
          <t>15.07.2023 17:00:06</t>
        </is>
      </c>
      <c>
        <v>7.936666666</v>
      </c>
      <c>
        <v>0</v>
      </c>
      <c>
        <v>20</v>
      </c>
      <c>
        <v>0</v>
      </c>
      <c>
        <v>4</v>
      </c>
      <c>
        <v>0</v>
      </c>
      <c>
        <v>0</v>
      </c>
      <c>
        <v>0</v>
      </c>
      <c>
        <v>0</v>
      </c>
      <c>
        <v>0</v>
      </c>
      <c>
        <v>35.312623846066224</v>
      </c>
      <c>
        <v>0</v>
      </c>
      <c>
        <v>667.4235427454825</v>
      </c>
      <c>
        <v>0</v>
      </c>
      <c>
        <v>0</v>
      </c>
      <c>
        <v>0</v>
      </c>
      <c>
        <v>0</v>
      </c>
      <c>
        <v>702.7361665915487</v>
      </c>
    </row>
    <row>
      <c>
        <v>2609131</v>
      </c>
      <c>
        <v>1</v>
      </c>
      <c>
        <is>
          <t>MANİSA</t>
        </is>
      </c>
      <c>
        <v>YUNUSEMRE</v>
      </c>
      <c>
        <is>
          <t>OG Fideri</t>
        </is>
      </c>
      <c>
        <v>MALDAN KÖYÜ TR-1 45-71-M01666_DIREK TIPI TRAFO HUCRESI H01_2087225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15.07.2023 13:44:19</t>
        </is>
      </c>
      <c>
        <is>
          <t>15.07.2023 16:01:22</t>
        </is>
      </c>
      <c>
        <v>2.284166666</v>
      </c>
      <c>
        <v>0</v>
      </c>
      <c>
        <v>134</v>
      </c>
      <c>
        <v>0</v>
      </c>
      <c>
        <v>0</v>
      </c>
      <c>
        <v>0</v>
      </c>
      <c>
        <v>11</v>
      </c>
      <c>
        <v>0</v>
      </c>
      <c>
        <v>0</v>
      </c>
      <c>
        <v>0</v>
      </c>
      <c>
        <v>33.62318116762848</v>
      </c>
      <c>
        <v>0</v>
      </c>
      <c>
        <v>0</v>
      </c>
      <c>
        <v>0</v>
      </c>
      <c>
        <v>6.4677324588900005</v>
      </c>
      <c>
        <v>0</v>
      </c>
      <c>
        <v>0</v>
      </c>
      <c>
        <v>40.09091362651848</v>
      </c>
    </row>
    <row>
      <c>
        <v>2609529</v>
      </c>
      <c>
        <v>1</v>
      </c>
      <c>
        <is>
          <t>İZMİR</t>
        </is>
      </c>
      <c>
        <v>DİKİLİ</v>
      </c>
      <c>
        <is>
          <t>Dağıtım Transformatörü</t>
        </is>
      </c>
      <c>
        <v>BADEMLİ TR-6 35-30-L00103_35-30-L00103_2376364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15.07.2023 17:22:31</t>
        </is>
      </c>
      <c>
        <is>
          <t>15.07.2023 21:37:31</t>
        </is>
      </c>
      <c>
        <v>4.25</v>
      </c>
      <c>
        <v>0</v>
      </c>
      <c>
        <v>36</v>
      </c>
      <c>
        <v>0</v>
      </c>
      <c>
        <v>7</v>
      </c>
      <c>
        <v>0</v>
      </c>
      <c>
        <v>9</v>
      </c>
      <c>
        <v>0</v>
      </c>
      <c>
        <v>0</v>
      </c>
      <c>
        <v>0</v>
      </c>
      <c>
        <v>59.32510631036604</v>
      </c>
      <c>
        <v>0</v>
      </c>
      <c>
        <v>18.682278914589062</v>
      </c>
      <c>
        <v>0</v>
      </c>
      <c>
        <v>32.42407938682817</v>
      </c>
      <c>
        <v>0</v>
      </c>
      <c>
        <v>0</v>
      </c>
      <c>
        <v>110.43146461178327</v>
      </c>
    </row>
    <row>
      <c>
        <v>2609778</v>
      </c>
      <c>
        <v>1</v>
      </c>
      <c>
        <is>
          <t>MANİSA</t>
        </is>
      </c>
      <c>
        <v>AKHİSAR</v>
      </c>
      <c>
        <is>
          <t>Saha Dağıtım Kutusu (SDK)</t>
        </is>
      </c>
      <c>
        <v>TR-1/40 KÖK 45-72-M00040_49763632 E1b_49763864</v>
      </c>
      <c>
        <v>AG Box / Sdk Giriş Faz Sigorta Atığı</v>
      </c>
      <c>
        <v>Dağıtım-AG</v>
      </c>
      <c>
        <v>Uzun</v>
      </c>
      <c>
        <v>Şebeke işletmecisi</v>
      </c>
      <c>
        <v>Bildirimsiz</v>
      </c>
      <c>
        <is>
          <t>15.07.2023 19:27:31</t>
        </is>
      </c>
      <c>
        <is>
          <t>15.07.2023 20:31:18</t>
        </is>
      </c>
      <c>
        <v>1.063055555</v>
      </c>
      <c>
        <v>0</v>
      </c>
      <c>
        <v>141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51.66577276868326</v>
      </c>
      <c>
        <v>0</v>
      </c>
      <c>
        <v>0</v>
      </c>
      <c>
        <v>0</v>
      </c>
      <c>
        <v>0.16752933476338305</v>
      </c>
      <c>
        <v>0</v>
      </c>
      <c>
        <v>0</v>
      </c>
      <c>
        <v>51.83330210344664</v>
      </c>
    </row>
    <row>
      <c>
        <v>2609326</v>
      </c>
      <c>
        <v>1</v>
      </c>
      <c>
        <is>
          <t>İZMİR</t>
        </is>
      </c>
      <c>
        <v>KARŞIYAKA</v>
      </c>
      <c>
        <is>
          <t>AG Fideri</t>
        </is>
      </c>
      <c>
        <v>K-4709 35-04-K04709__72410331_72410331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15.07.2023 15:28:29</t>
        </is>
      </c>
      <c>
        <is>
          <t>15.07.2023 16:31:11</t>
        </is>
      </c>
      <c>
        <v>1.045</v>
      </c>
      <c>
        <v>0</v>
      </c>
      <c>
        <v>156</v>
      </c>
      <c>
        <v>0</v>
      </c>
      <c>
        <v>0</v>
      </c>
      <c>
        <v>0</v>
      </c>
      <c>
        <v>34</v>
      </c>
      <c>
        <v>0</v>
      </c>
      <c>
        <v>0</v>
      </c>
      <c>
        <v>0</v>
      </c>
      <c>
        <v>43.31646547984797</v>
      </c>
      <c>
        <v>0</v>
      </c>
      <c>
        <v>0</v>
      </c>
      <c>
        <v>0</v>
      </c>
      <c>
        <v>119.44907665413062</v>
      </c>
      <c>
        <v>0</v>
      </c>
      <c>
        <v>0</v>
      </c>
      <c>
        <v>162.76554213397858</v>
      </c>
    </row>
    <row>
      <c>
        <v>2609017</v>
      </c>
      <c>
        <v>1</v>
      </c>
      <c>
        <is>
          <t>İZMİR</t>
        </is>
      </c>
      <c>
        <v>KARABAĞLAR</v>
      </c>
      <c>
        <is>
          <t>Dağıtım Transformatörü</t>
        </is>
      </c>
      <c>
        <v>K-2340 35-01-K02340_35-01-K02340_65794411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15.07.2023 11:59:52</t>
        </is>
      </c>
      <c>
        <is>
          <t>15.07.2023 12:31:00</t>
        </is>
      </c>
      <c>
        <v>0.518888888</v>
      </c>
      <c>
        <v>0</v>
      </c>
      <c>
        <v>472</v>
      </c>
      <c>
        <v>0</v>
      </c>
      <c>
        <v>0</v>
      </c>
      <c>
        <v>0</v>
      </c>
      <c>
        <v>86</v>
      </c>
      <c>
        <v>0</v>
      </c>
      <c>
        <v>0</v>
      </c>
      <c>
        <v>0</v>
      </c>
      <c>
        <v>55.730432652366716</v>
      </c>
      <c>
        <v>0</v>
      </c>
      <c>
        <v>0</v>
      </c>
      <c>
        <v>0</v>
      </c>
      <c>
        <v>37.82711706865662</v>
      </c>
      <c>
        <v>0</v>
      </c>
      <c>
        <v>0</v>
      </c>
      <c>
        <v>93.55754972102334</v>
      </c>
    </row>
    <row>
      <c>
        <v>2609681</v>
      </c>
      <c>
        <v>1</v>
      </c>
      <c>
        <is>
          <t>İZMİR</t>
        </is>
      </c>
      <c>
        <v>BUCA</v>
      </c>
      <c>
        <is>
          <t>AG Fideri</t>
        </is>
      </c>
      <c>
        <v>K-1042 35-03-K01042_A_56382204_56382204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15.07.2023 18:32:02</t>
        </is>
      </c>
      <c>
        <is>
          <t>15.07.2023 22:42:20</t>
        </is>
      </c>
      <c>
        <v>4.171666666</v>
      </c>
      <c>
        <v>0</v>
      </c>
      <c>
        <v>82</v>
      </c>
      <c>
        <v>0</v>
      </c>
      <c>
        <v>0</v>
      </c>
      <c>
        <v>0</v>
      </c>
      <c>
        <v>13</v>
      </c>
      <c>
        <v>0</v>
      </c>
      <c>
        <v>0</v>
      </c>
      <c>
        <v>0</v>
      </c>
      <c>
        <v>65.66342407560285</v>
      </c>
      <c>
        <v>0</v>
      </c>
      <c>
        <v>0</v>
      </c>
      <c>
        <v>0</v>
      </c>
      <c>
        <v>25.790936463065016</v>
      </c>
      <c>
        <v>0</v>
      </c>
      <c>
        <v>0</v>
      </c>
      <c>
        <v>91.45436053866786</v>
      </c>
    </row>
    <row>
      <c>
        <v>2609495</v>
      </c>
      <c>
        <v>1</v>
      </c>
      <c>
        <is>
          <t>MANİSA</t>
        </is>
      </c>
      <c>
        <v>YUNUSEMRE</v>
      </c>
      <c>
        <is>
          <t>Saha Dağıtım Kutusu (SDK)</t>
        </is>
      </c>
      <c>
        <v>MURADİYE TR 2/A 45-71-M00201_C C01_5985651</v>
      </c>
      <c>
        <v>AG Box / Sdk Giriş Sigorta Atığı</v>
      </c>
      <c>
        <v>Dağıtım-AG</v>
      </c>
      <c>
        <v>Uzun</v>
      </c>
      <c>
        <v>Şebeke işletmecisi</v>
      </c>
      <c>
        <v>Bildirimsiz</v>
      </c>
      <c>
        <is>
          <t>15.07.2023 15:59:16</t>
        </is>
      </c>
      <c>
        <is>
          <t>15.07.2023 18:33:55</t>
        </is>
      </c>
      <c>
        <v>2.5775</v>
      </c>
      <c>
        <v>0</v>
      </c>
      <c>
        <v>229</v>
      </c>
      <c>
        <v>0</v>
      </c>
      <c>
        <v>0</v>
      </c>
      <c>
        <v>0</v>
      </c>
      <c>
        <v>11</v>
      </c>
      <c>
        <v>0</v>
      </c>
      <c>
        <v>0</v>
      </c>
      <c>
        <v>0</v>
      </c>
      <c>
        <v>118.35440543689892</v>
      </c>
      <c>
        <v>0</v>
      </c>
      <c>
        <v>0</v>
      </c>
      <c>
        <v>0</v>
      </c>
      <c>
        <v>37.110404944485275</v>
      </c>
      <c>
        <v>0</v>
      </c>
      <c>
        <v>0</v>
      </c>
      <c>
        <v>155.46481038138418</v>
      </c>
    </row>
    <row>
      <c>
        <v>2608808</v>
      </c>
      <c>
        <v>1</v>
      </c>
      <c>
        <is>
          <t>MANİSA</t>
        </is>
      </c>
      <c>
        <v>ŞEHZADELER</v>
      </c>
      <c>
        <is>
          <t>AG Fideri</t>
        </is>
      </c>
      <c>
        <v>TİLKİKÖY TR-1 45-71-M01271_A_90951010_90951010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15.07.2023 08:18:22</t>
        </is>
      </c>
      <c>
        <is>
          <t>15.07.2023 12:05:00</t>
        </is>
      </c>
      <c>
        <v>3.777222222</v>
      </c>
      <c>
        <v>0</v>
      </c>
      <c>
        <v>17</v>
      </c>
      <c>
        <v>0</v>
      </c>
      <c>
        <v>4</v>
      </c>
      <c>
        <v>0</v>
      </c>
      <c>
        <v>5</v>
      </c>
      <c>
        <v>0</v>
      </c>
      <c>
        <v>0</v>
      </c>
      <c>
        <v>0</v>
      </c>
      <c>
        <v>13.04937001057809</v>
      </c>
      <c>
        <v>0</v>
      </c>
      <c>
        <v>38.809688936030845</v>
      </c>
      <c>
        <v>0</v>
      </c>
      <c>
        <v>12.434326386107577</v>
      </c>
      <c>
        <v>0</v>
      </c>
      <c>
        <v>0</v>
      </c>
      <c>
        <v>64.29338533271651</v>
      </c>
    </row>
    <row>
      <c>
        <v>2609372</v>
      </c>
      <c>
        <v>1</v>
      </c>
      <c>
        <is>
          <t>İZMİR</t>
        </is>
      </c>
      <c>
        <v>SEFERİHİSAR</v>
      </c>
      <c>
        <is>
          <t>Saha Dağıtım Kutusu (SDK)</t>
        </is>
      </c>
      <c>
        <v>DM-1/TR-3 35-14-M00314_D D02_5931791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15.07.2023 15:31:56</t>
        </is>
      </c>
      <c>
        <is>
          <t>15.07.2023 16:44:42</t>
        </is>
      </c>
      <c>
        <v>1.212777777</v>
      </c>
      <c>
        <v>0</v>
      </c>
      <c>
        <v>33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6.40640653066637</v>
      </c>
      <c>
        <v>0</v>
      </c>
      <c>
        <v>0</v>
      </c>
      <c>
        <v>0</v>
      </c>
      <c>
        <v>0</v>
      </c>
      <c>
        <v>0</v>
      </c>
      <c>
        <v>0</v>
      </c>
      <c>
        <v>6.40640653066637</v>
      </c>
    </row>
    <row>
      <c>
        <v>2609518</v>
      </c>
      <c>
        <v>1</v>
      </c>
      <c>
        <is>
          <t>MANİSA</t>
        </is>
      </c>
      <c>
        <v>SOMA</v>
      </c>
      <c>
        <is>
          <t>DM</t>
        </is>
      </c>
      <c>
        <v>SOMA A SANTRALİ İM/DM 45-82-A00001_SAVAŞTEPE 15.8 L14_2091658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15.07.2023 17:08:16</t>
        </is>
      </c>
      <c>
        <is>
          <t>15.07.2023 17:28:19</t>
        </is>
      </c>
      <c>
        <v>0.334166666</v>
      </c>
      <c>
        <v>16</v>
      </c>
      <c>
        <v>866</v>
      </c>
      <c>
        <v>73</v>
      </c>
      <c>
        <v>41</v>
      </c>
      <c>
        <v>16</v>
      </c>
      <c>
        <v>50</v>
      </c>
      <c>
        <v>0</v>
      </c>
      <c>
        <v>1</v>
      </c>
      <c>
        <v>1.8677617461374298</v>
      </c>
      <c>
        <v>34.667089807696506</v>
      </c>
      <c>
        <v>28.99807548822638</v>
      </c>
      <c>
        <v>11.495735005830618</v>
      </c>
      <c>
        <v>16.44002553900049</v>
      </c>
      <c>
        <v>9.991729768219882</v>
      </c>
      <c>
        <v>0</v>
      </c>
      <c>
        <v>1.1795390317914667</v>
      </c>
      <c>
        <v>104.63995638690278</v>
      </c>
    </row>
    <row>
      <c>
        <v>2610059</v>
      </c>
      <c>
        <v>1</v>
      </c>
      <c>
        <is>
          <t>İZMİR</t>
        </is>
      </c>
      <c>
        <v>ÇEŞME</v>
      </c>
      <c>
        <is>
          <t>OG Fideri</t>
        </is>
      </c>
      <c>
        <v>GÜNKENT TR-1 35-18-M00096_ILDIR KÖK M03_72091717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15.07.2023 22:35:11</t>
        </is>
      </c>
      <c>
        <is>
          <t>16.07.2023 00:46:35</t>
        </is>
      </c>
      <c>
        <v>2.19</v>
      </c>
      <c>
        <v>0</v>
      </c>
      <c>
        <v>341</v>
      </c>
      <c>
        <v>0</v>
      </c>
      <c>
        <v>0</v>
      </c>
      <c>
        <v>0</v>
      </c>
      <c>
        <v>9</v>
      </c>
      <c>
        <v>0</v>
      </c>
      <c>
        <v>0</v>
      </c>
      <c>
        <v>0</v>
      </c>
      <c>
        <v>271.53435039835045</v>
      </c>
      <c>
        <v>0</v>
      </c>
      <c>
        <v>0</v>
      </c>
      <c>
        <v>0</v>
      </c>
      <c>
        <v>23.871139230155006</v>
      </c>
      <c>
        <v>0</v>
      </c>
      <c>
        <v>0</v>
      </c>
      <c>
        <v>295.40548962850545</v>
      </c>
    </row>
    <row>
      <c>
        <v>2608917</v>
      </c>
      <c>
        <v>1</v>
      </c>
      <c>
        <is>
          <t>İZMİR</t>
        </is>
      </c>
      <c>
        <v>BERGAMA</v>
      </c>
      <c>
        <is>
          <t>OG Fideri</t>
        </is>
      </c>
      <c>
        <v>CENNET MAHALLESİ TR-3 35-16-M00136_DIREK TIPI TRAFO HUCRESI H01_2042460</v>
      </c>
      <c>
        <v>Şebeke Yenileme ve Kapasite Artışı Çalışması</v>
      </c>
      <c>
        <v>Dağıtım-OG</v>
      </c>
      <c>
        <v>Uzun</v>
      </c>
      <c>
        <v>Şebeke işletmecisi</v>
      </c>
      <c>
        <v>Bildirimli</v>
      </c>
      <c>
        <is>
          <t>15.07.2023 08:11:14</t>
        </is>
      </c>
      <c>
        <is>
          <t>15.07.2023 17:31:33</t>
        </is>
      </c>
      <c>
        <v>9.338611111</v>
      </c>
      <c>
        <v>0</v>
      </c>
      <c>
        <v>83</v>
      </c>
      <c>
        <v>0</v>
      </c>
      <c>
        <v>44</v>
      </c>
      <c>
        <v>0</v>
      </c>
      <c>
        <v>7</v>
      </c>
      <c>
        <v>0</v>
      </c>
      <c>
        <v>0</v>
      </c>
      <c>
        <v>0</v>
      </c>
      <c>
        <v>182.12285159769328</v>
      </c>
      <c>
        <v>0</v>
      </c>
      <c>
        <v>204.13766215325532</v>
      </c>
      <c>
        <v>0</v>
      </c>
      <c>
        <v>88.82166177362215</v>
      </c>
      <c>
        <v>0</v>
      </c>
      <c>
        <v>0</v>
      </c>
      <c>
        <v>475.08217552457074</v>
      </c>
    </row>
    <row>
      <c>
        <v>2609170</v>
      </c>
      <c>
        <v>2</v>
      </c>
      <c>
        <is>
          <t>MANİSA</t>
        </is>
      </c>
      <c>
        <v>SALİHLİ</v>
      </c>
      <c>
        <is>
          <t>OG Fideri</t>
        </is>
      </c>
      <c>
        <v>TR-174/A 45-78-L00736_TR-99/A L02_61394643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15.07.2023 15:12:25</t>
        </is>
      </c>
      <c>
        <is>
          <t>15.07.2023 15:25:47</t>
        </is>
      </c>
      <c>
        <v>0.222777777</v>
      </c>
      <c>
        <v>0</v>
      </c>
      <c>
        <v>347</v>
      </c>
      <c>
        <v>0</v>
      </c>
      <c>
        <v>1</v>
      </c>
      <c>
        <v>0</v>
      </c>
      <c>
        <v>12</v>
      </c>
      <c>
        <v>0</v>
      </c>
      <c>
        <v>0</v>
      </c>
      <c>
        <v>0</v>
      </c>
      <c>
        <v>15.76363059257363</v>
      </c>
      <c>
        <v>0</v>
      </c>
      <c>
        <v>0.7350076520548332</v>
      </c>
      <c>
        <v>0</v>
      </c>
      <c>
        <v>3.9068686352511266</v>
      </c>
      <c>
        <v>0</v>
      </c>
      <c>
        <v>0</v>
      </c>
      <c>
        <v>20.40550687987959</v>
      </c>
    </row>
    <row>
      <c>
        <v>2609996</v>
      </c>
      <c>
        <v>1</v>
      </c>
      <c>
        <is>
          <t>İZMİR</t>
        </is>
      </c>
      <c>
        <v>ÇEŞME</v>
      </c>
      <c>
        <is>
          <t>TM Fideri</t>
        </is>
      </c>
      <c>
        <v>ÇEŞME HAVZA TM 35-18-A00006_URLA-2 M11_2303445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15.07.2023 21:30:51</t>
        </is>
      </c>
      <c>
        <is>
          <t>15.07.2023 21:53:24</t>
        </is>
      </c>
      <c>
        <v>0.375833333</v>
      </c>
      <c>
        <v>0</v>
      </c>
      <c>
        <v>0</v>
      </c>
      <c>
        <v>0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0.049213966843151</v>
      </c>
      <c>
        <v>0</v>
      </c>
      <c>
        <v>0.049213966843151</v>
      </c>
    </row>
    <row>
      <c>
        <v>2609558</v>
      </c>
      <c>
        <v>1</v>
      </c>
      <c>
        <is>
          <t>MANİSA</t>
        </is>
      </c>
      <c>
        <v>TURGUTLU</v>
      </c>
      <c>
        <is>
          <t>Dağıtım Transformatörü</t>
        </is>
      </c>
      <c>
        <v>AVŞAR TR-3 45-83-L00351_45-83-L00351_2357127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15.07.2023 17:33:02</t>
        </is>
      </c>
      <c>
        <is>
          <t>15.07.2023 18:50:40</t>
        </is>
      </c>
      <c>
        <v>1.293888888</v>
      </c>
      <c>
        <v>0</v>
      </c>
      <c>
        <v>382</v>
      </c>
      <c>
        <v>0</v>
      </c>
      <c>
        <v>1</v>
      </c>
      <c>
        <v>0</v>
      </c>
      <c>
        <v>30</v>
      </c>
      <c>
        <v>0</v>
      </c>
      <c>
        <v>0</v>
      </c>
      <c>
        <v>0</v>
      </c>
      <c>
        <v>89.44646950466696</v>
      </c>
      <c>
        <v>0</v>
      </c>
      <c>
        <v>1.1625048186104552</v>
      </c>
      <c>
        <v>0</v>
      </c>
      <c>
        <v>16.20716025235187</v>
      </c>
      <c>
        <v>0</v>
      </c>
      <c>
        <v>0</v>
      </c>
      <c>
        <v>106.81613457562929</v>
      </c>
    </row>
    <row>
      <c>
        <v>2609890</v>
      </c>
      <c>
        <v>1</v>
      </c>
      <c>
        <is>
          <t>MANİSA</t>
        </is>
      </c>
      <c>
        <v>SARIGÖL</v>
      </c>
      <c>
        <is>
          <t>KÖK</t>
        </is>
      </c>
      <c>
        <v>TIRAZLI KÖK 45-79-M00079_BAHARLAR M06_72036244</v>
      </c>
      <c>
        <v>OG Fider Açması</v>
      </c>
      <c>
        <v>Dağıtım-OG</v>
      </c>
      <c>
        <v>Kısa</v>
      </c>
      <c>
        <v>Şebeke işletmecisi</v>
      </c>
      <c>
        <v>Bildirimsiz</v>
      </c>
      <c>
        <is>
          <t>15.07.2023 20:29:15</t>
        </is>
      </c>
      <c>
        <is>
          <t>15.07.2023 20:29:41</t>
        </is>
      </c>
      <c>
        <v>0.007222222</v>
      </c>
      <c>
        <v>4</v>
      </c>
      <c>
        <v>1672</v>
      </c>
      <c>
        <v>127</v>
      </c>
      <c>
        <v>404</v>
      </c>
      <c>
        <v>6</v>
      </c>
      <c>
        <v>78</v>
      </c>
      <c>
        <v>0</v>
      </c>
      <c>
        <v>0</v>
      </c>
      <c>
        <v>0.008569542684444445</v>
      </c>
      <c>
        <v>1.5435986548351293</v>
      </c>
      <c>
        <v>8.984405276595144</v>
      </c>
      <c>
        <v>18.564723067476127</v>
      </c>
      <c>
        <v>0.20966950424470263</v>
      </c>
      <c>
        <v>0.341074503624951</v>
      </c>
      <c>
        <v>0</v>
      </c>
      <c>
        <v>0</v>
      </c>
      <c>
        <v>29.652040549460498</v>
      </c>
    </row>
    <row>
      <c>
        <v>2608725</v>
      </c>
      <c>
        <v>1</v>
      </c>
      <c>
        <is>
          <t>İZMİR</t>
        </is>
      </c>
      <c>
        <v>ÖDEMİŞ</v>
      </c>
      <c>
        <is>
          <t>AG Fideri</t>
        </is>
      </c>
      <c>
        <v>KÜSKÜT TR-7 35-15-L00953_A_56358186_56358186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15.07.2023 03:07:34</t>
        </is>
      </c>
      <c>
        <is>
          <t>15.07.2023 05:26:58</t>
        </is>
      </c>
      <c>
        <v>2.323333333</v>
      </c>
      <c>
        <v>0</v>
      </c>
      <c>
        <v>4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1.8179428489373393</v>
      </c>
      <c>
        <v>0</v>
      </c>
      <c>
        <v>9.531702403878432</v>
      </c>
      <c>
        <v>0</v>
      </c>
      <c>
        <v>0</v>
      </c>
      <c>
        <v>0</v>
      </c>
      <c>
        <v>0</v>
      </c>
      <c>
        <v>11.34964525281577</v>
      </c>
    </row>
    <row>
      <c>
        <v>2609163</v>
      </c>
      <c>
        <v>1</v>
      </c>
      <c>
        <is>
          <t>İZMİR</t>
        </is>
      </c>
      <c>
        <v>BUCA</v>
      </c>
      <c>
        <is>
          <t>AG Fideri</t>
        </is>
      </c>
      <c>
        <v>K-4548 35-03-K04548_B_56367346_56367346</v>
      </c>
      <c>
        <v>AG Pano Faz Sigorta Atığı</v>
      </c>
      <c>
        <v>Dağıtım-AG</v>
      </c>
      <c>
        <v>Uzun</v>
      </c>
      <c>
        <v>Şebeke işletmecisi</v>
      </c>
      <c>
        <v>Bildirimsiz</v>
      </c>
      <c>
        <is>
          <t>15.07.2023 14:11:41</t>
        </is>
      </c>
      <c>
        <is>
          <t>15.07.2023 16:50:30</t>
        </is>
      </c>
      <c>
        <v>2.646944444</v>
      </c>
      <c>
        <v>0</v>
      </c>
      <c>
        <v>145</v>
      </c>
      <c>
        <v>0</v>
      </c>
      <c>
        <v>0</v>
      </c>
      <c>
        <v>0</v>
      </c>
      <c>
        <v>9</v>
      </c>
      <c>
        <v>0</v>
      </c>
      <c>
        <v>0</v>
      </c>
      <c>
        <v>0</v>
      </c>
      <c>
        <v>95.42285036099112</v>
      </c>
      <c>
        <v>0</v>
      </c>
      <c>
        <v>0</v>
      </c>
      <c>
        <v>0</v>
      </c>
      <c>
        <v>31.489921931993933</v>
      </c>
      <c>
        <v>0</v>
      </c>
      <c>
        <v>0</v>
      </c>
      <c>
        <v>126.91277229298505</v>
      </c>
    </row>
    <row>
      <c>
        <v>2608771</v>
      </c>
      <c>
        <v>1</v>
      </c>
      <c>
        <is>
          <t>İZMİR</t>
        </is>
      </c>
      <c>
        <v>KİRAZ</v>
      </c>
      <c>
        <is>
          <t>AG Fideri</t>
        </is>
      </c>
      <c>
        <v>KARABURÇ TR-5 DURSUN BEY 35-31-L00264_47945789_56398826_56398826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15.07.2023 06:27:52</t>
        </is>
      </c>
      <c>
        <is>
          <t>15.07.2023 07:35:12</t>
        </is>
      </c>
      <c>
        <v>1.122222222</v>
      </c>
      <c>
        <v>0</v>
      </c>
      <c>
        <v>40</v>
      </c>
      <c>
        <v>0</v>
      </c>
      <c>
        <v>14</v>
      </c>
      <c>
        <v>0</v>
      </c>
      <c>
        <v>12</v>
      </c>
      <c>
        <v>0</v>
      </c>
      <c>
        <v>0</v>
      </c>
      <c>
        <v>0</v>
      </c>
      <c>
        <v>5.229850629998694</v>
      </c>
      <c>
        <v>0</v>
      </c>
      <c>
        <v>23.066298581796907</v>
      </c>
      <c>
        <v>0</v>
      </c>
      <c>
        <v>7.370989449770448</v>
      </c>
      <c>
        <v>0</v>
      </c>
      <c>
        <v>0</v>
      </c>
      <c>
        <v>35.66713866156605</v>
      </c>
    </row>
    <row>
      <c>
        <v>2608768</v>
      </c>
      <c>
        <v>1</v>
      </c>
      <c>
        <is>
          <t>İZMİR</t>
        </is>
      </c>
      <c>
        <v>BORNOVA</v>
      </c>
      <c>
        <is>
          <t>OG Fideri</t>
        </is>
      </c>
      <c>
        <v>M-1 35-02-M00001_M-1269 M12_78582489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15.07.2023 06:17:20</t>
        </is>
      </c>
      <c>
        <is>
          <t>15.07.2023 06:36:01</t>
        </is>
      </c>
      <c>
        <v>0.311388888</v>
      </c>
      <c>
        <v>0</v>
      </c>
      <c>
        <v>3171</v>
      </c>
      <c>
        <v>1</v>
      </c>
      <c>
        <v>3</v>
      </c>
      <c>
        <v>14</v>
      </c>
      <c>
        <v>1367</v>
      </c>
      <c>
        <v>7</v>
      </c>
      <c>
        <v>46</v>
      </c>
      <c>
        <v>0</v>
      </c>
      <c>
        <v>155.6327234127382</v>
      </c>
      <c>
        <v>51.74832570329996</v>
      </c>
      <c>
        <v>0.650917784846277</v>
      </c>
      <c>
        <v>15.965131192045158</v>
      </c>
      <c>
        <v>224.10540979361159</v>
      </c>
      <c>
        <v>40.89494795771253</v>
      </c>
      <c>
        <v>160.28193701290644</v>
      </c>
      <c>
        <v>649.2793928571601</v>
      </c>
    </row>
    <row>
      <c>
        <v>2610096</v>
      </c>
      <c>
        <v>1</v>
      </c>
      <c>
        <is>
          <t>MANİSA</t>
        </is>
      </c>
      <c>
        <v>ŞEHZADELER</v>
      </c>
      <c>
        <is>
          <t>KÖK</t>
        </is>
      </c>
      <c>
        <v>BEYDERE KÖK 45-71-M00128_SELİMŞAHLAR M02_50217151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15.07.2023 23:14:04</t>
        </is>
      </c>
      <c>
        <is>
          <t>15.07.2023 23:17:55</t>
        </is>
      </c>
      <c>
        <v>0.064166666</v>
      </c>
      <c>
        <v>2</v>
      </c>
      <c>
        <v>1034</v>
      </c>
      <c>
        <v>100</v>
      </c>
      <c>
        <v>128</v>
      </c>
      <c>
        <v>8</v>
      </c>
      <c>
        <v>126</v>
      </c>
      <c>
        <v>4</v>
      </c>
      <c>
        <v>0</v>
      </c>
      <c>
        <v>0.4215584850082439</v>
      </c>
      <c>
        <v>12.418199656087854</v>
      </c>
      <c>
        <v>60.407951593744095</v>
      </c>
      <c>
        <v>41.43785005791352</v>
      </c>
      <c>
        <v>3.4328995389021215</v>
      </c>
      <c>
        <v>3.603209526376236</v>
      </c>
      <c>
        <v>10.044005689040784</v>
      </c>
      <c>
        <v>0</v>
      </c>
      <c>
        <v>131.76567454707285</v>
      </c>
    </row>
    <row>
      <c>
        <v>2609624</v>
      </c>
      <c>
        <v>1</v>
      </c>
      <c>
        <is>
          <t>MANİSA</t>
        </is>
      </c>
      <c>
        <v>AKHİSAR</v>
      </c>
      <c>
        <is>
          <t>Saha Dağıtım Kutusu (SDK)</t>
        </is>
      </c>
      <c>
        <v>TR-2/30-A 45-72-L00060_A A01_65858051</v>
      </c>
      <c>
        <v>AG Pano Faz Sigorta Atığı</v>
      </c>
      <c>
        <v>Dağıtım-AG</v>
      </c>
      <c>
        <v>Uzun</v>
      </c>
      <c>
        <v>Şebeke işletmecisi</v>
      </c>
      <c>
        <v>Bildirimsiz</v>
      </c>
      <c>
        <is>
          <t>15.07.2023 18:06:43</t>
        </is>
      </c>
      <c>
        <is>
          <t>15.07.2023 19:10:50</t>
        </is>
      </c>
      <c>
        <v>1.068611111</v>
      </c>
      <c>
        <v>0</v>
      </c>
      <c>
        <v>0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20.736159499465973</v>
      </c>
      <c>
        <v>0</v>
      </c>
      <c>
        <v>0</v>
      </c>
      <c>
        <v>20.736159499465973</v>
      </c>
    </row>
    <row>
      <c>
        <v>2609103</v>
      </c>
      <c>
        <v>1</v>
      </c>
      <c>
        <is>
          <t>İZMİR</t>
        </is>
      </c>
      <c>
        <v>BORNOVA</v>
      </c>
      <c>
        <is>
          <t>Saha Dağıtım Kutusu (SDK)</t>
        </is>
      </c>
      <c>
        <v>K-434 35-02-K00434_A A1B_5810054</v>
      </c>
      <c>
        <v>AG Yeraltı Kablo Arızası</v>
      </c>
      <c>
        <v>Dağıtım-AG</v>
      </c>
      <c>
        <v>Uzun</v>
      </c>
      <c>
        <v>Şebeke işletmecisi</v>
      </c>
      <c>
        <v>Bildirimsiz</v>
      </c>
      <c>
        <is>
          <t>15.07.2023 10:23:32</t>
        </is>
      </c>
      <c>
        <is>
          <t>15.07.2023 18:56:52</t>
        </is>
      </c>
      <c>
        <v>8.555555555</v>
      </c>
      <c>
        <v>0</v>
      </c>
      <c>
        <v>128</v>
      </c>
      <c>
        <v>0</v>
      </c>
      <c>
        <v>0</v>
      </c>
      <c>
        <v>0</v>
      </c>
      <c>
        <v>44</v>
      </c>
      <c>
        <v>0</v>
      </c>
      <c>
        <v>1</v>
      </c>
      <c>
        <v>0</v>
      </c>
      <c>
        <v>245.6904526508827</v>
      </c>
      <c>
        <v>0</v>
      </c>
      <c>
        <v>0</v>
      </c>
      <c>
        <v>0</v>
      </c>
      <c>
        <v>220.985507186573</v>
      </c>
      <c>
        <v>0</v>
      </c>
      <c>
        <v>82.10947799168899</v>
      </c>
      <c>
        <v>548.7854378291447</v>
      </c>
    </row>
    <row>
      <c>
        <v>2609810</v>
      </c>
      <c>
        <v>1</v>
      </c>
      <c>
        <is>
          <t>İZMİR</t>
        </is>
      </c>
      <c>
        <v>ÖDEMİŞ</v>
      </c>
      <c>
        <is>
          <t>Dağıtım Transformatörü</t>
        </is>
      </c>
      <c>
        <v>TR-164 35-15-M00164_35-15-M00164_2370631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15.07.2023 19:47:31</t>
        </is>
      </c>
      <c>
        <is>
          <t>15.07.2023 22:30:38</t>
        </is>
      </c>
      <c>
        <v>2.718611111</v>
      </c>
      <c>
        <v>0</v>
      </c>
      <c>
        <v>26</v>
      </c>
      <c>
        <v>0</v>
      </c>
      <c>
        <v>19</v>
      </c>
      <c>
        <v>0</v>
      </c>
      <c>
        <v>10</v>
      </c>
      <c>
        <v>0</v>
      </c>
      <c>
        <v>0</v>
      </c>
      <c>
        <v>0</v>
      </c>
      <c>
        <v>38.6461082609097</v>
      </c>
      <c>
        <v>0</v>
      </c>
      <c>
        <v>169.6362615546239</v>
      </c>
      <c>
        <v>0</v>
      </c>
      <c>
        <v>42.883497067203216</v>
      </c>
      <c>
        <v>0</v>
      </c>
      <c>
        <v>0</v>
      </c>
      <c>
        <v>251.16586688273682</v>
      </c>
    </row>
    <row>
      <c>
        <v>2608977</v>
      </c>
      <c>
        <v>1</v>
      </c>
      <c>
        <is>
          <t>İZMİR</t>
        </is>
      </c>
      <c>
        <v>BAYINDIR</v>
      </c>
      <c>
        <is>
          <t>DM</t>
        </is>
      </c>
      <c>
        <v>BAYINDIR İM 35-20-A00001_ZEYTİNOVA-2 L02_2309886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15.07.2023 11:10:14</t>
        </is>
      </c>
      <c>
        <is>
          <t>15.07.2023 11:53:00</t>
        </is>
      </c>
      <c>
        <v>0.712777777</v>
      </c>
      <c>
        <v>0</v>
      </c>
      <c>
        <v>3212</v>
      </c>
      <c>
        <v>11</v>
      </c>
      <c>
        <v>736</v>
      </c>
      <c>
        <v>23</v>
      </c>
      <c>
        <v>832</v>
      </c>
      <c>
        <v>3</v>
      </c>
      <c>
        <v>0</v>
      </c>
      <c>
        <v>0</v>
      </c>
      <c>
        <v>377.77241068354795</v>
      </c>
      <c>
        <v>30.583658227936</v>
      </c>
      <c>
        <v>625.6457174871598</v>
      </c>
      <c>
        <v>167.0871167518942</v>
      </c>
      <c>
        <v>432.2971535840269</v>
      </c>
      <c>
        <v>121.19887169115844</v>
      </c>
      <c>
        <v>0</v>
      </c>
      <c>
        <v>1754.584928425723</v>
      </c>
    </row>
    <row>
      <c>
        <v>2609936</v>
      </c>
      <c>
        <v>1</v>
      </c>
      <c>
        <is>
          <t>MANİSA</t>
        </is>
      </c>
      <c>
        <v>SELENDİ</v>
      </c>
      <c>
        <is>
          <t>Dağıtım Transformatörü</t>
        </is>
      </c>
      <c>
        <v>ÇIKRIKÇI TR-1 45-81-M00206_45-81-M00206_2376292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15.07.2023 20:52:31</t>
        </is>
      </c>
      <c>
        <is>
          <t>15.07.2023 21:34:46</t>
        </is>
      </c>
      <c>
        <v>0.704166666</v>
      </c>
      <c>
        <v>0</v>
      </c>
      <c>
        <v>178</v>
      </c>
      <c>
        <v>0</v>
      </c>
      <c>
        <v>1</v>
      </c>
      <c>
        <v>0</v>
      </c>
      <c>
        <v>6</v>
      </c>
      <c>
        <v>0</v>
      </c>
      <c>
        <v>0</v>
      </c>
      <c>
        <v>0</v>
      </c>
      <c>
        <v>15.49664617791142</v>
      </c>
      <c>
        <v>0</v>
      </c>
      <c>
        <v>0.02300550988015464</v>
      </c>
      <c>
        <v>0</v>
      </c>
      <c>
        <v>1.3543614983904744</v>
      </c>
      <c>
        <v>0</v>
      </c>
      <c>
        <v>0</v>
      </c>
      <c>
        <v>16.87401318618205</v>
      </c>
    </row>
    <row>
      <c>
        <v>2610079</v>
      </c>
      <c>
        <v>1</v>
      </c>
      <c>
        <is>
          <t>İZMİR</t>
        </is>
      </c>
      <c>
        <v>TORBALI</v>
      </c>
      <c>
        <is>
          <t>AG Fideri</t>
        </is>
      </c>
      <c>
        <v>ATALAN TR-1 35-26-L00248_C_91059299_91059299</v>
      </c>
      <c>
        <v>AG Tel Kopuğu</v>
      </c>
      <c>
        <v>Dağıtım-AG</v>
      </c>
      <c>
        <v>Uzun</v>
      </c>
      <c>
        <v>Şebeke işletmecisi</v>
      </c>
      <c>
        <v>Bildirimsiz</v>
      </c>
      <c>
        <is>
          <t>15.07.2023 22:51:56</t>
        </is>
      </c>
      <c>
        <is>
          <t>16.07.2023 02:05:48</t>
        </is>
      </c>
      <c>
        <v>3.231111111</v>
      </c>
      <c>
        <v>0</v>
      </c>
      <c>
        <v>141</v>
      </c>
      <c>
        <v>0</v>
      </c>
      <c>
        <v>2</v>
      </c>
      <c>
        <v>0</v>
      </c>
      <c>
        <v>10</v>
      </c>
      <c>
        <v>0</v>
      </c>
      <c>
        <v>0</v>
      </c>
      <c>
        <v>0</v>
      </c>
      <c>
        <v>104.65494937469889</v>
      </c>
      <c>
        <v>0</v>
      </c>
      <c>
        <v>13.005157023134924</v>
      </c>
      <c>
        <v>0</v>
      </c>
      <c>
        <v>13.111234510225101</v>
      </c>
      <c>
        <v>0</v>
      </c>
      <c>
        <v>0</v>
      </c>
      <c>
        <v>130.7713409080589</v>
      </c>
    </row>
    <row>
      <c>
        <v>2609083</v>
      </c>
      <c>
        <v>1</v>
      </c>
      <c>
        <is>
          <t>İZMİR</t>
        </is>
      </c>
      <c>
        <v>ÇEŞME</v>
      </c>
      <c>
        <is>
          <t>Saha Dağıtım Kutusu (SDK)</t>
        </is>
      </c>
      <c>
        <v>L-426 ESKİ GARAJ 35-18-L00426_A a1_5945316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15.07.2023 12:45:34</t>
        </is>
      </c>
      <c>
        <is>
          <t>15.07.2023 19:57:45</t>
        </is>
      </c>
      <c>
        <v>7.203055555</v>
      </c>
      <c>
        <v>0</v>
      </c>
      <c>
        <v>41</v>
      </c>
      <c>
        <v>0</v>
      </c>
      <c>
        <v>0</v>
      </c>
      <c>
        <v>0</v>
      </c>
      <c>
        <v>24</v>
      </c>
      <c>
        <v>0</v>
      </c>
      <c>
        <v>0</v>
      </c>
      <c>
        <v>0</v>
      </c>
      <c>
        <v>155.00317110098803</v>
      </c>
      <c>
        <v>0</v>
      </c>
      <c>
        <v>0</v>
      </c>
      <c>
        <v>0</v>
      </c>
      <c>
        <v>426.90054672603736</v>
      </c>
      <c>
        <v>0</v>
      </c>
      <c>
        <v>0</v>
      </c>
      <c>
        <v>581.9037178270254</v>
      </c>
    </row>
    <row>
      <c>
        <v>2609867</v>
      </c>
      <c>
        <v>1</v>
      </c>
      <c>
        <is>
          <t>İZMİR</t>
        </is>
      </c>
      <c>
        <v>DİKİLİ</v>
      </c>
      <c>
        <is>
          <t>AG Fideri</t>
        </is>
      </c>
      <c>
        <v>ÇANDARLI TR-17 35-30-M00017_B_56363751_56363751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15.07.2023 20:14:21</t>
        </is>
      </c>
      <c>
        <is>
          <t>15.07.2023 23:35:04</t>
        </is>
      </c>
      <c>
        <v>3.345277777</v>
      </c>
      <c>
        <v>0</v>
      </c>
      <c>
        <v>217</v>
      </c>
      <c>
        <v>0</v>
      </c>
      <c>
        <v>0</v>
      </c>
      <c>
        <v>0</v>
      </c>
      <c>
        <v>10</v>
      </c>
      <c>
        <v>0</v>
      </c>
      <c>
        <v>0</v>
      </c>
      <c>
        <v>0</v>
      </c>
      <c>
        <v>133.8026906722177</v>
      </c>
      <c>
        <v>0</v>
      </c>
      <c>
        <v>0</v>
      </c>
      <c>
        <v>0</v>
      </c>
      <c>
        <v>16.65512014313054</v>
      </c>
      <c>
        <v>0</v>
      </c>
      <c>
        <v>0</v>
      </c>
      <c>
        <v>150.45781081534824</v>
      </c>
    </row>
    <row>
      <c>
        <v>2608848</v>
      </c>
      <c>
        <v>1</v>
      </c>
      <c>
        <is>
          <t>İZMİR</t>
        </is>
      </c>
      <c>
        <v>GÜZELBAHÇE</v>
      </c>
      <c>
        <is>
          <t>AG Fideri</t>
        </is>
      </c>
      <c>
        <v>K-1924 35-10-K01924_C_56374059_56374059</v>
      </c>
      <c>
        <v>AG Tel Kopuğu</v>
      </c>
      <c>
        <v>Dağıtım-AG</v>
      </c>
      <c>
        <v>Uzun</v>
      </c>
      <c>
        <v>Şebeke işletmecisi</v>
      </c>
      <c>
        <v>Bildirimsiz</v>
      </c>
      <c>
        <is>
          <t>15.07.2023 09:10:40</t>
        </is>
      </c>
      <c>
        <is>
          <t>15.07.2023 11:52:00</t>
        </is>
      </c>
      <c>
        <v>2.688888888</v>
      </c>
      <c>
        <v>0</v>
      </c>
      <c>
        <v>81</v>
      </c>
      <c>
        <v>0</v>
      </c>
      <c>
        <v>7</v>
      </c>
      <c>
        <v>0</v>
      </c>
      <c>
        <v>16</v>
      </c>
      <c>
        <v>0</v>
      </c>
      <c>
        <v>0</v>
      </c>
      <c>
        <v>0</v>
      </c>
      <c>
        <v>60.54098288221926</v>
      </c>
      <c>
        <v>0</v>
      </c>
      <c>
        <v>4.416093197098026</v>
      </c>
      <c>
        <v>0</v>
      </c>
      <c>
        <v>49.922184611557945</v>
      </c>
      <c>
        <v>0</v>
      </c>
      <c>
        <v>0</v>
      </c>
      <c>
        <v>114.87926069087524</v>
      </c>
    </row>
    <row>
      <c>
        <v>2609389</v>
      </c>
      <c>
        <v>1</v>
      </c>
      <c>
        <is>
          <t>MANİSA</t>
        </is>
      </c>
      <c>
        <v>SALİHLİ</v>
      </c>
      <c>
        <is>
          <t>AG Fideri</t>
        </is>
      </c>
      <c>
        <v>MERSİNLİ TR-3 45-78-M00937_A_91012492_91012492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15.07.2023 15:54:40</t>
        </is>
      </c>
      <c>
        <is>
          <t>15.07.2023 17:28:38</t>
        </is>
      </c>
      <c>
        <v>1.566111111</v>
      </c>
      <c>
        <v>0</v>
      </c>
      <c>
        <v>59</v>
      </c>
      <c>
        <v>0</v>
      </c>
      <c>
        <v>1</v>
      </c>
      <c>
        <v>0</v>
      </c>
      <c>
        <v>1</v>
      </c>
      <c>
        <v>0</v>
      </c>
      <c>
        <v>0</v>
      </c>
      <c>
        <v>0</v>
      </c>
      <c>
        <v>20.7293511657543</v>
      </c>
      <c>
        <v>0</v>
      </c>
      <c>
        <v>4.97916050918</v>
      </c>
      <c>
        <v>0</v>
      </c>
      <c>
        <v>0.2544514138657138</v>
      </c>
      <c>
        <v>0</v>
      </c>
      <c>
        <v>0</v>
      </c>
      <c>
        <v>25.962963088800013</v>
      </c>
    </row>
    <row>
      <c>
        <v>2609873</v>
      </c>
      <c>
        <v>1</v>
      </c>
      <c>
        <is>
          <t>MANİSA</t>
        </is>
      </c>
      <c>
        <v>AKHİSAR</v>
      </c>
      <c>
        <is>
          <t>AG Fideri</t>
        </is>
      </c>
      <c>
        <v>SELÇİKLİ TR-2 45-72-L00164_C_91449199_91449199</v>
      </c>
      <c>
        <v>AG Pano Faz Sigorta Atığı</v>
      </c>
      <c>
        <v>Dağıtım-AG</v>
      </c>
      <c>
        <v>Uzun</v>
      </c>
      <c>
        <v>Şebeke işletmecisi</v>
      </c>
      <c>
        <v>Bildirimsiz</v>
      </c>
      <c>
        <is>
          <t>15.07.2023 20:20:16</t>
        </is>
      </c>
      <c>
        <is>
          <t>15.07.2023 22:18:43</t>
        </is>
      </c>
      <c>
        <v>1.974166666</v>
      </c>
      <c>
        <v>0</v>
      </c>
      <c>
        <v>80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22.314050675002218</v>
      </c>
      <c>
        <v>0</v>
      </c>
      <c>
        <v>0</v>
      </c>
      <c>
        <v>0</v>
      </c>
      <c>
        <v>0.15200254205323555</v>
      </c>
      <c>
        <v>0</v>
      </c>
      <c>
        <v>0</v>
      </c>
      <c>
        <v>22.466053217055453</v>
      </c>
    </row>
    <row>
      <c>
        <v>2609040</v>
      </c>
      <c>
        <v>1</v>
      </c>
      <c>
        <is>
          <t>İZMİR</t>
        </is>
      </c>
      <c>
        <v>TORBALI</v>
      </c>
      <c>
        <is>
          <t>AG Fideri</t>
        </is>
      </c>
      <c>
        <v>ÇAYBAŞI DM-1/11 35-26-L00215__56358351_56358351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15.07.2023 11:18:38</t>
        </is>
      </c>
      <c>
        <is>
          <t>15.07.2023 13:13:00</t>
        </is>
      </c>
      <c>
        <v>1.906111111</v>
      </c>
      <c>
        <v>0</v>
      </c>
      <c>
        <v>15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8.19816586826142</v>
      </c>
      <c>
        <v>0</v>
      </c>
      <c>
        <v>8.568506418864175</v>
      </c>
      <c>
        <v>0</v>
      </c>
      <c>
        <v>0</v>
      </c>
      <c>
        <v>0</v>
      </c>
      <c>
        <v>0</v>
      </c>
      <c>
        <v>16.766672287125594</v>
      </c>
    </row>
    <row>
      <c>
        <v>2608828</v>
      </c>
      <c>
        <v>1</v>
      </c>
      <c>
        <is>
          <t>MANİSA</t>
        </is>
      </c>
      <c>
        <v>DEMİRCİ</v>
      </c>
      <c>
        <is>
          <t>OG Fideri</t>
        </is>
      </c>
      <c>
        <v>YARBASAN KÖK 45-74-M00119_HatBaşıAyırıcı_77952860 M03_77952860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15.07.2023 08:55:06</t>
        </is>
      </c>
      <c>
        <is>
          <t>15.07.2023 10:40:00</t>
        </is>
      </c>
      <c>
        <v>1.748333333</v>
      </c>
      <c>
        <v>0</v>
      </c>
      <c>
        <v>786</v>
      </c>
      <c>
        <v>0</v>
      </c>
      <c>
        <v>10</v>
      </c>
      <c>
        <v>0</v>
      </c>
      <c>
        <v>78</v>
      </c>
      <c>
        <v>0</v>
      </c>
      <c>
        <v>0</v>
      </c>
      <c>
        <v>0</v>
      </c>
      <c>
        <v>131.70785888341922</v>
      </c>
      <c>
        <v>0</v>
      </c>
      <c>
        <v>4.788040301359605</v>
      </c>
      <c>
        <v>0</v>
      </c>
      <c>
        <v>44.08683755887661</v>
      </c>
      <c>
        <v>0</v>
      </c>
      <c>
        <v>0</v>
      </c>
      <c>
        <v>180.58273674365546</v>
      </c>
    </row>
    <row>
      <c>
        <v>2609183</v>
      </c>
      <c>
        <v>1</v>
      </c>
      <c>
        <is>
          <t>İZMİR</t>
        </is>
      </c>
      <c>
        <v>MENEMEN</v>
      </c>
      <c>
        <is>
          <t>Dağıtım Transformatörü</t>
        </is>
      </c>
      <c>
        <v>MALTEPE TR-1 35-28-M00444_35-28-M00444_2351296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15.07.2023 14:22:17</t>
        </is>
      </c>
      <c>
        <is>
          <t>15.07.2023 15:49:11</t>
        </is>
      </c>
      <c>
        <v>1.448333333</v>
      </c>
      <c>
        <v>0</v>
      </c>
      <c>
        <v>153</v>
      </c>
      <c>
        <v>0</v>
      </c>
      <c>
        <v>0</v>
      </c>
      <c>
        <v>0</v>
      </c>
      <c>
        <v>13</v>
      </c>
      <c>
        <v>0</v>
      </c>
      <c>
        <v>0</v>
      </c>
      <c>
        <v>0</v>
      </c>
      <c>
        <v>42.6563281224173</v>
      </c>
      <c>
        <v>0</v>
      </c>
      <c>
        <v>0</v>
      </c>
      <c>
        <v>0</v>
      </c>
      <c>
        <v>30.709180145283977</v>
      </c>
      <c>
        <v>0</v>
      </c>
      <c>
        <v>0</v>
      </c>
      <c>
        <v>73.36550826770127</v>
      </c>
    </row>
    <row>
      <c>
        <v>2609870</v>
      </c>
      <c>
        <v>1</v>
      </c>
      <c>
        <is>
          <t>İZMİR</t>
        </is>
      </c>
      <c>
        <v>KONAK</v>
      </c>
      <c>
        <is>
          <t>Dağıtım Transformatörü</t>
        </is>
      </c>
      <c>
        <v>K-2007 35-01-K02007_35-01-K02007_2377128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15.07.2023 19:57:05</t>
        </is>
      </c>
      <c>
        <is>
          <t>15.07.2023 21:35:55</t>
        </is>
      </c>
      <c>
        <v>1.647222222</v>
      </c>
      <c>
        <v>0</v>
      </c>
      <c>
        <v>740</v>
      </c>
      <c>
        <v>0</v>
      </c>
      <c>
        <v>0</v>
      </c>
      <c>
        <v>0</v>
      </c>
      <c>
        <v>97</v>
      </c>
      <c>
        <v>0</v>
      </c>
      <c>
        <v>0</v>
      </c>
      <c>
        <v>0</v>
      </c>
      <c>
        <v>282.36946196479795</v>
      </c>
      <c>
        <v>0</v>
      </c>
      <c>
        <v>0</v>
      </c>
      <c>
        <v>0</v>
      </c>
      <c>
        <v>64.34415457293933</v>
      </c>
      <c>
        <v>0</v>
      </c>
      <c>
        <v>0</v>
      </c>
      <c>
        <v>346.71361653773727</v>
      </c>
    </row>
    <row>
      <c>
        <v>2610039</v>
      </c>
      <c>
        <v>1</v>
      </c>
      <c>
        <is>
          <t>MANİSA</t>
        </is>
      </c>
      <c>
        <v>SALİHLİ</v>
      </c>
      <c>
        <is>
          <t>Dağıtım Transformatörü</t>
        </is>
      </c>
      <c>
        <v>BEZİRGANLI ÇAMLIK TR-1 45-78-M00250_45-78-M00250_2350325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15.07.2023 22:06:11</t>
        </is>
      </c>
      <c>
        <is>
          <t>16.07.2023 01:41:17</t>
        </is>
      </c>
      <c>
        <v>3.585</v>
      </c>
      <c>
        <v>0</v>
      </c>
      <c>
        <v>14</v>
      </c>
      <c>
        <v>0</v>
      </c>
      <c>
        <v>6</v>
      </c>
      <c>
        <v>0</v>
      </c>
      <c>
        <v>3</v>
      </c>
      <c>
        <v>0</v>
      </c>
      <c>
        <v>0</v>
      </c>
      <c>
        <v>0</v>
      </c>
      <c>
        <v>10.126796468624988</v>
      </c>
      <c>
        <v>0</v>
      </c>
      <c>
        <v>68.0893979750556</v>
      </c>
      <c>
        <v>0</v>
      </c>
      <c>
        <v>4.070007356549787</v>
      </c>
      <c>
        <v>0</v>
      </c>
      <c>
        <v>0</v>
      </c>
      <c>
        <v>82.28620180023037</v>
      </c>
    </row>
    <row>
      <c>
        <v>2609707</v>
      </c>
      <c>
        <v>1</v>
      </c>
      <c>
        <is>
          <t>İZMİR</t>
        </is>
      </c>
      <c>
        <v>KINIK</v>
      </c>
      <c>
        <is>
          <t>Dağıtım Transformatörü</t>
        </is>
      </c>
      <c>
        <v>ARAPLI TR-1 35-16-M00747_35-16-M00747_2348454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15.07.2023 18:48:56</t>
        </is>
      </c>
      <c>
        <is>
          <t>15.07.2023 20:07:56</t>
        </is>
      </c>
      <c>
        <v>1.316666666</v>
      </c>
      <c>
        <v>0</v>
      </c>
      <c>
        <v>23</v>
      </c>
      <c>
        <v>0</v>
      </c>
      <c>
        <v>20</v>
      </c>
      <c>
        <v>0</v>
      </c>
      <c>
        <v>7</v>
      </c>
      <c>
        <v>0</v>
      </c>
      <c>
        <v>0</v>
      </c>
      <c>
        <v>0</v>
      </c>
      <c>
        <v>13.782574539546228</v>
      </c>
      <c>
        <v>0</v>
      </c>
      <c>
        <v>53.32601561555995</v>
      </c>
      <c>
        <v>0</v>
      </c>
      <c>
        <v>7.341666876154562</v>
      </c>
      <c>
        <v>0</v>
      </c>
      <c>
        <v>0</v>
      </c>
      <c>
        <v>74.45025703126075</v>
      </c>
    </row>
    <row>
      <c>
        <v>2608874</v>
      </c>
      <c>
        <v>1</v>
      </c>
      <c>
        <is>
          <t>İZMİR</t>
        </is>
      </c>
      <c>
        <v>TORBALI</v>
      </c>
      <c>
        <is>
          <t>AG Fideri</t>
        </is>
      </c>
      <c>
        <v>TR-18 35-26-M00018__81596539_81596539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15.07.2023 08:50:48</t>
        </is>
      </c>
      <c>
        <is>
          <t>15.07.2023 10:17:00</t>
        </is>
      </c>
      <c>
        <v>1.436666666</v>
      </c>
      <c>
        <v>0</v>
      </c>
      <c>
        <v>11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3.2101690492666664</v>
      </c>
      <c>
        <v>0</v>
      </c>
      <c>
        <v>0</v>
      </c>
      <c>
        <v>0</v>
      </c>
      <c>
        <v>0</v>
      </c>
      <c>
        <v>0</v>
      </c>
      <c>
        <v>0</v>
      </c>
      <c>
        <v>3.2101690492666664</v>
      </c>
    </row>
    <row>
      <c>
        <v>2609538</v>
      </c>
      <c>
        <v>1</v>
      </c>
      <c>
        <is>
          <t>İZMİR</t>
        </is>
      </c>
      <c>
        <v>SEFERİHİSAR</v>
      </c>
      <c>
        <is>
          <t>Kullanıcı Bağlantı Hattı</t>
        </is>
      </c>
      <c>
        <v>L-83 35-14-L00083_956653519_956653519</v>
      </c>
      <c>
        <v>AG Branşman Yeraltı Kablo Arızası</v>
      </c>
      <c>
        <v>Dağıtım-AG</v>
      </c>
      <c>
        <v>Uzun</v>
      </c>
      <c>
        <v>Şebeke işletmecisi</v>
      </c>
      <c>
        <v>Bildirimsiz</v>
      </c>
      <c>
        <is>
          <t>15.07.2023 17:25:42</t>
        </is>
      </c>
      <c>
        <is>
          <t>15.07.2023 19:30:17</t>
        </is>
      </c>
      <c>
        <v>2.076388888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</row>
    <row>
      <c>
        <v>2610016</v>
      </c>
      <c>
        <v>1</v>
      </c>
      <c>
        <is>
          <t>İZMİR</t>
        </is>
      </c>
      <c>
        <v>SEFERİHİSAR</v>
      </c>
      <c>
        <is>
          <t>Dağıtım Transformatörü</t>
        </is>
      </c>
      <c>
        <v>L-20 DÖRT YOL KAVŞAĞI 35-14-L00020_35-14-L00020_72208254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15.07.2023 21:47:56</t>
        </is>
      </c>
      <c>
        <is>
          <t>15.07.2023 22:07:18</t>
        </is>
      </c>
      <c>
        <v>0.322777777</v>
      </c>
      <c>
        <v>0</v>
      </c>
      <c>
        <v>435</v>
      </c>
      <c>
        <v>0</v>
      </c>
      <c>
        <v>12</v>
      </c>
      <c>
        <v>0</v>
      </c>
      <c>
        <v>24</v>
      </c>
      <c>
        <v>0</v>
      </c>
      <c>
        <v>0</v>
      </c>
      <c>
        <v>0</v>
      </c>
      <c>
        <v>36.731811136921614</v>
      </c>
      <c>
        <v>0</v>
      </c>
      <c>
        <v>1.4778840307426302</v>
      </c>
      <c>
        <v>0</v>
      </c>
      <c>
        <v>20.43286965029254</v>
      </c>
      <c>
        <v>0</v>
      </c>
      <c>
        <v>0</v>
      </c>
      <c>
        <v>58.64256481795678</v>
      </c>
    </row>
    <row>
      <c>
        <v>2609020</v>
      </c>
      <c>
        <v>1</v>
      </c>
      <c>
        <is>
          <t>İZMİR</t>
        </is>
      </c>
      <c>
        <v>KARABAĞLAR</v>
      </c>
      <c>
        <is>
          <t>Dağıtım Transformatörü</t>
        </is>
      </c>
      <c>
        <v>K-4425 35-01-K04425_35-01-K04425_2347210</v>
      </c>
      <c>
        <v>Şebeke Yenileme ve Kapasite Artışı Çalışması</v>
      </c>
      <c>
        <v>Dağıtım-AG</v>
      </c>
      <c>
        <v>Uzun</v>
      </c>
      <c>
        <v>Şebeke işletmecisi</v>
      </c>
      <c>
        <v>Bildirimli</v>
      </c>
      <c>
        <is>
          <t>15.07.2023 10:37:35</t>
        </is>
      </c>
      <c>
        <is>
          <t>15.07.2023 20:53:00</t>
        </is>
      </c>
      <c>
        <v>10.256944444</v>
      </c>
      <c>
        <v>0</v>
      </c>
      <c>
        <v>130</v>
      </c>
      <c>
        <v>0</v>
      </c>
      <c>
        <v>0</v>
      </c>
      <c>
        <v>0</v>
      </c>
      <c>
        <v>13</v>
      </c>
      <c>
        <v>0</v>
      </c>
      <c>
        <v>0</v>
      </c>
      <c>
        <v>0</v>
      </c>
      <c>
        <v>320.02838112045373</v>
      </c>
      <c>
        <v>0</v>
      </c>
      <c>
        <v>0</v>
      </c>
      <c>
        <v>0</v>
      </c>
      <c>
        <v>243.27600886722158</v>
      </c>
      <c>
        <v>0</v>
      </c>
      <c>
        <v>0</v>
      </c>
      <c>
        <v>563.3043899876753</v>
      </c>
    </row>
    <row>
      <c>
        <v>2609561</v>
      </c>
      <c>
        <v>1</v>
      </c>
      <c>
        <is>
          <t>İZMİR</t>
        </is>
      </c>
      <c>
        <v>ALİAĞA</v>
      </c>
      <c>
        <is>
          <t>AG Fideri</t>
        </is>
      </c>
      <c>
        <v>YENİ ŞAKRAN TR-4 35-17-M00204_8607117_56354972_56354972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15.07.2023 17:39:42</t>
        </is>
      </c>
      <c>
        <is>
          <t>15.07.2023 19:15:10</t>
        </is>
      </c>
      <c>
        <v>1.591111111</v>
      </c>
      <c>
        <v>0</v>
      </c>
      <c>
        <v>121</v>
      </c>
      <c>
        <v>0</v>
      </c>
      <c>
        <v>0</v>
      </c>
      <c>
        <v>0</v>
      </c>
      <c>
        <v>14</v>
      </c>
      <c>
        <v>0</v>
      </c>
      <c>
        <v>1</v>
      </c>
      <c>
        <v>0</v>
      </c>
      <c>
        <v>38.763450167948164</v>
      </c>
      <c>
        <v>0</v>
      </c>
      <c>
        <v>0</v>
      </c>
      <c>
        <v>0</v>
      </c>
      <c>
        <v>49.20420492842176</v>
      </c>
      <c>
        <v>0</v>
      </c>
      <c>
        <v>0.28635145254592714</v>
      </c>
      <c>
        <v>88.25400654891585</v>
      </c>
    </row>
    <row>
      <c>
        <v>2609684</v>
      </c>
      <c>
        <v>1</v>
      </c>
      <c>
        <is>
          <t>İZMİR</t>
        </is>
      </c>
      <c>
        <v>BAYRAKLI</v>
      </c>
      <c>
        <is>
          <t>AG Fideri</t>
        </is>
      </c>
      <c>
        <v>K-2361 35-02-K02361_A_56369558_56369558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15.07.2023 18:34:04</t>
        </is>
      </c>
      <c>
        <is>
          <t>15.07.2023 19:53:27</t>
        </is>
      </c>
      <c>
        <v>1.323055555</v>
      </c>
      <c>
        <v>0</v>
      </c>
      <c>
        <v>15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</row>
    <row>
      <c>
        <v>2608997</v>
      </c>
      <c>
        <v>1</v>
      </c>
      <c>
        <is>
          <t>İZMİR</t>
        </is>
      </c>
      <c>
        <v>BERGAMA</v>
      </c>
      <c>
        <is>
          <t>AG Fideri</t>
        </is>
      </c>
      <c>
        <v>TR-115 35-16-L00115_C_56397474_56397474</v>
      </c>
      <c>
        <v>AG Tel Kopuğu</v>
      </c>
      <c>
        <v>Dağıtım-AG</v>
      </c>
      <c>
        <v>Uzun</v>
      </c>
      <c>
        <v>Şebeke işletmecisi</v>
      </c>
      <c>
        <v>Bildirimsiz</v>
      </c>
      <c>
        <is>
          <t>15.07.2023 11:38:09</t>
        </is>
      </c>
      <c>
        <is>
          <t>15.07.2023 16:22:43</t>
        </is>
      </c>
      <c>
        <v>4.742777777</v>
      </c>
      <c>
        <v>0</v>
      </c>
      <c>
        <v>5</v>
      </c>
      <c>
        <v>0</v>
      </c>
      <c>
        <v>16</v>
      </c>
      <c>
        <v>0</v>
      </c>
      <c>
        <v>6</v>
      </c>
      <c>
        <v>0</v>
      </c>
      <c>
        <v>0</v>
      </c>
      <c>
        <v>0</v>
      </c>
      <c>
        <v>5.309519127496435</v>
      </c>
      <c>
        <v>0</v>
      </c>
      <c>
        <v>99.3123258202898</v>
      </c>
      <c>
        <v>0</v>
      </c>
      <c>
        <v>22.973403628349427</v>
      </c>
      <c>
        <v>0</v>
      </c>
      <c>
        <v>0</v>
      </c>
      <c>
        <v>127.59524857613566</v>
      </c>
    </row>
    <row>
      <c>
        <v>2609638</v>
      </c>
      <c>
        <v>1</v>
      </c>
      <c>
        <is>
          <t>İZMİR</t>
        </is>
      </c>
      <c>
        <v>BORNOVA</v>
      </c>
      <c>
        <is>
          <t>AG Fideri</t>
        </is>
      </c>
      <c>
        <v>M-1287 35-02-M01287_C_56354884_56354884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15.07.2023 18:09:40</t>
        </is>
      </c>
      <c>
        <is>
          <t>15.07.2023 20:10:51</t>
        </is>
      </c>
      <c>
        <v>2.019722222</v>
      </c>
      <c>
        <v>0</v>
      </c>
      <c>
        <v>132</v>
      </c>
      <c>
        <v>0</v>
      </c>
      <c>
        <v>0</v>
      </c>
      <c>
        <v>0</v>
      </c>
      <c>
        <v>27</v>
      </c>
      <c>
        <v>0</v>
      </c>
      <c>
        <v>0</v>
      </c>
      <c>
        <v>0</v>
      </c>
      <c>
        <v>73.88302349664222</v>
      </c>
      <c>
        <v>0</v>
      </c>
      <c>
        <v>0</v>
      </c>
      <c>
        <v>0</v>
      </c>
      <c>
        <v>56.76857804875741</v>
      </c>
      <c>
        <v>0</v>
      </c>
      <c>
        <v>0</v>
      </c>
      <c>
        <v>130.65160154539964</v>
      </c>
    </row>
    <row>
      <c>
        <v>2609369</v>
      </c>
      <c>
        <v>1</v>
      </c>
      <c>
        <is>
          <t>MANİSA</t>
        </is>
      </c>
      <c>
        <v>YUNUSEMRE</v>
      </c>
      <c>
        <is>
          <t>Dağıtım Transformatörü</t>
        </is>
      </c>
      <c>
        <v>MURADİYE ORTA ÖLÇEKLİ SAN. TR-1 45-71-M00219_45-71-M00219_66367300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15.07.2023 15:41:55</t>
        </is>
      </c>
      <c>
        <is>
          <t>15.07.2023 17:32:24</t>
        </is>
      </c>
      <c>
        <v>1.841388888</v>
      </c>
      <c>
        <v>0</v>
      </c>
      <c>
        <v>0</v>
      </c>
      <c>
        <v>0</v>
      </c>
      <c>
        <v>0</v>
      </c>
      <c>
        <v>0</v>
      </c>
      <c>
        <v>3</v>
      </c>
      <c>
        <v>0</v>
      </c>
      <c>
        <v>3</v>
      </c>
      <c>
        <v>0</v>
      </c>
      <c>
        <v>0</v>
      </c>
      <c>
        <v>0</v>
      </c>
      <c>
        <v>0</v>
      </c>
      <c>
        <v>0</v>
      </c>
      <c>
        <v>67.83649578847485</v>
      </c>
      <c>
        <v>0</v>
      </c>
      <c>
        <v>134.89513772563348</v>
      </c>
      <c>
        <v>202.73163351410832</v>
      </c>
    </row>
    <row>
      <c>
        <v>2608951</v>
      </c>
      <c>
        <v>1</v>
      </c>
      <c>
        <is>
          <t>MANİSA</t>
        </is>
      </c>
      <c>
        <v>SALİHLİ</v>
      </c>
      <c>
        <is>
          <t>OG Fideri</t>
        </is>
      </c>
      <c>
        <v>KARAPINAR İM 45-78-A00002_HatBaşıAyırıcı_53139563 M05_53139563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15.07.2023 10:19:08</t>
        </is>
      </c>
      <c>
        <is>
          <t>15.07.2023 13:30:15</t>
        </is>
      </c>
      <c>
        <v>3.185277777</v>
      </c>
      <c>
        <v>0</v>
      </c>
      <c>
        <v>0</v>
      </c>
      <c>
        <v>9</v>
      </c>
      <c>
        <v>0</v>
      </c>
      <c>
        <v>6</v>
      </c>
      <c>
        <v>0</v>
      </c>
      <c>
        <v>0</v>
      </c>
      <c>
        <v>0</v>
      </c>
      <c>
        <v>0</v>
      </c>
      <c>
        <v>0</v>
      </c>
      <c>
        <v>143.9908841821155</v>
      </c>
      <c>
        <v>0</v>
      </c>
      <c>
        <v>24.019182861342177</v>
      </c>
      <c>
        <v>0</v>
      </c>
      <c>
        <v>0</v>
      </c>
      <c>
        <v>0</v>
      </c>
      <c>
        <v>168.0100670434577</v>
      </c>
    </row>
    <row>
      <c>
        <v>2609498</v>
      </c>
      <c>
        <v>1</v>
      </c>
      <c>
        <is>
          <t>İZMİR</t>
        </is>
      </c>
      <c>
        <v>ÇEŞME</v>
      </c>
      <c>
        <is>
          <t>AG Fideri</t>
        </is>
      </c>
      <c>
        <v>L-182 35-18-L00182_11328885_56370497_56370497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15.07.2023 16:09:47</t>
        </is>
      </c>
      <c>
        <is>
          <t>15.07.2023 21:33:32</t>
        </is>
      </c>
      <c>
        <v>5.395833333</v>
      </c>
      <c>
        <v>0</v>
      </c>
      <c>
        <v>78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157.34204575622897</v>
      </c>
      <c>
        <v>0</v>
      </c>
      <c>
        <v>0</v>
      </c>
      <c>
        <v>0</v>
      </c>
      <c>
        <v>34.65575047540679</v>
      </c>
      <c>
        <v>0</v>
      </c>
      <c>
        <v>0</v>
      </c>
      <c>
        <v>191.99779623163576</v>
      </c>
    </row>
    <row>
      <c>
        <v>2609747</v>
      </c>
      <c>
        <v>1</v>
      </c>
      <c>
        <is>
          <t>İZMİR</t>
        </is>
      </c>
      <c>
        <v>FOÇA</v>
      </c>
      <c>
        <is>
          <t>AG Fideri</t>
        </is>
      </c>
      <c>
        <v>FOÇA TR-39 35-23-L00039_D_60984928_60984928</v>
      </c>
      <c>
        <v>AG Yeraltı Kablo Arızası</v>
      </c>
      <c>
        <v>Dağıtım-AG</v>
      </c>
      <c>
        <v>Uzun</v>
      </c>
      <c>
        <v>Şebeke işletmecisi</v>
      </c>
      <c>
        <v>Bildirimsiz</v>
      </c>
      <c>
        <is>
          <t>15.07.2023 14:50:00</t>
        </is>
      </c>
      <c>
        <is>
          <t>15.07.2023 23:00:27</t>
        </is>
      </c>
      <c>
        <v>8.174166666</v>
      </c>
      <c>
        <v>0</v>
      </c>
      <c>
        <v>83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152.70679247916271</v>
      </c>
      <c>
        <v>0</v>
      </c>
      <c>
        <v>0</v>
      </c>
      <c>
        <v>0</v>
      </c>
      <c>
        <v>22.92609251900739</v>
      </c>
      <c>
        <v>0</v>
      </c>
      <c>
        <v>0</v>
      </c>
      <c>
        <v>175.6328849981701</v>
      </c>
    </row>
    <row>
      <c>
        <v>2609166</v>
      </c>
      <c>
        <v>1</v>
      </c>
      <c>
        <is>
          <t>İZMİR</t>
        </is>
      </c>
      <c>
        <v>TİRE</v>
      </c>
      <c>
        <is>
          <t>AG Fideri</t>
        </is>
      </c>
      <c>
        <v>YENİÇİFTLİK TR-2 35-20-L00400_A_91253132_91253132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15.07.2023 14:06:41</t>
        </is>
      </c>
      <c>
        <is>
          <t>15.07.2023 17:48:01</t>
        </is>
      </c>
      <c>
        <v>3.688888888</v>
      </c>
      <c>
        <v>0</v>
      </c>
      <c>
        <v>10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6.363005961302659</v>
      </c>
      <c>
        <v>0</v>
      </c>
      <c>
        <v>0</v>
      </c>
      <c>
        <v>0</v>
      </c>
      <c>
        <v>38.15567174576881</v>
      </c>
      <c>
        <v>0</v>
      </c>
      <c>
        <v>0</v>
      </c>
      <c>
        <v>44.51867770707147</v>
      </c>
    </row>
    <row>
      <c>
        <v>2609060</v>
      </c>
      <c>
        <v>1</v>
      </c>
      <c>
        <is>
          <t>MANİSA</t>
        </is>
      </c>
      <c>
        <v>KULA</v>
      </c>
      <c>
        <is>
          <t>OG Fideri</t>
        </is>
      </c>
      <c>
        <v>TR-52 45-77-L00052_YURTBAŞI L02_72209733</v>
      </c>
      <c>
        <v>Plansız Kesinti / Müdahale</v>
      </c>
      <c>
        <v>Dağıtım-OG</v>
      </c>
      <c>
        <v>Uzun</v>
      </c>
      <c>
        <v>Şebeke işletmecisi</v>
      </c>
      <c>
        <v>Bildirimsiz</v>
      </c>
      <c>
        <is>
          <t>15.07.2023 12:18:34</t>
        </is>
      </c>
      <c>
        <is>
          <t>15.07.2023 12:57:00</t>
        </is>
      </c>
      <c>
        <v>0.640555555</v>
      </c>
      <c>
        <v>10</v>
      </c>
      <c>
        <v>1017</v>
      </c>
      <c>
        <v>104</v>
      </c>
      <c>
        <v>244</v>
      </c>
      <c>
        <v>17</v>
      </c>
      <c>
        <v>108</v>
      </c>
      <c>
        <v>3</v>
      </c>
      <c>
        <v>0</v>
      </c>
      <c>
        <v>3.4349421259168693</v>
      </c>
      <c>
        <v>108.14944077391974</v>
      </c>
      <c>
        <v>417.8785345048251</v>
      </c>
      <c>
        <v>457.812616143447</v>
      </c>
      <c>
        <v>72.84862477178257</v>
      </c>
      <c>
        <v>83.58988854996817</v>
      </c>
      <c>
        <v>43.83069347259459</v>
      </c>
      <c>
        <v>0</v>
      </c>
      <c>
        <v>1187.5447403424541</v>
      </c>
    </row>
    <row>
      <c>
        <v>2608728</v>
      </c>
      <c>
        <v>1</v>
      </c>
      <c>
        <is>
          <t>MANİSA</t>
        </is>
      </c>
      <c>
        <v>ŞEHZADELER</v>
      </c>
      <c>
        <is>
          <t>KÖK</t>
        </is>
      </c>
      <c>
        <v>AŞAĞIÇOBANİSA KÖK 45-71-M00096_İSTASYON KABİN M05_2076284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15.07.2023 03:11:08</t>
        </is>
      </c>
      <c>
        <is>
          <t>15.07.2023 04:44:51</t>
        </is>
      </c>
      <c>
        <v>1.561944444</v>
      </c>
      <c>
        <v>0</v>
      </c>
      <c>
        <v>873</v>
      </c>
      <c>
        <v>0</v>
      </c>
      <c>
        <v>35</v>
      </c>
      <c>
        <v>0</v>
      </c>
      <c>
        <v>100</v>
      </c>
      <c>
        <v>0</v>
      </c>
      <c>
        <v>0</v>
      </c>
      <c>
        <v>0</v>
      </c>
      <c>
        <v>207.55358774832612</v>
      </c>
      <c>
        <v>0</v>
      </c>
      <c>
        <v>98.57297116547532</v>
      </c>
      <c>
        <v>0</v>
      </c>
      <c>
        <v>62.13923829740027</v>
      </c>
      <c>
        <v>0</v>
      </c>
      <c>
        <v>0</v>
      </c>
      <c>
        <v>368.2657972112017</v>
      </c>
    </row>
    <row>
      <c>
        <v>2609853</v>
      </c>
      <c>
        <v>1</v>
      </c>
      <c>
        <is>
          <t>İZMİR</t>
        </is>
      </c>
      <c>
        <v>BUCA</v>
      </c>
      <c>
        <is>
          <t>Dağıtım Transformatörü</t>
        </is>
      </c>
      <c>
        <v>M-2316 KARAAĞAÇ TR-6 35-03-M02316_35-03-M02316_2373248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15.07.2023 20:02:25</t>
        </is>
      </c>
      <c>
        <is>
          <t>15.07.2023 22:58:44</t>
        </is>
      </c>
      <c>
        <v>2.938611111</v>
      </c>
      <c>
        <v>0</v>
      </c>
      <c>
        <v>27</v>
      </c>
      <c>
        <v>0</v>
      </c>
      <c>
        <v>18</v>
      </c>
      <c>
        <v>0</v>
      </c>
      <c>
        <v>7</v>
      </c>
      <c>
        <v>0</v>
      </c>
      <c>
        <v>0</v>
      </c>
      <c>
        <v>0</v>
      </c>
      <c>
        <v>33.79831820430276</v>
      </c>
      <c>
        <v>0</v>
      </c>
      <c>
        <v>190.072006652418</v>
      </c>
      <c>
        <v>0</v>
      </c>
      <c>
        <v>26.348890409120344</v>
      </c>
      <c>
        <v>0</v>
      </c>
      <c>
        <v>0</v>
      </c>
      <c>
        <v>250.2192152658411</v>
      </c>
    </row>
    <row>
      <c>
        <v>2609452</v>
      </c>
      <c>
        <v>1</v>
      </c>
      <c>
        <is>
          <t>MANİSA</t>
        </is>
      </c>
      <c>
        <v>TURGUTLU</v>
      </c>
      <c>
        <is>
          <t>Saha Dağıtım Kutusu (SDK)</t>
        </is>
      </c>
      <c>
        <v>TR-2/103 45-83-L00103_B B02_65883069</v>
      </c>
      <c>
        <v>AG Yeraltı Kablo Arızası</v>
      </c>
      <c>
        <v>Dağıtım-AG</v>
      </c>
      <c>
        <v>Uzun</v>
      </c>
      <c>
        <v>Şebeke işletmecisi</v>
      </c>
      <c>
        <v>Bildirimsiz</v>
      </c>
      <c>
        <is>
          <t>15.07.2023 16:41:12</t>
        </is>
      </c>
      <c>
        <is>
          <t>15.07.2023 18:30:30</t>
        </is>
      </c>
      <c>
        <v>1.821666666</v>
      </c>
      <c>
        <v>0</v>
      </c>
      <c>
        <v>53</v>
      </c>
      <c>
        <v>0</v>
      </c>
      <c>
        <v>0</v>
      </c>
      <c>
        <v>0</v>
      </c>
      <c>
        <v>19</v>
      </c>
      <c>
        <v>0</v>
      </c>
      <c>
        <v>0</v>
      </c>
      <c>
        <v>0</v>
      </c>
      <c>
        <v>22.606151674021735</v>
      </c>
      <c>
        <v>0</v>
      </c>
      <c>
        <v>0</v>
      </c>
      <c>
        <v>0</v>
      </c>
      <c>
        <v>51.01355758065978</v>
      </c>
      <c>
        <v>0</v>
      </c>
      <c>
        <v>0</v>
      </c>
      <c>
        <v>73.61970925468151</v>
      </c>
    </row>
    <row>
      <c>
        <v>2610139</v>
      </c>
      <c>
        <v>1</v>
      </c>
      <c>
        <is>
          <t>İZMİR</t>
        </is>
      </c>
      <c>
        <v>KARABAĞLAR</v>
      </c>
      <c>
        <is>
          <t>AG Fideri</t>
        </is>
      </c>
      <c>
        <v>M-1589 35-01-M01589_B_56363034_56363034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15.07.2023 23:48:11</t>
        </is>
      </c>
      <c>
        <is>
          <t>16.07.2023 01:40:10</t>
        </is>
      </c>
      <c>
        <v>1.866388888</v>
      </c>
      <c>
        <v>0</v>
      </c>
      <c>
        <v>213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83.91223907096224</v>
      </c>
      <c>
        <v>0</v>
      </c>
      <c>
        <v>0</v>
      </c>
      <c>
        <v>0</v>
      </c>
      <c>
        <v>2.2563304984439942</v>
      </c>
      <c>
        <v>0</v>
      </c>
      <c>
        <v>0</v>
      </c>
      <c>
        <v>86.16856956940624</v>
      </c>
    </row>
    <row>
      <c>
        <v>2608811</v>
      </c>
      <c>
        <v>1</v>
      </c>
      <c>
        <is>
          <t>MANİSA</t>
        </is>
      </c>
      <c>
        <v>ŞEHZADELER</v>
      </c>
      <c>
        <is>
          <t>DM</t>
        </is>
      </c>
      <c>
        <v>HASTANE DM 45-71-M02096_HASTANE-2 ÇIKIŞ M04_61026586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15.07.2023 08:26:38</t>
        </is>
      </c>
      <c>
        <is>
          <t>15.07.2023 08:59:42</t>
        </is>
      </c>
      <c>
        <v>0.551111111</v>
      </c>
      <c>
        <v>0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1061.0129136906346</v>
      </c>
      <c>
        <v>0</v>
      </c>
      <c>
        <v>0</v>
      </c>
      <c>
        <v>0</v>
      </c>
      <c>
        <v>1061.0129136906346</v>
      </c>
    </row>
    <row>
      <c>
        <v>2609555</v>
      </c>
      <c>
        <v>1</v>
      </c>
      <c>
        <is>
          <t>İZMİR</t>
        </is>
      </c>
      <c>
        <v>GAZİEMİR</v>
      </c>
      <c>
        <is>
          <t>Saha Dağıtım Kutusu (SDK)</t>
        </is>
      </c>
      <c>
        <v>K-3125 35-08-K03125_E e2_5790684</v>
      </c>
      <c>
        <v>AG Box / Sdk Giriş Sigorta Atığı</v>
      </c>
      <c>
        <v>Dağıtım-AG</v>
      </c>
      <c>
        <v>Uzun</v>
      </c>
      <c>
        <v>Şebeke işletmecisi</v>
      </c>
      <c>
        <v>Bildirimsiz</v>
      </c>
      <c>
        <is>
          <t>15.07.2023 17:21:19</t>
        </is>
      </c>
      <c>
        <is>
          <t>15.07.2023 21:13:28</t>
        </is>
      </c>
      <c>
        <v>3.869166666</v>
      </c>
      <c>
        <v>0</v>
      </c>
      <c>
        <v>31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33.50964202001266</v>
      </c>
      <c>
        <v>0</v>
      </c>
      <c>
        <v>0</v>
      </c>
      <c>
        <v>0</v>
      </c>
      <c>
        <v>67.99790415680827</v>
      </c>
      <c>
        <v>0</v>
      </c>
      <c>
        <v>0</v>
      </c>
      <c>
        <v>101.50754617682094</v>
      </c>
    </row>
    <row>
      <c>
        <v>2609014</v>
      </c>
      <c>
        <v>1</v>
      </c>
      <c>
        <is>
          <t>MANİSA</t>
        </is>
      </c>
      <c>
        <v>AKHİSAR</v>
      </c>
      <c>
        <is>
          <t>Kullanıcı Bağlantı Hattı</t>
        </is>
      </c>
      <c>
        <v>TR-1/70 45-72-M00070_956480917_956480917</v>
      </c>
      <c>
        <v>AG Box / Sdk Abone Çıkış Sigorta Atığı</v>
      </c>
      <c>
        <v>Dağıtım-AG</v>
      </c>
      <c>
        <v>Uzun</v>
      </c>
      <c>
        <v>Şebeke işletmecisi</v>
      </c>
      <c>
        <v>Bildirimsiz</v>
      </c>
      <c>
        <is>
          <t>15.07.2023 11:52:08</t>
        </is>
      </c>
      <c>
        <is>
          <t>15.07.2023 12:42:00</t>
        </is>
      </c>
      <c>
        <v>0.831111111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0.4965278488972902</v>
      </c>
      <c>
        <v>0</v>
      </c>
      <c>
        <v>0</v>
      </c>
      <c>
        <v>0</v>
      </c>
      <c>
        <v>0</v>
      </c>
      <c>
        <v>0</v>
      </c>
      <c>
        <v>0</v>
      </c>
      <c>
        <v>0.4965278488972902</v>
      </c>
    </row>
    <row>
      <c>
        <v>2609243</v>
      </c>
      <c>
        <v>1</v>
      </c>
      <c>
        <is>
          <t>İZMİR</t>
        </is>
      </c>
      <c>
        <v>ALİAĞA</v>
      </c>
      <c>
        <is>
          <t>AG Fideri</t>
        </is>
      </c>
      <c>
        <v>TR-23 35-17-M00023_F_65509018_65509018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15.07.2023 15:02:32</t>
        </is>
      </c>
      <c>
        <is>
          <t>15.07.2023 17:08:38</t>
        </is>
      </c>
      <c>
        <v>2.101666666</v>
      </c>
      <c>
        <v>0</v>
      </c>
      <c>
        <v>0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8.568628562506301</v>
      </c>
      <c>
        <v>0</v>
      </c>
      <c>
        <v>0</v>
      </c>
      <c>
        <v>8.568628562506301</v>
      </c>
    </row>
    <row>
      <c>
        <v>2608745</v>
      </c>
      <c>
        <v>1</v>
      </c>
      <c>
        <is>
          <t>İZMİR</t>
        </is>
      </c>
      <c>
        <v>BAYINDIR</v>
      </c>
      <c>
        <is>
          <t>Kullanıcı Bağlantı Hattı</t>
        </is>
      </c>
      <c>
        <v>NEVZAT TANÇ SULAMA GRB 35-20-L00405_955210467_955210467</v>
      </c>
      <c>
        <v>AG Box / Sdk Abone Çıkış Sigorta Atığı</v>
      </c>
      <c>
        <v>Dağıtım-AG</v>
      </c>
      <c>
        <v>Uzun</v>
      </c>
      <c>
        <v>Şebeke işletmecisi</v>
      </c>
      <c>
        <v>Bildirimsiz</v>
      </c>
      <c>
        <is>
          <t>15.07.2023 04:33:34</t>
        </is>
      </c>
      <c>
        <is>
          <t>15.07.2023 08:04:38</t>
        </is>
      </c>
      <c>
        <v>3.517777777</v>
      </c>
      <c>
        <v>0</v>
      </c>
      <c>
        <v>0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3.3852655847733333</v>
      </c>
      <c>
        <v>0</v>
      </c>
      <c>
        <v>0</v>
      </c>
      <c>
        <v>3.3852655847733333</v>
      </c>
    </row>
    <row>
      <c>
        <v>2608957</v>
      </c>
      <c>
        <v>1</v>
      </c>
      <c>
        <is>
          <t>İZMİR</t>
        </is>
      </c>
      <c>
        <v>ÖDEMİŞ</v>
      </c>
      <c>
        <is>
          <t>KÖK</t>
        </is>
      </c>
      <c>
        <v>FATİH KÖK 35-15-L01160_HORZUM L01_72298565</v>
      </c>
      <c>
        <v>Şebeke Yenileme ve Kapasite Artışı Çalışması</v>
      </c>
      <c>
        <v>Dağıtım-OG</v>
      </c>
      <c>
        <v>Uzun</v>
      </c>
      <c>
        <v>Şebeke işletmecisi</v>
      </c>
      <c>
        <v>Bildirimli</v>
      </c>
      <c>
        <is>
          <t>15.07.2023 10:28:14</t>
        </is>
      </c>
      <c>
        <is>
          <t>15.07.2023 13:31:03</t>
        </is>
      </c>
      <c>
        <v>3.046944444</v>
      </c>
      <c>
        <v>0</v>
      </c>
      <c>
        <v>212</v>
      </c>
      <c>
        <v>11</v>
      </c>
      <c>
        <v>85</v>
      </c>
      <c>
        <v>4</v>
      </c>
      <c>
        <v>33</v>
      </c>
      <c>
        <v>0</v>
      </c>
      <c>
        <v>0</v>
      </c>
      <c>
        <v>0</v>
      </c>
      <c>
        <v>50.96445640970483</v>
      </c>
      <c>
        <v>89.88308399746893</v>
      </c>
      <c>
        <v>263.53526920570545</v>
      </c>
      <c>
        <v>14.62459111521958</v>
      </c>
      <c>
        <v>79.00137372087342</v>
      </c>
      <c>
        <v>0</v>
      </c>
      <c>
        <v>0</v>
      </c>
      <c>
        <v>498.0087744489722</v>
      </c>
    </row>
    <row>
      <c>
        <v>2609193</v>
      </c>
      <c>
        <v>2</v>
      </c>
      <c>
        <is>
          <t>İZMİR</t>
        </is>
      </c>
      <c>
        <v>MENDERES</v>
      </c>
      <c>
        <is>
          <t>Dağıtım Transformatörü</t>
        </is>
      </c>
      <c>
        <v>BULGURCA TR-1 35-22-M00252_35-22-M00252_2358295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15.07.2023 17:59:51</t>
        </is>
      </c>
      <c>
        <is>
          <t>15.07.2023 20:18:31</t>
        </is>
      </c>
      <c>
        <v>2.311111111</v>
      </c>
      <c>
        <v>0</v>
      </c>
      <c>
        <v>188</v>
      </c>
      <c>
        <v>0</v>
      </c>
      <c>
        <v>3</v>
      </c>
      <c>
        <v>0</v>
      </c>
      <c>
        <v>30</v>
      </c>
      <c>
        <v>0</v>
      </c>
      <c>
        <v>0</v>
      </c>
      <c>
        <v>0</v>
      </c>
      <c>
        <v>165.9241923529788</v>
      </c>
      <c>
        <v>0</v>
      </c>
      <c>
        <v>3.2127209776069092</v>
      </c>
      <c>
        <v>0</v>
      </c>
      <c>
        <v>86.00640189434993</v>
      </c>
      <c>
        <v>0</v>
      </c>
      <c>
        <v>0</v>
      </c>
      <c>
        <v>255.14331522493563</v>
      </c>
    </row>
    <row>
      <c>
        <v>2609223</v>
      </c>
      <c>
        <v>1</v>
      </c>
      <c>
        <is>
          <t>İZMİR</t>
        </is>
      </c>
      <c>
        <v>MENEMEN</v>
      </c>
      <c>
        <is>
          <t>Saha Dağıtım Kutusu (SDK)</t>
        </is>
      </c>
      <c>
        <v>SEYREK TR-9 35-28-M00766_B B02_79678383</v>
      </c>
      <c>
        <v>AG Box / Sdk Giriş Sigorta Atığı</v>
      </c>
      <c>
        <v>Dağıtım-AG</v>
      </c>
      <c>
        <v>Uzun</v>
      </c>
      <c>
        <v>Şebeke işletmecisi</v>
      </c>
      <c>
        <v>Bildirimsiz</v>
      </c>
      <c>
        <is>
          <t>15.07.2023 14:59:04</t>
        </is>
      </c>
      <c>
        <is>
          <t>15.07.2023 18:17:21</t>
        </is>
      </c>
      <c>
        <v>3.304722222</v>
      </c>
      <c>
        <v>0</v>
      </c>
      <c>
        <v>137</v>
      </c>
      <c>
        <v>0</v>
      </c>
      <c>
        <v>0</v>
      </c>
      <c>
        <v>0</v>
      </c>
      <c>
        <v>18</v>
      </c>
      <c>
        <v>0</v>
      </c>
      <c>
        <v>0</v>
      </c>
      <c>
        <v>0</v>
      </c>
      <c>
        <v>76.79963857186426</v>
      </c>
      <c>
        <v>0</v>
      </c>
      <c>
        <v>0</v>
      </c>
      <c>
        <v>0</v>
      </c>
      <c>
        <v>172.2988515514678</v>
      </c>
      <c>
        <v>0</v>
      </c>
      <c>
        <v>0</v>
      </c>
      <c>
        <v>249.09849012333206</v>
      </c>
    </row>
    <row>
      <c>
        <v>2609764</v>
      </c>
      <c>
        <v>1</v>
      </c>
      <c>
        <is>
          <t>İZMİR</t>
        </is>
      </c>
      <c>
        <v>KARABURUN</v>
      </c>
      <c>
        <is>
          <t>DM</t>
        </is>
      </c>
      <c>
        <v>MORDOĞAN İM 35-21-A00002_PETLİNE BENZİNLİK L14_2061849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15.07.2023 19:20:53</t>
        </is>
      </c>
      <c>
        <is>
          <t>15.07.2023 20:17:39</t>
        </is>
      </c>
      <c>
        <v>0.946111111</v>
      </c>
      <c>
        <v>5</v>
      </c>
      <c>
        <v>1347</v>
      </c>
      <c>
        <v>0</v>
      </c>
      <c>
        <v>26</v>
      </c>
      <c>
        <v>3</v>
      </c>
      <c>
        <v>181</v>
      </c>
      <c>
        <v>0</v>
      </c>
      <c>
        <v>2</v>
      </c>
      <c>
        <v>100.65255862013414</v>
      </c>
      <c>
        <v>277.3791489857699</v>
      </c>
      <c>
        <v>0</v>
      </c>
      <c>
        <v>9.973389585396811</v>
      </c>
      <c>
        <v>92.90535526352512</v>
      </c>
      <c>
        <v>161.67169252613564</v>
      </c>
      <c>
        <v>0</v>
      </c>
      <c>
        <v>0.5159192320695032</v>
      </c>
      <c>
        <v>643.0980642130311</v>
      </c>
    </row>
    <row>
      <c>
        <v>2609913</v>
      </c>
      <c>
        <v>1</v>
      </c>
      <c>
        <is>
          <t>MANİSA</t>
        </is>
      </c>
      <c>
        <v>SARUHANLI</v>
      </c>
      <c>
        <is>
          <t>KÖK</t>
        </is>
      </c>
      <c>
        <v>DERİCİ KÖK 45-84-M00003_RAZOĞLU M07_2063928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15.07.2023 20:37:45</t>
        </is>
      </c>
      <c>
        <is>
          <t>15.07.2023 21:51:32</t>
        </is>
      </c>
      <c>
        <v>1.229722222</v>
      </c>
      <c>
        <v>9</v>
      </c>
      <c>
        <v>2</v>
      </c>
      <c>
        <v>102</v>
      </c>
      <c>
        <v>17</v>
      </c>
      <c>
        <v>2</v>
      </c>
      <c>
        <v>0</v>
      </c>
      <c>
        <v>0</v>
      </c>
      <c>
        <v>0</v>
      </c>
      <c>
        <v>40.93425168230038</v>
      </c>
      <c>
        <v>3.4464342565691757</v>
      </c>
      <c>
        <v>464.24775086392594</v>
      </c>
      <c>
        <v>108.16193807504112</v>
      </c>
      <c>
        <v>4.417431485284693</v>
      </c>
      <c>
        <v>0</v>
      </c>
      <c>
        <v>0</v>
      </c>
      <c>
        <v>0</v>
      </c>
      <c>
        <v>621.2078063631213</v>
      </c>
    </row>
    <row>
      <c>
        <v>2609392</v>
      </c>
      <c>
        <v>1</v>
      </c>
      <c>
        <is>
          <t>İZMİR</t>
        </is>
      </c>
      <c>
        <v>ÖDEMİŞ</v>
      </c>
      <c>
        <is>
          <t>DM</t>
        </is>
      </c>
      <c>
        <v>DM-3 (TR-16) 35-15-M00016_TR-48 SANAYİ M03_67054181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15.07.2023 16:06:07</t>
        </is>
      </c>
      <c>
        <is>
          <t>15.07.2023 16:25:16</t>
        </is>
      </c>
      <c>
        <v>0.319166666</v>
      </c>
      <c>
        <v>0</v>
      </c>
      <c>
        <v>70</v>
      </c>
      <c>
        <v>2</v>
      </c>
      <c>
        <v>20</v>
      </c>
      <c>
        <v>9</v>
      </c>
      <c>
        <v>968</v>
      </c>
      <c>
        <v>6</v>
      </c>
      <c>
        <v>17</v>
      </c>
      <c>
        <v>0</v>
      </c>
      <c>
        <v>4.148906839674508</v>
      </c>
      <c>
        <v>3.973694039324156</v>
      </c>
      <c>
        <v>30.105610635967107</v>
      </c>
      <c>
        <v>57.731658947524075</v>
      </c>
      <c>
        <v>199.39409385947016</v>
      </c>
      <c>
        <v>32.21903339015672</v>
      </c>
      <c>
        <v>74.29881812304457</v>
      </c>
      <c>
        <v>401.87181583516127</v>
      </c>
    </row>
    <row>
      <c>
        <v>2610019</v>
      </c>
      <c>
        <v>1</v>
      </c>
      <c>
        <is>
          <t>MANİSA</t>
        </is>
      </c>
      <c>
        <v>TURGUTLU</v>
      </c>
      <c>
        <is>
          <t>AG Fideri</t>
        </is>
      </c>
      <c>
        <v>TR-2/115 45-83-L00115_C_91121436_91121436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15.07.2023 21:43:01</t>
        </is>
      </c>
      <c>
        <is>
          <t>15.07.2023 22:04:43</t>
        </is>
      </c>
      <c>
        <v>0.361666666</v>
      </c>
      <c>
        <v>0</v>
      </c>
      <c>
        <v>24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1.9750370803092805</v>
      </c>
      <c>
        <v>0</v>
      </c>
      <c>
        <v>0</v>
      </c>
      <c>
        <v>0</v>
      </c>
      <c>
        <v>0.0039920095130355</v>
      </c>
      <c>
        <v>0</v>
      </c>
      <c>
        <v>0</v>
      </c>
      <c>
        <v>1.979029089822316</v>
      </c>
    </row>
    <row>
      <c>
        <v>2609784</v>
      </c>
      <c>
        <v>1</v>
      </c>
      <c>
        <is>
          <t>MANİSA</t>
        </is>
      </c>
      <c>
        <v>TURGUTLU</v>
      </c>
      <c>
        <is>
          <t>AG Fideri</t>
        </is>
      </c>
      <c>
        <v>TR-2/120 45-83-M00718__72373846_72373846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15.07.2023 19:23:41</t>
        </is>
      </c>
      <c>
        <is>
          <t>15.07.2023 23:01:23</t>
        </is>
      </c>
      <c>
        <v>3.628333333</v>
      </c>
      <c>
        <v>0</v>
      </c>
      <c>
        <v>207</v>
      </c>
      <c>
        <v>0</v>
      </c>
      <c>
        <v>0</v>
      </c>
      <c>
        <v>0</v>
      </c>
      <c>
        <v>17</v>
      </c>
      <c>
        <v>0</v>
      </c>
      <c>
        <v>0</v>
      </c>
      <c>
        <v>0</v>
      </c>
      <c>
        <v>150.11469421746986</v>
      </c>
      <c>
        <v>0</v>
      </c>
      <c>
        <v>0</v>
      </c>
      <c>
        <v>0</v>
      </c>
      <c>
        <v>41.957071215036045</v>
      </c>
      <c>
        <v>0</v>
      </c>
      <c>
        <v>0</v>
      </c>
      <c>
        <v>192.0717654325059</v>
      </c>
    </row>
    <row>
      <c>
        <v>2609721</v>
      </c>
      <c>
        <v>1</v>
      </c>
      <c>
        <is>
          <t>İZMİR</t>
        </is>
      </c>
      <c>
        <v>KİRAZ</v>
      </c>
      <c>
        <is>
          <t>AG Fideri</t>
        </is>
      </c>
      <c>
        <v>UMURLU TR-4 35-31-L00359_47784649_56352354_56352354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15.07.2023 18:48:35</t>
        </is>
      </c>
      <c>
        <is>
          <t>15.07.2023 21:48:28</t>
        </is>
      </c>
      <c>
        <v>2.998055555</v>
      </c>
      <c>
        <v>0</v>
      </c>
      <c>
        <v>17</v>
      </c>
      <c>
        <v>0</v>
      </c>
      <c>
        <v>1</v>
      </c>
      <c>
        <v>0</v>
      </c>
      <c>
        <v>1</v>
      </c>
      <c>
        <v>0</v>
      </c>
      <c>
        <v>0</v>
      </c>
      <c>
        <v>0</v>
      </c>
      <c>
        <v>4.949426300302367</v>
      </c>
      <c>
        <v>0</v>
      </c>
      <c>
        <v>0.2830805021425587</v>
      </c>
      <c>
        <v>0</v>
      </c>
      <c>
        <v>0.6162072931267245</v>
      </c>
      <c>
        <v>0</v>
      </c>
      <c>
        <v>0</v>
      </c>
      <c>
        <v>5.84871409557165</v>
      </c>
    </row>
    <row>
      <c>
        <v>2609770</v>
      </c>
      <c>
        <v>1</v>
      </c>
      <c>
        <is>
          <t>İZMİR</t>
        </is>
      </c>
      <c>
        <v>ÇEŞME</v>
      </c>
      <c>
        <is>
          <t>AG Fideri</t>
        </is>
      </c>
      <c>
        <v>L-215 35-18-L00215_8909375_56375228_56375228</v>
      </c>
      <c>
        <v>AG Tel Kopuğu</v>
      </c>
      <c>
        <v>Dağıtım-AG</v>
      </c>
      <c>
        <v>Uzun</v>
      </c>
      <c>
        <v>Şebeke işletmecisi</v>
      </c>
      <c>
        <v>Bildirimsiz</v>
      </c>
      <c>
        <is>
          <t>15.07.2023 18:49:24</t>
        </is>
      </c>
      <c>
        <is>
          <t>15.07.2023 20:36:03</t>
        </is>
      </c>
      <c>
        <v>1.7775</v>
      </c>
      <c>
        <v>0</v>
      </c>
      <c>
        <v>88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82.47905519936158</v>
      </c>
      <c>
        <v>0</v>
      </c>
      <c>
        <v>0</v>
      </c>
      <c>
        <v>0</v>
      </c>
      <c>
        <v>9.608631129759685</v>
      </c>
      <c>
        <v>0</v>
      </c>
      <c>
        <v>0</v>
      </c>
      <c>
        <v>92.08768632912127</v>
      </c>
    </row>
    <row>
      <c>
        <v>2608937</v>
      </c>
      <c>
        <v>1</v>
      </c>
      <c>
        <is>
          <t>MANİSA</t>
        </is>
      </c>
      <c>
        <v>ŞEHZADELER</v>
      </c>
      <c>
        <is>
          <t>Kullanıcı Bağlantı Hattı</t>
        </is>
      </c>
      <c>
        <v>DM-3/13 (İSTİKLAL OKULU ARKASI) 45-71-M00121_953192686_953192686</v>
      </c>
      <c>
        <v>Üçüncü Şahısların Vermiş Olduğu Hasarlar</v>
      </c>
      <c>
        <v>Dağıtım-AG</v>
      </c>
      <c>
        <v>Uzun</v>
      </c>
      <c>
        <v>Dışsal</v>
      </c>
      <c>
        <v>Bildirimsiz</v>
      </c>
      <c>
        <is>
          <t>15.07.2023 10:10:59</t>
        </is>
      </c>
      <c>
        <is>
          <t>15.07.2023 14:37:00</t>
        </is>
      </c>
      <c>
        <v>4.433611111</v>
      </c>
      <c>
        <v>0</v>
      </c>
      <c>
        <v>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4.462183219792661</v>
      </c>
      <c>
        <v>0</v>
      </c>
      <c>
        <v>0</v>
      </c>
      <c>
        <v>0</v>
      </c>
      <c>
        <v>0.30450742079900606</v>
      </c>
      <c>
        <v>0</v>
      </c>
      <c>
        <v>0</v>
      </c>
      <c>
        <v>4.766690640591667</v>
      </c>
    </row>
    <row>
      <c>
        <v>2610119</v>
      </c>
      <c>
        <v>1</v>
      </c>
      <c>
        <is>
          <t>İZMİR</t>
        </is>
      </c>
      <c>
        <v>KONAK</v>
      </c>
      <c>
        <is>
          <t>AG Fideri</t>
        </is>
      </c>
      <c>
        <v>K-231 35-01-K00231_A_56374215_56374215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15.07.2023 23:17:13</t>
        </is>
      </c>
      <c>
        <is>
          <t>16.07.2023 01:27:23</t>
        </is>
      </c>
      <c>
        <v>2.169444444</v>
      </c>
      <c>
        <v>0</v>
      </c>
      <c>
        <v>46</v>
      </c>
      <c>
        <v>0</v>
      </c>
      <c>
        <v>0</v>
      </c>
      <c>
        <v>0</v>
      </c>
      <c>
        <v>9</v>
      </c>
      <c>
        <v>0</v>
      </c>
      <c>
        <v>0</v>
      </c>
      <c>
        <v>0</v>
      </c>
      <c>
        <v>9.598968968908245</v>
      </c>
      <c>
        <v>0</v>
      </c>
      <c>
        <v>0</v>
      </c>
      <c>
        <v>0</v>
      </c>
      <c>
        <v>3.522507970254044</v>
      </c>
      <c>
        <v>0</v>
      </c>
      <c>
        <v>0</v>
      </c>
      <c>
        <v>13.121476939162289</v>
      </c>
    </row>
    <row>
      <c>
        <v>2608923</v>
      </c>
      <c>
        <v>1</v>
      </c>
      <c>
        <is>
          <t>İZMİR</t>
        </is>
      </c>
      <c>
        <v>KARABAĞLAR</v>
      </c>
      <c>
        <is>
          <t>AG Fideri</t>
        </is>
      </c>
      <c>
        <v>K-4408 35-01-K04408_A_56372176_56372176</v>
      </c>
      <c>
        <v>AG Tel Kopuğu</v>
      </c>
      <c>
        <v>Dağıtım-AG</v>
      </c>
      <c>
        <v>Uzun</v>
      </c>
      <c>
        <v>Şebeke işletmecisi</v>
      </c>
      <c>
        <v>Bildirimsiz</v>
      </c>
      <c>
        <is>
          <t>15.07.2023 10:02:43</t>
        </is>
      </c>
      <c>
        <is>
          <t>15.07.2023 13:08:51</t>
        </is>
      </c>
      <c>
        <v>3.102222222</v>
      </c>
      <c>
        <v>0</v>
      </c>
      <c>
        <v>48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25.148081667778243</v>
      </c>
      <c>
        <v>0</v>
      </c>
      <c>
        <v>0</v>
      </c>
      <c>
        <v>0</v>
      </c>
      <c>
        <v>0</v>
      </c>
      <c>
        <v>0</v>
      </c>
      <c>
        <v>0</v>
      </c>
      <c>
        <v>25.148081667778243</v>
      </c>
    </row>
    <row>
      <c>
        <v>2609232</v>
      </c>
      <c>
        <v>1</v>
      </c>
      <c>
        <is>
          <t>İZMİR</t>
        </is>
      </c>
      <c>
        <v>TİRE</v>
      </c>
      <c>
        <is>
          <t>Dağıtım Transformatörü</t>
        </is>
      </c>
      <c>
        <v>KARATEKE TR-2 35-29-L00143_35-29-L00143_66115915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15.07.2023 14:57:09</t>
        </is>
      </c>
      <c>
        <is>
          <t>15.07.2023 15:43:35</t>
        </is>
      </c>
      <c>
        <v>0.773888888</v>
      </c>
      <c>
        <v>0</v>
      </c>
      <c>
        <v>103</v>
      </c>
      <c>
        <v>0</v>
      </c>
      <c>
        <v>1</v>
      </c>
      <c>
        <v>0</v>
      </c>
      <c>
        <v>7</v>
      </c>
      <c>
        <v>0</v>
      </c>
      <c>
        <v>0</v>
      </c>
      <c>
        <v>0</v>
      </c>
      <c>
        <v>15.839611848174727</v>
      </c>
      <c>
        <v>0</v>
      </c>
      <c>
        <v>1.8217380907456426</v>
      </c>
      <c>
        <v>0</v>
      </c>
      <c>
        <v>2.4210493610949273</v>
      </c>
      <c>
        <v>0</v>
      </c>
      <c>
        <v>0</v>
      </c>
      <c>
        <v>20.082399300015297</v>
      </c>
    </row>
    <row>
      <c>
        <v>2609942</v>
      </c>
      <c>
        <v>1</v>
      </c>
      <c>
        <is>
          <t>MANİSA</t>
        </is>
      </c>
      <c>
        <v>SALİHLİ</v>
      </c>
      <c>
        <is>
          <t>AG Fideri</t>
        </is>
      </c>
      <c>
        <v>MERSİNLİ TR-3 45-78-M00937_B_91012493_91012493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15.07.2023 20:51:17</t>
        </is>
      </c>
      <c>
        <is>
          <t>15.07.2023 23:45:35</t>
        </is>
      </c>
      <c>
        <v>2.905</v>
      </c>
      <c>
        <v>0</v>
      </c>
      <c>
        <v>40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30.508962907215146</v>
      </c>
      <c>
        <v>0</v>
      </c>
      <c>
        <v>0</v>
      </c>
      <c>
        <v>0</v>
      </c>
      <c>
        <v>1.0986633680164886</v>
      </c>
      <c>
        <v>0</v>
      </c>
      <c>
        <v>0</v>
      </c>
      <c>
        <v>31.607626275231635</v>
      </c>
    </row>
    <row>
      <c>
        <v>2610105</v>
      </c>
      <c>
        <v>1</v>
      </c>
      <c>
        <is>
          <t>İZMİR</t>
        </is>
      </c>
      <c>
        <v>KİRAZ</v>
      </c>
      <c>
        <is>
          <t>KÖK</t>
        </is>
      </c>
      <c>
        <v>HALİLLER KÖK 35-31-L00228_KALEKÖY L02_72238538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15.07.2023 23:24:21</t>
        </is>
      </c>
      <c>
        <is>
          <t>16.07.2023 00:01:41</t>
        </is>
      </c>
      <c>
        <v>0.622222222</v>
      </c>
      <c>
        <v>0</v>
      </c>
      <c>
        <v>691</v>
      </c>
      <c>
        <v>0</v>
      </c>
      <c>
        <v>231</v>
      </c>
      <c>
        <v>3</v>
      </c>
      <c>
        <v>149</v>
      </c>
      <c>
        <v>0</v>
      </c>
      <c>
        <v>0</v>
      </c>
      <c>
        <v>0</v>
      </c>
      <c>
        <v>82.3142791537046</v>
      </c>
      <c>
        <v>0</v>
      </c>
      <c>
        <v>299.17431770874134</v>
      </c>
      <c>
        <v>3.4841500740041544</v>
      </c>
      <c>
        <v>92.3083909036323</v>
      </c>
      <c>
        <v>0</v>
      </c>
      <c>
        <v>0</v>
      </c>
      <c>
        <v>477.2811378400824</v>
      </c>
    </row>
    <row>
      <c>
        <v>2610111</v>
      </c>
      <c>
        <v>1</v>
      </c>
      <c>
        <is>
          <t>İZMİR</t>
        </is>
      </c>
      <c>
        <v>ÇEŞME</v>
      </c>
      <c>
        <is>
          <t>Saha Dağıtım Kutusu (SDK)</t>
        </is>
      </c>
      <c>
        <v>L-293 YENİ MECİDİYE 35-18-L00293_11997476 b2_5958803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15.07.2023 23:30:07</t>
        </is>
      </c>
      <c>
        <is>
          <t>16.07.2023 04:38:53</t>
        </is>
      </c>
      <c>
        <v>5.146111111</v>
      </c>
      <c>
        <v>0</v>
      </c>
      <c>
        <v>3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5.249037681847066</v>
      </c>
      <c>
        <v>0</v>
      </c>
      <c>
        <v>0</v>
      </c>
      <c>
        <v>0</v>
      </c>
      <c>
        <v>0</v>
      </c>
      <c>
        <v>0</v>
      </c>
      <c>
        <v>0</v>
      </c>
      <c>
        <v>5.249037681847066</v>
      </c>
    </row>
    <row>
      <c>
        <v>2608714</v>
      </c>
      <c>
        <v>1</v>
      </c>
      <c>
        <is>
          <t>İZMİR</t>
        </is>
      </c>
      <c>
        <v>URLA</v>
      </c>
      <c>
        <is>
          <t>DM</t>
        </is>
      </c>
      <c>
        <v>KUŞÇULAR DM-2 35-19-M00515_TR-319 M05_80470430</v>
      </c>
      <c>
        <v>Plansız Kesinti / Müdahale</v>
      </c>
      <c>
        <v>Dağıtım-OG</v>
      </c>
      <c>
        <v>Uzun</v>
      </c>
      <c>
        <v>Şebeke işletmecisi</v>
      </c>
      <c>
        <v>Bildirimsiz</v>
      </c>
      <c>
        <is>
          <t>15.07.2023 02:18:41</t>
        </is>
      </c>
      <c>
        <is>
          <t>15.07.2023 03:20:23</t>
        </is>
      </c>
      <c>
        <v>1.028333333</v>
      </c>
      <c>
        <v>8</v>
      </c>
      <c>
        <v>702</v>
      </c>
      <c>
        <v>11</v>
      </c>
      <c>
        <v>332</v>
      </c>
      <c>
        <v>16</v>
      </c>
      <c>
        <v>150</v>
      </c>
      <c>
        <v>1</v>
      </c>
      <c>
        <v>2</v>
      </c>
      <c>
        <v>50.24814785438435</v>
      </c>
      <c>
        <v>267.70569984357167</v>
      </c>
      <c>
        <v>52.23594157822966</v>
      </c>
      <c>
        <v>158.189005830168</v>
      </c>
      <c>
        <v>121.02588064365695</v>
      </c>
      <c>
        <v>77.90724493656151</v>
      </c>
      <c>
        <v>14.454865611045356</v>
      </c>
      <c>
        <v>2.182085964582077</v>
      </c>
      <c>
        <v>743.9488722621994</v>
      </c>
    </row>
    <row>
      <c>
        <v>2609710</v>
      </c>
      <c>
        <v>1</v>
      </c>
      <c>
        <is>
          <t>MANİSA</t>
        </is>
      </c>
      <c>
        <v>SELENDİ</v>
      </c>
      <c>
        <is>
          <t>KÖK</t>
        </is>
      </c>
      <c>
        <v>OKLUİSA KÖK 45-81-M00046_ESKİN GRUP M03_71994399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15.07.2023 18:53:19</t>
        </is>
      </c>
      <c>
        <is>
          <t>15.07.2023 19:08:52</t>
        </is>
      </c>
      <c>
        <v>0.259166666</v>
      </c>
      <c>
        <v>4</v>
      </c>
      <c>
        <v>719</v>
      </c>
      <c>
        <v>0</v>
      </c>
      <c>
        <v>13</v>
      </c>
      <c>
        <v>0</v>
      </c>
      <c>
        <v>48</v>
      </c>
      <c>
        <v>0</v>
      </c>
      <c>
        <v>0</v>
      </c>
      <c>
        <v>0.3061560537266667</v>
      </c>
      <c>
        <v>21.79307093956519</v>
      </c>
      <c>
        <v>0</v>
      </c>
      <c>
        <v>1.7428700359617153</v>
      </c>
      <c>
        <v>0</v>
      </c>
      <c>
        <v>3.724701038145183</v>
      </c>
      <c>
        <v>0</v>
      </c>
      <c>
        <v>0</v>
      </c>
      <c>
        <v>27.566798067398757</v>
      </c>
    </row>
    <row>
      <c>
        <v>2610042</v>
      </c>
      <c>
        <v>1</v>
      </c>
      <c>
        <is>
          <t>İZMİR</t>
        </is>
      </c>
      <c>
        <v>MENDERES</v>
      </c>
      <c>
        <is>
          <t>OG Fideri</t>
        </is>
      </c>
      <c>
        <v>ÇAMÖNÜ TR-8 35-22-M00173_DIREK TIPI TRAFO HUCRESI H01_2126253</v>
      </c>
      <c>
        <v>Manevra</v>
      </c>
      <c>
        <v>Dağıtım-OG</v>
      </c>
      <c>
        <v>Uzun</v>
      </c>
      <c>
        <v>Şebeke işletmecisi</v>
      </c>
      <c>
        <v>Bildirimsiz</v>
      </c>
      <c>
        <is>
          <t>15.07.2023 22:12:19</t>
        </is>
      </c>
      <c>
        <is>
          <t>15.07.2023 22:32:03</t>
        </is>
      </c>
      <c>
        <v>0.328888888</v>
      </c>
      <c>
        <v>0</v>
      </c>
      <c>
        <v>19</v>
      </c>
      <c>
        <v>0</v>
      </c>
      <c>
        <v>20</v>
      </c>
      <c>
        <v>0</v>
      </c>
      <c>
        <v>0</v>
      </c>
      <c>
        <v>0</v>
      </c>
      <c>
        <v>0</v>
      </c>
      <c>
        <v>0</v>
      </c>
      <c>
        <v>2.154446412413905</v>
      </c>
      <c>
        <v>0</v>
      </c>
      <c>
        <v>7.585971561235448</v>
      </c>
      <c>
        <v>0</v>
      </c>
      <c>
        <v>0</v>
      </c>
      <c>
        <v>0</v>
      </c>
      <c>
        <v>0</v>
      </c>
      <c>
        <v>9.740417973649354</v>
      </c>
    </row>
    <row>
      <c>
        <v>2609401</v>
      </c>
      <c>
        <v>1</v>
      </c>
      <c>
        <is>
          <t>MANİSA</t>
        </is>
      </c>
      <c>
        <v>ALAŞEHİR</v>
      </c>
      <c>
        <is>
          <t>Dağıtım Transformatörü</t>
        </is>
      </c>
      <c>
        <v>HACIALİLER OKUL YANI 45-73-M00734_45-73-M00734_2355622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15.07.2023 16:08:56</t>
        </is>
      </c>
      <c>
        <is>
          <t>15.07.2023 18:13:23</t>
        </is>
      </c>
      <c>
        <v>2.074166666</v>
      </c>
      <c>
        <v>0</v>
      </c>
      <c>
        <v>37</v>
      </c>
      <c>
        <v>0</v>
      </c>
      <c>
        <v>3</v>
      </c>
      <c>
        <v>0</v>
      </c>
      <c>
        <v>3</v>
      </c>
      <c>
        <v>0</v>
      </c>
      <c>
        <v>0</v>
      </c>
      <c>
        <v>0</v>
      </c>
      <c>
        <v>14.088070855920922</v>
      </c>
      <c>
        <v>0</v>
      </c>
      <c>
        <v>19.567693820780516</v>
      </c>
      <c>
        <v>0</v>
      </c>
      <c>
        <v>11.122843630283594</v>
      </c>
      <c>
        <v>0</v>
      </c>
      <c>
        <v>0</v>
      </c>
      <c>
        <v>44.778608306985035</v>
      </c>
    </row>
    <row>
      <c>
        <v>2609069</v>
      </c>
      <c>
        <v>1</v>
      </c>
      <c>
        <is>
          <t>İZMİR</t>
        </is>
      </c>
      <c>
        <v>SEFERİHİSAR</v>
      </c>
      <c>
        <is>
          <t>AG Fideri</t>
        </is>
      </c>
      <c>
        <v>M-80 35-14-M00080_A_91124734_91124734</v>
      </c>
      <c>
        <v>Şebeke Yenileme ve Kapasite Artışı Çalışması</v>
      </c>
      <c>
        <v>Dağıtım-AG</v>
      </c>
      <c>
        <v>Uzun</v>
      </c>
      <c>
        <v>Şebeke işletmecisi</v>
      </c>
      <c>
        <v>Bildirimli</v>
      </c>
      <c>
        <is>
          <t>15.07.2023 10:00:00</t>
        </is>
      </c>
      <c>
        <is>
          <t>15.07.2023 12:32:00</t>
        </is>
      </c>
      <c>
        <v>2.533333333</v>
      </c>
      <c>
        <v>0</v>
      </c>
      <c>
        <v>8</v>
      </c>
      <c>
        <v>0</v>
      </c>
      <c>
        <v>0</v>
      </c>
      <c>
        <v>0</v>
      </c>
      <c>
        <v>9</v>
      </c>
      <c>
        <v>0</v>
      </c>
      <c>
        <v>0</v>
      </c>
      <c>
        <v>0</v>
      </c>
      <c>
        <v>3.694011293325253</v>
      </c>
      <c>
        <v>0</v>
      </c>
      <c>
        <v>0</v>
      </c>
      <c>
        <v>0</v>
      </c>
      <c>
        <v>58.144268555295206</v>
      </c>
      <c>
        <v>0</v>
      </c>
      <c>
        <v>0</v>
      </c>
      <c>
        <v>61.83827984862046</v>
      </c>
    </row>
    <row>
      <c>
        <v>2609750</v>
      </c>
      <c>
        <v>1</v>
      </c>
      <c>
        <is>
          <t>MANİSA</t>
        </is>
      </c>
      <c>
        <v>KÖPRÜBAŞI</v>
      </c>
      <c>
        <is>
          <t>KÖK</t>
        </is>
      </c>
      <c>
        <v>UĞURLU KÖK 45-86-M00045_KAVAKYERİ YEŞİLKÖY M03_72226052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15.07.2023 19:15:31</t>
        </is>
      </c>
      <c>
        <is>
          <t>15.07.2023 21:24:19</t>
        </is>
      </c>
      <c>
        <v>2.146666666</v>
      </c>
      <c>
        <v>3</v>
      </c>
      <c>
        <v>363</v>
      </c>
      <c>
        <v>6</v>
      </c>
      <c>
        <v>112</v>
      </c>
      <c>
        <v>1</v>
      </c>
      <c>
        <v>12</v>
      </c>
      <c>
        <v>0</v>
      </c>
      <c>
        <v>0</v>
      </c>
      <c>
        <v>1.947295441518333</v>
      </c>
      <c>
        <v>55.643744518764905</v>
      </c>
      <c>
        <v>126.1662021882321</v>
      </c>
      <c>
        <v>21.102863161178785</v>
      </c>
      <c>
        <v>44.731025419358524</v>
      </c>
      <c>
        <v>3.5548457874332176</v>
      </c>
      <c>
        <v>0</v>
      </c>
      <c>
        <v>0</v>
      </c>
      <c>
        <v>253.14597651648586</v>
      </c>
    </row>
    <row>
      <c>
        <v>2609756</v>
      </c>
      <c>
        <v>1</v>
      </c>
      <c>
        <is>
          <t>İZMİR</t>
        </is>
      </c>
      <c>
        <v>BAYRAKLI</v>
      </c>
      <c>
        <is>
          <t>AG Fideri</t>
        </is>
      </c>
      <c>
        <v>K-1409 35-04-K01409_A_56371547_56371547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15.07.2023 19:13:02</t>
        </is>
      </c>
      <c>
        <is>
          <t>15.07.2023 20:40:43</t>
        </is>
      </c>
      <c>
        <v>1.461388888</v>
      </c>
      <c>
        <v>0</v>
      </c>
      <c>
        <v>156</v>
      </c>
      <c>
        <v>0</v>
      </c>
      <c>
        <v>0</v>
      </c>
      <c>
        <v>0</v>
      </c>
      <c>
        <v>25</v>
      </c>
      <c>
        <v>0</v>
      </c>
      <c>
        <v>0</v>
      </c>
      <c>
        <v>0</v>
      </c>
      <c>
        <v>55.297503592718435</v>
      </c>
      <c>
        <v>0</v>
      </c>
      <c>
        <v>0</v>
      </c>
      <c>
        <v>0</v>
      </c>
      <c>
        <v>32.30812380709817</v>
      </c>
      <c>
        <v>0</v>
      </c>
      <c>
        <v>0</v>
      </c>
      <c>
        <v>87.6056273998166</v>
      </c>
    </row>
    <row>
      <c>
        <v>2609109</v>
      </c>
      <c>
        <v>1</v>
      </c>
      <c>
        <is>
          <t>İZMİR</t>
        </is>
      </c>
      <c>
        <v>BUCA</v>
      </c>
      <c>
        <is>
          <t>Kullanıcı Bağlantı Hattı</t>
        </is>
      </c>
      <c>
        <v>K-1004 35-03-K01004_910344207_910344207</v>
      </c>
      <c>
        <v>AG Box / Sdk Abone Çıkış Sigorta Atığı</v>
      </c>
      <c>
        <v>Dağıtım-AG</v>
      </c>
      <c>
        <v>Uzun</v>
      </c>
      <c>
        <v>Şebeke işletmecisi</v>
      </c>
      <c>
        <v>Bildirimsiz</v>
      </c>
      <c>
        <is>
          <t>15.07.2023 13:24:40</t>
        </is>
      </c>
      <c>
        <is>
          <t>15.07.2023 16:01:21</t>
        </is>
      </c>
      <c>
        <v>2.611388888</v>
      </c>
      <c>
        <v>0</v>
      </c>
      <c>
        <v>14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4.994600966333053</v>
      </c>
      <c>
        <v>0</v>
      </c>
      <c>
        <v>0</v>
      </c>
      <c>
        <v>0</v>
      </c>
      <c>
        <v>18.667683955238292</v>
      </c>
      <c>
        <v>0</v>
      </c>
      <c>
        <v>0</v>
      </c>
      <c>
        <v>23.662284921571345</v>
      </c>
    </row>
    <row>
      <c>
        <v>2608963</v>
      </c>
      <c>
        <v>1</v>
      </c>
      <c>
        <is>
          <t>İZMİR</t>
        </is>
      </c>
      <c>
        <v>DİKİLİ</v>
      </c>
      <c>
        <is>
          <t>AG Fideri</t>
        </is>
      </c>
      <c>
        <v>DİKİLİ TR-5 (M-705) 35-30-M00705_B_91103202_91103202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15.07.2023 10:33:32</t>
        </is>
      </c>
      <c>
        <is>
          <t>15.07.2023 11:09:44</t>
        </is>
      </c>
      <c>
        <v>0.603333333</v>
      </c>
      <c>
        <v>0</v>
      </c>
      <c>
        <v>150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20.463500432964356</v>
      </c>
      <c>
        <v>0</v>
      </c>
      <c>
        <v>0</v>
      </c>
      <c>
        <v>0</v>
      </c>
      <c>
        <v>3.103735241581017</v>
      </c>
      <c>
        <v>0</v>
      </c>
      <c>
        <v>0</v>
      </c>
      <c>
        <v>23.567235674545373</v>
      </c>
    </row>
    <row>
      <c>
        <v>2609604</v>
      </c>
      <c>
        <v>1</v>
      </c>
      <c>
        <is>
          <t>İZMİR</t>
        </is>
      </c>
      <c>
        <v>MENEMEN</v>
      </c>
      <c>
        <is>
          <t>Dağıtım Transformatörü</t>
        </is>
      </c>
      <c>
        <v>HATUNDERE TR-1 35-28-M00471_35-28-M00471_2374951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15.07.2023 17:57:11</t>
        </is>
      </c>
      <c>
        <is>
          <t>15.07.2023 20:33:52</t>
        </is>
      </c>
      <c>
        <v>2.611388888</v>
      </c>
      <c>
        <v>0</v>
      </c>
      <c>
        <v>323</v>
      </c>
      <c>
        <v>0</v>
      </c>
      <c>
        <v>5</v>
      </c>
      <c>
        <v>0</v>
      </c>
      <c>
        <v>17</v>
      </c>
      <c>
        <v>0</v>
      </c>
      <c>
        <v>0</v>
      </c>
      <c>
        <v>0</v>
      </c>
      <c>
        <v>154.5210745794872</v>
      </c>
      <c>
        <v>0</v>
      </c>
      <c>
        <v>9.792647219031007</v>
      </c>
      <c>
        <v>0</v>
      </c>
      <c>
        <v>33.50802282717593</v>
      </c>
      <c>
        <v>0</v>
      </c>
      <c>
        <v>0</v>
      </c>
      <c>
        <v>197.82174462569412</v>
      </c>
    </row>
    <row>
      <c>
        <v>2608840</v>
      </c>
      <c>
        <v>1</v>
      </c>
      <c>
        <is>
          <t>İZMİR</t>
        </is>
      </c>
      <c>
        <v>ÖDEMİŞ</v>
      </c>
      <c>
        <is>
          <t>DM</t>
        </is>
      </c>
      <c>
        <v>ÖDEMİŞ İM 35-15-A00001_TR-110 M04_2058913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15.07.2023 09:06:54</t>
        </is>
      </c>
      <c>
        <is>
          <t>15.07.2023 09:10:07</t>
        </is>
      </c>
      <c>
        <v>0.053611111</v>
      </c>
      <c>
        <v>0</v>
      </c>
      <c>
        <v>2456</v>
      </c>
      <c>
        <v>0</v>
      </c>
      <c>
        <v>84</v>
      </c>
      <c>
        <v>5</v>
      </c>
      <c>
        <v>218</v>
      </c>
      <c>
        <v>0</v>
      </c>
      <c>
        <v>3</v>
      </c>
      <c>
        <v>0</v>
      </c>
      <c>
        <v>23.88048861970116</v>
      </c>
      <c>
        <v>0</v>
      </c>
      <c>
        <v>16.367568250333303</v>
      </c>
      <c>
        <v>0.2760921028519208</v>
      </c>
      <c>
        <v>8.413054806249514</v>
      </c>
      <c>
        <v>0</v>
      </c>
      <c>
        <v>1.7771077514976483</v>
      </c>
      <c>
        <v>50.71431153063354</v>
      </c>
    </row>
    <row>
      <c>
        <v>2609338</v>
      </c>
      <c>
        <v>1</v>
      </c>
      <c>
        <is>
          <t>İZMİR</t>
        </is>
      </c>
      <c>
        <v>FOÇA</v>
      </c>
      <c>
        <is>
          <t>AG Fideri</t>
        </is>
      </c>
      <c>
        <v>YENİFOÇA TR-24 35-23-M00024_C_56373177_56373177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15.07.2023 15:33:38</t>
        </is>
      </c>
      <c>
        <is>
          <t>15.07.2023 17:42:13</t>
        </is>
      </c>
      <c>
        <v>2.143055555</v>
      </c>
      <c>
        <v>0</v>
      </c>
      <c>
        <v>2</v>
      </c>
      <c>
        <v>0</v>
      </c>
      <c>
        <v>0</v>
      </c>
      <c>
        <v>0</v>
      </c>
      <c>
        <v>7</v>
      </c>
      <c>
        <v>0</v>
      </c>
      <c>
        <v>0</v>
      </c>
      <c>
        <v>0</v>
      </c>
      <c>
        <v>0.8244990851999701</v>
      </c>
      <c>
        <v>0</v>
      </c>
      <c>
        <v>0</v>
      </c>
      <c>
        <v>0</v>
      </c>
      <c>
        <v>131.93749847603607</v>
      </c>
      <c>
        <v>0</v>
      </c>
      <c>
        <v>0</v>
      </c>
      <c>
        <v>132.76199756123603</v>
      </c>
    </row>
    <row>
      <c>
        <v>2610002</v>
      </c>
      <c>
        <v>1</v>
      </c>
      <c>
        <is>
          <t>MANİSA</t>
        </is>
      </c>
      <c>
        <v>SARIGÖL</v>
      </c>
      <c>
        <is>
          <t>Dağıtım Transformatörü</t>
        </is>
      </c>
      <c>
        <v>ŞEYHDAVUTLAR TR-4 KEMİKLİ 45-79-M00121_45-79-M00121_2367426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15.07.2023 21:25:35</t>
        </is>
      </c>
      <c>
        <is>
          <t>15.07.2023 23:42:01</t>
        </is>
      </c>
      <c>
        <v>2.273888888</v>
      </c>
      <c>
        <v>0</v>
      </c>
      <c>
        <v>38</v>
      </c>
      <c>
        <v>0</v>
      </c>
      <c>
        <v>9</v>
      </c>
      <c>
        <v>0</v>
      </c>
      <c>
        <v>0</v>
      </c>
      <c>
        <v>0</v>
      </c>
      <c>
        <v>0</v>
      </c>
      <c>
        <v>0</v>
      </c>
      <c>
        <v>13.501871920033572</v>
      </c>
      <c>
        <v>0</v>
      </c>
      <c>
        <v>32.901929560163246</v>
      </c>
      <c>
        <v>0</v>
      </c>
      <c>
        <v>0</v>
      </c>
      <c>
        <v>0</v>
      </c>
      <c>
        <v>0</v>
      </c>
      <c>
        <v>46.40380148019682</v>
      </c>
    </row>
    <row>
      <c>
        <v>2609859</v>
      </c>
      <c>
        <v>1</v>
      </c>
      <c>
        <is>
          <t>İZMİR</t>
        </is>
      </c>
      <c>
        <v>URLA</v>
      </c>
      <c>
        <is>
          <t>AG Fideri</t>
        </is>
      </c>
      <c>
        <v>GÜLBAHÇE TR-7 35-19-L00167_B_65508701_65508701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15.07.2023 18:05:56</t>
        </is>
      </c>
      <c>
        <is>
          <t>15.07.2023 20:49:09</t>
        </is>
      </c>
      <c>
        <v>2.720277777</v>
      </c>
      <c>
        <v>0</v>
      </c>
      <c>
        <v>150</v>
      </c>
      <c>
        <v>0</v>
      </c>
      <c>
        <v>0</v>
      </c>
      <c>
        <v>0</v>
      </c>
      <c>
        <v>6</v>
      </c>
      <c>
        <v>0</v>
      </c>
      <c>
        <v>0</v>
      </c>
      <c>
        <v>0</v>
      </c>
      <c>
        <v>112.07088404335182</v>
      </c>
      <c>
        <v>0</v>
      </c>
      <c>
        <v>0</v>
      </c>
      <c>
        <v>0</v>
      </c>
      <c>
        <v>40.08587657493861</v>
      </c>
      <c>
        <v>0</v>
      </c>
      <c>
        <v>0</v>
      </c>
      <c>
        <v>152.15676061829043</v>
      </c>
    </row>
    <row>
      <c>
        <v>2609361</v>
      </c>
      <c>
        <v>1</v>
      </c>
      <c>
        <is>
          <t>İZMİR</t>
        </is>
      </c>
      <c>
        <v>BUCA</v>
      </c>
      <c>
        <is>
          <t>OG Fideri</t>
        </is>
      </c>
      <c>
        <v>M-2224 KIRIKLAR TR-1 35-03-M02224_ H_66059008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15.07.2023 15:45:48</t>
        </is>
      </c>
      <c>
        <is>
          <t>15.07.2023 18:13:57</t>
        </is>
      </c>
      <c>
        <v>2.469166666</v>
      </c>
      <c>
        <v>0</v>
      </c>
      <c>
        <v>288</v>
      </c>
      <c>
        <v>0</v>
      </c>
      <c>
        <v>8</v>
      </c>
      <c>
        <v>0</v>
      </c>
      <c>
        <v>26</v>
      </c>
      <c>
        <v>0</v>
      </c>
      <c>
        <v>0</v>
      </c>
      <c>
        <v>0</v>
      </c>
      <c>
        <v>124.53794608535998</v>
      </c>
      <c>
        <v>0</v>
      </c>
      <c>
        <v>4.615641507336612</v>
      </c>
      <c>
        <v>0</v>
      </c>
      <c>
        <v>63.807939033646846</v>
      </c>
      <c>
        <v>0</v>
      </c>
      <c>
        <v>0</v>
      </c>
      <c>
        <v>192.96152662634344</v>
      </c>
    </row>
    <row>
      <c>
        <v>2608983</v>
      </c>
      <c>
        <v>1</v>
      </c>
      <c>
        <is>
          <t>İZMİR</t>
        </is>
      </c>
      <c>
        <v>BUCA</v>
      </c>
      <c>
        <is>
          <t>Kullanıcı Bağlantı Hattı</t>
        </is>
      </c>
      <c>
        <v>M-3405(YATIRIM REZERVE) 35-03-M03405_910711985_910711985</v>
      </c>
      <c>
        <v>AG Box / Sdk Abone Çıkış Sigorta Atığı</v>
      </c>
      <c>
        <v>Dağıtım-AG</v>
      </c>
      <c>
        <v>Uzun</v>
      </c>
      <c>
        <v>Şebeke işletmecisi</v>
      </c>
      <c>
        <v>Bildirimsiz</v>
      </c>
      <c>
        <is>
          <t>15.07.2023 11:19:32</t>
        </is>
      </c>
      <c>
        <is>
          <t>15.07.2023 13:30:29</t>
        </is>
      </c>
      <c>
        <v>2.1825</v>
      </c>
      <c>
        <v>0</v>
      </c>
      <c>
        <v>41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19.367011303201455</v>
      </c>
      <c>
        <v>0</v>
      </c>
      <c>
        <v>0</v>
      </c>
      <c>
        <v>0</v>
      </c>
      <c>
        <v>0</v>
      </c>
      <c>
        <v>0</v>
      </c>
      <c>
        <v>0</v>
      </c>
      <c>
        <v>19.367011303201455</v>
      </c>
    </row>
    <row>
      <c>
        <v>2609667</v>
      </c>
      <c>
        <v>1</v>
      </c>
      <c>
        <is>
          <t>İZMİR</t>
        </is>
      </c>
      <c>
        <v>BUCA</v>
      </c>
      <c>
        <is>
          <t>AG Fideri</t>
        </is>
      </c>
      <c>
        <v>M-2925 35-03-M02925_H_56367303_56367303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15.07.2023 18:24:16</t>
        </is>
      </c>
      <c>
        <is>
          <t>16.07.2023 01:11:33</t>
        </is>
      </c>
      <c>
        <v>6.788055555</v>
      </c>
      <c>
        <v>0</v>
      </c>
      <c>
        <v>43</v>
      </c>
      <c>
        <v>0</v>
      </c>
      <c>
        <v>0</v>
      </c>
      <c>
        <v>0</v>
      </c>
      <c>
        <v>14</v>
      </c>
      <c>
        <v>0</v>
      </c>
      <c>
        <v>0</v>
      </c>
      <c>
        <v>0</v>
      </c>
      <c>
        <v>53.540592581590225</v>
      </c>
      <c>
        <v>0</v>
      </c>
      <c>
        <v>0</v>
      </c>
      <c>
        <v>0</v>
      </c>
      <c>
        <v>93.23684639996534</v>
      </c>
      <c>
        <v>0</v>
      </c>
      <c>
        <v>0</v>
      </c>
      <c>
        <v>146.77743898155558</v>
      </c>
    </row>
    <row>
      <c>
        <v>2609169</v>
      </c>
      <c>
        <v>1</v>
      </c>
      <c>
        <is>
          <t>İZMİR</t>
        </is>
      </c>
      <c>
        <v>DİKİLİ</v>
      </c>
      <c>
        <is>
          <t>AG Fideri</t>
        </is>
      </c>
      <c>
        <v>ÇANDARLI DM-TR-20 35-30-M00020_C_56363056_56363056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15.07.2023 13:15:26</t>
        </is>
      </c>
      <c>
        <is>
          <t>15.07.2023 15:14:56</t>
        </is>
      </c>
      <c>
        <v>1.991666666</v>
      </c>
      <c>
        <v>0</v>
      </c>
      <c>
        <v>0</v>
      </c>
      <c>
        <v>0</v>
      </c>
      <c>
        <v>3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1.5889354650835645</v>
      </c>
      <c>
        <v>0</v>
      </c>
      <c>
        <v>0.23984349548985912</v>
      </c>
      <c>
        <v>0</v>
      </c>
      <c>
        <v>0</v>
      </c>
      <c>
        <v>1.8287789605734237</v>
      </c>
    </row>
    <row>
      <c>
        <v>2609152</v>
      </c>
      <c>
        <v>1</v>
      </c>
      <c>
        <is>
          <t>İZMİR</t>
        </is>
      </c>
      <c>
        <v>ÇEŞME</v>
      </c>
      <c>
        <is>
          <t>Dağıtım Transformatörü</t>
        </is>
      </c>
      <c>
        <v>L-271 SANATKARLAR SİTESİ 35-18-L00271_35-18-L00271_2358639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15.07.2023 13:57:38</t>
        </is>
      </c>
      <c>
        <is>
          <t>15.07.2023 16:13:39</t>
        </is>
      </c>
      <c>
        <v>2.266944444</v>
      </c>
      <c>
        <v>0</v>
      </c>
      <c>
        <v>155</v>
      </c>
      <c>
        <v>0</v>
      </c>
      <c>
        <v>0</v>
      </c>
      <c>
        <v>0</v>
      </c>
      <c>
        <v>18</v>
      </c>
      <c>
        <v>0</v>
      </c>
      <c>
        <v>0</v>
      </c>
      <c>
        <v>0</v>
      </c>
      <c>
        <v>188.84630733980615</v>
      </c>
      <c>
        <v>0</v>
      </c>
      <c>
        <v>0</v>
      </c>
      <c>
        <v>0</v>
      </c>
      <c>
        <v>24.886006190734804</v>
      </c>
      <c>
        <v>0</v>
      </c>
      <c>
        <v>0</v>
      </c>
      <c>
        <v>213.73231353054095</v>
      </c>
    </row>
    <row>
      <c>
        <v>2609295</v>
      </c>
      <c>
        <v>1</v>
      </c>
      <c>
        <is>
          <t>İZMİR</t>
        </is>
      </c>
      <c>
        <v>TORBALI</v>
      </c>
      <c>
        <is>
          <t>Saha Dağıtım Kutusu (SDK)</t>
        </is>
      </c>
      <c>
        <v>TR-18 35-26-M00018_7378831 1_60304742</v>
      </c>
      <c>
        <v>AG Box / Sdk Giriş Sigorta Atığı</v>
      </c>
      <c>
        <v>Dağıtım-AG</v>
      </c>
      <c>
        <v>Uzun</v>
      </c>
      <c>
        <v>Şebeke işletmecisi</v>
      </c>
      <c>
        <v>Bildirimsiz</v>
      </c>
      <c>
        <is>
          <t>15.07.2023 15:01:42</t>
        </is>
      </c>
      <c>
        <is>
          <t>15.07.2023 21:07:27</t>
        </is>
      </c>
      <c>
        <v>6.095833333</v>
      </c>
      <c>
        <v>0</v>
      </c>
      <c>
        <v>61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163.94212986061683</v>
      </c>
      <c>
        <v>0</v>
      </c>
      <c>
        <v>0</v>
      </c>
      <c>
        <v>0</v>
      </c>
      <c>
        <v>35.80636592670206</v>
      </c>
      <c>
        <v>0</v>
      </c>
      <c>
        <v>0</v>
      </c>
      <c>
        <v>199.7484957873189</v>
      </c>
    </row>
    <row>
      <c>
        <v>2609026</v>
      </c>
      <c>
        <v>1</v>
      </c>
      <c>
        <is>
          <t>İZMİR</t>
        </is>
      </c>
      <c>
        <v>BORNOVA</v>
      </c>
      <c>
        <is>
          <t>Dağıtım Transformatörü</t>
        </is>
      </c>
      <c>
        <v>M-333 35-02-M00333_35-02-M00333_2372655</v>
      </c>
      <c>
        <v>Şebeke Yenileme ve Kapasite Artışı Çalışması</v>
      </c>
      <c>
        <v>Dağıtım-AG</v>
      </c>
      <c>
        <v>Uzun</v>
      </c>
      <c>
        <v>Şebeke işletmecisi</v>
      </c>
      <c>
        <v>Bildirimli</v>
      </c>
      <c>
        <is>
          <t>15.07.2023 12:13:56</t>
        </is>
      </c>
      <c>
        <is>
          <t>15.07.2023 13:15:35</t>
        </is>
      </c>
      <c>
        <v>1.0275</v>
      </c>
      <c>
        <v>0</v>
      </c>
      <c>
        <v>0</v>
      </c>
      <c>
        <v>0</v>
      </c>
      <c>
        <v>0</v>
      </c>
      <c>
        <v>0</v>
      </c>
      <c>
        <v>150</v>
      </c>
      <c>
        <v>0</v>
      </c>
      <c>
        <v>10</v>
      </c>
      <c>
        <v>0</v>
      </c>
      <c>
        <v>0</v>
      </c>
      <c>
        <v>0</v>
      </c>
      <c>
        <v>0</v>
      </c>
      <c>
        <v>0</v>
      </c>
      <c>
        <v>283.5972749055385</v>
      </c>
      <c>
        <v>0</v>
      </c>
      <c>
        <v>120.41107713629425</v>
      </c>
      <c>
        <v>404.0083520418327</v>
      </c>
    </row>
    <row>
      <c>
        <v>2608834</v>
      </c>
      <c>
        <v>1</v>
      </c>
      <c>
        <is>
          <t>İZMİR</t>
        </is>
      </c>
      <c>
        <v>URLA</v>
      </c>
      <c>
        <is>
          <t>DM</t>
        </is>
      </c>
      <c>
        <v>ZEYTİNALAN İM 35-19-A00002_GÜZELBAHÇE-2 ÇIKIŞ (İSTİKLAL) M11_2052313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15.07.2023 09:00:17</t>
        </is>
      </c>
      <c>
        <is>
          <t>15.07.2023 09:10:49</t>
        </is>
      </c>
      <c>
        <v>0.175555555</v>
      </c>
      <c>
        <v>0</v>
      </c>
      <c>
        <v>340</v>
      </c>
      <c>
        <v>0</v>
      </c>
      <c>
        <v>18</v>
      </c>
      <c>
        <v>3</v>
      </c>
      <c>
        <v>36</v>
      </c>
      <c>
        <v>0</v>
      </c>
      <c>
        <v>0</v>
      </c>
      <c>
        <v>0</v>
      </c>
      <c>
        <v>15.513121992134813</v>
      </c>
      <c>
        <v>0</v>
      </c>
      <c>
        <v>2.2235092474974834</v>
      </c>
      <c>
        <v>14.472774935547989</v>
      </c>
      <c>
        <v>7.123104514909676</v>
      </c>
      <c>
        <v>0</v>
      </c>
      <c>
        <v>0</v>
      </c>
      <c>
        <v>39.33251069008996</v>
      </c>
    </row>
    <row>
      <c>
        <v>2609736</v>
      </c>
      <c>
        <v>1</v>
      </c>
      <c>
        <is>
          <t>İZMİR</t>
        </is>
      </c>
      <c>
        <v>TORBALI</v>
      </c>
      <c>
        <is>
          <t>Dağıtım Transformatörü</t>
        </is>
      </c>
      <c>
        <v>DM-4/18 35-26-M00803_35-26-M00803_65909385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15.07.2023 19:04:45</t>
        </is>
      </c>
      <c>
        <is>
          <t>15.07.2023 20:23:28</t>
        </is>
      </c>
      <c>
        <v>1.311944444</v>
      </c>
      <c>
        <v>0</v>
      </c>
      <c>
        <v>662</v>
      </c>
      <c>
        <v>0</v>
      </c>
      <c>
        <v>0</v>
      </c>
      <c>
        <v>0</v>
      </c>
      <c>
        <v>30</v>
      </c>
      <c>
        <v>0</v>
      </c>
      <c>
        <v>0</v>
      </c>
      <c>
        <v>0</v>
      </c>
      <c>
        <v>188.34291439851518</v>
      </c>
      <c>
        <v>0</v>
      </c>
      <c>
        <v>0</v>
      </c>
      <c>
        <v>0</v>
      </c>
      <c>
        <v>29.61327303431206</v>
      </c>
      <c>
        <v>0</v>
      </c>
      <c>
        <v>0</v>
      </c>
      <c>
        <v>217.95618743282722</v>
      </c>
    </row>
    <row>
      <c>
        <v>2610128</v>
      </c>
      <c>
        <v>1</v>
      </c>
      <c>
        <is>
          <t>MANİSA</t>
        </is>
      </c>
      <c>
        <v>TURGUTLU</v>
      </c>
      <c>
        <is>
          <t>Dağıtım Transformatörü</t>
        </is>
      </c>
      <c>
        <v>TR-2/31 45-83-L00031_45-83-L00031_2370593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15.07.2023 23:45:09</t>
        </is>
      </c>
      <c>
        <is>
          <t>16.07.2023 02:12:49</t>
        </is>
      </c>
      <c>
        <v>2.461111111</v>
      </c>
      <c>
        <v>0</v>
      </c>
      <c>
        <v>544</v>
      </c>
      <c>
        <v>0</v>
      </c>
      <c>
        <v>0</v>
      </c>
      <c>
        <v>0</v>
      </c>
      <c>
        <v>32</v>
      </c>
      <c>
        <v>0</v>
      </c>
      <c>
        <v>0</v>
      </c>
      <c>
        <v>0</v>
      </c>
      <c>
        <v>233.17939428364335</v>
      </c>
      <c>
        <v>0</v>
      </c>
      <c>
        <v>0</v>
      </c>
      <c>
        <v>0</v>
      </c>
      <c>
        <v>41.666849235695935</v>
      </c>
      <c>
        <v>0</v>
      </c>
      <c>
        <v>0</v>
      </c>
      <c>
        <v>274.8462435193393</v>
      </c>
    </row>
    <row>
      <c>
        <v>2608883</v>
      </c>
      <c>
        <v>1</v>
      </c>
      <c>
        <is>
          <t>İZMİR</t>
        </is>
      </c>
      <c>
        <v>BUCA</v>
      </c>
      <c>
        <is>
          <t>OG Fideri</t>
        </is>
      </c>
      <c>
        <v>K-4234 35-03-K04234_DAĞITM TRAFOSU K-4234 TR-2 K01_65675843</v>
      </c>
      <c>
        <v>Şebeke Yenileme ve Kapasite Artışı Çalışması</v>
      </c>
      <c>
        <v>Dağıtım-OG</v>
      </c>
      <c>
        <v>Uzun</v>
      </c>
      <c>
        <v>Şebeke işletmecisi</v>
      </c>
      <c>
        <v>Bildirimli</v>
      </c>
      <c>
        <is>
          <t>15.07.2023 09:42:01</t>
        </is>
      </c>
      <c>
        <is>
          <t>15.07.2023 18:18:43</t>
        </is>
      </c>
      <c>
        <v>8.611666666</v>
      </c>
      <c>
        <v>0</v>
      </c>
      <c>
        <v>821</v>
      </c>
      <c>
        <v>0</v>
      </c>
      <c>
        <v>0</v>
      </c>
      <c>
        <v>0</v>
      </c>
      <c>
        <v>80</v>
      </c>
      <c>
        <v>0</v>
      </c>
      <c>
        <v>0</v>
      </c>
      <c>
        <v>0</v>
      </c>
      <c>
        <v>1627.7095761698654</v>
      </c>
      <c>
        <v>0</v>
      </c>
      <c>
        <v>0</v>
      </c>
      <c>
        <v>0</v>
      </c>
      <c>
        <v>689.4715383769363</v>
      </c>
      <c>
        <v>0</v>
      </c>
      <c>
        <v>0</v>
      </c>
      <c>
        <v>2317.181114546802</v>
      </c>
    </row>
    <row>
      <c>
        <v>2609922</v>
      </c>
      <c>
        <v>1</v>
      </c>
      <c>
        <is>
          <t>MANİSA</t>
        </is>
      </c>
      <c>
        <v>YUNUSEMRE</v>
      </c>
      <c>
        <is>
          <t>Saha Dağıtım Kutusu (SDK)</t>
        </is>
      </c>
      <c>
        <v>DM-18/05 (TR-138) 45-71-M00255_C C01b_84575333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15.07.2023 20:42:55</t>
        </is>
      </c>
      <c>
        <is>
          <t>15.07.2023 21:57:54</t>
        </is>
      </c>
      <c>
        <v>1.249722222</v>
      </c>
      <c>
        <v>0</v>
      </c>
      <c>
        <v>89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26.00917457394716</v>
      </c>
      <c>
        <v>0</v>
      </c>
      <c>
        <v>0</v>
      </c>
      <c>
        <v>0</v>
      </c>
      <c>
        <v>3.2002160286066177</v>
      </c>
      <c>
        <v>0</v>
      </c>
      <c>
        <v>0</v>
      </c>
      <c>
        <v>29.20939060255378</v>
      </c>
    </row>
    <row>
      <c>
        <v>2609673</v>
      </c>
      <c>
        <v>1</v>
      </c>
      <c>
        <is>
          <t>İZMİR</t>
        </is>
      </c>
      <c>
        <v>DİKİLİ</v>
      </c>
      <c>
        <is>
          <t>Dağıtım Transformatörü</t>
        </is>
      </c>
      <c>
        <v>ÇANDARLI DM-TR-20 35-30-M00020_35-30-M00020_72352935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15.07.2023 18:18:22</t>
        </is>
      </c>
      <c>
        <is>
          <t>15.07.2023 19:56:22</t>
        </is>
      </c>
      <c>
        <v>1.633333333</v>
      </c>
      <c>
        <v>0</v>
      </c>
      <c>
        <v>27</v>
      </c>
      <c>
        <v>0</v>
      </c>
      <c>
        <v>4</v>
      </c>
      <c>
        <v>0</v>
      </c>
      <c>
        <v>5</v>
      </c>
      <c>
        <v>0</v>
      </c>
      <c>
        <v>0</v>
      </c>
      <c>
        <v>0</v>
      </c>
      <c>
        <v>8.739801536717504</v>
      </c>
      <c>
        <v>0</v>
      </c>
      <c>
        <v>2.989318845692659</v>
      </c>
      <c>
        <v>0</v>
      </c>
      <c>
        <v>6.356973309205054</v>
      </c>
      <c>
        <v>0</v>
      </c>
      <c>
        <v>0</v>
      </c>
      <c>
        <v>18.08609369161522</v>
      </c>
    </row>
    <row>
      <c>
        <v>2609381</v>
      </c>
      <c>
        <v>1</v>
      </c>
      <c>
        <is>
          <t>MANİSA</t>
        </is>
      </c>
      <c>
        <v>SALİHLİ</v>
      </c>
      <c>
        <is>
          <t>AG Fideri</t>
        </is>
      </c>
      <c>
        <v>TR-104 45-78-L00104__72373430_72373430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15.07.2023 15:51:53</t>
        </is>
      </c>
      <c>
        <is>
          <t>15.07.2023 16:41:48</t>
        </is>
      </c>
      <c>
        <v>0.831944444</v>
      </c>
      <c>
        <v>0</v>
      </c>
      <c>
        <v>189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32.59433315127487</v>
      </c>
      <c>
        <v>0</v>
      </c>
      <c>
        <v>0</v>
      </c>
      <c>
        <v>0</v>
      </c>
      <c>
        <v>1.6961435828987246</v>
      </c>
      <c>
        <v>0</v>
      </c>
      <c>
        <v>0</v>
      </c>
      <c>
        <v>34.290476734173595</v>
      </c>
    </row>
    <row>
      <c>
        <v>2610022</v>
      </c>
      <c>
        <v>1</v>
      </c>
      <c>
        <is>
          <t>İZMİR</t>
        </is>
      </c>
      <c>
        <v>ÇEŞME</v>
      </c>
      <c>
        <is>
          <t>Dağıtım Transformatörü</t>
        </is>
      </c>
      <c>
        <v>M-7 35-18-M00007_35-18-M00007_82757573</v>
      </c>
      <c>
        <v>AG Yük Ayırıcı Arızası</v>
      </c>
      <c>
        <v>Dağıtım-AG</v>
      </c>
      <c>
        <v>Uzun</v>
      </c>
      <c>
        <v>Şebeke işletmecisi</v>
      </c>
      <c>
        <v>Bildirimsiz</v>
      </c>
      <c>
        <is>
          <t>15.07.2023 21:41:25</t>
        </is>
      </c>
      <c>
        <is>
          <t>15.07.2023 23:35:55</t>
        </is>
      </c>
      <c>
        <v>1.908333333</v>
      </c>
      <c>
        <v>0</v>
      </c>
      <c>
        <v>233</v>
      </c>
      <c>
        <v>0</v>
      </c>
      <c>
        <v>0</v>
      </c>
      <c>
        <v>0</v>
      </c>
      <c>
        <v>133</v>
      </c>
      <c>
        <v>0</v>
      </c>
      <c>
        <v>0</v>
      </c>
      <c>
        <v>0</v>
      </c>
      <c>
        <v>107.14528262700398</v>
      </c>
      <c>
        <v>0</v>
      </c>
      <c>
        <v>0</v>
      </c>
      <c>
        <v>0</v>
      </c>
      <c>
        <v>266.63080179885077</v>
      </c>
      <c>
        <v>0</v>
      </c>
      <c>
        <v>0</v>
      </c>
      <c>
        <v>373.7760844258547</v>
      </c>
    </row>
    <row>
      <c>
        <v>2609089</v>
      </c>
      <c>
        <v>1</v>
      </c>
      <c>
        <is>
          <t>İZMİR</t>
        </is>
      </c>
      <c>
        <v>ÇEŞME</v>
      </c>
      <c>
        <is>
          <t>AG Fideri</t>
        </is>
      </c>
      <c>
        <v>M-7 35-18-M00007_8634667_56368138_56368138</v>
      </c>
      <c>
        <v>AG Pano Faz Sigorta Atığı</v>
      </c>
      <c>
        <v>Dağıtım-AG</v>
      </c>
      <c>
        <v>Uzun</v>
      </c>
      <c>
        <v>Şebeke işletmecisi</v>
      </c>
      <c>
        <v>Bildirimsiz</v>
      </c>
      <c>
        <is>
          <t>15.07.2023 13:01:01</t>
        </is>
      </c>
      <c>
        <is>
          <t>15.07.2023 18:48:29</t>
        </is>
      </c>
      <c>
        <v>5.791111111</v>
      </c>
      <c>
        <v>0</v>
      </c>
      <c>
        <v>48</v>
      </c>
      <c>
        <v>0</v>
      </c>
      <c>
        <v>0</v>
      </c>
      <c>
        <v>0</v>
      </c>
      <c>
        <v>12</v>
      </c>
      <c>
        <v>0</v>
      </c>
      <c>
        <v>0</v>
      </c>
      <c>
        <v>0</v>
      </c>
      <c>
        <v>57.71951656356892</v>
      </c>
      <c>
        <v>0</v>
      </c>
      <c>
        <v>0</v>
      </c>
      <c>
        <v>0</v>
      </c>
      <c>
        <v>19.123406108781314</v>
      </c>
      <c>
        <v>0</v>
      </c>
      <c>
        <v>0</v>
      </c>
      <c>
        <v>76.84292267235023</v>
      </c>
    </row>
    <row>
      <c>
        <v>2609753</v>
      </c>
      <c>
        <v>1</v>
      </c>
      <c>
        <is>
          <t>MANİSA</t>
        </is>
      </c>
      <c>
        <v>TURGUTLU</v>
      </c>
      <c>
        <is>
          <t>Kullanıcı Bağlantı Hattı</t>
        </is>
      </c>
      <c>
        <v>TR-2/103 45-83-L00103_955145521_955145521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15.07.2023 17:25:42</t>
        </is>
      </c>
      <c>
        <is>
          <t>15.07.2023 21:04:00</t>
        </is>
      </c>
      <c>
        <v>3.638333333</v>
      </c>
      <c>
        <v>0</v>
      </c>
      <c>
        <v>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2.8331931593899045</v>
      </c>
      <c>
        <v>0</v>
      </c>
      <c>
        <v>0</v>
      </c>
      <c>
        <v>0</v>
      </c>
      <c>
        <v>2.739437067767933</v>
      </c>
      <c>
        <v>0</v>
      </c>
      <c>
        <v>0</v>
      </c>
      <c>
        <v>5.572630227157838</v>
      </c>
    </row>
    <row>
      <c>
        <v>2609252</v>
      </c>
      <c>
        <v>1</v>
      </c>
      <c>
        <is>
          <t>İZMİR</t>
        </is>
      </c>
      <c>
        <v>TİRE</v>
      </c>
      <c>
        <is>
          <t>AG Fideri</t>
        </is>
      </c>
      <c>
        <v>DM-1/27 35-29-M00027_48346092_56367739_56367739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15.07.2023 15:10:33</t>
        </is>
      </c>
      <c>
        <is>
          <t>15.07.2023 15:40:00</t>
        </is>
      </c>
      <c>
        <v>0.490833333</v>
      </c>
      <c>
        <v>0</v>
      </c>
      <c>
        <v>127</v>
      </c>
      <c>
        <v>0</v>
      </c>
      <c>
        <v>0</v>
      </c>
      <c>
        <v>0</v>
      </c>
      <c>
        <v>10</v>
      </c>
      <c>
        <v>0</v>
      </c>
      <c>
        <v>0</v>
      </c>
      <c>
        <v>0</v>
      </c>
      <c>
        <v>12.793650701211623</v>
      </c>
      <c>
        <v>0</v>
      </c>
      <c>
        <v>0</v>
      </c>
      <c>
        <v>0</v>
      </c>
      <c>
        <v>3.896225501518103</v>
      </c>
      <c>
        <v>0</v>
      </c>
      <c>
        <v>0</v>
      </c>
      <c>
        <v>16.689876202729728</v>
      </c>
    </row>
    <row>
      <c>
        <v>2610208</v>
      </c>
      <c>
        <v>1</v>
      </c>
      <c>
        <is>
          <t>İZMİR</t>
        </is>
      </c>
      <c>
        <v>ÇEŞME</v>
      </c>
      <c>
        <is>
          <t>Saha Dağıtım Kutusu (SDK)</t>
        </is>
      </c>
      <c>
        <v>L-426 ESKİ GARAJ 35-18-L00426_E e2_5945300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15.07.2023 23:49:56</t>
        </is>
      </c>
      <c>
        <is>
          <t>16.07.2023 04:25:36</t>
        </is>
      </c>
      <c>
        <v>4.594444444</v>
      </c>
      <c>
        <v>0</v>
      </c>
      <c>
        <v>53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239.85750856781914</v>
      </c>
      <c>
        <v>0</v>
      </c>
      <c>
        <v>0</v>
      </c>
      <c>
        <v>0</v>
      </c>
      <c>
        <v>89.39295422611343</v>
      </c>
      <c>
        <v>0</v>
      </c>
      <c>
        <v>0</v>
      </c>
      <c>
        <v>329.25046279393257</v>
      </c>
    </row>
    <row>
      <c>
        <v>2608880</v>
      </c>
      <c>
        <v>1</v>
      </c>
      <c>
        <is>
          <t>İZMİR</t>
        </is>
      </c>
      <c>
        <v>SEFERİHİSAR</v>
      </c>
      <c>
        <is>
          <t>Dağıtım Transformatörü</t>
        </is>
      </c>
      <c>
        <v>PAYAMLI M-19 35-25-M00172_35-25-M00172_72064941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15.07.2023 11:02:00</t>
        </is>
      </c>
      <c>
        <is>
          <t>15.07.2023 17:20:00</t>
        </is>
      </c>
      <c>
        <v>6.3</v>
      </c>
      <c>
        <v>0</v>
      </c>
      <c>
        <v>268</v>
      </c>
      <c>
        <v>0</v>
      </c>
      <c>
        <v>0</v>
      </c>
      <c>
        <v>0</v>
      </c>
      <c>
        <v>18</v>
      </c>
      <c>
        <v>0</v>
      </c>
      <c>
        <v>0</v>
      </c>
      <c>
        <v>0</v>
      </c>
      <c>
        <v>339.1789479144504</v>
      </c>
      <c>
        <v>0</v>
      </c>
      <c>
        <v>0</v>
      </c>
      <c>
        <v>0</v>
      </c>
      <c>
        <v>100.80071142872245</v>
      </c>
      <c>
        <v>0</v>
      </c>
      <c>
        <v>0</v>
      </c>
      <c>
        <v>439.9796593431729</v>
      </c>
    </row>
    <row>
      <c>
        <v>2609544</v>
      </c>
      <c>
        <v>1</v>
      </c>
      <c>
        <is>
          <t>MANİSA</t>
        </is>
      </c>
      <c>
        <v>TURGUTLU</v>
      </c>
      <c>
        <is>
          <t>AG Fideri</t>
        </is>
      </c>
      <c>
        <v>TR-2/118 45-83-M00713_A_91461321_91461321</v>
      </c>
      <c>
        <v>AG Tel Kopuğu</v>
      </c>
      <c>
        <v>Dağıtım-AG</v>
      </c>
      <c>
        <v>Uzun</v>
      </c>
      <c>
        <v>Şebeke işletmecisi</v>
      </c>
      <c>
        <v>Bildirimsiz</v>
      </c>
      <c>
        <is>
          <t>15.07.2023 17:24:28</t>
        </is>
      </c>
      <c>
        <is>
          <t>15.07.2023 19:32:34</t>
        </is>
      </c>
      <c>
        <v>2.135</v>
      </c>
      <c>
        <v>0</v>
      </c>
      <c>
        <v>86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34.50588182916622</v>
      </c>
      <c>
        <v>0</v>
      </c>
      <c>
        <v>0</v>
      </c>
      <c>
        <v>0</v>
      </c>
      <c>
        <v>3.0033507108104454</v>
      </c>
      <c>
        <v>0</v>
      </c>
      <c>
        <v>0</v>
      </c>
      <c>
        <v>37.509232539976665</v>
      </c>
    </row>
    <row>
      <c>
        <v>2609962</v>
      </c>
      <c>
        <v>1</v>
      </c>
      <c>
        <is>
          <t>İZMİR</t>
        </is>
      </c>
      <c>
        <v>KARABURUN</v>
      </c>
      <c>
        <is>
          <t>Dağıtım Transformatörü</t>
        </is>
      </c>
      <c>
        <v>KARABURUN TR-13 35-21-L00005_35-21-L00005_72170693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15.07.2023 20:59:31</t>
        </is>
      </c>
      <c>
        <is>
          <t>15.07.2023 21:59:36</t>
        </is>
      </c>
      <c>
        <v>1.001388888</v>
      </c>
      <c>
        <v>0</v>
      </c>
      <c>
        <v>165</v>
      </c>
      <c>
        <v>0</v>
      </c>
      <c>
        <v>5</v>
      </c>
      <c>
        <v>0</v>
      </c>
      <c>
        <v>9</v>
      </c>
      <c>
        <v>0</v>
      </c>
      <c>
        <v>0</v>
      </c>
      <c>
        <v>0</v>
      </c>
      <c>
        <v>46.1729408933294</v>
      </c>
      <c>
        <v>0</v>
      </c>
      <c>
        <v>3.565883558973069</v>
      </c>
      <c>
        <v>0</v>
      </c>
      <c>
        <v>5.042829774313976</v>
      </c>
      <c>
        <v>0</v>
      </c>
      <c>
        <v>0</v>
      </c>
      <c>
        <v>54.78165422661644</v>
      </c>
    </row>
    <row>
      <c>
        <v>2610131</v>
      </c>
      <c>
        <v>1</v>
      </c>
      <c>
        <is>
          <t>MANİSA</t>
        </is>
      </c>
      <c>
        <v>SARUHANLI</v>
      </c>
      <c>
        <is>
          <t>OG Fideri</t>
        </is>
      </c>
      <c>
        <v>SARUHANLI TR-13 45-80-M00013_SARUHANLI TR-31 ÇIKIŞI M02_60897530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15.07.2023 23:47:36</t>
        </is>
      </c>
      <c>
        <is>
          <t>16.07.2023 00:05:26</t>
        </is>
      </c>
      <c>
        <v>0.297222222</v>
      </c>
      <c>
        <v>0</v>
      </c>
      <c>
        <v>315</v>
      </c>
      <c>
        <v>0</v>
      </c>
      <c>
        <v>0</v>
      </c>
      <c>
        <v>0</v>
      </c>
      <c>
        <v>121</v>
      </c>
      <c>
        <v>0</v>
      </c>
      <c>
        <v>0</v>
      </c>
      <c>
        <v>0</v>
      </c>
      <c>
        <v>18.754964406636937</v>
      </c>
      <c>
        <v>0</v>
      </c>
      <c>
        <v>0</v>
      </c>
      <c>
        <v>0</v>
      </c>
      <c>
        <v>18.35922054281888</v>
      </c>
      <c>
        <v>0</v>
      </c>
      <c>
        <v>0</v>
      </c>
      <c>
        <v>37.11418494945582</v>
      </c>
    </row>
    <row>
      <c>
        <v>2609985</v>
      </c>
      <c>
        <v>1</v>
      </c>
      <c>
        <is>
          <t>İZMİR</t>
        </is>
      </c>
      <c>
        <v>ÇEŞME</v>
      </c>
      <c>
        <is>
          <t>Saha Dağıtım Kutusu (SDK)</t>
        </is>
      </c>
      <c>
        <v>L-426 ESKİ GARAJ 35-18-L00426_A a1_5945316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15.07.2023 21:23:34</t>
        </is>
      </c>
      <c>
        <is>
          <t>16.07.2023 03:56:44</t>
        </is>
      </c>
      <c>
        <v>6.552777777</v>
      </c>
      <c>
        <v>0</v>
      </c>
      <c>
        <v>41</v>
      </c>
      <c>
        <v>0</v>
      </c>
      <c>
        <v>0</v>
      </c>
      <c>
        <v>0</v>
      </c>
      <c>
        <v>24</v>
      </c>
      <c>
        <v>0</v>
      </c>
      <c>
        <v>0</v>
      </c>
      <c>
        <v>0</v>
      </c>
      <c>
        <v>136.76581308855225</v>
      </c>
      <c>
        <v>0</v>
      </c>
      <c>
        <v>0</v>
      </c>
      <c>
        <v>0</v>
      </c>
      <c>
        <v>248.44582979579877</v>
      </c>
      <c>
        <v>0</v>
      </c>
      <c>
        <v>0</v>
      </c>
      <c>
        <v>385.211642884351</v>
      </c>
    </row>
    <row>
      <c>
        <v>2609793</v>
      </c>
      <c>
        <v>1</v>
      </c>
      <c>
        <is>
          <t>İZMİR</t>
        </is>
      </c>
      <c>
        <v>ÖDEMİŞ</v>
      </c>
      <c>
        <is>
          <t>AG Fideri</t>
        </is>
      </c>
      <c>
        <v>TR-77 HULUSİ İZLEYEN GRB. 35-15-M00077_A_56370339_56370339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15.07.2023 19:30:23</t>
        </is>
      </c>
      <c>
        <is>
          <t>16.07.2023 01:23:04</t>
        </is>
      </c>
      <c>
        <v>5.878055555</v>
      </c>
      <c>
        <v>0</v>
      </c>
      <c>
        <v>2</v>
      </c>
      <c>
        <v>0</v>
      </c>
      <c>
        <v>8</v>
      </c>
      <c>
        <v>0</v>
      </c>
      <c>
        <v>4</v>
      </c>
      <c>
        <v>0</v>
      </c>
      <c>
        <v>0</v>
      </c>
      <c>
        <v>0</v>
      </c>
      <c>
        <v>1.8024263028666883</v>
      </c>
      <c>
        <v>0</v>
      </c>
      <c>
        <v>314.7078915785035</v>
      </c>
      <c>
        <v>0</v>
      </c>
      <c>
        <v>52.155834524336406</v>
      </c>
      <c>
        <v>0</v>
      </c>
      <c>
        <v>0</v>
      </c>
      <c>
        <v>368.6661524057066</v>
      </c>
    </row>
    <row>
      <c>
        <v>2609106</v>
      </c>
      <c>
        <v>1</v>
      </c>
      <c>
        <is>
          <t>İZMİR</t>
        </is>
      </c>
      <c>
        <v>ÇEŞME</v>
      </c>
      <c>
        <is>
          <t>AG Fideri</t>
        </is>
      </c>
      <c>
        <v>L-177 35-18-L00177_A_56372870_56372870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15.07.2023 13:16:05</t>
        </is>
      </c>
      <c>
        <is>
          <t>15.07.2023 16:09:18</t>
        </is>
      </c>
      <c>
        <v>2.886944444</v>
      </c>
      <c>
        <v>0</v>
      </c>
      <c>
        <v>15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9.089055591871016</v>
      </c>
      <c>
        <v>0</v>
      </c>
      <c>
        <v>0</v>
      </c>
      <c>
        <v>0</v>
      </c>
      <c>
        <v>5.19521921912</v>
      </c>
      <c>
        <v>0</v>
      </c>
      <c>
        <v>0</v>
      </c>
      <c>
        <v>14.284274810991016</v>
      </c>
    </row>
    <row>
      <c>
        <v>2609507</v>
      </c>
      <c>
        <v>1</v>
      </c>
      <c>
        <is>
          <t>İZMİR</t>
        </is>
      </c>
      <c>
        <v>ÇEŞME</v>
      </c>
      <c>
        <is>
          <t>DM</t>
        </is>
      </c>
      <c>
        <v>ALAÇATI İM 35-18-A00002_L-300 L17_2052434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15.07.2023 16:57:24</t>
        </is>
      </c>
      <c>
        <is>
          <t>15.07.2023 17:36:55</t>
        </is>
      </c>
      <c>
        <v>0.658611111</v>
      </c>
      <c>
        <v>3</v>
      </c>
      <c>
        <v>573</v>
      </c>
      <c>
        <v>8</v>
      </c>
      <c>
        <v>30</v>
      </c>
      <c>
        <v>22</v>
      </c>
      <c>
        <v>179</v>
      </c>
      <c>
        <v>1</v>
      </c>
      <c>
        <v>0</v>
      </c>
      <c>
        <v>0.45089607074998206</v>
      </c>
      <c>
        <v>210.0171773988815</v>
      </c>
      <c>
        <v>92.91190269588914</v>
      </c>
      <c>
        <v>43.17402008424661</v>
      </c>
      <c>
        <v>1686.2430086760423</v>
      </c>
      <c>
        <v>543.3310257828773</v>
      </c>
      <c>
        <v>28.6122149099304</v>
      </c>
      <c>
        <v>0</v>
      </c>
      <c>
        <v>2604.740245618618</v>
      </c>
    </row>
    <row>
      <c>
        <v>2609607</v>
      </c>
      <c>
        <v>1</v>
      </c>
      <c>
        <is>
          <t>İZMİR</t>
        </is>
      </c>
      <c>
        <v>BUCA</v>
      </c>
      <c>
        <is>
          <t>AG Fideri</t>
        </is>
      </c>
      <c>
        <v>M-1361 35-03-M01361_C_56355805_56355805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15.07.2023 17:58:21</t>
        </is>
      </c>
      <c>
        <is>
          <t>15.07.2023 22:53:21</t>
        </is>
      </c>
      <c>
        <v>4.916666666</v>
      </c>
      <c>
        <v>0</v>
      </c>
      <c>
        <v>148</v>
      </c>
      <c>
        <v>0</v>
      </c>
      <c>
        <v>0</v>
      </c>
      <c>
        <v>0</v>
      </c>
      <c>
        <v>22</v>
      </c>
      <c>
        <v>0</v>
      </c>
      <c>
        <v>0</v>
      </c>
      <c>
        <v>0</v>
      </c>
      <c>
        <v>154.09316565554812</v>
      </c>
      <c>
        <v>0</v>
      </c>
      <c>
        <v>0</v>
      </c>
      <c>
        <v>0</v>
      </c>
      <c>
        <v>153.41489877102438</v>
      </c>
      <c>
        <v>0</v>
      </c>
      <c>
        <v>0</v>
      </c>
      <c>
        <v>307.5080644265725</v>
      </c>
    </row>
    <row>
      <c>
        <v>2610045</v>
      </c>
      <c>
        <v>1</v>
      </c>
      <c>
        <is>
          <t>İZMİR</t>
        </is>
      </c>
      <c>
        <v>ALİAĞA</v>
      </c>
      <c>
        <is>
          <t>OG Fideri</t>
        </is>
      </c>
      <c>
        <v>M-612 (DM-4/22) 35-17-M00612_DAĞITIM TRF M-612 M03_66036878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15.07.2023 22:11:35</t>
        </is>
      </c>
      <c>
        <is>
          <t>15.07.2023 23:24:51</t>
        </is>
      </c>
      <c>
        <v>1.221111111</v>
      </c>
      <c>
        <v>0</v>
      </c>
      <c>
        <v>216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55.50457647990669</v>
      </c>
      <c>
        <v>0</v>
      </c>
      <c>
        <v>0</v>
      </c>
      <c>
        <v>0</v>
      </c>
      <c>
        <v>7.3190575660146</v>
      </c>
      <c>
        <v>0</v>
      </c>
      <c>
        <v>0</v>
      </c>
      <c>
        <v>62.82363404592129</v>
      </c>
    </row>
    <row>
      <c>
        <v>2609799</v>
      </c>
      <c>
        <v>1</v>
      </c>
      <c>
        <is>
          <t>İZMİR</t>
        </is>
      </c>
      <c>
        <v>BUCA</v>
      </c>
      <c>
        <is>
          <t>Dağıtım Transformatörü</t>
        </is>
      </c>
      <c>
        <v>K-1506 35-03-K01506_35-03-K01506_2358496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15.07.2023 19:18:26</t>
        </is>
      </c>
      <c>
        <is>
          <t>15.07.2023 20:40:32</t>
        </is>
      </c>
      <c>
        <v>1.368333333</v>
      </c>
      <c>
        <v>0</v>
      </c>
      <c>
        <v>386</v>
      </c>
      <c>
        <v>0</v>
      </c>
      <c>
        <v>0</v>
      </c>
      <c>
        <v>0</v>
      </c>
      <c>
        <v>11</v>
      </c>
      <c>
        <v>0</v>
      </c>
      <c>
        <v>0</v>
      </c>
      <c>
        <v>0</v>
      </c>
      <c>
        <v>107.49594775116032</v>
      </c>
      <c>
        <v>0</v>
      </c>
      <c>
        <v>0</v>
      </c>
      <c>
        <v>0</v>
      </c>
      <c>
        <v>15.397253721223926</v>
      </c>
      <c>
        <v>0</v>
      </c>
      <c>
        <v>0</v>
      </c>
      <c>
        <v>122.89320147238425</v>
      </c>
    </row>
    <row>
      <c>
        <v>2609358</v>
      </c>
      <c>
        <v>1</v>
      </c>
      <c>
        <is>
          <t>MANİSA</t>
        </is>
      </c>
      <c>
        <v>ALAŞEHİR</v>
      </c>
      <c>
        <is>
          <t>AG Fideri</t>
        </is>
      </c>
      <c>
        <v>ALAŞEHİR TR-16 45-73-M00016_B_56404002_56404002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15.07.2023 14:55:13</t>
        </is>
      </c>
      <c>
        <is>
          <t>15.07.2023 17:03:31</t>
        </is>
      </c>
      <c>
        <v>2.138333333</v>
      </c>
      <c>
        <v>0</v>
      </c>
      <c>
        <v>20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8.03014243412705</v>
      </c>
      <c>
        <v>0</v>
      </c>
      <c>
        <v>0</v>
      </c>
      <c>
        <v>0</v>
      </c>
      <c>
        <v>0</v>
      </c>
      <c>
        <v>0</v>
      </c>
      <c>
        <v>0</v>
      </c>
      <c>
        <v>8.03014243412705</v>
      </c>
    </row>
    <row>
      <c>
        <v>2609670</v>
      </c>
      <c>
        <v>1</v>
      </c>
      <c>
        <is>
          <t>İZMİR</t>
        </is>
      </c>
      <c>
        <v>BORNOVA</v>
      </c>
      <c>
        <is>
          <t>Dağıtım Transformatörü</t>
        </is>
      </c>
      <c>
        <v>K-656 35-02-K00656_35-02-K00656_2372364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15.07.2023 18:27:25</t>
        </is>
      </c>
      <c>
        <is>
          <t>15.07.2023 19:31:29</t>
        </is>
      </c>
      <c>
        <v>1.067777777</v>
      </c>
      <c>
        <v>0</v>
      </c>
      <c>
        <v>709</v>
      </c>
      <c>
        <v>0</v>
      </c>
      <c>
        <v>0</v>
      </c>
      <c>
        <v>0</v>
      </c>
      <c>
        <v>47</v>
      </c>
      <c>
        <v>0</v>
      </c>
      <c>
        <v>0</v>
      </c>
      <c>
        <v>0</v>
      </c>
      <c>
        <v>172.24136398776497</v>
      </c>
      <c>
        <v>0</v>
      </c>
      <c>
        <v>0</v>
      </c>
      <c>
        <v>0</v>
      </c>
      <c>
        <v>14.473102908252974</v>
      </c>
      <c>
        <v>0</v>
      </c>
      <c>
        <v>0</v>
      </c>
      <c>
        <v>186.71446689601794</v>
      </c>
    </row>
    <row>
      <c>
        <v>2609647</v>
      </c>
      <c>
        <v>1</v>
      </c>
      <c>
        <is>
          <t>İZMİR</t>
        </is>
      </c>
      <c>
        <v>BUCA</v>
      </c>
      <c>
        <is>
          <t>Dağıtım Transformatörü</t>
        </is>
      </c>
      <c>
        <v>K-2752 35-03-K02752_35-03-K02752_41946971</v>
      </c>
      <c>
        <v>AG Tel Kopuğu</v>
      </c>
      <c>
        <v>Dağıtım-AG</v>
      </c>
      <c>
        <v>Uzun</v>
      </c>
      <c>
        <v>Şebeke işletmecisi</v>
      </c>
      <c>
        <v>Bildirimsiz</v>
      </c>
      <c>
        <is>
          <t>15.07.2023 18:19:51</t>
        </is>
      </c>
      <c>
        <is>
          <t>15.07.2023 22:37:27</t>
        </is>
      </c>
      <c>
        <v>4.293333333</v>
      </c>
      <c>
        <v>0</v>
      </c>
      <c>
        <v>643</v>
      </c>
      <c>
        <v>0</v>
      </c>
      <c>
        <v>0</v>
      </c>
      <c>
        <v>0</v>
      </c>
      <c>
        <v>16</v>
      </c>
      <c>
        <v>0</v>
      </c>
      <c>
        <v>0</v>
      </c>
      <c>
        <v>0</v>
      </c>
      <c>
        <v>544.6274280094736</v>
      </c>
      <c>
        <v>0</v>
      </c>
      <c>
        <v>0</v>
      </c>
      <c>
        <v>0</v>
      </c>
      <c>
        <v>38.006023163796314</v>
      </c>
      <c>
        <v>0</v>
      </c>
      <c>
        <v>0</v>
      </c>
      <c>
        <v>582.6334511732699</v>
      </c>
    </row>
    <row>
      <c>
        <v>2610005</v>
      </c>
      <c>
        <v>1</v>
      </c>
      <c>
        <is>
          <t>MANİSA</t>
        </is>
      </c>
      <c>
        <v>SALİHLİ</v>
      </c>
      <c>
        <is>
          <t>KÖK</t>
        </is>
      </c>
      <c>
        <v>ÇAMURHAMAMI KÖK 45-78-L00230_ÇAMURHAMAMI L05_2105175</v>
      </c>
      <c>
        <v>Plansız Kesinti / Müdahale</v>
      </c>
      <c>
        <v>Dağıtım-OG</v>
      </c>
      <c>
        <v>Uzun</v>
      </c>
      <c>
        <v>Şebeke işletmecisi</v>
      </c>
      <c>
        <v>Bildirimsiz</v>
      </c>
      <c>
        <is>
          <t>15.07.2023 21:39:53</t>
        </is>
      </c>
      <c>
        <is>
          <t>15.07.2023 22:19:27</t>
        </is>
      </c>
      <c>
        <v>0.659444444</v>
      </c>
      <c>
        <v>0</v>
      </c>
      <c>
        <v>88</v>
      </c>
      <c>
        <v>0</v>
      </c>
      <c>
        <v>0</v>
      </c>
      <c>
        <v>0</v>
      </c>
      <c>
        <v>16</v>
      </c>
      <c>
        <v>0</v>
      </c>
      <c>
        <v>0</v>
      </c>
      <c>
        <v>0</v>
      </c>
      <c>
        <v>9.396285657011463</v>
      </c>
      <c>
        <v>0</v>
      </c>
      <c>
        <v>0</v>
      </c>
      <c>
        <v>0</v>
      </c>
      <c>
        <v>11.219241396602833</v>
      </c>
      <c>
        <v>0</v>
      </c>
      <c>
        <v>0</v>
      </c>
      <c>
        <v>20.615527053614294</v>
      </c>
    </row>
    <row>
      <c>
        <v>2609341</v>
      </c>
      <c>
        <v>1</v>
      </c>
      <c>
        <is>
          <t>İZMİR</t>
        </is>
      </c>
      <c>
        <v>MENEMEN</v>
      </c>
      <c>
        <is>
          <t>AG Fideri</t>
        </is>
      </c>
      <c>
        <v>EMİRALEM TR-7 35-28-M00225_B_56365817_56365817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15.07.2023 15:38:55</t>
        </is>
      </c>
      <c>
        <is>
          <t>15.07.2023 19:20:50</t>
        </is>
      </c>
      <c>
        <v>3.698611111</v>
      </c>
      <c>
        <v>0</v>
      </c>
      <c>
        <v>96</v>
      </c>
      <c>
        <v>0</v>
      </c>
      <c>
        <v>1</v>
      </c>
      <c>
        <v>0</v>
      </c>
      <c>
        <v>5</v>
      </c>
      <c>
        <v>0</v>
      </c>
      <c>
        <v>0</v>
      </c>
      <c>
        <v>0</v>
      </c>
      <c>
        <v>78.62999709867972</v>
      </c>
      <c>
        <v>0</v>
      </c>
      <c>
        <v>0</v>
      </c>
      <c>
        <v>0</v>
      </c>
      <c>
        <v>22.65354650616885</v>
      </c>
      <c>
        <v>0</v>
      </c>
      <c>
        <v>0</v>
      </c>
      <c>
        <v>101.28354360484857</v>
      </c>
    </row>
    <row>
      <c>
        <v>2609713</v>
      </c>
      <c>
        <v>1</v>
      </c>
      <c>
        <is>
          <t>MANİSA</t>
        </is>
      </c>
      <c>
        <v>SALİHLİ</v>
      </c>
      <c>
        <is>
          <t>AG Fideri</t>
        </is>
      </c>
      <c>
        <v>CAFERBEYLI TR-2 45-78-L00704_C_91140044_91140044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15.07.2023 18:40:47</t>
        </is>
      </c>
      <c>
        <is>
          <t>15.07.2023 20:21:40</t>
        </is>
      </c>
      <c>
        <v>1.681388888</v>
      </c>
      <c>
        <v>0</v>
      </c>
      <c>
        <v>59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15.427318637943772</v>
      </c>
      <c>
        <v>0</v>
      </c>
      <c>
        <v>0</v>
      </c>
      <c>
        <v>0</v>
      </c>
      <c>
        <v>0.18680197420432076</v>
      </c>
      <c>
        <v>0</v>
      </c>
      <c>
        <v>0</v>
      </c>
      <c>
        <v>15.614120612148092</v>
      </c>
    </row>
    <row>
      <c>
        <v>2609690</v>
      </c>
      <c>
        <v>1</v>
      </c>
      <c>
        <is>
          <t>MANİSA</t>
        </is>
      </c>
      <c>
        <v>AHMETLİ</v>
      </c>
      <c>
        <is>
          <t>AG Fideri</t>
        </is>
      </c>
      <c>
        <v>AHMETLİ TR-5 45-84-L00005_6075468_56400701_56400701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15.07.2023 18:35:56</t>
        </is>
      </c>
      <c>
        <is>
          <t>15.07.2023 19:57:12</t>
        </is>
      </c>
      <c>
        <v>1.354444444</v>
      </c>
      <c>
        <v>0</v>
      </c>
      <c>
        <v>206</v>
      </c>
      <c>
        <v>0</v>
      </c>
      <c>
        <v>0</v>
      </c>
      <c>
        <v>0</v>
      </c>
      <c>
        <v>38</v>
      </c>
      <c>
        <v>0</v>
      </c>
      <c>
        <v>0</v>
      </c>
      <c>
        <v>0</v>
      </c>
      <c>
        <v>50.00227180837911</v>
      </c>
      <c>
        <v>0</v>
      </c>
      <c>
        <v>0</v>
      </c>
      <c>
        <v>0</v>
      </c>
      <c>
        <v>48.700188199800216</v>
      </c>
      <c>
        <v>0</v>
      </c>
      <c>
        <v>0</v>
      </c>
      <c>
        <v>98.70246000817933</v>
      </c>
    </row>
    <row>
      <c>
        <v>2609129</v>
      </c>
      <c>
        <v>1</v>
      </c>
      <c>
        <is>
          <t>İZMİR</t>
        </is>
      </c>
      <c>
        <v>URLA</v>
      </c>
      <c>
        <is>
          <t>AG Fideri</t>
        </is>
      </c>
      <c>
        <v>GÜLBAHÇE TR-1 35-19-L00151_A_91451087_91451087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15.07.2023 13:22:01</t>
        </is>
      </c>
      <c>
        <is>
          <t>15.07.2023 18:11:26</t>
        </is>
      </c>
      <c>
        <v>4.823611111</v>
      </c>
      <c>
        <v>0</v>
      </c>
      <c>
        <v>35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41.274158746907325</v>
      </c>
      <c>
        <v>0</v>
      </c>
      <c>
        <v>0</v>
      </c>
      <c>
        <v>0</v>
      </c>
      <c>
        <v>13.758435877825837</v>
      </c>
      <c>
        <v>0</v>
      </c>
      <c>
        <v>0</v>
      </c>
      <c>
        <v>55.032594624733164</v>
      </c>
    </row>
    <row>
      <c>
        <v>2609733</v>
      </c>
      <c>
        <v>1</v>
      </c>
      <c>
        <is>
          <t>MANİSA</t>
        </is>
      </c>
      <c>
        <v>ŞEHZADELER</v>
      </c>
      <c>
        <is>
          <t>Dağıtım Transformatörü</t>
        </is>
      </c>
      <c>
        <v>GÜZELKÖY TR 45-71-M00984_45-71-M00984_2370300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15.07.2023 18:53:42</t>
        </is>
      </c>
      <c>
        <is>
          <t>16.07.2023 01:46:31</t>
        </is>
      </c>
      <c>
        <v>6.880277777</v>
      </c>
      <c>
        <v>0</v>
      </c>
      <c>
        <v>85</v>
      </c>
      <c>
        <v>0</v>
      </c>
      <c>
        <v>26</v>
      </c>
      <c>
        <v>0</v>
      </c>
      <c>
        <v>12</v>
      </c>
      <c>
        <v>0</v>
      </c>
      <c>
        <v>1</v>
      </c>
      <c>
        <v>0</v>
      </c>
      <c>
        <v>124.67118762237062</v>
      </c>
      <c>
        <v>0</v>
      </c>
      <c>
        <v>276.79752478550415</v>
      </c>
      <c>
        <v>0</v>
      </c>
      <c>
        <v>42.85068115510569</v>
      </c>
      <c>
        <v>0</v>
      </c>
      <c>
        <v>258.08288285768</v>
      </c>
      <c>
        <v>702.4022764206604</v>
      </c>
    </row>
    <row>
      <c>
        <v>2609819</v>
      </c>
      <c>
        <v>1</v>
      </c>
      <c>
        <is>
          <t>İZMİR</t>
        </is>
      </c>
      <c>
        <v>KARABURUN</v>
      </c>
      <c>
        <is>
          <t>Dağıtım Transformatörü</t>
        </is>
      </c>
      <c>
        <v>KARABURUN TR-11 35-21-L00010_35-21-L00010_72175099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15.07.2023 18:54:26</t>
        </is>
      </c>
      <c>
        <is>
          <t>15.07.2023 21:30:01</t>
        </is>
      </c>
      <c>
        <v>2.593055555</v>
      </c>
      <c>
        <v>0</v>
      </c>
      <c>
        <v>156</v>
      </c>
      <c>
        <v>0</v>
      </c>
      <c>
        <v>0</v>
      </c>
      <c>
        <v>0</v>
      </c>
      <c>
        <v>12</v>
      </c>
      <c>
        <v>0</v>
      </c>
      <c>
        <v>0</v>
      </c>
      <c>
        <v>0</v>
      </c>
      <c>
        <v>106.04744752705832</v>
      </c>
      <c>
        <v>0</v>
      </c>
      <c>
        <v>0</v>
      </c>
      <c>
        <v>0</v>
      </c>
      <c>
        <v>45.43355229827718</v>
      </c>
      <c>
        <v>0</v>
      </c>
      <c>
        <v>0</v>
      </c>
      <c>
        <v>151.48099982533552</v>
      </c>
    </row>
    <row>
      <c>
        <v>2609584</v>
      </c>
      <c>
        <v>1</v>
      </c>
      <c>
        <is>
          <t>MANİSA</t>
        </is>
      </c>
      <c>
        <v>SALİHLİ</v>
      </c>
      <c>
        <is>
          <t>OG Fideri</t>
        </is>
      </c>
      <c>
        <v>TR-84 45-78-L00084_TR-88 L02_2328611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15.07.2023 17:53:31</t>
        </is>
      </c>
      <c>
        <is>
          <t>15.07.2023 18:29:13</t>
        </is>
      </c>
      <c>
        <v>0.595</v>
      </c>
      <c>
        <v>0</v>
      </c>
      <c>
        <v>3304</v>
      </c>
      <c>
        <v>0</v>
      </c>
      <c>
        <v>0</v>
      </c>
      <c>
        <v>9</v>
      </c>
      <c>
        <v>193</v>
      </c>
      <c>
        <v>0</v>
      </c>
      <c>
        <v>0</v>
      </c>
      <c>
        <v>0</v>
      </c>
      <c>
        <v>411.89293044679215</v>
      </c>
      <c>
        <v>0</v>
      </c>
      <c>
        <v>0</v>
      </c>
      <c>
        <v>302.8249016660798</v>
      </c>
      <c>
        <v>134.85124165135417</v>
      </c>
      <c>
        <v>0</v>
      </c>
      <c>
        <v>0</v>
      </c>
      <c>
        <v>849.5690737642261</v>
      </c>
    </row>
    <row>
      <c>
        <v>2609876</v>
      </c>
      <c>
        <v>1</v>
      </c>
      <c>
        <is>
          <t>İZMİR</t>
        </is>
      </c>
      <c>
        <v>KARABAĞLAR</v>
      </c>
      <c>
        <is>
          <t>Dağıtım Transformatörü</t>
        </is>
      </c>
      <c>
        <v>K-2340 35-01-K02340_35-01-K02340_65794411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15.07.2023 20:19:11</t>
        </is>
      </c>
      <c>
        <is>
          <t>15.07.2023 20:38:37</t>
        </is>
      </c>
      <c>
        <v>0.323888888</v>
      </c>
      <c>
        <v>0</v>
      </c>
      <c>
        <v>472</v>
      </c>
      <c>
        <v>0</v>
      </c>
      <c>
        <v>0</v>
      </c>
      <c>
        <v>0</v>
      </c>
      <c>
        <v>86</v>
      </c>
      <c>
        <v>0</v>
      </c>
      <c>
        <v>0</v>
      </c>
      <c>
        <v>0</v>
      </c>
      <c>
        <v>35.712868451676435</v>
      </c>
      <c>
        <v>0</v>
      </c>
      <c>
        <v>0</v>
      </c>
      <c>
        <v>0</v>
      </c>
      <c>
        <v>21.845640047508454</v>
      </c>
      <c>
        <v>0</v>
      </c>
      <c>
        <v>0</v>
      </c>
      <c>
        <v>57.55850849918489</v>
      </c>
    </row>
    <row>
      <c>
        <v>2609776</v>
      </c>
      <c>
        <v>1</v>
      </c>
      <c>
        <is>
          <t>İZMİR</t>
        </is>
      </c>
      <c>
        <v>BUCA</v>
      </c>
      <c>
        <is>
          <t>Dağıtım Transformatörü</t>
        </is>
      </c>
      <c>
        <v>M-3410(YATIRIM REZERVE) 35-03-M03410_35-03-M03410_88064591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15.07.2023 17:57:40</t>
        </is>
      </c>
      <c>
        <is>
          <t>16.07.2023 01:15:35</t>
        </is>
      </c>
      <c>
        <v>7.298611111</v>
      </c>
      <c>
        <v>0</v>
      </c>
      <c>
        <v>673</v>
      </c>
      <c>
        <v>0</v>
      </c>
      <c>
        <v>0</v>
      </c>
      <c>
        <v>0</v>
      </c>
      <c>
        <v>41</v>
      </c>
      <c>
        <v>0</v>
      </c>
      <c>
        <v>0</v>
      </c>
      <c>
        <v>0</v>
      </c>
      <c>
        <v>1140.7382566010995</v>
      </c>
      <c>
        <v>0</v>
      </c>
      <c>
        <v>0</v>
      </c>
      <c>
        <v>0</v>
      </c>
      <c>
        <v>198.64020659387666</v>
      </c>
      <c>
        <v>0</v>
      </c>
      <c>
        <v>0</v>
      </c>
      <c>
        <v>1339.3784631949761</v>
      </c>
    </row>
    <row>
      <c>
        <v>2609633</v>
      </c>
      <c>
        <v>1</v>
      </c>
      <c>
        <is>
          <t>İZMİR</t>
        </is>
      </c>
      <c>
        <v>KARABAĞLAR</v>
      </c>
      <c>
        <is>
          <t>Dağıtım Transformatörü</t>
        </is>
      </c>
      <c>
        <v>K-828 35-01-K00828_35-01-K00828_2356368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15.07.2023 18:10:39</t>
        </is>
      </c>
      <c>
        <is>
          <t>15.07.2023 20:19:04</t>
        </is>
      </c>
      <c>
        <v>2.140277777</v>
      </c>
      <c>
        <v>0</v>
      </c>
      <c>
        <v>439</v>
      </c>
      <c>
        <v>0</v>
      </c>
      <c>
        <v>0</v>
      </c>
      <c>
        <v>0</v>
      </c>
      <c>
        <v>25</v>
      </c>
      <c>
        <v>0</v>
      </c>
      <c>
        <v>0</v>
      </c>
      <c>
        <v>0</v>
      </c>
      <c>
        <v>242.29192609735261</v>
      </c>
      <c>
        <v>0</v>
      </c>
      <c>
        <v>0</v>
      </c>
      <c>
        <v>0</v>
      </c>
      <c>
        <v>50.62182492275337</v>
      </c>
      <c>
        <v>0</v>
      </c>
      <c>
        <v>0</v>
      </c>
      <c>
        <v>292.91375102010596</v>
      </c>
    </row>
    <row>
      <c>
        <v>2608760</v>
      </c>
      <c>
        <v>1</v>
      </c>
      <c>
        <is>
          <t>MANİSA</t>
        </is>
      </c>
      <c>
        <v>TURGUTLU</v>
      </c>
      <c>
        <is>
          <t>OG Fideri</t>
        </is>
      </c>
      <c>
        <v>TR-1/11A 45-83-M00592_ M04_2303331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15.07.2023 05:51:37</t>
        </is>
      </c>
      <c>
        <is>
          <t>15.07.2023 07:10:00</t>
        </is>
      </c>
      <c>
        <v>1.306388888</v>
      </c>
      <c>
        <v>0</v>
      </c>
      <c>
        <v>0</v>
      </c>
      <c>
        <v>0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107.04258136234665</v>
      </c>
      <c>
        <v>0</v>
      </c>
      <c>
        <v>107.04258136234665</v>
      </c>
    </row>
    <row>
      <c>
        <v>2610011</v>
      </c>
      <c>
        <v>1</v>
      </c>
      <c>
        <is>
          <t>MANİSA</t>
        </is>
      </c>
      <c>
        <v>SALİHLİ</v>
      </c>
      <c>
        <is>
          <t>AG Fideri</t>
        </is>
      </c>
      <c>
        <v>EMİNBEY TR-1 45-78-M00853_A_91055852_91055852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15.07.2023 21:37:46</t>
        </is>
      </c>
      <c>
        <is>
          <t>15.07.2023 23:05:20</t>
        </is>
      </c>
      <c>
        <v>1.459444444</v>
      </c>
      <c>
        <v>0</v>
      </c>
      <c>
        <v>5</v>
      </c>
      <c>
        <v>0</v>
      </c>
      <c>
        <v>6</v>
      </c>
      <c>
        <v>0</v>
      </c>
      <c>
        <v>6</v>
      </c>
      <c>
        <v>0</v>
      </c>
      <c>
        <v>0</v>
      </c>
      <c>
        <v>0</v>
      </c>
      <c>
        <v>1.1087571489317052</v>
      </c>
      <c>
        <v>0</v>
      </c>
      <c>
        <v>5.859019345269096</v>
      </c>
      <c>
        <v>0</v>
      </c>
      <c>
        <v>0.5584803702787192</v>
      </c>
      <c>
        <v>0</v>
      </c>
      <c>
        <v>0</v>
      </c>
      <c>
        <v>7.52625686447952</v>
      </c>
    </row>
    <row>
      <c>
        <v>2608783</v>
      </c>
      <c>
        <v>1</v>
      </c>
      <c>
        <is>
          <t>MANİSA</t>
        </is>
      </c>
      <c>
        <v>YUNUSEMRE</v>
      </c>
      <c>
        <is>
          <t>KÖK</t>
        </is>
      </c>
      <c>
        <v>SİYEKLİ KÖK 45-71-M00185_DAĞYENİCE M07_72256967</v>
      </c>
      <c>
        <v>Şebeke Yenileme ve Kapasite Artışı Çalışması</v>
      </c>
      <c>
        <v>Dağıtım-OG</v>
      </c>
      <c>
        <v>Uzun</v>
      </c>
      <c>
        <v>Şebeke işletmecisi</v>
      </c>
      <c>
        <v>Bildirimli</v>
      </c>
      <c>
        <is>
          <t>15.07.2023 07:10:07</t>
        </is>
      </c>
      <c>
        <is>
          <t>15.07.2023 15:44:20</t>
        </is>
      </c>
      <c>
        <v>8.570277777</v>
      </c>
      <c>
        <v>7</v>
      </c>
      <c>
        <v>1189</v>
      </c>
      <c>
        <v>4</v>
      </c>
      <c>
        <v>3</v>
      </c>
      <c>
        <v>3</v>
      </c>
      <c>
        <v>85</v>
      </c>
      <c>
        <v>0</v>
      </c>
      <c>
        <v>0</v>
      </c>
      <c>
        <v>14.231371751718342</v>
      </c>
      <c>
        <v>1029.279142292142</v>
      </c>
      <c>
        <v>219.79656265579132</v>
      </c>
      <c>
        <v>41.5613182470906</v>
      </c>
      <c>
        <v>253.78900142818839</v>
      </c>
      <c>
        <v>152.5715202658925</v>
      </c>
      <c>
        <v>0</v>
      </c>
      <c>
        <v>0</v>
      </c>
      <c>
        <v>1711.2289166408234</v>
      </c>
    </row>
    <row>
      <c>
        <v>2609988</v>
      </c>
      <c>
        <v>1</v>
      </c>
      <c>
        <is>
          <t>İZMİR</t>
        </is>
      </c>
      <c>
        <v>ÖDEMİŞ</v>
      </c>
      <c>
        <is>
          <t>AG Fideri</t>
        </is>
      </c>
      <c>
        <v>TR-140 ŞHT.ALİ DERELİ MEVKİİ 35-15-L00140_B_56372115_56372115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15.07.2023 21:24:35</t>
        </is>
      </c>
      <c>
        <is>
          <t>15.07.2023 21:49:11</t>
        </is>
      </c>
      <c>
        <v>0.41</v>
      </c>
      <c>
        <v>0</v>
      </c>
      <c>
        <v>12</v>
      </c>
      <c>
        <v>0</v>
      </c>
      <c>
        <v>7</v>
      </c>
      <c>
        <v>0</v>
      </c>
      <c>
        <v>2</v>
      </c>
      <c>
        <v>0</v>
      </c>
      <c>
        <v>0</v>
      </c>
      <c>
        <v>0</v>
      </c>
      <c>
        <v>1.9277320011019743</v>
      </c>
      <c>
        <v>0</v>
      </c>
      <c>
        <v>19.523938898136834</v>
      </c>
      <c>
        <v>0</v>
      </c>
      <c>
        <v>0.05818740546822</v>
      </c>
      <c>
        <v>0</v>
      </c>
      <c>
        <v>0</v>
      </c>
      <c>
        <v>21.509858304707027</v>
      </c>
    </row>
    <row>
      <c>
        <v>2608806</v>
      </c>
      <c>
        <v>1</v>
      </c>
      <c>
        <is>
          <t>İZMİR</t>
        </is>
      </c>
      <c>
        <v>ALİAĞA</v>
      </c>
      <c>
        <is>
          <t>OG Fideri</t>
        </is>
      </c>
      <c>
        <v>ALÇUK TM 35-17-A00001_HatBaşıAyırıcı_53133587 M30_53133587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15.07.2023 08:13:06</t>
        </is>
      </c>
      <c>
        <is>
          <t>15.07.2023 13:19:09</t>
        </is>
      </c>
      <c>
        <v>5.100833333</v>
      </c>
      <c>
        <v>4</v>
      </c>
      <c>
        <v>0</v>
      </c>
      <c>
        <v>10</v>
      </c>
      <c>
        <v>0</v>
      </c>
      <c>
        <v>2</v>
      </c>
      <c>
        <v>0</v>
      </c>
      <c>
        <v>0</v>
      </c>
      <c>
        <v>0</v>
      </c>
      <c>
        <v>16.481265908476132</v>
      </c>
      <c>
        <v>0</v>
      </c>
      <c>
        <v>38.622308390266525</v>
      </c>
      <c>
        <v>0</v>
      </c>
      <c>
        <v>9.924223174688857</v>
      </c>
      <c>
        <v>0</v>
      </c>
      <c>
        <v>0</v>
      </c>
      <c>
        <v>0</v>
      </c>
      <c>
        <v>65.02779747343152</v>
      </c>
    </row>
    <row>
      <c>
        <v>2609493</v>
      </c>
      <c>
        <v>1</v>
      </c>
      <c>
        <is>
          <t>İZMİR</t>
        </is>
      </c>
      <c>
        <v>TİRE</v>
      </c>
      <c>
        <is>
          <t>AG Fideri</t>
        </is>
      </c>
      <c>
        <v>DM-1/22 35-29-M00022_48358189_56367662_56367662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15.07.2023 16:58:23</t>
        </is>
      </c>
      <c>
        <is>
          <t>15.07.2023 19:06:10</t>
        </is>
      </c>
      <c>
        <v>2.129722222</v>
      </c>
      <c>
        <v>0</v>
      </c>
      <c>
        <v>263</v>
      </c>
      <c>
        <v>0</v>
      </c>
      <c>
        <v>1</v>
      </c>
      <c>
        <v>0</v>
      </c>
      <c>
        <v>7</v>
      </c>
      <c>
        <v>0</v>
      </c>
      <c>
        <v>0</v>
      </c>
      <c>
        <v>0</v>
      </c>
      <c>
        <v>136.50693859447068</v>
      </c>
      <c>
        <v>0</v>
      </c>
      <c>
        <v>0.12729213881113652</v>
      </c>
      <c>
        <v>0</v>
      </c>
      <c>
        <v>19.084040244607426</v>
      </c>
      <c>
        <v>0</v>
      </c>
      <c>
        <v>0</v>
      </c>
      <c>
        <v>155.71827097788923</v>
      </c>
    </row>
    <row>
      <c>
        <v>2609201</v>
      </c>
      <c>
        <v>1</v>
      </c>
      <c>
        <is>
          <t>MANİSA</t>
        </is>
      </c>
      <c>
        <v>ŞEHZADELER</v>
      </c>
      <c>
        <is>
          <t>Saha Dağıtım Kutusu (SDK)</t>
        </is>
      </c>
      <c>
        <v>DM-2/18 (YENİHAN) 45-71-M00155_A tr2/18a1b_45179660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15.07.2023 14:45:14</t>
        </is>
      </c>
      <c>
        <is>
          <t>15.07.2023 17:51:17</t>
        </is>
      </c>
      <c>
        <v>3.100833333</v>
      </c>
      <c>
        <v>0</v>
      </c>
      <c>
        <v>19</v>
      </c>
      <c>
        <v>0</v>
      </c>
      <c>
        <v>0</v>
      </c>
      <c>
        <v>0</v>
      </c>
      <c>
        <v>37</v>
      </c>
      <c>
        <v>0</v>
      </c>
      <c>
        <v>0</v>
      </c>
      <c>
        <v>0</v>
      </c>
      <c>
        <v>8.300664131393424</v>
      </c>
      <c>
        <v>0</v>
      </c>
      <c>
        <v>0</v>
      </c>
      <c>
        <v>0</v>
      </c>
      <c>
        <v>116.33927558477163</v>
      </c>
      <c>
        <v>0</v>
      </c>
      <c>
        <v>0</v>
      </c>
      <c>
        <v>124.63993971616505</v>
      </c>
    </row>
    <row>
      <c>
        <v>2609015</v>
      </c>
      <c>
        <v>1</v>
      </c>
      <c>
        <is>
          <t>İZMİR</t>
        </is>
      </c>
      <c>
        <v>FOÇA</v>
      </c>
      <c>
        <is>
          <t>AG Fideri</t>
        </is>
      </c>
      <c>
        <v>YENİ FOÇA TR-26 35-23-M00026_C_56365413_56365413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15.07.2023 11:58:56</t>
        </is>
      </c>
      <c>
        <is>
          <t>15.07.2023 13:54:00</t>
        </is>
      </c>
      <c>
        <v>1.917777777</v>
      </c>
      <c>
        <v>0</v>
      </c>
      <c>
        <v>79</v>
      </c>
      <c>
        <v>0</v>
      </c>
      <c>
        <v>0</v>
      </c>
      <c>
        <v>0</v>
      </c>
      <c>
        <v>23</v>
      </c>
      <c>
        <v>0</v>
      </c>
      <c>
        <v>0</v>
      </c>
      <c>
        <v>0</v>
      </c>
      <c>
        <v>34.81494277660472</v>
      </c>
      <c>
        <v>0</v>
      </c>
      <c>
        <v>0</v>
      </c>
      <c>
        <v>0</v>
      </c>
      <c>
        <v>48.93780482748426</v>
      </c>
      <c>
        <v>0</v>
      </c>
      <c>
        <v>0</v>
      </c>
      <c>
        <v>83.75274760408897</v>
      </c>
    </row>
    <row>
      <c>
        <v>2608766</v>
      </c>
      <c>
        <v>1</v>
      </c>
      <c>
        <is>
          <t>İZMİR</t>
        </is>
      </c>
      <c>
        <v>TİRE</v>
      </c>
      <c>
        <is>
          <t>OG Fideri</t>
        </is>
      </c>
      <c>
        <v>ÇUKURKÖY KÖK 35-29-L00034_HatBaşıAyırıcı_53133355 L01_53133355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15.07.2023 06:10:12</t>
        </is>
      </c>
      <c>
        <is>
          <t>15.07.2023 09:39:00</t>
        </is>
      </c>
      <c>
        <v>3.48</v>
      </c>
      <c>
        <v>0</v>
      </c>
      <c>
        <v>26</v>
      </c>
      <c>
        <v>0</v>
      </c>
      <c>
        <v>19</v>
      </c>
      <c>
        <v>0</v>
      </c>
      <c>
        <v>5</v>
      </c>
      <c>
        <v>0</v>
      </c>
      <c>
        <v>0</v>
      </c>
      <c>
        <v>0</v>
      </c>
      <c>
        <v>18.54913580765805</v>
      </c>
      <c>
        <v>0</v>
      </c>
      <c>
        <v>72.91266883944623</v>
      </c>
      <c>
        <v>0</v>
      </c>
      <c>
        <v>6.603317029560002</v>
      </c>
      <c>
        <v>0</v>
      </c>
      <c>
        <v>0</v>
      </c>
      <c>
        <v>98.06512167666428</v>
      </c>
    </row>
    <row>
      <c>
        <v>2609115</v>
      </c>
      <c>
        <v>1</v>
      </c>
      <c>
        <is>
          <t>MANİSA</t>
        </is>
      </c>
      <c>
        <v>SALİHLİ</v>
      </c>
      <c>
        <is>
          <t>AG Fideri</t>
        </is>
      </c>
      <c>
        <v>ÇAYKÖY TR-1 45-78-L00429_A_91195812_91195812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15.07.2023 13:23:54</t>
        </is>
      </c>
      <c>
        <is>
          <t>15.07.2023 14:41:07</t>
        </is>
      </c>
      <c>
        <v>1.286944444</v>
      </c>
      <c>
        <v>0</v>
      </c>
      <c>
        <v>3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0.9929486100568989</v>
      </c>
      <c>
        <v>0</v>
      </c>
      <c>
        <v>6.197262883451431</v>
      </c>
      <c>
        <v>0</v>
      </c>
      <c>
        <v>0</v>
      </c>
      <c>
        <v>0</v>
      </c>
      <c>
        <v>0</v>
      </c>
      <c>
        <v>7.190211493508331</v>
      </c>
    </row>
    <row>
      <c>
        <v>2608720</v>
      </c>
      <c>
        <v>1</v>
      </c>
      <c>
        <is>
          <t>İZMİR</t>
        </is>
      </c>
      <c>
        <v>BUCA</v>
      </c>
      <c>
        <is>
          <t>Saha Dağıtım Kutusu (SDK)</t>
        </is>
      </c>
      <c>
        <v>M-1002 35-03-M01002_H H01_83817973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15.07.2023 02:49:25</t>
        </is>
      </c>
      <c>
        <is>
          <t>15.07.2023 06:43:30</t>
        </is>
      </c>
      <c>
        <v>3.901388888</v>
      </c>
      <c>
        <v>0</v>
      </c>
      <c>
        <v>272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173.36037418414034</v>
      </c>
      <c>
        <v>0</v>
      </c>
      <c>
        <v>0</v>
      </c>
      <c>
        <v>0</v>
      </c>
      <c>
        <v>25.361083479800794</v>
      </c>
      <c>
        <v>0</v>
      </c>
      <c>
        <v>0</v>
      </c>
      <c>
        <v>198.72145766394112</v>
      </c>
    </row>
    <row>
      <c>
        <v>2609802</v>
      </c>
      <c>
        <v>1</v>
      </c>
      <c>
        <is>
          <t>İZMİR</t>
        </is>
      </c>
      <c>
        <v>NARLIDERE</v>
      </c>
      <c>
        <is>
          <t>AG Fideri</t>
        </is>
      </c>
      <c>
        <v>K-1854 35-07-K01854_A_56374124_56374124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15.07.2023 18:55:32</t>
        </is>
      </c>
      <c>
        <is>
          <t>15.07.2023 19:58:28</t>
        </is>
      </c>
      <c>
        <v>1.048888888</v>
      </c>
      <c>
        <v>0</v>
      </c>
      <c>
        <v>37</v>
      </c>
      <c>
        <v>0</v>
      </c>
      <c>
        <v>3</v>
      </c>
      <c>
        <v>0</v>
      </c>
      <c>
        <v>4</v>
      </c>
      <c>
        <v>0</v>
      </c>
      <c>
        <v>0</v>
      </c>
      <c>
        <v>0</v>
      </c>
      <c>
        <v>64.7646127723456</v>
      </c>
      <c>
        <v>0</v>
      </c>
      <c>
        <v>2.3586645556651162</v>
      </c>
      <c>
        <v>0</v>
      </c>
      <c>
        <v>2.094680762594908</v>
      </c>
      <c>
        <v>0</v>
      </c>
      <c>
        <v>0</v>
      </c>
      <c>
        <v>69.21795809060562</v>
      </c>
    </row>
    <row>
      <c>
        <v>2609556</v>
      </c>
      <c>
        <v>1</v>
      </c>
      <c>
        <is>
          <t>İZMİR</t>
        </is>
      </c>
      <c>
        <v>DİKİLİ</v>
      </c>
      <c>
        <is>
          <t>DM</t>
        </is>
      </c>
      <c>
        <v>DİKİLİ İM 35-30-A00001_TRAFO-1 L01_72356754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15.07.2023 17:37:08</t>
        </is>
      </c>
      <c>
        <is>
          <t>15.07.2023 18:04:43</t>
        </is>
      </c>
      <c>
        <v>0.459722222</v>
      </c>
      <c>
        <v>0</v>
      </c>
      <c>
        <v>6702</v>
      </c>
      <c>
        <v>1</v>
      </c>
      <c>
        <v>48</v>
      </c>
      <c>
        <v>9</v>
      </c>
      <c>
        <v>674</v>
      </c>
      <c>
        <v>0</v>
      </c>
      <c>
        <v>3</v>
      </c>
      <c>
        <v>0</v>
      </c>
      <c>
        <v>573.0679661274783</v>
      </c>
      <c>
        <v>0.3469467396892481</v>
      </c>
      <c>
        <v>8.542132609536488</v>
      </c>
      <c>
        <v>89.56829555465701</v>
      </c>
      <c>
        <v>437.16797591217085</v>
      </c>
      <c>
        <v>0</v>
      </c>
      <c>
        <v>5.705230138999463</v>
      </c>
      <c>
        <v>1114.3985470825312</v>
      </c>
    </row>
    <row>
      <c>
        <v>2609407</v>
      </c>
      <c>
        <v>1</v>
      </c>
      <c>
        <is>
          <t>MANİSA</t>
        </is>
      </c>
      <c>
        <v>ALAŞEHİR</v>
      </c>
      <c>
        <is>
          <t>Dağıtım Transformatörü</t>
        </is>
      </c>
      <c>
        <v>SOBRAN TR-1 45-73-M00952_45-73-M00952_2353922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15.07.2023 16:06:28</t>
        </is>
      </c>
      <c>
        <is>
          <t>15.07.2023 17:35:19</t>
        </is>
      </c>
      <c>
        <v>1.480833333</v>
      </c>
      <c>
        <v>0</v>
      </c>
      <c>
        <v>133</v>
      </c>
      <c>
        <v>0</v>
      </c>
      <c>
        <v>19</v>
      </c>
      <c>
        <v>0</v>
      </c>
      <c>
        <v>3</v>
      </c>
      <c>
        <v>0</v>
      </c>
      <c>
        <v>0</v>
      </c>
      <c>
        <v>0</v>
      </c>
      <c>
        <v>51.17664975788902</v>
      </c>
      <c>
        <v>0</v>
      </c>
      <c>
        <v>51.47918056026368</v>
      </c>
      <c>
        <v>0</v>
      </c>
      <c>
        <v>5.475471655353153</v>
      </c>
      <c>
        <v>0</v>
      </c>
      <c>
        <v>0</v>
      </c>
      <c>
        <v>108.13130197350584</v>
      </c>
    </row>
    <row>
      <c>
        <v>2609742</v>
      </c>
      <c>
        <v>1</v>
      </c>
      <c>
        <is>
          <t>İZMİR</t>
        </is>
      </c>
      <c>
        <v>ÇEŞME</v>
      </c>
      <c>
        <is>
          <t>AG Fideri</t>
        </is>
      </c>
      <c>
        <v>L-336 REİSDERE 35-18-L00336__91355192_91355192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15.07.2023 18:47:44</t>
        </is>
      </c>
      <c>
        <is>
          <t>15.07.2023 20:00:53</t>
        </is>
      </c>
      <c>
        <v>1.219166666</v>
      </c>
      <c>
        <v>0</v>
      </c>
      <c>
        <v>617</v>
      </c>
      <c>
        <v>0</v>
      </c>
      <c>
        <v>5</v>
      </c>
      <c>
        <v>0</v>
      </c>
      <c>
        <v>83</v>
      </c>
      <c>
        <v>0</v>
      </c>
      <c>
        <v>0</v>
      </c>
      <c>
        <v>0</v>
      </c>
      <c>
        <v>230.04422573297984</v>
      </c>
      <c>
        <v>0</v>
      </c>
      <c>
        <v>3.365527438389935</v>
      </c>
      <c>
        <v>0</v>
      </c>
      <c>
        <v>117.14715127719575</v>
      </c>
      <c>
        <v>0</v>
      </c>
      <c>
        <v>0</v>
      </c>
      <c>
        <v>350.55690444856555</v>
      </c>
    </row>
    <row>
      <c>
        <v>2609550</v>
      </c>
      <c>
        <v>1</v>
      </c>
      <c>
        <is>
          <t>İZMİR</t>
        </is>
      </c>
      <c>
        <v>MENEMEN</v>
      </c>
      <c>
        <is>
          <t>Dağıtım Transformatörü</t>
        </is>
      </c>
      <c>
        <v>KOYUNDERE TR-1 35-28-M00154_35-28-M00154_2369096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15.07.2023 17:25:38</t>
        </is>
      </c>
      <c>
        <is>
          <t>15.07.2023 19:02:12</t>
        </is>
      </c>
      <c>
        <v>1.609444444</v>
      </c>
      <c>
        <v>0</v>
      </c>
      <c>
        <v>463</v>
      </c>
      <c>
        <v>0</v>
      </c>
      <c>
        <v>0</v>
      </c>
      <c>
        <v>0</v>
      </c>
      <c>
        <v>28</v>
      </c>
      <c>
        <v>0</v>
      </c>
      <c>
        <v>0</v>
      </c>
      <c>
        <v>0</v>
      </c>
      <c>
        <v>160.00800099647464</v>
      </c>
      <c>
        <v>0</v>
      </c>
      <c>
        <v>0</v>
      </c>
      <c>
        <v>0</v>
      </c>
      <c>
        <v>42.20330965443278</v>
      </c>
      <c>
        <v>0</v>
      </c>
      <c>
        <v>0</v>
      </c>
      <c>
        <v>202.21131065090742</v>
      </c>
    </row>
    <row>
      <c>
        <v>2609218</v>
      </c>
      <c>
        <v>1</v>
      </c>
      <c>
        <is>
          <t>İZMİR</t>
        </is>
      </c>
      <c>
        <v>KARABAĞLAR</v>
      </c>
      <c>
        <is>
          <t>AG Fideri</t>
        </is>
      </c>
      <c>
        <v>K-2340 35-01-K02340_A_56376899_56376899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15.07.2023 14:45:09</t>
        </is>
      </c>
      <c>
        <is>
          <t>15.07.2023 19:34:43</t>
        </is>
      </c>
      <c>
        <v>4.826111111</v>
      </c>
      <c>
        <v>0</v>
      </c>
      <c>
        <v>139</v>
      </c>
      <c>
        <v>0</v>
      </c>
      <c>
        <v>0</v>
      </c>
      <c>
        <v>0</v>
      </c>
      <c>
        <v>19</v>
      </c>
      <c>
        <v>0</v>
      </c>
      <c>
        <v>0</v>
      </c>
      <c>
        <v>0</v>
      </c>
      <c>
        <v>143.81571658202725</v>
      </c>
      <c>
        <v>0</v>
      </c>
      <c>
        <v>0</v>
      </c>
      <c>
        <v>0</v>
      </c>
      <c>
        <v>52.504655733170424</v>
      </c>
      <c>
        <v>0</v>
      </c>
      <c>
        <v>0</v>
      </c>
      <c>
        <v>196.3203723151977</v>
      </c>
    </row>
    <row>
      <c>
        <v>2610028</v>
      </c>
      <c>
        <v>1</v>
      </c>
      <c>
        <is>
          <t>İZMİR</t>
        </is>
      </c>
      <c>
        <v>DİKİLİ</v>
      </c>
      <c>
        <is>
          <t>AG Fideri</t>
        </is>
      </c>
      <c>
        <v>BADEMLİ TR-6 35-30-L00103_C_56353369_56353369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15.07.2023 21:54:09</t>
        </is>
      </c>
      <c>
        <is>
          <t>16.07.2023 01:24:55</t>
        </is>
      </c>
      <c>
        <v>3.512777777</v>
      </c>
      <c>
        <v>0</v>
      </c>
      <c>
        <v>19</v>
      </c>
      <c>
        <v>0</v>
      </c>
      <c>
        <v>2</v>
      </c>
      <c>
        <v>0</v>
      </c>
      <c>
        <v>5</v>
      </c>
      <c>
        <v>0</v>
      </c>
      <c>
        <v>0</v>
      </c>
      <c>
        <v>0</v>
      </c>
      <c>
        <v>13.56842440629627</v>
      </c>
      <c>
        <v>0</v>
      </c>
      <c>
        <v>0.9264858131245035</v>
      </c>
      <c>
        <v>0</v>
      </c>
      <c>
        <v>3.527019148470068</v>
      </c>
      <c>
        <v>0</v>
      </c>
      <c>
        <v>0</v>
      </c>
      <c>
        <v>18.02192936789084</v>
      </c>
    </row>
    <row>
      <c>
        <v>2609032</v>
      </c>
      <c>
        <v>1</v>
      </c>
      <c>
        <is>
          <t>İZMİR</t>
        </is>
      </c>
      <c>
        <v>BERGAMA</v>
      </c>
      <c>
        <is>
          <t>Kullanıcı Bağlantı Hattı</t>
        </is>
      </c>
      <c>
        <v>TR-62 35-16-L00062_953321239_953321239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15.07.2023 12:16:33</t>
        </is>
      </c>
      <c>
        <is>
          <t>15.07.2023 13:46:01</t>
        </is>
      </c>
      <c>
        <v>1.491111111</v>
      </c>
      <c>
        <v>0</v>
      </c>
      <c>
        <v>1</v>
      </c>
      <c>
        <v>0</v>
      </c>
      <c>
        <v>0</v>
      </c>
      <c>
        <v>0</v>
      </c>
      <c>
        <v>43</v>
      </c>
      <c>
        <v>0</v>
      </c>
      <c>
        <v>0</v>
      </c>
      <c>
        <v>0</v>
      </c>
      <c>
        <v>0.448530161191805</v>
      </c>
      <c>
        <v>0</v>
      </c>
      <c>
        <v>0</v>
      </c>
      <c>
        <v>0</v>
      </c>
      <c>
        <v>24.53468359205085</v>
      </c>
      <c>
        <v>0</v>
      </c>
      <c>
        <v>0</v>
      </c>
      <c>
        <v>24.983213753242655</v>
      </c>
    </row>
    <row>
      <c>
        <v>2609573</v>
      </c>
      <c>
        <v>1</v>
      </c>
      <c>
        <is>
          <t>MANİSA</t>
        </is>
      </c>
      <c>
        <v>AKHİSAR</v>
      </c>
      <c>
        <is>
          <t>AG Fideri</t>
        </is>
      </c>
      <c>
        <v>TR-2/12 45-72-L01016_F_81571430_81571430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15.07.2023 17:20:03</t>
        </is>
      </c>
      <c>
        <is>
          <t>15.07.2023 18:38:03</t>
        </is>
      </c>
      <c>
        <v>1.3</v>
      </c>
      <c>
        <v>0</v>
      </c>
      <c>
        <v>344</v>
      </c>
      <c>
        <v>0</v>
      </c>
      <c>
        <v>2</v>
      </c>
      <c>
        <v>0</v>
      </c>
      <c>
        <v>16</v>
      </c>
      <c>
        <v>0</v>
      </c>
      <c>
        <v>0</v>
      </c>
      <c>
        <v>0</v>
      </c>
      <c>
        <v>82.33689869226448</v>
      </c>
      <c>
        <v>0</v>
      </c>
      <c>
        <v>0.199158377642458</v>
      </c>
      <c>
        <v>0</v>
      </c>
      <c>
        <v>14.112009691874409</v>
      </c>
      <c>
        <v>0</v>
      </c>
      <c>
        <v>0</v>
      </c>
      <c>
        <v>96.64806676178135</v>
      </c>
    </row>
    <row>
      <c>
        <v>2619088</v>
      </c>
      <c>
        <v>1</v>
      </c>
      <c>
        <is>
          <t>İZMİR</t>
        </is>
      </c>
      <c>
        <v>ÇEŞME</v>
      </c>
      <c>
        <is>
          <t>DM</t>
        </is>
      </c>
      <c>
        <v>L-400 35-18-L00400_EMNİYET L10_2324792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15.07.2023 15:53:09</t>
        </is>
      </c>
      <c>
        <is>
          <t>15.07.2023 15:57:03</t>
        </is>
      </c>
      <c>
        <v>0.065</v>
      </c>
      <c>
        <v>3</v>
      </c>
      <c>
        <v>754</v>
      </c>
      <c>
        <v>0</v>
      </c>
      <c>
        <v>24</v>
      </c>
      <c>
        <v>0</v>
      </c>
      <c>
        <v>198</v>
      </c>
      <c>
        <v>0</v>
      </c>
      <c>
        <v>0</v>
      </c>
      <c>
        <v>2.3704358414476223</v>
      </c>
      <c>
        <v>26.484158436355933</v>
      </c>
      <c>
        <v>0</v>
      </c>
      <c>
        <v>0.9684660586924246</v>
      </c>
      <c>
        <v>0</v>
      </c>
      <c>
        <v>22.20454882569669</v>
      </c>
      <c>
        <v>0</v>
      </c>
      <c>
        <v>0</v>
      </c>
      <c>
        <v>52.027609162192675</v>
      </c>
    </row>
    <row>
      <c>
        <v>2609175</v>
      </c>
      <c>
        <v>1</v>
      </c>
      <c>
        <is>
          <t>İZMİR</t>
        </is>
      </c>
      <c>
        <v>BERGAMA</v>
      </c>
      <c>
        <is>
          <t>OG Fideri</t>
        </is>
      </c>
      <c>
        <v>YENİKENT TR-1 35-16-M00026_DIREK TIPI TRAFO HUCRESI H01_2043939</v>
      </c>
      <c>
        <v>Plansız Kesinti / Müdahale</v>
      </c>
      <c>
        <v>Dağıtım-OG</v>
      </c>
      <c>
        <v>Uzun</v>
      </c>
      <c>
        <v>Şebeke işletmecisi</v>
      </c>
      <c>
        <v>Bildirimsiz</v>
      </c>
      <c>
        <is>
          <t>15.07.2023 14:20:30</t>
        </is>
      </c>
      <c>
        <is>
          <t>15.07.2023 14:37:26</t>
        </is>
      </c>
      <c>
        <v>0.282222222</v>
      </c>
      <c>
        <v>0</v>
      </c>
      <c>
        <v>221</v>
      </c>
      <c>
        <v>0</v>
      </c>
      <c>
        <v>5</v>
      </c>
      <c>
        <v>0</v>
      </c>
      <c>
        <v>38</v>
      </c>
      <c>
        <v>0</v>
      </c>
      <c>
        <v>0</v>
      </c>
      <c>
        <v>0</v>
      </c>
      <c>
        <v>16.759950572447675</v>
      </c>
      <c>
        <v>0</v>
      </c>
      <c>
        <v>2.5271272882471263</v>
      </c>
      <c>
        <v>0</v>
      </c>
      <c>
        <v>6.755301546263459</v>
      </c>
      <c>
        <v>0</v>
      </c>
      <c>
        <v>0</v>
      </c>
      <c>
        <v>26.04237940695826</v>
      </c>
    </row>
    <row>
      <c>
        <v>2609785</v>
      </c>
      <c>
        <v>1</v>
      </c>
      <c>
        <is>
          <t>İZMİR</t>
        </is>
      </c>
      <c>
        <v>TORBALI</v>
      </c>
      <c>
        <is>
          <t>AG Fideri</t>
        </is>
      </c>
      <c>
        <v>TR-34 35-26-M00034__56360776_56360776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15.07.2023 19:12:04</t>
        </is>
      </c>
      <c>
        <is>
          <t>15.07.2023 20:12:45</t>
        </is>
      </c>
      <c>
        <v>1.011388888</v>
      </c>
      <c>
        <v>0</v>
      </c>
      <c>
        <v>250</v>
      </c>
      <c>
        <v>0</v>
      </c>
      <c>
        <v>0</v>
      </c>
      <c>
        <v>0</v>
      </c>
      <c>
        <v>41</v>
      </c>
      <c>
        <v>0</v>
      </c>
      <c>
        <v>0</v>
      </c>
      <c>
        <v>0</v>
      </c>
      <c>
        <v>71.44503323572772</v>
      </c>
      <c>
        <v>0</v>
      </c>
      <c>
        <v>0</v>
      </c>
      <c>
        <v>0</v>
      </c>
      <c>
        <v>57.79852203366055</v>
      </c>
      <c>
        <v>0</v>
      </c>
      <c>
        <v>0</v>
      </c>
      <c>
        <v>129.24355526938825</v>
      </c>
    </row>
    <row>
      <c>
        <v>2609224</v>
      </c>
      <c>
        <v>1</v>
      </c>
      <c>
        <is>
          <t>İZMİR</t>
        </is>
      </c>
      <c>
        <v>MENEMEN</v>
      </c>
      <c>
        <is>
          <t>Saha Dağıtım Kutusu (SDK)</t>
        </is>
      </c>
      <c>
        <v>ULUKENT DM-1/11 35-28-M00569_12018993 c1b_5882929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15.07.2023 15:01:59</t>
        </is>
      </c>
      <c>
        <is>
          <t>15.07.2023 19:39:18</t>
        </is>
      </c>
      <c>
        <v>4.621944444</v>
      </c>
      <c>
        <v>0</v>
      </c>
      <c>
        <v>69</v>
      </c>
      <c>
        <v>0</v>
      </c>
      <c>
        <v>0</v>
      </c>
      <c>
        <v>0</v>
      </c>
      <c>
        <v>13</v>
      </c>
      <c>
        <v>0</v>
      </c>
      <c>
        <v>0</v>
      </c>
      <c>
        <v>0</v>
      </c>
      <c>
        <v>79.45040003358774</v>
      </c>
      <c>
        <v>0</v>
      </c>
      <c>
        <v>0</v>
      </c>
      <c>
        <v>0</v>
      </c>
      <c>
        <v>38.631082945474375</v>
      </c>
      <c>
        <v>0</v>
      </c>
      <c>
        <v>0</v>
      </c>
      <c>
        <v>118.08148297906212</v>
      </c>
    </row>
    <row>
      <c>
        <v>2609052</v>
      </c>
      <c>
        <v>1</v>
      </c>
      <c>
        <is>
          <t>İZMİR</t>
        </is>
      </c>
      <c>
        <v>DİKİLİ</v>
      </c>
      <c>
        <is>
          <t>AG Fideri</t>
        </is>
      </c>
      <c>
        <v>YENİKENT SULAMA TR-13 (ÖZÇOBAN) 35-16-M00222_A_90952493_90952493</v>
      </c>
      <c>
        <v>AG Yük Ayırıcı Arızası</v>
      </c>
      <c>
        <v>Dağıtım-AG</v>
      </c>
      <c>
        <v>Uzun</v>
      </c>
      <c>
        <v>Şebeke işletmecisi</v>
      </c>
      <c>
        <v>Bildirimsiz</v>
      </c>
      <c>
        <is>
          <t>15.07.2023 12:24:04</t>
        </is>
      </c>
      <c>
        <is>
          <t>15.07.2023 19:56:17</t>
        </is>
      </c>
      <c>
        <v>7.536944444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403.3234991677571</v>
      </c>
      <c>
        <v>0</v>
      </c>
      <c>
        <v>0</v>
      </c>
      <c>
        <v>0</v>
      </c>
      <c>
        <v>0</v>
      </c>
      <c>
        <v>403.3234991677571</v>
      </c>
    </row>
    <row>
      <c>
        <v>2609885</v>
      </c>
      <c>
        <v>1</v>
      </c>
      <c>
        <is>
          <t>MANİSA</t>
        </is>
      </c>
      <c>
        <v>SALİHLİ</v>
      </c>
      <c>
        <is>
          <t>Kullanıcı Bağlantı Hattı</t>
        </is>
      </c>
      <c>
        <v>KABAZLI TR-1 45-78-M00677_95000606578_95000606578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15.07.2023 20:24:57</t>
        </is>
      </c>
      <c>
        <is>
          <t>15.07.2023 23:17:17</t>
        </is>
      </c>
      <c>
        <v>2.872222222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0.006999027849465751</v>
      </c>
      <c>
        <v>0</v>
      </c>
      <c>
        <v>0</v>
      </c>
      <c>
        <v>0</v>
      </c>
      <c>
        <v>0</v>
      </c>
      <c>
        <v>0</v>
      </c>
      <c>
        <v>0</v>
      </c>
      <c>
        <v>0.006999027849465751</v>
      </c>
    </row>
    <row>
      <c>
        <v>2609716</v>
      </c>
      <c>
        <v>1</v>
      </c>
      <c>
        <is>
          <t>İZMİR</t>
        </is>
      </c>
      <c>
        <v>URLA</v>
      </c>
      <c>
        <is>
          <t>AG Fideri</t>
        </is>
      </c>
      <c>
        <v>TR-318 ZEYTİNALANI 35-19-L00366_D_72050229_72050229</v>
      </c>
      <c>
        <v>AG Pano Faz Sigorta Atığı</v>
      </c>
      <c>
        <v>Dağıtım-AG</v>
      </c>
      <c>
        <v>Uzun</v>
      </c>
      <c>
        <v>Şebeke işletmecisi</v>
      </c>
      <c>
        <v>Bildirimsiz</v>
      </c>
      <c>
        <is>
          <t>15.07.2023 18:42:49</t>
        </is>
      </c>
      <c>
        <is>
          <t>15.07.2023 20:47:38</t>
        </is>
      </c>
      <c>
        <v>2.080277777</v>
      </c>
      <c>
        <v>0</v>
      </c>
      <c>
        <v>5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18.476862218067353</v>
      </c>
      <c>
        <v>0</v>
      </c>
      <c>
        <v>0</v>
      </c>
      <c>
        <v>0</v>
      </c>
      <c>
        <v>0</v>
      </c>
      <c>
        <v>0</v>
      </c>
      <c>
        <v>0</v>
      </c>
      <c>
        <v>18.476862218067353</v>
      </c>
    </row>
    <row>
      <c>
        <v>2609075</v>
      </c>
      <c>
        <v>1</v>
      </c>
      <c>
        <is>
          <t>İZMİR</t>
        </is>
      </c>
      <c>
        <v>ÇEŞME</v>
      </c>
      <c>
        <is>
          <t>AG Fideri</t>
        </is>
      </c>
      <c>
        <v>L-210 35-18-L00210_10502919_56375209_56375209</v>
      </c>
      <c>
        <v>AG Nötr İletken Kopması</v>
      </c>
      <c>
        <v>Dağıtım-AG</v>
      </c>
      <c>
        <v>Uzun</v>
      </c>
      <c>
        <v>Şebeke işletmecisi</v>
      </c>
      <c>
        <v>Bildirimsiz</v>
      </c>
      <c>
        <is>
          <t>15.07.2023 12:47:46</t>
        </is>
      </c>
      <c>
        <is>
          <t>15.07.2023 14:43:00</t>
        </is>
      </c>
      <c>
        <v>1.920555555</v>
      </c>
      <c>
        <v>0</v>
      </c>
      <c>
        <v>258</v>
      </c>
      <c>
        <v>0</v>
      </c>
      <c>
        <v>0</v>
      </c>
      <c>
        <v>0</v>
      </c>
      <c>
        <v>13</v>
      </c>
      <c>
        <v>0</v>
      </c>
      <c>
        <v>0</v>
      </c>
      <c>
        <v>0</v>
      </c>
      <c>
        <v>181.04506346082908</v>
      </c>
      <c>
        <v>0</v>
      </c>
      <c>
        <v>0</v>
      </c>
      <c>
        <v>0</v>
      </c>
      <c>
        <v>75.96176759217929</v>
      </c>
      <c>
        <v>0</v>
      </c>
      <c>
        <v>0</v>
      </c>
      <c>
        <v>257.00683105300834</v>
      </c>
    </row>
    <row>
      <c>
        <v>2609095</v>
      </c>
      <c>
        <v>1</v>
      </c>
      <c>
        <is>
          <t>İZMİR</t>
        </is>
      </c>
      <c>
        <v>ÇEŞME</v>
      </c>
      <c>
        <is>
          <t>Kullanıcı Bağlantı Hattı</t>
        </is>
      </c>
      <c>
        <v>L-130 35-18-L00130_950438991_950438991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15.07.2023 13:07:39</t>
        </is>
      </c>
      <c>
        <is>
          <t>15.07.2023 21:49:56</t>
        </is>
      </c>
      <c>
        <v>8.704722222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1.8522804947642606</v>
      </c>
      <c>
        <v>0</v>
      </c>
      <c>
        <v>0</v>
      </c>
      <c>
        <v>0</v>
      </c>
      <c>
        <v>0</v>
      </c>
      <c>
        <v>0</v>
      </c>
      <c>
        <v>0</v>
      </c>
      <c>
        <v>1.8522804947642606</v>
      </c>
    </row>
    <row>
      <c>
        <v>2609181</v>
      </c>
      <c>
        <v>1</v>
      </c>
      <c>
        <is>
          <t>İZMİR</t>
        </is>
      </c>
      <c>
        <v>MENEMEN</v>
      </c>
      <c>
        <is>
          <t>Dağıtım Transformatörü</t>
        </is>
      </c>
      <c>
        <v>MENEMEN DM-6/20 35-28-L00091_35-28-L00091_66719642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15.07.2023 14:17:39</t>
        </is>
      </c>
      <c>
        <is>
          <t>15.07.2023 20:09:30</t>
        </is>
      </c>
      <c>
        <v>5.864166666</v>
      </c>
      <c>
        <v>0</v>
      </c>
      <c>
        <v>253</v>
      </c>
      <c>
        <v>0</v>
      </c>
      <c>
        <v>0</v>
      </c>
      <c>
        <v>0</v>
      </c>
      <c>
        <v>86</v>
      </c>
      <c>
        <v>0</v>
      </c>
      <c>
        <v>0</v>
      </c>
      <c>
        <v>0</v>
      </c>
      <c>
        <v>328.78886695570304</v>
      </c>
      <c>
        <v>0</v>
      </c>
      <c>
        <v>0</v>
      </c>
      <c>
        <v>0</v>
      </c>
      <c>
        <v>495.48566531607565</v>
      </c>
      <c>
        <v>0</v>
      </c>
      <c>
        <v>0</v>
      </c>
      <c>
        <v>824.2745322717788</v>
      </c>
    </row>
    <row>
      <c>
        <v>2609928</v>
      </c>
      <c>
        <v>1</v>
      </c>
      <c>
        <is>
          <t>İZMİR</t>
        </is>
      </c>
      <c>
        <v>KARABAĞLAR</v>
      </c>
      <c>
        <is>
          <t>AG Fideri</t>
        </is>
      </c>
      <c>
        <v>K-2340 35-01-K02340_A_56376899_56376899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15.07.2023 20:40:33</t>
        </is>
      </c>
      <c>
        <is>
          <t>15.07.2023 22:07:49</t>
        </is>
      </c>
      <c>
        <v>1.454444444</v>
      </c>
      <c>
        <v>0</v>
      </c>
      <c>
        <v>139</v>
      </c>
      <c>
        <v>0</v>
      </c>
      <c>
        <v>0</v>
      </c>
      <c>
        <v>0</v>
      </c>
      <c>
        <v>19</v>
      </c>
      <c>
        <v>0</v>
      </c>
      <c>
        <v>0</v>
      </c>
      <c>
        <v>0</v>
      </c>
      <c>
        <v>44.90806444542461</v>
      </c>
      <c>
        <v>0</v>
      </c>
      <c>
        <v>0</v>
      </c>
      <c>
        <v>0</v>
      </c>
      <c>
        <v>13.325578582391685</v>
      </c>
      <c>
        <v>0</v>
      </c>
      <c>
        <v>0</v>
      </c>
      <c>
        <v>58.23364302781629</v>
      </c>
    </row>
    <row>
      <c>
        <v>2609430</v>
      </c>
      <c>
        <v>1</v>
      </c>
      <c>
        <is>
          <t>MANİSA</t>
        </is>
      </c>
      <c>
        <v>YUNUSEMRE</v>
      </c>
      <c>
        <is>
          <t>Saha Dağıtım Kutusu (SDK)</t>
        </is>
      </c>
      <c>
        <v>DM-13/02 45-71-M00330_A A2_44925036</v>
      </c>
      <c>
        <v>AG Pano Faz Sigorta Atığı</v>
      </c>
      <c>
        <v>Dağıtım-AG</v>
      </c>
      <c>
        <v>Uzun</v>
      </c>
      <c>
        <v>Şebeke işletmecisi</v>
      </c>
      <c>
        <v>Bildirimsiz</v>
      </c>
      <c>
        <is>
          <t>15.07.2023 16:10:07</t>
        </is>
      </c>
      <c>
        <is>
          <t>15.07.2023 19:33:50</t>
        </is>
      </c>
      <c>
        <v>3.395277777</v>
      </c>
      <c>
        <v>0</v>
      </c>
      <c>
        <v>272</v>
      </c>
      <c>
        <v>0</v>
      </c>
      <c>
        <v>0</v>
      </c>
      <c>
        <v>0</v>
      </c>
      <c>
        <v>18</v>
      </c>
      <c>
        <v>0</v>
      </c>
      <c>
        <v>0</v>
      </c>
      <c>
        <v>0</v>
      </c>
      <c>
        <v>207.2135227118864</v>
      </c>
      <c>
        <v>0</v>
      </c>
      <c>
        <v>0</v>
      </c>
      <c>
        <v>0</v>
      </c>
      <c>
        <v>283.11702236106936</v>
      </c>
      <c>
        <v>0</v>
      </c>
      <c>
        <v>0</v>
      </c>
      <c>
        <v>490.3305450729558</v>
      </c>
    </row>
    <row>
      <c>
        <v>2609822</v>
      </c>
      <c>
        <v>1</v>
      </c>
      <c>
        <is>
          <t>İZMİR</t>
        </is>
      </c>
      <c>
        <v>ÖDEMİŞ</v>
      </c>
      <c>
        <is>
          <t>AG Fideri</t>
        </is>
      </c>
      <c>
        <v>CEVİZALAN TR-4 35-15-L00122_A_91359237_91359237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15.07.2023 19:51:30</t>
        </is>
      </c>
      <c>
        <is>
          <t>16.07.2023 07:07:00</t>
        </is>
      </c>
      <c>
        <v>11.258333333</v>
      </c>
      <c>
        <v>0</v>
      </c>
      <c>
        <v>5</v>
      </c>
      <c>
        <v>0</v>
      </c>
      <c>
        <v>4</v>
      </c>
      <c>
        <v>0</v>
      </c>
      <c>
        <v>1</v>
      </c>
      <c>
        <v>0</v>
      </c>
      <c>
        <v>0</v>
      </c>
      <c>
        <v>0</v>
      </c>
      <c>
        <v>8.371269043377135</v>
      </c>
      <c>
        <v>0</v>
      </c>
      <c>
        <v>33.305121092110866</v>
      </c>
      <c>
        <v>0</v>
      </c>
      <c>
        <v>7.603285667570034</v>
      </c>
      <c>
        <v>0</v>
      </c>
      <c>
        <v>0</v>
      </c>
      <c>
        <v>49.27967580305803</v>
      </c>
    </row>
    <row>
      <c>
        <v>2608889</v>
      </c>
      <c>
        <v>1</v>
      </c>
      <c>
        <is>
          <t>İZMİR</t>
        </is>
      </c>
      <c>
        <v>BUCA</v>
      </c>
      <c>
        <is>
          <t>TM Fideri</t>
        </is>
      </c>
      <c>
        <v>BUCA TM 35-03-A00003_Buca-5 K07_2311885</v>
      </c>
      <c>
        <v>Plansız Kesinti / Müdahale</v>
      </c>
      <c>
        <v>Dağıtım-OG</v>
      </c>
      <c>
        <v>Uzun</v>
      </c>
      <c>
        <v>Şebeke işletmecisi</v>
      </c>
      <c>
        <v>Bildirimsiz</v>
      </c>
      <c>
        <is>
          <t>15.07.2023 09:05:00</t>
        </is>
      </c>
      <c>
        <is>
          <t>15.07.2023 10:17:51</t>
        </is>
      </c>
      <c>
        <v>1.214190555</v>
      </c>
      <c>
        <v>0</v>
      </c>
      <c>
        <v>2473</v>
      </c>
      <c>
        <v>0</v>
      </c>
      <c>
        <v>0</v>
      </c>
      <c>
        <v>2</v>
      </c>
      <c>
        <v>138</v>
      </c>
      <c>
        <v>0</v>
      </c>
      <c>
        <v>0</v>
      </c>
      <c>
        <v>0</v>
      </c>
      <c>
        <v>559.2937910948593</v>
      </c>
      <c>
        <v>0</v>
      </c>
      <c>
        <v>0</v>
      </c>
      <c>
        <v>379.95326810691205</v>
      </c>
      <c>
        <v>264.0224447494916</v>
      </c>
      <c>
        <v>0</v>
      </c>
      <c>
        <v>0</v>
      </c>
      <c>
        <v>1203.269503951263</v>
      </c>
    </row>
    <row>
      <c>
        <v>2610014</v>
      </c>
      <c>
        <v>1</v>
      </c>
      <c>
        <is>
          <t>MANİSA</t>
        </is>
      </c>
      <c>
        <v>SALİHLİ</v>
      </c>
      <c>
        <is>
          <t>AG Fideri</t>
        </is>
      </c>
      <c>
        <v>ÇAPAKLI TR-4 45-78-M00448_A_91171045_91171045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15.07.2023 21:43:24</t>
        </is>
      </c>
      <c>
        <is>
          <t>16.07.2023 03:37:41</t>
        </is>
      </c>
      <c>
        <v>5.904722222</v>
      </c>
      <c>
        <v>0</v>
      </c>
      <c>
        <v>45</v>
      </c>
      <c>
        <v>0</v>
      </c>
      <c>
        <v>5</v>
      </c>
      <c>
        <v>0</v>
      </c>
      <c>
        <v>12</v>
      </c>
      <c>
        <v>0</v>
      </c>
      <c>
        <v>0</v>
      </c>
      <c>
        <v>0</v>
      </c>
      <c>
        <v>47.0512180836067</v>
      </c>
      <c>
        <v>0</v>
      </c>
      <c>
        <v>273.753747770332</v>
      </c>
      <c>
        <v>0</v>
      </c>
      <c>
        <v>6.379240824975182</v>
      </c>
      <c>
        <v>0</v>
      </c>
      <c>
        <v>0</v>
      </c>
      <c>
        <v>327.1842066789139</v>
      </c>
    </row>
    <row>
      <c>
        <v>2609991</v>
      </c>
      <c>
        <v>1</v>
      </c>
      <c>
        <is>
          <t>MANİSA</t>
        </is>
      </c>
      <c>
        <v>GÖRDES</v>
      </c>
      <c>
        <is>
          <t>OG Fideri</t>
        </is>
      </c>
      <c>
        <v>GÜNEŞLİ KÖK 45-75-M00056_HatBaşıAyırıcı_53135624 M03_53135624</v>
      </c>
      <c>
        <v>OG Ayırıcı Arızası</v>
      </c>
      <c>
        <v>Dağıtım-OG</v>
      </c>
      <c>
        <v>Uzun</v>
      </c>
      <c>
        <v>Şebeke işletmecisi</v>
      </c>
      <c>
        <v>Bildirimsiz</v>
      </c>
      <c>
        <is>
          <t>15.07.2023 21:24:18</t>
        </is>
      </c>
      <c>
        <is>
          <t>16.07.2023 01:54:51</t>
        </is>
      </c>
      <c>
        <v>4.509166666</v>
      </c>
      <c>
        <v>0</v>
      </c>
      <c>
        <v>194</v>
      </c>
      <c>
        <v>0</v>
      </c>
      <c>
        <v>3</v>
      </c>
      <c>
        <v>0</v>
      </c>
      <c>
        <v>17</v>
      </c>
      <c>
        <v>0</v>
      </c>
      <c>
        <v>0</v>
      </c>
      <c>
        <v>0</v>
      </c>
      <c>
        <v>58.97299289651944</v>
      </c>
      <c>
        <v>0</v>
      </c>
      <c>
        <v>24.042689055740606</v>
      </c>
      <c>
        <v>0</v>
      </c>
      <c>
        <v>17.252808972919627</v>
      </c>
      <c>
        <v>0</v>
      </c>
      <c>
        <v>0</v>
      </c>
      <c>
        <v>100.26849092517968</v>
      </c>
    </row>
    <row>
      <c>
        <v>2609659</v>
      </c>
      <c>
        <v>1</v>
      </c>
      <c>
        <is>
          <t>MANİSA</t>
        </is>
      </c>
      <c>
        <v>SOMA</v>
      </c>
      <c>
        <is>
          <t>Dağıtım Transformatörü</t>
        </is>
      </c>
      <c>
        <v>KIZILÖREN TR-1 45-82-L00011_45-82-L00011_2361061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15.07.2023 17:57:54</t>
        </is>
      </c>
      <c>
        <is>
          <t>15.07.2023 20:08:51</t>
        </is>
      </c>
      <c>
        <v>2.1825</v>
      </c>
      <c>
        <v>0</v>
      </c>
      <c>
        <v>79</v>
      </c>
      <c>
        <v>0</v>
      </c>
      <c>
        <v>1</v>
      </c>
      <c>
        <v>0</v>
      </c>
      <c>
        <v>3</v>
      </c>
      <c>
        <v>0</v>
      </c>
      <c>
        <v>0</v>
      </c>
      <c>
        <v>0</v>
      </c>
      <c>
        <v>15.952867870555856</v>
      </c>
      <c>
        <v>0</v>
      </c>
      <c>
        <v>0.0380998432895745</v>
      </c>
      <c>
        <v>0</v>
      </c>
      <c>
        <v>0.4069180523561963</v>
      </c>
      <c>
        <v>0</v>
      </c>
      <c>
        <v>0</v>
      </c>
      <c>
        <v>16.397885766201625</v>
      </c>
    </row>
    <row>
      <c>
        <v>2609613</v>
      </c>
      <c>
        <v>1</v>
      </c>
      <c>
        <is>
          <t>İZMİR</t>
        </is>
      </c>
      <c>
        <v>ÖDEMİŞ</v>
      </c>
      <c>
        <is>
          <t>DM</t>
        </is>
      </c>
      <c>
        <v>KÜÇÜKAVULCUK DM 35-15-L00727_BÜYÜKAVLUCUK L03_72098512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15.07.2023 18:06:39</t>
        </is>
      </c>
      <c>
        <is>
          <t>15.07.2023 19:31:50</t>
        </is>
      </c>
      <c>
        <v>1.419722222</v>
      </c>
      <c>
        <v>0</v>
      </c>
      <c>
        <v>252</v>
      </c>
      <c>
        <v>4</v>
      </c>
      <c>
        <v>39</v>
      </c>
      <c>
        <v>1</v>
      </c>
      <c>
        <v>75</v>
      </c>
      <c>
        <v>0</v>
      </c>
      <c>
        <v>0</v>
      </c>
      <c>
        <v>0</v>
      </c>
      <c>
        <v>80.8242614723468</v>
      </c>
      <c>
        <v>125.93077390458812</v>
      </c>
      <c>
        <v>264.5720585717581</v>
      </c>
      <c>
        <v>3.8295128434825303</v>
      </c>
      <c>
        <v>151.57646513009857</v>
      </c>
      <c>
        <v>0</v>
      </c>
      <c>
        <v>0</v>
      </c>
      <c>
        <v>626.7330719222741</v>
      </c>
    </row>
    <row>
      <c>
        <v>2608826</v>
      </c>
      <c>
        <v>1</v>
      </c>
      <c>
        <is>
          <t>İZMİR</t>
        </is>
      </c>
      <c>
        <v>MENDERES</v>
      </c>
      <c>
        <is>
          <t>Kullanıcı Bağlantı Hattı</t>
        </is>
      </c>
      <c>
        <v>ORTA MAHALLE M-46 35-25-M00122_955286962_955286962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15.07.2023 08:41:54</t>
        </is>
      </c>
      <c>
        <is>
          <t>15.07.2023 10:59:00</t>
        </is>
      </c>
      <c>
        <v>2.285</v>
      </c>
      <c>
        <v>0</v>
      </c>
      <c>
        <v>6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0.9220739617797848</v>
      </c>
      <c>
        <v>0</v>
      </c>
      <c>
        <v>0</v>
      </c>
      <c>
        <v>0</v>
      </c>
      <c>
        <v>0</v>
      </c>
      <c>
        <v>0</v>
      </c>
      <c>
        <v>0</v>
      </c>
      <c>
        <v>0.9220739617797848</v>
      </c>
    </row>
    <row>
      <c>
        <v>2608763</v>
      </c>
      <c>
        <v>1</v>
      </c>
      <c>
        <is>
          <t>İZMİR</t>
        </is>
      </c>
      <c>
        <v>KARABAĞLAR</v>
      </c>
      <c>
        <is>
          <t>AG Fideri</t>
        </is>
      </c>
      <c>
        <v>M-2573 35-01-M02573_C_56381900_56381900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15.07.2023 05:32:34</t>
        </is>
      </c>
      <c>
        <is>
          <t>15.07.2023 08:47:00</t>
        </is>
      </c>
      <c>
        <v>3.240555555</v>
      </c>
      <c>
        <v>0</v>
      </c>
      <c>
        <v>30</v>
      </c>
      <c>
        <v>0</v>
      </c>
      <c>
        <v>0</v>
      </c>
      <c>
        <v>0</v>
      </c>
      <c>
        <v>61</v>
      </c>
      <c>
        <v>0</v>
      </c>
      <c>
        <v>0</v>
      </c>
      <c>
        <v>0</v>
      </c>
      <c>
        <v>16.389116294233144</v>
      </c>
      <c>
        <v>0</v>
      </c>
      <c>
        <v>0</v>
      </c>
      <c>
        <v>0</v>
      </c>
      <c>
        <v>116.9149610118976</v>
      </c>
      <c>
        <v>0</v>
      </c>
      <c>
        <v>0</v>
      </c>
      <c>
        <v>133.30407730613075</v>
      </c>
    </row>
    <row>
      <c>
        <v>2609759</v>
      </c>
      <c>
        <v>1</v>
      </c>
      <c>
        <is>
          <t>MANİSA</t>
        </is>
      </c>
      <c>
        <v>GÖLMARMARA</v>
      </c>
      <c>
        <is>
          <t>DM</t>
        </is>
      </c>
      <c>
        <v>GÖLMARMARA İM 45-85-A00001_BEYLER L25_78516955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15.07.2023 19:15:11</t>
        </is>
      </c>
      <c>
        <is>
          <t>15.07.2023 19:30:00</t>
        </is>
      </c>
      <c>
        <v>0.246944444</v>
      </c>
      <c>
        <v>3</v>
      </c>
      <c>
        <v>577</v>
      </c>
      <c>
        <v>31</v>
      </c>
      <c>
        <v>182</v>
      </c>
      <c>
        <v>4</v>
      </c>
      <c>
        <v>30</v>
      </c>
      <c>
        <v>0</v>
      </c>
      <c>
        <v>0</v>
      </c>
      <c>
        <v>0.2152049666749733</v>
      </c>
      <c>
        <v>15.761573170574469</v>
      </c>
      <c>
        <v>30.19439328514055</v>
      </c>
      <c>
        <v>237.16032298484</v>
      </c>
      <c>
        <v>1.5236867038556245</v>
      </c>
      <c>
        <v>4.247655769307616</v>
      </c>
      <c>
        <v>0</v>
      </c>
      <c>
        <v>0</v>
      </c>
      <c>
        <v>289.1028368803933</v>
      </c>
    </row>
    <row>
      <c>
        <v>2609012</v>
      </c>
      <c>
        <v>1</v>
      </c>
      <c>
        <is>
          <t>İZMİR</t>
        </is>
      </c>
      <c>
        <v>DİKİLİ</v>
      </c>
      <c>
        <is>
          <t>AG Fideri</t>
        </is>
      </c>
      <c>
        <v>DENİZKÖY TR-1 35-30-M00594_A_56353088_56353088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15.07.2023 11:55:24</t>
        </is>
      </c>
      <c>
        <is>
          <t>15.07.2023 14:36:51</t>
        </is>
      </c>
      <c>
        <v>2.690833333</v>
      </c>
      <c>
        <v>0</v>
      </c>
      <c>
        <v>75</v>
      </c>
      <c>
        <v>0</v>
      </c>
      <c>
        <v>1</v>
      </c>
      <c>
        <v>0</v>
      </c>
      <c>
        <v>8</v>
      </c>
      <c>
        <v>0</v>
      </c>
      <c>
        <v>0</v>
      </c>
      <c>
        <v>0</v>
      </c>
      <c>
        <v>27.335664230994272</v>
      </c>
      <c>
        <v>0</v>
      </c>
      <c>
        <v>0.2367985519345946</v>
      </c>
      <c>
        <v>0</v>
      </c>
      <c>
        <v>8.504114682582943</v>
      </c>
      <c>
        <v>0</v>
      </c>
      <c>
        <v>0</v>
      </c>
      <c>
        <v>36.07657746551181</v>
      </c>
    </row>
    <row>
      <c>
        <v>2610137</v>
      </c>
      <c>
        <v>1</v>
      </c>
      <c>
        <is>
          <t>İZMİR</t>
        </is>
      </c>
      <c>
        <v>KEMALPAŞA</v>
      </c>
      <c>
        <is>
          <t>Kullanıcı Bağlantı Hattı</t>
        </is>
      </c>
      <c>
        <v>ULUCAK DM-2/5-A 35-27-M00338_95000140445_95000140445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15.07.2023 23:55:08</t>
        </is>
      </c>
      <c>
        <is>
          <t>16.07.2023 02:41:46</t>
        </is>
      </c>
      <c>
        <v>2.777222222</v>
      </c>
      <c>
        <v>0</v>
      </c>
      <c>
        <v>0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</row>
    <row>
      <c>
        <v>2609805</v>
      </c>
      <c>
        <v>1</v>
      </c>
      <c>
        <is>
          <t>MANİSA</t>
        </is>
      </c>
      <c>
        <v>ALAŞEHİR</v>
      </c>
      <c>
        <is>
          <t>AG Fideri</t>
        </is>
      </c>
      <c>
        <v>GÜLENYAKA TURCUK TR-1 45-73-M00517_A_91051371_91051371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15.07.2023 19:41:47</t>
        </is>
      </c>
      <c>
        <is>
          <t>16.07.2023 00:06:33</t>
        </is>
      </c>
      <c>
        <v>4.412777777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2.5152082140575933</v>
      </c>
      <c>
        <v>0</v>
      </c>
      <c>
        <v>0</v>
      </c>
      <c>
        <v>0</v>
      </c>
      <c>
        <v>0</v>
      </c>
      <c>
        <v>0</v>
      </c>
      <c>
        <v>0</v>
      </c>
      <c>
        <v>2.5152082140575933</v>
      </c>
    </row>
    <row>
      <c>
        <v>2609264</v>
      </c>
      <c>
        <v>1</v>
      </c>
      <c>
        <is>
          <t>İZMİR</t>
        </is>
      </c>
      <c>
        <v>TORBALI</v>
      </c>
      <c>
        <is>
          <t>AG Fideri</t>
        </is>
      </c>
      <c>
        <v>ASLANLAR TR-5 35-26-L00406_7475338_60982517_60982517</v>
      </c>
      <c>
        <v>AG Pano Faz Sigorta Atığı</v>
      </c>
      <c>
        <v>Dağıtım-AG</v>
      </c>
      <c>
        <v>Uzun</v>
      </c>
      <c>
        <v>Şebeke işletmecisi</v>
      </c>
      <c>
        <v>Bildirimsiz</v>
      </c>
      <c>
        <is>
          <t>15.07.2023 14:51:40</t>
        </is>
      </c>
      <c>
        <is>
          <t>15.07.2023 17:49:03</t>
        </is>
      </c>
      <c>
        <v>2.956388888</v>
      </c>
      <c>
        <v>0</v>
      </c>
      <c>
        <v>17</v>
      </c>
      <c>
        <v>0</v>
      </c>
      <c>
        <v>12</v>
      </c>
      <c>
        <v>0</v>
      </c>
      <c>
        <v>13</v>
      </c>
      <c>
        <v>0</v>
      </c>
      <c>
        <v>0</v>
      </c>
      <c>
        <v>0</v>
      </c>
      <c>
        <v>10.875244366724457</v>
      </c>
      <c>
        <v>0</v>
      </c>
      <c>
        <v>69.78848978288468</v>
      </c>
      <c>
        <v>0</v>
      </c>
      <c>
        <v>6.150829753574709</v>
      </c>
      <c>
        <v>0</v>
      </c>
      <c>
        <v>0</v>
      </c>
      <c>
        <v>86.81456390318385</v>
      </c>
    </row>
    <row>
      <c>
        <v>2609158</v>
      </c>
      <c>
        <v>1</v>
      </c>
      <c>
        <is>
          <t>MANİSA</t>
        </is>
      </c>
      <c>
        <v>AKHİSAR</v>
      </c>
      <c>
        <is>
          <t>Saha Dağıtım Kutusu (SDK)</t>
        </is>
      </c>
      <c>
        <v>TR-2/30-A 45-72-L00060_A A01_65858051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15.07.2023 14:06:09</t>
        </is>
      </c>
      <c>
        <is>
          <t>15.07.2023 15:32:09</t>
        </is>
      </c>
      <c>
        <v>1.433333333</v>
      </c>
      <c>
        <v>0</v>
      </c>
      <c>
        <v>0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29.383551814610986</v>
      </c>
      <c>
        <v>0</v>
      </c>
      <c>
        <v>0</v>
      </c>
      <c>
        <v>29.383551814610986</v>
      </c>
    </row>
    <row>
      <c>
        <v>2609951</v>
      </c>
      <c>
        <v>1</v>
      </c>
      <c>
        <is>
          <t>İZMİR</t>
        </is>
      </c>
      <c>
        <v>URLA</v>
      </c>
      <c>
        <is>
          <t>AG Fideri</t>
        </is>
      </c>
      <c>
        <v>TR-113 ZEYTİNALANI 35-19-L00113_B_56372540_56372540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15.07.2023 21:02:08</t>
        </is>
      </c>
      <c>
        <is>
          <t>15.07.2023 21:39:34</t>
        </is>
      </c>
      <c>
        <v>0.623888888</v>
      </c>
      <c>
        <v>0</v>
      </c>
      <c>
        <v>50</v>
      </c>
      <c>
        <v>0</v>
      </c>
      <c>
        <v>0</v>
      </c>
      <c>
        <v>0</v>
      </c>
      <c>
        <v>10</v>
      </c>
      <c>
        <v>0</v>
      </c>
      <c>
        <v>0</v>
      </c>
      <c>
        <v>0</v>
      </c>
      <c>
        <v>11.278087945579019</v>
      </c>
      <c>
        <v>0</v>
      </c>
      <c>
        <v>0</v>
      </c>
      <c>
        <v>0</v>
      </c>
      <c>
        <v>3.9829370205049335</v>
      </c>
      <c>
        <v>0</v>
      </c>
      <c>
        <v>0</v>
      </c>
      <c>
        <v>15.261024966083951</v>
      </c>
    </row>
    <row>
      <c>
        <v>2608717</v>
      </c>
      <c>
        <v>1</v>
      </c>
      <c>
        <is>
          <t>İZMİR</t>
        </is>
      </c>
      <c>
        <v>URLA</v>
      </c>
      <c>
        <is>
          <t>OG Fideri</t>
        </is>
      </c>
      <c>
        <v>TR-98 ZEYTİNALANI 35-19-L00098_DIREK TIPI TRAFO HUCRESI H01_2057293</v>
      </c>
      <c>
        <v>OG Atlama Arızası</v>
      </c>
      <c>
        <v>Dağıtım-OG</v>
      </c>
      <c>
        <v>Uzun</v>
      </c>
      <c>
        <v>Şebeke işletmecisi</v>
      </c>
      <c>
        <v>Bildirimsiz</v>
      </c>
      <c>
        <is>
          <t>15.07.2023 02:31:25</t>
        </is>
      </c>
      <c>
        <is>
          <t>15.07.2023 04:25:02</t>
        </is>
      </c>
      <c>
        <v>1.893611111</v>
      </c>
      <c>
        <v>0</v>
      </c>
      <c>
        <v>176</v>
      </c>
      <c>
        <v>0</v>
      </c>
      <c>
        <v>1</v>
      </c>
      <c>
        <v>0</v>
      </c>
      <c>
        <v>27</v>
      </c>
      <c>
        <v>0</v>
      </c>
      <c>
        <v>0</v>
      </c>
      <c>
        <v>0</v>
      </c>
      <c>
        <v>85.67026588379534</v>
      </c>
      <c>
        <v>0</v>
      </c>
      <c>
        <v>2.6387270583391507</v>
      </c>
      <c>
        <v>0</v>
      </c>
      <c>
        <v>57.95643408880058</v>
      </c>
      <c>
        <v>0</v>
      </c>
      <c>
        <v>0</v>
      </c>
      <c>
        <v>146.2654270309351</v>
      </c>
    </row>
    <row>
      <c>
        <v>2609553</v>
      </c>
      <c>
        <v>1</v>
      </c>
      <c>
        <is>
          <t>İZMİR</t>
        </is>
      </c>
      <c>
        <v>ÇİĞLİ</v>
      </c>
      <c>
        <is>
          <t>AG Fideri</t>
        </is>
      </c>
      <c>
        <v>K-1956 35-09-K01956_A_56383395_56383395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15.07.2023 17:30:11</t>
        </is>
      </c>
      <c>
        <is>
          <t>15.07.2023 20:07:41</t>
        </is>
      </c>
      <c>
        <v>2.625</v>
      </c>
      <c>
        <v>0</v>
      </c>
      <c>
        <v>55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29.628466941551327</v>
      </c>
      <c>
        <v>0</v>
      </c>
      <c>
        <v>0</v>
      </c>
      <c>
        <v>0</v>
      </c>
      <c>
        <v>0</v>
      </c>
      <c>
        <v>0</v>
      </c>
      <c>
        <v>0</v>
      </c>
      <c>
        <v>29.628466941551327</v>
      </c>
    </row>
    <row>
      <c>
        <v>2609931</v>
      </c>
      <c>
        <v>1</v>
      </c>
      <c>
        <is>
          <t>İZMİR</t>
        </is>
      </c>
      <c>
        <v>ÇEŞME</v>
      </c>
      <c>
        <is>
          <t>Saha Dağıtım Kutusu (SDK)</t>
        </is>
      </c>
      <c>
        <v>L-239 BAYKAL 35-18-L00239_A a1b_5945790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15.07.2023 20:25:02</t>
        </is>
      </c>
      <c>
        <is>
          <t>16.07.2023 03:34:43</t>
        </is>
      </c>
      <c>
        <v>7.161388888</v>
      </c>
      <c>
        <v>0</v>
      </c>
      <c>
        <v>19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61.85606829882081</v>
      </c>
      <c>
        <v>0</v>
      </c>
      <c>
        <v>0</v>
      </c>
      <c>
        <v>0</v>
      </c>
      <c>
        <v>32.537686476059164</v>
      </c>
      <c>
        <v>0</v>
      </c>
      <c>
        <v>0</v>
      </c>
      <c>
        <v>94.39375477487997</v>
      </c>
    </row>
    <row>
      <c>
        <v>2609241</v>
      </c>
      <c>
        <v>1</v>
      </c>
      <c>
        <is>
          <t>İZMİR</t>
        </is>
      </c>
      <c>
        <v>BORNOVA</v>
      </c>
      <c>
        <is>
          <t>Dağıtım Transformatörü</t>
        </is>
      </c>
      <c>
        <v>K-3563 35-02-K03563_35-02-K03563_2348005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15.07.2023 15:05:11</t>
        </is>
      </c>
      <c>
        <is>
          <t>15.07.2023 17:54:46</t>
        </is>
      </c>
      <c>
        <v>2.826388888</v>
      </c>
      <c>
        <v>0</v>
      </c>
      <c>
        <v>419</v>
      </c>
      <c>
        <v>0</v>
      </c>
      <c>
        <v>0</v>
      </c>
      <c>
        <v>0</v>
      </c>
      <c>
        <v>78</v>
      </c>
      <c>
        <v>0</v>
      </c>
      <c>
        <v>0</v>
      </c>
      <c>
        <v>0</v>
      </c>
      <c>
        <v>312.4835066631784</v>
      </c>
      <c>
        <v>0</v>
      </c>
      <c>
        <v>0</v>
      </c>
      <c>
        <v>0</v>
      </c>
      <c>
        <v>150.87818156660745</v>
      </c>
      <c>
        <v>0</v>
      </c>
      <c>
        <v>0</v>
      </c>
      <c>
        <v>463.36168822978584</v>
      </c>
    </row>
    <row>
      <c>
        <v>2609888</v>
      </c>
      <c>
        <v>1</v>
      </c>
      <c>
        <is>
          <t>MANİSA</t>
        </is>
      </c>
      <c>
        <v>KIRKAĞAÇ</v>
      </c>
      <c>
        <is>
          <t>Kullanıcı Bağlantı Hattı</t>
        </is>
      </c>
      <c>
        <v>GELENBE TR-3 45-76-L00062_95001324645_95001324645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15.07.2023 20:25:27</t>
        </is>
      </c>
      <c>
        <is>
          <t>15.07.2023 21:24:31</t>
        </is>
      </c>
      <c>
        <v>0.984444444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0.22266088153666666</v>
      </c>
      <c>
        <v>0</v>
      </c>
      <c>
        <v>0</v>
      </c>
      <c>
        <v>0</v>
      </c>
      <c>
        <v>0</v>
      </c>
      <c>
        <v>0</v>
      </c>
      <c>
        <v>0</v>
      </c>
      <c>
        <v>0.22266088153666666</v>
      </c>
    </row>
    <row>
      <c>
        <v>2609178</v>
      </c>
      <c>
        <v>1</v>
      </c>
      <c>
        <is>
          <t>İZMİR</t>
        </is>
      </c>
      <c>
        <v>DİKİLİ</v>
      </c>
      <c>
        <is>
          <t>OG Fideri</t>
        </is>
      </c>
      <c>
        <v>SİMKUR SİTESİ M-307 35-30-M00307_DIREK TIPI TRAFO HUCRESI H01_2041690</v>
      </c>
      <c>
        <v>OG Trafo Kademe Ayarı</v>
      </c>
      <c>
        <v>Dağıtım-OG</v>
      </c>
      <c>
        <v>Uzun</v>
      </c>
      <c>
        <v>Şebeke işletmecisi</v>
      </c>
      <c>
        <v>Bildirimsiz</v>
      </c>
      <c>
        <is>
          <t>15.07.2023 14:22:56</t>
        </is>
      </c>
      <c>
        <is>
          <t>15.07.2023 15:40:06</t>
        </is>
      </c>
      <c>
        <v>1.286111111</v>
      </c>
      <c>
        <v>0</v>
      </c>
      <c>
        <v>193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44.85822055710092</v>
      </c>
      <c>
        <v>0</v>
      </c>
      <c>
        <v>0</v>
      </c>
      <c>
        <v>0</v>
      </c>
      <c>
        <v>10.134671957264601</v>
      </c>
      <c>
        <v>0</v>
      </c>
      <c>
        <v>0</v>
      </c>
      <c>
        <v>54.99289251436552</v>
      </c>
    </row>
    <row>
      <c>
        <v>2608929</v>
      </c>
      <c>
        <v>1</v>
      </c>
      <c>
        <is>
          <t>İZMİR</t>
        </is>
      </c>
      <c>
        <v>KARABAĞLAR</v>
      </c>
      <c>
        <is>
          <t>Kullanıcı Bağlantı Hattı</t>
        </is>
      </c>
      <c>
        <v>M-1568 35-01-M01568_911040076_911040076</v>
      </c>
      <c>
        <v>AG Box / Sdk Abone Çıkış Sigorta Atığı</v>
      </c>
      <c>
        <v>Dağıtım-AG</v>
      </c>
      <c>
        <v>Uzun</v>
      </c>
      <c>
        <v>Şebeke işletmecisi</v>
      </c>
      <c>
        <v>Bildirimsiz</v>
      </c>
      <c>
        <is>
          <t>15.07.2023 10:04:48</t>
        </is>
      </c>
      <c>
        <is>
          <t>15.07.2023 12:31:00</t>
        </is>
      </c>
      <c>
        <v>2.436666666</v>
      </c>
      <c>
        <v>0</v>
      </c>
      <c>
        <v>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1.1010245036360096</v>
      </c>
      <c>
        <v>0</v>
      </c>
      <c>
        <v>0</v>
      </c>
      <c>
        <v>0</v>
      </c>
      <c>
        <v>0.04139849456944167</v>
      </c>
      <c>
        <v>0</v>
      </c>
      <c>
        <v>0</v>
      </c>
      <c>
        <v>1.1424229982054512</v>
      </c>
    </row>
    <row>
      <c>
        <v>2609925</v>
      </c>
      <c>
        <v>1</v>
      </c>
      <c>
        <is>
          <t>MANİSA</t>
        </is>
      </c>
      <c>
        <v>GÖLMARMARA</v>
      </c>
      <c>
        <is>
          <t>DM</t>
        </is>
      </c>
      <c>
        <v>GÖLMARMARA İM 45-85-A00001_BEYLER L25_78516952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15.07.2023 20:37:55</t>
        </is>
      </c>
      <c>
        <is>
          <t>15.07.2023 22:20:47</t>
        </is>
      </c>
      <c>
        <v>1.714444444</v>
      </c>
      <c>
        <v>3</v>
      </c>
      <c>
        <v>517</v>
      </c>
      <c>
        <v>31</v>
      </c>
      <c>
        <v>182</v>
      </c>
      <c>
        <v>4</v>
      </c>
      <c>
        <v>28</v>
      </c>
      <c>
        <v>0</v>
      </c>
      <c>
        <v>0</v>
      </c>
      <c>
        <v>1.5026383023600265</v>
      </c>
      <c>
        <v>105.37543479933319</v>
      </c>
      <c>
        <v>197.76473979478394</v>
      </c>
      <c>
        <v>1511.7178743617535</v>
      </c>
      <c>
        <v>10.542890165657074</v>
      </c>
      <c>
        <v>23.3122630155952</v>
      </c>
      <c>
        <v>0</v>
      </c>
      <c>
        <v>0</v>
      </c>
      <c>
        <v>1850.215840439483</v>
      </c>
    </row>
    <row>
      <c>
        <v>2609533</v>
      </c>
      <c>
        <v>1</v>
      </c>
      <c>
        <is>
          <t>İZMİR</t>
        </is>
      </c>
      <c>
        <v>MENEMEN</v>
      </c>
      <c>
        <is>
          <t>KÖK</t>
        </is>
      </c>
      <c>
        <v>MENEMEN TR-11 35-28-L00011_DAĞITIM TRAFO MENEMEN TR-11 L03_66579797</v>
      </c>
      <c>
        <v>OG Trafo Arızası</v>
      </c>
      <c>
        <v>Dağıtım-OG</v>
      </c>
      <c>
        <v>Uzun</v>
      </c>
      <c>
        <v>Şebeke işletmecisi</v>
      </c>
      <c>
        <v>Bildirimsiz</v>
      </c>
      <c>
        <is>
          <t>15.07.2023 17:26:58</t>
        </is>
      </c>
      <c>
        <is>
          <t>15.07.2023 23:44:31</t>
        </is>
      </c>
      <c>
        <v>6.2925</v>
      </c>
      <c>
        <v>0</v>
      </c>
      <c>
        <v>380</v>
      </c>
      <c>
        <v>0</v>
      </c>
      <c>
        <v>0</v>
      </c>
      <c>
        <v>0</v>
      </c>
      <c>
        <v>74</v>
      </c>
      <c>
        <v>0</v>
      </c>
      <c>
        <v>0</v>
      </c>
      <c>
        <v>0</v>
      </c>
      <c>
        <v>494.96989731216274</v>
      </c>
      <c>
        <v>0</v>
      </c>
      <c>
        <v>0</v>
      </c>
      <c>
        <v>0</v>
      </c>
      <c>
        <v>461.7357705700214</v>
      </c>
      <c>
        <v>0</v>
      </c>
      <c>
        <v>0</v>
      </c>
      <c>
        <v>956.7056678821841</v>
      </c>
    </row>
    <row>
      <c>
        <v>2609868</v>
      </c>
      <c>
        <v>1</v>
      </c>
      <c>
        <is>
          <t>MANİSA</t>
        </is>
      </c>
      <c>
        <v>YUNUSEMRE</v>
      </c>
      <c>
        <is>
          <t>Saha Dağıtım Kutusu (SDK)</t>
        </is>
      </c>
      <c>
        <v>DM-13/02 45-71-M00330_A a1b_44925037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15.07.2023 20:19:20</t>
        </is>
      </c>
      <c>
        <is>
          <t>15.07.2023 21:36:48</t>
        </is>
      </c>
      <c>
        <v>1.291111111</v>
      </c>
      <c>
        <v>0</v>
      </c>
      <c>
        <v>305</v>
      </c>
      <c>
        <v>0</v>
      </c>
      <c>
        <v>0</v>
      </c>
      <c>
        <v>0</v>
      </c>
      <c>
        <v>18</v>
      </c>
      <c>
        <v>0</v>
      </c>
      <c>
        <v>0</v>
      </c>
      <c>
        <v>0</v>
      </c>
      <c>
        <v>87.21747887002142</v>
      </c>
      <c>
        <v>0</v>
      </c>
      <c>
        <v>0</v>
      </c>
      <c>
        <v>0</v>
      </c>
      <c>
        <v>94.78684143699272</v>
      </c>
      <c>
        <v>0</v>
      </c>
      <c>
        <v>0</v>
      </c>
      <c>
        <v>182.00432030701415</v>
      </c>
    </row>
    <row>
      <c>
        <v>2609135</v>
      </c>
      <c>
        <v>1</v>
      </c>
      <c>
        <is>
          <t>İZMİR</t>
        </is>
      </c>
      <c>
        <v>BAYINDIR</v>
      </c>
      <c>
        <is>
          <t>Dağıtım Transformatörü</t>
        </is>
      </c>
      <c>
        <v>CANLI TR-3 35-20-L00134_35-20-L00134_2364016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15.07.2023 13:48:51</t>
        </is>
      </c>
      <c>
        <is>
          <t>15.07.2023 14:59:26</t>
        </is>
      </c>
      <c>
        <v>1.176388888</v>
      </c>
      <c>
        <v>0</v>
      </c>
      <c>
        <v>230</v>
      </c>
      <c>
        <v>0</v>
      </c>
      <c>
        <v>5</v>
      </c>
      <c>
        <v>0</v>
      </c>
      <c>
        <v>51</v>
      </c>
      <c>
        <v>0</v>
      </c>
      <c>
        <v>0</v>
      </c>
      <c>
        <v>0</v>
      </c>
      <c>
        <v>86.13684059386716</v>
      </c>
      <c>
        <v>0</v>
      </c>
      <c>
        <v>16.398681578003583</v>
      </c>
      <c>
        <v>0</v>
      </c>
      <c>
        <v>49.00560959982932</v>
      </c>
      <c>
        <v>0</v>
      </c>
      <c>
        <v>0</v>
      </c>
      <c>
        <v>151.54113177170007</v>
      </c>
    </row>
    <row>
      <c>
        <v>2609516</v>
      </c>
      <c>
        <v>1</v>
      </c>
      <c>
        <is>
          <t>MANİSA</t>
        </is>
      </c>
      <c>
        <v>ŞEHZADELER</v>
      </c>
      <c>
        <is>
          <t>AG Fideri</t>
        </is>
      </c>
      <c>
        <v>KARAAĞAÇLI TR-2 45-71-M00130_B_60985128_60985128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15.07.2023 16:59:26</t>
        </is>
      </c>
      <c>
        <is>
          <t>16.07.2023 01:59:30</t>
        </is>
      </c>
      <c>
        <v>9.001111111</v>
      </c>
      <c>
        <v>0</v>
      </c>
      <c>
        <v>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6.785437077230527</v>
      </c>
      <c>
        <v>0</v>
      </c>
      <c>
        <v>0</v>
      </c>
      <c>
        <v>0</v>
      </c>
      <c>
        <v>16.83031376461874</v>
      </c>
      <c>
        <v>0</v>
      </c>
      <c>
        <v>0</v>
      </c>
      <c>
        <v>23.615750841849266</v>
      </c>
    </row>
    <row>
      <c>
        <v>2609207</v>
      </c>
      <c>
        <v>1</v>
      </c>
      <c>
        <is>
          <t>MANİSA</t>
        </is>
      </c>
      <c>
        <v>SOMA</v>
      </c>
      <c>
        <is>
          <t>Dağıtım Transformatörü</t>
        </is>
      </c>
      <c>
        <v>TURGUTALP TR-2 45-82-M00052_45-82-M00052_2351003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15.07.2023 14:47:07</t>
        </is>
      </c>
      <c>
        <is>
          <t>15.07.2023 15:30:54</t>
        </is>
      </c>
      <c>
        <v>0.729722222</v>
      </c>
      <c>
        <v>0</v>
      </c>
      <c>
        <v>670</v>
      </c>
      <c>
        <v>0</v>
      </c>
      <c>
        <v>0</v>
      </c>
      <c>
        <v>0</v>
      </c>
      <c>
        <v>57</v>
      </c>
      <c>
        <v>0</v>
      </c>
      <c>
        <v>0</v>
      </c>
      <c>
        <v>0</v>
      </c>
      <c>
        <v>85.04818832472856</v>
      </c>
      <c>
        <v>0</v>
      </c>
      <c>
        <v>0</v>
      </c>
      <c>
        <v>0</v>
      </c>
      <c>
        <v>40.947760321637254</v>
      </c>
      <c>
        <v>0</v>
      </c>
      <c>
        <v>0</v>
      </c>
      <c>
        <v>125.9959486463658</v>
      </c>
    </row>
    <row>
      <c>
        <v>2609539</v>
      </c>
      <c>
        <v>1</v>
      </c>
      <c>
        <is>
          <t>İZMİR</t>
        </is>
      </c>
      <c>
        <v>URLA</v>
      </c>
      <c>
        <is>
          <t>AG Fideri</t>
        </is>
      </c>
      <c>
        <v>ZEYTİNALANI  TR-117 35-19-L00117_A_91324365_91324365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15.07.2023 17:25:11</t>
        </is>
      </c>
      <c>
        <is>
          <t>15.07.2023 20:21:27</t>
        </is>
      </c>
      <c>
        <v>2.937777777</v>
      </c>
      <c>
        <v>0</v>
      </c>
      <c>
        <v>38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23.922523689688074</v>
      </c>
      <c>
        <v>0</v>
      </c>
      <c>
        <v>0</v>
      </c>
      <c>
        <v>0</v>
      </c>
      <c>
        <v>9.994798711232223</v>
      </c>
      <c>
        <v>0</v>
      </c>
      <c>
        <v>0</v>
      </c>
      <c>
        <v>33.9173224009203</v>
      </c>
    </row>
    <row>
      <c>
        <v>2609731</v>
      </c>
      <c>
        <v>1</v>
      </c>
      <c>
        <is>
          <t>MANİSA</t>
        </is>
      </c>
      <c>
        <v>GÖRDES</v>
      </c>
      <c>
        <is>
          <t>KÖK</t>
        </is>
      </c>
      <c>
        <v>SALUR KÖK 45-75-M00062_GÜNEŞLİ M04_72037123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15.07.2023 19:01:21</t>
        </is>
      </c>
      <c>
        <is>
          <t>15.07.2023 19:21:28</t>
        </is>
      </c>
      <c>
        <v>0.335277777</v>
      </c>
      <c>
        <v>3</v>
      </c>
      <c>
        <v>1868</v>
      </c>
      <c>
        <v>1</v>
      </c>
      <c>
        <v>55</v>
      </c>
      <c>
        <v>4</v>
      </c>
      <c>
        <v>128</v>
      </c>
      <c>
        <v>1</v>
      </c>
      <c>
        <v>0</v>
      </c>
      <c>
        <v>0.3055253350666667</v>
      </c>
      <c>
        <v>71.1602271730076</v>
      </c>
      <c>
        <v>1.5758207052768076</v>
      </c>
      <c>
        <v>15.79783291132569</v>
      </c>
      <c>
        <v>2.214772671878349</v>
      </c>
      <c>
        <v>10.146738317880638</v>
      </c>
      <c>
        <v>3.9574943554802235</v>
      </c>
      <c>
        <v>0</v>
      </c>
      <c>
        <v>105.15841146991596</v>
      </c>
    </row>
    <row>
      <c>
        <v>2609230</v>
      </c>
      <c>
        <v>1</v>
      </c>
      <c>
        <is>
          <t>İZMİR</t>
        </is>
      </c>
      <c>
        <v>KARABURUN</v>
      </c>
      <c>
        <is>
          <t>AG Fideri</t>
        </is>
      </c>
      <c>
        <v>MORDOĞAN TR-35 35-21-L00147_B_56393523_56393523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15.07.2023 14:40:49</t>
        </is>
      </c>
      <c>
        <is>
          <t>15.07.2023 17:37:02</t>
        </is>
      </c>
      <c>
        <v>2.936944444</v>
      </c>
      <c>
        <v>0</v>
      </c>
      <c>
        <v>138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83.78898857076886</v>
      </c>
      <c>
        <v>0</v>
      </c>
      <c>
        <v>0</v>
      </c>
      <c>
        <v>0</v>
      </c>
      <c>
        <v>15.954811736646514</v>
      </c>
      <c>
        <v>0</v>
      </c>
      <c>
        <v>0</v>
      </c>
      <c>
        <v>99.74380030741538</v>
      </c>
    </row>
    <row>
      <c>
        <v>2608898</v>
      </c>
      <c>
        <v>1</v>
      </c>
      <c>
        <is>
          <t>İZMİR</t>
        </is>
      </c>
      <c>
        <v>BUCA</v>
      </c>
      <c>
        <is>
          <t>TM Fideri</t>
        </is>
      </c>
      <c>
        <v>BUCA TM 35-03-A00003_Buca-7 K09_2055518</v>
      </c>
      <c>
        <v>Plansız Kesinti / Müdahale</v>
      </c>
      <c>
        <v>Dağıtım-OG</v>
      </c>
      <c>
        <v>Uzun</v>
      </c>
      <c>
        <v>Şebeke işletmecisi</v>
      </c>
      <c>
        <v>Bildirimsiz</v>
      </c>
      <c>
        <is>
          <t>15.07.2023 09:05:00</t>
        </is>
      </c>
      <c>
        <is>
          <t>15.07.2023 10:20:19</t>
        </is>
      </c>
      <c>
        <v>1.255277777</v>
      </c>
      <c>
        <v>0</v>
      </c>
      <c>
        <v>3812</v>
      </c>
      <c>
        <v>0</v>
      </c>
      <c>
        <v>0</v>
      </c>
      <c>
        <v>1</v>
      </c>
      <c>
        <v>228</v>
      </c>
      <c>
        <v>0</v>
      </c>
      <c>
        <v>0</v>
      </c>
      <c>
        <v>0</v>
      </c>
      <c>
        <v>1002.8089837447684</v>
      </c>
      <c>
        <v>0</v>
      </c>
      <c>
        <v>0</v>
      </c>
      <c>
        <v>205.63167783440178</v>
      </c>
      <c>
        <v>349.50037978151545</v>
      </c>
      <c>
        <v>0</v>
      </c>
      <c>
        <v>0</v>
      </c>
      <c>
        <v>1557.9410413606856</v>
      </c>
    </row>
    <row>
      <c>
        <v>2609708</v>
      </c>
      <c>
        <v>1</v>
      </c>
      <c>
        <is>
          <t>İZMİR</t>
        </is>
      </c>
      <c>
        <v>MENEMEN</v>
      </c>
      <c>
        <is>
          <t>AG Fideri</t>
        </is>
      </c>
      <c>
        <v>DM-2/2 35-28-M00128__83737125_83737125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15.07.2023 18:49:45</t>
        </is>
      </c>
      <c>
        <is>
          <t>15.07.2023 22:18:47</t>
        </is>
      </c>
      <c>
        <v>3.483888888</v>
      </c>
      <c>
        <v>0</v>
      </c>
      <c>
        <v>44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50.61168532201674</v>
      </c>
      <c>
        <v>0</v>
      </c>
      <c>
        <v>0</v>
      </c>
      <c>
        <v>0</v>
      </c>
      <c>
        <v>16.180015945705122</v>
      </c>
      <c>
        <v>0</v>
      </c>
      <c>
        <v>0</v>
      </c>
      <c>
        <v>66.79170126772186</v>
      </c>
    </row>
    <row>
      <c>
        <v>2609044</v>
      </c>
      <c>
        <v>1</v>
      </c>
      <c>
        <is>
          <t>İZMİR</t>
        </is>
      </c>
      <c>
        <v>KARABAĞLAR</v>
      </c>
      <c>
        <is>
          <t>AG Fideri</t>
        </is>
      </c>
      <c>
        <v>M-3069(YATIRIM REZERVE) 35-01-M03069_D_56375950_56375950</v>
      </c>
      <c>
        <v>Şebeke Yenileme ve Kapasite Artışı Çalışması</v>
      </c>
      <c>
        <v>Dağıtım-AG</v>
      </c>
      <c>
        <v>Uzun</v>
      </c>
      <c>
        <v>Şebeke işletmecisi</v>
      </c>
      <c>
        <v>Bildirimli</v>
      </c>
      <c>
        <is>
          <t>15.07.2023 10:37:00</t>
        </is>
      </c>
      <c>
        <is>
          <t>15.07.2023 17:29:08</t>
        </is>
      </c>
      <c>
        <v>6.868888888</v>
      </c>
      <c>
        <v>0</v>
      </c>
      <c>
        <v>66</v>
      </c>
      <c>
        <v>0</v>
      </c>
      <c>
        <v>0</v>
      </c>
      <c>
        <v>0</v>
      </c>
      <c>
        <v>7</v>
      </c>
      <c>
        <v>0</v>
      </c>
      <c>
        <v>0</v>
      </c>
      <c>
        <v>0</v>
      </c>
      <c>
        <v>115.87084359206715</v>
      </c>
      <c>
        <v>0</v>
      </c>
      <c>
        <v>0</v>
      </c>
      <c>
        <v>0</v>
      </c>
      <c>
        <v>37.69102380292647</v>
      </c>
      <c>
        <v>0</v>
      </c>
      <c>
        <v>0</v>
      </c>
      <c>
        <v>153.5618673949936</v>
      </c>
    </row>
    <row>
      <c>
        <v>2609685</v>
      </c>
      <c>
        <v>1</v>
      </c>
      <c>
        <is>
          <t>İZMİR</t>
        </is>
      </c>
      <c>
        <v>DİKİLİ</v>
      </c>
      <c>
        <is>
          <t>OG Fideri</t>
        </is>
      </c>
      <c>
        <v>TR-65 35-30-L00065_TR-68 L02_2333914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15.07.2023 18:37:31</t>
        </is>
      </c>
      <c>
        <is>
          <t>15.07.2023 20:41:49</t>
        </is>
      </c>
      <c>
        <v>2.071666666</v>
      </c>
      <c>
        <v>0</v>
      </c>
      <c>
        <v>60</v>
      </c>
      <c>
        <v>0</v>
      </c>
      <c>
        <v>3</v>
      </c>
      <c>
        <v>0</v>
      </c>
      <c>
        <v>16</v>
      </c>
      <c>
        <v>0</v>
      </c>
      <c>
        <v>0</v>
      </c>
      <c>
        <v>0</v>
      </c>
      <c>
        <v>24.992126895180537</v>
      </c>
      <c>
        <v>0</v>
      </c>
      <c>
        <v>2.3631993388605403</v>
      </c>
      <c>
        <v>0</v>
      </c>
      <c>
        <v>21.01402200750299</v>
      </c>
      <c>
        <v>0</v>
      </c>
      <c>
        <v>0</v>
      </c>
      <c>
        <v>48.36934824154407</v>
      </c>
    </row>
    <row>
      <c>
        <v>2608998</v>
      </c>
      <c>
        <v>1</v>
      </c>
      <c>
        <is>
          <t>İZMİR</t>
        </is>
      </c>
      <c>
        <v>TİRE</v>
      </c>
      <c>
        <is>
          <t>DM</t>
        </is>
      </c>
      <c>
        <v>DM-3 35-29-M00003_DM-3/2 M04_72188083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15.07.2023 11:15:49</t>
        </is>
      </c>
      <c>
        <is>
          <t>15.07.2023 13:23:40</t>
        </is>
      </c>
      <c>
        <v>2.130833333</v>
      </c>
      <c>
        <v>0</v>
      </c>
      <c>
        <v>386</v>
      </c>
      <c>
        <v>0</v>
      </c>
      <c>
        <v>8</v>
      </c>
      <c>
        <v>3</v>
      </c>
      <c>
        <v>31</v>
      </c>
      <c>
        <v>0</v>
      </c>
      <c>
        <v>0</v>
      </c>
      <c>
        <v>0</v>
      </c>
      <c>
        <v>137.76143890970144</v>
      </c>
      <c>
        <v>0</v>
      </c>
      <c>
        <v>18.069866828893268</v>
      </c>
      <c>
        <v>42.5915091250083</v>
      </c>
      <c>
        <v>79.98534147141886</v>
      </c>
      <c>
        <v>0</v>
      </c>
      <c>
        <v>0</v>
      </c>
      <c>
        <v>278.4081563350219</v>
      </c>
    </row>
    <row>
      <c>
        <v>2608975</v>
      </c>
      <c>
        <v>1</v>
      </c>
      <c>
        <is>
          <t>İZMİR</t>
        </is>
      </c>
      <c>
        <v>ÖDEMİŞ</v>
      </c>
      <c>
        <is>
          <t>AG Fideri</t>
        </is>
      </c>
      <c>
        <v>BOZDAĞ TR-9 35-15-L00293_A_91362935_91362935</v>
      </c>
      <c>
        <v>AG Tel Kopuğu</v>
      </c>
      <c>
        <v>Dağıtım-AG</v>
      </c>
      <c>
        <v>Uzun</v>
      </c>
      <c>
        <v>Şebeke işletmecisi</v>
      </c>
      <c>
        <v>Bildirimsiz</v>
      </c>
      <c>
        <is>
          <t>15.07.2023 10:37:12</t>
        </is>
      </c>
      <c>
        <is>
          <t>15.07.2023 17:47:09</t>
        </is>
      </c>
      <c>
        <v>7.165833333</v>
      </c>
      <c>
        <v>0</v>
      </c>
      <c>
        <v>0</v>
      </c>
      <c>
        <v>0</v>
      </c>
      <c>
        <v>4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42.158404697032424</v>
      </c>
      <c>
        <v>0</v>
      </c>
      <c>
        <v>9.539640771810145</v>
      </c>
      <c>
        <v>0</v>
      </c>
      <c>
        <v>0</v>
      </c>
      <c>
        <v>51.698045468842565</v>
      </c>
    </row>
    <row>
      <c>
        <v>2608706</v>
      </c>
      <c>
        <v>1</v>
      </c>
      <c>
        <is>
          <t>İZMİR</t>
        </is>
      </c>
      <c>
        <v>URLA</v>
      </c>
      <c>
        <is>
          <t>OG Fideri</t>
        </is>
      </c>
      <c>
        <v>KUŞÇULAR TR-14 35-19-M00259_DIREK TIPI TRAFO HUCRESI H01_2035750</v>
      </c>
      <c>
        <v>OG Trafo Arızası</v>
      </c>
      <c>
        <v>Dağıtım-OG</v>
      </c>
      <c>
        <v>Uzun</v>
      </c>
      <c>
        <v>Şebeke işletmecisi</v>
      </c>
      <c>
        <v>Bildirimsiz</v>
      </c>
      <c>
        <is>
          <t>15.07.2023 01:43:33</t>
        </is>
      </c>
      <c>
        <is>
          <t>15.07.2023 04:13:45</t>
        </is>
      </c>
      <c>
        <v>2.503333333</v>
      </c>
      <c>
        <v>0</v>
      </c>
      <c>
        <v>83</v>
      </c>
      <c>
        <v>0</v>
      </c>
      <c>
        <v>29</v>
      </c>
      <c>
        <v>0</v>
      </c>
      <c>
        <v>43</v>
      </c>
      <c>
        <v>0</v>
      </c>
      <c>
        <v>0</v>
      </c>
      <c>
        <v>0</v>
      </c>
      <c>
        <v>82.48803454790644</v>
      </c>
      <c>
        <v>0</v>
      </c>
      <c>
        <v>67.5830592069413</v>
      </c>
      <c>
        <v>0</v>
      </c>
      <c>
        <v>151.05415061950015</v>
      </c>
      <c>
        <v>0</v>
      </c>
      <c>
        <v>0</v>
      </c>
      <c>
        <v>301.12524437434786</v>
      </c>
    </row>
    <row>
      <c>
        <v>2609107</v>
      </c>
      <c>
        <v>1</v>
      </c>
      <c>
        <is>
          <t>İZMİR</t>
        </is>
      </c>
      <c>
        <v>ALİAĞA</v>
      </c>
      <c>
        <is>
          <t>Dağıtım Transformatörü</t>
        </is>
      </c>
      <c>
        <v>PINARCIK TR-1 35-17-R00041_35-17-R00041_2361413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15.07.2023 13:20:37</t>
        </is>
      </c>
      <c>
        <is>
          <t>15.07.2023 16:54:02</t>
        </is>
      </c>
      <c>
        <v>3.556944444</v>
      </c>
      <c>
        <v>0</v>
      </c>
      <c>
        <v>121</v>
      </c>
      <c>
        <v>0</v>
      </c>
      <c>
        <v>3</v>
      </c>
      <c>
        <v>0</v>
      </c>
      <c>
        <v>7</v>
      </c>
      <c>
        <v>0</v>
      </c>
      <c>
        <v>0</v>
      </c>
      <c>
        <v>0</v>
      </c>
      <c>
        <v>90.17449365803792</v>
      </c>
      <c>
        <v>0</v>
      </c>
      <c>
        <v>10.66890201058979</v>
      </c>
      <c>
        <v>0</v>
      </c>
      <c>
        <v>3.04683768191292</v>
      </c>
      <c>
        <v>0</v>
      </c>
      <c>
        <v>0</v>
      </c>
      <c>
        <v>103.89023335054063</v>
      </c>
    </row>
    <row>
      <c>
        <v>2608812</v>
      </c>
      <c>
        <v>1</v>
      </c>
      <c>
        <is>
          <t>MANİSA</t>
        </is>
      </c>
      <c>
        <v>ŞEHZADELER</v>
      </c>
      <c>
        <is>
          <t>TM Fideri</t>
        </is>
      </c>
      <c>
        <v>MANİSA TM-1 45-71-A00001_SARUHANLI M04_2309457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15.07.2023 08:26:39</t>
        </is>
      </c>
      <c>
        <is>
          <t>15.07.2023 08:34:57</t>
        </is>
      </c>
      <c>
        <v>0.138403611</v>
      </c>
      <c>
        <v>25</v>
      </c>
      <c>
        <v>3035</v>
      </c>
      <c>
        <v>822</v>
      </c>
      <c>
        <v>835</v>
      </c>
      <c>
        <v>103</v>
      </c>
      <c>
        <v>416</v>
      </c>
      <c>
        <v>16</v>
      </c>
      <c>
        <v>3</v>
      </c>
      <c>
        <v>2.0565628745728333</v>
      </c>
      <c>
        <v>73.28387744224158</v>
      </c>
      <c>
        <v>569.9515587102628</v>
      </c>
      <c>
        <v>370.4115404592923</v>
      </c>
      <c>
        <v>73.844329689162</v>
      </c>
      <c>
        <v>30.15890397440131</v>
      </c>
      <c>
        <v>180.80103102441902</v>
      </c>
      <c>
        <v>11.16137411104079</v>
      </c>
      <c>
        <v>1311.6691782853925</v>
      </c>
    </row>
    <row>
      <c>
        <v>2609808</v>
      </c>
      <c>
        <v>1</v>
      </c>
      <c>
        <is>
          <t>İZMİR</t>
        </is>
      </c>
      <c>
        <v>ÇEŞME</v>
      </c>
      <c>
        <is>
          <t>Dağıtım Transformatörü</t>
        </is>
      </c>
      <c>
        <v>L-456 35-18-L00456_35-18-L00456_72110692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15.07.2023 19:21:32</t>
        </is>
      </c>
      <c>
        <is>
          <t>16.07.2023 01:55:43</t>
        </is>
      </c>
      <c>
        <v>6.569722222</v>
      </c>
      <c>
        <v>0</v>
      </c>
      <c>
        <v>165</v>
      </c>
      <c>
        <v>0</v>
      </c>
      <c>
        <v>1</v>
      </c>
      <c>
        <v>0</v>
      </c>
      <c>
        <v>21</v>
      </c>
      <c>
        <v>0</v>
      </c>
      <c>
        <v>0</v>
      </c>
      <c>
        <v>0</v>
      </c>
      <c>
        <v>580.3834917189863</v>
      </c>
      <c>
        <v>0</v>
      </c>
      <c>
        <v>18.711325924156668</v>
      </c>
      <c>
        <v>0</v>
      </c>
      <c>
        <v>172.52597504472095</v>
      </c>
      <c>
        <v>0</v>
      </c>
      <c>
        <v>0</v>
      </c>
      <c>
        <v>771.620792687864</v>
      </c>
    </row>
    <row>
      <c>
        <v>2610140</v>
      </c>
      <c>
        <v>1</v>
      </c>
      <c>
        <is>
          <t>İZMİR</t>
        </is>
      </c>
      <c>
        <v>ÇEŞME</v>
      </c>
      <c>
        <is>
          <t>AG Fideri</t>
        </is>
      </c>
      <c>
        <v>L-266 35-18-L00266_A_56369139_56369139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15.07.2023 23:02:52</t>
        </is>
      </c>
      <c>
        <is>
          <t>16.07.2023 01:58:07</t>
        </is>
      </c>
      <c>
        <v>2.920833333</v>
      </c>
      <c>
        <v>0</v>
      </c>
      <c>
        <v>98</v>
      </c>
      <c>
        <v>0</v>
      </c>
      <c>
        <v>0</v>
      </c>
      <c>
        <v>0</v>
      </c>
      <c>
        <v>7</v>
      </c>
      <c>
        <v>0</v>
      </c>
      <c>
        <v>0</v>
      </c>
      <c>
        <v>0</v>
      </c>
      <c>
        <v>296.11229207402295</v>
      </c>
      <c>
        <v>0</v>
      </c>
      <c>
        <v>0</v>
      </c>
      <c>
        <v>0</v>
      </c>
      <c>
        <v>14.967494871043204</v>
      </c>
      <c>
        <v>0</v>
      </c>
      <c>
        <v>0</v>
      </c>
      <c>
        <v>311.07978694506613</v>
      </c>
    </row>
    <row>
      <c>
        <v>2609499</v>
      </c>
      <c>
        <v>1</v>
      </c>
      <c>
        <is>
          <t>MANİSA</t>
        </is>
      </c>
      <c>
        <v>ŞEHZADELER</v>
      </c>
      <c>
        <is>
          <t>KÖK</t>
        </is>
      </c>
      <c>
        <v>BEYDERE KÖK 45-71-M00128_ESKİ KARAAĞAÇLI M07_50217162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15.07.2023 16:49:05</t>
        </is>
      </c>
      <c>
        <is>
          <t>15.07.2023 18:58:57</t>
        </is>
      </c>
      <c>
        <v>2.164444444</v>
      </c>
      <c>
        <v>4</v>
      </c>
      <c>
        <v>31</v>
      </c>
      <c>
        <v>100</v>
      </c>
      <c>
        <v>88</v>
      </c>
      <c>
        <v>2</v>
      </c>
      <c>
        <v>4</v>
      </c>
      <c>
        <v>0</v>
      </c>
      <c>
        <v>0</v>
      </c>
      <c>
        <v>5.070642182241105</v>
      </c>
      <c>
        <v>23.56709819767916</v>
      </c>
      <c>
        <v>877.6325987353467</v>
      </c>
      <c>
        <v>803.2974738387944</v>
      </c>
      <c>
        <v>29.139499546886704</v>
      </c>
      <c>
        <v>12.745316318445877</v>
      </c>
      <c>
        <v>0</v>
      </c>
      <c>
        <v>0</v>
      </c>
      <c>
        <v>1751.4526288193942</v>
      </c>
    </row>
    <row>
      <c>
        <v>2610000</v>
      </c>
      <c>
        <v>1</v>
      </c>
      <c>
        <is>
          <t>İZMİR</t>
        </is>
      </c>
      <c>
        <v>DİKİLİ</v>
      </c>
      <c>
        <is>
          <t>AG Fideri</t>
        </is>
      </c>
      <c>
        <v>TR-64 35-30-L00064_D_91368460_91368460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15.07.2023 20:58:20</t>
        </is>
      </c>
      <c>
        <is>
          <t>16.07.2023 02:48:50</t>
        </is>
      </c>
      <c>
        <v>5.841666666</v>
      </c>
      <c>
        <v>0</v>
      </c>
      <c>
        <v>79</v>
      </c>
      <c>
        <v>0</v>
      </c>
      <c>
        <v>0</v>
      </c>
      <c>
        <v>0</v>
      </c>
      <c>
        <v>6</v>
      </c>
      <c>
        <v>0</v>
      </c>
      <c>
        <v>0</v>
      </c>
      <c>
        <v>0</v>
      </c>
      <c>
        <v>90.61688686150056</v>
      </c>
      <c>
        <v>0</v>
      </c>
      <c>
        <v>0</v>
      </c>
      <c>
        <v>0</v>
      </c>
      <c>
        <v>15.504644171635293</v>
      </c>
      <c>
        <v>0</v>
      </c>
      <c>
        <v>0</v>
      </c>
      <c>
        <v>106.12153103313585</v>
      </c>
    </row>
    <row>
      <c>
        <v>2608961</v>
      </c>
      <c>
        <v>1</v>
      </c>
      <c>
        <is>
          <t>MANİSA</t>
        </is>
      </c>
      <c>
        <v>KULA</v>
      </c>
      <c>
        <is>
          <t>AG Fideri</t>
        </is>
      </c>
      <c>
        <v>GÖLBAŞI TR-1 45-77-M00087_B_90949641_90949641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15.07.2023 10:27:48</t>
        </is>
      </c>
      <c>
        <is>
          <t>15.07.2023 15:57:35</t>
        </is>
      </c>
      <c>
        <v>5.496388888</v>
      </c>
      <c>
        <v>0</v>
      </c>
      <c>
        <v>33</v>
      </c>
      <c>
        <v>0</v>
      </c>
      <c>
        <v>1</v>
      </c>
      <c>
        <v>0</v>
      </c>
      <c>
        <v>1</v>
      </c>
      <c>
        <v>0</v>
      </c>
      <c>
        <v>0</v>
      </c>
      <c>
        <v>0</v>
      </c>
      <c>
        <v>23.46544864518087</v>
      </c>
      <c>
        <v>0</v>
      </c>
      <c>
        <v>18.15615817171</v>
      </c>
      <c>
        <v>0</v>
      </c>
      <c>
        <v>0.05771784089675158</v>
      </c>
      <c>
        <v>0</v>
      </c>
      <c>
        <v>0</v>
      </c>
      <c>
        <v>41.679324657787625</v>
      </c>
    </row>
    <row>
      <c>
        <v>2608915</v>
      </c>
      <c>
        <v>1</v>
      </c>
      <c>
        <is>
          <t>İZMİR</t>
        </is>
      </c>
      <c>
        <v>URLA</v>
      </c>
      <c>
        <is>
          <t>AG Fideri</t>
        </is>
      </c>
      <c>
        <v>TR-7 DEPREM KONUTLARI 35-19-L00007_5847425_56394181_56394181</v>
      </c>
      <c>
        <v>Üçüncü Şahısların Vermiş Olduğu Hasarlar</v>
      </c>
      <c>
        <v>Dağıtım-AG</v>
      </c>
      <c>
        <v>Uzun</v>
      </c>
      <c>
        <v>Şebeke işletmecisi</v>
      </c>
      <c>
        <v>Bildirimsiz</v>
      </c>
      <c>
        <is>
          <t>15.07.2023 09:55:39</t>
        </is>
      </c>
      <c>
        <is>
          <t>15.07.2023 12:38:00</t>
        </is>
      </c>
      <c>
        <v>2.705833333</v>
      </c>
      <c>
        <v>0</v>
      </c>
      <c>
        <v>6</v>
      </c>
      <c>
        <v>0</v>
      </c>
      <c>
        <v>4</v>
      </c>
      <c>
        <v>0</v>
      </c>
      <c>
        <v>4</v>
      </c>
      <c>
        <v>0</v>
      </c>
      <c>
        <v>0</v>
      </c>
      <c>
        <v>0</v>
      </c>
      <c>
        <v>12.366948442116957</v>
      </c>
      <c>
        <v>0</v>
      </c>
      <c>
        <v>2.490182622432548</v>
      </c>
      <c>
        <v>0</v>
      </c>
      <c>
        <v>15.12310332839758</v>
      </c>
      <c>
        <v>0</v>
      </c>
      <c>
        <v>0</v>
      </c>
      <c>
        <v>29.980234392947086</v>
      </c>
    </row>
    <row>
      <c>
        <v>2608769</v>
      </c>
      <c>
        <v>1</v>
      </c>
      <c>
        <is>
          <t>İZMİR</t>
        </is>
      </c>
      <c>
        <v>SELÇUK</v>
      </c>
      <c>
        <is>
          <t>DM</t>
        </is>
      </c>
      <c>
        <v>BELEVİ İM 35-13-A00002_MEHMETLER L12_2313343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15.07.2023 06:10:09</t>
        </is>
      </c>
      <c>
        <is>
          <t>15.07.2023 09:23:00</t>
        </is>
      </c>
      <c>
        <v>3.214166666</v>
      </c>
      <c>
        <v>2</v>
      </c>
      <c>
        <v>745</v>
      </c>
      <c>
        <v>90</v>
      </c>
      <c>
        <v>139</v>
      </c>
      <c>
        <v>10</v>
      </c>
      <c>
        <v>109</v>
      </c>
      <c>
        <v>1</v>
      </c>
      <c>
        <v>0</v>
      </c>
      <c>
        <v>1.2245603869987103</v>
      </c>
      <c>
        <v>427.3127901114124</v>
      </c>
      <c>
        <v>2266.624848293291</v>
      </c>
      <c>
        <v>1955.3769096836427</v>
      </c>
      <c>
        <v>136.1774018710495</v>
      </c>
      <c>
        <v>376.42746728093937</v>
      </c>
      <c>
        <v>1.1125945812327</v>
      </c>
      <c>
        <v>0</v>
      </c>
      <c>
        <v>5164.2565722085665</v>
      </c>
    </row>
    <row>
      <c>
        <v>2608746</v>
      </c>
      <c>
        <v>1</v>
      </c>
      <c>
        <is>
          <t>İZMİR</t>
        </is>
      </c>
      <c>
        <v>ÇEŞME</v>
      </c>
      <c>
        <is>
          <t>OG Fideri</t>
        </is>
      </c>
      <c>
        <v>L-243 35-18-L00243_TM1-37 L01_2096410</v>
      </c>
      <c>
        <v>Şebeke Yenileme ve Kapasite Artışı Çalışması</v>
      </c>
      <c>
        <v>Dağıtım-OG</v>
      </c>
      <c>
        <v>Uzun</v>
      </c>
      <c>
        <v>Şebeke işletmecisi</v>
      </c>
      <c>
        <v>Bildirimli</v>
      </c>
      <c>
        <is>
          <t>15.07.2023 04:39:13</t>
        </is>
      </c>
      <c>
        <is>
          <t>15.07.2023 06:45:45</t>
        </is>
      </c>
      <c>
        <v>2.108888888</v>
      </c>
      <c>
        <v>0</v>
      </c>
      <c>
        <v>305</v>
      </c>
      <c>
        <v>0</v>
      </c>
      <c>
        <v>0</v>
      </c>
      <c>
        <v>2</v>
      </c>
      <c>
        <v>51</v>
      </c>
      <c>
        <v>0</v>
      </c>
      <c>
        <v>0</v>
      </c>
      <c>
        <v>0</v>
      </c>
      <c>
        <v>225.5224533829949</v>
      </c>
      <c>
        <v>0</v>
      </c>
      <c>
        <v>0</v>
      </c>
      <c>
        <v>22.196119598675672</v>
      </c>
      <c>
        <v>112.68721911946454</v>
      </c>
      <c>
        <v>0</v>
      </c>
      <c>
        <v>0</v>
      </c>
      <c>
        <v>360.40579210113515</v>
      </c>
    </row>
    <row>
      <c>
        <v>2608981</v>
      </c>
      <c>
        <v>1</v>
      </c>
      <c>
        <is>
          <t>İZMİR</t>
        </is>
      </c>
      <c>
        <v>URLA</v>
      </c>
      <c>
        <is>
          <t>AG Fideri</t>
        </is>
      </c>
      <c>
        <v>GÜLBAHÇE TR-16 (KARAPINAR) 35-19-L00042_D_91196157_91196157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15.07.2023 11:16:34</t>
        </is>
      </c>
      <c>
        <is>
          <t>15.07.2023 12:02:00</t>
        </is>
      </c>
      <c>
        <v>0.757222222</v>
      </c>
      <c>
        <v>0</v>
      </c>
      <c>
        <v>55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11.874346197181918</v>
      </c>
      <c>
        <v>0</v>
      </c>
      <c>
        <v>0</v>
      </c>
      <c>
        <v>0</v>
      </c>
      <c>
        <v>0.7512152746182246</v>
      </c>
      <c>
        <v>0</v>
      </c>
      <c>
        <v>0</v>
      </c>
      <c>
        <v>12.625561471800143</v>
      </c>
    </row>
    <row>
      <c>
        <v>2609977</v>
      </c>
      <c>
        <v>1</v>
      </c>
      <c>
        <is>
          <t>İZMİR</t>
        </is>
      </c>
      <c>
        <v>ÇEŞME</v>
      </c>
      <c>
        <is>
          <t>Saha Dağıtım Kutusu (SDK)</t>
        </is>
      </c>
      <c>
        <v>L-296 35-18-L00296_6179941 B01_5937846</v>
      </c>
      <c>
        <v>AG Box / Sdk Giriş Sigorta Atığı</v>
      </c>
      <c>
        <v>Dağıtım-AG</v>
      </c>
      <c>
        <v>Uzun</v>
      </c>
      <c>
        <v>Şebeke işletmecisi</v>
      </c>
      <c>
        <v>Bildirimsiz</v>
      </c>
      <c>
        <is>
          <t>15.07.2023 20:03:00</t>
        </is>
      </c>
      <c>
        <is>
          <t>16.07.2023 04:18:06</t>
        </is>
      </c>
      <c>
        <v>8.251666666</v>
      </c>
      <c>
        <v>0</v>
      </c>
      <c>
        <v>5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57.20400449288541</v>
      </c>
      <c>
        <v>0</v>
      </c>
      <c>
        <v>0</v>
      </c>
      <c>
        <v>0</v>
      </c>
      <c>
        <v>0</v>
      </c>
      <c>
        <v>0</v>
      </c>
      <c>
        <v>0</v>
      </c>
      <c>
        <v>57.20400449288541</v>
      </c>
    </row>
    <row>
      <c>
        <v>2608958</v>
      </c>
      <c>
        <v>1</v>
      </c>
      <c>
        <is>
          <t>İZMİR</t>
        </is>
      </c>
      <c>
        <v>TORBALI</v>
      </c>
      <c>
        <is>
          <t>AG Fideri</t>
        </is>
      </c>
      <c>
        <v>TR-54 İTFAİYE 35-26-M00054_C_91427049_91427049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15.07.2023 10:22:04</t>
        </is>
      </c>
      <c>
        <is>
          <t>15.07.2023 11:30:00</t>
        </is>
      </c>
      <c>
        <v>1.132222222</v>
      </c>
      <c>
        <v>0</v>
      </c>
      <c>
        <v>60</v>
      </c>
      <c>
        <v>0</v>
      </c>
      <c>
        <v>1</v>
      </c>
      <c>
        <v>0</v>
      </c>
      <c>
        <v>9</v>
      </c>
      <c>
        <v>0</v>
      </c>
      <c>
        <v>0</v>
      </c>
      <c>
        <v>0</v>
      </c>
      <c>
        <v>17.35109749421358</v>
      </c>
      <c>
        <v>0</v>
      </c>
      <c>
        <v>0.048909951573409105</v>
      </c>
      <c>
        <v>0</v>
      </c>
      <c>
        <v>11.20611195237753</v>
      </c>
      <c>
        <v>0</v>
      </c>
      <c>
        <v>0</v>
      </c>
      <c>
        <v>28.60611939816452</v>
      </c>
    </row>
    <row>
      <c>
        <v>2609834</v>
      </c>
      <c>
        <v>1</v>
      </c>
      <c>
        <is>
          <t>İZMİR</t>
        </is>
      </c>
      <c>
        <v>DİKİLİ</v>
      </c>
      <c>
        <is>
          <t>OG Fideri</t>
        </is>
      </c>
      <c>
        <v>TR-46 35-30-L00046_TR-70 L01_2330467</v>
      </c>
      <c>
        <v>Plansız Kesinti / Müdahale</v>
      </c>
      <c>
        <v>Dağıtım-OG</v>
      </c>
      <c>
        <v>Uzun</v>
      </c>
      <c>
        <v>Şebeke işletmecisi</v>
      </c>
      <c>
        <v>Bildirimsiz</v>
      </c>
      <c>
        <is>
          <t>15.07.2023 20:05:55</t>
        </is>
      </c>
      <c>
        <is>
          <t>15.07.2023 20:46:44</t>
        </is>
      </c>
      <c>
        <v>0.680277777</v>
      </c>
      <c>
        <v>0</v>
      </c>
      <c>
        <v>391</v>
      </c>
      <c>
        <v>0</v>
      </c>
      <c>
        <v>4</v>
      </c>
      <c>
        <v>0</v>
      </c>
      <c>
        <v>24</v>
      </c>
      <c>
        <v>0</v>
      </c>
      <c>
        <v>0</v>
      </c>
      <c>
        <v>0</v>
      </c>
      <c>
        <v>49.84981200670636</v>
      </c>
      <c>
        <v>0</v>
      </c>
      <c>
        <v>2.5134921183958276</v>
      </c>
      <c>
        <v>0</v>
      </c>
      <c>
        <v>14.244779026812674</v>
      </c>
      <c>
        <v>0</v>
      </c>
      <c>
        <v>0</v>
      </c>
      <c>
        <v>66.60808315191487</v>
      </c>
    </row>
    <row>
      <c>
        <v>2609791</v>
      </c>
      <c>
        <v>1</v>
      </c>
      <c>
        <is>
          <t>İZMİR</t>
        </is>
      </c>
      <c>
        <v>BUCA</v>
      </c>
      <c>
        <is>
          <t>AG Fideri</t>
        </is>
      </c>
      <c>
        <v>M-3103(YATIRIM REZERVE) 35-03-M03103_F_56363939_56363939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15.07.2023 19:29:29</t>
        </is>
      </c>
      <c>
        <is>
          <t>15.07.2023 20:25:53</t>
        </is>
      </c>
      <c>
        <v>0.94</v>
      </c>
      <c>
        <v>0</v>
      </c>
      <c>
        <v>132</v>
      </c>
      <c>
        <v>0</v>
      </c>
      <c>
        <v>0</v>
      </c>
      <c>
        <v>0</v>
      </c>
      <c>
        <v>18</v>
      </c>
      <c>
        <v>0</v>
      </c>
      <c>
        <v>0</v>
      </c>
      <c>
        <v>0</v>
      </c>
      <c>
        <v>25.710649541841306</v>
      </c>
      <c>
        <v>0</v>
      </c>
      <c>
        <v>0</v>
      </c>
      <c>
        <v>0</v>
      </c>
      <c>
        <v>8.790115627890975</v>
      </c>
      <c>
        <v>0</v>
      </c>
      <c>
        <v>0</v>
      </c>
      <c>
        <v>34.50076516973228</v>
      </c>
    </row>
    <row>
      <c>
        <v>2609957</v>
      </c>
      <c>
        <v>1</v>
      </c>
      <c>
        <is>
          <t>MANİSA</t>
        </is>
      </c>
      <c>
        <v>SALİHLİ</v>
      </c>
      <c>
        <is>
          <t>AG Fideri</t>
        </is>
      </c>
      <c>
        <v>DURASILLI TR-5 45-78-M01116_49274757_56391786_56391786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15.07.2023 21:04:30</t>
        </is>
      </c>
      <c>
        <is>
          <t>15.07.2023 23:52:26</t>
        </is>
      </c>
      <c>
        <v>2.798888888</v>
      </c>
      <c>
        <v>0</v>
      </c>
      <c>
        <v>112</v>
      </c>
      <c>
        <v>0</v>
      </c>
      <c>
        <v>6</v>
      </c>
      <c>
        <v>0</v>
      </c>
      <c>
        <v>3</v>
      </c>
      <c>
        <v>0</v>
      </c>
      <c>
        <v>0</v>
      </c>
      <c>
        <v>0</v>
      </c>
      <c>
        <v>56.60080775496281</v>
      </c>
      <c>
        <v>0</v>
      </c>
      <c>
        <v>76.90854794119714</v>
      </c>
      <c>
        <v>0</v>
      </c>
      <c>
        <v>14.784509105107976</v>
      </c>
      <c>
        <v>0</v>
      </c>
      <c>
        <v>0</v>
      </c>
      <c>
        <v>148.29386480126794</v>
      </c>
    </row>
    <row>
      <c>
        <v>2609814</v>
      </c>
      <c>
        <v>1</v>
      </c>
      <c>
        <is>
          <t>İZMİR</t>
        </is>
      </c>
      <c>
        <v>BUCA</v>
      </c>
      <c>
        <is>
          <t>AG Fideri</t>
        </is>
      </c>
      <c>
        <v>M-326 35-03-M00326__72373933_72373933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15.07.2023 19:21:24</t>
        </is>
      </c>
      <c>
        <is>
          <t>15.07.2023 22:14:08</t>
        </is>
      </c>
      <c>
        <v>2.878888888</v>
      </c>
      <c>
        <v>0</v>
      </c>
      <c>
        <v>37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29.52033202633562</v>
      </c>
      <c>
        <v>0</v>
      </c>
      <c>
        <v>0</v>
      </c>
      <c>
        <v>0</v>
      </c>
      <c>
        <v>4.747538465380012</v>
      </c>
      <c>
        <v>0</v>
      </c>
      <c>
        <v>0</v>
      </c>
      <c>
        <v>34.267870491715634</v>
      </c>
    </row>
    <row>
      <c>
        <v>2609001</v>
      </c>
      <c>
        <v>1</v>
      </c>
      <c>
        <is>
          <t>İZMİR</t>
        </is>
      </c>
      <c>
        <v>BUCA</v>
      </c>
      <c>
        <is>
          <t>AG Fideri</t>
        </is>
      </c>
      <c>
        <v>M-991 35-03-M00991_C_56368151_56368151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15.07.2023 11:42:14</t>
        </is>
      </c>
      <c>
        <is>
          <t>15.07.2023 13:12:18</t>
        </is>
      </c>
      <c>
        <v>1.501111111</v>
      </c>
      <c>
        <v>0</v>
      </c>
      <c>
        <v>228</v>
      </c>
      <c>
        <v>0</v>
      </c>
      <c>
        <v>0</v>
      </c>
      <c>
        <v>0</v>
      </c>
      <c>
        <v>27</v>
      </c>
      <c>
        <v>0</v>
      </c>
      <c>
        <v>0</v>
      </c>
      <c>
        <v>0</v>
      </c>
      <c>
        <v>83.61581154956033</v>
      </c>
      <c>
        <v>0</v>
      </c>
      <c>
        <v>0</v>
      </c>
      <c>
        <v>0</v>
      </c>
      <c>
        <v>92.21683372140433</v>
      </c>
      <c>
        <v>0</v>
      </c>
      <c>
        <v>0</v>
      </c>
      <c>
        <v>175.83264527096466</v>
      </c>
    </row>
    <row>
      <c>
        <v>2610020</v>
      </c>
      <c>
        <v>1</v>
      </c>
      <c>
        <is>
          <t>İZMİR</t>
        </is>
      </c>
      <c>
        <v>KARABAĞLAR</v>
      </c>
      <c>
        <is>
          <t>Dağıtım Transformatörü</t>
        </is>
      </c>
      <c>
        <v>K-1174 35-01-K01174_35-01-K01174_2372567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15.07.2023 21:39:13</t>
        </is>
      </c>
      <c>
        <is>
          <t>16.07.2023 01:20:26</t>
        </is>
      </c>
      <c>
        <v>3.686944444</v>
      </c>
      <c>
        <v>0</v>
      </c>
      <c>
        <v>702</v>
      </c>
      <c>
        <v>0</v>
      </c>
      <c>
        <v>0</v>
      </c>
      <c>
        <v>0</v>
      </c>
      <c>
        <v>55</v>
      </c>
      <c>
        <v>0</v>
      </c>
      <c>
        <v>0</v>
      </c>
      <c>
        <v>0</v>
      </c>
      <c>
        <v>692.3678274334488</v>
      </c>
      <c>
        <v>0</v>
      </c>
      <c>
        <v>0</v>
      </c>
      <c>
        <v>0</v>
      </c>
      <c>
        <v>134.90012788302303</v>
      </c>
      <c>
        <v>0</v>
      </c>
      <c>
        <v>0</v>
      </c>
      <c>
        <v>827.2679553164719</v>
      </c>
    </row>
    <row>
      <c>
        <v>2609914</v>
      </c>
      <c>
        <v>1</v>
      </c>
      <c>
        <is>
          <t>İZMİR</t>
        </is>
      </c>
      <c>
        <v>MENDERES</v>
      </c>
      <c>
        <is>
          <t>Dağıtım Transformatörü</t>
        </is>
      </c>
      <c>
        <v>ÇUKURALTI M-51 35-25-M00086_35-25-M00086_72115224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15.07.2023 20:37:01</t>
        </is>
      </c>
      <c>
        <is>
          <t>15.07.2023 21:19:15</t>
        </is>
      </c>
      <c>
        <v>0.703888888</v>
      </c>
      <c>
        <v>0</v>
      </c>
      <c>
        <v>476</v>
      </c>
      <c>
        <v>0</v>
      </c>
      <c>
        <v>0</v>
      </c>
      <c>
        <v>0</v>
      </c>
      <c>
        <v>26</v>
      </c>
      <c>
        <v>0</v>
      </c>
      <c>
        <v>0</v>
      </c>
      <c>
        <v>0</v>
      </c>
      <c>
        <v>74.31254754054244</v>
      </c>
      <c>
        <v>0</v>
      </c>
      <c>
        <v>0</v>
      </c>
      <c>
        <v>0</v>
      </c>
      <c>
        <v>20.540034277133213</v>
      </c>
      <c>
        <v>0</v>
      </c>
      <c>
        <v>0</v>
      </c>
      <c>
        <v>94.85258181767566</v>
      </c>
    </row>
    <row>
      <c>
        <v>2608895</v>
      </c>
      <c>
        <v>1</v>
      </c>
      <c>
        <is>
          <t>İZMİR</t>
        </is>
      </c>
      <c>
        <v>BUCA</v>
      </c>
      <c>
        <is>
          <t>TM Fideri</t>
        </is>
      </c>
      <c>
        <v>BUCA TM 35-03-A00003_Buca-6 K08_2311886</v>
      </c>
      <c>
        <v>Plansız Kesinti / Müdahale</v>
      </c>
      <c>
        <v>Dağıtım-OG</v>
      </c>
      <c>
        <v>Uzun</v>
      </c>
      <c>
        <v>Şebeke işletmecisi</v>
      </c>
      <c>
        <v>Bildirimsiz</v>
      </c>
      <c>
        <is>
          <t>15.07.2023 08:40:00</t>
        </is>
      </c>
      <c>
        <is>
          <t>15.07.2023 10:35:30</t>
        </is>
      </c>
      <c>
        <v>1.925</v>
      </c>
      <c>
        <v>0</v>
      </c>
      <c>
        <v>1223</v>
      </c>
      <c>
        <v>0</v>
      </c>
      <c>
        <v>0</v>
      </c>
      <c>
        <v>2</v>
      </c>
      <c>
        <v>112</v>
      </c>
      <c>
        <v>0</v>
      </c>
      <c>
        <v>0</v>
      </c>
      <c>
        <v>0</v>
      </c>
      <c>
        <v>484.03977650324856</v>
      </c>
      <c>
        <v>0</v>
      </c>
      <c>
        <v>0</v>
      </c>
      <c>
        <v>47.163859713823165</v>
      </c>
      <c>
        <v>320.74449918286666</v>
      </c>
      <c>
        <v>0</v>
      </c>
      <c>
        <v>0</v>
      </c>
      <c>
        <v>851.9481353999383</v>
      </c>
    </row>
    <row>
      <c>
        <v>2608689</v>
      </c>
      <c>
        <v>1</v>
      </c>
      <c>
        <is>
          <t>İZMİR</t>
        </is>
      </c>
      <c>
        <v>BAYRAKLI</v>
      </c>
      <c>
        <is>
          <t>AG Fideri</t>
        </is>
      </c>
      <c>
        <v>K-1049 35-02-K01049__83759639_83759639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15.07.2023 00:20:39</t>
        </is>
      </c>
      <c>
        <is>
          <t>15.07.2023 01:13:47</t>
        </is>
      </c>
      <c>
        <v>0.885555555</v>
      </c>
      <c>
        <v>0</v>
      </c>
      <c>
        <v>97</v>
      </c>
      <c>
        <v>0</v>
      </c>
      <c>
        <v>0</v>
      </c>
      <c>
        <v>0</v>
      </c>
      <c>
        <v>21</v>
      </c>
      <c>
        <v>0</v>
      </c>
      <c>
        <v>0</v>
      </c>
      <c>
        <v>0</v>
      </c>
      <c>
        <v>19.713475451944444</v>
      </c>
      <c>
        <v>0</v>
      </c>
      <c>
        <v>0</v>
      </c>
      <c>
        <v>0</v>
      </c>
      <c>
        <v>4.32034204715339</v>
      </c>
      <c>
        <v>0</v>
      </c>
      <c>
        <v>0</v>
      </c>
      <c>
        <v>24.033817499097832</v>
      </c>
    </row>
    <row>
      <c>
        <v>2609479</v>
      </c>
      <c>
        <v>1</v>
      </c>
      <c>
        <is>
          <t>İZMİR</t>
        </is>
      </c>
      <c>
        <v>BERGAMA</v>
      </c>
      <c>
        <is>
          <t>OG Fideri</t>
        </is>
      </c>
      <c>
        <v>TR-22 35-16-L00022_TR-27 L02_72009205</v>
      </c>
      <c>
        <v>Yangın</v>
      </c>
      <c>
        <v>Dağıtım-OG</v>
      </c>
      <c>
        <v>Uzun</v>
      </c>
      <c>
        <v>Şebeke işletmecisi</v>
      </c>
      <c>
        <v>Bildirimsiz</v>
      </c>
      <c>
        <is>
          <t>15.07.2023 16:55:56</t>
        </is>
      </c>
      <c>
        <is>
          <t>15.07.2023 19:16:03</t>
        </is>
      </c>
      <c>
        <v>2.335277777</v>
      </c>
      <c>
        <v>0</v>
      </c>
      <c>
        <v>818</v>
      </c>
      <c>
        <v>0</v>
      </c>
      <c>
        <v>15</v>
      </c>
      <c>
        <v>0</v>
      </c>
      <c>
        <v>43</v>
      </c>
      <c>
        <v>0</v>
      </c>
      <c>
        <v>0</v>
      </c>
      <c>
        <v>0</v>
      </c>
      <c>
        <v>293.36546070640867</v>
      </c>
      <c>
        <v>0</v>
      </c>
      <c>
        <v>27.33580788794432</v>
      </c>
      <c>
        <v>0</v>
      </c>
      <c>
        <v>90.56086033883025</v>
      </c>
      <c>
        <v>0</v>
      </c>
      <c>
        <v>0</v>
      </c>
      <c>
        <v>411.26212893318325</v>
      </c>
    </row>
    <row>
      <c>
        <v>2610120</v>
      </c>
      <c>
        <v>1</v>
      </c>
      <c>
        <is>
          <t>İZMİR</t>
        </is>
      </c>
      <c>
        <v>ÇİĞLİ</v>
      </c>
      <c>
        <is>
          <t>Saha Dağıtım Kutusu (SDK)</t>
        </is>
      </c>
      <c>
        <v>K-2764 35-09-K02764_C c1b_5891970</v>
      </c>
      <c>
        <v>AG Box / Sdk Giriş Sigorta Atığı</v>
      </c>
      <c>
        <v>Dağıtım-AG</v>
      </c>
      <c>
        <v>Uzun</v>
      </c>
      <c>
        <v>Şebeke işletmecisi</v>
      </c>
      <c>
        <v>Bildirimsiz</v>
      </c>
      <c>
        <is>
          <t>15.07.2023 23:36:37</t>
        </is>
      </c>
      <c>
        <is>
          <t>16.07.2023 01:37:15</t>
        </is>
      </c>
      <c>
        <v>2.010555555</v>
      </c>
      <c>
        <v>0</v>
      </c>
      <c>
        <v>190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77.9818315978486</v>
      </c>
      <c>
        <v>0</v>
      </c>
      <c>
        <v>0</v>
      </c>
      <c>
        <v>0</v>
      </c>
      <c>
        <v>0.588570186218039</v>
      </c>
      <c>
        <v>0</v>
      </c>
      <c>
        <v>0</v>
      </c>
      <c>
        <v>78.57040178406663</v>
      </c>
    </row>
    <row>
      <c>
        <v>2610037</v>
      </c>
      <c>
        <v>1</v>
      </c>
      <c>
        <is>
          <t>MANİSA</t>
        </is>
      </c>
      <c>
        <v>ALAŞEHİR</v>
      </c>
      <c>
        <is>
          <t>KÖK</t>
        </is>
      </c>
      <c>
        <v>IŞIKLAR KÖK 45-73-M00467_BAKLACI M06_83813303</v>
      </c>
      <c>
        <v>Plansız Kesinti / Müdahale</v>
      </c>
      <c>
        <v>Dağıtım-OG</v>
      </c>
      <c>
        <v>Uzun</v>
      </c>
      <c>
        <v>Şebeke işletmecisi</v>
      </c>
      <c>
        <v>Bildirimsiz</v>
      </c>
      <c>
        <is>
          <t>15.07.2023 22:10:35</t>
        </is>
      </c>
      <c>
        <is>
          <t>15.07.2023 23:47:25</t>
        </is>
      </c>
      <c>
        <v>1.613888888</v>
      </c>
      <c>
        <v>3</v>
      </c>
      <c>
        <v>238</v>
      </c>
      <c>
        <v>93</v>
      </c>
      <c>
        <v>189</v>
      </c>
      <c>
        <v>7</v>
      </c>
      <c>
        <v>14</v>
      </c>
      <c>
        <v>0</v>
      </c>
      <c>
        <v>0</v>
      </c>
      <c>
        <v>13.922730024187445</v>
      </c>
      <c>
        <v>69.18068650851367</v>
      </c>
      <c>
        <v>1052.5069460617756</v>
      </c>
      <c>
        <v>1824.0843151624788</v>
      </c>
      <c>
        <v>8.635940303252855</v>
      </c>
      <c>
        <v>19.179389602439326</v>
      </c>
      <c>
        <v>0</v>
      </c>
      <c>
        <v>0</v>
      </c>
      <c>
        <v>2987.5100076626477</v>
      </c>
    </row>
    <row>
      <c>
        <v>2609041</v>
      </c>
      <c>
        <v>1</v>
      </c>
      <c>
        <is>
          <t>MANİSA</t>
        </is>
      </c>
      <c>
        <v>YUNUSEMRE</v>
      </c>
      <c>
        <is>
          <t>OG Fideri</t>
        </is>
      </c>
      <c>
        <v>YAĞCILAR KÖK 45-71-M00179_HatBaşıAyırıcı_53134488 M04_53134488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15.07.2023 12:20:51</t>
        </is>
      </c>
      <c>
        <is>
          <t>15.07.2023 14:25:00</t>
        </is>
      </c>
      <c>
        <v>2.069166666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0.53895795107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0.53895795107</v>
      </c>
    </row>
    <row>
      <c>
        <v>2609705</v>
      </c>
      <c>
        <v>1</v>
      </c>
      <c>
        <is>
          <t>İZMİR</t>
        </is>
      </c>
      <c>
        <v>ÖDEMİŞ</v>
      </c>
      <c>
        <is>
          <t>Kullanıcı Bağlantı Hattı</t>
        </is>
      </c>
      <c>
        <v>TR-118 35-15-M00118_950360801_950360801</v>
      </c>
      <c>
        <v>AG Branşman Yeraltı Kablo Arızası</v>
      </c>
      <c>
        <v>Dağıtım-AG</v>
      </c>
      <c>
        <v>Uzun</v>
      </c>
      <c>
        <v>Şebeke işletmecisi</v>
      </c>
      <c>
        <v>Bildirimsiz</v>
      </c>
      <c>
        <is>
          <t>15.07.2023 18:44:37</t>
        </is>
      </c>
      <c>
        <is>
          <t>15.07.2023 22:08:24</t>
        </is>
      </c>
      <c>
        <v>3.396388888</v>
      </c>
      <c>
        <v>0</v>
      </c>
      <c>
        <v>7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9.87050699355785</v>
      </c>
      <c>
        <v>0</v>
      </c>
      <c>
        <v>0</v>
      </c>
      <c>
        <v>0</v>
      </c>
      <c>
        <v>0</v>
      </c>
      <c>
        <v>0</v>
      </c>
      <c>
        <v>0</v>
      </c>
      <c>
        <v>9.87050699355785</v>
      </c>
    </row>
    <row>
      <c>
        <v>2608855</v>
      </c>
      <c>
        <v>1</v>
      </c>
      <c>
        <is>
          <t>İZMİR</t>
        </is>
      </c>
      <c>
        <v>BORNOVA</v>
      </c>
      <c>
        <is>
          <t>AG Fideri</t>
        </is>
      </c>
      <c>
        <v>K-96 35-02-K00096_C_56367441_56367441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15.07.2023 09:09:04</t>
        </is>
      </c>
      <c>
        <is>
          <t>15.07.2023 10:46:00</t>
        </is>
      </c>
      <c>
        <v>1.615555555</v>
      </c>
      <c>
        <v>0</v>
      </c>
      <c>
        <v>5</v>
      </c>
      <c>
        <v>0</v>
      </c>
      <c>
        <v>0</v>
      </c>
      <c>
        <v>0</v>
      </c>
      <c>
        <v>11</v>
      </c>
      <c>
        <v>0</v>
      </c>
      <c>
        <v>0</v>
      </c>
      <c>
        <v>0</v>
      </c>
      <c>
        <v>3.027093913413239</v>
      </c>
      <c>
        <v>0</v>
      </c>
      <c>
        <v>0</v>
      </c>
      <c>
        <v>0</v>
      </c>
      <c>
        <v>67.23749025349895</v>
      </c>
      <c>
        <v>0</v>
      </c>
      <c>
        <v>0</v>
      </c>
      <c>
        <v>70.26458416691219</v>
      </c>
    </row>
    <row>
      <c>
        <v>2609496</v>
      </c>
      <c>
        <v>1</v>
      </c>
      <c>
        <is>
          <t>İZMİR</t>
        </is>
      </c>
      <c>
        <v>BERGAMA</v>
      </c>
      <c>
        <is>
          <t>AG Fideri</t>
        </is>
      </c>
      <c>
        <v>TR-14 35-16-L00014_B_56353303_56353303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15.07.2023 17:03:55</t>
        </is>
      </c>
      <c>
        <is>
          <t>15.07.2023 20:16:04</t>
        </is>
      </c>
      <c>
        <v>3.2025</v>
      </c>
      <c>
        <v>0</v>
      </c>
      <c>
        <v>63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33.780630684094135</v>
      </c>
      <c>
        <v>0</v>
      </c>
      <c>
        <v>0</v>
      </c>
      <c>
        <v>0</v>
      </c>
      <c>
        <v>6.780558815127834</v>
      </c>
      <c>
        <v>0</v>
      </c>
      <c>
        <v>0</v>
      </c>
      <c>
        <v>40.56118949922197</v>
      </c>
    </row>
    <row>
      <c>
        <v>2609542</v>
      </c>
      <c>
        <v>1</v>
      </c>
      <c>
        <is>
          <t>İZMİR</t>
        </is>
      </c>
      <c>
        <v>SEFERİHİSAR</v>
      </c>
      <c>
        <is>
          <t>OG Fideri</t>
        </is>
      </c>
      <c>
        <v>M-13 HIDIRLIK 35-14-M00013_M-13 DAHİLİ TRAFO M03_66068643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15.07.2023 17:27:10</t>
        </is>
      </c>
      <c>
        <is>
          <t>15.07.2023 17:57:30</t>
        </is>
      </c>
      <c>
        <v>0.505555555</v>
      </c>
      <c>
        <v>0</v>
      </c>
      <c>
        <v>910</v>
      </c>
      <c>
        <v>0</v>
      </c>
      <c>
        <v>0</v>
      </c>
      <c>
        <v>0</v>
      </c>
      <c>
        <v>18</v>
      </c>
      <c>
        <v>0</v>
      </c>
      <c>
        <v>0</v>
      </c>
      <c>
        <v>0</v>
      </c>
      <c>
        <v>97.4955121514161</v>
      </c>
      <c>
        <v>0</v>
      </c>
      <c>
        <v>0</v>
      </c>
      <c>
        <v>0</v>
      </c>
      <c>
        <v>23.09947324566255</v>
      </c>
      <c>
        <v>0</v>
      </c>
      <c>
        <v>0</v>
      </c>
      <c>
        <v>120.59498539707864</v>
      </c>
    </row>
    <row>
      <c>
        <v>2609559</v>
      </c>
      <c>
        <v>1</v>
      </c>
      <c>
        <is>
          <t>MANİSA</t>
        </is>
      </c>
      <c>
        <v>SALİHLİ</v>
      </c>
      <c>
        <is>
          <t>KÖK</t>
        </is>
      </c>
      <c>
        <v>KIZILAVLU KÖK 45-78-M00837_DELİBAŞLI GRUBU M02_66247833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15.07.2023 17:38:35</t>
        </is>
      </c>
      <c>
        <is>
          <t>15.07.2023 18:09:48</t>
        </is>
      </c>
      <c>
        <v>0.520277777</v>
      </c>
      <c>
        <v>6</v>
      </c>
      <c>
        <v>410</v>
      </c>
      <c>
        <v>50</v>
      </c>
      <c>
        <v>41</v>
      </c>
      <c>
        <v>9</v>
      </c>
      <c>
        <v>34</v>
      </c>
      <c>
        <v>0</v>
      </c>
      <c>
        <v>0</v>
      </c>
      <c>
        <v>0.9795740764371766</v>
      </c>
      <c>
        <v>28.248468960920942</v>
      </c>
      <c>
        <v>378.4363073937211</v>
      </c>
      <c>
        <v>16.586072007215712</v>
      </c>
      <c>
        <v>27.94971440088566</v>
      </c>
      <c>
        <v>8.473351802934294</v>
      </c>
      <c>
        <v>0</v>
      </c>
      <c>
        <v>0</v>
      </c>
      <c>
        <v>460.67348864211493</v>
      </c>
    </row>
    <row>
      <c>
        <v>2609891</v>
      </c>
      <c>
        <v>1</v>
      </c>
      <c>
        <is>
          <t>İZMİR</t>
        </is>
      </c>
      <c>
        <v>TORBALI</v>
      </c>
      <c>
        <is>
          <t>Dağıtım Transformatörü</t>
        </is>
      </c>
      <c>
        <v>ASLANLAR TR-3 35-26-L00146_35-26-L00146_2364094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15.07.2023 20:26:16</t>
        </is>
      </c>
      <c>
        <is>
          <t>15.07.2023 21:56:51</t>
        </is>
      </c>
      <c>
        <v>1.509722222</v>
      </c>
      <c>
        <v>0</v>
      </c>
      <c>
        <v>45</v>
      </c>
      <c>
        <v>0</v>
      </c>
      <c>
        <v>21</v>
      </c>
      <c>
        <v>0</v>
      </c>
      <c>
        <v>11</v>
      </c>
      <c>
        <v>0</v>
      </c>
      <c>
        <v>0</v>
      </c>
      <c>
        <v>0</v>
      </c>
      <c>
        <v>20.23632908303953</v>
      </c>
      <c>
        <v>0</v>
      </c>
      <c>
        <v>142.08504922817096</v>
      </c>
      <c>
        <v>0</v>
      </c>
      <c>
        <v>49.16527298289736</v>
      </c>
      <c>
        <v>0</v>
      </c>
      <c>
        <v>0</v>
      </c>
      <c>
        <v>211.48665129410784</v>
      </c>
    </row>
    <row>
      <c>
        <v>2609745</v>
      </c>
      <c>
        <v>1</v>
      </c>
      <c>
        <is>
          <t>MANİSA</t>
        </is>
      </c>
      <c>
        <v>ŞEHZADELER</v>
      </c>
      <c>
        <is>
          <t>OG Fideri</t>
        </is>
      </c>
      <c>
        <v>BEYDERE KÖK 45-71-M00128_HatBaşıAyırıcı_53135138 M07_53135138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15.07.2023 19:05:55</t>
        </is>
      </c>
      <c>
        <is>
          <t>16.07.2023 01:31:03</t>
        </is>
      </c>
      <c>
        <v>6.418888888</v>
      </c>
      <c>
        <v>0</v>
      </c>
      <c>
        <v>5</v>
      </c>
      <c>
        <v>11</v>
      </c>
      <c>
        <v>49</v>
      </c>
      <c>
        <v>0</v>
      </c>
      <c>
        <v>1</v>
      </c>
      <c>
        <v>0</v>
      </c>
      <c>
        <v>0</v>
      </c>
      <c>
        <v>0</v>
      </c>
      <c>
        <v>8.813280725025244</v>
      </c>
      <c>
        <v>129.68237515425034</v>
      </c>
      <c>
        <v>1047.789082141232</v>
      </c>
      <c>
        <v>0</v>
      </c>
      <c>
        <v>4.128661795003964</v>
      </c>
      <c>
        <v>0</v>
      </c>
      <c>
        <v>0</v>
      </c>
      <c>
        <v>1190.4133998155116</v>
      </c>
    </row>
    <row>
      <c>
        <v>2609851</v>
      </c>
      <c>
        <v>1</v>
      </c>
      <c>
        <is>
          <t>MANİSA</t>
        </is>
      </c>
      <c>
        <v>SOMA</v>
      </c>
      <c>
        <is>
          <t>AG Fideri</t>
        </is>
      </c>
      <c>
        <v>BAYAT TR-1 45-82-L00059_60398072_60984628_60984628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15.07.2023 20:09:42</t>
        </is>
      </c>
      <c>
        <is>
          <t>15.07.2023 23:04:52</t>
        </is>
      </c>
      <c>
        <v>2.919444444</v>
      </c>
      <c>
        <v>0</v>
      </c>
      <c>
        <v>46</v>
      </c>
      <c>
        <v>0</v>
      </c>
      <c>
        <v>1</v>
      </c>
      <c>
        <v>0</v>
      </c>
      <c>
        <v>7</v>
      </c>
      <c>
        <v>0</v>
      </c>
      <c>
        <v>0</v>
      </c>
      <c>
        <v>0</v>
      </c>
      <c>
        <v>15.361572551079561</v>
      </c>
      <c>
        <v>0</v>
      </c>
      <c>
        <v>3.81303304886217</v>
      </c>
      <c>
        <v>0</v>
      </c>
      <c>
        <v>0.7550131856421683</v>
      </c>
      <c>
        <v>0</v>
      </c>
      <c>
        <v>0</v>
      </c>
      <c>
        <v>19.9296187855839</v>
      </c>
    </row>
    <row>
      <c>
        <v>2609164</v>
      </c>
      <c>
        <v>1</v>
      </c>
      <c>
        <is>
          <t>İZMİR</t>
        </is>
      </c>
      <c>
        <v>KEMALPAŞA</v>
      </c>
      <c>
        <is>
          <t>AG Fideri</t>
        </is>
      </c>
      <c>
        <v>TR-23 35-27-M00023__72373122_72373122</v>
      </c>
      <c>
        <v>AG Tel Kopuğu</v>
      </c>
      <c>
        <v>Dağıtım-AG</v>
      </c>
      <c>
        <v>Uzun</v>
      </c>
      <c>
        <v>Şebeke işletmecisi</v>
      </c>
      <c>
        <v>Bildirimsiz</v>
      </c>
      <c>
        <is>
          <t>15.07.2023 14:00:10</t>
        </is>
      </c>
      <c>
        <is>
          <t>15.07.2023 15:56:16</t>
        </is>
      </c>
      <c>
        <v>1.935</v>
      </c>
      <c>
        <v>0</v>
      </c>
      <c>
        <v>75</v>
      </c>
      <c>
        <v>0</v>
      </c>
      <c>
        <v>0</v>
      </c>
      <c>
        <v>0</v>
      </c>
      <c>
        <v>9</v>
      </c>
      <c>
        <v>0</v>
      </c>
      <c>
        <v>0</v>
      </c>
      <c>
        <v>0</v>
      </c>
      <c>
        <v>22.96730102104158</v>
      </c>
      <c>
        <v>0</v>
      </c>
      <c>
        <v>0</v>
      </c>
      <c>
        <v>0</v>
      </c>
      <c>
        <v>19.300358698339416</v>
      </c>
      <c>
        <v>0</v>
      </c>
      <c>
        <v>0</v>
      </c>
      <c>
        <v>42.267659719380994</v>
      </c>
    </row>
    <row>
      <c>
        <v>2609459</v>
      </c>
      <c>
        <v>1</v>
      </c>
      <c>
        <is>
          <t>MANİSA</t>
        </is>
      </c>
      <c>
        <v>TURGUTLU</v>
      </c>
      <c>
        <is>
          <t>Dağıtım Transformatörü</t>
        </is>
      </c>
      <c>
        <v>TR-2/115 45-83-L00115_45-83-L00115_2356785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15.07.2023 16:24:53</t>
        </is>
      </c>
      <c>
        <is>
          <t>15.07.2023 18:14:24</t>
        </is>
      </c>
      <c>
        <v>1.825277777</v>
      </c>
      <c>
        <v>0</v>
      </c>
      <c>
        <v>588</v>
      </c>
      <c>
        <v>0</v>
      </c>
      <c>
        <v>0</v>
      </c>
      <c>
        <v>0</v>
      </c>
      <c>
        <v>75</v>
      </c>
      <c>
        <v>0</v>
      </c>
      <c>
        <v>0</v>
      </c>
      <c>
        <v>0</v>
      </c>
      <c>
        <v>199.1193369033894</v>
      </c>
      <c>
        <v>0</v>
      </c>
      <c>
        <v>0</v>
      </c>
      <c>
        <v>0</v>
      </c>
      <c>
        <v>40.78323444607793</v>
      </c>
      <c>
        <v>0</v>
      </c>
      <c>
        <v>0</v>
      </c>
      <c>
        <v>239.90257134946734</v>
      </c>
    </row>
    <row>
      <c>
        <v>2609064</v>
      </c>
      <c>
        <v>1</v>
      </c>
      <c>
        <is>
          <t>İZMİR</t>
        </is>
      </c>
      <c>
        <v>KARŞIYAKA</v>
      </c>
      <c>
        <is>
          <t>AG Fideri</t>
        </is>
      </c>
      <c>
        <v>K-4709 35-04-K04709__72410331_72410331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15.07.2023 12:34:31</t>
        </is>
      </c>
      <c>
        <is>
          <t>15.07.2023 14:27:06</t>
        </is>
      </c>
      <c>
        <v>1.876388888</v>
      </c>
      <c>
        <v>0</v>
      </c>
      <c>
        <v>156</v>
      </c>
      <c>
        <v>0</v>
      </c>
      <c>
        <v>0</v>
      </c>
      <c>
        <v>0</v>
      </c>
      <c>
        <v>34</v>
      </c>
      <c>
        <v>0</v>
      </c>
      <c>
        <v>0</v>
      </c>
      <c>
        <v>0</v>
      </c>
      <c>
        <v>76.34715410240399</v>
      </c>
      <c>
        <v>0</v>
      </c>
      <c>
        <v>0</v>
      </c>
      <c>
        <v>0</v>
      </c>
      <c>
        <v>207.05658703731496</v>
      </c>
      <c>
        <v>0</v>
      </c>
      <c>
        <v>0</v>
      </c>
      <c>
        <v>283.40374113971893</v>
      </c>
    </row>
    <row>
      <c>
        <v>2609897</v>
      </c>
      <c>
        <v>1</v>
      </c>
      <c>
        <is>
          <t>MANİSA</t>
        </is>
      </c>
      <c>
        <v>ŞEHZADELER</v>
      </c>
      <c>
        <is>
          <t>OG Fideri</t>
        </is>
      </c>
      <c>
        <v>SELİMŞAHLAR TR-2 45-71-M00137_HatBaşıAyırıcı_53135159 M03_53135159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15.07.2023 20:31:41</t>
        </is>
      </c>
      <c>
        <is>
          <t>15.07.2023 21:37:15</t>
        </is>
      </c>
      <c>
        <v>1.092777777</v>
      </c>
      <c>
        <v>0</v>
      </c>
      <c>
        <v>313</v>
      </c>
      <c>
        <v>66</v>
      </c>
      <c>
        <v>104</v>
      </c>
      <c>
        <v>6</v>
      </c>
      <c>
        <v>44</v>
      </c>
      <c>
        <v>0</v>
      </c>
      <c>
        <v>0</v>
      </c>
      <c>
        <v>0</v>
      </c>
      <c>
        <v>65.72277382880118</v>
      </c>
      <c>
        <v>896.0014057653976</v>
      </c>
      <c>
        <v>626.4728872847737</v>
      </c>
      <c>
        <v>57.07402510745815</v>
      </c>
      <c>
        <v>24.26253515065191</v>
      </c>
      <c>
        <v>0</v>
      </c>
      <c>
        <v>0</v>
      </c>
      <c>
        <v>1669.5336271370827</v>
      </c>
    </row>
    <row>
      <c>
        <v>2608815</v>
      </c>
      <c>
        <v>1</v>
      </c>
      <c>
        <is>
          <t>İZMİR</t>
        </is>
      </c>
      <c>
        <v>MENEMEN</v>
      </c>
      <c>
        <is>
          <t>AG Fideri</t>
        </is>
      </c>
      <c>
        <v>KOYUNDERE TR-5 35-28-M00137_B_56364746_56364746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15.07.2023 08:31:14</t>
        </is>
      </c>
      <c>
        <is>
          <t>15.07.2023 09:47:00</t>
        </is>
      </c>
      <c>
        <v>1.262777777</v>
      </c>
      <c>
        <v>0</v>
      </c>
      <c>
        <v>204</v>
      </c>
      <c>
        <v>0</v>
      </c>
      <c>
        <v>0</v>
      </c>
      <c>
        <v>0</v>
      </c>
      <c>
        <v>20</v>
      </c>
      <c>
        <v>0</v>
      </c>
      <c>
        <v>0</v>
      </c>
      <c>
        <v>0</v>
      </c>
      <c>
        <v>51.363054631516384</v>
      </c>
      <c>
        <v>0</v>
      </c>
      <c>
        <v>0</v>
      </c>
      <c>
        <v>0</v>
      </c>
      <c>
        <v>41.736444690549604</v>
      </c>
      <c>
        <v>0</v>
      </c>
      <c>
        <v>0</v>
      </c>
      <c>
        <v>93.09949932206598</v>
      </c>
    </row>
    <row>
      <c>
        <v>2609210</v>
      </c>
      <c>
        <v>1</v>
      </c>
      <c>
        <is>
          <t>İZMİR</t>
        </is>
      </c>
      <c>
        <v>ÖDEMİŞ</v>
      </c>
      <c>
        <is>
          <t>DM</t>
        </is>
      </c>
      <c>
        <v>İBRAHİMKUYU DM 35-15-M00286_ARITMA M10_67554489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15.07.2023 14:52:08</t>
        </is>
      </c>
      <c>
        <is>
          <t>15.07.2023 15:29:23</t>
        </is>
      </c>
      <c>
        <v>0.620833333</v>
      </c>
      <c>
        <v>0</v>
      </c>
      <c>
        <v>52</v>
      </c>
      <c>
        <v>51</v>
      </c>
      <c>
        <v>153</v>
      </c>
      <c>
        <v>4</v>
      </c>
      <c>
        <v>57</v>
      </c>
      <c>
        <v>1</v>
      </c>
      <c>
        <v>0</v>
      </c>
      <c>
        <v>0</v>
      </c>
      <c>
        <v>24.29268019911156</v>
      </c>
      <c>
        <v>698.9906456647055</v>
      </c>
      <c>
        <v>548.7077328818243</v>
      </c>
      <c>
        <v>15.593193036434588</v>
      </c>
      <c>
        <v>125.85808285100418</v>
      </c>
      <c>
        <v>216.52537527778455</v>
      </c>
      <c>
        <v>0</v>
      </c>
      <c>
        <v>1629.9677099108649</v>
      </c>
    </row>
    <row>
      <c>
        <v>2609751</v>
      </c>
      <c>
        <v>1</v>
      </c>
      <c>
        <is>
          <t>İZMİR</t>
        </is>
      </c>
      <c>
        <v>ÇEŞME</v>
      </c>
      <c>
        <is>
          <t>AG Fideri</t>
        </is>
      </c>
      <c>
        <v>L-178 35-18-L00178_A_91399818_91399818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15.07.2023 19:11:14</t>
        </is>
      </c>
      <c>
        <is>
          <t>15.07.2023 21:30:46</t>
        </is>
      </c>
      <c>
        <v>2.325555555</v>
      </c>
      <c>
        <v>0</v>
      </c>
      <c>
        <v>37</v>
      </c>
      <c>
        <v>0</v>
      </c>
      <c>
        <v>0</v>
      </c>
      <c>
        <v>0</v>
      </c>
      <c>
        <v>26</v>
      </c>
      <c>
        <v>0</v>
      </c>
      <c>
        <v>0</v>
      </c>
      <c>
        <v>0</v>
      </c>
      <c>
        <v>25.83470962673524</v>
      </c>
      <c>
        <v>0</v>
      </c>
      <c>
        <v>0</v>
      </c>
      <c>
        <v>0</v>
      </c>
      <c>
        <v>76.45905358641943</v>
      </c>
      <c>
        <v>0</v>
      </c>
      <c>
        <v>0</v>
      </c>
      <c>
        <v>102.29376321315468</v>
      </c>
    </row>
    <row>
      <c>
        <v>2608912</v>
      </c>
      <c>
        <v>1</v>
      </c>
      <c>
        <is>
          <t>MANİSA</t>
        </is>
      </c>
      <c>
        <v>SARUHANLI</v>
      </c>
      <c>
        <is>
          <t>AG Fideri</t>
        </is>
      </c>
      <c>
        <v>SARUHANLI TR-21 45-80-M00021_C_56404437_56404437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15.07.2023 09:53:00</t>
        </is>
      </c>
      <c>
        <is>
          <t>15.07.2023 13:22:25</t>
        </is>
      </c>
      <c>
        <v>3.490277777</v>
      </c>
      <c>
        <v>0</v>
      </c>
      <c>
        <v>118</v>
      </c>
      <c>
        <v>0</v>
      </c>
      <c>
        <v>1</v>
      </c>
      <c>
        <v>0</v>
      </c>
      <c>
        <v>14</v>
      </c>
      <c>
        <v>0</v>
      </c>
      <c>
        <v>0</v>
      </c>
      <c>
        <v>0</v>
      </c>
      <c>
        <v>81.49194218475061</v>
      </c>
      <c>
        <v>0</v>
      </c>
      <c>
        <v>1.1286986092600078</v>
      </c>
      <c>
        <v>0</v>
      </c>
      <c>
        <v>40.60704317808773</v>
      </c>
      <c>
        <v>0</v>
      </c>
      <c>
        <v>0</v>
      </c>
      <c>
        <v>123.22768397209836</v>
      </c>
    </row>
    <row>
      <c>
        <v>2609768</v>
      </c>
      <c>
        <v>1</v>
      </c>
      <c>
        <is>
          <t>İZMİR</t>
        </is>
      </c>
      <c>
        <v>KARŞIYAKA</v>
      </c>
      <c>
        <is>
          <t>AG Fideri</t>
        </is>
      </c>
      <c>
        <v>K-3036 35-04-K03036_B_56356912_56356912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15.07.2023 19:22:47</t>
        </is>
      </c>
      <c>
        <is>
          <t>15.07.2023 21:22:40</t>
        </is>
      </c>
      <c>
        <v>1.998055555</v>
      </c>
      <c>
        <v>0</v>
      </c>
      <c>
        <v>238</v>
      </c>
      <c>
        <v>0</v>
      </c>
      <c>
        <v>0</v>
      </c>
      <c>
        <v>0</v>
      </c>
      <c>
        <v>34</v>
      </c>
      <c>
        <v>0</v>
      </c>
      <c>
        <v>0</v>
      </c>
      <c>
        <v>0</v>
      </c>
      <c>
        <v>137.62261383943775</v>
      </c>
      <c>
        <v>0</v>
      </c>
      <c>
        <v>0</v>
      </c>
      <c>
        <v>0</v>
      </c>
      <c>
        <v>91.25254758237394</v>
      </c>
      <c>
        <v>0</v>
      </c>
      <c>
        <v>0</v>
      </c>
      <c>
        <v>228.8751614218117</v>
      </c>
    </row>
    <row>
      <c>
        <v>2609104</v>
      </c>
      <c>
        <v>1</v>
      </c>
      <c>
        <is>
          <t>İZMİR</t>
        </is>
      </c>
      <c>
        <v>SEFERİHİSAR</v>
      </c>
      <c>
        <is>
          <t>Saha Dağıtım Kutusu (SDK)</t>
        </is>
      </c>
      <c>
        <v>M-336 (DM-3/TR-3) 35-14-M00336_B l10 m5_5952021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15.07.2023 13:11:07</t>
        </is>
      </c>
      <c>
        <is>
          <t>15.07.2023 14:27:29</t>
        </is>
      </c>
      <c>
        <v>1.272777777</v>
      </c>
      <c>
        <v>0</v>
      </c>
      <c>
        <v>86</v>
      </c>
      <c>
        <v>0</v>
      </c>
      <c>
        <v>0</v>
      </c>
      <c>
        <v>0</v>
      </c>
      <c>
        <v>17</v>
      </c>
      <c>
        <v>0</v>
      </c>
      <c>
        <v>0</v>
      </c>
      <c>
        <v>0</v>
      </c>
      <c>
        <v>25.13833961257308</v>
      </c>
      <c>
        <v>0</v>
      </c>
      <c>
        <v>0</v>
      </c>
      <c>
        <v>0</v>
      </c>
      <c>
        <v>23.0416851431557</v>
      </c>
      <c>
        <v>0</v>
      </c>
      <c>
        <v>0</v>
      </c>
      <c>
        <v>48.18002475572878</v>
      </c>
    </row>
    <row>
      <c>
        <v>2608955</v>
      </c>
      <c>
        <v>1</v>
      </c>
      <c>
        <is>
          <t>MANİSA</t>
        </is>
      </c>
      <c>
        <v>AHMETLİ</v>
      </c>
      <c>
        <is>
          <t>AG Fideri</t>
        </is>
      </c>
      <c>
        <v>AHMETLİ TR-31 45-84-L00031_B_91236195_91236195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15.07.2023 10:26:21</t>
        </is>
      </c>
      <c>
        <is>
          <t>15.07.2023 10:54:00</t>
        </is>
      </c>
      <c>
        <v>0.460833333</v>
      </c>
      <c>
        <v>0</v>
      </c>
      <c>
        <v>63</v>
      </c>
      <c>
        <v>0</v>
      </c>
      <c>
        <v>2</v>
      </c>
      <c>
        <v>0</v>
      </c>
      <c>
        <v>3</v>
      </c>
      <c>
        <v>0</v>
      </c>
      <c>
        <v>0</v>
      </c>
      <c>
        <v>0</v>
      </c>
      <c>
        <v>4.647475054475683</v>
      </c>
      <c>
        <v>0</v>
      </c>
      <c>
        <v>0.017383248064907666</v>
      </c>
      <c>
        <v>0</v>
      </c>
      <c>
        <v>0.7586066463554092</v>
      </c>
      <c>
        <v>0</v>
      </c>
      <c>
        <v>0</v>
      </c>
      <c>
        <v>5.423464948896</v>
      </c>
    </row>
    <row>
      <c>
        <v>2609127</v>
      </c>
      <c>
        <v>1</v>
      </c>
      <c>
        <is>
          <t>İZMİR</t>
        </is>
      </c>
      <c>
        <v>DİKİLİ</v>
      </c>
      <c>
        <is>
          <t>Saha Dağıtım Kutusu (SDK)</t>
        </is>
      </c>
      <c>
        <v>ÇANDARLI TR-2 35-30-M00002_A A01_92113203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15.07.2023 13:41:48</t>
        </is>
      </c>
      <c>
        <is>
          <t>15.07.2023 15:29:05</t>
        </is>
      </c>
      <c>
        <v>1.788055555</v>
      </c>
      <c>
        <v>0</v>
      </c>
      <c>
        <v>9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6.327094787013251</v>
      </c>
      <c>
        <v>0</v>
      </c>
      <c>
        <v>0</v>
      </c>
      <c>
        <v>0</v>
      </c>
      <c>
        <v>6.4456160438613015</v>
      </c>
      <c>
        <v>0</v>
      </c>
      <c>
        <v>0</v>
      </c>
      <c>
        <v>12.772710830874551</v>
      </c>
    </row>
    <row>
      <c>
        <v>2609811</v>
      </c>
      <c>
        <v>1</v>
      </c>
      <c>
        <is>
          <t>MANİSA</t>
        </is>
      </c>
      <c>
        <v>SELENDİ</v>
      </c>
      <c>
        <is>
          <t>KÖK</t>
        </is>
      </c>
      <c>
        <v>OKLUİSA KÖK 45-81-M00046_ESKİN GRUP M03_71994399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15.07.2023 19:48:51</t>
        </is>
      </c>
      <c>
        <is>
          <t>15.07.2023 20:01:05</t>
        </is>
      </c>
      <c>
        <v>0.203888888</v>
      </c>
      <c>
        <v>4</v>
      </c>
      <c>
        <v>719</v>
      </c>
      <c>
        <v>0</v>
      </c>
      <c>
        <v>13</v>
      </c>
      <c>
        <v>0</v>
      </c>
      <c>
        <v>48</v>
      </c>
      <c>
        <v>0</v>
      </c>
      <c>
        <v>0</v>
      </c>
      <c>
        <v>0.24721391377777777</v>
      </c>
      <c>
        <v>16.878002023518395</v>
      </c>
      <c>
        <v>0</v>
      </c>
      <c>
        <v>1.3798384134934267</v>
      </c>
      <c>
        <v>0</v>
      </c>
      <c>
        <v>2.875767676374534</v>
      </c>
      <c>
        <v>0</v>
      </c>
      <c>
        <v>0</v>
      </c>
      <c>
        <v>21.380822027164132</v>
      </c>
    </row>
    <row>
      <c>
        <v>2608978</v>
      </c>
      <c>
        <v>1</v>
      </c>
      <c>
        <is>
          <t>İZMİR</t>
        </is>
      </c>
      <c>
        <v>BAYRAKLI</v>
      </c>
      <c>
        <is>
          <t>AG Fideri</t>
        </is>
      </c>
      <c>
        <v>K-4777 35-04-K04777_C_72410884_72410884</v>
      </c>
      <c>
        <v>Şebeke Yenileme ve Kapasite Artışı Çalışması</v>
      </c>
      <c>
        <v>Dağıtım-AG</v>
      </c>
      <c>
        <v>Uzun</v>
      </c>
      <c>
        <v>Şebeke işletmecisi</v>
      </c>
      <c>
        <v>Bildirimli</v>
      </c>
      <c>
        <is>
          <t>15.07.2023 09:53:00</t>
        </is>
      </c>
      <c>
        <is>
          <t>15.07.2023 13:30:15</t>
        </is>
      </c>
      <c>
        <v>3.620833333</v>
      </c>
      <c>
        <v>0</v>
      </c>
      <c>
        <v>76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63.094635734429204</v>
      </c>
      <c>
        <v>0</v>
      </c>
      <c>
        <v>0</v>
      </c>
      <c>
        <v>0</v>
      </c>
      <c>
        <v>15.878334694011242</v>
      </c>
      <c>
        <v>0</v>
      </c>
      <c>
        <v>0</v>
      </c>
      <c>
        <v>78.97297042844045</v>
      </c>
    </row>
    <row>
      <c>
        <v>2609788</v>
      </c>
      <c>
        <v>1</v>
      </c>
      <c>
        <is>
          <t>MANİSA</t>
        </is>
      </c>
      <c>
        <v>ŞEHZADELER</v>
      </c>
      <c>
        <is>
          <t>AG Fideri</t>
        </is>
      </c>
      <c>
        <v>DM-2/2 45-71-M00147_D_60983899_60983899</v>
      </c>
      <c>
        <v>AG Pano Faz Sigorta Atığı</v>
      </c>
      <c>
        <v>Dağıtım-AG</v>
      </c>
      <c>
        <v>Uzun</v>
      </c>
      <c>
        <v>Şebeke işletmecisi</v>
      </c>
      <c>
        <v>Bildirimsiz</v>
      </c>
      <c>
        <is>
          <t>15.07.2023 19:33:42</t>
        </is>
      </c>
      <c>
        <is>
          <t>15.07.2023 20:44:02</t>
        </is>
      </c>
      <c>
        <v>1.172222222</v>
      </c>
      <c>
        <v>0</v>
      </c>
      <c>
        <v>318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68.16740688628032</v>
      </c>
      <c>
        <v>0</v>
      </c>
      <c>
        <v>0</v>
      </c>
      <c>
        <v>0</v>
      </c>
      <c>
        <v>4.060880603811282</v>
      </c>
      <c>
        <v>0</v>
      </c>
      <c>
        <v>0</v>
      </c>
      <c>
        <v>72.2282874900916</v>
      </c>
    </row>
    <row>
      <c>
        <v>2610080</v>
      </c>
      <c>
        <v>1</v>
      </c>
      <c>
        <is>
          <t>İZMİR</t>
        </is>
      </c>
      <c>
        <v>ÇEŞME</v>
      </c>
      <c>
        <is>
          <t>Saha Dağıtım Kutusu (SDK)</t>
        </is>
      </c>
      <c>
        <v>L-404 35-18-L00404_11684516 a1_5954253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15.07.2023 22:50:46</t>
        </is>
      </c>
      <c>
        <is>
          <t>16.07.2023 00:01:22</t>
        </is>
      </c>
      <c>
        <v>1.176666666</v>
      </c>
      <c>
        <v>0</v>
      </c>
      <c>
        <v>27</v>
      </c>
      <c>
        <v>0</v>
      </c>
      <c>
        <v>0</v>
      </c>
      <c>
        <v>0</v>
      </c>
      <c>
        <v>17</v>
      </c>
      <c>
        <v>0</v>
      </c>
      <c>
        <v>0</v>
      </c>
      <c>
        <v>0</v>
      </c>
      <c>
        <v>20.094022424570046</v>
      </c>
      <c>
        <v>0</v>
      </c>
      <c>
        <v>0</v>
      </c>
      <c>
        <v>0</v>
      </c>
      <c>
        <v>45.566836545270405</v>
      </c>
      <c>
        <v>0</v>
      </c>
      <c>
        <v>0</v>
      </c>
      <c>
        <v>65.66085896984045</v>
      </c>
    </row>
    <row>
      <c>
        <v>2609582</v>
      </c>
      <c>
        <v>1</v>
      </c>
      <c>
        <is>
          <t>İZMİR</t>
        </is>
      </c>
      <c>
        <v>ÖDEMİŞ</v>
      </c>
      <c>
        <is>
          <t>DM</t>
        </is>
      </c>
      <c>
        <v>DEMİRCİLİ DM 35-15-L00895_BENZİNLİK L011_85268689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15.07.2023 17:52:25</t>
        </is>
      </c>
      <c>
        <is>
          <t>15.07.2023 18:08:30</t>
        </is>
      </c>
      <c>
        <v>0.268055555</v>
      </c>
      <c>
        <v>0</v>
      </c>
      <c>
        <v>189</v>
      </c>
      <c>
        <v>2</v>
      </c>
      <c>
        <v>78</v>
      </c>
      <c>
        <v>4</v>
      </c>
      <c>
        <v>75</v>
      </c>
      <c>
        <v>0</v>
      </c>
      <c>
        <v>0</v>
      </c>
      <c>
        <v>0</v>
      </c>
      <c>
        <v>10.411665244516795</v>
      </c>
      <c>
        <v>5.70943883259832</v>
      </c>
      <c>
        <v>55.25313383185684</v>
      </c>
      <c>
        <v>7.482040487951736</v>
      </c>
      <c>
        <v>22.039573943327788</v>
      </c>
      <c>
        <v>0</v>
      </c>
      <c>
        <v>0</v>
      </c>
      <c>
        <v>100.89585234025148</v>
      </c>
    </row>
    <row>
      <c>
        <v>2609084</v>
      </c>
      <c>
        <v>1</v>
      </c>
      <c>
        <is>
          <t>İZMİR</t>
        </is>
      </c>
      <c>
        <v>SEFERİHİSAR</v>
      </c>
      <c>
        <is>
          <t>AG Fideri</t>
        </is>
      </c>
      <c>
        <v>ÜRKMEZ M-7 35-25-M00144_8167413_56377064_56377064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15.07.2023 12:19:32</t>
        </is>
      </c>
      <c>
        <is>
          <t>15.07.2023 20:45:44</t>
        </is>
      </c>
      <c>
        <v>8.436666666</v>
      </c>
      <c>
        <v>0</v>
      </c>
      <c>
        <v>36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69.67098919799139</v>
      </c>
      <c>
        <v>0</v>
      </c>
      <c>
        <v>4.058467619436262</v>
      </c>
      <c>
        <v>0</v>
      </c>
      <c>
        <v>0</v>
      </c>
      <c>
        <v>0</v>
      </c>
      <c>
        <v>0</v>
      </c>
      <c>
        <v>73.72945681742765</v>
      </c>
    </row>
    <row>
      <c>
        <v>2609141</v>
      </c>
      <c>
        <v>1</v>
      </c>
      <c>
        <is>
          <t>MANİSA</t>
        </is>
      </c>
      <c>
        <v>SALİHLİ</v>
      </c>
      <c>
        <is>
          <t>AG Fideri</t>
        </is>
      </c>
      <c>
        <v>MERSİNLİ TR-3 45-78-M00937_49342811_56390923_56390923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15.07.2023 13:49:14</t>
        </is>
      </c>
      <c>
        <is>
          <t>15.07.2023 14:31:05</t>
        </is>
      </c>
      <c>
        <v>0.6975</v>
      </c>
      <c>
        <v>0</v>
      </c>
      <c>
        <v>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6.012102101402294</v>
      </c>
      <c>
        <v>0</v>
      </c>
      <c>
        <v>0</v>
      </c>
      <c>
        <v>0</v>
      </c>
      <c>
        <v>0.01062845472574225</v>
      </c>
      <c>
        <v>0</v>
      </c>
      <c>
        <v>0</v>
      </c>
      <c>
        <v>6.022730556128036</v>
      </c>
    </row>
    <row>
      <c>
        <v>2608749</v>
      </c>
      <c>
        <v>1</v>
      </c>
      <c>
        <is>
          <t>İZMİR</t>
        </is>
      </c>
      <c>
        <v>ÇEŞME</v>
      </c>
      <c>
        <is>
          <t>Saha Dağıtım Kutusu (SDK)</t>
        </is>
      </c>
      <c>
        <v>L-439 35-18-L00439_C C02_5943020</v>
      </c>
      <c>
        <v>AG Box / Sdk Giriş Sigorta Atığı</v>
      </c>
      <c>
        <v>Dağıtım-AG</v>
      </c>
      <c>
        <v>Uzun</v>
      </c>
      <c>
        <v>Şebeke işletmecisi</v>
      </c>
      <c>
        <v>Bildirimsiz</v>
      </c>
      <c>
        <is>
          <t>15.07.2023 04:44:09</t>
        </is>
      </c>
      <c>
        <is>
          <t>15.07.2023 07:20:00</t>
        </is>
      </c>
      <c>
        <v>2.5975</v>
      </c>
      <c>
        <v>0</v>
      </c>
      <c>
        <v>23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29.351513917719856</v>
      </c>
      <c>
        <v>0</v>
      </c>
      <c>
        <v>0</v>
      </c>
      <c>
        <v>0</v>
      </c>
      <c>
        <v>0</v>
      </c>
      <c>
        <v>0</v>
      </c>
      <c>
        <v>0</v>
      </c>
      <c>
        <v>29.351513917719856</v>
      </c>
    </row>
    <row>
      <c>
        <v>2610123</v>
      </c>
      <c>
        <v>1</v>
      </c>
      <c>
        <is>
          <t>İZMİR</t>
        </is>
      </c>
      <c>
        <v>BORNOVA</v>
      </c>
      <c>
        <is>
          <t>AG Fideri</t>
        </is>
      </c>
      <c>
        <v>K-1025 35-01-K01025__79812639_79812639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15.07.2023 23:17:14</t>
        </is>
      </c>
      <c>
        <is>
          <t>16.07.2023 01:08:46</t>
        </is>
      </c>
      <c>
        <v>1.858888888</v>
      </c>
      <c>
        <v>0</v>
      </c>
      <c>
        <v>156</v>
      </c>
      <c>
        <v>0</v>
      </c>
      <c>
        <v>0</v>
      </c>
      <c>
        <v>0</v>
      </c>
      <c>
        <v>14</v>
      </c>
      <c>
        <v>0</v>
      </c>
      <c>
        <v>0</v>
      </c>
      <c>
        <v>0</v>
      </c>
      <c>
        <v>75.62920578005958</v>
      </c>
      <c>
        <v>0</v>
      </c>
      <c>
        <v>0</v>
      </c>
      <c>
        <v>0</v>
      </c>
      <c>
        <v>7.6577537013860635</v>
      </c>
      <c>
        <v>0</v>
      </c>
      <c>
        <v>0</v>
      </c>
      <c>
        <v>83.28695948144565</v>
      </c>
    </row>
    <row>
      <c>
        <v>2608792</v>
      </c>
      <c>
        <v>1</v>
      </c>
      <c>
        <is>
          <t>İZMİR</t>
        </is>
      </c>
      <c>
        <v>BORNOVA</v>
      </c>
      <c>
        <is>
          <t>AG Fideri</t>
        </is>
      </c>
      <c>
        <v>K-434 35-02-K00434_D_56366700_56366700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15.07.2023 07:36:06</t>
        </is>
      </c>
      <c>
        <is>
          <t>15.07.2023 08:52:00</t>
        </is>
      </c>
      <c>
        <v>1.265</v>
      </c>
      <c>
        <v>0</v>
      </c>
      <c>
        <v>125</v>
      </c>
      <c>
        <v>0</v>
      </c>
      <c>
        <v>0</v>
      </c>
      <c>
        <v>0</v>
      </c>
      <c>
        <v>24</v>
      </c>
      <c>
        <v>0</v>
      </c>
      <c>
        <v>1</v>
      </c>
      <c>
        <v>0</v>
      </c>
      <c>
        <v>33.21754153661797</v>
      </c>
      <c>
        <v>0</v>
      </c>
      <c>
        <v>0</v>
      </c>
      <c>
        <v>0</v>
      </c>
      <c>
        <v>26.01027739212724</v>
      </c>
      <c>
        <v>0</v>
      </c>
      <c>
        <v>6.280839196561535</v>
      </c>
      <c>
        <v>65.50865812530674</v>
      </c>
    </row>
    <row>
      <c>
        <v>2609874</v>
      </c>
      <c>
        <v>1</v>
      </c>
      <c>
        <is>
          <t>İZMİR</t>
        </is>
      </c>
      <c>
        <v>SEFERİHİSAR</v>
      </c>
      <c>
        <is>
          <t>Saha Dağıtım Kutusu (SDK)</t>
        </is>
      </c>
      <c>
        <v>DM-1/TR-3 35-14-M00314_A A01_5931703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15.07.2023 20:14:43</t>
        </is>
      </c>
      <c>
        <is>
          <t>15.07.2023 21:10:56</t>
        </is>
      </c>
      <c>
        <v>0.936944444</v>
      </c>
      <c>
        <v>0</v>
      </c>
      <c>
        <v>8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1.973685598857531</v>
      </c>
      <c>
        <v>0</v>
      </c>
      <c>
        <v>0</v>
      </c>
      <c>
        <v>0</v>
      </c>
      <c>
        <v>0</v>
      </c>
      <c>
        <v>0</v>
      </c>
      <c>
        <v>0</v>
      </c>
      <c>
        <v>1.973685598857531</v>
      </c>
    </row>
    <row>
      <c>
        <v>2609445</v>
      </c>
      <c>
        <v>1</v>
      </c>
      <c>
        <is>
          <t>MANİSA</t>
        </is>
      </c>
      <c>
        <v>TURGUTLU</v>
      </c>
      <c>
        <is>
          <t>AG Fideri</t>
        </is>
      </c>
      <c>
        <v>TR-2/120 45-83-M00718_A_91461507_91461507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15.07.2023 16:33:26</t>
        </is>
      </c>
      <c>
        <is>
          <t>15.07.2023 20:42:14</t>
        </is>
      </c>
      <c>
        <v>4.146666666</v>
      </c>
      <c>
        <v>0</v>
      </c>
      <c>
        <v>91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70.0735193609243</v>
      </c>
      <c>
        <v>0</v>
      </c>
      <c>
        <v>0</v>
      </c>
      <c>
        <v>0</v>
      </c>
      <c>
        <v>2.4396986626192714</v>
      </c>
      <c>
        <v>0</v>
      </c>
      <c>
        <v>0</v>
      </c>
      <c>
        <v>72.51321802354357</v>
      </c>
    </row>
    <row>
      <c>
        <v>2609777</v>
      </c>
      <c>
        <v>1</v>
      </c>
      <c>
        <is>
          <t>İZMİR</t>
        </is>
      </c>
      <c>
        <v>BUCA</v>
      </c>
      <c>
        <is>
          <t>DM</t>
        </is>
      </c>
      <c>
        <v>VEZİRKÖPRÜ İM 35-03-A00002_SAKLIBAHÇE K16_2308923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15.07.2023 18:41:13</t>
        </is>
      </c>
      <c>
        <is>
          <t>15.07.2023 19:46:38</t>
        </is>
      </c>
      <c>
        <v>1.090277777</v>
      </c>
      <c>
        <v>0</v>
      </c>
      <c>
        <v>5053</v>
      </c>
      <c>
        <v>0</v>
      </c>
      <c>
        <v>0</v>
      </c>
      <c>
        <v>1</v>
      </c>
      <c>
        <v>351</v>
      </c>
      <c>
        <v>0</v>
      </c>
      <c>
        <v>1</v>
      </c>
      <c>
        <v>0</v>
      </c>
      <c>
        <v>1311.263698401026</v>
      </c>
      <c>
        <v>0</v>
      </c>
      <c>
        <v>0</v>
      </c>
      <c>
        <v>5.626726006726288</v>
      </c>
      <c>
        <v>446.9169936233386</v>
      </c>
      <c>
        <v>0</v>
      </c>
      <c>
        <v>9.466444081960557</v>
      </c>
      <c>
        <v>1773.2738621130516</v>
      </c>
    </row>
    <row>
      <c>
        <v>2609113</v>
      </c>
      <c>
        <v>1</v>
      </c>
      <c>
        <is>
          <t>MANİSA</t>
        </is>
      </c>
      <c>
        <v>AHMETLİ</v>
      </c>
      <c>
        <is>
          <t>AG Fideri</t>
        </is>
      </c>
      <c>
        <v>ALAHIDIR TR-1 45-84-L00022_B_81519246_81519246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15.07.2023 13:29:29</t>
        </is>
      </c>
      <c>
        <is>
          <t>15.07.2023 14:50:19</t>
        </is>
      </c>
      <c>
        <v>1.347222222</v>
      </c>
      <c>
        <v>0</v>
      </c>
      <c>
        <v>0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2.5266424401067598</v>
      </c>
      <c>
        <v>0</v>
      </c>
      <c>
        <v>0</v>
      </c>
      <c>
        <v>2.5266424401067598</v>
      </c>
    </row>
    <row>
      <c>
        <v>2608781</v>
      </c>
      <c>
        <v>1</v>
      </c>
      <c>
        <is>
          <t>İZMİR</t>
        </is>
      </c>
      <c>
        <v>BORNOVA</v>
      </c>
      <c>
        <is>
          <t>Kullanıcı Bağlantı Hattı</t>
        </is>
      </c>
      <c>
        <v>M-1488 35-02-M01488_913497966_913497966</v>
      </c>
      <c>
        <v>AG Box / Sdk Abone Çıkış Sigorta Atığı</v>
      </c>
      <c>
        <v>Dağıtım-AG</v>
      </c>
      <c>
        <v>Uzun</v>
      </c>
      <c>
        <v>Şebeke işletmecisi</v>
      </c>
      <c>
        <v>Bildirimsiz</v>
      </c>
      <c>
        <is>
          <t>15.07.2023 06:53:14</t>
        </is>
      </c>
      <c>
        <is>
          <t>15.07.2023 08:20:00</t>
        </is>
      </c>
      <c>
        <v>1.446111111</v>
      </c>
      <c>
        <v>0</v>
      </c>
      <c>
        <v>0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</row>
    <row>
      <c>
        <v>2609422</v>
      </c>
      <c>
        <v>1</v>
      </c>
      <c>
        <is>
          <t>İZMİR</t>
        </is>
      </c>
      <c>
        <v>BAYINDIR</v>
      </c>
      <c>
        <is>
          <t>AG Fideri</t>
        </is>
      </c>
      <c>
        <v>MAHMUT SILAY SULAMA GRUBU 35-29-M00267_A_91025895_91025895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15.07.2023 16:13:36</t>
        </is>
      </c>
      <c>
        <is>
          <t>15.07.2023 18:07:39</t>
        </is>
      </c>
      <c>
        <v>1.900833333</v>
      </c>
      <c>
        <v>0</v>
      </c>
      <c>
        <v>0</v>
      </c>
      <c>
        <v>0</v>
      </c>
      <c>
        <v>5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67.9051327389938</v>
      </c>
      <c>
        <v>0</v>
      </c>
      <c>
        <v>34.971484335389896</v>
      </c>
      <c>
        <v>0</v>
      </c>
      <c>
        <v>0</v>
      </c>
      <c>
        <v>102.87661707438369</v>
      </c>
    </row>
    <row>
      <c>
        <v>2608735</v>
      </c>
      <c>
        <v>1</v>
      </c>
      <c>
        <is>
          <t>İZMİR</t>
        </is>
      </c>
      <c>
        <v>URLA</v>
      </c>
      <c>
        <is>
          <t>OG Fideri</t>
        </is>
      </c>
      <c>
        <v>YAĞCILAR TR-1 35-19-M00226_DIREK TIPI TRAFO HUCRESI H01_2056903</v>
      </c>
      <c>
        <v>OG Trafo Arızası</v>
      </c>
      <c>
        <v>Dağıtım-OG</v>
      </c>
      <c>
        <v>Uzun</v>
      </c>
      <c>
        <v>Şebeke işletmecisi</v>
      </c>
      <c>
        <v>Bildirimsiz</v>
      </c>
      <c>
        <is>
          <t>15.07.2023 03:36:47</t>
        </is>
      </c>
      <c>
        <is>
          <t>15.07.2023 04:45:09</t>
        </is>
      </c>
      <c>
        <v>1.139444444</v>
      </c>
      <c>
        <v>0</v>
      </c>
      <c>
        <v>121</v>
      </c>
      <c>
        <v>0</v>
      </c>
      <c>
        <v>11</v>
      </c>
      <c>
        <v>0</v>
      </c>
      <c>
        <v>10</v>
      </c>
      <c>
        <v>0</v>
      </c>
      <c>
        <v>0</v>
      </c>
      <c>
        <v>0</v>
      </c>
      <c>
        <v>29.93060486482689</v>
      </c>
      <c>
        <v>0</v>
      </c>
      <c>
        <v>3.6798929985128654</v>
      </c>
      <c>
        <v>0</v>
      </c>
      <c>
        <v>9.48044377499746</v>
      </c>
      <c>
        <v>0</v>
      </c>
      <c>
        <v>0</v>
      </c>
      <c>
        <v>43.09094163833721</v>
      </c>
    </row>
    <row>
      <c>
        <v>2609067</v>
      </c>
      <c>
        <v>1</v>
      </c>
      <c>
        <is>
          <t>MANİSA</t>
        </is>
      </c>
      <c>
        <v>TURGUTLU</v>
      </c>
      <c>
        <is>
          <t>Saha Dağıtım Kutusu (SDK)</t>
        </is>
      </c>
      <c>
        <v>TR-2/103 45-83-L00103_B B01_65883066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15.07.2023 12:44:35</t>
        </is>
      </c>
      <c>
        <is>
          <t>15.07.2023 13:29:00</t>
        </is>
      </c>
      <c>
        <v>0.740277777</v>
      </c>
      <c>
        <v>0</v>
      </c>
      <c>
        <v>73</v>
      </c>
      <c>
        <v>0</v>
      </c>
      <c>
        <v>0</v>
      </c>
      <c>
        <v>0</v>
      </c>
      <c>
        <v>26</v>
      </c>
      <c>
        <v>0</v>
      </c>
      <c>
        <v>0</v>
      </c>
      <c>
        <v>0</v>
      </c>
      <c>
        <v>11.185617745764803</v>
      </c>
      <c>
        <v>0</v>
      </c>
      <c>
        <v>0</v>
      </c>
      <c>
        <v>0</v>
      </c>
      <c>
        <v>27.17294832326214</v>
      </c>
      <c>
        <v>0</v>
      </c>
      <c>
        <v>0</v>
      </c>
      <c>
        <v>38.35856606902694</v>
      </c>
    </row>
    <row>
      <c>
        <v>2608921</v>
      </c>
      <c>
        <v>1</v>
      </c>
      <c>
        <is>
          <t>İZMİR</t>
        </is>
      </c>
      <c>
        <v>BUCA</v>
      </c>
      <c>
        <is>
          <t>Dağıtım Transformatörü</t>
        </is>
      </c>
      <c>
        <v>M-3411(YATIRIM REZERVE) 35-03-M03411_35-03-M03411_88064643</v>
      </c>
      <c>
        <v>Şebeke Yenileme ve Kapasite Artışı Çalışması</v>
      </c>
      <c>
        <v>Dağıtım-AG</v>
      </c>
      <c>
        <v>Uzun</v>
      </c>
      <c>
        <v>Şebeke işletmecisi</v>
      </c>
      <c>
        <v>Bildirimli</v>
      </c>
      <c>
        <is>
          <t>15.07.2023 09:32:00</t>
        </is>
      </c>
      <c>
        <is>
          <t>15.07.2023 14:39:26</t>
        </is>
      </c>
      <c>
        <v>5.123888888</v>
      </c>
      <c>
        <v>0</v>
      </c>
      <c>
        <v>743</v>
      </c>
      <c>
        <v>0</v>
      </c>
      <c>
        <v>0</v>
      </c>
      <c>
        <v>0</v>
      </c>
      <c>
        <v>21</v>
      </c>
      <c>
        <v>0</v>
      </c>
      <c>
        <v>0</v>
      </c>
      <c>
        <v>0</v>
      </c>
      <c>
        <v>1035.893414949406</v>
      </c>
      <c>
        <v>0</v>
      </c>
      <c>
        <v>0</v>
      </c>
      <c>
        <v>0</v>
      </c>
      <c>
        <v>310.8932452624399</v>
      </c>
      <c>
        <v>0</v>
      </c>
      <c>
        <v>0</v>
      </c>
      <c>
        <v>1346.7866602118459</v>
      </c>
    </row>
    <row>
      <c>
        <v>2609253</v>
      </c>
      <c>
        <v>1</v>
      </c>
      <c>
        <is>
          <t>MANİSA</t>
        </is>
      </c>
      <c>
        <v>AHMETLİ</v>
      </c>
      <c>
        <is>
          <t>AG Fideri</t>
        </is>
      </c>
      <c>
        <v>KARKIN TR-1 45-84-M00031__91005231_91005231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15.07.2023 15:05:58</t>
        </is>
      </c>
      <c>
        <is>
          <t>15.07.2023 16:34:07</t>
        </is>
      </c>
      <c>
        <v>1.469166666</v>
      </c>
      <c>
        <v>0</v>
      </c>
      <c>
        <v>190</v>
      </c>
      <c>
        <v>0</v>
      </c>
      <c>
        <v>0</v>
      </c>
      <c>
        <v>0</v>
      </c>
      <c>
        <v>13</v>
      </c>
      <c>
        <v>0</v>
      </c>
      <c>
        <v>0</v>
      </c>
      <c>
        <v>0</v>
      </c>
      <c>
        <v>60.72800755351414</v>
      </c>
      <c>
        <v>0</v>
      </c>
      <c>
        <v>0</v>
      </c>
      <c>
        <v>0</v>
      </c>
      <c>
        <v>12.283739170343576</v>
      </c>
      <c>
        <v>0</v>
      </c>
      <c>
        <v>0</v>
      </c>
      <c>
        <v>73.01174672385771</v>
      </c>
    </row>
    <row>
      <c>
        <v>2609614</v>
      </c>
      <c>
        <v>1</v>
      </c>
      <c>
        <is>
          <t>MANİSA</t>
        </is>
      </c>
      <c>
        <v>ŞEHZADELER</v>
      </c>
      <c>
        <is>
          <t>OG Fideri</t>
        </is>
      </c>
      <c>
        <v>TEPECİK KÖYÜ TR-1 45-71-M01289_DIREK TIPI TRAFO HUCRESI H01_2082804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15.07.2023 17:56:07</t>
        </is>
      </c>
      <c>
        <is>
          <t>15.07.2023 21:43:11</t>
        </is>
      </c>
      <c>
        <v>3.784444444</v>
      </c>
      <c>
        <v>0</v>
      </c>
      <c>
        <v>126</v>
      </c>
      <c>
        <v>0</v>
      </c>
      <c>
        <v>13</v>
      </c>
      <c>
        <v>0</v>
      </c>
      <c>
        <v>7</v>
      </c>
      <c>
        <v>0</v>
      </c>
      <c>
        <v>0</v>
      </c>
      <c>
        <v>0</v>
      </c>
      <c>
        <v>88.02917410283717</v>
      </c>
      <c>
        <v>0</v>
      </c>
      <c>
        <v>80.40760628508968</v>
      </c>
      <c>
        <v>0</v>
      </c>
      <c>
        <v>13.764011893271585</v>
      </c>
      <c>
        <v>0</v>
      </c>
      <c>
        <v>0</v>
      </c>
      <c>
        <v>182.20079228119843</v>
      </c>
    </row>
    <row>
      <c>
        <v>2609276</v>
      </c>
      <c>
        <v>1</v>
      </c>
      <c>
        <is>
          <t>İZMİR</t>
        </is>
      </c>
      <c>
        <v>SEFERİHİSAR</v>
      </c>
      <c>
        <is>
          <t>OG Fideri</t>
        </is>
      </c>
      <c>
        <v>PAYAMLI M-21 35-25-M00171_DIREK TIPI TRAFO HUCRESI H01_2077827</v>
      </c>
      <c>
        <v>OG Kablo Başlığı Arızası</v>
      </c>
      <c>
        <v>Dağıtım-OG</v>
      </c>
      <c>
        <v>Uzun</v>
      </c>
      <c>
        <v>Şebeke işletmecisi</v>
      </c>
      <c>
        <v>Bildirimsiz</v>
      </c>
      <c>
        <is>
          <t>15.07.2023 14:36:43</t>
        </is>
      </c>
      <c>
        <is>
          <t>15.07.2023 22:31:51</t>
        </is>
      </c>
      <c>
        <v>7.918888888</v>
      </c>
      <c>
        <v>0</v>
      </c>
      <c>
        <v>622</v>
      </c>
      <c>
        <v>0</v>
      </c>
      <c>
        <v>1</v>
      </c>
      <c>
        <v>0</v>
      </c>
      <c>
        <v>19</v>
      </c>
      <c>
        <v>0</v>
      </c>
      <c>
        <v>0</v>
      </c>
      <c>
        <v>0</v>
      </c>
      <c>
        <v>1121.2087804004113</v>
      </c>
      <c>
        <v>0</v>
      </c>
      <c>
        <v>0</v>
      </c>
      <c>
        <v>0</v>
      </c>
      <c>
        <v>253.55425566434025</v>
      </c>
      <c>
        <v>0</v>
      </c>
      <c>
        <v>0</v>
      </c>
      <c>
        <v>1374.7630360647515</v>
      </c>
    </row>
    <row>
      <c>
        <v>2609963</v>
      </c>
      <c>
        <v>1</v>
      </c>
      <c>
        <is>
          <t>İZMİR</t>
        </is>
      </c>
      <c>
        <v>MENDERES</v>
      </c>
      <c>
        <is>
          <t>AG Fideri</t>
        </is>
      </c>
      <c>
        <v>ÇUKURALTI M-24 35-25-M00072_A_56354863_56354863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15.07.2023 21:01:03</t>
        </is>
      </c>
      <c>
        <is>
          <t>16.07.2023 01:38:48</t>
        </is>
      </c>
      <c>
        <v>4.629166666</v>
      </c>
      <c>
        <v>0</v>
      </c>
      <c>
        <v>121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102.25147589665393</v>
      </c>
      <c>
        <v>0</v>
      </c>
      <c>
        <v>0</v>
      </c>
      <c>
        <v>0</v>
      </c>
      <c>
        <v>0.21030769039205502</v>
      </c>
      <c>
        <v>0</v>
      </c>
      <c>
        <v>0</v>
      </c>
      <c>
        <v>102.46178358704599</v>
      </c>
    </row>
    <row>
      <c>
        <v>2608904</v>
      </c>
      <c>
        <v>1</v>
      </c>
      <c>
        <is>
          <t>İZMİR</t>
        </is>
      </c>
      <c>
        <v>KEMALPAŞA</v>
      </c>
      <c>
        <is>
          <t>Saha Dağıtım Kutusu (SDK)</t>
        </is>
      </c>
      <c>
        <v>TR-23 35-27-M00023_A A1_93671554</v>
      </c>
      <c>
        <v>AG Box / Sdk Giriş Sigorta Atığı</v>
      </c>
      <c>
        <v>Dağıtım-AG</v>
      </c>
      <c>
        <v>Uzun</v>
      </c>
      <c>
        <v>Şebeke işletmecisi</v>
      </c>
      <c>
        <v>Bildirimsiz</v>
      </c>
      <c>
        <is>
          <t>15.07.2023 09:37:21</t>
        </is>
      </c>
      <c>
        <is>
          <t>15.07.2023 12:20:00</t>
        </is>
      </c>
      <c>
        <v>2.710833333</v>
      </c>
      <c>
        <v>0</v>
      </c>
      <c>
        <v>96</v>
      </c>
      <c>
        <v>0</v>
      </c>
      <c>
        <v>0</v>
      </c>
      <c>
        <v>0</v>
      </c>
      <c>
        <v>13</v>
      </c>
      <c>
        <v>0</v>
      </c>
      <c>
        <v>0</v>
      </c>
      <c>
        <v>0</v>
      </c>
      <c>
        <v>45.11273632969817</v>
      </c>
      <c>
        <v>0</v>
      </c>
      <c>
        <v>0</v>
      </c>
      <c>
        <v>0</v>
      </c>
      <c>
        <v>36.18237648602062</v>
      </c>
      <c>
        <v>0</v>
      </c>
      <c>
        <v>0</v>
      </c>
      <c>
        <v>81.2951128157188</v>
      </c>
    </row>
    <row>
      <c>
        <v>2609468</v>
      </c>
      <c>
        <v>1</v>
      </c>
      <c>
        <is>
          <t>İZMİR</t>
        </is>
      </c>
      <c>
        <v>MENEMEN</v>
      </c>
      <c>
        <is>
          <t>AG Fideri</t>
        </is>
      </c>
      <c>
        <v>ÇAVUŞKÖY TR-1 35-28-M00346_A_65505276_65505276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15.07.2023 16:40:42</t>
        </is>
      </c>
      <c>
        <is>
          <t>15.07.2023 21:14:06</t>
        </is>
      </c>
      <c>
        <v>4.556666666</v>
      </c>
      <c>
        <v>0</v>
      </c>
      <c>
        <v>46</v>
      </c>
      <c>
        <v>0</v>
      </c>
      <c>
        <v>2</v>
      </c>
      <c>
        <v>0</v>
      </c>
      <c>
        <v>11</v>
      </c>
      <c>
        <v>0</v>
      </c>
      <c>
        <v>0</v>
      </c>
      <c>
        <v>0</v>
      </c>
      <c>
        <v>48.26243520383069</v>
      </c>
      <c>
        <v>0</v>
      </c>
      <c>
        <v>2.214182683780125</v>
      </c>
      <c>
        <v>0</v>
      </c>
      <c>
        <v>20.979763319311633</v>
      </c>
      <c>
        <v>0</v>
      </c>
      <c>
        <v>0</v>
      </c>
      <c>
        <v>71.45638120692244</v>
      </c>
    </row>
    <row>
      <c>
        <v>2609213</v>
      </c>
      <c>
        <v>1</v>
      </c>
      <c>
        <is>
          <t>İZMİR</t>
        </is>
      </c>
      <c>
        <v>FOÇA</v>
      </c>
      <c>
        <is>
          <t>AG Fideri</t>
        </is>
      </c>
      <c>
        <v>YENİ FOÇA TR-26 35-23-M00026_C_56365413_56365413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15.07.2023 14:54:53</t>
        </is>
      </c>
      <c>
        <is>
          <t>15.07.2023 15:14:11</t>
        </is>
      </c>
      <c>
        <v>0.321666666</v>
      </c>
      <c>
        <v>0</v>
      </c>
      <c>
        <v>79</v>
      </c>
      <c>
        <v>0</v>
      </c>
      <c>
        <v>0</v>
      </c>
      <c>
        <v>0</v>
      </c>
      <c>
        <v>23</v>
      </c>
      <c>
        <v>0</v>
      </c>
      <c>
        <v>0</v>
      </c>
      <c>
        <v>0</v>
      </c>
      <c>
        <v>5.996551365873796</v>
      </c>
      <c>
        <v>0</v>
      </c>
      <c>
        <v>0</v>
      </c>
      <c>
        <v>0</v>
      </c>
      <c>
        <v>8.561143807521574</v>
      </c>
      <c>
        <v>0</v>
      </c>
      <c>
        <v>0</v>
      </c>
      <c>
        <v>14.55769517339537</v>
      </c>
    </row>
    <row>
      <c>
        <v>2609545</v>
      </c>
      <c>
        <v>1</v>
      </c>
      <c>
        <is>
          <t>İZMİR</t>
        </is>
      </c>
      <c>
        <v>MENEMEN</v>
      </c>
      <c>
        <is>
          <t>Saha Dağıtım Kutusu (SDK)</t>
        </is>
      </c>
      <c>
        <v>SEYREK TR-9 35-28-M00766_B B01_79678381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15.07.2023 17:24:47</t>
        </is>
      </c>
      <c>
        <is>
          <t>15.07.2023 18:26:01</t>
        </is>
      </c>
      <c>
        <v>1.020555555</v>
      </c>
      <c>
        <v>0</v>
      </c>
      <c>
        <v>168</v>
      </c>
      <c>
        <v>0</v>
      </c>
      <c>
        <v>0</v>
      </c>
      <c>
        <v>0</v>
      </c>
      <c>
        <v>20</v>
      </c>
      <c>
        <v>0</v>
      </c>
      <c>
        <v>0</v>
      </c>
      <c>
        <v>0</v>
      </c>
      <c>
        <v>29.78929837606456</v>
      </c>
      <c>
        <v>0</v>
      </c>
      <c>
        <v>0</v>
      </c>
      <c>
        <v>0</v>
      </c>
      <c>
        <v>61.73046977614706</v>
      </c>
      <c>
        <v>0</v>
      </c>
      <c>
        <v>0</v>
      </c>
      <c>
        <v>91.51976815221163</v>
      </c>
    </row>
    <row>
      <c>
        <v>2609153</v>
      </c>
      <c>
        <v>1</v>
      </c>
      <c>
        <is>
          <t>İZMİR</t>
        </is>
      </c>
      <c>
        <v>KARABAĞLAR</v>
      </c>
      <c>
        <is>
          <t>AG Fideri</t>
        </is>
      </c>
      <c>
        <v>K-1560 35-01-K01560_B_65501256_65501256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15.07.2023 13:54:10</t>
        </is>
      </c>
      <c>
        <is>
          <t>15.07.2023 14:42:39</t>
        </is>
      </c>
      <c>
        <v>0.808055555</v>
      </c>
      <c>
        <v>0</v>
      </c>
      <c>
        <v>174</v>
      </c>
      <c>
        <v>0</v>
      </c>
      <c>
        <v>0</v>
      </c>
      <c>
        <v>0</v>
      </c>
      <c>
        <v>9</v>
      </c>
      <c>
        <v>0</v>
      </c>
      <c>
        <v>0</v>
      </c>
      <c>
        <v>0</v>
      </c>
      <c>
        <v>29.586294644403672</v>
      </c>
      <c>
        <v>0</v>
      </c>
      <c>
        <v>0</v>
      </c>
      <c>
        <v>0</v>
      </c>
      <c>
        <v>6.668367502322076</v>
      </c>
      <c>
        <v>0</v>
      </c>
      <c>
        <v>0</v>
      </c>
      <c>
        <v>36.25466214672575</v>
      </c>
    </row>
    <row>
      <c>
        <v>2608821</v>
      </c>
      <c>
        <v>1</v>
      </c>
      <c>
        <is>
          <t>İZMİR</t>
        </is>
      </c>
      <c>
        <v>KEMALPAŞA</v>
      </c>
      <c>
        <is>
          <t>OG Fideri</t>
        </is>
      </c>
      <c>
        <v>ÖREN TOPRAK SU KÖK 35-27-M00760_HatBaşıAyırıcı_50226877 M02_50226877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15.07.2023 08:38:01</t>
        </is>
      </c>
      <c>
        <is>
          <t>15.07.2023 10:11:00</t>
        </is>
      </c>
      <c>
        <v>1.549722222</v>
      </c>
      <c>
        <v>4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1.872482764664922</v>
      </c>
      <c>
        <v>0</v>
      </c>
      <c>
        <v>1.485618838930495</v>
      </c>
      <c>
        <v>0</v>
      </c>
      <c>
        <v>0</v>
      </c>
      <c>
        <v>0</v>
      </c>
      <c>
        <v>0</v>
      </c>
      <c>
        <v>0</v>
      </c>
      <c>
        <v>3.3581016035954168</v>
      </c>
    </row>
    <row>
      <c>
        <v>2609946</v>
      </c>
      <c>
        <v>1</v>
      </c>
      <c>
        <is>
          <t>İZMİR</t>
        </is>
      </c>
      <c>
        <v>KARABAĞLAR</v>
      </c>
      <c>
        <is>
          <t>Dağıtım Transformatörü</t>
        </is>
      </c>
      <c>
        <v>K-3874 35-01-K03874_35-01-K03874_2347195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15.07.2023 20:14:08</t>
        </is>
      </c>
      <c>
        <is>
          <t>16.07.2023 02:12:20</t>
        </is>
      </c>
      <c>
        <v>5.97</v>
      </c>
      <c>
        <v>0</v>
      </c>
      <c>
        <v>683</v>
      </c>
      <c>
        <v>0</v>
      </c>
      <c>
        <v>0</v>
      </c>
      <c>
        <v>0</v>
      </c>
      <c>
        <v>30</v>
      </c>
      <c>
        <v>0</v>
      </c>
      <c>
        <v>0</v>
      </c>
      <c>
        <v>0</v>
      </c>
      <c>
        <v>878.4287499006508</v>
      </c>
      <c>
        <v>0</v>
      </c>
      <c>
        <v>0</v>
      </c>
      <c>
        <v>0</v>
      </c>
      <c>
        <v>99.35494347715954</v>
      </c>
      <c>
        <v>0</v>
      </c>
      <c>
        <v>0</v>
      </c>
      <c>
        <v>977.7836933778103</v>
      </c>
    </row>
    <row>
      <c>
        <v>2609359</v>
      </c>
      <c>
        <v>1</v>
      </c>
      <c>
        <is>
          <t>İZMİR</t>
        </is>
      </c>
      <c>
        <v>DİKİLİ</v>
      </c>
      <c>
        <is>
          <t>AG Fideri</t>
        </is>
      </c>
      <c>
        <v>ÇANDARLI TR-17 35-30-M00017_E_56364034_56364034</v>
      </c>
      <c>
        <v>AG Pano Faz Sigorta Atığı</v>
      </c>
      <c>
        <v>Dağıtım-AG</v>
      </c>
      <c>
        <v>Uzun</v>
      </c>
      <c>
        <v>Şebeke işletmecisi</v>
      </c>
      <c>
        <v>Bildirimsiz</v>
      </c>
      <c>
        <is>
          <t>15.07.2023 15:40:57</t>
        </is>
      </c>
      <c>
        <is>
          <t>15.07.2023 17:02:19</t>
        </is>
      </c>
      <c>
        <v>1.356111111</v>
      </c>
      <c>
        <v>0</v>
      </c>
      <c>
        <v>171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48.219829433199614</v>
      </c>
      <c>
        <v>0</v>
      </c>
      <c>
        <v>0</v>
      </c>
      <c>
        <v>0</v>
      </c>
      <c>
        <v>0.2399930726589395</v>
      </c>
      <c>
        <v>0</v>
      </c>
      <c>
        <v>0</v>
      </c>
      <c>
        <v>48.459822505858554</v>
      </c>
    </row>
    <row>
      <c>
        <v>2609608</v>
      </c>
      <c>
        <v>1</v>
      </c>
      <c>
        <is>
          <t>MANİSA</t>
        </is>
      </c>
      <c>
        <v>SALİHLİ</v>
      </c>
      <c>
        <is>
          <t>AG Fideri</t>
        </is>
      </c>
      <c>
        <v>TR-173 45-78-L00173_49364678_56406072_56406072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15.07.2023 17:58:07</t>
        </is>
      </c>
      <c>
        <is>
          <t>15.07.2023 18:48:07</t>
        </is>
      </c>
      <c>
        <v>0.833333333</v>
      </c>
      <c>
        <v>0</v>
      </c>
      <c>
        <v>275</v>
      </c>
      <c>
        <v>0</v>
      </c>
      <c>
        <v>0</v>
      </c>
      <c>
        <v>0</v>
      </c>
      <c>
        <v>10</v>
      </c>
      <c>
        <v>0</v>
      </c>
      <c>
        <v>0</v>
      </c>
      <c>
        <v>0</v>
      </c>
      <c>
        <v>50.41864040954463</v>
      </c>
      <c>
        <v>0</v>
      </c>
      <c>
        <v>0</v>
      </c>
      <c>
        <v>0</v>
      </c>
      <c>
        <v>6.053808782928068</v>
      </c>
      <c>
        <v>0</v>
      </c>
      <c>
        <v>0</v>
      </c>
      <c>
        <v>56.472449192472695</v>
      </c>
    </row>
    <row>
      <c>
        <v>2609030</v>
      </c>
      <c>
        <v>1</v>
      </c>
      <c>
        <is>
          <t>İZMİR</t>
        </is>
      </c>
      <c>
        <v>ÇEŞME</v>
      </c>
      <c>
        <is>
          <t>OG Fideri</t>
        </is>
      </c>
      <c>
        <v>L-312 GERMİYAN EVLERİ 35-18-L00312_DIREK TIPI TRAFO HUCRESI H01_2106923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15.07.2023 12:05:38</t>
        </is>
      </c>
      <c>
        <is>
          <t>15.07.2023 14:28:00</t>
        </is>
      </c>
      <c>
        <v>2.372777777</v>
      </c>
      <c>
        <v>0</v>
      </c>
      <c>
        <v>94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80.54374233230243</v>
      </c>
      <c>
        <v>0</v>
      </c>
      <c>
        <v>0</v>
      </c>
      <c>
        <v>0</v>
      </c>
      <c>
        <v>25.65050773882324</v>
      </c>
      <c>
        <v>0</v>
      </c>
      <c>
        <v>0</v>
      </c>
      <c>
        <v>106.19425007112567</v>
      </c>
    </row>
    <row>
      <c>
        <v>2608864</v>
      </c>
      <c>
        <v>1</v>
      </c>
      <c>
        <is>
          <t>İZMİR</t>
        </is>
      </c>
      <c>
        <v>ÖDEMİŞ</v>
      </c>
      <c>
        <is>
          <t>AG Fideri</t>
        </is>
      </c>
      <c>
        <v>DARIOVASI TR-2 35-15-L00985_A_56370003_56370003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15.07.2023 09:14:42</t>
        </is>
      </c>
      <c>
        <is>
          <t>15.07.2023 12:48:00</t>
        </is>
      </c>
      <c>
        <v>3.555</v>
      </c>
      <c>
        <v>0</v>
      </c>
      <c>
        <v>0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7.294342789312617</v>
      </c>
      <c>
        <v>0</v>
      </c>
      <c>
        <v>0</v>
      </c>
      <c>
        <v>7.294342789312617</v>
      </c>
    </row>
    <row>
      <c>
        <v>2609671</v>
      </c>
      <c>
        <v>1</v>
      </c>
      <c>
        <is>
          <t>İZMİR</t>
        </is>
      </c>
      <c>
        <v>TORBALI</v>
      </c>
      <c>
        <is>
          <t>Dağıtım Transformatörü</t>
        </is>
      </c>
      <c>
        <v>ÇAYBAŞI DM-1/TR-9 35-26-L00211_35-26-L00211_2354489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15.07.2023 17:43:29</t>
        </is>
      </c>
      <c>
        <is>
          <t>15.07.2023 19:20:44</t>
        </is>
      </c>
      <c>
        <v>1.620833333</v>
      </c>
      <c>
        <v>0</v>
      </c>
      <c>
        <v>168</v>
      </c>
      <c>
        <v>0</v>
      </c>
      <c>
        <v>3</v>
      </c>
      <c>
        <v>0</v>
      </c>
      <c>
        <v>11</v>
      </c>
      <c>
        <v>0</v>
      </c>
      <c>
        <v>0</v>
      </c>
      <c>
        <v>0</v>
      </c>
      <c>
        <v>103.47315997366702</v>
      </c>
      <c>
        <v>0</v>
      </c>
      <c>
        <v>23.14582897138166</v>
      </c>
      <c>
        <v>0</v>
      </c>
      <c>
        <v>16.695691234639163</v>
      </c>
      <c>
        <v>0</v>
      </c>
      <c>
        <v>0</v>
      </c>
      <c>
        <v>143.31468017968785</v>
      </c>
    </row>
    <row>
      <c>
        <v>2609857</v>
      </c>
      <c>
        <v>1</v>
      </c>
      <c>
        <is>
          <t>İZMİR</t>
        </is>
      </c>
      <c>
        <v>ÖDEMİŞ</v>
      </c>
      <c>
        <is>
          <t>AG Fideri</t>
        </is>
      </c>
      <c>
        <v>SUBATAN TR-6 35-15-L00341_B_91356117_91356117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15.07.2023 20:13:34</t>
        </is>
      </c>
      <c>
        <is>
          <t>16.07.2023 01:36:58</t>
        </is>
      </c>
      <c>
        <v>5.39</v>
      </c>
      <c>
        <v>0</v>
      </c>
      <c>
        <v>28</v>
      </c>
      <c>
        <v>0</v>
      </c>
      <c>
        <v>15</v>
      </c>
      <c>
        <v>0</v>
      </c>
      <c>
        <v>5</v>
      </c>
      <c>
        <v>0</v>
      </c>
      <c>
        <v>0</v>
      </c>
      <c>
        <v>0</v>
      </c>
      <c>
        <v>9.536342799757833</v>
      </c>
      <c>
        <v>0</v>
      </c>
      <c>
        <v>31.808124789350053</v>
      </c>
      <c>
        <v>0</v>
      </c>
      <c>
        <v>14.456848288541467</v>
      </c>
      <c>
        <v>0</v>
      </c>
      <c>
        <v>0</v>
      </c>
      <c>
        <v>55.80131587764935</v>
      </c>
    </row>
    <row>
      <c>
        <v>2609193</v>
      </c>
      <c>
        <v>1</v>
      </c>
      <c>
        <is>
          <t>İZMİR</t>
        </is>
      </c>
      <c>
        <v>MENDERES</v>
      </c>
      <c>
        <is>
          <t>AG Fideri</t>
        </is>
      </c>
      <c>
        <v>BULGURCA TR-1 35-22-M00252_A_56389488_56389488</v>
      </c>
      <c>
        <v>AG Tel Kopuğu</v>
      </c>
      <c>
        <v>Dağıtım-AG</v>
      </c>
      <c>
        <v>Uzun</v>
      </c>
      <c>
        <v>Şebeke işletmecisi</v>
      </c>
      <c>
        <v>Bildirimsiz</v>
      </c>
      <c>
        <is>
          <t>15.07.2023 14:33:56</t>
        </is>
      </c>
      <c>
        <is>
          <t>15.07.2023 17:59:00</t>
        </is>
      </c>
      <c>
        <v>3.417777777</v>
      </c>
      <c>
        <v>0</v>
      </c>
      <c>
        <v>40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49.550382614458286</v>
      </c>
      <c>
        <v>0</v>
      </c>
      <c>
        <v>0</v>
      </c>
      <c>
        <v>0</v>
      </c>
      <c>
        <v>0</v>
      </c>
      <c>
        <v>0</v>
      </c>
      <c>
        <v>0</v>
      </c>
      <c>
        <v>49.550382614458286</v>
      </c>
    </row>
    <row>
      <c>
        <v>2609342</v>
      </c>
      <c>
        <v>1</v>
      </c>
      <c>
        <is>
          <t>MANİSA</t>
        </is>
      </c>
      <c>
        <v>AKHİSAR</v>
      </c>
      <c>
        <is>
          <t>AG Fideri</t>
        </is>
      </c>
      <c>
        <v>DM-8/TR-43 45-72-L00929_A_91065345_91065345</v>
      </c>
      <c>
        <v>AG Yük Ayırıcı Arızası</v>
      </c>
      <c>
        <v>Dağıtım-AG</v>
      </c>
      <c>
        <v>Uzun</v>
      </c>
      <c>
        <v>Şebeke işletmecisi</v>
      </c>
      <c>
        <v>Bildirimsiz</v>
      </c>
      <c>
        <is>
          <t>15.07.2023 15:32:58</t>
        </is>
      </c>
      <c>
        <is>
          <t>15.07.2023 17:33:26</t>
        </is>
      </c>
      <c>
        <v>2.007777777</v>
      </c>
      <c>
        <v>0</v>
      </c>
      <c>
        <v>360</v>
      </c>
      <c>
        <v>0</v>
      </c>
      <c>
        <v>0</v>
      </c>
      <c>
        <v>0</v>
      </c>
      <c>
        <v>11</v>
      </c>
      <c>
        <v>0</v>
      </c>
      <c>
        <v>0</v>
      </c>
      <c>
        <v>0</v>
      </c>
      <c>
        <v>132.9087170591342</v>
      </c>
      <c>
        <v>0</v>
      </c>
      <c>
        <v>0</v>
      </c>
      <c>
        <v>0</v>
      </c>
      <c>
        <v>17.189492128894045</v>
      </c>
      <c>
        <v>0</v>
      </c>
      <c>
        <v>0</v>
      </c>
      <c>
        <v>150.09820918802825</v>
      </c>
    </row>
    <row>
      <c>
        <v>2609073</v>
      </c>
      <c>
        <v>1</v>
      </c>
      <c>
        <is>
          <t>İZMİR</t>
        </is>
      </c>
      <c>
        <v>SEFERİHİSAR</v>
      </c>
      <c>
        <is>
          <t>Saha Dağıtım Kutusu (SDK)</t>
        </is>
      </c>
      <c>
        <v>M-70 BELEDİYE PARK 35-14-M00070_9088943 l70 d1_5956548</v>
      </c>
      <c>
        <v>Şebeke Yenileme ve Kapasite Artışı Çalışması</v>
      </c>
      <c>
        <v>Dağıtım-AG</v>
      </c>
      <c>
        <v>Uzun</v>
      </c>
      <c>
        <v>Şebeke işletmecisi</v>
      </c>
      <c>
        <v>Bildirimli</v>
      </c>
      <c>
        <is>
          <t>15.07.2023 10:00:00</t>
        </is>
      </c>
      <c>
        <is>
          <t>15.07.2023 12:40:00</t>
        </is>
      </c>
      <c>
        <v>2.666666666</v>
      </c>
      <c>
        <v>0</v>
      </c>
      <c>
        <v>46</v>
      </c>
      <c>
        <v>0</v>
      </c>
      <c>
        <v>0</v>
      </c>
      <c>
        <v>0</v>
      </c>
      <c>
        <v>14</v>
      </c>
      <c>
        <v>0</v>
      </c>
      <c>
        <v>0</v>
      </c>
      <c>
        <v>0</v>
      </c>
      <c>
        <v>25.18905201865706</v>
      </c>
      <c>
        <v>0</v>
      </c>
      <c>
        <v>0</v>
      </c>
      <c>
        <v>0</v>
      </c>
      <c>
        <v>96.70242974532927</v>
      </c>
      <c>
        <v>0</v>
      </c>
      <c>
        <v>0</v>
      </c>
      <c>
        <v>121.89148176398632</v>
      </c>
    </row>
    <row>
      <c>
        <v>2609983</v>
      </c>
      <c>
        <v>1</v>
      </c>
      <c>
        <is>
          <t>İZMİR</t>
        </is>
      </c>
      <c>
        <v>ÇİĞLİ</v>
      </c>
      <c>
        <is>
          <t>Saha Dağıtım Kutusu (SDK)</t>
        </is>
      </c>
      <c>
        <v>M-3062 (YATIRIM REZERVE) 35-09-M03062_B b1b_5879659</v>
      </c>
      <c>
        <v>AG Box / Sdk Giriş Sigorta Atığı</v>
      </c>
      <c>
        <v>Dağıtım-AG</v>
      </c>
      <c>
        <v>Uzun</v>
      </c>
      <c>
        <v>Şebeke işletmecisi</v>
      </c>
      <c>
        <v>Bildirimsiz</v>
      </c>
      <c>
        <is>
          <t>15.07.2023 21:16:35</t>
        </is>
      </c>
      <c>
        <is>
          <t>15.07.2023 22:38:58</t>
        </is>
      </c>
      <c>
        <v>1.373055555</v>
      </c>
      <c>
        <v>0</v>
      </c>
      <c>
        <v>113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35.72846331674247</v>
      </c>
      <c>
        <v>0</v>
      </c>
      <c>
        <v>0</v>
      </c>
      <c>
        <v>0</v>
      </c>
      <c>
        <v>4.357172997093362</v>
      </c>
      <c>
        <v>0</v>
      </c>
      <c>
        <v>0</v>
      </c>
      <c>
        <v>40.085636313835835</v>
      </c>
    </row>
    <row>
      <c>
        <v>2609150</v>
      </c>
      <c>
        <v>1</v>
      </c>
      <c>
        <is>
          <t>İZMİR</t>
        </is>
      </c>
      <c>
        <v>ÇEŞME</v>
      </c>
      <c>
        <is>
          <t>Dağıtım Transformatörü</t>
        </is>
      </c>
      <c>
        <v>L-336 REİSDERE 35-18-L00336_35-18-L00336_2367888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15.07.2023 13:56:12</t>
        </is>
      </c>
      <c>
        <is>
          <t>15.07.2023 17:30:56</t>
        </is>
      </c>
      <c>
        <v>3.578888888</v>
      </c>
      <c>
        <v>0</v>
      </c>
      <c>
        <v>617</v>
      </c>
      <c>
        <v>0</v>
      </c>
      <c>
        <v>5</v>
      </c>
      <c>
        <v>0</v>
      </c>
      <c>
        <v>83</v>
      </c>
      <c>
        <v>0</v>
      </c>
      <c>
        <v>0</v>
      </c>
      <c>
        <v>0</v>
      </c>
      <c>
        <v>670.0117183746017</v>
      </c>
      <c>
        <v>0</v>
      </c>
      <c>
        <v>9.5421293176872</v>
      </c>
      <c>
        <v>0</v>
      </c>
      <c>
        <v>372.305919355083</v>
      </c>
      <c>
        <v>0</v>
      </c>
      <c>
        <v>0</v>
      </c>
      <c>
        <v>1051.8597670473719</v>
      </c>
    </row>
    <row>
      <c>
        <v>2609173</v>
      </c>
      <c>
        <v>1</v>
      </c>
      <c>
        <is>
          <t>İZMİR</t>
        </is>
      </c>
      <c>
        <v>BORNOVA</v>
      </c>
      <c>
        <is>
          <t>Saha Dağıtım Kutusu (SDK)</t>
        </is>
      </c>
      <c>
        <v>K-2882 35-02-K02882_C C03b_95269601</v>
      </c>
      <c>
        <v>AG Box / Sdk Giriş Sigorta Atığı</v>
      </c>
      <c>
        <v>Dağıtım-AG</v>
      </c>
      <c>
        <v>Uzun</v>
      </c>
      <c>
        <v>Şebeke işletmecisi</v>
      </c>
      <c>
        <v>Bildirimsiz</v>
      </c>
      <c>
        <is>
          <t>15.07.2023 14:09:53</t>
        </is>
      </c>
      <c>
        <is>
          <t>15.07.2023 16:24:40</t>
        </is>
      </c>
      <c>
        <v>2.246388888</v>
      </c>
      <c>
        <v>0</v>
      </c>
      <c>
        <v>3</v>
      </c>
      <c>
        <v>0</v>
      </c>
      <c>
        <v>0</v>
      </c>
      <c>
        <v>0</v>
      </c>
      <c>
        <v>16</v>
      </c>
      <c>
        <v>0</v>
      </c>
      <c>
        <v>0</v>
      </c>
      <c>
        <v>0</v>
      </c>
      <c>
        <v>1.2545641706012483</v>
      </c>
      <c>
        <v>0</v>
      </c>
      <c>
        <v>0</v>
      </c>
      <c>
        <v>0</v>
      </c>
      <c>
        <v>73.66380762787024</v>
      </c>
      <c>
        <v>0</v>
      </c>
      <c>
        <v>0</v>
      </c>
      <c>
        <v>74.91837179847148</v>
      </c>
    </row>
    <row>
      <c>
        <v>2609820</v>
      </c>
      <c>
        <v>1</v>
      </c>
      <c>
        <is>
          <t>MANİSA</t>
        </is>
      </c>
      <c>
        <v>TURGUTLU</v>
      </c>
      <c>
        <is>
          <t>AG Fideri</t>
        </is>
      </c>
      <c>
        <v>TR-2/122 45-83-M00720_C_91461626_91461626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15.07.2023 19:23:41</t>
        </is>
      </c>
      <c>
        <is>
          <t>15.07.2023 22:56:03</t>
        </is>
      </c>
      <c>
        <v>3.539444444</v>
      </c>
      <c>
        <v>0</v>
      </c>
      <c>
        <v>83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58.618893579901474</v>
      </c>
      <c>
        <v>0</v>
      </c>
      <c>
        <v>0</v>
      </c>
      <c>
        <v>0</v>
      </c>
      <c>
        <v>0.005755593321906668</v>
      </c>
      <c>
        <v>0</v>
      </c>
      <c>
        <v>0</v>
      </c>
      <c>
        <v>58.62464917322338</v>
      </c>
    </row>
    <row>
      <c>
        <v>2609571</v>
      </c>
      <c>
        <v>1</v>
      </c>
      <c>
        <is>
          <t>İZMİR</t>
        </is>
      </c>
      <c>
        <v>ÇEŞME</v>
      </c>
      <c>
        <is>
          <t>Dağıtım Transformatörü</t>
        </is>
      </c>
      <c>
        <v>L-336 REİSDERE 35-18-L00336_35-18-L00336_2367888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15.07.2023 17:40:34</t>
        </is>
      </c>
      <c>
        <is>
          <t>15.07.2023 18:15:06</t>
        </is>
      </c>
      <c>
        <v>0.575555555</v>
      </c>
      <c>
        <v>0</v>
      </c>
      <c>
        <v>618</v>
      </c>
      <c>
        <v>0</v>
      </c>
      <c>
        <v>5</v>
      </c>
      <c>
        <v>0</v>
      </c>
      <c>
        <v>83</v>
      </c>
      <c>
        <v>0</v>
      </c>
      <c>
        <v>0</v>
      </c>
      <c>
        <v>0</v>
      </c>
      <c>
        <v>109.74736713489044</v>
      </c>
      <c>
        <v>0</v>
      </c>
      <c>
        <v>1.53250668882636</v>
      </c>
      <c>
        <v>0</v>
      </c>
      <c>
        <v>58.081939750840945</v>
      </c>
      <c>
        <v>0</v>
      </c>
      <c>
        <v>0</v>
      </c>
      <c>
        <v>169.36181357455774</v>
      </c>
    </row>
    <row>
      <c>
        <v>2609734</v>
      </c>
      <c>
        <v>1</v>
      </c>
      <c>
        <is>
          <t>MANİSA</t>
        </is>
      </c>
      <c>
        <v>SALİHLİ</v>
      </c>
      <c>
        <is>
          <t>Dağıtım Transformatörü</t>
        </is>
      </c>
      <c>
        <v>ÇAMURHAMAMI TR-2 45-78-L00272_45-78-L00272_2357381</v>
      </c>
      <c>
        <v>AG Kablo Başlığı Arızası</v>
      </c>
      <c>
        <v>Dağıtım-AG</v>
      </c>
      <c>
        <v>Uzun</v>
      </c>
      <c>
        <v>Şebeke işletmecisi</v>
      </c>
      <c>
        <v>Bildirimsiz</v>
      </c>
      <c>
        <is>
          <t>15.07.2023 18:59:51</t>
        </is>
      </c>
      <c>
        <is>
          <t>15.07.2023 22:26:54</t>
        </is>
      </c>
      <c>
        <v>3.450833333</v>
      </c>
      <c>
        <v>0</v>
      </c>
      <c>
        <v>119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61.026042086654904</v>
      </c>
      <c>
        <v>0</v>
      </c>
      <c>
        <v>0</v>
      </c>
      <c>
        <v>0</v>
      </c>
      <c>
        <v>0</v>
      </c>
      <c>
        <v>0</v>
      </c>
      <c>
        <v>0</v>
      </c>
      <c>
        <v>61.026042086654904</v>
      </c>
    </row>
    <row>
      <c>
        <v>2609485</v>
      </c>
      <c>
        <v>1</v>
      </c>
      <c>
        <is>
          <t>İZMİR</t>
        </is>
      </c>
      <c>
        <v>ÖDEMİŞ</v>
      </c>
      <c>
        <is>
          <t>AG Fideri</t>
        </is>
      </c>
      <c>
        <v>TR-93 35-15-M00093_48874458_56364396_56364396</v>
      </c>
      <c>
        <v>AG Atlama Kopuğu</v>
      </c>
      <c>
        <v>Dağıtım-AG</v>
      </c>
      <c>
        <v>Uzun</v>
      </c>
      <c>
        <v>Şebeke işletmecisi</v>
      </c>
      <c>
        <v>Bildirimsiz</v>
      </c>
      <c>
        <is>
          <t>15.07.2023 16:55:01</t>
        </is>
      </c>
      <c>
        <is>
          <t>15.07.2023 20:19:19</t>
        </is>
      </c>
      <c>
        <v>3.405</v>
      </c>
      <c>
        <v>0</v>
      </c>
      <c>
        <v>35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26.734286007937822</v>
      </c>
      <c>
        <v>0</v>
      </c>
      <c>
        <v>0</v>
      </c>
      <c>
        <v>0</v>
      </c>
      <c>
        <v>0.0019010990892027223</v>
      </c>
      <c>
        <v>0</v>
      </c>
      <c>
        <v>0</v>
      </c>
      <c>
        <v>26.736187107027025</v>
      </c>
    </row>
    <row>
      <c>
        <v>2609336</v>
      </c>
      <c>
        <v>1</v>
      </c>
      <c>
        <is>
          <t>İZMİR</t>
        </is>
      </c>
      <c>
        <v>BUCA</v>
      </c>
      <c>
        <is>
          <t>DM</t>
        </is>
      </c>
      <c>
        <v>VEZİRKÖPRÜ İM 35-03-A00002_TR-2 10.5 K13_2309042</v>
      </c>
      <c>
        <v>OG Trafo Arızası</v>
      </c>
      <c>
        <v>Dağıtım-OG</v>
      </c>
      <c>
        <v>Uzun</v>
      </c>
      <c>
        <v>Şebeke işletmecisi</v>
      </c>
      <c>
        <v>Bildirimsiz</v>
      </c>
      <c>
        <is>
          <t>15.07.2023 15:00:53</t>
        </is>
      </c>
      <c>
        <is>
          <t>15.07.2023 17:08:27</t>
        </is>
      </c>
      <c>
        <v>2.126111111</v>
      </c>
      <c>
        <v>0</v>
      </c>
      <c>
        <v>17789</v>
      </c>
      <c>
        <v>0</v>
      </c>
      <c>
        <v>0</v>
      </c>
      <c>
        <v>1</v>
      </c>
      <c>
        <v>1636</v>
      </c>
      <c>
        <v>0</v>
      </c>
      <c>
        <v>2</v>
      </c>
      <c>
        <v>0</v>
      </c>
      <c>
        <v>8872.526857470135</v>
      </c>
      <c>
        <v>0</v>
      </c>
      <c>
        <v>0</v>
      </c>
      <c>
        <v>11.756342272008965</v>
      </c>
      <c>
        <v>3653.1876324121563</v>
      </c>
      <c>
        <v>0</v>
      </c>
      <c>
        <v>51.99031075243394</v>
      </c>
      <c>
        <v>12589.461142906734</v>
      </c>
    </row>
    <row>
      <c>
        <v>2608838</v>
      </c>
      <c>
        <v>1</v>
      </c>
      <c>
        <is>
          <t>İZMİR</t>
        </is>
      </c>
      <c>
        <v>TORBALI</v>
      </c>
      <c>
        <is>
          <t>KÖK</t>
        </is>
      </c>
      <c>
        <v>DEMİRCİ KÖK 35-26-M00779_DEMİRCİ KÖYÜ TR-1 M02_42707190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15.07.2023 08:58:32</t>
        </is>
      </c>
      <c>
        <is>
          <t>15.07.2023 11:57:00</t>
        </is>
      </c>
      <c>
        <v>2.974444444</v>
      </c>
      <c>
        <v>0</v>
      </c>
      <c>
        <v>226</v>
      </c>
      <c>
        <v>0</v>
      </c>
      <c>
        <v>14</v>
      </c>
      <c>
        <v>1</v>
      </c>
      <c>
        <v>64</v>
      </c>
      <c>
        <v>0</v>
      </c>
      <c>
        <v>0</v>
      </c>
      <c>
        <v>0</v>
      </c>
      <c>
        <v>120.72957764319862</v>
      </c>
      <c>
        <v>0</v>
      </c>
      <c>
        <v>20.705287155513968</v>
      </c>
      <c>
        <v>54.981089983230696</v>
      </c>
      <c>
        <v>97.86197800219574</v>
      </c>
      <c>
        <v>0</v>
      </c>
      <c>
        <v>0</v>
      </c>
      <c>
        <v>294.277932784139</v>
      </c>
    </row>
    <row>
      <c>
        <v>2608987</v>
      </c>
      <c>
        <v>1</v>
      </c>
      <c>
        <is>
          <t>İZMİR</t>
        </is>
      </c>
      <c>
        <v>FOÇA</v>
      </c>
      <c>
        <is>
          <t>Kullanıcı Bağlantı Hattı</t>
        </is>
      </c>
      <c>
        <v>YENİ FOÇA TR-2 35-23-M00002_95002446689_95002446689</v>
      </c>
      <c>
        <v>AG Box / Sdk Abone Çıkış Sigorta Atığı</v>
      </c>
      <c>
        <v>Dağıtım-AG</v>
      </c>
      <c>
        <v>Uzun</v>
      </c>
      <c>
        <v>Şebeke işletmecisi</v>
      </c>
      <c>
        <v>Bildirimsiz</v>
      </c>
      <c>
        <is>
          <t>15.07.2023 11:24:25</t>
        </is>
      </c>
      <c>
        <is>
          <t>15.07.2023 12:14:53</t>
        </is>
      </c>
      <c>
        <v>0.841111111</v>
      </c>
      <c>
        <v>0</v>
      </c>
      <c>
        <v>4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0.7244251166266666</v>
      </c>
      <c>
        <v>0</v>
      </c>
      <c>
        <v>0</v>
      </c>
      <c>
        <v>0</v>
      </c>
      <c>
        <v>0</v>
      </c>
      <c>
        <v>0</v>
      </c>
      <c>
        <v>0</v>
      </c>
      <c>
        <v>0.7244251166266666</v>
      </c>
    </row>
    <row>
      <c>
        <v>2609087</v>
      </c>
      <c>
        <v>1</v>
      </c>
      <c>
        <is>
          <t>İZMİR</t>
        </is>
      </c>
      <c>
        <v>URLA</v>
      </c>
      <c>
        <is>
          <t>AG Fideri</t>
        </is>
      </c>
      <c>
        <v>GÜLBAHÇE TR-7 35-19-L00167_B_91020048_91020048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15.07.2023 13:04:39</t>
        </is>
      </c>
      <c>
        <is>
          <t>15.07.2023 17:27:07</t>
        </is>
      </c>
      <c>
        <v>4.374444444</v>
      </c>
      <c>
        <v>0</v>
      </c>
      <c>
        <v>150</v>
      </c>
      <c>
        <v>0</v>
      </c>
      <c>
        <v>0</v>
      </c>
      <c>
        <v>0</v>
      </c>
      <c>
        <v>6</v>
      </c>
      <c>
        <v>0</v>
      </c>
      <c>
        <v>0</v>
      </c>
      <c>
        <v>0</v>
      </c>
      <c>
        <v>178.13236089194737</v>
      </c>
      <c>
        <v>0</v>
      </c>
      <c>
        <v>0</v>
      </c>
      <c>
        <v>0</v>
      </c>
      <c>
        <v>69.71701134914609</v>
      </c>
      <c>
        <v>0</v>
      </c>
      <c>
        <v>0</v>
      </c>
      <c>
        <v>247.84937224109348</v>
      </c>
    </row>
    <row>
      <c>
        <v>2608947</v>
      </c>
      <c>
        <v>1</v>
      </c>
      <c>
        <is>
          <t>MANİSA</t>
        </is>
      </c>
      <c>
        <v>SARIGÖL</v>
      </c>
      <c>
        <is>
          <t>OG Fideri</t>
        </is>
      </c>
      <c>
        <v>SARIGÖL TR-39 45-79-M00039_TOKİ M01_2315656</v>
      </c>
      <c>
        <v>Şebeke Yenileme ve Kapasite Artışı Çalışması</v>
      </c>
      <c>
        <v>Dağıtım-OG</v>
      </c>
      <c>
        <v>Uzun</v>
      </c>
      <c>
        <v>Şebeke işletmecisi</v>
      </c>
      <c>
        <v>Bildirimli</v>
      </c>
      <c>
        <is>
          <t>15.07.2023 10:19:08</t>
        </is>
      </c>
      <c>
        <is>
          <t>15.07.2023 14:46:58</t>
        </is>
      </c>
      <c>
        <v>4.463888888</v>
      </c>
      <c>
        <v>0</v>
      </c>
      <c>
        <v>89</v>
      </c>
      <c>
        <v>1</v>
      </c>
      <c>
        <v>2</v>
      </c>
      <c>
        <v>3</v>
      </c>
      <c>
        <v>3</v>
      </c>
      <c>
        <v>0</v>
      </c>
      <c>
        <v>0</v>
      </c>
      <c>
        <v>0</v>
      </c>
      <c>
        <v>72.36192573602914</v>
      </c>
      <c>
        <v>32.70960805596337</v>
      </c>
      <c>
        <v>102.57986627167435</v>
      </c>
      <c>
        <v>405.7438926790618</v>
      </c>
      <c>
        <v>9.066194139931817</v>
      </c>
      <c>
        <v>0</v>
      </c>
      <c>
        <v>0</v>
      </c>
      <c>
        <v>622.4614868826604</v>
      </c>
    </row>
    <row>
      <c>
        <v>2609279</v>
      </c>
      <c>
        <v>1</v>
      </c>
      <c>
        <is>
          <t>MANİSA</t>
        </is>
      </c>
      <c>
        <v>YUNUSEMRE</v>
      </c>
      <c>
        <is>
          <t>OG Fideri</t>
        </is>
      </c>
      <c>
        <v>DM-21/19 (BATI SK) 45-71-M00468_DAĞITIM TRAFOSU M01_72108124</v>
      </c>
      <c>
        <v>OG Kesici Arızası</v>
      </c>
      <c>
        <v>Dağıtım-OG</v>
      </c>
      <c>
        <v>Uzun</v>
      </c>
      <c>
        <v>Şebeke işletmecisi</v>
      </c>
      <c>
        <v>Bildirimsiz</v>
      </c>
      <c>
        <is>
          <t>15.07.2023 15:19:11</t>
        </is>
      </c>
      <c>
        <is>
          <t>15.07.2023 17:58:30</t>
        </is>
      </c>
      <c>
        <v>2.655277777</v>
      </c>
      <c>
        <v>0</v>
      </c>
      <c>
        <v>114</v>
      </c>
      <c>
        <v>0</v>
      </c>
      <c>
        <v>0</v>
      </c>
      <c>
        <v>0</v>
      </c>
      <c>
        <v>6</v>
      </c>
      <c>
        <v>0</v>
      </c>
      <c>
        <v>0</v>
      </c>
      <c>
        <v>0</v>
      </c>
      <c>
        <v>67.45264324298527</v>
      </c>
      <c>
        <v>0</v>
      </c>
      <c>
        <v>0</v>
      </c>
      <c>
        <v>0</v>
      </c>
      <c>
        <v>60.112281887860426</v>
      </c>
      <c>
        <v>0</v>
      </c>
      <c>
        <v>0</v>
      </c>
      <c>
        <v>127.5649251308457</v>
      </c>
    </row>
    <row>
      <c>
        <v>2610106</v>
      </c>
      <c>
        <v>1</v>
      </c>
      <c>
        <is>
          <t>MANİSA</t>
        </is>
      </c>
      <c>
        <v>AKHİSAR</v>
      </c>
      <c>
        <is>
          <t>Dağıtım Transformatörü</t>
        </is>
      </c>
      <c>
        <v>TR-1/90 45-72-M00090_45-72-M00090_2364837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15.07.2023 23:09:31</t>
        </is>
      </c>
      <c>
        <is>
          <t>16.07.2023 03:03:46</t>
        </is>
      </c>
      <c>
        <v>3.904166666</v>
      </c>
      <c>
        <v>0</v>
      </c>
      <c>
        <v>0</v>
      </c>
      <c>
        <v>0</v>
      </c>
      <c>
        <v>3</v>
      </c>
      <c>
        <v>0</v>
      </c>
      <c>
        <v>34</v>
      </c>
      <c>
        <v>0</v>
      </c>
      <c>
        <v>1</v>
      </c>
      <c>
        <v>0</v>
      </c>
      <c>
        <v>0</v>
      </c>
      <c>
        <v>0</v>
      </c>
      <c>
        <v>71.5928194356515</v>
      </c>
      <c>
        <v>0</v>
      </c>
      <c>
        <v>69.11616239307067</v>
      </c>
      <c>
        <v>0</v>
      </c>
      <c>
        <v>28.92889466468094</v>
      </c>
      <c>
        <v>169.63787649340313</v>
      </c>
    </row>
    <row>
      <c>
        <v>2608901</v>
      </c>
      <c>
        <v>1</v>
      </c>
      <c>
        <is>
          <t>MANİSA</t>
        </is>
      </c>
      <c>
        <v>TURGUTLU</v>
      </c>
      <c>
        <is>
          <t>DM</t>
        </is>
      </c>
      <c>
        <v>AVŞAR İM 45-83-A00002_H KOLU L10_81661000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15.07.2023 09:47:58</t>
        </is>
      </c>
      <c>
        <is>
          <t>15.07.2023 10:00:26</t>
        </is>
      </c>
      <c>
        <v>0.207777777</v>
      </c>
      <c>
        <v>9</v>
      </c>
      <c>
        <v>0</v>
      </c>
      <c>
        <v>77</v>
      </c>
      <c>
        <v>0</v>
      </c>
      <c>
        <v>18</v>
      </c>
      <c>
        <v>0</v>
      </c>
      <c>
        <v>0</v>
      </c>
      <c>
        <v>0</v>
      </c>
      <c>
        <v>1.2122649918842434</v>
      </c>
      <c>
        <v>0</v>
      </c>
      <c>
        <v>33.086870229921054</v>
      </c>
      <c>
        <v>0</v>
      </c>
      <c>
        <v>3.43758159620766</v>
      </c>
      <c>
        <v>0</v>
      </c>
      <c>
        <v>0</v>
      </c>
      <c>
        <v>0</v>
      </c>
      <c>
        <v>37.73671681801296</v>
      </c>
    </row>
    <row>
      <c>
        <v>2609903</v>
      </c>
      <c>
        <v>1</v>
      </c>
      <c>
        <is>
          <t>İZMİR</t>
        </is>
      </c>
      <c>
        <v>MENDERES</v>
      </c>
      <c>
        <is>
          <t>AG Fideri</t>
        </is>
      </c>
      <c>
        <v>GÜMÜLDÜR M-32 35-25-M00032_A_56357868_56357868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15.07.2023 20:32:27</t>
        </is>
      </c>
      <c>
        <is>
          <t>15.07.2023 21:44:58</t>
        </is>
      </c>
      <c>
        <v>1.208611111</v>
      </c>
      <c>
        <v>0</v>
      </c>
      <c>
        <v>58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25.445893172687242</v>
      </c>
      <c>
        <v>0</v>
      </c>
      <c>
        <v>0</v>
      </c>
      <c>
        <v>0</v>
      </c>
      <c>
        <v>1.2091456194581252</v>
      </c>
      <c>
        <v>0</v>
      </c>
      <c>
        <v>0</v>
      </c>
      <c>
        <v>26.65503879214537</v>
      </c>
    </row>
    <row>
      <c>
        <v>2609156</v>
      </c>
      <c>
        <v>1</v>
      </c>
      <c>
        <is>
          <t>İZMİR</t>
        </is>
      </c>
      <c>
        <v>KARABAĞLAR</v>
      </c>
      <c>
        <is>
          <t>Dağıtım Transformatörü</t>
        </is>
      </c>
      <c>
        <v>M-2955(YATIRIM REZERVE) 35-01-M02955_35-01-M02955_76336886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15.07.2023 13:56:35</t>
        </is>
      </c>
      <c>
        <is>
          <t>15.07.2023 21:35:48</t>
        </is>
      </c>
      <c>
        <v>7.653611111</v>
      </c>
      <c>
        <v>0</v>
      </c>
      <c>
        <v>409</v>
      </c>
      <c>
        <v>0</v>
      </c>
      <c>
        <v>0</v>
      </c>
      <c>
        <v>0</v>
      </c>
      <c>
        <v>42</v>
      </c>
      <c>
        <v>0</v>
      </c>
      <c>
        <v>0</v>
      </c>
      <c>
        <v>0</v>
      </c>
      <c>
        <v>732.8904413416121</v>
      </c>
      <c>
        <v>0</v>
      </c>
      <c>
        <v>0</v>
      </c>
      <c>
        <v>0</v>
      </c>
      <c>
        <v>165.68879741389483</v>
      </c>
      <c>
        <v>0</v>
      </c>
      <c>
        <v>0</v>
      </c>
      <c>
        <v>898.5792387555069</v>
      </c>
    </row>
    <row>
      <c>
        <v>2609216</v>
      </c>
      <c>
        <v>1</v>
      </c>
      <c>
        <is>
          <t>İZMİR</t>
        </is>
      </c>
      <c>
        <v>MENEMEN</v>
      </c>
      <c>
        <is>
          <t>Dağıtım Transformatörü</t>
        </is>
      </c>
      <c>
        <v>TÜRKELLİ TR-6 35-28-M00459_35-28-M00459_2372080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15.07.2023 14:54:48</t>
        </is>
      </c>
      <c>
        <is>
          <t>15.07.2023 17:02:52</t>
        </is>
      </c>
      <c>
        <v>2.134444444</v>
      </c>
      <c>
        <v>0</v>
      </c>
      <c>
        <v>255</v>
      </c>
      <c>
        <v>0</v>
      </c>
      <c>
        <v>0</v>
      </c>
      <c>
        <v>0</v>
      </c>
      <c>
        <v>11</v>
      </c>
      <c>
        <v>0</v>
      </c>
      <c>
        <v>0</v>
      </c>
      <c>
        <v>0</v>
      </c>
      <c>
        <v>116.97208484169441</v>
      </c>
      <c>
        <v>0</v>
      </c>
      <c>
        <v>0</v>
      </c>
      <c>
        <v>0</v>
      </c>
      <c>
        <v>69.5262606758836</v>
      </c>
      <c>
        <v>0</v>
      </c>
      <c>
        <v>0</v>
      </c>
      <c>
        <v>186.498345517578</v>
      </c>
    </row>
    <row>
      <c>
        <v>2609757</v>
      </c>
      <c>
        <v>1</v>
      </c>
      <c>
        <is>
          <t>İZMİR</t>
        </is>
      </c>
      <c>
        <v>ÖDEMİŞ</v>
      </c>
      <c>
        <is>
          <t>OG Fideri</t>
        </is>
      </c>
      <c>
        <v>KUTLU BEYLER TR-1 35-15-L00259_DIREK TIPI TRAFO HUCRESI H01_2046148</v>
      </c>
      <c>
        <v>OG Ayırıcı Arızası</v>
      </c>
      <c>
        <v>Dağıtım-OG</v>
      </c>
      <c>
        <v>Uzun</v>
      </c>
      <c>
        <v>Şebeke işletmecisi</v>
      </c>
      <c>
        <v>Bildirimsiz</v>
      </c>
      <c>
        <is>
          <t>15.07.2023 19:10:36</t>
        </is>
      </c>
      <c>
        <is>
          <t>15.07.2023 21:24:06</t>
        </is>
      </c>
      <c>
        <v>2.225</v>
      </c>
      <c>
        <v>0</v>
      </c>
      <c>
        <v>53</v>
      </c>
      <c>
        <v>0</v>
      </c>
      <c>
        <v>10</v>
      </c>
      <c>
        <v>0</v>
      </c>
      <c>
        <v>11</v>
      </c>
      <c>
        <v>0</v>
      </c>
      <c>
        <v>0</v>
      </c>
      <c>
        <v>0</v>
      </c>
      <c>
        <v>17.414970439964392</v>
      </c>
      <c>
        <v>0</v>
      </c>
      <c>
        <v>23.53347460226908</v>
      </c>
      <c>
        <v>0</v>
      </c>
      <c>
        <v>15.494794087707445</v>
      </c>
      <c>
        <v>0</v>
      </c>
      <c>
        <v>0</v>
      </c>
      <c>
        <v>56.44323912994092</v>
      </c>
    </row>
    <row>
      <c>
        <v>2610089</v>
      </c>
      <c>
        <v>1</v>
      </c>
      <c>
        <is>
          <t>İZMİR</t>
        </is>
      </c>
      <c>
        <v>MENEMEN</v>
      </c>
      <c>
        <is>
          <t>Dağıtım Transformatörü</t>
        </is>
      </c>
      <c>
        <v>EMİRALEM TR-7 35-28-M00225_35-28-M00225_2374099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15.07.2023 23:02:19</t>
        </is>
      </c>
      <c>
        <is>
          <t>16.07.2023 03:20:54</t>
        </is>
      </c>
      <c>
        <v>4.309722222</v>
      </c>
      <c>
        <v>0</v>
      </c>
      <c>
        <v>278</v>
      </c>
      <c>
        <v>0</v>
      </c>
      <c>
        <v>8</v>
      </c>
      <c>
        <v>0</v>
      </c>
      <c>
        <v>32</v>
      </c>
      <c>
        <v>0</v>
      </c>
      <c>
        <v>0</v>
      </c>
      <c>
        <v>0</v>
      </c>
      <c>
        <v>273.3134742038217</v>
      </c>
      <c>
        <v>0</v>
      </c>
      <c>
        <v>9.342194967498578</v>
      </c>
      <c>
        <v>0</v>
      </c>
      <c>
        <v>100.18123678443455</v>
      </c>
      <c>
        <v>0</v>
      </c>
      <c>
        <v>0</v>
      </c>
      <c>
        <v>382.83690595575484</v>
      </c>
    </row>
    <row>
      <c>
        <v>2609548</v>
      </c>
      <c>
        <v>1</v>
      </c>
      <c>
        <is>
          <t>MANİSA</t>
        </is>
      </c>
      <c>
        <v>YUNUSEMRE</v>
      </c>
      <c>
        <is>
          <t>AG Fideri</t>
        </is>
      </c>
      <c>
        <v>MURADİYE DM-4/12-A (DİREK TR-1) 45-71-M01872_A_56384730_56384730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15.07.2023 17:28:04</t>
        </is>
      </c>
      <c>
        <is>
          <t>15.07.2023 19:42:35</t>
        </is>
      </c>
      <c>
        <v>2.241944444</v>
      </c>
      <c>
        <v>0</v>
      </c>
      <c>
        <v>68</v>
      </c>
      <c>
        <v>0</v>
      </c>
      <c>
        <v>0</v>
      </c>
      <c>
        <v>0</v>
      </c>
      <c>
        <v>6</v>
      </c>
      <c>
        <v>0</v>
      </c>
      <c>
        <v>0</v>
      </c>
      <c>
        <v>0</v>
      </c>
      <c>
        <v>27.77602391539453</v>
      </c>
      <c>
        <v>0</v>
      </c>
      <c>
        <v>0</v>
      </c>
      <c>
        <v>0</v>
      </c>
      <c>
        <v>6.715944270229634</v>
      </c>
      <c>
        <v>0</v>
      </c>
      <c>
        <v>0</v>
      </c>
      <c>
        <v>34.49196818562416</v>
      </c>
    </row>
    <row>
      <c>
        <v>2609697</v>
      </c>
      <c>
        <v>1</v>
      </c>
      <c>
        <is>
          <t>MANİSA</t>
        </is>
      </c>
      <c>
        <v>SARIGÖL</v>
      </c>
      <c>
        <is>
          <t>DM</t>
        </is>
      </c>
      <c>
        <v>SARIGÖL DM 45-79-M00069_Sarıgöl TR-2-3 M06_2076622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15.07.2023 18:43:44</t>
        </is>
      </c>
      <c>
        <is>
          <t>15.07.2023 19:09:42</t>
        </is>
      </c>
      <c>
        <v>0.432777777</v>
      </c>
      <c>
        <v>0</v>
      </c>
      <c>
        <v>1</v>
      </c>
      <c>
        <v>0</v>
      </c>
      <c>
        <v>23</v>
      </c>
      <c>
        <v>0</v>
      </c>
      <c>
        <v>1</v>
      </c>
      <c>
        <v>0</v>
      </c>
      <c>
        <v>0</v>
      </c>
      <c>
        <v>0</v>
      </c>
      <c>
        <v>0.3025467291320454</v>
      </c>
      <c>
        <v>0</v>
      </c>
      <c>
        <v>43.72708337364543</v>
      </c>
      <c>
        <v>0</v>
      </c>
      <c>
        <v>0</v>
      </c>
      <c>
        <v>0</v>
      </c>
      <c>
        <v>0</v>
      </c>
      <c>
        <v>44.029630102777475</v>
      </c>
    </row>
    <row>
      <c>
        <v>2608818</v>
      </c>
      <c>
        <v>1</v>
      </c>
      <c>
        <is>
          <t>İZMİR</t>
        </is>
      </c>
      <c>
        <v>ÇEŞME</v>
      </c>
      <c>
        <is>
          <t>AG Fideri</t>
        </is>
      </c>
      <c>
        <v>L-179 35-18-L00179_D_91301691_91301691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15.07.2023 08:36:48</t>
        </is>
      </c>
      <c>
        <is>
          <t>15.07.2023 11:31:00</t>
        </is>
      </c>
      <c>
        <v>2.903333333</v>
      </c>
      <c>
        <v>0</v>
      </c>
      <c>
        <v>77</v>
      </c>
      <c>
        <v>0</v>
      </c>
      <c>
        <v>1</v>
      </c>
      <c>
        <v>0</v>
      </c>
      <c>
        <v>17</v>
      </c>
      <c>
        <v>0</v>
      </c>
      <c>
        <v>0</v>
      </c>
      <c>
        <v>0</v>
      </c>
      <c>
        <v>70.20880401420969</v>
      </c>
      <c>
        <v>0</v>
      </c>
      <c>
        <v>0</v>
      </c>
      <c>
        <v>0</v>
      </c>
      <c>
        <v>31.490667205209142</v>
      </c>
      <c>
        <v>0</v>
      </c>
      <c>
        <v>0</v>
      </c>
      <c>
        <v>101.69947121941883</v>
      </c>
    </row>
    <row>
      <c>
        <v>2609651</v>
      </c>
      <c>
        <v>1</v>
      </c>
      <c>
        <is>
          <t>İZMİR</t>
        </is>
      </c>
      <c>
        <v>ÇEŞME</v>
      </c>
      <c>
        <is>
          <t>Saha Dağıtım Kutusu (SDK)</t>
        </is>
      </c>
      <c>
        <v>L-376 PAZARYERİ 35-18-L00376_B b1_5946094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15.07.2023 18:15:01</t>
        </is>
      </c>
      <c>
        <is>
          <t>15.07.2023 19:54:58</t>
        </is>
      </c>
      <c>
        <v>1.665833333</v>
      </c>
      <c>
        <v>0</v>
      </c>
      <c>
        <v>2</v>
      </c>
      <c>
        <v>0</v>
      </c>
      <c>
        <v>0</v>
      </c>
      <c>
        <v>0</v>
      </c>
      <c>
        <v>13</v>
      </c>
      <c>
        <v>0</v>
      </c>
      <c>
        <v>0</v>
      </c>
      <c>
        <v>0</v>
      </c>
      <c>
        <v>7.364745192133324</v>
      </c>
      <c>
        <v>0</v>
      </c>
      <c>
        <v>0</v>
      </c>
      <c>
        <v>0</v>
      </c>
      <c>
        <v>125.03866897223361</v>
      </c>
      <c>
        <v>0</v>
      </c>
      <c>
        <v>0</v>
      </c>
      <c>
        <v>132.40341416436692</v>
      </c>
    </row>
    <row>
      <c>
        <v>2609860</v>
      </c>
      <c>
        <v>1</v>
      </c>
      <c>
        <is>
          <t>İZMİR</t>
        </is>
      </c>
      <c>
        <v>KARABAĞLAR</v>
      </c>
      <c>
        <is>
          <t>Dağıtım Transformatörü</t>
        </is>
      </c>
      <c>
        <v>K-548 35-01-K00548_35-01-K00548_2364234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15.07.2023 20:12:36</t>
        </is>
      </c>
      <c>
        <is>
          <t>15.07.2023 20:28:40</t>
        </is>
      </c>
      <c>
        <v>0.267777777</v>
      </c>
      <c>
        <v>0</v>
      </c>
      <c>
        <v>423</v>
      </c>
      <c>
        <v>0</v>
      </c>
      <c>
        <v>0</v>
      </c>
      <c>
        <v>0</v>
      </c>
      <c>
        <v>39</v>
      </c>
      <c>
        <v>0</v>
      </c>
      <c>
        <v>0</v>
      </c>
      <c>
        <v>0</v>
      </c>
      <c>
        <v>27.531459582354035</v>
      </c>
      <c>
        <v>0</v>
      </c>
      <c>
        <v>0</v>
      </c>
      <c>
        <v>0</v>
      </c>
      <c>
        <v>12.71255627350244</v>
      </c>
      <c>
        <v>0</v>
      </c>
      <c>
        <v>0</v>
      </c>
      <c>
        <v>40.244015855856475</v>
      </c>
    </row>
    <row>
      <c>
        <v>2608698</v>
      </c>
      <c>
        <v>1</v>
      </c>
      <c>
        <is>
          <t>İZMİR</t>
        </is>
      </c>
      <c>
        <v>MENDERES</v>
      </c>
      <c>
        <is>
          <t>DM</t>
        </is>
      </c>
      <c>
        <v>M-1815 KISIK DM-2 35-22-M00096_M-1814 KISIK DM(CUMAOVASI-2) M13_72100665</v>
      </c>
      <c>
        <v>Manevra</v>
      </c>
      <c>
        <v>Dağıtım-OG</v>
      </c>
      <c>
        <v>Uzun</v>
      </c>
      <c>
        <v>Şebeke işletmecisi</v>
      </c>
      <c>
        <v>Bildirimsiz</v>
      </c>
      <c>
        <is>
          <t>15.07.2023 01:14:09</t>
        </is>
      </c>
      <c>
        <is>
          <t>15.07.2023 01:32:57</t>
        </is>
      </c>
      <c>
        <v>0.313333333</v>
      </c>
      <c>
        <v>0</v>
      </c>
      <c>
        <v>30</v>
      </c>
      <c>
        <v>1</v>
      </c>
      <c>
        <v>13</v>
      </c>
      <c>
        <v>11</v>
      </c>
      <c>
        <v>657</v>
      </c>
      <c>
        <v>16</v>
      </c>
      <c>
        <v>136</v>
      </c>
      <c>
        <v>0</v>
      </c>
      <c>
        <v>1.9172463747923638</v>
      </c>
      <c>
        <v>0.4046242571976735</v>
      </c>
      <c>
        <v>6.612502920863217</v>
      </c>
      <c>
        <v>7.147780859145826</v>
      </c>
      <c>
        <v>179.03381871392386</v>
      </c>
      <c>
        <v>76.86754630370525</v>
      </c>
      <c>
        <v>224.63227570483113</v>
      </c>
      <c>
        <v>496.6157951344593</v>
      </c>
    </row>
    <row>
      <c>
        <v>2609362</v>
      </c>
      <c>
        <v>1</v>
      </c>
      <c>
        <is>
          <t>MANİSA</t>
        </is>
      </c>
      <c>
        <v>TURGUTLU</v>
      </c>
      <c>
        <is>
          <t>AG Fideri</t>
        </is>
      </c>
      <c>
        <v>TR-2/29 45-83-L00029__72373862_72373862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15.07.2023 15:41:45</t>
        </is>
      </c>
      <c>
        <is>
          <t>15.07.2023 16:36:17</t>
        </is>
      </c>
      <c>
        <v>0.908888888</v>
      </c>
      <c>
        <v>0</v>
      </c>
      <c>
        <v>546</v>
      </c>
      <c>
        <v>0</v>
      </c>
      <c>
        <v>0</v>
      </c>
      <c>
        <v>0</v>
      </c>
      <c>
        <v>29</v>
      </c>
      <c>
        <v>0</v>
      </c>
      <c>
        <v>0</v>
      </c>
      <c>
        <v>0</v>
      </c>
      <c>
        <v>83.75481368004881</v>
      </c>
      <c>
        <v>0</v>
      </c>
      <c>
        <v>0</v>
      </c>
      <c>
        <v>0</v>
      </c>
      <c>
        <v>29.237499681984215</v>
      </c>
      <c>
        <v>0</v>
      </c>
      <c>
        <v>0</v>
      </c>
      <c>
        <v>112.99231336203303</v>
      </c>
    </row>
    <row>
      <c>
        <v>2609551</v>
      </c>
      <c>
        <v>1</v>
      </c>
      <c>
        <is>
          <t>MANİSA</t>
        </is>
      </c>
      <c>
        <v>SALİHLİ</v>
      </c>
      <c>
        <is>
          <t>Dağıtım Transformatörü</t>
        </is>
      </c>
      <c>
        <v>SART TR-10 45-78-M00183_45-78-M00183_2355411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15.07.2023 17:31:13</t>
        </is>
      </c>
      <c>
        <is>
          <t>15.07.2023 18:06:00</t>
        </is>
      </c>
      <c>
        <v>0.579722222</v>
      </c>
      <c>
        <v>0</v>
      </c>
      <c>
        <v>105</v>
      </c>
      <c>
        <v>0</v>
      </c>
      <c>
        <v>3</v>
      </c>
      <c>
        <v>0</v>
      </c>
      <c>
        <v>1</v>
      </c>
      <c>
        <v>0</v>
      </c>
      <c>
        <v>0</v>
      </c>
      <c>
        <v>0</v>
      </c>
      <c>
        <v>10.059581832987101</v>
      </c>
      <c>
        <v>0</v>
      </c>
      <c>
        <v>2.0359064808798917</v>
      </c>
      <c>
        <v>0</v>
      </c>
      <c>
        <v>0.16990913875898045</v>
      </c>
      <c>
        <v>0</v>
      </c>
      <c>
        <v>0</v>
      </c>
      <c>
        <v>12.265397452625972</v>
      </c>
    </row>
    <row>
      <c>
        <v>2609717</v>
      </c>
      <c>
        <v>1</v>
      </c>
      <c>
        <is>
          <t>MANİSA</t>
        </is>
      </c>
      <c>
        <v>AKHİSAR</v>
      </c>
      <c>
        <is>
          <t>AG Fideri</t>
        </is>
      </c>
      <c>
        <v>TR-1/33 45-72-M00033_D_56391713_56391713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15.07.2023 18:55:34</t>
        </is>
      </c>
      <c>
        <is>
          <t>15.07.2023 19:26:27</t>
        </is>
      </c>
      <c>
        <v>0.514722222</v>
      </c>
      <c>
        <v>0</v>
      </c>
      <c>
        <v>201</v>
      </c>
      <c>
        <v>0</v>
      </c>
      <c>
        <v>0</v>
      </c>
      <c>
        <v>0</v>
      </c>
      <c>
        <v>14</v>
      </c>
      <c>
        <v>0</v>
      </c>
      <c>
        <v>0</v>
      </c>
      <c>
        <v>0</v>
      </c>
      <c>
        <v>19.56021439891732</v>
      </c>
      <c>
        <v>0</v>
      </c>
      <c>
        <v>0</v>
      </c>
      <c>
        <v>0</v>
      </c>
      <c>
        <v>5.1554157857591</v>
      </c>
      <c>
        <v>0</v>
      </c>
      <c>
        <v>0</v>
      </c>
      <c>
        <v>24.71563018467642</v>
      </c>
    </row>
    <row>
      <c>
        <v>2609027</v>
      </c>
      <c>
        <v>1</v>
      </c>
      <c>
        <is>
          <t>MANİSA</t>
        </is>
      </c>
      <c>
        <v>ŞEHZADELER</v>
      </c>
      <c>
        <is>
          <t>Dağıtım Transformatörü</t>
        </is>
      </c>
      <c>
        <v>DM-8/29 45-71-M00157_45-71-M00157_2362046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15.07.2023 12:06:39</t>
        </is>
      </c>
      <c>
        <is>
          <t>15.07.2023 14:17:00</t>
        </is>
      </c>
      <c>
        <v>2.1725</v>
      </c>
      <c>
        <v>0</v>
      </c>
      <c>
        <v>354</v>
      </c>
      <c>
        <v>0</v>
      </c>
      <c>
        <v>0</v>
      </c>
      <c>
        <v>0</v>
      </c>
      <c>
        <v>58</v>
      </c>
      <c>
        <v>0</v>
      </c>
      <c>
        <v>0</v>
      </c>
      <c>
        <v>0</v>
      </c>
      <c>
        <v>150.47416946033502</v>
      </c>
      <c>
        <v>0</v>
      </c>
      <c>
        <v>0</v>
      </c>
      <c>
        <v>0</v>
      </c>
      <c>
        <v>222.9003069771693</v>
      </c>
      <c>
        <v>0</v>
      </c>
      <c>
        <v>0</v>
      </c>
      <c>
        <v>373.3744764375043</v>
      </c>
    </row>
    <row>
      <c>
        <v>2609170</v>
      </c>
      <c>
        <v>1</v>
      </c>
      <c>
        <is>
          <t>MANİSA</t>
        </is>
      </c>
      <c>
        <v>SALİHLİ</v>
      </c>
      <c>
        <is>
          <t>AG Fideri</t>
        </is>
      </c>
      <c>
        <v>TR-99/A 45-78-L00184_49361423_56387726_56387726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15.07.2023 14:09:43</t>
        </is>
      </c>
      <c>
        <is>
          <t>15.07.2023 15:12:25</t>
        </is>
      </c>
      <c>
        <v>1.045</v>
      </c>
      <c>
        <v>0</v>
      </c>
      <c>
        <v>199</v>
      </c>
      <c>
        <v>0</v>
      </c>
      <c>
        <v>0</v>
      </c>
      <c>
        <v>0</v>
      </c>
      <c>
        <v>10</v>
      </c>
      <c>
        <v>0</v>
      </c>
      <c>
        <v>0</v>
      </c>
      <c>
        <v>0</v>
      </c>
      <c>
        <v>41.98614965785096</v>
      </c>
      <c>
        <v>0</v>
      </c>
      <c>
        <v>0</v>
      </c>
      <c>
        <v>0</v>
      </c>
      <c>
        <v>16.29827073393207</v>
      </c>
      <c>
        <v>0</v>
      </c>
      <c>
        <v>0</v>
      </c>
      <c>
        <v>58.28442039178303</v>
      </c>
    </row>
    <row>
      <c>
        <v>2608692</v>
      </c>
      <c>
        <v>1</v>
      </c>
      <c>
        <is>
          <t>İZMİR</t>
        </is>
      </c>
      <c>
        <v>BORNOVA</v>
      </c>
      <c>
        <is>
          <t>OG Fideri</t>
        </is>
      </c>
      <c>
        <v>K-4296 35-02-K04296_K-1496 K02_2041256</v>
      </c>
      <c>
        <v>OG Yeraltı Kablo Arızası</v>
      </c>
      <c>
        <v>Dağıtım-OG</v>
      </c>
      <c>
        <v>Uzun</v>
      </c>
      <c>
        <v>Şebeke işletmecisi</v>
      </c>
      <c>
        <v>Bildirimsiz</v>
      </c>
      <c>
        <is>
          <t>15.07.2023 00:21:23</t>
        </is>
      </c>
      <c>
        <is>
          <t>15.07.2023 01:43:50</t>
        </is>
      </c>
      <c>
        <v>1.374166666</v>
      </c>
      <c>
        <v>0</v>
      </c>
      <c>
        <v>1688</v>
      </c>
      <c>
        <v>0</v>
      </c>
      <c>
        <v>0</v>
      </c>
      <c>
        <v>1</v>
      </c>
      <c>
        <v>94</v>
      </c>
      <c>
        <v>0</v>
      </c>
      <c>
        <v>0</v>
      </c>
      <c>
        <v>0</v>
      </c>
      <c>
        <v>436.46958970430234</v>
      </c>
      <c>
        <v>0</v>
      </c>
      <c>
        <v>0</v>
      </c>
      <c>
        <v>13.384139984990462</v>
      </c>
      <c>
        <v>265.6595358513549</v>
      </c>
      <c>
        <v>0</v>
      </c>
      <c>
        <v>0</v>
      </c>
      <c>
        <v>715.5132655406477</v>
      </c>
    </row>
    <row>
      <c>
        <v>2609047</v>
      </c>
      <c>
        <v>1</v>
      </c>
      <c>
        <is>
          <t>İZMİR</t>
        </is>
      </c>
      <c>
        <v>KINIK</v>
      </c>
      <c>
        <is>
          <t>DM</t>
        </is>
      </c>
      <c>
        <v>YAYAKENT DM 35-24-M00209_BALABAN M05_72093612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15.07.2023 12:22:53</t>
        </is>
      </c>
      <c>
        <is>
          <t>15.07.2023 13:44:00</t>
        </is>
      </c>
      <c>
        <v>1.351944444</v>
      </c>
      <c>
        <v>0</v>
      </c>
      <c>
        <v>1083</v>
      </c>
      <c>
        <v>5</v>
      </c>
      <c>
        <v>245</v>
      </c>
      <c>
        <v>5</v>
      </c>
      <c>
        <v>182</v>
      </c>
      <c>
        <v>0</v>
      </c>
      <c>
        <v>0</v>
      </c>
      <c>
        <v>0</v>
      </c>
      <c>
        <v>270.3683494575021</v>
      </c>
      <c>
        <v>30.37836500854714</v>
      </c>
      <c>
        <v>880.9121286134886</v>
      </c>
      <c>
        <v>26.31903526134807</v>
      </c>
      <c>
        <v>324.41950570945795</v>
      </c>
      <c>
        <v>0</v>
      </c>
      <c>
        <v>0</v>
      </c>
      <c>
        <v>1532.3973840503438</v>
      </c>
    </row>
    <row>
      <c>
        <v>2609239</v>
      </c>
      <c>
        <v>1</v>
      </c>
      <c>
        <is>
          <t>MANİSA</t>
        </is>
      </c>
      <c>
        <v>SALİHLİ</v>
      </c>
      <c>
        <is>
          <t>Kullanıcı Bağlantı Hattı</t>
        </is>
      </c>
      <c>
        <v>TR-110 45-78-L00110_953260259_953260259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15.07.2023 15:05:44</t>
        </is>
      </c>
      <c>
        <is>
          <t>15.07.2023 17:07:24</t>
        </is>
      </c>
      <c>
        <v>2.027777777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0.35088937178940666</v>
      </c>
      <c>
        <v>0</v>
      </c>
      <c>
        <v>0</v>
      </c>
      <c>
        <v>0</v>
      </c>
      <c>
        <v>0</v>
      </c>
      <c>
        <v>0</v>
      </c>
      <c>
        <v>0</v>
      </c>
      <c>
        <v>0.35088937178940666</v>
      </c>
    </row>
    <row>
      <c>
        <v>2609817</v>
      </c>
      <c>
        <v>1</v>
      </c>
      <c>
        <is>
          <t>İZMİR</t>
        </is>
      </c>
      <c>
        <v>BORNOVA</v>
      </c>
      <c>
        <is>
          <t>AG Fideri</t>
        </is>
      </c>
      <c>
        <v>K-2725 35-02-K02725_C_56382341_56382341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15.07.2023 19:45:06</t>
        </is>
      </c>
      <c>
        <is>
          <t>15.07.2023 21:01:04</t>
        </is>
      </c>
      <c>
        <v>1.266111111</v>
      </c>
      <c>
        <v>0</v>
      </c>
      <c>
        <v>190</v>
      </c>
      <c>
        <v>0</v>
      </c>
      <c>
        <v>0</v>
      </c>
      <c>
        <v>0</v>
      </c>
      <c>
        <v>26</v>
      </c>
      <c>
        <v>0</v>
      </c>
      <c>
        <v>0</v>
      </c>
      <c>
        <v>0</v>
      </c>
      <c>
        <v>67.2099424447136</v>
      </c>
      <c>
        <v>0</v>
      </c>
      <c>
        <v>0</v>
      </c>
      <c>
        <v>0</v>
      </c>
      <c>
        <v>25.643257190943146</v>
      </c>
      <c>
        <v>0</v>
      </c>
      <c>
        <v>0</v>
      </c>
      <c>
        <v>92.85319963565675</v>
      </c>
    </row>
    <row>
      <c>
        <v>2609780</v>
      </c>
      <c>
        <v>1</v>
      </c>
      <c>
        <is>
          <t>İZMİR</t>
        </is>
      </c>
      <c>
        <v>ÇEŞME</v>
      </c>
      <c>
        <is>
          <t>Saha Dağıtım Kutusu (SDK)</t>
        </is>
      </c>
      <c>
        <v>L-427 35-18-L00427_6348033 a1_5953573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15.07.2023 19:07:15</t>
        </is>
      </c>
      <c>
        <is>
          <t>15.07.2023 22:18:27</t>
        </is>
      </c>
      <c>
        <v>3.186666666</v>
      </c>
      <c>
        <v>0</v>
      </c>
      <c>
        <v>9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30.803880492111425</v>
      </c>
      <c>
        <v>0</v>
      </c>
      <c>
        <v>0</v>
      </c>
      <c>
        <v>0</v>
      </c>
      <c>
        <v>30.975318018862193</v>
      </c>
      <c>
        <v>0</v>
      </c>
      <c>
        <v>0</v>
      </c>
      <c>
        <v>61.779198510973615</v>
      </c>
    </row>
    <row>
      <c>
        <v>2609531</v>
      </c>
      <c>
        <v>1</v>
      </c>
      <c>
        <is>
          <t>MANİSA</t>
        </is>
      </c>
      <c>
        <v>SALİHLİ</v>
      </c>
      <c>
        <is>
          <t>OG Fideri</t>
        </is>
      </c>
      <c>
        <v>TR-84 45-78-L00084_TR-88 L02_2328611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15.07.2023 16:23:05</t>
        </is>
      </c>
      <c>
        <is>
          <t>15.07.2023 17:34:21</t>
        </is>
      </c>
      <c>
        <v>1.187777777</v>
      </c>
      <c>
        <v>0</v>
      </c>
      <c>
        <v>3304</v>
      </c>
      <c>
        <v>0</v>
      </c>
      <c>
        <v>0</v>
      </c>
      <c>
        <v>9</v>
      </c>
      <c>
        <v>193</v>
      </c>
      <c>
        <v>0</v>
      </c>
      <c>
        <v>0</v>
      </c>
      <c>
        <v>0</v>
      </c>
      <c>
        <v>801.7111820640863</v>
      </c>
      <c>
        <v>0</v>
      </c>
      <c>
        <v>0</v>
      </c>
      <c>
        <v>632.7645974514746</v>
      </c>
      <c>
        <v>280.26291058658074</v>
      </c>
      <c>
        <v>0</v>
      </c>
      <c>
        <v>0</v>
      </c>
      <c>
        <v>1714.7386901021418</v>
      </c>
    </row>
    <row>
      <c>
        <v>2610023</v>
      </c>
      <c>
        <v>1</v>
      </c>
      <c>
        <is>
          <t>İZMİR</t>
        </is>
      </c>
      <c>
        <v>ÇEŞME</v>
      </c>
      <c>
        <is>
          <t>Saha Dağıtım Kutusu (SDK)</t>
        </is>
      </c>
      <c>
        <v>L-239 BAYKAL 35-18-L00239_C c1b_5953782</v>
      </c>
      <c>
        <v>AG Box / Sdk Giriş Sigorta Atığı</v>
      </c>
      <c>
        <v>Dağıtım-AG</v>
      </c>
      <c>
        <v>Uzun</v>
      </c>
      <c>
        <v>Şebeke işletmecisi</v>
      </c>
      <c>
        <v>Bildirimsiz</v>
      </c>
      <c>
        <is>
          <t>15.07.2023 21:44:46</t>
        </is>
      </c>
      <c>
        <is>
          <t>15.07.2023 23:32:49</t>
        </is>
      </c>
      <c>
        <v>1.800833333</v>
      </c>
      <c>
        <v>0</v>
      </c>
      <c>
        <v>85</v>
      </c>
      <c>
        <v>0</v>
      </c>
      <c>
        <v>0</v>
      </c>
      <c>
        <v>0</v>
      </c>
      <c>
        <v>73</v>
      </c>
      <c>
        <v>0</v>
      </c>
      <c>
        <v>0</v>
      </c>
      <c>
        <v>0</v>
      </c>
      <c>
        <v>63.84705779157275</v>
      </c>
      <c>
        <v>0</v>
      </c>
      <c>
        <v>0</v>
      </c>
      <c>
        <v>0</v>
      </c>
      <c>
        <v>176.1670858928153</v>
      </c>
      <c>
        <v>0</v>
      </c>
      <c>
        <v>0</v>
      </c>
      <c>
        <v>240.01414368438805</v>
      </c>
    </row>
    <row>
      <c>
        <v>2609674</v>
      </c>
      <c>
        <v>1</v>
      </c>
      <c>
        <is>
          <t>İZMİR</t>
        </is>
      </c>
      <c>
        <v>FOÇA</v>
      </c>
      <c>
        <is>
          <t>Saha Dağıtım Kutusu (SDK)</t>
        </is>
      </c>
      <c>
        <v>FOÇA TR-46 35-23-L00046_42135219 f3b_42054557</v>
      </c>
      <c>
        <v>AG Box / Sdk Giriş Faz Sigorta Atığı</v>
      </c>
      <c>
        <v>Dağıtım-AG</v>
      </c>
      <c>
        <v>Uzun</v>
      </c>
      <c>
        <v>Şebeke işletmecisi</v>
      </c>
      <c>
        <v>Bildirimsiz</v>
      </c>
      <c>
        <is>
          <t>15.07.2023 18:32:03</t>
        </is>
      </c>
      <c>
        <is>
          <t>15.07.2023 19:55:02</t>
        </is>
      </c>
      <c>
        <v>1.383055555</v>
      </c>
      <c>
        <v>0</v>
      </c>
      <c>
        <v>97</v>
      </c>
      <c>
        <v>0</v>
      </c>
      <c>
        <v>0</v>
      </c>
      <c>
        <v>0</v>
      </c>
      <c>
        <v>69</v>
      </c>
      <c>
        <v>0</v>
      </c>
      <c>
        <v>0</v>
      </c>
      <c>
        <v>0</v>
      </c>
      <c>
        <v>29.688542670584308</v>
      </c>
      <c>
        <v>0</v>
      </c>
      <c>
        <v>0</v>
      </c>
      <c>
        <v>0</v>
      </c>
      <c>
        <v>132.6643664626826</v>
      </c>
      <c>
        <v>0</v>
      </c>
      <c>
        <v>0</v>
      </c>
      <c>
        <v>162.3529091332669</v>
      </c>
    </row>
    <row>
      <c>
        <v>2609631</v>
      </c>
      <c>
        <v>1</v>
      </c>
      <c>
        <is>
          <t>İZMİR</t>
        </is>
      </c>
      <c>
        <v>KONAK</v>
      </c>
      <c>
        <is>
          <t>Saha Dağıtım Kutusu (SDK)</t>
        </is>
      </c>
      <c>
        <v>K-1809 35-01-K01809_R 4R_5868222</v>
      </c>
      <c>
        <v>AG Box / Sdk Giriş Sigorta Atığı</v>
      </c>
      <c>
        <v>Dağıtım-AG</v>
      </c>
      <c>
        <v>Uzun</v>
      </c>
      <c>
        <v>Şebeke işletmecisi</v>
      </c>
      <c>
        <v>Bildirimsiz</v>
      </c>
      <c>
        <is>
          <t>15.07.2023 18:05:53</t>
        </is>
      </c>
      <c>
        <is>
          <t>15.07.2023 19:49:46</t>
        </is>
      </c>
      <c>
        <v>1.731388888</v>
      </c>
      <c>
        <v>0</v>
      </c>
      <c>
        <v>0</v>
      </c>
      <c>
        <v>0</v>
      </c>
      <c>
        <v>0</v>
      </c>
      <c>
        <v>0</v>
      </c>
      <c>
        <v>6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26.77878384154503</v>
      </c>
      <c>
        <v>0</v>
      </c>
      <c>
        <v>0</v>
      </c>
      <c>
        <v>26.77878384154503</v>
      </c>
    </row>
    <row>
      <c>
        <v>2610072</v>
      </c>
      <c>
        <v>1</v>
      </c>
      <c>
        <is>
          <t>MANİSA</t>
        </is>
      </c>
      <c>
        <v>ALAŞEHİR</v>
      </c>
      <c>
        <is>
          <t>Dağıtım Transformatörü</t>
        </is>
      </c>
      <c>
        <v>BELENYAKA TR-5 45-73-M00698_45-73-M00698_2353694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15.07.2023 22:41:01</t>
        </is>
      </c>
      <c>
        <is>
          <t>16.07.2023 00:03:45</t>
        </is>
      </c>
      <c>
        <v>1.378888888</v>
      </c>
      <c>
        <v>0</v>
      </c>
      <c>
        <v>34</v>
      </c>
      <c>
        <v>0</v>
      </c>
      <c>
        <v>17</v>
      </c>
      <c>
        <v>0</v>
      </c>
      <c>
        <v>4</v>
      </c>
      <c>
        <v>0</v>
      </c>
      <c>
        <v>0</v>
      </c>
      <c>
        <v>0</v>
      </c>
      <c>
        <v>17.132088842826054</v>
      </c>
      <c>
        <v>0</v>
      </c>
      <c>
        <v>25.593608008075602</v>
      </c>
      <c>
        <v>0</v>
      </c>
      <c>
        <v>4.961167576717619</v>
      </c>
      <c>
        <v>0</v>
      </c>
      <c>
        <v>0</v>
      </c>
      <c>
        <v>47.68686442761928</v>
      </c>
    </row>
    <row>
      <c>
        <v>2609482</v>
      </c>
      <c>
        <v>1</v>
      </c>
      <c>
        <is>
          <t>İZMİR</t>
        </is>
      </c>
      <c>
        <v>NARLIDERE</v>
      </c>
      <c>
        <is>
          <t>OG Fideri</t>
        </is>
      </c>
      <c>
        <v>K-997 35-07-K00997_ K04_88868771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15.07.2023 16:46:54</t>
        </is>
      </c>
      <c>
        <is>
          <t>15.07.2023 19:29:17</t>
        </is>
      </c>
      <c>
        <v>2.706388888</v>
      </c>
      <c>
        <v>0</v>
      </c>
      <c>
        <v>150</v>
      </c>
      <c>
        <v>0</v>
      </c>
      <c>
        <v>22</v>
      </c>
      <c>
        <v>0</v>
      </c>
      <c>
        <v>15</v>
      </c>
      <c>
        <v>0</v>
      </c>
      <c>
        <v>0</v>
      </c>
      <c>
        <v>0</v>
      </c>
      <c>
        <v>213.90461064922985</v>
      </c>
      <c>
        <v>0</v>
      </c>
      <c>
        <v>41.93460704342138</v>
      </c>
      <c>
        <v>0</v>
      </c>
      <c>
        <v>30.34724404003929</v>
      </c>
      <c>
        <v>0</v>
      </c>
      <c>
        <v>0</v>
      </c>
      <c>
        <v>286.18646173269053</v>
      </c>
    </row>
    <row>
      <c>
        <v>2608841</v>
      </c>
      <c>
        <v>1</v>
      </c>
      <c>
        <is>
          <t>İZMİR</t>
        </is>
      </c>
      <c>
        <v>ÖDEMİŞ</v>
      </c>
      <c>
        <is>
          <t>Dağıtım Transformatörü</t>
        </is>
      </c>
      <c>
        <v>TR-91 35-15-M00091_35-15-M00091_2364917</v>
      </c>
      <c>
        <v>Şebeke Bakım Çalışması</v>
      </c>
      <c>
        <v>Dağıtım-AG</v>
      </c>
      <c>
        <v>Uzun</v>
      </c>
      <c>
        <v>Şebeke işletmecisi</v>
      </c>
      <c>
        <v>Bildirimli</v>
      </c>
      <c>
        <is>
          <t>15.07.2023 09:07:56</t>
        </is>
      </c>
      <c>
        <is>
          <t>15.07.2023 15:55:05</t>
        </is>
      </c>
      <c>
        <v>6.785833333</v>
      </c>
      <c>
        <v>0</v>
      </c>
      <c>
        <v>409</v>
      </c>
      <c>
        <v>0</v>
      </c>
      <c>
        <v>0</v>
      </c>
      <c>
        <v>0</v>
      </c>
      <c>
        <v>80</v>
      </c>
      <c>
        <v>0</v>
      </c>
      <c>
        <v>0</v>
      </c>
      <c>
        <v>0</v>
      </c>
      <c>
        <v>519.6796176838476</v>
      </c>
      <c>
        <v>0</v>
      </c>
      <c>
        <v>0</v>
      </c>
      <c>
        <v>0</v>
      </c>
      <c>
        <v>626.1102233746462</v>
      </c>
      <c>
        <v>0</v>
      </c>
      <c>
        <v>0</v>
      </c>
      <c>
        <v>1145.789841058494</v>
      </c>
    </row>
    <row>
      <c>
        <v>2609382</v>
      </c>
      <c>
        <v>1</v>
      </c>
      <c>
        <is>
          <t>MANİSA</t>
        </is>
      </c>
      <c>
        <v>SALİHLİ</v>
      </c>
      <c>
        <is>
          <t>Kullanıcı Bağlantı Hattı</t>
        </is>
      </c>
      <c>
        <v>HASALAN TR-2 45-78-L00384_953301709_953301709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15.07.2023 15:56:13</t>
        </is>
      </c>
      <c>
        <is>
          <t>15.07.2023 16:41:48</t>
        </is>
      </c>
      <c>
        <v>0.759722222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0.5717003989041984</v>
      </c>
      <c>
        <v>0</v>
      </c>
      <c>
        <v>0</v>
      </c>
      <c>
        <v>0</v>
      </c>
      <c>
        <v>0</v>
      </c>
      <c>
        <v>0.5717003989041984</v>
      </c>
    </row>
    <row>
      <c>
        <v>2608996</v>
      </c>
      <c>
        <v>1</v>
      </c>
      <c>
        <is>
          <t>İZMİR</t>
        </is>
      </c>
      <c>
        <v>URLA</v>
      </c>
      <c>
        <is>
          <t>AG Fideri</t>
        </is>
      </c>
      <c>
        <v>BADEMLER TR-3 35-19-L00299_C_91383104_91383104</v>
      </c>
      <c>
        <v>AG Tel Kopuğu</v>
      </c>
      <c>
        <v>Dağıtım-AG</v>
      </c>
      <c>
        <v>Uzun</v>
      </c>
      <c>
        <v>Şebeke işletmecisi</v>
      </c>
      <c>
        <v>Bildirimsiz</v>
      </c>
      <c>
        <is>
          <t>15.07.2023 11:34:57</t>
        </is>
      </c>
      <c>
        <is>
          <t>15.07.2023 16:07:00</t>
        </is>
      </c>
      <c>
        <v>4.534166666</v>
      </c>
      <c>
        <v>0</v>
      </c>
      <c>
        <v>11</v>
      </c>
      <c>
        <v>0</v>
      </c>
      <c>
        <v>2</v>
      </c>
      <c>
        <v>0</v>
      </c>
      <c>
        <v>11</v>
      </c>
      <c>
        <v>0</v>
      </c>
      <c>
        <v>0</v>
      </c>
      <c>
        <v>0</v>
      </c>
      <c>
        <v>15.630348427769114</v>
      </c>
      <c>
        <v>0</v>
      </c>
      <c>
        <v>17.043889661751468</v>
      </c>
      <c>
        <v>0</v>
      </c>
      <c>
        <v>49.965025939229896</v>
      </c>
      <c>
        <v>0</v>
      </c>
      <c>
        <v>0</v>
      </c>
      <c>
        <v>82.63926402875049</v>
      </c>
    </row>
    <row>
      <c>
        <v>2609660</v>
      </c>
      <c>
        <v>1</v>
      </c>
      <c>
        <is>
          <t>İZMİR</t>
        </is>
      </c>
      <c>
        <v>BUCA</v>
      </c>
      <c>
        <is>
          <t>AG Fideri</t>
        </is>
      </c>
      <c>
        <v>K-1465 35-03-K01465_F_56363997_56363997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15.07.2023 18:19:52</t>
        </is>
      </c>
      <c>
        <is>
          <t>16.07.2023 02:00:21</t>
        </is>
      </c>
      <c>
        <v>7.674722222</v>
      </c>
      <c>
        <v>0</v>
      </c>
      <c>
        <v>300</v>
      </c>
      <c>
        <v>0</v>
      </c>
      <c>
        <v>0</v>
      </c>
      <c>
        <v>0</v>
      </c>
      <c>
        <v>14</v>
      </c>
      <c>
        <v>0</v>
      </c>
      <c>
        <v>0</v>
      </c>
      <c>
        <v>0</v>
      </c>
      <c>
        <v>601.4157593042491</v>
      </c>
      <c>
        <v>0</v>
      </c>
      <c>
        <v>0</v>
      </c>
      <c>
        <v>0</v>
      </c>
      <c>
        <v>112.01436674894205</v>
      </c>
      <c>
        <v>0</v>
      </c>
      <c>
        <v>0</v>
      </c>
      <c>
        <v>713.4301260531912</v>
      </c>
    </row>
    <row>
      <c>
        <v>2608950</v>
      </c>
      <c>
        <v>1</v>
      </c>
      <c>
        <is>
          <t>MANİSA</t>
        </is>
      </c>
      <c>
        <v>TURGUTLU</v>
      </c>
      <c>
        <is>
          <t>AG Fideri</t>
        </is>
      </c>
      <c>
        <v>ÇEPNİBEKTAŞ TR-1 45-83-L00300_A_56400730_56400730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15.07.2023 10:18:54</t>
        </is>
      </c>
      <c>
        <is>
          <t>15.07.2023 13:37:00</t>
        </is>
      </c>
      <c>
        <v>3.301666666</v>
      </c>
      <c>
        <v>0</v>
      </c>
      <c>
        <v>67</v>
      </c>
      <c>
        <v>0</v>
      </c>
      <c>
        <v>2</v>
      </c>
      <c>
        <v>0</v>
      </c>
      <c>
        <v>1</v>
      </c>
      <c>
        <v>0</v>
      </c>
      <c>
        <v>0</v>
      </c>
      <c>
        <v>0</v>
      </c>
      <c>
        <v>36.239289648664474</v>
      </c>
      <c>
        <v>0</v>
      </c>
      <c>
        <v>5.225340554389625</v>
      </c>
      <c>
        <v>0</v>
      </c>
      <c>
        <v>1.3169709042913604</v>
      </c>
      <c>
        <v>0</v>
      </c>
      <c>
        <v>0</v>
      </c>
      <c>
        <v>42.78160110734546</v>
      </c>
    </row>
    <row>
      <c>
        <v>2609637</v>
      </c>
      <c>
        <v>1</v>
      </c>
      <c>
        <is>
          <t>İZMİR</t>
        </is>
      </c>
      <c>
        <v>ÇEŞME</v>
      </c>
      <c>
        <is>
          <t>Dağıtım Transformatörü</t>
        </is>
      </c>
      <c>
        <v>L-239 BAYKAL 35-18-L00239_35-18-L00239_2358369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15.07.2023 18:14:28</t>
        </is>
      </c>
      <c>
        <is>
          <t>15.07.2023 20:44:59</t>
        </is>
      </c>
      <c>
        <v>2.508611111</v>
      </c>
      <c>
        <v>0</v>
      </c>
      <c>
        <v>168</v>
      </c>
      <c>
        <v>0</v>
      </c>
      <c>
        <v>0</v>
      </c>
      <c>
        <v>0</v>
      </c>
      <c>
        <v>104</v>
      </c>
      <c>
        <v>0</v>
      </c>
      <c>
        <v>0</v>
      </c>
      <c>
        <v>0</v>
      </c>
      <c>
        <v>196.07208716950097</v>
      </c>
      <c>
        <v>0</v>
      </c>
      <c>
        <v>0</v>
      </c>
      <c>
        <v>0</v>
      </c>
      <c>
        <v>482.6409076390382</v>
      </c>
      <c>
        <v>0</v>
      </c>
      <c>
        <v>0</v>
      </c>
      <c>
        <v>678.7129948085392</v>
      </c>
    </row>
    <row>
      <c>
        <v>2608827</v>
      </c>
      <c>
        <v>1</v>
      </c>
      <c>
        <is>
          <t>MANİSA</t>
        </is>
      </c>
      <c>
        <v>AHMETLİ</v>
      </c>
      <c>
        <is>
          <t>Dağıtım Transformatörü</t>
        </is>
      </c>
      <c>
        <v>KARAKÖY TR-2 45-84-L00042_45-84-L00042_2365077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15.07.2023 08:56:41</t>
        </is>
      </c>
      <c>
        <is>
          <t>15.07.2023 10:00:03</t>
        </is>
      </c>
      <c>
        <v>1.056111111</v>
      </c>
      <c>
        <v>0</v>
      </c>
      <c>
        <v>49</v>
      </c>
      <c>
        <v>0</v>
      </c>
      <c>
        <v>10</v>
      </c>
      <c>
        <v>0</v>
      </c>
      <c>
        <v>7</v>
      </c>
      <c>
        <v>0</v>
      </c>
      <c>
        <v>0</v>
      </c>
      <c>
        <v>0</v>
      </c>
      <c>
        <v>5.496845534736581</v>
      </c>
      <c>
        <v>0</v>
      </c>
      <c>
        <v>22.574014019051983</v>
      </c>
      <c>
        <v>0</v>
      </c>
      <c>
        <v>0.8569399576357688</v>
      </c>
      <c>
        <v>0</v>
      </c>
      <c>
        <v>0</v>
      </c>
      <c>
        <v>28.927799511424336</v>
      </c>
    </row>
    <row>
      <c>
        <v>2609491</v>
      </c>
      <c>
        <v>1</v>
      </c>
      <c>
        <is>
          <t>İZMİR</t>
        </is>
      </c>
      <c>
        <v>ÇİĞLİ</v>
      </c>
      <c>
        <is>
          <t>Saha Dağıtım Kutusu (SDK)</t>
        </is>
      </c>
      <c>
        <v>K-2764 35-09-K02764_D d1b_5874883</v>
      </c>
      <c>
        <v>AG Box / Sdk Giriş Sigorta Atığı</v>
      </c>
      <c>
        <v>Dağıtım-AG</v>
      </c>
      <c>
        <v>Uzun</v>
      </c>
      <c>
        <v>Şebeke işletmecisi</v>
      </c>
      <c>
        <v>Bildirimsiz</v>
      </c>
      <c>
        <is>
          <t>15.07.2023 17:00:03</t>
        </is>
      </c>
      <c>
        <is>
          <t>15.07.2023 18:22:11</t>
        </is>
      </c>
      <c>
        <v>1.368888888</v>
      </c>
      <c>
        <v>0</v>
      </c>
      <c>
        <v>150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44.27250517931716</v>
      </c>
      <c>
        <v>0</v>
      </c>
      <c>
        <v>0</v>
      </c>
      <c>
        <v>0</v>
      </c>
      <c>
        <v>7.717351353873592</v>
      </c>
      <c>
        <v>0</v>
      </c>
      <c>
        <v>0</v>
      </c>
      <c>
        <v>51.989856533190746</v>
      </c>
    </row>
    <row>
      <c>
        <v>2609368</v>
      </c>
      <c>
        <v>1</v>
      </c>
      <c>
        <is>
          <t>MANİSA</t>
        </is>
      </c>
      <c>
        <v>SOMA</v>
      </c>
      <c>
        <is>
          <t>AG Fideri</t>
        </is>
      </c>
      <c>
        <v>SOMA TR-12/2 45-82-M00087_A_56404252_56404252</v>
      </c>
      <c>
        <v>AG Tel Kopuğu</v>
      </c>
      <c>
        <v>Dağıtım-AG</v>
      </c>
      <c>
        <v>Uzun</v>
      </c>
      <c>
        <v>Şebeke işletmecisi</v>
      </c>
      <c>
        <v>Bildirimsiz</v>
      </c>
      <c>
        <is>
          <t>15.07.2023 15:44:27</t>
        </is>
      </c>
      <c>
        <is>
          <t>15.07.2023 17:00:37</t>
        </is>
      </c>
      <c>
        <v>1.269444444</v>
      </c>
      <c>
        <v>0</v>
      </c>
      <c>
        <v>375</v>
      </c>
      <c>
        <v>0</v>
      </c>
      <c>
        <v>0</v>
      </c>
      <c>
        <v>0</v>
      </c>
      <c>
        <v>10</v>
      </c>
      <c>
        <v>0</v>
      </c>
      <c>
        <v>0</v>
      </c>
      <c>
        <v>0</v>
      </c>
      <c>
        <v>79.20307130995069</v>
      </c>
      <c>
        <v>0</v>
      </c>
      <c>
        <v>0</v>
      </c>
      <c>
        <v>0</v>
      </c>
      <c>
        <v>13.882066674194192</v>
      </c>
      <c>
        <v>0</v>
      </c>
      <c>
        <v>0</v>
      </c>
      <c>
        <v>93.08513798414488</v>
      </c>
    </row>
    <row>
      <c>
        <v>2609746</v>
      </c>
      <c>
        <v>1</v>
      </c>
      <c>
        <is>
          <t>MANİSA</t>
        </is>
      </c>
      <c>
        <v>ŞEHZADELER</v>
      </c>
      <c>
        <is>
          <t>KÖK</t>
        </is>
      </c>
      <c>
        <v>BEYDERE KÖK 45-71-M00128_SELİMŞAHLAR M02_50217151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15.07.2023 19:11:23</t>
        </is>
      </c>
      <c>
        <is>
          <t>15.07.2023 20:03:28</t>
        </is>
      </c>
      <c>
        <v>0.868055555</v>
      </c>
      <c>
        <v>2</v>
      </c>
      <c>
        <v>1034</v>
      </c>
      <c>
        <v>100</v>
      </c>
      <c>
        <v>128</v>
      </c>
      <c>
        <v>8</v>
      </c>
      <c>
        <v>126</v>
      </c>
      <c>
        <v>4</v>
      </c>
      <c>
        <v>0</v>
      </c>
      <c>
        <v>6.453953436879297</v>
      </c>
      <c>
        <v>170.46176078102025</v>
      </c>
      <c>
        <v>938.9564199974749</v>
      </c>
      <c>
        <v>698.3605392160821</v>
      </c>
      <c>
        <v>51.42861125764737</v>
      </c>
      <c>
        <v>70.41575673789745</v>
      </c>
      <c>
        <v>147.83187915099924</v>
      </c>
      <c>
        <v>0</v>
      </c>
      <c>
        <v>2083.9089205780006</v>
      </c>
    </row>
    <row>
      <c>
        <v>2609414</v>
      </c>
      <c>
        <v>1</v>
      </c>
      <c>
        <is>
          <t>MANİSA</t>
        </is>
      </c>
      <c>
        <v>KULA</v>
      </c>
      <c>
        <is>
          <t>AG Fideri</t>
        </is>
      </c>
      <c>
        <v>TR-42 45-77-L00042_B_56395847_56395847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15.07.2023 16:15:13</t>
        </is>
      </c>
      <c>
        <is>
          <t>15.07.2023 19:00:33</t>
        </is>
      </c>
      <c>
        <v>2.755555555</v>
      </c>
      <c>
        <v>0</v>
      </c>
      <c>
        <v>34</v>
      </c>
      <c>
        <v>0</v>
      </c>
      <c>
        <v>1</v>
      </c>
      <c>
        <v>0</v>
      </c>
      <c>
        <v>1</v>
      </c>
      <c>
        <v>0</v>
      </c>
      <c>
        <v>0</v>
      </c>
      <c>
        <v>0</v>
      </c>
      <c>
        <v>12.234165819667922</v>
      </c>
      <c>
        <v>0</v>
      </c>
      <c>
        <v>0.1467449410699681</v>
      </c>
      <c>
        <v>0</v>
      </c>
      <c>
        <v>0.028235070888669167</v>
      </c>
      <c>
        <v>0</v>
      </c>
      <c>
        <v>0</v>
      </c>
      <c>
        <v>12.40914583162656</v>
      </c>
    </row>
    <row>
      <c>
        <v>2609497</v>
      </c>
      <c>
        <v>1</v>
      </c>
      <c>
        <is>
          <t>İZMİR</t>
        </is>
      </c>
      <c>
        <v>BAYRAKLI</v>
      </c>
      <c>
        <is>
          <t>Dağıtım Transformatörü</t>
        </is>
      </c>
      <c>
        <v>K-4715 35-02-K04715_35-02-K04715_2371748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15.07.2023 16:53:49</t>
        </is>
      </c>
      <c>
        <is>
          <t>15.07.2023 17:17:50</t>
        </is>
      </c>
      <c>
        <v>0.400277777</v>
      </c>
      <c>
        <v>0</v>
      </c>
      <c>
        <v>243</v>
      </c>
      <c>
        <v>0</v>
      </c>
      <c>
        <v>0</v>
      </c>
      <c>
        <v>0</v>
      </c>
      <c>
        <v>11</v>
      </c>
      <c>
        <v>0</v>
      </c>
      <c>
        <v>0</v>
      </c>
      <c>
        <v>0</v>
      </c>
      <c>
        <v>27.98923566262655</v>
      </c>
      <c>
        <v>0</v>
      </c>
      <c>
        <v>0</v>
      </c>
      <c>
        <v>0</v>
      </c>
      <c>
        <v>1.5600519288325332</v>
      </c>
      <c>
        <v>0</v>
      </c>
      <c>
        <v>0</v>
      </c>
      <c>
        <v>29.549287591459084</v>
      </c>
    </row>
    <row>
      <c>
        <v>2608810</v>
      </c>
      <c>
        <v>1</v>
      </c>
      <c>
        <is>
          <t>MANİSA</t>
        </is>
      </c>
      <c>
        <v>ŞEHZADELER</v>
      </c>
      <c>
        <is>
          <t>DM</t>
        </is>
      </c>
      <c>
        <v>DM-9 45-71-M00386_DM-5 M04_66185018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15.07.2023 08:25:52</t>
        </is>
      </c>
      <c>
        <is>
          <t>15.07.2023 08:54:22</t>
        </is>
      </c>
      <c>
        <v>0.475</v>
      </c>
      <c>
        <v>0</v>
      </c>
      <c>
        <v>851</v>
      </c>
      <c>
        <v>0</v>
      </c>
      <c>
        <v>10</v>
      </c>
      <c>
        <v>14</v>
      </c>
      <c>
        <v>73</v>
      </c>
      <c>
        <v>0</v>
      </c>
      <c>
        <v>1</v>
      </c>
      <c>
        <v>0</v>
      </c>
      <c>
        <v>75.81997021433114</v>
      </c>
      <c>
        <v>0</v>
      </c>
      <c>
        <v>3.8735800999714476</v>
      </c>
      <c>
        <v>960.3719654999597</v>
      </c>
      <c>
        <v>36.07061135582827</v>
      </c>
      <c>
        <v>0</v>
      </c>
      <c>
        <v>23.843800024996384</v>
      </c>
      <c>
        <v>1099.9799271950872</v>
      </c>
    </row>
    <row>
      <c>
        <v>2609892</v>
      </c>
      <c>
        <v>1</v>
      </c>
      <c>
        <is>
          <t>İZMİR</t>
        </is>
      </c>
      <c>
        <v>BERGAMA</v>
      </c>
      <c>
        <is>
          <t>Dağıtım Transformatörü</t>
        </is>
      </c>
      <c>
        <v>TR-116 35-16-L00116_35-16-L00116_2346931</v>
      </c>
      <c>
        <v>AG Hatta Ağaç Kesimi</v>
      </c>
      <c>
        <v>Dağıtım-AG</v>
      </c>
      <c>
        <v>Uzun</v>
      </c>
      <c>
        <v>Şebeke işletmecisi</v>
      </c>
      <c>
        <v>Bildirimsiz</v>
      </c>
      <c>
        <is>
          <t>15.07.2023 20:24:28</t>
        </is>
      </c>
      <c>
        <is>
          <t>15.07.2023 21:13:05</t>
        </is>
      </c>
      <c>
        <v>0.810277777</v>
      </c>
      <c>
        <v>0</v>
      </c>
      <c>
        <v>6</v>
      </c>
      <c>
        <v>0</v>
      </c>
      <c>
        <v>27</v>
      </c>
      <c>
        <v>0</v>
      </c>
      <c>
        <v>4</v>
      </c>
      <c>
        <v>0</v>
      </c>
      <c>
        <v>0</v>
      </c>
      <c>
        <v>0</v>
      </c>
      <c>
        <v>1.225805669099023</v>
      </c>
      <c>
        <v>0</v>
      </c>
      <c>
        <v>31.37429925829364</v>
      </c>
      <c>
        <v>0</v>
      </c>
      <c>
        <v>0.6409266208012238</v>
      </c>
      <c>
        <v>0</v>
      </c>
      <c>
        <v>0</v>
      </c>
      <c>
        <v>33.24103154819389</v>
      </c>
    </row>
    <row>
      <c>
        <v>2609952</v>
      </c>
      <c>
        <v>1</v>
      </c>
      <c>
        <is>
          <t>MANİSA</t>
        </is>
      </c>
      <c>
        <v>TURGUTLU</v>
      </c>
      <c>
        <is>
          <t>AG Fideri</t>
        </is>
      </c>
      <c>
        <v>AKÇAPINAR TR-2 45-83-L00439_C_56395026_56395026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15.07.2023 18:15:48</t>
        </is>
      </c>
      <c>
        <is>
          <t>15.07.2023 23:25:58</t>
        </is>
      </c>
      <c>
        <v>5.169444444</v>
      </c>
      <c>
        <v>0</v>
      </c>
      <c>
        <v>76</v>
      </c>
      <c>
        <v>0</v>
      </c>
      <c>
        <v>2</v>
      </c>
      <c>
        <v>0</v>
      </c>
      <c>
        <v>16</v>
      </c>
      <c>
        <v>0</v>
      </c>
      <c>
        <v>0</v>
      </c>
      <c>
        <v>0</v>
      </c>
      <c>
        <v>95.46662143999725</v>
      </c>
      <c>
        <v>0</v>
      </c>
      <c>
        <v>27.5366566529166</v>
      </c>
      <c>
        <v>0</v>
      </c>
      <c>
        <v>63.27205812538551</v>
      </c>
      <c>
        <v>0</v>
      </c>
      <c>
        <v>0</v>
      </c>
      <c>
        <v>186.27533621829937</v>
      </c>
    </row>
    <row>
      <c>
        <v>2609159</v>
      </c>
      <c>
        <v>1</v>
      </c>
      <c>
        <is>
          <t>MANİSA</t>
        </is>
      </c>
      <c>
        <v>TURGUTLU</v>
      </c>
      <c>
        <is>
          <t>AG Fideri</t>
        </is>
      </c>
      <c>
        <v>TR-2/115 45-83-L00115_B_56401683_56401683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15.07.2023 14:03:54</t>
        </is>
      </c>
      <c>
        <is>
          <t>15.07.2023 16:23:58</t>
        </is>
      </c>
      <c>
        <v>2.334444444</v>
      </c>
      <c>
        <v>0</v>
      </c>
      <c>
        <v>489</v>
      </c>
      <c>
        <v>0</v>
      </c>
      <c>
        <v>0</v>
      </c>
      <c>
        <v>0</v>
      </c>
      <c>
        <v>51</v>
      </c>
      <c>
        <v>0</v>
      </c>
      <c>
        <v>0</v>
      </c>
      <c>
        <v>0</v>
      </c>
      <c>
        <v>206.28197652208726</v>
      </c>
      <c>
        <v>0</v>
      </c>
      <c>
        <v>0</v>
      </c>
      <c>
        <v>0</v>
      </c>
      <c>
        <v>35.80092588752625</v>
      </c>
      <c>
        <v>0</v>
      </c>
      <c>
        <v>0</v>
      </c>
      <c>
        <v>242.0829024096135</v>
      </c>
    </row>
    <row>
      <c>
        <v>2609554</v>
      </c>
      <c>
        <v>1</v>
      </c>
      <c>
        <is>
          <t>İZMİR</t>
        </is>
      </c>
      <c>
        <v>ÇEŞME</v>
      </c>
      <c>
        <is>
          <t>OG Fideri</t>
        </is>
      </c>
      <c>
        <v>L-239 BAYKAL 35-18-L00239_ L01_2326706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15.07.2023 17:17:34</t>
        </is>
      </c>
      <c>
        <is>
          <t>15.07.2023 18:13:16</t>
        </is>
      </c>
      <c>
        <v>0.928333333</v>
      </c>
      <c>
        <v>0</v>
      </c>
      <c>
        <v>111</v>
      </c>
      <c>
        <v>0</v>
      </c>
      <c>
        <v>0</v>
      </c>
      <c>
        <v>0</v>
      </c>
      <c>
        <v>53</v>
      </c>
      <c>
        <v>0</v>
      </c>
      <c>
        <v>0</v>
      </c>
      <c>
        <v>0</v>
      </c>
      <c>
        <v>50.52335314015632</v>
      </c>
      <c>
        <v>0</v>
      </c>
      <c>
        <v>0</v>
      </c>
      <c>
        <v>0</v>
      </c>
      <c>
        <v>91.00143104942727</v>
      </c>
      <c>
        <v>0</v>
      </c>
      <c>
        <v>0</v>
      </c>
      <c>
        <v>141.52478418958358</v>
      </c>
    </row>
    <row>
      <c>
        <v>2609955</v>
      </c>
      <c>
        <v>1</v>
      </c>
      <c>
        <is>
          <t>İZMİR</t>
        </is>
      </c>
      <c>
        <v>KİRAZ</v>
      </c>
      <c>
        <is>
          <t>Dağıtım Transformatörü</t>
        </is>
      </c>
      <c>
        <v>UMURLU TR-4 35-31-L00359_35-31-L00359_2365357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15.07.2023 21:01:22</t>
        </is>
      </c>
      <c>
        <is>
          <t>15.07.2023 22:29:30</t>
        </is>
      </c>
      <c>
        <v>1.468888888</v>
      </c>
      <c>
        <v>0</v>
      </c>
      <c>
        <v>40</v>
      </c>
      <c>
        <v>0</v>
      </c>
      <c>
        <v>5</v>
      </c>
      <c>
        <v>0</v>
      </c>
      <c>
        <v>3</v>
      </c>
      <c>
        <v>0</v>
      </c>
      <c>
        <v>0</v>
      </c>
      <c>
        <v>0</v>
      </c>
      <c>
        <v>9.48575976152247</v>
      </c>
      <c>
        <v>0</v>
      </c>
      <c>
        <v>0.7856879664789027</v>
      </c>
      <c>
        <v>0</v>
      </c>
      <c>
        <v>0.30360867425996435</v>
      </c>
      <c>
        <v>0</v>
      </c>
      <c>
        <v>0</v>
      </c>
      <c>
        <v>10.575056402261337</v>
      </c>
    </row>
    <row>
      <c>
        <v>2609932</v>
      </c>
      <c>
        <v>1</v>
      </c>
      <c>
        <is>
          <t>MANİSA</t>
        </is>
      </c>
      <c>
        <v>KÖPRÜBAŞI</v>
      </c>
      <c>
        <is>
          <t>KÖK</t>
        </is>
      </c>
      <c>
        <v>UĞURLU KÖK 45-86-M00045_GÜNDOĞDU UĞURLU M02_72226019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15.07.2023 20:40:36</t>
        </is>
      </c>
      <c>
        <is>
          <t>15.07.2023 22:50:03</t>
        </is>
      </c>
      <c>
        <v>2.1575</v>
      </c>
      <c>
        <v>7</v>
      </c>
      <c>
        <v>305</v>
      </c>
      <c>
        <v>36</v>
      </c>
      <c>
        <v>132</v>
      </c>
      <c>
        <v>6</v>
      </c>
      <c>
        <v>20</v>
      </c>
      <c>
        <v>1</v>
      </c>
      <c>
        <v>0</v>
      </c>
      <c>
        <v>3.7066189613376004</v>
      </c>
      <c>
        <v>91.59669835641273</v>
      </c>
      <c>
        <v>1028.1860916052665</v>
      </c>
      <c>
        <v>352.3546040642197</v>
      </c>
      <c>
        <v>144.92965297933085</v>
      </c>
      <c>
        <v>30.361710357516877</v>
      </c>
      <c>
        <v>102.775652558715</v>
      </c>
      <c>
        <v>0</v>
      </c>
      <c>
        <v>1753.9110288827992</v>
      </c>
    </row>
    <row>
      <c>
        <v>2609242</v>
      </c>
      <c>
        <v>1</v>
      </c>
      <c>
        <is>
          <t>İZMİR</t>
        </is>
      </c>
      <c>
        <v>MENDERES</v>
      </c>
      <c>
        <is>
          <t>DM</t>
        </is>
      </c>
      <c>
        <v>İTOB DM 35-22-M00089_TEKELİ M10_2328009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15.07.2023 13:35:11</t>
        </is>
      </c>
      <c>
        <is>
          <t>15.07.2023 17:10:26</t>
        </is>
      </c>
      <c>
        <v>3.5875</v>
      </c>
      <c>
        <v>0</v>
      </c>
      <c>
        <v>18</v>
      </c>
      <c>
        <v>0</v>
      </c>
      <c>
        <v>5</v>
      </c>
      <c>
        <v>2</v>
      </c>
      <c>
        <v>18</v>
      </c>
      <c>
        <v>0</v>
      </c>
      <c>
        <v>0</v>
      </c>
      <c>
        <v>0</v>
      </c>
      <c>
        <v>16.590971403598893</v>
      </c>
      <c>
        <v>0</v>
      </c>
      <c>
        <v>17.306213834656365</v>
      </c>
      <c>
        <v>92.06634132721572</v>
      </c>
      <c>
        <v>44.700942309959046</v>
      </c>
      <c>
        <v>0</v>
      </c>
      <c>
        <v>0</v>
      </c>
      <c>
        <v>170.66446887543003</v>
      </c>
    </row>
    <row>
      <c>
        <v>2609079</v>
      </c>
      <c>
        <v>1</v>
      </c>
      <c>
        <is>
          <t>İZMİR</t>
        </is>
      </c>
      <c>
        <v>BORNOVA</v>
      </c>
      <c>
        <is>
          <t>Kullanıcı Bağlantı Hattı</t>
        </is>
      </c>
      <c>
        <v>M-1424 35-02-M01424_99610683_99610683</v>
      </c>
      <c>
        <v>AG Box / Sdk Abone Çıkış Sigorta Atığı</v>
      </c>
      <c>
        <v>Dağıtım-AG</v>
      </c>
      <c>
        <v>Uzun</v>
      </c>
      <c>
        <v>Şebeke işletmecisi</v>
      </c>
      <c>
        <v>Bildirimsiz</v>
      </c>
      <c>
        <is>
          <t>15.07.2023 12:49:07</t>
        </is>
      </c>
      <c>
        <is>
          <t>15.07.2023 13:49:08</t>
        </is>
      </c>
      <c>
        <v>1.000277777</v>
      </c>
      <c>
        <v>0</v>
      </c>
      <c>
        <v>0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1.7513719501638887</v>
      </c>
      <c>
        <v>0</v>
      </c>
      <c>
        <v>0</v>
      </c>
      <c>
        <v>1.7513719501638887</v>
      </c>
    </row>
    <row>
      <c>
        <v>2609056</v>
      </c>
      <c>
        <v>1</v>
      </c>
      <c>
        <is>
          <t>İZMİR</t>
        </is>
      </c>
      <c>
        <v>URLA</v>
      </c>
      <c>
        <is>
          <t>AG Fideri</t>
        </is>
      </c>
      <c>
        <v>TR-147 35-19-L00147_6902003_56354868_56354868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15.07.2023 11:34:51</t>
        </is>
      </c>
      <c>
        <is>
          <t>15.07.2023 15:12:00</t>
        </is>
      </c>
      <c>
        <v>3.619166666</v>
      </c>
      <c>
        <v>0</v>
      </c>
      <c>
        <v>77</v>
      </c>
      <c>
        <v>0</v>
      </c>
      <c>
        <v>3</v>
      </c>
      <c>
        <v>0</v>
      </c>
      <c>
        <v>7</v>
      </c>
      <c>
        <v>0</v>
      </c>
      <c>
        <v>0</v>
      </c>
      <c>
        <v>0</v>
      </c>
      <c>
        <v>78.41277140083693</v>
      </c>
      <c>
        <v>0</v>
      </c>
      <c>
        <v>1.114360178162098</v>
      </c>
      <c>
        <v>0</v>
      </c>
      <c>
        <v>27.322459456032288</v>
      </c>
      <c>
        <v>0</v>
      </c>
      <c>
        <v>0</v>
      </c>
      <c>
        <v>106.84959103503132</v>
      </c>
    </row>
    <row>
      <c>
        <v>2609740</v>
      </c>
      <c>
        <v>1</v>
      </c>
      <c>
        <is>
          <t>İZMİR</t>
        </is>
      </c>
      <c>
        <v>BORNOVA</v>
      </c>
      <c>
        <is>
          <t>Dağıtım Transformatörü</t>
        </is>
      </c>
      <c>
        <v>K-299 35-02-K00299_35-02-K00299_2377006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15.07.2023 19:07:17</t>
        </is>
      </c>
      <c>
        <is>
          <t>15.07.2023 20:24:38</t>
        </is>
      </c>
      <c>
        <v>1.289166666</v>
      </c>
      <c>
        <v>0</v>
      </c>
      <c>
        <v>282</v>
      </c>
      <c>
        <v>0</v>
      </c>
      <c>
        <v>0</v>
      </c>
      <c>
        <v>0</v>
      </c>
      <c>
        <v>42</v>
      </c>
      <c>
        <v>0</v>
      </c>
      <c>
        <v>0</v>
      </c>
      <c>
        <v>0</v>
      </c>
      <c>
        <v>97.21609989305546</v>
      </c>
      <c>
        <v>0</v>
      </c>
      <c>
        <v>0</v>
      </c>
      <c>
        <v>0</v>
      </c>
      <c>
        <v>51.09188286975394</v>
      </c>
      <c>
        <v>0</v>
      </c>
      <c>
        <v>0</v>
      </c>
      <c>
        <v>148.3079827628094</v>
      </c>
    </row>
    <row>
      <c>
        <v>2609222</v>
      </c>
      <c>
        <v>1</v>
      </c>
      <c>
        <is>
          <t>MANİSA</t>
        </is>
      </c>
      <c>
        <v>TURGUTLU</v>
      </c>
      <c>
        <is>
          <t>AG Fideri</t>
        </is>
      </c>
      <c>
        <v>TR-2/76 45-83-M00774__72374539_72374539</v>
      </c>
      <c>
        <v>AG Pano Faz Sigorta Atığı</v>
      </c>
      <c>
        <v>Dağıtım-AG</v>
      </c>
      <c>
        <v>Uzun</v>
      </c>
      <c>
        <v>Şebeke işletmecisi</v>
      </c>
      <c>
        <v>Bildirimsiz</v>
      </c>
      <c>
        <is>
          <t>15.07.2023 14:59:25</t>
        </is>
      </c>
      <c>
        <is>
          <t>15.07.2023 18:43:03</t>
        </is>
      </c>
      <c>
        <v>3.727222222</v>
      </c>
      <c>
        <v>0</v>
      </c>
      <c>
        <v>69</v>
      </c>
      <c>
        <v>0</v>
      </c>
      <c>
        <v>0</v>
      </c>
      <c>
        <v>0</v>
      </c>
      <c>
        <v>22</v>
      </c>
      <c>
        <v>0</v>
      </c>
      <c>
        <v>0</v>
      </c>
      <c>
        <v>0</v>
      </c>
      <c>
        <v>53.278201758358364</v>
      </c>
      <c>
        <v>0</v>
      </c>
      <c>
        <v>0</v>
      </c>
      <c>
        <v>0</v>
      </c>
      <c>
        <v>138.48692612664232</v>
      </c>
      <c>
        <v>0</v>
      </c>
      <c>
        <v>0</v>
      </c>
      <c>
        <v>191.76512788500068</v>
      </c>
    </row>
    <row>
      <c>
        <v>2609099</v>
      </c>
      <c>
        <v>1</v>
      </c>
      <c>
        <is>
          <t>İZMİR</t>
        </is>
      </c>
      <c>
        <v>BAYRAKLI</v>
      </c>
      <c>
        <is>
          <t>DM</t>
        </is>
      </c>
      <c>
        <v>OSMANGAZİ İM 35-02-A00004_MUHİTTİN ERENER K13_2101353</v>
      </c>
      <c>
        <v>Manevra</v>
      </c>
      <c>
        <v>Dağıtım-OG</v>
      </c>
      <c>
        <v>Kısa</v>
      </c>
      <c>
        <v>Şebeke işletmecisi</v>
      </c>
      <c>
        <v>Bildirimsiz</v>
      </c>
      <c>
        <is>
          <t>15.07.2023 13:12:51</t>
        </is>
      </c>
      <c>
        <is>
          <t>15.07.2023 13:15:29</t>
        </is>
      </c>
      <c>
        <v>0.043888888</v>
      </c>
      <c>
        <v>0</v>
      </c>
      <c>
        <v>4681</v>
      </c>
      <c>
        <v>0</v>
      </c>
      <c>
        <v>1</v>
      </c>
      <c>
        <v>0</v>
      </c>
      <c>
        <v>426</v>
      </c>
      <c>
        <v>0</v>
      </c>
      <c>
        <v>0</v>
      </c>
      <c>
        <v>0</v>
      </c>
      <c>
        <v>52.173383759645496</v>
      </c>
      <c>
        <v>0</v>
      </c>
      <c>
        <v>0.20462148294930466</v>
      </c>
      <c>
        <v>0</v>
      </c>
      <c>
        <v>24.995678308305457</v>
      </c>
      <c>
        <v>0</v>
      </c>
      <c>
        <v>0</v>
      </c>
      <c>
        <v>77.37368355090027</v>
      </c>
    </row>
    <row>
      <c>
        <v>2610032</v>
      </c>
      <c>
        <v>1</v>
      </c>
      <c>
        <is>
          <t>İZMİR</t>
        </is>
      </c>
      <c>
        <v>MENDERES</v>
      </c>
      <c>
        <is>
          <t>AG Fideri</t>
        </is>
      </c>
      <c>
        <v>GÜMÜLDÜR M-61 35-25-M00365_A_89227406_89227406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15.07.2023 22:01:16</t>
        </is>
      </c>
      <c>
        <is>
          <t>15.07.2023 23:07:19</t>
        </is>
      </c>
      <c>
        <v>1.100833333</v>
      </c>
      <c>
        <v>0</v>
      </c>
      <c>
        <v>31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11.416297506878223</v>
      </c>
      <c>
        <v>0</v>
      </c>
      <c>
        <v>0</v>
      </c>
      <c>
        <v>0</v>
      </c>
      <c>
        <v>1.9634576613054389</v>
      </c>
      <c>
        <v>0</v>
      </c>
      <c>
        <v>0</v>
      </c>
      <c>
        <v>13.379755168183662</v>
      </c>
    </row>
    <row>
      <c>
        <v>2609036</v>
      </c>
      <c>
        <v>1</v>
      </c>
      <c>
        <is>
          <t>İZMİR</t>
        </is>
      </c>
      <c>
        <v>ÇEŞME</v>
      </c>
      <c>
        <is>
          <t>Kullanıcı Bağlantı Hattı</t>
        </is>
      </c>
      <c>
        <v>L-347 MASİSA BURCU SİTESİ-2 35-18-L00347_950441917_950441917</v>
      </c>
      <c>
        <v>AG Branşman Yeraltı Kablo Arızası</v>
      </c>
      <c>
        <v>Dağıtım-AG</v>
      </c>
      <c>
        <v>Uzun</v>
      </c>
      <c>
        <v>Şebeke işletmecisi</v>
      </c>
      <c>
        <v>Bildirimsiz</v>
      </c>
      <c>
        <is>
          <t>15.07.2023 12:13:49</t>
        </is>
      </c>
      <c>
        <is>
          <t>15.07.2023 15:17:44</t>
        </is>
      </c>
      <c>
        <v>3.065277777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1.163878375094527</v>
      </c>
      <c>
        <v>0</v>
      </c>
      <c>
        <v>0</v>
      </c>
      <c>
        <v>0</v>
      </c>
      <c>
        <v>0</v>
      </c>
      <c>
        <v>0</v>
      </c>
      <c>
        <v>0</v>
      </c>
      <c>
        <v>1.163878375094527</v>
      </c>
    </row>
    <row>
      <c>
        <v>2609285</v>
      </c>
      <c>
        <v>1</v>
      </c>
      <c>
        <is>
          <t>İZMİR</t>
        </is>
      </c>
      <c>
        <v>TORBALI</v>
      </c>
      <c>
        <is>
          <t>Saha Dağıtım Kutusu (SDK)</t>
        </is>
      </c>
      <c>
        <v>TR-166 35-26-M00166_B b1_49434893</v>
      </c>
      <c>
        <v>AG Box / Sdk Giriş Sigorta Atığı</v>
      </c>
      <c>
        <v>Dağıtım-AG</v>
      </c>
      <c>
        <v>Uzun</v>
      </c>
      <c>
        <v>Şebeke işletmecisi</v>
      </c>
      <c>
        <v>Bildirimsiz</v>
      </c>
      <c>
        <is>
          <t>15.07.2023 14:34:33</t>
        </is>
      </c>
      <c>
        <is>
          <t>15.07.2023 16:14:07</t>
        </is>
      </c>
      <c>
        <v>1.659444444</v>
      </c>
      <c>
        <v>0</v>
      </c>
      <c>
        <v>17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7.216907643931761</v>
      </c>
      <c>
        <v>0</v>
      </c>
      <c>
        <v>0</v>
      </c>
      <c>
        <v>0</v>
      </c>
      <c>
        <v>3.017985155605</v>
      </c>
      <c>
        <v>0</v>
      </c>
      <c>
        <v>0</v>
      </c>
      <c>
        <v>10.23489279953676</v>
      </c>
    </row>
    <row>
      <c>
        <v>2609391</v>
      </c>
      <c>
        <v>1</v>
      </c>
      <c>
        <is>
          <t>İZMİR</t>
        </is>
      </c>
      <c>
        <v>MENEMEN</v>
      </c>
      <c>
        <is>
          <t>DM</t>
        </is>
      </c>
      <c>
        <v>MENEMEN İM 35-28-A00001_ŞEHİR-1 L04_88107206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15.07.2023 16:04:11</t>
        </is>
      </c>
      <c>
        <is>
          <t>15.07.2023 17:27:34</t>
        </is>
      </c>
      <c>
        <v>1.389722222</v>
      </c>
      <c>
        <v>1</v>
      </c>
      <c>
        <v>3395</v>
      </c>
      <c>
        <v>0</v>
      </c>
      <c>
        <v>15</v>
      </c>
      <c>
        <v>6</v>
      </c>
      <c>
        <v>496</v>
      </c>
      <c>
        <v>3</v>
      </c>
      <c>
        <v>0</v>
      </c>
      <c>
        <v>14.129453891582134</v>
      </c>
      <c>
        <v>1215.5605919899015</v>
      </c>
      <c>
        <v>0</v>
      </c>
      <c>
        <v>23.596371455904652</v>
      </c>
      <c>
        <v>347.0846554415829</v>
      </c>
      <c>
        <v>731.9608131136632</v>
      </c>
      <c>
        <v>131.25127896033447</v>
      </c>
      <c>
        <v>0</v>
      </c>
      <c>
        <v>2463.583164852969</v>
      </c>
    </row>
    <row>
      <c>
        <v>2609179</v>
      </c>
      <c>
        <v>1</v>
      </c>
      <c>
        <is>
          <t>İZMİR</t>
        </is>
      </c>
      <c>
        <v>TORBALI</v>
      </c>
      <c>
        <is>
          <t>DM</t>
        </is>
      </c>
      <c>
        <v>TAT DM 35-26-M00070_SEPİCİ GES M012_64662441</v>
      </c>
      <c>
        <v>OG Yeraltı Kablo Arızası</v>
      </c>
      <c>
        <v>Dağıtım-OG</v>
      </c>
      <c>
        <v>Uzun</v>
      </c>
      <c>
        <v>Şebeke işletmecisi</v>
      </c>
      <c>
        <v>Bildirimsiz</v>
      </c>
      <c>
        <is>
          <t>15.07.2023 14:24:01</t>
        </is>
      </c>
      <c>
        <is>
          <t>15.07.2023 17:22:49</t>
        </is>
      </c>
      <c>
        <v>2.98</v>
      </c>
      <c>
        <v>0</v>
      </c>
      <c>
        <v>0</v>
      </c>
      <c>
        <v>0</v>
      </c>
      <c>
        <v>0</v>
      </c>
      <c>
        <v>12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</row>
    <row>
      <c>
        <v>2609136</v>
      </c>
      <c>
        <v>1</v>
      </c>
      <c>
        <is>
          <t>İZMİR</t>
        </is>
      </c>
      <c>
        <v>MENDERES</v>
      </c>
      <c>
        <is>
          <t>Dağıtım Transformatörü</t>
        </is>
      </c>
      <c>
        <v>ÇUKURALTI M-37 35-25-M00078_35-25-M00078_2376689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15.07.2023 13:49:11</t>
        </is>
      </c>
      <c>
        <is>
          <t>15.07.2023 20:50:06</t>
        </is>
      </c>
      <c>
        <v>7.015277777</v>
      </c>
      <c>
        <v>0</v>
      </c>
      <c>
        <v>468</v>
      </c>
      <c>
        <v>0</v>
      </c>
      <c>
        <v>3</v>
      </c>
      <c>
        <v>0</v>
      </c>
      <c>
        <v>61</v>
      </c>
      <c>
        <v>0</v>
      </c>
      <c>
        <v>0</v>
      </c>
      <c>
        <v>0</v>
      </c>
      <c>
        <v>695.4207381130972</v>
      </c>
      <c>
        <v>0</v>
      </c>
      <c>
        <v>1.1575378647881183</v>
      </c>
      <c>
        <v>0</v>
      </c>
      <c>
        <v>607.3651854115591</v>
      </c>
      <c>
        <v>0</v>
      </c>
      <c>
        <v>0</v>
      </c>
      <c>
        <v>1303.9434613894443</v>
      </c>
    </row>
    <row>
      <c>
        <v>2609677</v>
      </c>
      <c>
        <v>1</v>
      </c>
      <c>
        <is>
          <t>İZMİR</t>
        </is>
      </c>
      <c>
        <v>BORNOVA</v>
      </c>
      <c>
        <is>
          <t>Dağıtım Transformatörü</t>
        </is>
      </c>
      <c>
        <v>K-3563 35-02-K03563_35-02-K03563_2348005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15.07.2023 18:32:38</t>
        </is>
      </c>
      <c>
        <is>
          <t>15.07.2023 19:30:15</t>
        </is>
      </c>
      <c>
        <v>0.960277777</v>
      </c>
      <c>
        <v>0</v>
      </c>
      <c>
        <v>419</v>
      </c>
      <c>
        <v>0</v>
      </c>
      <c>
        <v>0</v>
      </c>
      <c>
        <v>0</v>
      </c>
      <c>
        <v>78</v>
      </c>
      <c>
        <v>0</v>
      </c>
      <c>
        <v>0</v>
      </c>
      <c>
        <v>0</v>
      </c>
      <c>
        <v>108.42339006193313</v>
      </c>
      <c>
        <v>0</v>
      </c>
      <c>
        <v>0</v>
      </c>
      <c>
        <v>0</v>
      </c>
      <c>
        <v>47.9051156683225</v>
      </c>
      <c>
        <v>0</v>
      </c>
      <c>
        <v>0</v>
      </c>
      <c>
        <v>156.32850573025564</v>
      </c>
    </row>
    <row>
      <c>
        <v>2609185</v>
      </c>
      <c>
        <v>1</v>
      </c>
      <c>
        <is>
          <t>İZMİR</t>
        </is>
      </c>
      <c>
        <v>KARABURUN</v>
      </c>
      <c>
        <is>
          <t>OG Fideri</t>
        </is>
      </c>
      <c>
        <v>MERCANKÖY TR-2 35-21-M00032_MERCANKÖY TR-1 - DAĞITIM TRAFO MERCANKÖY TR-2 M01_72180996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15.07.2023 14:19:52</t>
        </is>
      </c>
      <c>
        <is>
          <t>15.07.2023 22:36:05</t>
        </is>
      </c>
      <c>
        <v>8.270277777</v>
      </c>
      <c>
        <v>0</v>
      </c>
      <c>
        <v>173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461.6726500862109</v>
      </c>
      <c>
        <v>0</v>
      </c>
      <c>
        <v>0</v>
      </c>
      <c>
        <v>0</v>
      </c>
      <c>
        <v>75.77348811856523</v>
      </c>
      <c>
        <v>0</v>
      </c>
      <c>
        <v>0</v>
      </c>
      <c>
        <v>537.4461382047762</v>
      </c>
    </row>
    <row>
      <c>
        <v>2609726</v>
      </c>
      <c>
        <v>1</v>
      </c>
      <c>
        <is>
          <t>MANİSA</t>
        </is>
      </c>
      <c>
        <v>TURGUTLU</v>
      </c>
      <c>
        <is>
          <t>AG Fideri</t>
        </is>
      </c>
      <c>
        <v>TR-2/115 45-83-L00115_A_91121441_91121441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15.07.2023 18:58:44</t>
        </is>
      </c>
      <c>
        <is>
          <t>15.07.2023 21:29:12</t>
        </is>
      </c>
      <c>
        <v>2.507777777</v>
      </c>
      <c>
        <v>0</v>
      </c>
      <c>
        <v>496</v>
      </c>
      <c>
        <v>0</v>
      </c>
      <c>
        <v>0</v>
      </c>
      <c>
        <v>0</v>
      </c>
      <c>
        <v>57</v>
      </c>
      <c>
        <v>0</v>
      </c>
      <c>
        <v>0</v>
      </c>
      <c>
        <v>0</v>
      </c>
      <c>
        <v>226.93067536284136</v>
      </c>
      <c>
        <v>0</v>
      </c>
      <c>
        <v>0</v>
      </c>
      <c>
        <v>0</v>
      </c>
      <c>
        <v>36.82572723808785</v>
      </c>
      <c>
        <v>0</v>
      </c>
      <c>
        <v>0</v>
      </c>
      <c>
        <v>263.7564026009292</v>
      </c>
    </row>
    <row>
      <c>
        <v>2609989</v>
      </c>
      <c>
        <v>1</v>
      </c>
      <c>
        <is>
          <t>MANİSA</t>
        </is>
      </c>
      <c>
        <v>ŞEHZADELER</v>
      </c>
      <c>
        <is>
          <t>KÖK</t>
        </is>
      </c>
      <c>
        <v>BEYDERE KÖK 45-71-M00128_ESKİ KARAAĞAÇLI M07_50217162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15.07.2023 21:25:26</t>
        </is>
      </c>
      <c>
        <is>
          <t>16.07.2023 00:59:10</t>
        </is>
      </c>
      <c>
        <v>3.562222222</v>
      </c>
      <c>
        <v>4</v>
      </c>
      <c>
        <v>31</v>
      </c>
      <c>
        <v>100</v>
      </c>
      <c>
        <v>88</v>
      </c>
      <c>
        <v>2</v>
      </c>
      <c>
        <v>4</v>
      </c>
      <c>
        <v>0</v>
      </c>
      <c>
        <v>0</v>
      </c>
      <c>
        <v>8.30757232291259</v>
      </c>
      <c>
        <v>37.82530034116046</v>
      </c>
      <c>
        <v>1276.4014408809162</v>
      </c>
      <c>
        <v>1120.5453064313797</v>
      </c>
      <c>
        <v>43.3658568968642</v>
      </c>
      <c>
        <v>14.645679486346038</v>
      </c>
      <c>
        <v>0</v>
      </c>
      <c>
        <v>0</v>
      </c>
      <c>
        <v>2501.091156359579</v>
      </c>
    </row>
    <row>
      <c>
        <v>2609371</v>
      </c>
      <c>
        <v>1</v>
      </c>
      <c>
        <is>
          <t>MANİSA</t>
        </is>
      </c>
      <c>
        <v>ALAŞEHİR</v>
      </c>
      <c>
        <is>
          <t>Dağıtım Transformatörü</t>
        </is>
      </c>
      <c>
        <v>TOYGAR TR-1 45-73-M00236_45-73-M00236_2354171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15.07.2023 15:47:51</t>
        </is>
      </c>
      <c>
        <is>
          <t>15.07.2023 17:25:04</t>
        </is>
      </c>
      <c>
        <v>1.620277777</v>
      </c>
      <c>
        <v>0</v>
      </c>
      <c>
        <v>165</v>
      </c>
      <c>
        <v>0</v>
      </c>
      <c>
        <v>0</v>
      </c>
      <c>
        <v>0</v>
      </c>
      <c>
        <v>8</v>
      </c>
      <c>
        <v>0</v>
      </c>
      <c>
        <v>0</v>
      </c>
      <c>
        <v>0</v>
      </c>
      <c>
        <v>50.995356200158774</v>
      </c>
      <c>
        <v>0</v>
      </c>
      <c>
        <v>0</v>
      </c>
      <c>
        <v>0</v>
      </c>
      <c>
        <v>4.8191989996476385</v>
      </c>
      <c>
        <v>0</v>
      </c>
      <c>
        <v>0</v>
      </c>
      <c>
        <v>55.814555199806414</v>
      </c>
    </row>
    <row>
      <c>
        <v>2610135</v>
      </c>
      <c>
        <v>1</v>
      </c>
      <c>
        <is>
          <t>MANİSA</t>
        </is>
      </c>
      <c>
        <v>SARIGÖL</v>
      </c>
      <c>
        <is>
          <t>AG Fideri</t>
        </is>
      </c>
      <c>
        <v>SARIGÖL TR-28 45-79-M00028_C_56402303_56402303</v>
      </c>
      <c>
        <v>Üçüncü Şahısların Vermiş Olduğu Hasarlar</v>
      </c>
      <c>
        <v>Dağıtım-AG</v>
      </c>
      <c>
        <v>Uzun</v>
      </c>
      <c>
        <v>Dışsal</v>
      </c>
      <c>
        <v>Bildirimsiz</v>
      </c>
      <c>
        <is>
          <t>15.07.2023 23:52:58</t>
        </is>
      </c>
      <c>
        <is>
          <t>16.07.2023 02:20:27</t>
        </is>
      </c>
      <c>
        <v>2.458055555</v>
      </c>
      <c>
        <v>0</v>
      </c>
      <c>
        <v>2</v>
      </c>
      <c>
        <v>0</v>
      </c>
      <c>
        <v>2</v>
      </c>
      <c>
        <v>0</v>
      </c>
      <c>
        <v>4</v>
      </c>
      <c>
        <v>0</v>
      </c>
      <c>
        <v>0</v>
      </c>
      <c>
        <v>0</v>
      </c>
      <c>
        <v>1.0123890472444024</v>
      </c>
      <c>
        <v>0</v>
      </c>
      <c>
        <v>12.03055620487939</v>
      </c>
      <c>
        <v>0</v>
      </c>
      <c>
        <v>9.52201330603897</v>
      </c>
      <c>
        <v>0</v>
      </c>
      <c>
        <v>0</v>
      </c>
      <c>
        <v>22.564958558162765</v>
      </c>
    </row>
    <row>
      <c>
        <v>2608976</v>
      </c>
      <c>
        <v>1</v>
      </c>
      <c>
        <is>
          <t>İZMİR</t>
        </is>
      </c>
      <c>
        <v>MENDERES</v>
      </c>
      <c>
        <is>
          <t>KÖK</t>
        </is>
      </c>
      <c>
        <v>TAHTALIÇAY KÖK (M-751) 35-22-M00145_M-52 BASIN YAYIN M05_2330031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15.07.2023 10:56:57</t>
        </is>
      </c>
      <c>
        <is>
          <t>15.07.2023 13:22:58</t>
        </is>
      </c>
      <c>
        <v>2.433611111</v>
      </c>
      <c>
        <v>5</v>
      </c>
      <c>
        <v>319</v>
      </c>
      <c>
        <v>5</v>
      </c>
      <c>
        <v>61</v>
      </c>
      <c>
        <v>15</v>
      </c>
      <c>
        <v>68</v>
      </c>
      <c>
        <v>1</v>
      </c>
      <c>
        <v>1</v>
      </c>
      <c>
        <v>7.450461890793081</v>
      </c>
      <c>
        <v>182.96126615943368</v>
      </c>
      <c>
        <v>170.94672918752477</v>
      </c>
      <c>
        <v>136.58932752368938</v>
      </c>
      <c>
        <v>250.02264948305213</v>
      </c>
      <c>
        <v>121.25127335016528</v>
      </c>
      <c>
        <v>192.6105753003592</v>
      </c>
      <c>
        <v>12.898864366389613</v>
      </c>
      <c>
        <v>1074.7311472614072</v>
      </c>
    </row>
    <row>
      <c>
        <v>2609640</v>
      </c>
      <c>
        <v>1</v>
      </c>
      <c>
        <is>
          <t>İZMİR</t>
        </is>
      </c>
      <c>
        <v>DİKİLİ</v>
      </c>
      <c>
        <is>
          <t>KÖK</t>
        </is>
      </c>
      <c>
        <v>KABAKUM KÖK-9 35-30-L00126_SALİHLER- BAHÇELİ L07_72067144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15.07.2023 18:13:22</t>
        </is>
      </c>
      <c>
        <is>
          <t>15.07.2023 19:02:20</t>
        </is>
      </c>
      <c>
        <v>0.816111111</v>
      </c>
      <c>
        <v>9</v>
      </c>
      <c>
        <v>1201</v>
      </c>
      <c>
        <v>24</v>
      </c>
      <c>
        <v>77</v>
      </c>
      <c>
        <v>9</v>
      </c>
      <c>
        <v>122</v>
      </c>
      <c>
        <v>1</v>
      </c>
      <c>
        <v>1</v>
      </c>
      <c>
        <v>7.8898599695426554</v>
      </c>
      <c>
        <v>177.46799630247696</v>
      </c>
      <c>
        <v>78.00352037968763</v>
      </c>
      <c>
        <v>39.20269848269872</v>
      </c>
      <c>
        <v>58.137896417608445</v>
      </c>
      <c>
        <v>127.90185479083154</v>
      </c>
      <c>
        <v>41.47710093770284</v>
      </c>
      <c>
        <v>0.46657140764605776</v>
      </c>
      <c>
        <v>530.5474986881948</v>
      </c>
    </row>
    <row>
      <c>
        <v>2608870</v>
      </c>
      <c>
        <v>1</v>
      </c>
      <c>
        <is>
          <t>MANİSA</t>
        </is>
      </c>
      <c>
        <v>ŞEHZADELER</v>
      </c>
      <c>
        <is>
          <t>OG Fideri</t>
        </is>
      </c>
      <c>
        <v>GÜZELKÖY KÖK 45-71-M00123_HatBaşıAyırıcı_53134961 M03_53134961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15.07.2023 09:27:25</t>
        </is>
      </c>
      <c>
        <is>
          <t>15.07.2023 16:39:11</t>
        </is>
      </c>
      <c>
        <v>7.196111111</v>
      </c>
      <c>
        <v>0</v>
      </c>
      <c>
        <v>0</v>
      </c>
      <c>
        <v>0</v>
      </c>
      <c>
        <v>27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345.4788230662752</v>
      </c>
      <c>
        <v>0</v>
      </c>
      <c>
        <v>2.9998770717654493</v>
      </c>
      <c>
        <v>0</v>
      </c>
      <c>
        <v>0</v>
      </c>
      <c>
        <v>348.47870013804067</v>
      </c>
    </row>
    <row>
      <c>
        <v>2608824</v>
      </c>
      <c>
        <v>1</v>
      </c>
      <c>
        <is>
          <t>İZMİR</t>
        </is>
      </c>
      <c>
        <v>MENEMEN</v>
      </c>
      <c>
        <is>
          <t>OG Fideri</t>
        </is>
      </c>
      <c>
        <v>DM-2/2 35-28-M00128_TR-90 M01_83507415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15.07.2023 08:48:18</t>
        </is>
      </c>
      <c>
        <is>
          <t>15.07.2023 09:21:00</t>
        </is>
      </c>
      <c>
        <v>0.545</v>
      </c>
      <c>
        <v>0</v>
      </c>
      <c>
        <v>15</v>
      </c>
      <c>
        <v>0</v>
      </c>
      <c>
        <v>3</v>
      </c>
      <c>
        <v>0</v>
      </c>
      <c>
        <v>6</v>
      </c>
      <c>
        <v>2</v>
      </c>
      <c>
        <v>0</v>
      </c>
      <c>
        <v>0</v>
      </c>
      <c>
        <v>1.7822175879956004</v>
      </c>
      <c>
        <v>0</v>
      </c>
      <c>
        <v>1.093820511654</v>
      </c>
      <c>
        <v>0</v>
      </c>
      <c>
        <v>1.5454193891434622</v>
      </c>
      <c>
        <v>16.011087645615895</v>
      </c>
      <c>
        <v>0</v>
      </c>
      <c>
        <v>20.432545134408958</v>
      </c>
    </row>
    <row>
      <c>
        <v>2609454</v>
      </c>
      <c>
        <v>1</v>
      </c>
      <c>
        <is>
          <t>İZMİR</t>
        </is>
      </c>
      <c>
        <v>BERGAMA</v>
      </c>
      <c>
        <is>
          <t>DM</t>
        </is>
      </c>
      <c>
        <v>KAVŞAK DM TR-154 35-16-L00154_TR-111 ÇIKIŞI L05_66050249</v>
      </c>
      <c>
        <v>Yangın</v>
      </c>
      <c>
        <v>Dağıtım-OG</v>
      </c>
      <c>
        <v>Uzun</v>
      </c>
      <c>
        <v>Şebeke işletmecisi</v>
      </c>
      <c>
        <v>Bildirimsiz</v>
      </c>
      <c>
        <is>
          <t>15.07.2023 16:37:51</t>
        </is>
      </c>
      <c>
        <is>
          <t>15.07.2023 18:29:28</t>
        </is>
      </c>
      <c>
        <v>1.860277777</v>
      </c>
      <c>
        <v>0</v>
      </c>
      <c>
        <v>721</v>
      </c>
      <c>
        <v>2</v>
      </c>
      <c>
        <v>27</v>
      </c>
      <c>
        <v>25</v>
      </c>
      <c>
        <v>94</v>
      </c>
      <c>
        <v>0</v>
      </c>
      <c>
        <v>0</v>
      </c>
      <c>
        <v>0</v>
      </c>
      <c>
        <v>239.77261612364828</v>
      </c>
      <c>
        <v>3.066895867611212</v>
      </c>
      <c>
        <v>55.86486821566698</v>
      </c>
      <c>
        <v>158.49348473672393</v>
      </c>
      <c>
        <v>214.12498383772854</v>
      </c>
      <c>
        <v>0</v>
      </c>
      <c>
        <v>0</v>
      </c>
      <c>
        <v>671.322848781379</v>
      </c>
    </row>
    <row>
      <c>
        <v>2609116</v>
      </c>
      <c>
        <v>1</v>
      </c>
      <c>
        <is>
          <t>MANİSA</t>
        </is>
      </c>
      <c>
        <v>SALİHLİ</v>
      </c>
      <c>
        <is>
          <t>AG Fideri</t>
        </is>
      </c>
      <c>
        <v>DURASILLI TR-5 45-78-M01116_49274761_56391785_56391785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15.07.2023 13:26:43</t>
        </is>
      </c>
      <c>
        <is>
          <t>15.07.2023 14:07:59</t>
        </is>
      </c>
      <c>
        <v>0.687777777</v>
      </c>
      <c>
        <v>0</v>
      </c>
      <c>
        <v>47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5.779401223819744</v>
      </c>
      <c>
        <v>0</v>
      </c>
      <c>
        <v>0</v>
      </c>
      <c>
        <v>0</v>
      </c>
      <c>
        <v>0.03558169279464525</v>
      </c>
      <c>
        <v>0</v>
      </c>
      <c>
        <v>0</v>
      </c>
      <c>
        <v>5.814982916614389</v>
      </c>
    </row>
    <row>
      <c>
        <v>2609703</v>
      </c>
      <c>
        <v>1</v>
      </c>
      <c>
        <is>
          <t>MANİSA</t>
        </is>
      </c>
      <c>
        <v>YUNUSEMRE</v>
      </c>
      <c>
        <is>
          <t>Dağıtım Transformatörü</t>
        </is>
      </c>
      <c>
        <v>EVRENOS TR-3 45-71-M01411_45-71-M01411_2371340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15.07.2023 18:47:03</t>
        </is>
      </c>
      <c>
        <is>
          <t>16.07.2023 02:12:38</t>
        </is>
      </c>
      <c>
        <v>7.426388888</v>
      </c>
      <c>
        <v>0</v>
      </c>
      <c>
        <v>321</v>
      </c>
      <c>
        <v>0</v>
      </c>
      <c>
        <v>3</v>
      </c>
      <c>
        <v>0</v>
      </c>
      <c>
        <v>24</v>
      </c>
      <c>
        <v>0</v>
      </c>
      <c>
        <v>0</v>
      </c>
      <c>
        <v>0</v>
      </c>
      <c>
        <v>445.0053557075561</v>
      </c>
      <c>
        <v>0</v>
      </c>
      <c>
        <v>45.080276090162826</v>
      </c>
      <c>
        <v>0</v>
      </c>
      <c>
        <v>144.41116671128898</v>
      </c>
      <c>
        <v>0</v>
      </c>
      <c>
        <v>0</v>
      </c>
      <c>
        <v>634.4967985090079</v>
      </c>
    </row>
    <row>
      <c>
        <v>2610141</v>
      </c>
      <c>
        <v>1</v>
      </c>
      <c>
        <is>
          <t>İZMİR</t>
        </is>
      </c>
      <c>
        <v>KONAK</v>
      </c>
      <c>
        <is>
          <t>Kullanıcı Bağlantı Hattı</t>
        </is>
      </c>
      <c>
        <v>K-1809 35-01-K01809_912067036_912067036</v>
      </c>
      <c>
        <v>Üçüncü Şahısların Vermiş Olduğu Hasarlar</v>
      </c>
      <c>
        <v>Dağıtım-AG</v>
      </c>
      <c>
        <v>Uzun</v>
      </c>
      <c>
        <v>Şebeke işletmecisi</v>
      </c>
      <c>
        <v>Bildirimsiz</v>
      </c>
      <c>
        <is>
          <t>15.07.2023 23:39:34</t>
        </is>
      </c>
      <c>
        <is>
          <t>16.07.2023 03:48:56</t>
        </is>
      </c>
      <c>
        <v>4.156111111</v>
      </c>
      <c>
        <v>0</v>
      </c>
      <c>
        <v>0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2.6632915635865437</v>
      </c>
      <c>
        <v>0</v>
      </c>
      <c>
        <v>0</v>
      </c>
      <c>
        <v>2.6632915635865437</v>
      </c>
    </row>
    <row>
      <c>
        <v>2609408</v>
      </c>
      <c>
        <v>1</v>
      </c>
      <c>
        <is>
          <t>İZMİR</t>
        </is>
      </c>
      <c>
        <v>KARŞIYAKA</v>
      </c>
      <c>
        <is>
          <t>AG Fideri</t>
        </is>
      </c>
      <c>
        <v>K-4171 35-04-K04171_B_56378648_56378648</v>
      </c>
      <c>
        <v>AG Tel Kopuğu</v>
      </c>
      <c>
        <v>Dağıtım-AG</v>
      </c>
      <c>
        <v>Uzun</v>
      </c>
      <c>
        <v>Şebeke işletmecisi</v>
      </c>
      <c>
        <v>Bildirimsiz</v>
      </c>
      <c>
        <is>
          <t>15.07.2023 16:15:24</t>
        </is>
      </c>
      <c>
        <is>
          <t>15.07.2023 18:07:14</t>
        </is>
      </c>
      <c>
        <v>1.863888888</v>
      </c>
      <c>
        <v>0</v>
      </c>
      <c>
        <v>108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41.49668498514803</v>
      </c>
      <c>
        <v>0</v>
      </c>
      <c>
        <v>0</v>
      </c>
      <c>
        <v>0</v>
      </c>
      <c>
        <v>0.6867542213987895</v>
      </c>
      <c>
        <v>0</v>
      </c>
      <c>
        <v>0</v>
      </c>
      <c>
        <v>42.183439206546815</v>
      </c>
    </row>
    <row>
      <c>
        <v>2610095</v>
      </c>
      <c>
        <v>1</v>
      </c>
      <c>
        <is>
          <t>İZMİR</t>
        </is>
      </c>
      <c>
        <v>ÇEŞME</v>
      </c>
      <c>
        <is>
          <t>AG Fideri</t>
        </is>
      </c>
      <c>
        <v>L-337 35-18-L00337__72410507_72410507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15.07.2023 23:12:23</t>
        </is>
      </c>
      <c>
        <is>
          <t>16.07.2023 00:08:00</t>
        </is>
      </c>
      <c>
        <v>0.926944444</v>
      </c>
      <c>
        <v>0</v>
      </c>
      <c>
        <v>98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31.950498808014608</v>
      </c>
      <c>
        <v>0</v>
      </c>
      <c>
        <v>0</v>
      </c>
      <c>
        <v>0</v>
      </c>
      <c>
        <v>0.20406698881652222</v>
      </c>
      <c>
        <v>0</v>
      </c>
      <c>
        <v>0</v>
      </c>
      <c>
        <v>32.15456579683113</v>
      </c>
    </row>
    <row>
      <c>
        <v>2609849</v>
      </c>
      <c>
        <v>1</v>
      </c>
      <c>
        <is>
          <t>İZMİR</t>
        </is>
      </c>
      <c>
        <v>MENEMEN</v>
      </c>
      <c>
        <is>
          <t>AG Fideri</t>
        </is>
      </c>
      <c>
        <v>EMİRALEM TR-7 35-28-M00225_B_56365817_56365817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15.07.2023 20:02:50</t>
        </is>
      </c>
      <c>
        <is>
          <t>15.07.2023 21:51:06</t>
        </is>
      </c>
      <c>
        <v>1.804444444</v>
      </c>
      <c>
        <v>0</v>
      </c>
      <c>
        <v>96</v>
      </c>
      <c>
        <v>0</v>
      </c>
      <c>
        <v>1</v>
      </c>
      <c>
        <v>0</v>
      </c>
      <c>
        <v>5</v>
      </c>
      <c>
        <v>0</v>
      </c>
      <c>
        <v>0</v>
      </c>
      <c>
        <v>0</v>
      </c>
      <c>
        <v>38.67397801085067</v>
      </c>
      <c>
        <v>0</v>
      </c>
      <c>
        <v>0</v>
      </c>
      <c>
        <v>0</v>
      </c>
      <c>
        <v>9.651430008858004</v>
      </c>
      <c>
        <v>0</v>
      </c>
      <c>
        <v>0</v>
      </c>
      <c>
        <v>48.325408019708675</v>
      </c>
    </row>
    <row>
      <c>
        <v>2609219</v>
      </c>
      <c>
        <v>1</v>
      </c>
      <c>
        <is>
          <t>İZMİR</t>
        </is>
      </c>
      <c>
        <v>BERGAMA</v>
      </c>
      <c>
        <is>
          <t>DM</t>
        </is>
      </c>
      <c>
        <v>YUKARIBEY DM (TR-3) 35-16-M00866_AŞAĞICUMA DM M02_79464823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15.07.2023 14:55:20</t>
        </is>
      </c>
      <c>
        <is>
          <t>15.07.2023 17:29:43</t>
        </is>
      </c>
      <c>
        <v>2.573055555</v>
      </c>
      <c>
        <v>1</v>
      </c>
      <c>
        <v>1704</v>
      </c>
      <c>
        <v>14</v>
      </c>
      <c>
        <v>62</v>
      </c>
      <c>
        <v>32</v>
      </c>
      <c>
        <v>411</v>
      </c>
      <c>
        <v>14</v>
      </c>
      <c>
        <v>1</v>
      </c>
      <c>
        <v>2.514764758737233</v>
      </c>
      <c>
        <v>566.5203617708846</v>
      </c>
      <c>
        <v>53.72833715336512</v>
      </c>
      <c>
        <v>259.5164065412124</v>
      </c>
      <c>
        <v>461.35115463368015</v>
      </c>
      <c>
        <v>563.4295029954632</v>
      </c>
      <c>
        <v>1977.1831299099265</v>
      </c>
      <c>
        <v>27.692499688120737</v>
      </c>
      <c>
        <v>3911.9361574513896</v>
      </c>
    </row>
    <row>
      <c>
        <v>2608721</v>
      </c>
      <c>
        <v>1</v>
      </c>
      <c>
        <is>
          <t>İZMİR</t>
        </is>
      </c>
      <c>
        <v>ÇİĞLİ</v>
      </c>
      <c>
        <is>
          <t>Kullanıcı Bağlantı Hattı</t>
        </is>
      </c>
      <c>
        <v>M-1974 35-09-M01974_915167341_915167341</v>
      </c>
      <c>
        <v>AG Branşman Yeraltı Kablo Arızası</v>
      </c>
      <c>
        <v>Dağıtım-AG</v>
      </c>
      <c>
        <v>Uzun</v>
      </c>
      <c>
        <v>Şebeke işletmecisi</v>
      </c>
      <c>
        <v>Bildirimsiz</v>
      </c>
      <c>
        <is>
          <t>15.07.2023 02:52:46</t>
        </is>
      </c>
      <c>
        <is>
          <t>15.07.2023 04:18:33</t>
        </is>
      </c>
      <c>
        <v>1.429722222</v>
      </c>
      <c>
        <v>0</v>
      </c>
      <c>
        <v>0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</row>
    <row>
      <c>
        <v>2608747</v>
      </c>
      <c>
        <v>1</v>
      </c>
      <c>
        <is>
          <t>İZMİR</t>
        </is>
      </c>
      <c>
        <v>URLA</v>
      </c>
      <c>
        <is>
          <t>DM</t>
        </is>
      </c>
      <c>
        <v>ZEYTİNALAN İM 35-19-A00002_TR-98 L14_2051187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15.07.2023 04:40:58</t>
        </is>
      </c>
      <c>
        <is>
          <t>15.07.2023 05:18:14</t>
        </is>
      </c>
      <c>
        <v>0.621111111</v>
      </c>
      <c>
        <v>0</v>
      </c>
      <c>
        <v>3563</v>
      </c>
      <c>
        <v>0</v>
      </c>
      <c>
        <v>9</v>
      </c>
      <c>
        <v>5</v>
      </c>
      <c>
        <v>416</v>
      </c>
      <c>
        <v>0</v>
      </c>
      <c>
        <v>0</v>
      </c>
      <c>
        <v>0</v>
      </c>
      <c>
        <v>443.89173785523764</v>
      </c>
      <c>
        <v>0</v>
      </c>
      <c>
        <v>1.2517721348987552</v>
      </c>
      <c>
        <v>35.13231265136333</v>
      </c>
      <c>
        <v>202.7487962797776</v>
      </c>
      <c>
        <v>0</v>
      </c>
      <c>
        <v>0</v>
      </c>
      <c>
        <v>683.0246189212774</v>
      </c>
    </row>
    <row>
      <c>
        <v>2609743</v>
      </c>
      <c>
        <v>1</v>
      </c>
      <c>
        <is>
          <t>İZMİR</t>
        </is>
      </c>
      <c>
        <v>BUCA</v>
      </c>
      <c>
        <is>
          <t>Kullanıcı Bağlantı Hattı</t>
        </is>
      </c>
      <c>
        <v>M-1189 35-03-M01189_910838825_910838825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15.07.2023 18:55:13</t>
        </is>
      </c>
      <c>
        <is>
          <t>15.07.2023 22:01:51</t>
        </is>
      </c>
      <c>
        <v>3.110555555</v>
      </c>
      <c>
        <v>0</v>
      </c>
      <c>
        <v>6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5.389785338899188</v>
      </c>
      <c>
        <v>0</v>
      </c>
      <c>
        <v>0</v>
      </c>
      <c>
        <v>0</v>
      </c>
      <c>
        <v>0</v>
      </c>
      <c>
        <v>0</v>
      </c>
      <c>
        <v>0</v>
      </c>
      <c>
        <v>5.389785338899188</v>
      </c>
    </row>
    <row>
      <c>
        <v>2610052</v>
      </c>
      <c>
        <v>1</v>
      </c>
      <c>
        <is>
          <t>İZMİR</t>
        </is>
      </c>
      <c>
        <v>KARABAĞLAR</v>
      </c>
      <c>
        <is>
          <t>TM Fideri</t>
        </is>
      </c>
      <c>
        <v>BOZYAKA TM 35-01-A00007_GÜRÇEŞME-2 M12_2312202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15.07.2023 22:27:18</t>
        </is>
      </c>
      <c>
        <is>
          <t>15.07.2023 22:43:56</t>
        </is>
      </c>
      <c>
        <v>0.277222222</v>
      </c>
      <c>
        <v>0</v>
      </c>
      <c>
        <v>15003</v>
      </c>
      <c>
        <v>0</v>
      </c>
      <c>
        <v>0</v>
      </c>
      <c>
        <v>2</v>
      </c>
      <c>
        <v>1114</v>
      </c>
      <c>
        <v>0</v>
      </c>
      <c>
        <v>0</v>
      </c>
      <c>
        <v>0</v>
      </c>
      <c>
        <v>906.8773174391937</v>
      </c>
      <c>
        <v>0</v>
      </c>
      <c>
        <v>0</v>
      </c>
      <c>
        <v>328.6539956826868</v>
      </c>
      <c>
        <v>241.47965798448854</v>
      </c>
      <c>
        <v>0</v>
      </c>
      <c>
        <v>0</v>
      </c>
      <c>
        <v>1477.010971106369</v>
      </c>
    </row>
    <row>
      <c>
        <v>2609786</v>
      </c>
      <c>
        <v>1</v>
      </c>
      <c>
        <is>
          <t>İZMİR</t>
        </is>
      </c>
      <c>
        <v>ALİAĞA</v>
      </c>
      <c>
        <is>
          <t>AG Fideri</t>
        </is>
      </c>
      <c>
        <v>YENİ ŞAKRAN TR-11 35-17-M00211_B_91206908_91206908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15.07.2023 19:30:48</t>
        </is>
      </c>
      <c>
        <is>
          <t>15.07.2023 20:19:18</t>
        </is>
      </c>
      <c>
        <v>0.808333333</v>
      </c>
      <c>
        <v>0</v>
      </c>
      <c>
        <v>202</v>
      </c>
      <c>
        <v>0</v>
      </c>
      <c>
        <v>1</v>
      </c>
      <c>
        <v>0</v>
      </c>
      <c>
        <v>12</v>
      </c>
      <c>
        <v>0</v>
      </c>
      <c>
        <v>0</v>
      </c>
      <c>
        <v>0</v>
      </c>
      <c>
        <v>34.92951446874349</v>
      </c>
      <c>
        <v>0</v>
      </c>
      <c>
        <v>0</v>
      </c>
      <c>
        <v>0</v>
      </c>
      <c>
        <v>12.833983161548678</v>
      </c>
      <c>
        <v>0</v>
      </c>
      <c>
        <v>0</v>
      </c>
      <c>
        <v>47.76349763029217</v>
      </c>
    </row>
    <row>
      <c>
        <v>2609809</v>
      </c>
      <c>
        <v>1</v>
      </c>
      <c>
        <is>
          <t>İZMİR</t>
        </is>
      </c>
      <c>
        <v>KARABAĞLAR</v>
      </c>
      <c>
        <is>
          <t>Dağıtım Transformatörü</t>
        </is>
      </c>
      <c>
        <v>M-3069(YATIRIM REZERVE) 35-01-M03069_35-01-M03069_80639257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15.07.2023 19:16:09</t>
        </is>
      </c>
      <c>
        <is>
          <t>15.07.2023 22:35:54</t>
        </is>
      </c>
      <c>
        <v>3.329166666</v>
      </c>
      <c>
        <v>0</v>
      </c>
      <c>
        <v>1235</v>
      </c>
      <c>
        <v>0</v>
      </c>
      <c>
        <v>0</v>
      </c>
      <c>
        <v>0</v>
      </c>
      <c>
        <v>63</v>
      </c>
      <c>
        <v>0</v>
      </c>
      <c>
        <v>0</v>
      </c>
      <c>
        <v>0</v>
      </c>
      <c>
        <v>1012.8281371411541</v>
      </c>
      <c>
        <v>0</v>
      </c>
      <c>
        <v>0</v>
      </c>
      <c>
        <v>0</v>
      </c>
      <c>
        <v>130.91153713204986</v>
      </c>
      <c>
        <v>0</v>
      </c>
      <c>
        <v>0</v>
      </c>
      <c>
        <v>1143.739674273204</v>
      </c>
    </row>
    <row>
      <c>
        <v>2609866</v>
      </c>
      <c>
        <v>1</v>
      </c>
      <c>
        <is>
          <t>İZMİR</t>
        </is>
      </c>
      <c>
        <v>BAYRAKLI</v>
      </c>
      <c>
        <is>
          <t>Dağıtım Transformatörü</t>
        </is>
      </c>
      <c>
        <v>M-2515 35-02-M02515_35-02-M02515_87320500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15.07.2023 19:23:00</t>
        </is>
      </c>
      <c>
        <is>
          <t>15.07.2023 20:51:43</t>
        </is>
      </c>
      <c>
        <v>1.478611111</v>
      </c>
      <c>
        <v>0</v>
      </c>
      <c>
        <v>1103</v>
      </c>
      <c>
        <v>0</v>
      </c>
      <c>
        <v>0</v>
      </c>
      <c>
        <v>0</v>
      </c>
      <c>
        <v>75</v>
      </c>
      <c>
        <v>0</v>
      </c>
      <c>
        <v>0</v>
      </c>
      <c>
        <v>0</v>
      </c>
      <c>
        <v>436.31810633447844</v>
      </c>
      <c>
        <v>0</v>
      </c>
      <c>
        <v>0</v>
      </c>
      <c>
        <v>0</v>
      </c>
      <c>
        <v>53.598542351771506</v>
      </c>
      <c>
        <v>0</v>
      </c>
      <c>
        <v>0</v>
      </c>
      <c>
        <v>489.91664868624997</v>
      </c>
    </row>
    <row>
      <c>
        <v>2608704</v>
      </c>
      <c>
        <v>1</v>
      </c>
      <c>
        <is>
          <t>İZMİR</t>
        </is>
      </c>
      <c>
        <v>KİRAZ</v>
      </c>
      <c>
        <is>
          <t>Dağıtım Transformatörü</t>
        </is>
      </c>
      <c>
        <v>ÖRENCİK AVCILAR TR-8 35-31-L00492_35-31-L00492_72237931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15.07.2023 01:36:29</t>
        </is>
      </c>
      <c>
        <is>
          <t>15.07.2023 03:47:24</t>
        </is>
      </c>
      <c>
        <v>2.181944444</v>
      </c>
      <c>
        <v>0</v>
      </c>
      <c>
        <v>32</v>
      </c>
      <c>
        <v>0</v>
      </c>
      <c>
        <v>1</v>
      </c>
      <c>
        <v>0</v>
      </c>
      <c>
        <v>6</v>
      </c>
      <c>
        <v>0</v>
      </c>
      <c>
        <v>0</v>
      </c>
      <c>
        <v>0</v>
      </c>
      <c>
        <v>8.535725760608972</v>
      </c>
      <c>
        <v>0</v>
      </c>
      <c>
        <v>4.853447556273333</v>
      </c>
      <c>
        <v>0</v>
      </c>
      <c>
        <v>0.8245059296999349</v>
      </c>
      <c>
        <v>0</v>
      </c>
      <c>
        <v>0</v>
      </c>
      <c>
        <v>14.213679246582242</v>
      </c>
    </row>
    <row>
      <c>
        <v>2609096</v>
      </c>
      <c>
        <v>1</v>
      </c>
      <c>
        <is>
          <t>İZMİR</t>
        </is>
      </c>
      <c>
        <v>URLA</v>
      </c>
      <c>
        <is>
          <t>AG Fideri</t>
        </is>
      </c>
      <c>
        <v>TAŞDELEN TR-336 35-19-M00181__91018103_91018103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15.07.2023 12:57:47</t>
        </is>
      </c>
      <c>
        <is>
          <t>15.07.2023 17:13:30</t>
        </is>
      </c>
      <c>
        <v>4.261944444</v>
      </c>
      <c>
        <v>0</v>
      </c>
      <c>
        <v>119</v>
      </c>
      <c>
        <v>0</v>
      </c>
      <c>
        <v>0</v>
      </c>
      <c>
        <v>0</v>
      </c>
      <c>
        <v>12</v>
      </c>
      <c>
        <v>0</v>
      </c>
      <c>
        <v>0</v>
      </c>
      <c>
        <v>0</v>
      </c>
      <c>
        <v>123.48855014597625</v>
      </c>
      <c>
        <v>0</v>
      </c>
      <c>
        <v>0</v>
      </c>
      <c>
        <v>0</v>
      </c>
      <c>
        <v>83.66372342220926</v>
      </c>
      <c>
        <v>0</v>
      </c>
      <c>
        <v>0</v>
      </c>
      <c>
        <v>207.1522735681855</v>
      </c>
    </row>
    <row>
      <c>
        <v>2608847</v>
      </c>
      <c>
        <v>1</v>
      </c>
      <c>
        <is>
          <t>İZMİR</t>
        </is>
      </c>
      <c>
        <v>KEMALPAŞA</v>
      </c>
      <c>
        <is>
          <t>AG Fideri</t>
        </is>
      </c>
      <c>
        <v>ALİ ÖZŞAHİNLER TR-2 35-27-M01030__66123364_66123364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15.07.2023 09:02:53</t>
        </is>
      </c>
      <c>
        <is>
          <t>15.07.2023 09:49:00</t>
        </is>
      </c>
      <c>
        <v>0.768611111</v>
      </c>
      <c>
        <v>0</v>
      </c>
      <c>
        <v>4</v>
      </c>
      <c>
        <v>0</v>
      </c>
      <c>
        <v>6</v>
      </c>
      <c>
        <v>0</v>
      </c>
      <c>
        <v>2</v>
      </c>
      <c>
        <v>0</v>
      </c>
      <c>
        <v>0</v>
      </c>
      <c>
        <v>0</v>
      </c>
      <c>
        <v>2.047182620024953</v>
      </c>
      <c>
        <v>0</v>
      </c>
      <c>
        <v>12.797702122009142</v>
      </c>
      <c>
        <v>0</v>
      </c>
      <c>
        <v>1.3615712882319604</v>
      </c>
      <c>
        <v>0</v>
      </c>
      <c>
        <v>0</v>
      </c>
      <c>
        <v>16.206456030266054</v>
      </c>
    </row>
    <row>
      <c>
        <v>2609139</v>
      </c>
      <c>
        <v>1</v>
      </c>
      <c>
        <is>
          <t>İZMİR</t>
        </is>
      </c>
      <c>
        <v>MENEMEN</v>
      </c>
      <c>
        <is>
          <t>OG Fideri</t>
        </is>
      </c>
      <c>
        <v>ÇUKURKÖY TR-1 35-28-M00212_DIREK TIPI TRAFO HUCRESI H01_2109618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15.07.2023 13:57:11</t>
        </is>
      </c>
      <c>
        <is>
          <t>15.07.2023 18:29:31</t>
        </is>
      </c>
      <c>
        <v>4.538888888</v>
      </c>
      <c>
        <v>0</v>
      </c>
      <c>
        <v>166</v>
      </c>
      <c>
        <v>0</v>
      </c>
      <c>
        <v>1</v>
      </c>
      <c>
        <v>0</v>
      </c>
      <c>
        <v>18</v>
      </c>
      <c>
        <v>0</v>
      </c>
      <c>
        <v>0</v>
      </c>
      <c>
        <v>0</v>
      </c>
      <c>
        <v>108.48429281790278</v>
      </c>
      <c>
        <v>0</v>
      </c>
      <c>
        <v>0.034625515233411085</v>
      </c>
      <c>
        <v>0</v>
      </c>
      <c>
        <v>23.66856448866877</v>
      </c>
      <c>
        <v>0</v>
      </c>
      <c>
        <v>0</v>
      </c>
      <c>
        <v>132.18748282180496</v>
      </c>
    </row>
    <row>
      <c>
        <v>2609041</v>
      </c>
      <c>
        <v>2</v>
      </c>
      <c>
        <is>
          <t>MANİSA</t>
        </is>
      </c>
      <c>
        <v>YUNUSEMRE</v>
      </c>
      <c>
        <is>
          <t>KÖK</t>
        </is>
      </c>
      <c>
        <v>YAĞCILAR KÖK 45-71-M00179_SULAMALAR-AT ÇİFTLİĞİ M02_72258055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15.07.2023 14:25:02</t>
        </is>
      </c>
      <c>
        <is>
          <t>15.07.2023 15:21:00</t>
        </is>
      </c>
      <c>
        <v>0.932777777</v>
      </c>
      <c>
        <v>3</v>
      </c>
      <c>
        <v>1</v>
      </c>
      <c>
        <v>26</v>
      </c>
      <c>
        <v>6</v>
      </c>
      <c>
        <v>8</v>
      </c>
      <c>
        <v>1</v>
      </c>
      <c>
        <v>0</v>
      </c>
      <c>
        <v>0</v>
      </c>
      <c>
        <v>46.187553444122656</v>
      </c>
      <c>
        <v>0.13332664740224584</v>
      </c>
      <c>
        <v>128.10435670484463</v>
      </c>
      <c>
        <v>2.8384179114171815</v>
      </c>
      <c>
        <v>67.9238337020882</v>
      </c>
      <c>
        <v>0.015313489886862503</v>
      </c>
      <c>
        <v>0</v>
      </c>
      <c>
        <v>0</v>
      </c>
      <c>
        <v>245.20280189976177</v>
      </c>
    </row>
    <row>
      <c>
        <v>2609972</v>
      </c>
      <c>
        <v>1</v>
      </c>
      <c>
        <is>
          <t>İZMİR</t>
        </is>
      </c>
      <c>
        <v>TİRE</v>
      </c>
      <c>
        <is>
          <t>Dağıtım Transformatörü</t>
        </is>
      </c>
      <c>
        <v>ALACALI TR-2 35-29-L00776_35-29-L00776_72347283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15.07.2023 21:04:53</t>
        </is>
      </c>
      <c>
        <is>
          <t>15.07.2023 22:26:26</t>
        </is>
      </c>
      <c>
        <v>1.359166666</v>
      </c>
      <c>
        <v>0</v>
      </c>
      <c>
        <v>45</v>
      </c>
      <c>
        <v>0</v>
      </c>
      <c>
        <v>1</v>
      </c>
      <c>
        <v>0</v>
      </c>
      <c>
        <v>8</v>
      </c>
      <c>
        <v>0</v>
      </c>
      <c>
        <v>0</v>
      </c>
      <c>
        <v>0</v>
      </c>
      <c>
        <v>31.300632668759185</v>
      </c>
      <c>
        <v>0</v>
      </c>
      <c>
        <v>12.961428447334416</v>
      </c>
      <c>
        <v>0</v>
      </c>
      <c>
        <v>4.03211014647844</v>
      </c>
      <c>
        <v>0</v>
      </c>
      <c>
        <v>0</v>
      </c>
      <c>
        <v>48.29417126257204</v>
      </c>
    </row>
    <row>
      <c>
        <v>2609706</v>
      </c>
      <c>
        <v>1</v>
      </c>
      <c>
        <is>
          <t>İZMİR</t>
        </is>
      </c>
      <c>
        <v>TORBALI</v>
      </c>
      <c>
        <is>
          <t>KÖK</t>
        </is>
      </c>
      <c>
        <v>ATALAN KÖK 35-26-L00247_ATALAN TOPRAK SULAMA L05_72823415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15.07.2023 18:12:19</t>
        </is>
      </c>
      <c>
        <is>
          <t>15.07.2023 22:02:58</t>
        </is>
      </c>
      <c>
        <v>3.844166666</v>
      </c>
      <c>
        <v>0</v>
      </c>
      <c>
        <v>0</v>
      </c>
      <c>
        <v>5</v>
      </c>
      <c>
        <v>5</v>
      </c>
      <c>
        <v>4</v>
      </c>
      <c>
        <v>2</v>
      </c>
      <c>
        <v>0</v>
      </c>
      <c>
        <v>0</v>
      </c>
      <c>
        <v>0</v>
      </c>
      <c>
        <v>0</v>
      </c>
      <c>
        <v>645.1136382568342</v>
      </c>
      <c>
        <v>78.87429094335934</v>
      </c>
      <c>
        <v>265.59100395804035</v>
      </c>
      <c>
        <v>22.344683830054628</v>
      </c>
      <c>
        <v>0</v>
      </c>
      <c>
        <v>0</v>
      </c>
      <c>
        <v>1011.9236169882885</v>
      </c>
    </row>
    <row>
      <c>
        <v>2609042</v>
      </c>
      <c>
        <v>1</v>
      </c>
      <c>
        <is>
          <t>İZMİR</t>
        </is>
      </c>
      <c>
        <v>KARABAĞLAR</v>
      </c>
      <c>
        <is>
          <t>AG Fideri</t>
        </is>
      </c>
      <c>
        <v>M-3069(YATIRIM REZERVE) 35-01-M03069_C_56374232_56374232</v>
      </c>
      <c>
        <v>Şebeke Yenileme ve Kapasite Artışı Çalışması</v>
      </c>
      <c>
        <v>Dağıtım-AG</v>
      </c>
      <c>
        <v>Uzun</v>
      </c>
      <c>
        <v>Şebeke işletmecisi</v>
      </c>
      <c>
        <v>Bildirimli</v>
      </c>
      <c>
        <is>
          <t>15.07.2023 11:47:00</t>
        </is>
      </c>
      <c>
        <is>
          <t>15.07.2023 17:15:06</t>
        </is>
      </c>
      <c>
        <v>5.468333333</v>
      </c>
      <c>
        <v>0</v>
      </c>
      <c>
        <v>162</v>
      </c>
      <c>
        <v>0</v>
      </c>
      <c>
        <v>0</v>
      </c>
      <c>
        <v>0</v>
      </c>
      <c>
        <v>8</v>
      </c>
      <c>
        <v>0</v>
      </c>
      <c>
        <v>0</v>
      </c>
      <c>
        <v>0</v>
      </c>
      <c>
        <v>184.47103364755176</v>
      </c>
      <c>
        <v>0</v>
      </c>
      <c>
        <v>0</v>
      </c>
      <c>
        <v>0</v>
      </c>
      <c>
        <v>18.23958188360692</v>
      </c>
      <c>
        <v>0</v>
      </c>
      <c>
        <v>0</v>
      </c>
      <c>
        <v>202.71061553115868</v>
      </c>
    </row>
    <row>
      <c>
        <v>2609729</v>
      </c>
      <c>
        <v>1</v>
      </c>
      <c>
        <is>
          <t>MANİSA</t>
        </is>
      </c>
      <c>
        <v>DEMİRCİ</v>
      </c>
      <c>
        <is>
          <t>TM Fideri</t>
        </is>
      </c>
      <c>
        <v>DEMİRCİ TM 45-74-A00001_DEMİRCİ-1 M14_2053941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15.07.2023 18:58:01</t>
        </is>
      </c>
      <c>
        <is>
          <t>15.07.2023 19:07:02</t>
        </is>
      </c>
      <c>
        <v>0.150277777</v>
      </c>
      <c>
        <v>0</v>
      </c>
      <c>
        <v>8820</v>
      </c>
      <c>
        <v>0</v>
      </c>
      <c>
        <v>102</v>
      </c>
      <c>
        <v>4</v>
      </c>
      <c>
        <v>1709</v>
      </c>
      <c>
        <v>1</v>
      </c>
      <c>
        <v>16</v>
      </c>
      <c>
        <v>0</v>
      </c>
      <c>
        <v>181.3805813862989</v>
      </c>
      <c>
        <v>0</v>
      </c>
      <c>
        <v>5.076699140789502</v>
      </c>
      <c>
        <v>31.223202956203906</v>
      </c>
      <c>
        <v>129.43614056623315</v>
      </c>
      <c>
        <v>7.601276413675</v>
      </c>
      <c>
        <v>30.179392715866104</v>
      </c>
      <c>
        <v>384.89729317906665</v>
      </c>
    </row>
    <row>
      <c>
        <v>2609019</v>
      </c>
      <c>
        <v>1</v>
      </c>
      <c>
        <is>
          <t>İZMİR</t>
        </is>
      </c>
      <c>
        <v>DİKİLİ</v>
      </c>
      <c>
        <is>
          <t>Dağıtım Transformatörü</t>
        </is>
      </c>
      <c>
        <v>ÇANDARLI TR-18 35-30-M00018_35-30-M00018_72081737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15.07.2023 12:03:56</t>
        </is>
      </c>
      <c>
        <is>
          <t>15.07.2023 13:32:00</t>
        </is>
      </c>
      <c>
        <v>1.467777777</v>
      </c>
      <c>
        <v>0</v>
      </c>
      <c>
        <v>282</v>
      </c>
      <c>
        <v>0</v>
      </c>
      <c>
        <v>0</v>
      </c>
      <c>
        <v>0</v>
      </c>
      <c>
        <v>24</v>
      </c>
      <c>
        <v>0</v>
      </c>
      <c>
        <v>0</v>
      </c>
      <c>
        <v>0</v>
      </c>
      <c>
        <v>82.42718944233832</v>
      </c>
      <c>
        <v>0</v>
      </c>
      <c>
        <v>0</v>
      </c>
      <c>
        <v>0</v>
      </c>
      <c>
        <v>36.65968095849058</v>
      </c>
      <c>
        <v>0</v>
      </c>
      <c>
        <v>0</v>
      </c>
      <c>
        <v>119.0868704008289</v>
      </c>
    </row>
    <row>
      <c>
        <v>2608687</v>
      </c>
      <c>
        <v>1</v>
      </c>
      <c>
        <is>
          <t>İZMİR</t>
        </is>
      </c>
      <c>
        <v>URLA</v>
      </c>
      <c>
        <is>
          <t>Dağıtım Transformatörü</t>
        </is>
      </c>
      <c>
        <v>TR-158 KEKLİKTEPE 35-19-M00158_35-19-M00158_72151727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15.07.2023 00:45:10</t>
        </is>
      </c>
      <c>
        <is>
          <t>15.07.2023 01:18:01</t>
        </is>
      </c>
      <c>
        <v>0.5475</v>
      </c>
      <c>
        <v>0</v>
      </c>
      <c>
        <v>22</v>
      </c>
      <c>
        <v>0</v>
      </c>
      <c>
        <v>4</v>
      </c>
      <c>
        <v>0</v>
      </c>
      <c>
        <v>7</v>
      </c>
      <c>
        <v>0</v>
      </c>
      <c>
        <v>0</v>
      </c>
      <c>
        <v>0</v>
      </c>
      <c>
        <v>13.363544770557935</v>
      </c>
      <c>
        <v>0</v>
      </c>
      <c>
        <v>0.188644001852292</v>
      </c>
      <c>
        <v>0</v>
      </c>
      <c>
        <v>5.935488832568746</v>
      </c>
      <c>
        <v>0</v>
      </c>
      <c>
        <v>0</v>
      </c>
      <c>
        <v>19.487677604978973</v>
      </c>
    </row>
    <row>
      <c>
        <v>2608879</v>
      </c>
      <c>
        <v>1</v>
      </c>
      <c>
        <is>
          <t>İZMİR</t>
        </is>
      </c>
      <c>
        <v>BAYRAKLI</v>
      </c>
      <c>
        <is>
          <t>AG Fideri</t>
        </is>
      </c>
      <c>
        <v>K-4777 35-04-K04777_A_72410881_72410881</v>
      </c>
      <c>
        <v>Şebeke Yenileme ve Kapasite Artışı Çalışması</v>
      </c>
      <c>
        <v>Dağıtım-AG</v>
      </c>
      <c>
        <v>Uzun</v>
      </c>
      <c>
        <v>Şebeke işletmecisi</v>
      </c>
      <c>
        <v>Bildirimli</v>
      </c>
      <c>
        <is>
          <t>15.07.2023 09:40:24</t>
        </is>
      </c>
      <c>
        <is>
          <t>15.07.2023 13:28:37</t>
        </is>
      </c>
      <c>
        <v>3.803611111</v>
      </c>
      <c>
        <v>0</v>
      </c>
      <c>
        <v>181</v>
      </c>
      <c>
        <v>0</v>
      </c>
      <c>
        <v>0</v>
      </c>
      <c>
        <v>0</v>
      </c>
      <c>
        <v>10</v>
      </c>
      <c>
        <v>0</v>
      </c>
      <c>
        <v>0</v>
      </c>
      <c>
        <v>0</v>
      </c>
      <c>
        <v>163.54026660160224</v>
      </c>
      <c>
        <v>0</v>
      </c>
      <c>
        <v>0</v>
      </c>
      <c>
        <v>0</v>
      </c>
      <c>
        <v>49.8747927244761</v>
      </c>
      <c>
        <v>0</v>
      </c>
      <c>
        <v>0</v>
      </c>
      <c>
        <v>213.41505932607834</v>
      </c>
    </row>
    <row>
      <c>
        <v>2609520</v>
      </c>
      <c>
        <v>1</v>
      </c>
      <c>
        <is>
          <t>MANİSA</t>
        </is>
      </c>
      <c>
        <v>ALAŞEHİR</v>
      </c>
      <c>
        <is>
          <t>AG Fideri</t>
        </is>
      </c>
      <c>
        <v>ÇARIKKARALAR TR-1 45-73-M01075_A_56404488_56404488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15.07.2023 17:16:46</t>
        </is>
      </c>
      <c>
        <is>
          <t>15.07.2023 19:21:14</t>
        </is>
      </c>
      <c>
        <v>2.074444444</v>
      </c>
      <c>
        <v>0</v>
      </c>
      <c>
        <v>1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0.1588703206691089</v>
      </c>
      <c>
        <v>0</v>
      </c>
      <c>
        <v>2.6073712385910213</v>
      </c>
      <c>
        <v>0</v>
      </c>
      <c>
        <v>0</v>
      </c>
      <c>
        <v>0</v>
      </c>
      <c>
        <v>0</v>
      </c>
      <c>
        <v>2.76624155926013</v>
      </c>
    </row>
    <row>
      <c>
        <v>2609420</v>
      </c>
      <c>
        <v>1</v>
      </c>
      <c>
        <is>
          <t>MANİSA</t>
        </is>
      </c>
      <c>
        <v>YUNUSEMRE</v>
      </c>
      <c>
        <is>
          <t>Kullanıcı Bağlantı Hattı</t>
        </is>
      </c>
      <c>
        <v>DM-13/03 (İTFAİYE KARŞISI) 45-71-M00333_953215254_953215254</v>
      </c>
      <c>
        <v>AG Box / Sdk Abone Çıkış Sigorta Atığı</v>
      </c>
      <c>
        <v>Dağıtım-AG</v>
      </c>
      <c>
        <v>Uzun</v>
      </c>
      <c>
        <v>Şebeke işletmecisi</v>
      </c>
      <c>
        <v>Bildirimsiz</v>
      </c>
      <c>
        <is>
          <t>15.07.2023 16:06:34</t>
        </is>
      </c>
      <c>
        <is>
          <t>15.07.2023 19:02:34</t>
        </is>
      </c>
      <c>
        <v>2.933333333</v>
      </c>
      <c>
        <v>0</v>
      </c>
      <c>
        <v>9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4.338714791760279</v>
      </c>
      <c>
        <v>0</v>
      </c>
      <c>
        <v>0</v>
      </c>
      <c>
        <v>0</v>
      </c>
      <c>
        <v>0.18889387149051065</v>
      </c>
      <c>
        <v>0</v>
      </c>
      <c>
        <v>0</v>
      </c>
      <c>
        <v>4.52760866325079</v>
      </c>
    </row>
    <row>
      <c>
        <v>2610044</v>
      </c>
      <c>
        <v>1</v>
      </c>
      <c>
        <is>
          <t>MANİSA</t>
        </is>
      </c>
      <c>
        <v>TURGUTLU</v>
      </c>
      <c>
        <is>
          <t>AG Fideri</t>
        </is>
      </c>
      <c>
        <v>TR-2/115 45-83-L00115_A_91121441_91121441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15.07.2023 22:11:35</t>
        </is>
      </c>
      <c>
        <is>
          <t>16.07.2023 02:04:19</t>
        </is>
      </c>
      <c>
        <v>3.878888888</v>
      </c>
      <c>
        <v>0</v>
      </c>
      <c>
        <v>496</v>
      </c>
      <c>
        <v>0</v>
      </c>
      <c>
        <v>0</v>
      </c>
      <c>
        <v>0</v>
      </c>
      <c>
        <v>57</v>
      </c>
      <c>
        <v>0</v>
      </c>
      <c>
        <v>0</v>
      </c>
      <c>
        <v>0</v>
      </c>
      <c>
        <v>343.15228929469123</v>
      </c>
      <c>
        <v>0</v>
      </c>
      <c>
        <v>0</v>
      </c>
      <c>
        <v>0</v>
      </c>
      <c>
        <v>40.3219148655245</v>
      </c>
      <c>
        <v>0</v>
      </c>
      <c>
        <v>0</v>
      </c>
      <c>
        <v>383.4742041602157</v>
      </c>
    </row>
    <row>
      <c>
        <v>2609606</v>
      </c>
      <c>
        <v>1</v>
      </c>
      <c>
        <is>
          <t>İZMİR</t>
        </is>
      </c>
      <c>
        <v>TİRE</v>
      </c>
      <c>
        <is>
          <t>KÖK</t>
        </is>
      </c>
      <c>
        <v>KİRELLİ KÖK 35-29-L00809_PEŞREVLİ L04_74719160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15.07.2023 17:57:41</t>
        </is>
      </c>
      <c>
        <is>
          <t>15.07.2023 18:33:49</t>
        </is>
      </c>
      <c>
        <v>0.602222222</v>
      </c>
      <c>
        <v>0</v>
      </c>
      <c>
        <v>266</v>
      </c>
      <c>
        <v>54</v>
      </c>
      <c>
        <v>53</v>
      </c>
      <c>
        <v>6</v>
      </c>
      <c>
        <v>48</v>
      </c>
      <c>
        <v>1</v>
      </c>
      <c>
        <v>0</v>
      </c>
      <c>
        <v>0</v>
      </c>
      <c>
        <v>30.191711654863767</v>
      </c>
      <c>
        <v>328.37673158407404</v>
      </c>
      <c>
        <v>78.72254432573158</v>
      </c>
      <c>
        <v>53.079597834913834</v>
      </c>
      <c>
        <v>28.91114774962772</v>
      </c>
      <c>
        <v>3.6581174398843763</v>
      </c>
      <c>
        <v>0</v>
      </c>
      <c>
        <v>522.9398505890953</v>
      </c>
    </row>
    <row>
      <c>
        <v>2609938</v>
      </c>
      <c>
        <v>1</v>
      </c>
      <c>
        <is>
          <t>İZMİR</t>
        </is>
      </c>
      <c>
        <v>TİRE</v>
      </c>
      <c>
        <is>
          <t>AG Fideri</t>
        </is>
      </c>
      <c>
        <v>KİRELİ TR-1 35-29-L00456_A_56361284_56361284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15.07.2023 20:52:35</t>
        </is>
      </c>
      <c>
        <is>
          <t>15.07.2023 21:31:27</t>
        </is>
      </c>
      <c>
        <v>0.647777777</v>
      </c>
      <c>
        <v>0</v>
      </c>
      <c>
        <v>59</v>
      </c>
      <c>
        <v>0</v>
      </c>
      <c>
        <v>1</v>
      </c>
      <c>
        <v>0</v>
      </c>
      <c>
        <v>6</v>
      </c>
      <c>
        <v>0</v>
      </c>
      <c>
        <v>0</v>
      </c>
      <c>
        <v>0</v>
      </c>
      <c>
        <v>8.023613887380296</v>
      </c>
      <c>
        <v>0</v>
      </c>
      <c>
        <v>0.9722549756472663</v>
      </c>
      <c>
        <v>0</v>
      </c>
      <c>
        <v>2.0116051393431267</v>
      </c>
      <c>
        <v>0</v>
      </c>
      <c>
        <v>0</v>
      </c>
      <c>
        <v>11.007474002370689</v>
      </c>
    </row>
    <row>
      <c>
        <v>2608919</v>
      </c>
      <c>
        <v>1</v>
      </c>
      <c>
        <is>
          <t>İZMİR</t>
        </is>
      </c>
      <c>
        <v>TORBALI</v>
      </c>
      <c>
        <is>
          <t>KÖK</t>
        </is>
      </c>
      <c>
        <v>H.K. KÖK 35-26-M00664_KİPA DM M04_65911868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15.07.2023 09:59:49</t>
        </is>
      </c>
      <c>
        <is>
          <t>15.07.2023 10:16:28</t>
        </is>
      </c>
      <c>
        <v>0.2775</v>
      </c>
      <c>
        <v>0</v>
      </c>
      <c>
        <v>0</v>
      </c>
      <c>
        <v>0</v>
      </c>
      <c>
        <v>0</v>
      </c>
      <c>
        <v>5</v>
      </c>
      <c>
        <v>0</v>
      </c>
      <c>
        <v>3</v>
      </c>
      <c>
        <v>0</v>
      </c>
      <c>
        <v>0</v>
      </c>
      <c>
        <v>0</v>
      </c>
      <c>
        <v>0</v>
      </c>
      <c>
        <v>0</v>
      </c>
      <c>
        <v>25.660241160316204</v>
      </c>
      <c>
        <v>0</v>
      </c>
      <c>
        <v>21.153864823589714</v>
      </c>
      <c>
        <v>0</v>
      </c>
      <c>
        <v>46.81410598390592</v>
      </c>
    </row>
    <row>
      <c>
        <v>2609460</v>
      </c>
      <c>
        <v>1</v>
      </c>
      <c>
        <is>
          <t>İZMİR</t>
        </is>
      </c>
      <c>
        <v>TORBALI</v>
      </c>
      <c>
        <is>
          <t>AG Fideri</t>
        </is>
      </c>
      <c>
        <v>DM-3/19 35-26-M00820_6024742_56369063_56369063</v>
      </c>
      <c>
        <v>NH Altlık Arızası</v>
      </c>
      <c>
        <v>Dağıtım-AG</v>
      </c>
      <c>
        <v>Uzun</v>
      </c>
      <c>
        <v>Şebeke işletmecisi</v>
      </c>
      <c>
        <v>Bildirimsiz</v>
      </c>
      <c>
        <is>
          <t>15.07.2023 16:31:06</t>
        </is>
      </c>
      <c>
        <is>
          <t>15.07.2023 18:51:07</t>
        </is>
      </c>
      <c>
        <v>2.333611111</v>
      </c>
      <c>
        <v>0</v>
      </c>
      <c>
        <v>199</v>
      </c>
      <c>
        <v>0</v>
      </c>
      <c>
        <v>3</v>
      </c>
      <c>
        <v>0</v>
      </c>
      <c>
        <v>21</v>
      </c>
      <c>
        <v>0</v>
      </c>
      <c>
        <v>0</v>
      </c>
      <c>
        <v>0</v>
      </c>
      <c>
        <v>94.49297003906483</v>
      </c>
      <c>
        <v>0</v>
      </c>
      <c>
        <v>0.8303576577612009</v>
      </c>
      <c>
        <v>0</v>
      </c>
      <c>
        <v>34.286000518846926</v>
      </c>
      <c>
        <v>0</v>
      </c>
      <c>
        <v>0</v>
      </c>
      <c>
        <v>129.60932821567295</v>
      </c>
    </row>
    <row>
      <c>
        <v>2609752</v>
      </c>
      <c>
        <v>1</v>
      </c>
      <c>
        <is>
          <t>İZMİR</t>
        </is>
      </c>
      <c>
        <v>DİKİLİ</v>
      </c>
      <c>
        <is>
          <t>KÖK</t>
        </is>
      </c>
      <c>
        <v>KABAKUM KÖK-9 35-30-L00126_SALİHLER- BAHÇELİ L07_72067074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15.07.2023 19:16:25</t>
        </is>
      </c>
      <c>
        <is>
          <t>15.07.2023 21:02:29</t>
        </is>
      </c>
      <c>
        <v>1.767777777</v>
      </c>
      <c>
        <v>9</v>
      </c>
      <c>
        <v>1201</v>
      </c>
      <c>
        <v>24</v>
      </c>
      <c>
        <v>77</v>
      </c>
      <c>
        <v>9</v>
      </c>
      <c>
        <v>122</v>
      </c>
      <c>
        <v>1</v>
      </c>
      <c>
        <v>1</v>
      </c>
      <c>
        <v>17.982588156664388</v>
      </c>
      <c>
        <v>369.25549382177564</v>
      </c>
      <c>
        <v>166.46963119750794</v>
      </c>
      <c>
        <v>84.6781650778245</v>
      </c>
      <c>
        <v>125.49316184042507</v>
      </c>
      <c>
        <v>261.4367977780312</v>
      </c>
      <c>
        <v>81.25279334099729</v>
      </c>
      <c>
        <v>0.7647193011063873</v>
      </c>
      <c>
        <v>1107.3333505143323</v>
      </c>
    </row>
    <row>
      <c>
        <v>2609998</v>
      </c>
      <c>
        <v>1</v>
      </c>
      <c>
        <is>
          <t>İZMİR</t>
        </is>
      </c>
      <c>
        <v>ÇEŞME</v>
      </c>
      <c>
        <is>
          <t>TM Fideri</t>
        </is>
      </c>
      <c>
        <v>ÇEŞME HAVZA TM 35-18-A00006_ALAÇATI-2 M12_2313709</v>
      </c>
      <c>
        <v>TEİAŞ Trafo Arızası</v>
      </c>
      <c>
        <v>İletim</v>
      </c>
      <c>
        <v>Uzun</v>
      </c>
      <c>
        <v>Şebeke işletmecisi</v>
      </c>
      <c>
        <v>Bildirimsiz</v>
      </c>
      <c>
        <is>
          <t>15.07.2023 21:30:36</t>
        </is>
      </c>
      <c>
        <is>
          <t>15.07.2023 22:11:25</t>
        </is>
      </c>
      <c>
        <v>0.680277777</v>
      </c>
      <c>
        <v>0</v>
      </c>
      <c>
        <v>170</v>
      </c>
      <c>
        <v>0</v>
      </c>
      <c>
        <v>0</v>
      </c>
      <c>
        <v>1</v>
      </c>
      <c>
        <v>28</v>
      </c>
      <c>
        <v>0</v>
      </c>
      <c>
        <v>0</v>
      </c>
      <c>
        <v>0</v>
      </c>
      <c>
        <v>56.91281307888252</v>
      </c>
      <c>
        <v>0</v>
      </c>
      <c>
        <v>0</v>
      </c>
      <c>
        <v>156.91024235419377</v>
      </c>
      <c>
        <v>30.420872378518144</v>
      </c>
      <c>
        <v>0</v>
      </c>
      <c>
        <v>0</v>
      </c>
      <c>
        <v>244.24392781159443</v>
      </c>
    </row>
    <row>
      <c>
        <v>2609789</v>
      </c>
      <c>
        <v>1</v>
      </c>
      <c>
        <is>
          <t>İZMİR</t>
        </is>
      </c>
      <c>
        <v>BAYRAKLI</v>
      </c>
      <c>
        <is>
          <t>Saha Dağıtım Kutusu (SDK)</t>
        </is>
      </c>
      <c>
        <v>M-3066(YATIRIM REZERVE) 35-02-M03066_7050914 a1b_5838217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15.07.2023 19:24:08</t>
        </is>
      </c>
      <c>
        <is>
          <t>15.07.2023 21:16:18</t>
        </is>
      </c>
      <c>
        <v>1.869444444</v>
      </c>
      <c>
        <v>0</v>
      </c>
      <c>
        <v>54</v>
      </c>
      <c>
        <v>0</v>
      </c>
      <c>
        <v>0</v>
      </c>
      <c>
        <v>0</v>
      </c>
      <c>
        <v>6</v>
      </c>
      <c>
        <v>0</v>
      </c>
      <c>
        <v>0</v>
      </c>
      <c>
        <v>0</v>
      </c>
      <c>
        <v>36.84134508354282</v>
      </c>
      <c>
        <v>0</v>
      </c>
      <c>
        <v>0</v>
      </c>
      <c>
        <v>0</v>
      </c>
      <c>
        <v>16.766668535487604</v>
      </c>
      <c>
        <v>0</v>
      </c>
      <c>
        <v>0</v>
      </c>
      <c>
        <v>53.60801361903042</v>
      </c>
    </row>
    <row>
      <c>
        <v>2609291</v>
      </c>
      <c>
        <v>1</v>
      </c>
      <c>
        <is>
          <t>MANİSA</t>
        </is>
      </c>
      <c>
        <v>SALİHLİ</v>
      </c>
      <c>
        <is>
          <t>Dağıtım Transformatörü</t>
        </is>
      </c>
      <c>
        <v>TR-115 45-78-L00115_45-78-L00115_2360112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15.07.2023 15:15:22</t>
        </is>
      </c>
      <c>
        <is>
          <t>15.07.2023 16:29:19</t>
        </is>
      </c>
      <c>
        <v>1.2325</v>
      </c>
      <c>
        <v>0</v>
      </c>
      <c>
        <v>709</v>
      </c>
      <c>
        <v>0</v>
      </c>
      <c>
        <v>2</v>
      </c>
      <c>
        <v>0</v>
      </c>
      <c>
        <v>9</v>
      </c>
      <c>
        <v>0</v>
      </c>
      <c>
        <v>0</v>
      </c>
      <c>
        <v>0</v>
      </c>
      <c>
        <v>170.3403018736246</v>
      </c>
      <c>
        <v>0</v>
      </c>
      <c>
        <v>0</v>
      </c>
      <c>
        <v>0</v>
      </c>
      <c>
        <v>14.596732473605751</v>
      </c>
      <c>
        <v>0</v>
      </c>
      <c>
        <v>0</v>
      </c>
      <c>
        <v>184.93703434723037</v>
      </c>
    </row>
    <row>
      <c>
        <v>2609646</v>
      </c>
      <c>
        <v>1</v>
      </c>
      <c>
        <is>
          <t>İZMİR</t>
        </is>
      </c>
      <c>
        <v>ÇEŞME</v>
      </c>
      <c>
        <is>
          <t>KÖK</t>
        </is>
      </c>
      <c>
        <v>L-105 35-18-L00105_OVACIK KÖYÜ AZMAK MEVKİ L03_2095908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15.07.2023 18:20:35</t>
        </is>
      </c>
      <c>
        <is>
          <t>15.07.2023 20:15:27</t>
        </is>
      </c>
      <c>
        <v>1.914444444</v>
      </c>
      <c>
        <v>2</v>
      </c>
      <c>
        <v>129</v>
      </c>
      <c>
        <v>1</v>
      </c>
      <c>
        <v>193</v>
      </c>
      <c>
        <v>1</v>
      </c>
      <c>
        <v>47</v>
      </c>
      <c>
        <v>0</v>
      </c>
      <c>
        <v>0</v>
      </c>
      <c>
        <v>99.96205937418624</v>
      </c>
      <c>
        <v>110.59246083551999</v>
      </c>
      <c>
        <v>3.0410927332309914</v>
      </c>
      <c>
        <v>286.83274161037804</v>
      </c>
      <c>
        <v>49.431865672468916</v>
      </c>
      <c>
        <v>250.00272597474293</v>
      </c>
      <c>
        <v>0</v>
      </c>
      <c>
        <v>0</v>
      </c>
      <c>
        <v>799.8629462005271</v>
      </c>
    </row>
    <row>
      <c>
        <v>2609314</v>
      </c>
      <c>
        <v>1</v>
      </c>
      <c>
        <is>
          <t>İZMİR</t>
        </is>
      </c>
      <c>
        <v>BORNOVA</v>
      </c>
      <c>
        <is>
          <t>AG Fideri</t>
        </is>
      </c>
      <c>
        <v>K-777 35-02-K00777_C_56365166_56365166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15.07.2023 15:24:55</t>
        </is>
      </c>
      <c>
        <is>
          <t>15.07.2023 16:05:16</t>
        </is>
      </c>
      <c>
        <v>0.6725</v>
      </c>
      <c>
        <v>0</v>
      </c>
      <c>
        <v>180</v>
      </c>
      <c>
        <v>0</v>
      </c>
      <c>
        <v>0</v>
      </c>
      <c>
        <v>0</v>
      </c>
      <c>
        <v>68</v>
      </c>
      <c>
        <v>0</v>
      </c>
      <c>
        <v>0</v>
      </c>
      <c>
        <v>0</v>
      </c>
      <c>
        <v>26.293607055804717</v>
      </c>
      <c>
        <v>0</v>
      </c>
      <c>
        <v>0</v>
      </c>
      <c>
        <v>0</v>
      </c>
      <c>
        <v>39.50323550954891</v>
      </c>
      <c>
        <v>0</v>
      </c>
      <c>
        <v>0</v>
      </c>
      <c>
        <v>65.79684256535363</v>
      </c>
    </row>
    <row>
      <c>
        <v>2609128</v>
      </c>
      <c>
        <v>1</v>
      </c>
      <c>
        <is>
          <t>MANİSA</t>
        </is>
      </c>
      <c>
        <v>ŞEHZADELER</v>
      </c>
      <c>
        <is>
          <t>OG Fideri</t>
        </is>
      </c>
      <c>
        <v>TİLKİKÖY TR-1 45-71-M01271_DIREK TIPI TRAFO HUCRESI H01_2082787</v>
      </c>
      <c>
        <v>OG Trafo Arızası</v>
      </c>
      <c>
        <v>Dağıtım-OG</v>
      </c>
      <c>
        <v>Uzun</v>
      </c>
      <c>
        <v>Şebeke işletmecisi</v>
      </c>
      <c>
        <v>Bildirimsiz</v>
      </c>
      <c>
        <is>
          <t>15.07.2023 13:38:48</t>
        </is>
      </c>
      <c>
        <is>
          <t>15.07.2023 23:31:00</t>
        </is>
      </c>
      <c>
        <v>9.87</v>
      </c>
      <c>
        <v>0</v>
      </c>
      <c>
        <v>178</v>
      </c>
      <c>
        <v>0</v>
      </c>
      <c>
        <v>23</v>
      </c>
      <c>
        <v>0</v>
      </c>
      <c>
        <v>23</v>
      </c>
      <c>
        <v>0</v>
      </c>
      <c>
        <v>0</v>
      </c>
      <c>
        <v>0</v>
      </c>
      <c>
        <v>385.7508468311915</v>
      </c>
      <c>
        <v>0</v>
      </c>
      <c>
        <v>388.65387433680223</v>
      </c>
      <c>
        <v>0</v>
      </c>
      <c>
        <v>85.08163646278096</v>
      </c>
      <c>
        <v>0</v>
      </c>
      <c>
        <v>0</v>
      </c>
      <c>
        <v>859.4863576307747</v>
      </c>
    </row>
    <row>
      <c>
        <v>2608979</v>
      </c>
      <c>
        <v>1</v>
      </c>
      <c>
        <is>
          <t>MANİSA</t>
        </is>
      </c>
      <c>
        <v>AKHİSAR</v>
      </c>
      <c>
        <is>
          <t>DM</t>
        </is>
      </c>
      <c>
        <v>TR-1/64 DM 45-72-M00064_TR-1/70 M09_66484268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15.07.2023 11:09:39</t>
        </is>
      </c>
      <c>
        <is>
          <t>15.07.2023 11:42:00</t>
        </is>
      </c>
      <c>
        <v>0.539166666</v>
      </c>
      <c>
        <v>0</v>
      </c>
      <c>
        <v>5127</v>
      </c>
      <c>
        <v>0</v>
      </c>
      <c>
        <v>14</v>
      </c>
      <c>
        <v>5</v>
      </c>
      <c>
        <v>518</v>
      </c>
      <c>
        <v>0</v>
      </c>
      <c>
        <v>3</v>
      </c>
      <c>
        <v>0</v>
      </c>
      <c>
        <v>484.6413061699449</v>
      </c>
      <c>
        <v>0</v>
      </c>
      <c>
        <v>0.9153226221137272</v>
      </c>
      <c>
        <v>21.942069155993835</v>
      </c>
      <c>
        <v>160.39022213643693</v>
      </c>
      <c>
        <v>0</v>
      </c>
      <c>
        <v>31.324670422117137</v>
      </c>
      <c>
        <v>699.2135905066066</v>
      </c>
    </row>
    <row>
      <c>
        <v>2609148</v>
      </c>
      <c>
        <v>1</v>
      </c>
      <c>
        <is>
          <t>İZMİR</t>
        </is>
      </c>
      <c>
        <v>KARŞIYAKA</v>
      </c>
      <c>
        <is>
          <t>Saha Dağıtım Kutusu (SDK)</t>
        </is>
      </c>
      <c>
        <v>M-2777 35-04-M02777_C K3107C4B_5781427</v>
      </c>
      <c>
        <v>AG Box / Sdk Giriş Sigorta Atığı</v>
      </c>
      <c>
        <v>Dağıtım-AG</v>
      </c>
      <c>
        <v>Uzun</v>
      </c>
      <c>
        <v>Şebeke işletmecisi</v>
      </c>
      <c>
        <v>Bildirimsiz</v>
      </c>
      <c>
        <is>
          <t>15.07.2023 13:56:34</t>
        </is>
      </c>
      <c>
        <is>
          <t>15.07.2023 15:54:40</t>
        </is>
      </c>
      <c>
        <v>1.968333333</v>
      </c>
      <c>
        <v>0</v>
      </c>
      <c>
        <v>61</v>
      </c>
      <c>
        <v>0</v>
      </c>
      <c>
        <v>0</v>
      </c>
      <c>
        <v>0</v>
      </c>
      <c>
        <v>18</v>
      </c>
      <c>
        <v>0</v>
      </c>
      <c>
        <v>0</v>
      </c>
      <c>
        <v>0</v>
      </c>
      <c>
        <v>34.76386332179681</v>
      </c>
      <c>
        <v>0</v>
      </c>
      <c>
        <v>0</v>
      </c>
      <c>
        <v>0</v>
      </c>
      <c>
        <v>75.65820510156894</v>
      </c>
      <c>
        <v>0</v>
      </c>
      <c>
        <v>0</v>
      </c>
      <c>
        <v>110.42206842336574</v>
      </c>
    </row>
    <row>
      <c>
        <v>2609832</v>
      </c>
      <c>
        <v>1</v>
      </c>
      <c>
        <is>
          <t>İZMİR</t>
        </is>
      </c>
      <c>
        <v>MENEMEN</v>
      </c>
      <c>
        <is>
          <t>Saha Dağıtım Kutusu (SDK)</t>
        </is>
      </c>
      <c>
        <v>ULUKENT DM-1/4 35-28-M00065_A a1b_5847827</v>
      </c>
      <c>
        <v>AG Box / Sdk Giriş Sigorta Atığı</v>
      </c>
      <c>
        <v>Dağıtım-AG</v>
      </c>
      <c>
        <v>Uzun</v>
      </c>
      <c>
        <v>Şebeke işletmecisi</v>
      </c>
      <c>
        <v>Bildirimsiz</v>
      </c>
      <c>
        <is>
          <t>15.07.2023 19:58:49</t>
        </is>
      </c>
      <c>
        <is>
          <t>16.07.2023 02:59:19</t>
        </is>
      </c>
      <c>
        <v>7.008333333</v>
      </c>
      <c>
        <v>0</v>
      </c>
      <c>
        <v>69</v>
      </c>
      <c>
        <v>0</v>
      </c>
      <c>
        <v>0</v>
      </c>
      <c>
        <v>0</v>
      </c>
      <c>
        <v>6</v>
      </c>
      <c>
        <v>0</v>
      </c>
      <c>
        <v>0</v>
      </c>
      <c>
        <v>0</v>
      </c>
      <c>
        <v>146.82447770577218</v>
      </c>
      <c>
        <v>0</v>
      </c>
      <c>
        <v>0</v>
      </c>
      <c>
        <v>0</v>
      </c>
      <c>
        <v>118.66653222601515</v>
      </c>
      <c>
        <v>0</v>
      </c>
      <c>
        <v>0</v>
      </c>
      <c>
        <v>265.49100993178735</v>
      </c>
    </row>
    <row>
      <c>
        <v>2609583</v>
      </c>
      <c>
        <v>1</v>
      </c>
      <c>
        <is>
          <t>MANİSA</t>
        </is>
      </c>
      <c>
        <v>GÖRDES</v>
      </c>
      <c>
        <is>
          <t>AG Fideri</t>
        </is>
      </c>
      <c>
        <v>KAYACIK KOZLUCA TR-2 45-75-M00227_C_56388846_56388846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15.07.2023 17:49:20</t>
        </is>
      </c>
      <c>
        <is>
          <t>15.07.2023 19:13:03</t>
        </is>
      </c>
      <c>
        <v>1.395277777</v>
      </c>
      <c>
        <v>0</v>
      </c>
      <c>
        <v>14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3.097192721541126</v>
      </c>
      <c>
        <v>0</v>
      </c>
      <c>
        <v>2.69019646359656</v>
      </c>
      <c>
        <v>0</v>
      </c>
      <c>
        <v>0</v>
      </c>
      <c>
        <v>0</v>
      </c>
      <c>
        <v>0</v>
      </c>
      <c>
        <v>5.787389185137686</v>
      </c>
    </row>
    <row>
      <c>
        <v>2608836</v>
      </c>
      <c>
        <v>1</v>
      </c>
      <c>
        <is>
          <t>İZMİR</t>
        </is>
      </c>
      <c>
        <v>BORNOVA</v>
      </c>
      <c>
        <is>
          <t>AG Fideri</t>
        </is>
      </c>
      <c>
        <v>K-3569 35-02-K03569_M_56367807_56367807</v>
      </c>
      <c>
        <v>Şebeke Yenileme ve Kapasite Artışı Çalışması</v>
      </c>
      <c>
        <v>Dağıtım-AG</v>
      </c>
      <c>
        <v>Uzun</v>
      </c>
      <c>
        <v>Şebeke işletmecisi</v>
      </c>
      <c>
        <v>Bildirimli</v>
      </c>
      <c>
        <is>
          <t>15.07.2023 09:03:25</t>
        </is>
      </c>
      <c>
        <is>
          <t>15.07.2023 17:09:34</t>
        </is>
      </c>
      <c>
        <v>8.1025</v>
      </c>
      <c>
        <v>0</v>
      </c>
      <c>
        <v>144</v>
      </c>
      <c>
        <v>0</v>
      </c>
      <c>
        <v>0</v>
      </c>
      <c>
        <v>0</v>
      </c>
      <c>
        <v>16</v>
      </c>
      <c>
        <v>0</v>
      </c>
      <c>
        <v>0</v>
      </c>
      <c>
        <v>0</v>
      </c>
      <c>
        <v>244.25022712559314</v>
      </c>
      <c>
        <v>0</v>
      </c>
      <c>
        <v>0</v>
      </c>
      <c>
        <v>0</v>
      </c>
      <c>
        <v>62.37480046484078</v>
      </c>
      <c>
        <v>0</v>
      </c>
      <c>
        <v>0</v>
      </c>
      <c>
        <v>306.62502759043394</v>
      </c>
    </row>
    <row>
      <c>
        <v>2609228</v>
      </c>
      <c>
        <v>1</v>
      </c>
      <c>
        <is>
          <t>İZMİR</t>
        </is>
      </c>
      <c>
        <v>BAYRAKLI</v>
      </c>
      <c>
        <is>
          <t>Dağıtım Transformatörü</t>
        </is>
      </c>
      <c>
        <v>K-4715 35-02-K04715_35-02-K04715_2371748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15.07.2023 14:51:51</t>
        </is>
      </c>
      <c>
        <is>
          <t>15.07.2023 16:08:36</t>
        </is>
      </c>
      <c>
        <v>1.279166666</v>
      </c>
      <c>
        <v>0</v>
      </c>
      <c>
        <v>243</v>
      </c>
      <c>
        <v>0</v>
      </c>
      <c>
        <v>0</v>
      </c>
      <c>
        <v>0</v>
      </c>
      <c>
        <v>11</v>
      </c>
      <c>
        <v>0</v>
      </c>
      <c>
        <v>0</v>
      </c>
      <c>
        <v>0</v>
      </c>
      <c>
        <v>89.1206252179794</v>
      </c>
      <c>
        <v>0</v>
      </c>
      <c>
        <v>0</v>
      </c>
      <c>
        <v>0</v>
      </c>
      <c>
        <v>5.05701984922581</v>
      </c>
      <c>
        <v>0</v>
      </c>
      <c>
        <v>0</v>
      </c>
      <c>
        <v>94.1776450672052</v>
      </c>
    </row>
    <row>
      <c>
        <v>2609875</v>
      </c>
      <c>
        <v>1</v>
      </c>
      <c>
        <is>
          <t>İZMİR</t>
        </is>
      </c>
      <c>
        <v>SEFERİHİSAR</v>
      </c>
      <c>
        <is>
          <t>Kullanıcı Bağlantı Hattı</t>
        </is>
      </c>
      <c>
        <v>L-49 SAYKOP 35-14-L00049_956654675_956654675</v>
      </c>
      <c>
        <v>AG Branşman Yeraltı Kablo Arızası</v>
      </c>
      <c>
        <v>Dağıtım-AG</v>
      </c>
      <c>
        <v>Uzun</v>
      </c>
      <c>
        <v>Şebeke işletmecisi</v>
      </c>
      <c>
        <v>Bildirimsiz</v>
      </c>
      <c>
        <is>
          <t>15.07.2023 20:23:16</t>
        </is>
      </c>
      <c>
        <is>
          <t>16.07.2023 01:23:40</t>
        </is>
      </c>
      <c>
        <v>5.006666666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</row>
    <row>
      <c>
        <v>2609477</v>
      </c>
      <c>
        <v>1</v>
      </c>
      <c>
        <is>
          <t>MANİSA</t>
        </is>
      </c>
      <c>
        <v>DEMİRCİ</v>
      </c>
      <c>
        <is>
          <t>AG Fideri</t>
        </is>
      </c>
      <c>
        <v>TR-28 45-74-M00028_A_56397774_56397774</v>
      </c>
      <c>
        <v>AG Tel Kopuğu</v>
      </c>
      <c>
        <v>Dağıtım-AG</v>
      </c>
      <c>
        <v>Uzun</v>
      </c>
      <c>
        <v>Şebeke işletmecisi</v>
      </c>
      <c>
        <v>Bildirimsiz</v>
      </c>
      <c>
        <is>
          <t>15.07.2023 16:54:46</t>
        </is>
      </c>
      <c>
        <is>
          <t>15.07.2023 18:36:04</t>
        </is>
      </c>
      <c>
        <v>1.688333333</v>
      </c>
      <c>
        <v>0</v>
      </c>
      <c>
        <v>0</v>
      </c>
      <c>
        <v>0</v>
      </c>
      <c>
        <v>0</v>
      </c>
      <c>
        <v>0</v>
      </c>
      <c>
        <v>16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10.537578585528442</v>
      </c>
      <c>
        <v>0</v>
      </c>
      <c>
        <v>0</v>
      </c>
      <c>
        <v>10.537578585528442</v>
      </c>
    </row>
    <row>
      <c>
        <v>2608693</v>
      </c>
      <c>
        <v>1</v>
      </c>
      <c>
        <is>
          <t>İZMİR</t>
        </is>
      </c>
      <c>
        <v>KARABAĞLAR</v>
      </c>
      <c>
        <is>
          <t>AG Fideri</t>
        </is>
      </c>
      <c>
        <v>K-1560 35-01-K01560_C_56365627_56365627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15.07.2023 01:00:03</t>
        </is>
      </c>
      <c>
        <is>
          <t>15.07.2023 02:47:54</t>
        </is>
      </c>
      <c>
        <v>1.7975</v>
      </c>
      <c>
        <v>0</v>
      </c>
      <c>
        <v>356</v>
      </c>
      <c>
        <v>0</v>
      </c>
      <c>
        <v>0</v>
      </c>
      <c>
        <v>0</v>
      </c>
      <c>
        <v>20</v>
      </c>
      <c>
        <v>0</v>
      </c>
      <c>
        <v>0</v>
      </c>
      <c>
        <v>0</v>
      </c>
      <c>
        <v>128.4707912995077</v>
      </c>
      <c>
        <v>0</v>
      </c>
      <c>
        <v>0</v>
      </c>
      <c>
        <v>0</v>
      </c>
      <c>
        <v>3.9095661200489125</v>
      </c>
      <c>
        <v>0</v>
      </c>
      <c>
        <v>0</v>
      </c>
      <c>
        <v>132.38035741955662</v>
      </c>
    </row>
    <row>
      <c>
        <v>2609872</v>
      </c>
      <c>
        <v>1</v>
      </c>
      <c>
        <is>
          <t>İZMİR</t>
        </is>
      </c>
      <c>
        <v>TORBALI</v>
      </c>
      <c>
        <is>
          <t>AG Fideri</t>
        </is>
      </c>
      <c>
        <v>TR-37 35-26-M00037__72374405_72374405</v>
      </c>
      <c>
        <v>AG Pano Faz Sigorta Atığı</v>
      </c>
      <c>
        <v>Dağıtım-AG</v>
      </c>
      <c>
        <v>Uzun</v>
      </c>
      <c>
        <v>Şebeke işletmecisi</v>
      </c>
      <c>
        <v>Bildirimsiz</v>
      </c>
      <c>
        <is>
          <t>15.07.2023 20:15:35</t>
        </is>
      </c>
      <c>
        <is>
          <t>15.07.2023 20:58:53</t>
        </is>
      </c>
      <c>
        <v>0.721666666</v>
      </c>
      <c>
        <v>0</v>
      </c>
      <c>
        <v>108</v>
      </c>
      <c>
        <v>0</v>
      </c>
      <c>
        <v>0</v>
      </c>
      <c>
        <v>0</v>
      </c>
      <c>
        <v>14</v>
      </c>
      <c>
        <v>0</v>
      </c>
      <c>
        <v>0</v>
      </c>
      <c>
        <v>0</v>
      </c>
      <c>
        <v>19.817387827764698</v>
      </c>
      <c>
        <v>0</v>
      </c>
      <c>
        <v>0</v>
      </c>
      <c>
        <v>0</v>
      </c>
      <c>
        <v>7.712860625708576</v>
      </c>
      <c>
        <v>0</v>
      </c>
      <c>
        <v>0</v>
      </c>
      <c>
        <v>27.530248453473273</v>
      </c>
    </row>
    <row>
      <c>
        <v>2609540</v>
      </c>
      <c>
        <v>1</v>
      </c>
      <c>
        <is>
          <t>İZMİR</t>
        </is>
      </c>
      <c>
        <v>KARABAĞLAR</v>
      </c>
      <c>
        <is>
          <t>AG Fideri</t>
        </is>
      </c>
      <c>
        <v>K-4304 35-01-K04304__91168138_91168138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15.07.2023 17:24:13</t>
        </is>
      </c>
      <c>
        <is>
          <t>15.07.2023 21:19:11</t>
        </is>
      </c>
      <c>
        <v>3.916111111</v>
      </c>
      <c>
        <v>0</v>
      </c>
      <c>
        <v>238</v>
      </c>
      <c>
        <v>0</v>
      </c>
      <c>
        <v>0</v>
      </c>
      <c>
        <v>0</v>
      </c>
      <c>
        <v>18</v>
      </c>
      <c>
        <v>0</v>
      </c>
      <c>
        <v>0</v>
      </c>
      <c>
        <v>0</v>
      </c>
      <c>
        <v>203.71359769589026</v>
      </c>
      <c>
        <v>0</v>
      </c>
      <c>
        <v>0</v>
      </c>
      <c>
        <v>0</v>
      </c>
      <c>
        <v>21.60803268291463</v>
      </c>
      <c>
        <v>0</v>
      </c>
      <c>
        <v>0</v>
      </c>
      <c>
        <v>225.32163037880488</v>
      </c>
    </row>
    <row>
      <c>
        <v>2609563</v>
      </c>
      <c>
        <v>1</v>
      </c>
      <c>
        <is>
          <t>MANİSA</t>
        </is>
      </c>
      <c>
        <v>YUNUSEMRE</v>
      </c>
      <c>
        <is>
          <t>AG Fideri</t>
        </is>
      </c>
      <c>
        <v>DM-14/10 45-71-M00559_C_60984962_60984962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15.07.2023 17:35:19</t>
        </is>
      </c>
      <c>
        <is>
          <t>15.07.2023 19:25:04</t>
        </is>
      </c>
      <c>
        <v>1.829166666</v>
      </c>
      <c>
        <v>0</v>
      </c>
      <c>
        <v>254</v>
      </c>
      <c>
        <v>0</v>
      </c>
      <c>
        <v>0</v>
      </c>
      <c>
        <v>0</v>
      </c>
      <c>
        <v>26</v>
      </c>
      <c>
        <v>0</v>
      </c>
      <c>
        <v>0</v>
      </c>
      <c>
        <v>0</v>
      </c>
      <c>
        <v>115.78322777560086</v>
      </c>
      <c>
        <v>0</v>
      </c>
      <c>
        <v>0</v>
      </c>
      <c>
        <v>0</v>
      </c>
      <c>
        <v>18.489031809464905</v>
      </c>
      <c>
        <v>0</v>
      </c>
      <c>
        <v>0</v>
      </c>
      <c>
        <v>134.27225958506577</v>
      </c>
    </row>
    <row>
      <c>
        <v>2609895</v>
      </c>
      <c>
        <v>1</v>
      </c>
      <c>
        <is>
          <t>İZMİR</t>
        </is>
      </c>
      <c>
        <v>ALİAĞA</v>
      </c>
      <c>
        <is>
          <t>AG Fideri</t>
        </is>
      </c>
      <c>
        <v>YENİ ŞAKRAN TR-9 35-17-M00209_A_91183242_91183242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15.07.2023 20:30:49</t>
        </is>
      </c>
      <c>
        <is>
          <t>15.07.2023 21:56:29</t>
        </is>
      </c>
      <c>
        <v>1.427777777</v>
      </c>
      <c>
        <v>0</v>
      </c>
      <c>
        <v>128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39.3032533595499</v>
      </c>
      <c>
        <v>0</v>
      </c>
      <c>
        <v>0</v>
      </c>
      <c>
        <v>0</v>
      </c>
      <c>
        <v>14.018992241181923</v>
      </c>
      <c>
        <v>0</v>
      </c>
      <c>
        <v>0</v>
      </c>
      <c>
        <v>53.32224560073182</v>
      </c>
    </row>
    <row>
      <c>
        <v>2609586</v>
      </c>
      <c>
        <v>1</v>
      </c>
      <c>
        <is>
          <t>İZMİR</t>
        </is>
      </c>
      <c>
        <v>ÇEŞME</v>
      </c>
      <c>
        <is>
          <t>Dağıtım Transformatörü</t>
        </is>
      </c>
      <c>
        <v>L-293 YENİ MECİDİYE 35-18-L00293_35-18-L00293_72064774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15.07.2023 17:37:09</t>
        </is>
      </c>
      <c>
        <is>
          <t>16.07.2023 01:46:15</t>
        </is>
      </c>
      <c>
        <v>8.151666666</v>
      </c>
      <c>
        <v>0</v>
      </c>
      <c>
        <v>155</v>
      </c>
      <c>
        <v>0</v>
      </c>
      <c>
        <v>1</v>
      </c>
      <c>
        <v>0</v>
      </c>
      <c>
        <v>20</v>
      </c>
      <c>
        <v>0</v>
      </c>
      <c>
        <v>0</v>
      </c>
      <c>
        <v>0</v>
      </c>
      <c>
        <v>904.564679814884</v>
      </c>
      <c>
        <v>0</v>
      </c>
      <c>
        <v>5.42553868870965</v>
      </c>
      <c>
        <v>0</v>
      </c>
      <c>
        <v>427.4677527227294</v>
      </c>
      <c>
        <v>0</v>
      </c>
      <c>
        <v>0</v>
      </c>
      <c>
        <v>1337.457971226323</v>
      </c>
    </row>
    <row>
      <c>
        <v>2610087</v>
      </c>
      <c>
        <v>1</v>
      </c>
      <c>
        <is>
          <t>İZMİR</t>
        </is>
      </c>
      <c>
        <v>NARLIDERE</v>
      </c>
      <c>
        <is>
          <t>TM Fideri</t>
        </is>
      </c>
      <c>
        <v>ILICA GIS TM 35-07-A00002_ILICA-8 K08_2313371</v>
      </c>
      <c>
        <v>Manevra</v>
      </c>
      <c>
        <v>Dağıtım-OG</v>
      </c>
      <c>
        <v>Uzun</v>
      </c>
      <c>
        <v>Şebeke işletmecisi</v>
      </c>
      <c>
        <v>Bildirimsiz</v>
      </c>
      <c>
        <is>
          <t>15.07.2023 20:28:50</t>
        </is>
      </c>
      <c>
        <is>
          <t>15.07.2023 23:02:10</t>
        </is>
      </c>
      <c>
        <v>2.555825833</v>
      </c>
      <c>
        <v>0</v>
      </c>
      <c>
        <v>1749</v>
      </c>
      <c>
        <v>0</v>
      </c>
      <c>
        <v>0</v>
      </c>
      <c>
        <v>2</v>
      </c>
      <c>
        <v>232</v>
      </c>
      <c>
        <v>0</v>
      </c>
      <c>
        <v>1</v>
      </c>
      <c>
        <v>0</v>
      </c>
      <c>
        <v>1129.3068612796512</v>
      </c>
      <c>
        <v>0</v>
      </c>
      <c>
        <v>0</v>
      </c>
      <c>
        <v>35.97563743617686</v>
      </c>
      <c>
        <v>555.0822106253214</v>
      </c>
      <c>
        <v>0</v>
      </c>
      <c>
        <v>7.443985285355307</v>
      </c>
      <c>
        <v>1727.8086946265048</v>
      </c>
    </row>
    <row>
      <c>
        <v>2608922</v>
      </c>
      <c>
        <v>1</v>
      </c>
      <c>
        <is>
          <t>MANİSA</t>
        </is>
      </c>
      <c>
        <v>SALİHLİ</v>
      </c>
      <c>
        <is>
          <t>AG Fideri</t>
        </is>
      </c>
      <c>
        <v>TR-104 45-78-L00104__72373430_72373430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15.07.2023 09:59:28</t>
        </is>
      </c>
      <c>
        <is>
          <t>15.07.2023 10:36:00</t>
        </is>
      </c>
      <c>
        <v>0.608888888</v>
      </c>
      <c>
        <v>0</v>
      </c>
      <c>
        <v>189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22.72820559083611</v>
      </c>
      <c>
        <v>0</v>
      </c>
      <c>
        <v>0</v>
      </c>
      <c>
        <v>0</v>
      </c>
      <c>
        <v>1.112602018004748</v>
      </c>
      <c>
        <v>0</v>
      </c>
      <c>
        <v>0</v>
      </c>
      <c>
        <v>23.84080760884086</v>
      </c>
    </row>
    <row>
      <c>
        <v>2609254</v>
      </c>
      <c>
        <v>1</v>
      </c>
      <c>
        <is>
          <t>İZMİR</t>
        </is>
      </c>
      <c>
        <v>TORBALI</v>
      </c>
      <c>
        <is>
          <t>AG Fideri</t>
        </is>
      </c>
      <c>
        <v>DM-4/18 35-26-M00803__56360973_56360973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15.07.2023 14:46:25</t>
        </is>
      </c>
      <c>
        <is>
          <t>15.07.2023 16:06:08</t>
        </is>
      </c>
      <c>
        <v>1.328611111</v>
      </c>
      <c>
        <v>0</v>
      </c>
      <c>
        <v>307</v>
      </c>
      <c>
        <v>0</v>
      </c>
      <c>
        <v>0</v>
      </c>
      <c>
        <v>0</v>
      </c>
      <c>
        <v>19</v>
      </c>
      <c>
        <v>0</v>
      </c>
      <c>
        <v>0</v>
      </c>
      <c>
        <v>0</v>
      </c>
      <c>
        <v>83.2518819537168</v>
      </c>
      <c>
        <v>0</v>
      </c>
      <c>
        <v>0</v>
      </c>
      <c>
        <v>0</v>
      </c>
      <c>
        <v>20.674954110156</v>
      </c>
      <c>
        <v>0</v>
      </c>
      <c>
        <v>0</v>
      </c>
      <c>
        <v>103.9268360638728</v>
      </c>
    </row>
    <row>
      <c>
        <v>2609400</v>
      </c>
      <c>
        <v>1</v>
      </c>
      <c>
        <is>
          <t>İZMİR</t>
        </is>
      </c>
      <c>
        <v>KARABAĞLAR</v>
      </c>
      <c>
        <is>
          <t>AG Fideri</t>
        </is>
      </c>
      <c>
        <v>M-1234 35-01-M01234_A_56376460_56376460</v>
      </c>
      <c>
        <v>AG Tel Kopuğu</v>
      </c>
      <c>
        <v>Dağıtım-AG</v>
      </c>
      <c>
        <v>Uzun</v>
      </c>
      <c>
        <v>Şebeke işletmecisi</v>
      </c>
      <c>
        <v>Bildirimsiz</v>
      </c>
      <c>
        <is>
          <t>15.07.2023 16:10:00</t>
        </is>
      </c>
      <c>
        <is>
          <t>15.07.2023 18:41:25</t>
        </is>
      </c>
      <c>
        <v>2.523611111</v>
      </c>
      <c>
        <v>0</v>
      </c>
      <c>
        <v>59</v>
      </c>
      <c>
        <v>0</v>
      </c>
      <c>
        <v>0</v>
      </c>
      <c>
        <v>0</v>
      </c>
      <c>
        <v>23</v>
      </c>
      <c>
        <v>0</v>
      </c>
      <c>
        <v>0</v>
      </c>
      <c>
        <v>0</v>
      </c>
      <c>
        <v>39.894936743190755</v>
      </c>
      <c>
        <v>0</v>
      </c>
      <c>
        <v>0</v>
      </c>
      <c>
        <v>0</v>
      </c>
      <c>
        <v>173.16172105196847</v>
      </c>
      <c>
        <v>0</v>
      </c>
      <c>
        <v>0</v>
      </c>
      <c>
        <v>213.05665779515923</v>
      </c>
    </row>
    <row>
      <c>
        <v>2609941</v>
      </c>
      <c>
        <v>1</v>
      </c>
      <c>
        <is>
          <t>İZMİR</t>
        </is>
      </c>
      <c>
        <v>ÇEŞME</v>
      </c>
      <c>
        <is>
          <t>AG Fideri</t>
        </is>
      </c>
      <c>
        <v>L-336 REİSDERE 35-18-L00336_B_91355189_91355189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15.07.2023 20:40:34</t>
        </is>
      </c>
      <c>
        <is>
          <t>15.07.2023 22:57:41</t>
        </is>
      </c>
      <c>
        <v>2.285277777</v>
      </c>
      <c>
        <v>0</v>
      </c>
      <c>
        <v>168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92.13702547978815</v>
      </c>
      <c>
        <v>0</v>
      </c>
      <c>
        <v>0</v>
      </c>
      <c>
        <v>0</v>
      </c>
      <c>
        <v>9.86508452753173</v>
      </c>
      <c>
        <v>0</v>
      </c>
      <c>
        <v>0</v>
      </c>
      <c>
        <v>102.00211000731989</v>
      </c>
    </row>
    <row>
      <c>
        <v>2609045</v>
      </c>
      <c>
        <v>1</v>
      </c>
      <c>
        <is>
          <t>MANİSA</t>
        </is>
      </c>
      <c>
        <v>SOMA</v>
      </c>
      <c>
        <is>
          <t>OG Fideri</t>
        </is>
      </c>
      <c>
        <v>SOMA TR-17/2 45-82-M00110_TR-20/1 M01_72183706</v>
      </c>
      <c>
        <v>OG Yeraltı Kablo Arızası</v>
      </c>
      <c>
        <v>Dağıtım-OG</v>
      </c>
      <c>
        <v>Uzun</v>
      </c>
      <c>
        <v>Şebeke işletmecisi</v>
      </c>
      <c>
        <v>Bildirimsiz</v>
      </c>
      <c>
        <is>
          <t>15.07.2023 11:56:00</t>
        </is>
      </c>
      <c>
        <is>
          <t>15.07.2023 12:44:00</t>
        </is>
      </c>
      <c>
        <v>0.8</v>
      </c>
      <c>
        <v>0</v>
      </c>
      <c>
        <v>2564</v>
      </c>
      <c>
        <v>0</v>
      </c>
      <c>
        <v>0</v>
      </c>
      <c>
        <v>1</v>
      </c>
      <c>
        <v>371</v>
      </c>
      <c>
        <v>0</v>
      </c>
      <c>
        <v>0</v>
      </c>
      <c>
        <v>0</v>
      </c>
      <c>
        <v>379.8751807462392</v>
      </c>
      <c>
        <v>0</v>
      </c>
      <c>
        <v>0</v>
      </c>
      <c>
        <v>28.0405497842883</v>
      </c>
      <c>
        <v>289.6491117049288</v>
      </c>
      <c>
        <v>0</v>
      </c>
      <c>
        <v>0</v>
      </c>
      <c>
        <v>697.5648422354564</v>
      </c>
    </row>
    <row>
      <c>
        <v>2609686</v>
      </c>
      <c>
        <v>1</v>
      </c>
      <c>
        <is>
          <t>İZMİR</t>
        </is>
      </c>
      <c>
        <v>BUCA</v>
      </c>
      <c>
        <is>
          <t>AG Fideri</t>
        </is>
      </c>
      <c>
        <v>K-2631 35-03-K02631__79390437_79390437</v>
      </c>
      <c>
        <v>AG Tel Kopuğu</v>
      </c>
      <c>
        <v>Dağıtım-AG</v>
      </c>
      <c>
        <v>Uzun</v>
      </c>
      <c>
        <v>Şebeke işletmecisi</v>
      </c>
      <c>
        <v>Bildirimsiz</v>
      </c>
      <c>
        <is>
          <t>15.07.2023 18:33:20</t>
        </is>
      </c>
      <c>
        <is>
          <t>15.07.2023 22:25:51</t>
        </is>
      </c>
      <c>
        <v>3.875277777</v>
      </c>
      <c>
        <v>0</v>
      </c>
      <c>
        <v>249</v>
      </c>
      <c>
        <v>0</v>
      </c>
      <c>
        <v>0</v>
      </c>
      <c>
        <v>0</v>
      </c>
      <c>
        <v>21</v>
      </c>
      <c>
        <v>0</v>
      </c>
      <c>
        <v>0</v>
      </c>
      <c>
        <v>0</v>
      </c>
      <c>
        <v>199.5858210144826</v>
      </c>
      <c>
        <v>0</v>
      </c>
      <c>
        <v>0</v>
      </c>
      <c>
        <v>0</v>
      </c>
      <c>
        <v>56.42877718189295</v>
      </c>
      <c>
        <v>0</v>
      </c>
      <c>
        <v>0</v>
      </c>
      <c>
        <v>256.0145981963756</v>
      </c>
    </row>
    <row>
      <c>
        <v>2609022</v>
      </c>
      <c>
        <v>1</v>
      </c>
      <c>
        <is>
          <t>İZMİR</t>
        </is>
      </c>
      <c>
        <v>KİRAZ</v>
      </c>
      <c>
        <is>
          <t>OG Fideri</t>
        </is>
      </c>
      <c>
        <v>KARABURÇ HACILAR TR-7 35-31-L00263_DIREK TIPI TRAFO HUCRESI H01_2050601</v>
      </c>
      <c>
        <v>OG Ayırıcı Arızası</v>
      </c>
      <c>
        <v>Dağıtım-OG</v>
      </c>
      <c>
        <v>Uzun</v>
      </c>
      <c>
        <v>Şebeke işletmecisi</v>
      </c>
      <c>
        <v>Bildirimsiz</v>
      </c>
      <c>
        <is>
          <t>15.07.2023 11:51:02</t>
        </is>
      </c>
      <c>
        <is>
          <t>15.07.2023 15:26:46</t>
        </is>
      </c>
      <c>
        <v>3.595555555</v>
      </c>
      <c>
        <v>0</v>
      </c>
      <c>
        <v>34</v>
      </c>
      <c>
        <v>0</v>
      </c>
      <c>
        <v>12</v>
      </c>
      <c>
        <v>0</v>
      </c>
      <c>
        <v>7</v>
      </c>
      <c>
        <v>0</v>
      </c>
      <c>
        <v>0</v>
      </c>
      <c>
        <v>0</v>
      </c>
      <c>
        <v>22.67154259061743</v>
      </c>
      <c>
        <v>0</v>
      </c>
      <c>
        <v>166.73727182224746</v>
      </c>
      <c>
        <v>0</v>
      </c>
      <c>
        <v>38.03237436621411</v>
      </c>
      <c>
        <v>0</v>
      </c>
      <c>
        <v>0</v>
      </c>
      <c>
        <v>227.441188779079</v>
      </c>
    </row>
    <row>
      <c>
        <v>2610081</v>
      </c>
      <c>
        <v>1</v>
      </c>
      <c>
        <is>
          <t>İZMİR</t>
        </is>
      </c>
      <c>
        <v>ALİAĞA</v>
      </c>
      <c>
        <is>
          <t>AG Fideri</t>
        </is>
      </c>
      <c>
        <v>YENİ ŞAKRAN TR-19 35-17-M00216_C_65451228_65451228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15.07.2023 22:48:52</t>
        </is>
      </c>
      <c>
        <is>
          <t>16.07.2023 01:17:16</t>
        </is>
      </c>
      <c>
        <v>2.473333333</v>
      </c>
      <c>
        <v>0</v>
      </c>
      <c>
        <v>76</v>
      </c>
      <c>
        <v>0</v>
      </c>
      <c>
        <v>4</v>
      </c>
      <c>
        <v>0</v>
      </c>
      <c>
        <v>2</v>
      </c>
      <c>
        <v>0</v>
      </c>
      <c>
        <v>0</v>
      </c>
      <c>
        <v>0</v>
      </c>
      <c>
        <v>43.00609955383073</v>
      </c>
      <c>
        <v>0</v>
      </c>
      <c>
        <v>2.7240004482985523</v>
      </c>
      <c>
        <v>0</v>
      </c>
      <c>
        <v>2.8005234709355555</v>
      </c>
      <c>
        <v>0</v>
      </c>
      <c>
        <v>0</v>
      </c>
      <c>
        <v>48.530623473064836</v>
      </c>
    </row>
    <row>
      <c>
        <v>2608999</v>
      </c>
      <c>
        <v>1</v>
      </c>
      <c>
        <is>
          <t>İZMİR</t>
        </is>
      </c>
      <c>
        <v>KARABAĞLAR</v>
      </c>
      <c>
        <is>
          <t>Dağıtım Transformatörü</t>
        </is>
      </c>
      <c>
        <v>K-1563 35-01-K01563_35-01-K01563_2375108</v>
      </c>
      <c>
        <v>Şebeke Yenileme ve Kapasite Artışı Çalışması</v>
      </c>
      <c>
        <v>Dağıtım-AG</v>
      </c>
      <c>
        <v>Uzun</v>
      </c>
      <c>
        <v>Şebeke işletmecisi</v>
      </c>
      <c>
        <v>Bildirimli</v>
      </c>
      <c>
        <is>
          <t>15.07.2023 10:01:00</t>
        </is>
      </c>
      <c>
        <is>
          <t>15.07.2023 12:00:00</t>
        </is>
      </c>
      <c>
        <v>1.983333333</v>
      </c>
      <c>
        <v>0</v>
      </c>
      <c>
        <v>457</v>
      </c>
      <c>
        <v>0</v>
      </c>
      <c>
        <v>0</v>
      </c>
      <c>
        <v>0</v>
      </c>
      <c>
        <v>27</v>
      </c>
      <c>
        <v>0</v>
      </c>
      <c>
        <v>0</v>
      </c>
      <c>
        <v>0</v>
      </c>
      <c>
        <v>194.21610540232749</v>
      </c>
      <c>
        <v>0</v>
      </c>
      <c>
        <v>0</v>
      </c>
      <c>
        <v>0</v>
      </c>
      <c>
        <v>28.495229868832165</v>
      </c>
      <c>
        <v>0</v>
      </c>
      <c>
        <v>0</v>
      </c>
      <c>
        <v>222.71133527115964</v>
      </c>
    </row>
    <row>
      <c>
        <v>2609394</v>
      </c>
      <c>
        <v>1</v>
      </c>
      <c>
        <is>
          <t>İZMİR</t>
        </is>
      </c>
      <c>
        <v>KARABAĞLAR</v>
      </c>
      <c>
        <is>
          <t>AG Fideri</t>
        </is>
      </c>
      <c>
        <v>K-1560 35-01-K01560_B_65501256_65501256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15.07.2023 15:48:18</t>
        </is>
      </c>
      <c>
        <is>
          <t>15.07.2023 21:02:03</t>
        </is>
      </c>
      <c>
        <v>5.229166666</v>
      </c>
      <c>
        <v>0</v>
      </c>
      <c>
        <v>174</v>
      </c>
      <c>
        <v>0</v>
      </c>
      <c>
        <v>0</v>
      </c>
      <c>
        <v>0</v>
      </c>
      <c>
        <v>9</v>
      </c>
      <c>
        <v>0</v>
      </c>
      <c>
        <v>0</v>
      </c>
      <c>
        <v>0</v>
      </c>
      <c>
        <v>192.55586474331744</v>
      </c>
      <c>
        <v>0</v>
      </c>
      <c>
        <v>0</v>
      </c>
      <c>
        <v>0</v>
      </c>
      <c>
        <v>41.326761079178</v>
      </c>
      <c>
        <v>0</v>
      </c>
      <c>
        <v>0</v>
      </c>
      <c>
        <v>233.88262582249544</v>
      </c>
    </row>
    <row>
      <c>
        <v>2609546</v>
      </c>
      <c>
        <v>1</v>
      </c>
      <c>
        <is>
          <t>İZMİR</t>
        </is>
      </c>
      <c>
        <v>BUCA</v>
      </c>
      <c>
        <is>
          <t>OG Fideri</t>
        </is>
      </c>
      <c>
        <v>K-4525 35-03-K04525_K-2914 K02_41924723</v>
      </c>
      <c>
        <v>Plansız Kesinti / Müdahale</v>
      </c>
      <c>
        <v>Dağıtım-OG</v>
      </c>
      <c>
        <v>Uzun</v>
      </c>
      <c>
        <v>Şebeke işletmecisi</v>
      </c>
      <c>
        <v>Bildirimsiz</v>
      </c>
      <c>
        <is>
          <t>15.07.2023 17:11:20</t>
        </is>
      </c>
      <c>
        <is>
          <t>15.07.2023 18:20:20</t>
        </is>
      </c>
      <c>
        <v>1.15</v>
      </c>
      <c>
        <v>0</v>
      </c>
      <c>
        <v>2875</v>
      </c>
      <c>
        <v>0</v>
      </c>
      <c>
        <v>0</v>
      </c>
      <c>
        <v>1</v>
      </c>
      <c>
        <v>140</v>
      </c>
      <c>
        <v>0</v>
      </c>
      <c>
        <v>1</v>
      </c>
      <c>
        <v>0</v>
      </c>
      <c>
        <v>755.7974681727053</v>
      </c>
      <c>
        <v>0</v>
      </c>
      <c>
        <v>0</v>
      </c>
      <c>
        <v>6.144118858635375</v>
      </c>
      <c>
        <v>221.0992400012328</v>
      </c>
      <c>
        <v>0</v>
      </c>
      <c>
        <v>14.26838608797235</v>
      </c>
      <c>
        <v>997.3092131205458</v>
      </c>
    </row>
    <row>
      <c>
        <v>2609108</v>
      </c>
      <c>
        <v>1</v>
      </c>
      <c>
        <is>
          <t>MANİSA</t>
        </is>
      </c>
      <c>
        <v>KULA</v>
      </c>
      <c>
        <is>
          <t>OG Fideri</t>
        </is>
      </c>
      <c>
        <v>BAŞIBÜYÜK KIRLILAR TR-2 45-77-L00481_ H_83841084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15.07.2023 13:23:16</t>
        </is>
      </c>
      <c>
        <is>
          <t>15.07.2023 17:21:02</t>
        </is>
      </c>
      <c>
        <v>3.962777777</v>
      </c>
      <c>
        <v>0</v>
      </c>
      <c>
        <v>9</v>
      </c>
      <c>
        <v>0</v>
      </c>
      <c>
        <v>9</v>
      </c>
      <c>
        <v>0</v>
      </c>
      <c>
        <v>0</v>
      </c>
      <c>
        <v>0</v>
      </c>
      <c>
        <v>0</v>
      </c>
      <c>
        <v>0</v>
      </c>
      <c>
        <v>1.9887840021394603</v>
      </c>
      <c>
        <v>0</v>
      </c>
      <c>
        <v>64.33248789709653</v>
      </c>
      <c>
        <v>0</v>
      </c>
      <c>
        <v>0</v>
      </c>
      <c>
        <v>0</v>
      </c>
      <c>
        <v>0</v>
      </c>
      <c>
        <v>66.32127189923598</v>
      </c>
    </row>
    <row>
      <c>
        <v>2610104</v>
      </c>
      <c>
        <v>1</v>
      </c>
      <c>
        <is>
          <t>İZMİR</t>
        </is>
      </c>
      <c>
        <v>BUCA</v>
      </c>
      <c>
        <is>
          <t>Dağıtım Transformatörü</t>
        </is>
      </c>
      <c>
        <v>K-4547 35-03-K04547_35-03-K04547_2371383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15.07.2023 23:10:03</t>
        </is>
      </c>
      <c>
        <is>
          <t>16.07.2023 01:35:57</t>
        </is>
      </c>
      <c>
        <v>2.431666666</v>
      </c>
      <c>
        <v>0</v>
      </c>
      <c>
        <v>187</v>
      </c>
      <c>
        <v>0</v>
      </c>
      <c>
        <v>0</v>
      </c>
      <c>
        <v>0</v>
      </c>
      <c>
        <v>27</v>
      </c>
      <c>
        <v>0</v>
      </c>
      <c>
        <v>0</v>
      </c>
      <c>
        <v>0</v>
      </c>
      <c>
        <v>124.49747417741438</v>
      </c>
      <c>
        <v>0</v>
      </c>
      <c>
        <v>0</v>
      </c>
      <c>
        <v>0</v>
      </c>
      <c>
        <v>38.327318116185786</v>
      </c>
      <c>
        <v>0</v>
      </c>
      <c>
        <v>0</v>
      </c>
      <c>
        <v>162.82479229360015</v>
      </c>
    </row>
    <row>
      <c>
        <v>2608776</v>
      </c>
      <c>
        <v>1</v>
      </c>
      <c>
        <is>
          <t>İZMİR</t>
        </is>
      </c>
      <c>
        <v>FOÇA</v>
      </c>
      <c>
        <is>
          <t>Dağıtım Transformatörü</t>
        </is>
      </c>
      <c>
        <v>YENİ BAĞARASI TR-1 35-23-M00207_35-23-M00207_2361193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15.07.2023 06:44:12</t>
        </is>
      </c>
      <c>
        <is>
          <t>15.07.2023 07:48:00</t>
        </is>
      </c>
      <c>
        <v>1.063333333</v>
      </c>
      <c>
        <v>0</v>
      </c>
      <c>
        <v>313</v>
      </c>
      <c>
        <v>0</v>
      </c>
      <c>
        <v>0</v>
      </c>
      <c>
        <v>0</v>
      </c>
      <c>
        <v>45</v>
      </c>
      <c>
        <v>0</v>
      </c>
      <c>
        <v>0</v>
      </c>
      <c>
        <v>0</v>
      </c>
      <c>
        <v>57.22918223044485</v>
      </c>
      <c>
        <v>0</v>
      </c>
      <c>
        <v>0</v>
      </c>
      <c>
        <v>0</v>
      </c>
      <c>
        <v>28.690639500417387</v>
      </c>
      <c>
        <v>0</v>
      </c>
      <c>
        <v>0</v>
      </c>
      <c>
        <v>85.91982173086224</v>
      </c>
    </row>
    <row>
      <c>
        <v>2609168</v>
      </c>
      <c>
        <v>1</v>
      </c>
      <c>
        <is>
          <t>İZMİR</t>
        </is>
      </c>
      <c>
        <v>KONAK</v>
      </c>
      <c>
        <is>
          <t>Saha Dağıtım Kutusu (SDK)</t>
        </is>
      </c>
      <c>
        <v>K-1020 35-01-K01020_C 1C_5861637</v>
      </c>
      <c>
        <v>AG Box / Sdk Giriş Sigorta Atığı</v>
      </c>
      <c>
        <v>Dağıtım-AG</v>
      </c>
      <c>
        <v>Uzun</v>
      </c>
      <c>
        <v>Şebeke işletmecisi</v>
      </c>
      <c>
        <v>Bildirimsiz</v>
      </c>
      <c>
        <is>
          <t>15.07.2023 14:15:02</t>
        </is>
      </c>
      <c>
        <is>
          <t>15.07.2023 16:06:35</t>
        </is>
      </c>
      <c>
        <v>1.859166666</v>
      </c>
      <c>
        <v>0</v>
      </c>
      <c>
        <v>1</v>
      </c>
      <c>
        <v>0</v>
      </c>
      <c>
        <v>0</v>
      </c>
      <c>
        <v>0</v>
      </c>
      <c>
        <v>31</v>
      </c>
      <c>
        <v>0</v>
      </c>
      <c>
        <v>0</v>
      </c>
      <c>
        <v>0</v>
      </c>
      <c>
        <v>0.5269986795674</v>
      </c>
      <c>
        <v>0</v>
      </c>
      <c>
        <v>0</v>
      </c>
      <c>
        <v>0</v>
      </c>
      <c>
        <v>61.42912770230662</v>
      </c>
      <c>
        <v>0</v>
      </c>
      <c>
        <v>0</v>
      </c>
      <c>
        <v>61.95612638187402</v>
      </c>
    </row>
    <row>
      <c>
        <v>2609855</v>
      </c>
      <c>
        <v>1</v>
      </c>
      <c>
        <is>
          <t>İZMİR</t>
        </is>
      </c>
      <c>
        <v>ÇEŞME</v>
      </c>
      <c>
        <is>
          <t>Dağıtım Transformatörü</t>
        </is>
      </c>
      <c>
        <v>L-292 35-18-L00292_35-18-L00292_2376657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15.07.2023 19:52:21</t>
        </is>
      </c>
      <c>
        <is>
          <t>15.07.2023 22:47:21</t>
        </is>
      </c>
      <c>
        <v>2.916666666</v>
      </c>
      <c>
        <v>0</v>
      </c>
      <c>
        <v>20</v>
      </c>
      <c>
        <v>0</v>
      </c>
      <c>
        <v>30</v>
      </c>
      <c>
        <v>0</v>
      </c>
      <c>
        <v>19</v>
      </c>
      <c>
        <v>0</v>
      </c>
      <c>
        <v>0</v>
      </c>
      <c>
        <v>0</v>
      </c>
      <c>
        <v>39.0489886843851</v>
      </c>
      <c>
        <v>0</v>
      </c>
      <c>
        <v>76.25475971410812</v>
      </c>
      <c>
        <v>0</v>
      </c>
      <c>
        <v>97.65301687611084</v>
      </c>
      <c>
        <v>0</v>
      </c>
      <c>
        <v>0</v>
      </c>
      <c>
        <v>212.95676527460404</v>
      </c>
    </row>
    <row>
      <c>
        <v>2608962</v>
      </c>
      <c>
        <v>1</v>
      </c>
      <c>
        <is>
          <t>İZMİR</t>
        </is>
      </c>
      <c>
        <v>MENDERES</v>
      </c>
      <c>
        <is>
          <t>Dağıtım Transformatörü</t>
        </is>
      </c>
      <c>
        <v>ÇAMÖNÜ TR-9 35-22-M00174_35-22-M00174_2362527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15.07.2023 10:31:21</t>
        </is>
      </c>
      <c>
        <is>
          <t>15.07.2023 12:22:00</t>
        </is>
      </c>
      <c>
        <v>1.844166666</v>
      </c>
      <c>
        <v>0</v>
      </c>
      <c>
        <v>3</v>
      </c>
      <c>
        <v>0</v>
      </c>
      <c>
        <v>22</v>
      </c>
      <c>
        <v>0</v>
      </c>
      <c>
        <v>4</v>
      </c>
      <c>
        <v>0</v>
      </c>
      <c>
        <v>0</v>
      </c>
      <c>
        <v>0</v>
      </c>
      <c>
        <v>5.966223852145941</v>
      </c>
      <c>
        <v>0</v>
      </c>
      <c>
        <v>170.97950007017974</v>
      </c>
      <c>
        <v>0</v>
      </c>
      <c>
        <v>20.290687998984758</v>
      </c>
      <c>
        <v>0</v>
      </c>
      <c>
        <v>0</v>
      </c>
      <c>
        <v>197.23641192131043</v>
      </c>
    </row>
    <row>
      <c>
        <v>2610041</v>
      </c>
      <c>
        <v>1</v>
      </c>
      <c>
        <is>
          <t>İZMİR</t>
        </is>
      </c>
      <c>
        <v>ÇEŞME</v>
      </c>
      <c>
        <is>
          <t>AG Fideri</t>
        </is>
      </c>
      <c>
        <v>L-177 35-18-L00177_B_56369146_56369146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15.07.2023 22:07:35</t>
        </is>
      </c>
      <c>
        <is>
          <t>16.07.2023 01:04:52</t>
        </is>
      </c>
      <c>
        <v>2.954722222</v>
      </c>
      <c>
        <v>0</v>
      </c>
      <c>
        <v>104</v>
      </c>
      <c>
        <v>0</v>
      </c>
      <c>
        <v>0</v>
      </c>
      <c>
        <v>0</v>
      </c>
      <c>
        <v>24</v>
      </c>
      <c>
        <v>0</v>
      </c>
      <c>
        <v>0</v>
      </c>
      <c>
        <v>0</v>
      </c>
      <c>
        <v>62.13344589724673</v>
      </c>
      <c>
        <v>0</v>
      </c>
      <c>
        <v>0</v>
      </c>
      <c>
        <v>0</v>
      </c>
      <c>
        <v>29.62515341411979</v>
      </c>
      <c>
        <v>0</v>
      </c>
      <c>
        <v>0</v>
      </c>
      <c>
        <v>91.75859931136652</v>
      </c>
    </row>
    <row>
      <c>
        <v>2608813</v>
      </c>
      <c>
        <v>1</v>
      </c>
      <c>
        <is>
          <t>İZMİR</t>
        </is>
      </c>
      <c>
        <v>ÇEŞME</v>
      </c>
      <c>
        <is>
          <t>AG Fideri</t>
        </is>
      </c>
      <c>
        <v>L-425 BELLONA KABİN 35-18-L00425_7842867_56368758_56368758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15.07.2023 08:22:11</t>
        </is>
      </c>
      <c>
        <is>
          <t>15.07.2023 12:28:00</t>
        </is>
      </c>
      <c>
        <v>4.096944444</v>
      </c>
      <c>
        <v>0</v>
      </c>
      <c>
        <v>96</v>
      </c>
      <c>
        <v>0</v>
      </c>
      <c>
        <v>0</v>
      </c>
      <c>
        <v>0</v>
      </c>
      <c>
        <v>11</v>
      </c>
      <c>
        <v>0</v>
      </c>
      <c>
        <v>0</v>
      </c>
      <c>
        <v>0</v>
      </c>
      <c>
        <v>137.44926507537832</v>
      </c>
      <c>
        <v>0</v>
      </c>
      <c>
        <v>0</v>
      </c>
      <c>
        <v>0</v>
      </c>
      <c>
        <v>29.045124093927363</v>
      </c>
      <c>
        <v>0</v>
      </c>
      <c>
        <v>0</v>
      </c>
      <c>
        <v>166.4943891693057</v>
      </c>
    </row>
    <row>
      <c>
        <v>2609354</v>
      </c>
      <c>
        <v>1</v>
      </c>
      <c>
        <is>
          <t>MANİSA</t>
        </is>
      </c>
      <c>
        <v>AKHİSAR</v>
      </c>
      <c>
        <is>
          <t>OG Fideri</t>
        </is>
      </c>
      <c>
        <v>TR-1/14 45-72-M00014_DAĞITIM TRAFOSU TR-1/14 M04_66509367</v>
      </c>
      <c>
        <v>OG Kesici Arızası</v>
      </c>
      <c>
        <v>Dağıtım-OG</v>
      </c>
      <c>
        <v>Uzun</v>
      </c>
      <c>
        <v>Şebeke işletmecisi</v>
      </c>
      <c>
        <v>Bildirimsiz</v>
      </c>
      <c>
        <is>
          <t>15.07.2023 15:38:14</t>
        </is>
      </c>
      <c>
        <is>
          <t>15.07.2023 17:39:07</t>
        </is>
      </c>
      <c>
        <v>2.014722222</v>
      </c>
      <c>
        <v>0</v>
      </c>
      <c>
        <v>1073</v>
      </c>
      <c>
        <v>0</v>
      </c>
      <c>
        <v>0</v>
      </c>
      <c>
        <v>0</v>
      </c>
      <c>
        <v>151</v>
      </c>
      <c>
        <v>0</v>
      </c>
      <c>
        <v>0</v>
      </c>
      <c>
        <v>0</v>
      </c>
      <c>
        <v>373.02865308621574</v>
      </c>
      <c>
        <v>0</v>
      </c>
      <c>
        <v>0</v>
      </c>
      <c>
        <v>0</v>
      </c>
      <c>
        <v>256.35205229640724</v>
      </c>
      <c>
        <v>0</v>
      </c>
      <c>
        <v>0</v>
      </c>
      <c>
        <v>629.380705382623</v>
      </c>
    </row>
    <row>
      <c>
        <v>2609749</v>
      </c>
      <c>
        <v>1</v>
      </c>
      <c>
        <is>
          <t>İZMİR</t>
        </is>
      </c>
      <c>
        <v>BAYINDIR</v>
      </c>
      <c>
        <is>
          <t>DM</t>
        </is>
      </c>
      <c>
        <v>BAYINDIR İM 35-20-A00001_CANLI L09_2058779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15.07.2023 19:14:41</t>
        </is>
      </c>
      <c>
        <is>
          <t>15.07.2023 19:39:47</t>
        </is>
      </c>
      <c>
        <v>0.418333333</v>
      </c>
      <c>
        <v>0</v>
      </c>
      <c>
        <v>2229</v>
      </c>
      <c>
        <v>30</v>
      </c>
      <c>
        <v>713</v>
      </c>
      <c>
        <v>38</v>
      </c>
      <c>
        <v>659</v>
      </c>
      <c>
        <v>1</v>
      </c>
      <c>
        <v>0</v>
      </c>
      <c>
        <v>0</v>
      </c>
      <c>
        <v>243.40486797368018</v>
      </c>
      <c>
        <v>91.40295878685028</v>
      </c>
      <c>
        <v>740.1503593991607</v>
      </c>
      <c>
        <v>114.84214561998552</v>
      </c>
      <c>
        <v>303.00666258459216</v>
      </c>
      <c>
        <v>54.45305342834952</v>
      </c>
      <c>
        <v>0</v>
      </c>
      <c>
        <v>1547.2600477926185</v>
      </c>
    </row>
    <row>
      <c>
        <v>2608916</v>
      </c>
      <c>
        <v>1</v>
      </c>
      <c>
        <is>
          <t>İZMİR</t>
        </is>
      </c>
      <c>
        <v>ÇİĞLİ</v>
      </c>
      <c>
        <is>
          <t>Saha Dağıtım Kutusu (SDK)</t>
        </is>
      </c>
      <c>
        <v>K-1864 35-09-K01864_F f1_5883577</v>
      </c>
      <c>
        <v>AG Box / Sdk Giriş Sigorta Atığı</v>
      </c>
      <c>
        <v>Dağıtım-AG</v>
      </c>
      <c>
        <v>Uzun</v>
      </c>
      <c>
        <v>Şebeke işletmecisi</v>
      </c>
      <c>
        <v>Bildirimsiz</v>
      </c>
      <c>
        <is>
          <t>15.07.2023 09:53:17</t>
        </is>
      </c>
      <c>
        <is>
          <t>15.07.2023 13:27:47</t>
        </is>
      </c>
      <c>
        <v>3.575</v>
      </c>
      <c>
        <v>0</v>
      </c>
      <c>
        <v>30</v>
      </c>
      <c>
        <v>0</v>
      </c>
      <c>
        <v>0</v>
      </c>
      <c>
        <v>0</v>
      </c>
      <c>
        <v>15</v>
      </c>
      <c>
        <v>0</v>
      </c>
      <c>
        <v>0</v>
      </c>
      <c>
        <v>0</v>
      </c>
      <c>
        <v>22.216957979624738</v>
      </c>
      <c>
        <v>0</v>
      </c>
      <c>
        <v>0</v>
      </c>
      <c>
        <v>0</v>
      </c>
      <c>
        <v>109.64530639014531</v>
      </c>
      <c>
        <v>0</v>
      </c>
      <c>
        <v>0</v>
      </c>
      <c>
        <v>131.86226436977006</v>
      </c>
    </row>
    <row>
      <c>
        <v>2609603</v>
      </c>
      <c>
        <v>1</v>
      </c>
      <c>
        <is>
          <t>İZMİR</t>
        </is>
      </c>
      <c>
        <v>TORBALI</v>
      </c>
      <c>
        <is>
          <t>Dağıtım Transformatörü</t>
        </is>
      </c>
      <c>
        <v>KORUCUK-3 35-26-M00463_35-26-M00463_2362909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15.07.2023 18:02:05</t>
        </is>
      </c>
      <c>
        <is>
          <t>15.07.2023 18:50:53</t>
        </is>
      </c>
      <c>
        <v>0.813333333</v>
      </c>
      <c>
        <v>0</v>
      </c>
      <c>
        <v>144</v>
      </c>
      <c>
        <v>0</v>
      </c>
      <c>
        <v>0</v>
      </c>
      <c>
        <v>0</v>
      </c>
      <c>
        <v>23</v>
      </c>
      <c>
        <v>0</v>
      </c>
      <c>
        <v>0</v>
      </c>
      <c>
        <v>0</v>
      </c>
      <c>
        <v>19.04702014127888</v>
      </c>
      <c>
        <v>0</v>
      </c>
      <c>
        <v>0</v>
      </c>
      <c>
        <v>0</v>
      </c>
      <c>
        <v>11.410785702839082</v>
      </c>
      <c>
        <v>0</v>
      </c>
      <c>
        <v>0</v>
      </c>
      <c>
        <v>30.457805844117964</v>
      </c>
    </row>
    <row>
      <c>
        <v>2609125</v>
      </c>
      <c>
        <v>1</v>
      </c>
      <c>
        <is>
          <t>MANİSA</t>
        </is>
      </c>
      <c>
        <v>TURGUTLU</v>
      </c>
      <c>
        <is>
          <t>AG Fideri</t>
        </is>
      </c>
      <c>
        <v>TR-2/29 45-83-L00029__72373861_72373861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15.07.2023 13:39:23</t>
        </is>
      </c>
      <c>
        <is>
          <t>15.07.2023 15:01:39</t>
        </is>
      </c>
      <c>
        <v>1.371111111</v>
      </c>
      <c>
        <v>0</v>
      </c>
      <c>
        <v>219</v>
      </c>
      <c>
        <v>0</v>
      </c>
      <c>
        <v>0</v>
      </c>
      <c>
        <v>0</v>
      </c>
      <c>
        <v>77</v>
      </c>
      <c>
        <v>0</v>
      </c>
      <c>
        <v>0</v>
      </c>
      <c>
        <v>0</v>
      </c>
      <c>
        <v>58.99641500404131</v>
      </c>
      <c>
        <v>0</v>
      </c>
      <c>
        <v>0</v>
      </c>
      <c>
        <v>0</v>
      </c>
      <c>
        <v>123.49812621303407</v>
      </c>
      <c>
        <v>0</v>
      </c>
      <c>
        <v>0</v>
      </c>
      <c>
        <v>182.49454121707538</v>
      </c>
    </row>
    <row>
      <c>
        <v>2608959</v>
      </c>
      <c>
        <v>1</v>
      </c>
      <c>
        <is>
          <t>İZMİR</t>
        </is>
      </c>
      <c>
        <v>TİRE</v>
      </c>
      <c>
        <is>
          <t>Saha Dağıtım Kutusu (SDK)</t>
        </is>
      </c>
      <c>
        <v>TİRE TR-17 35-29-M00452_C C01b_49260692</v>
      </c>
      <c>
        <v>AG Yeraltı Kablo Arızası</v>
      </c>
      <c>
        <v>Dağıtım-AG</v>
      </c>
      <c>
        <v>Uzun</v>
      </c>
      <c>
        <v>Şebeke işletmecisi</v>
      </c>
      <c>
        <v>Bildirimsiz</v>
      </c>
      <c>
        <is>
          <t>15.07.2023 10:22:53</t>
        </is>
      </c>
      <c>
        <is>
          <t>15.07.2023 14:19:00</t>
        </is>
      </c>
      <c>
        <v>3.935277777</v>
      </c>
      <c>
        <v>0</v>
      </c>
      <c>
        <v>88</v>
      </c>
      <c>
        <v>0</v>
      </c>
      <c>
        <v>0</v>
      </c>
      <c>
        <v>0</v>
      </c>
      <c>
        <v>10</v>
      </c>
      <c>
        <v>0</v>
      </c>
      <c>
        <v>0</v>
      </c>
      <c>
        <v>0</v>
      </c>
      <c>
        <v>42.94151407084589</v>
      </c>
      <c>
        <v>0</v>
      </c>
      <c>
        <v>0</v>
      </c>
      <c>
        <v>0</v>
      </c>
      <c>
        <v>31.969116617390405</v>
      </c>
      <c>
        <v>0</v>
      </c>
      <c>
        <v>0</v>
      </c>
      <c>
        <v>74.9106306882363</v>
      </c>
    </row>
    <row>
      <c>
        <v>2609623</v>
      </c>
      <c>
        <v>1</v>
      </c>
      <c>
        <is>
          <t>İZMİR</t>
        </is>
      </c>
      <c>
        <v>BORNOVA</v>
      </c>
      <c>
        <is>
          <t>AG Fideri</t>
        </is>
      </c>
      <c>
        <v>K-777 35-02-K00777_C_56365166_56365166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15.07.2023 18:02:54</t>
        </is>
      </c>
      <c>
        <is>
          <t>15.07.2023 19:01:04</t>
        </is>
      </c>
      <c>
        <v>0.969444444</v>
      </c>
      <c>
        <v>0</v>
      </c>
      <c>
        <v>180</v>
      </c>
      <c>
        <v>0</v>
      </c>
      <c>
        <v>0</v>
      </c>
      <c>
        <v>0</v>
      </c>
      <c>
        <v>68</v>
      </c>
      <c>
        <v>0</v>
      </c>
      <c>
        <v>0</v>
      </c>
      <c>
        <v>0</v>
      </c>
      <c>
        <v>39.707666989207674</v>
      </c>
      <c>
        <v>0</v>
      </c>
      <c>
        <v>0</v>
      </c>
      <c>
        <v>0</v>
      </c>
      <c>
        <v>53.84703983169306</v>
      </c>
      <c>
        <v>0</v>
      </c>
      <c>
        <v>0</v>
      </c>
      <c>
        <v>93.55470682090073</v>
      </c>
    </row>
    <row>
      <c>
        <v>2610001</v>
      </c>
      <c>
        <v>1</v>
      </c>
      <c>
        <is>
          <t>İZMİR</t>
        </is>
      </c>
      <c>
        <v>BAYRAKLI</v>
      </c>
      <c>
        <is>
          <t>OG Fideri</t>
        </is>
      </c>
      <c>
        <v>M-2539 35-02-M02539_DAĞITIM TRF M-2539 M01_66120452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15.07.2023 21:29:35</t>
        </is>
      </c>
      <c>
        <is>
          <t>16.07.2023 03:23:12</t>
        </is>
      </c>
      <c>
        <v>5.893611111</v>
      </c>
      <c>
        <v>0</v>
      </c>
      <c>
        <v>578</v>
      </c>
      <c>
        <v>0</v>
      </c>
      <c>
        <v>0</v>
      </c>
      <c>
        <v>0</v>
      </c>
      <c>
        <v>34</v>
      </c>
      <c>
        <v>0</v>
      </c>
      <c>
        <v>0</v>
      </c>
      <c>
        <v>0</v>
      </c>
      <c>
        <v>908.3115261835596</v>
      </c>
      <c>
        <v>0</v>
      </c>
      <c>
        <v>0</v>
      </c>
      <c>
        <v>0</v>
      </c>
      <c>
        <v>108.80202109544696</v>
      </c>
      <c>
        <v>0</v>
      </c>
      <c>
        <v>0</v>
      </c>
      <c>
        <v>1017.1135472790066</v>
      </c>
    </row>
    <row>
      <c>
        <v>2609978</v>
      </c>
      <c>
        <v>1</v>
      </c>
      <c>
        <is>
          <t>İZMİR</t>
        </is>
      </c>
      <c>
        <v>GÜZELBAHÇE</v>
      </c>
      <c>
        <is>
          <t>AG Fideri</t>
        </is>
      </c>
      <c>
        <v>YELKİ TR-1 DM-2/7  (M-2341) 35-10-M02341_I_60983768_60983768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15.07.2023 21:10:08</t>
        </is>
      </c>
      <c>
        <is>
          <t>15.07.2023 22:17:49</t>
        </is>
      </c>
      <c>
        <v>1.128055555</v>
      </c>
      <c>
        <v>0</v>
      </c>
      <c>
        <v>7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2.2226793066950075</v>
      </c>
      <c>
        <v>0</v>
      </c>
      <c>
        <v>0</v>
      </c>
      <c>
        <v>0</v>
      </c>
      <c>
        <v>16.104323261812674</v>
      </c>
      <c>
        <v>0</v>
      </c>
      <c>
        <v>0</v>
      </c>
      <c>
        <v>18.32700256850768</v>
      </c>
    </row>
    <row>
      <c>
        <v>2609294</v>
      </c>
      <c>
        <v>1</v>
      </c>
      <c>
        <is>
          <t>İZMİR</t>
        </is>
      </c>
      <c>
        <v>SEFERİHİSAR</v>
      </c>
      <c>
        <is>
          <t>DM</t>
        </is>
      </c>
      <c>
        <v>ÜRKMEZ DM-4 (ÜRKMEZ M-21) 35-25-M00155_ÜRKMEZ M-20 M04_72072821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15.07.2023 15:24:54</t>
        </is>
      </c>
      <c>
        <is>
          <t>15.07.2023 17:19:46</t>
        </is>
      </c>
      <c>
        <v>1.914444444</v>
      </c>
      <c>
        <v>1</v>
      </c>
      <c>
        <v>3074</v>
      </c>
      <c>
        <v>0</v>
      </c>
      <c>
        <v>6</v>
      </c>
      <c>
        <v>7</v>
      </c>
      <c>
        <v>209</v>
      </c>
      <c>
        <v>0</v>
      </c>
      <c>
        <v>0</v>
      </c>
      <c>
        <v>37.876179032678664</v>
      </c>
      <c>
        <v>1426.2283224891792</v>
      </c>
      <c>
        <v>0</v>
      </c>
      <c>
        <v>0.941159682858654</v>
      </c>
      <c>
        <v>537.716999598935</v>
      </c>
      <c>
        <v>462.7549496932351</v>
      </c>
      <c>
        <v>0</v>
      </c>
      <c>
        <v>0</v>
      </c>
      <c>
        <v>2465.5176104968864</v>
      </c>
    </row>
    <row>
      <c>
        <v>2609643</v>
      </c>
      <c>
        <v>1</v>
      </c>
      <c>
        <is>
          <t>İZMİR</t>
        </is>
      </c>
      <c>
        <v>KARABURUN</v>
      </c>
      <c>
        <is>
          <t>Dağıtım Transformatörü</t>
        </is>
      </c>
      <c>
        <v>KARABURUN TR-13 35-21-L00005_35-21-L00005_72170693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15.07.2023 18:16:45</t>
        </is>
      </c>
      <c>
        <is>
          <t>15.07.2023 19:59:48</t>
        </is>
      </c>
      <c>
        <v>1.7175</v>
      </c>
      <c>
        <v>0</v>
      </c>
      <c>
        <v>165</v>
      </c>
      <c>
        <v>0</v>
      </c>
      <c>
        <v>5</v>
      </c>
      <c>
        <v>0</v>
      </c>
      <c>
        <v>9</v>
      </c>
      <c>
        <v>0</v>
      </c>
      <c>
        <v>0</v>
      </c>
      <c>
        <v>0</v>
      </c>
      <c>
        <v>76.33704778319662</v>
      </c>
      <c>
        <v>0</v>
      </c>
      <c>
        <v>6.602784086103461</v>
      </c>
      <c>
        <v>0</v>
      </c>
      <c>
        <v>9.82205178920489</v>
      </c>
      <c>
        <v>0</v>
      </c>
      <c>
        <v>0</v>
      </c>
      <c>
        <v>92.76188365850497</v>
      </c>
    </row>
    <row>
      <c>
        <v>2609145</v>
      </c>
      <c>
        <v>1</v>
      </c>
      <c>
        <is>
          <t>İZMİR</t>
        </is>
      </c>
      <c>
        <v>MENEMEN</v>
      </c>
      <c>
        <is>
          <t>Saha Dağıtım Kutusu (SDK)</t>
        </is>
      </c>
      <c>
        <v>ULUKENT DM-3/34 35-28-M00034_C c1b_5759248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15.07.2023 13:58:50</t>
        </is>
      </c>
      <c>
        <is>
          <t>15.07.2023 14:46:47</t>
        </is>
      </c>
      <c>
        <v>0.799166666</v>
      </c>
      <c>
        <v>0</v>
      </c>
      <c>
        <v>94</v>
      </c>
      <c>
        <v>0</v>
      </c>
      <c>
        <v>0</v>
      </c>
      <c>
        <v>0</v>
      </c>
      <c>
        <v>29</v>
      </c>
      <c>
        <v>0</v>
      </c>
      <c>
        <v>0</v>
      </c>
      <c>
        <v>0</v>
      </c>
      <c>
        <v>20.5250689308277</v>
      </c>
      <c>
        <v>0</v>
      </c>
      <c>
        <v>0</v>
      </c>
      <c>
        <v>0</v>
      </c>
      <c>
        <v>51.849229469213455</v>
      </c>
      <c>
        <v>0</v>
      </c>
      <c>
        <v>0</v>
      </c>
      <c>
        <v>72.37429840004116</v>
      </c>
    </row>
    <row>
      <c>
        <v>2609666</v>
      </c>
      <c>
        <v>1</v>
      </c>
      <c>
        <is>
          <t>İZMİR</t>
        </is>
      </c>
      <c>
        <v>ALİAĞA</v>
      </c>
      <c>
        <is>
          <t>Saha Dağıtım Kutusu (SDK)</t>
        </is>
      </c>
      <c>
        <v>TR-23 35-17-M00023_D dm313/d1_5814813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15.07.2023 18:13:02</t>
        </is>
      </c>
      <c>
        <is>
          <t>15.07.2023 19:47:24</t>
        </is>
      </c>
      <c>
        <v>1.572777777</v>
      </c>
      <c>
        <v>0</v>
      </c>
      <c>
        <v>31</v>
      </c>
      <c>
        <v>0</v>
      </c>
      <c>
        <v>1</v>
      </c>
      <c>
        <v>0</v>
      </c>
      <c>
        <v>2</v>
      </c>
      <c>
        <v>0</v>
      </c>
      <c>
        <v>0</v>
      </c>
      <c>
        <v>0</v>
      </c>
      <c>
        <v>9.91320191990853</v>
      </c>
      <c>
        <v>0</v>
      </c>
      <c>
        <v>0.4872990016767592</v>
      </c>
      <c>
        <v>0</v>
      </c>
      <c>
        <v>3.0149197876248364</v>
      </c>
      <c>
        <v>0</v>
      </c>
      <c>
        <v>0</v>
      </c>
      <c>
        <v>13.415420709210125</v>
      </c>
    </row>
    <row>
      <c>
        <v>2609935</v>
      </c>
      <c>
        <v>1</v>
      </c>
      <c>
        <is>
          <t>İZMİR</t>
        </is>
      </c>
      <c>
        <v>BORNOVA</v>
      </c>
      <c>
        <is>
          <t>OG Fideri</t>
        </is>
      </c>
      <c>
        <v>K-3100 35-02-K03100_TRAFO K02_2037091</v>
      </c>
      <c>
        <v>OG Kesici Arızası</v>
      </c>
      <c>
        <v>Dağıtım-OG</v>
      </c>
      <c>
        <v>Uzun</v>
      </c>
      <c>
        <v>Şebeke işletmecisi</v>
      </c>
      <c>
        <v>Bildirimsiz</v>
      </c>
      <c>
        <is>
          <t>15.07.2023 20:51:06</t>
        </is>
      </c>
      <c>
        <is>
          <t>15.07.2023 22:16:15</t>
        </is>
      </c>
      <c>
        <v>1.419166666</v>
      </c>
      <c>
        <v>0</v>
      </c>
      <c>
        <v>937</v>
      </c>
      <c>
        <v>0</v>
      </c>
      <c>
        <v>0</v>
      </c>
      <c>
        <v>0</v>
      </c>
      <c>
        <v>117</v>
      </c>
      <c>
        <v>0</v>
      </c>
      <c>
        <v>0</v>
      </c>
      <c>
        <v>0</v>
      </c>
      <c>
        <v>320.7241385715761</v>
      </c>
      <c>
        <v>0</v>
      </c>
      <c>
        <v>0</v>
      </c>
      <c>
        <v>0</v>
      </c>
      <c>
        <v>104.2731416263176</v>
      </c>
      <c>
        <v>0</v>
      </c>
      <c>
        <v>0</v>
      </c>
      <c>
        <v>424.9972801978937</v>
      </c>
    </row>
    <row>
      <c>
        <v>2609380</v>
      </c>
      <c>
        <v>1</v>
      </c>
      <c>
        <is>
          <t>İZMİR</t>
        </is>
      </c>
      <c>
        <v>BEYDAĞ</v>
      </c>
      <c>
        <is>
          <t>OG Fideri</t>
        </is>
      </c>
      <c>
        <v>SARIKAYA MERKEZ TR-1 35-32-L00063_DIREK TIPI TRAFO HUCRESI H01_2039743</v>
      </c>
      <c>
        <v>OG Kademe Ayarı</v>
      </c>
      <c>
        <v>Dağıtım-OG</v>
      </c>
      <c>
        <v>Uzun</v>
      </c>
      <c>
        <v>Şebeke işletmecisi</v>
      </c>
      <c>
        <v>Bildirimsiz</v>
      </c>
      <c>
        <is>
          <t>15.07.2023 15:57:37</t>
        </is>
      </c>
      <c>
        <is>
          <t>15.07.2023 16:31:04</t>
        </is>
      </c>
      <c>
        <v>0.5575</v>
      </c>
      <c>
        <v>0</v>
      </c>
      <c>
        <v>51</v>
      </c>
      <c>
        <v>0</v>
      </c>
      <c>
        <v>10</v>
      </c>
      <c>
        <v>0</v>
      </c>
      <c>
        <v>24</v>
      </c>
      <c>
        <v>0</v>
      </c>
      <c>
        <v>0</v>
      </c>
      <c>
        <v>0</v>
      </c>
      <c>
        <v>9.321420923612703</v>
      </c>
      <c>
        <v>0</v>
      </c>
      <c>
        <v>18.92085320286955</v>
      </c>
      <c>
        <v>0</v>
      </c>
      <c>
        <v>12.764155418060312</v>
      </c>
      <c>
        <v>0</v>
      </c>
      <c>
        <v>0</v>
      </c>
      <c>
        <v>41.00642954454257</v>
      </c>
    </row>
    <row>
      <c>
        <v>2609274</v>
      </c>
      <c>
        <v>1</v>
      </c>
      <c>
        <is>
          <t>İZMİR</t>
        </is>
      </c>
      <c>
        <v>ÇEŞME</v>
      </c>
      <c>
        <is>
          <t>Saha Dağıtım Kutusu (SDK)</t>
        </is>
      </c>
      <c>
        <v>L-2 35-18-L00002_50072614 C1_50072682</v>
      </c>
      <c>
        <v>AG Pano Faz Sigorta Atığı</v>
      </c>
      <c>
        <v>Dağıtım-AG</v>
      </c>
      <c>
        <v>Uzun</v>
      </c>
      <c>
        <v>Şebeke işletmecisi</v>
      </c>
      <c>
        <v>Bildirimsiz</v>
      </c>
      <c>
        <is>
          <t>15.07.2023 15:10:23</t>
        </is>
      </c>
      <c>
        <is>
          <t>15.07.2023 20:26:55</t>
        </is>
      </c>
      <c>
        <v>5.275555555</v>
      </c>
      <c>
        <v>0</v>
      </c>
      <c>
        <v>4</v>
      </c>
      <c>
        <v>0</v>
      </c>
      <c>
        <v>0</v>
      </c>
      <c>
        <v>0</v>
      </c>
      <c>
        <v>14</v>
      </c>
      <c>
        <v>0</v>
      </c>
      <c>
        <v>0</v>
      </c>
      <c>
        <v>0</v>
      </c>
      <c>
        <v>5.414576200289098</v>
      </c>
      <c>
        <v>0</v>
      </c>
      <c>
        <v>0</v>
      </c>
      <c>
        <v>0</v>
      </c>
      <c>
        <v>141.43611458949664</v>
      </c>
      <c>
        <v>0</v>
      </c>
      <c>
        <v>0</v>
      </c>
      <c>
        <v>146.85069078978574</v>
      </c>
    </row>
    <row>
      <c>
        <v>2609915</v>
      </c>
      <c>
        <v>1</v>
      </c>
      <c>
        <is>
          <t>MANİSA</t>
        </is>
      </c>
      <c>
        <v>ALAŞEHİR</v>
      </c>
      <c>
        <is>
          <t>DM</t>
        </is>
      </c>
      <c>
        <v>KEMALİYE DM (TR-1) 45-73-M00150_İSMETİYE M02_66716001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15.07.2023 20:35:01</t>
        </is>
      </c>
      <c>
        <is>
          <t>15.07.2023 21:50:29</t>
        </is>
      </c>
      <c>
        <v>1.257777777</v>
      </c>
      <c>
        <v>19</v>
      </c>
      <c>
        <v>378</v>
      </c>
      <c>
        <v>153</v>
      </c>
      <c>
        <v>183</v>
      </c>
      <c>
        <v>18</v>
      </c>
      <c>
        <v>33</v>
      </c>
      <c>
        <v>1</v>
      </c>
      <c>
        <v>0</v>
      </c>
      <c>
        <v>12.241735902065521</v>
      </c>
      <c>
        <v>109.65176906152651</v>
      </c>
      <c>
        <v>745.3301251589135</v>
      </c>
      <c>
        <v>723.4321645615461</v>
      </c>
      <c>
        <v>52.90679031695691</v>
      </c>
      <c>
        <v>38.7783131495714</v>
      </c>
      <c>
        <v>60.607704420587496</v>
      </c>
      <c>
        <v>0</v>
      </c>
      <c>
        <v>1742.9486025711674</v>
      </c>
    </row>
    <row>
      <c>
        <v>2608833</v>
      </c>
      <c>
        <v>1</v>
      </c>
      <c>
        <is>
          <t>İZMİR</t>
        </is>
      </c>
      <c>
        <v>KEMALPAŞA</v>
      </c>
      <c>
        <is>
          <t>OG Fideri</t>
        </is>
      </c>
      <c>
        <v>YAHYA YAZAR TR-2 35-27-M01186_ H_82864055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15.07.2023 08:47:47</t>
        </is>
      </c>
      <c>
        <is>
          <t>15.07.2023 13:24:25</t>
        </is>
      </c>
      <c>
        <v>4.610555555</v>
      </c>
      <c>
        <v>0</v>
      </c>
      <c>
        <v>24</v>
      </c>
      <c>
        <v>0</v>
      </c>
      <c>
        <v>13</v>
      </c>
      <c>
        <v>0</v>
      </c>
      <c>
        <v>6</v>
      </c>
      <c>
        <v>0</v>
      </c>
      <c>
        <v>0</v>
      </c>
      <c>
        <v>0</v>
      </c>
      <c>
        <v>35.7765556068814</v>
      </c>
      <c>
        <v>0</v>
      </c>
      <c>
        <v>48.560836728397305</v>
      </c>
      <c>
        <v>0</v>
      </c>
      <c>
        <v>17.2529575810133</v>
      </c>
      <c>
        <v>0</v>
      </c>
      <c>
        <v>0</v>
      </c>
      <c>
        <v>101.59034991629201</v>
      </c>
    </row>
    <row>
      <c>
        <v>2609082</v>
      </c>
      <c>
        <v>1</v>
      </c>
      <c>
        <is>
          <t>İZMİR</t>
        </is>
      </c>
      <c>
        <v>TORBALI</v>
      </c>
      <c>
        <is>
          <t>AG Fideri</t>
        </is>
      </c>
      <c>
        <v>TR-135 35-26-M00135_A_90941269_90941269</v>
      </c>
      <c>
        <v>Şebeke Yenileme ve Kapasite Artışı Çalışması</v>
      </c>
      <c>
        <v>Dağıtım-AG</v>
      </c>
      <c>
        <v>Uzun</v>
      </c>
      <c>
        <v>Şebeke işletmecisi</v>
      </c>
      <c>
        <v>Bildirimli</v>
      </c>
      <c>
        <is>
          <t>15.07.2023 13:01:36</t>
        </is>
      </c>
      <c>
        <is>
          <t>15.07.2023 19:02:19</t>
        </is>
      </c>
      <c>
        <v>6.011944444</v>
      </c>
      <c>
        <v>0</v>
      </c>
      <c>
        <v>218</v>
      </c>
      <c>
        <v>0</v>
      </c>
      <c>
        <v>0</v>
      </c>
      <c>
        <v>0</v>
      </c>
      <c>
        <v>21</v>
      </c>
      <c>
        <v>0</v>
      </c>
      <c>
        <v>0</v>
      </c>
      <c>
        <v>0</v>
      </c>
      <c>
        <v>307.88657847546335</v>
      </c>
      <c>
        <v>0</v>
      </c>
      <c>
        <v>0</v>
      </c>
      <c>
        <v>0</v>
      </c>
      <c>
        <v>163.14951379707742</v>
      </c>
      <c>
        <v>0</v>
      </c>
      <c>
        <v>0</v>
      </c>
      <c>
        <v>471.03609227254077</v>
      </c>
    </row>
    <row>
      <c>
        <v>2608896</v>
      </c>
      <c>
        <v>1</v>
      </c>
      <c>
        <is>
          <t>İZMİR</t>
        </is>
      </c>
      <c>
        <v>ALİAĞA</v>
      </c>
      <c>
        <is>
          <t>OG Fideri</t>
        </is>
      </c>
      <c>
        <v>ALİAĞA TR-43 DM 35-17-M00043_HatBaşıAyırıcı_65662836 M13_65662836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15.07.2023 09:34:52</t>
        </is>
      </c>
      <c>
        <is>
          <t>15.07.2023 11:59:07</t>
        </is>
      </c>
      <c>
        <v>2.404166666</v>
      </c>
      <c>
        <v>4</v>
      </c>
      <c>
        <v>0</v>
      </c>
      <c>
        <v>19</v>
      </c>
      <c>
        <v>0</v>
      </c>
      <c>
        <v>16</v>
      </c>
      <c>
        <v>0</v>
      </c>
      <c>
        <v>0</v>
      </c>
      <c>
        <v>0</v>
      </c>
      <c>
        <v>12.217389345941118</v>
      </c>
      <c>
        <v>0</v>
      </c>
      <c>
        <v>129.76084217287632</v>
      </c>
      <c>
        <v>0</v>
      </c>
      <c>
        <v>305.75894667347137</v>
      </c>
      <c>
        <v>0</v>
      </c>
      <c>
        <v>0</v>
      </c>
      <c>
        <v>0</v>
      </c>
      <c>
        <v>447.7371781922888</v>
      </c>
    </row>
    <row>
      <c>
        <v>2608790</v>
      </c>
      <c>
        <v>1</v>
      </c>
      <c>
        <is>
          <t>MANİSA</t>
        </is>
      </c>
      <c>
        <v>KIRKAĞAÇ</v>
      </c>
      <c>
        <is>
          <t>DM</t>
        </is>
      </c>
      <c>
        <v>GELENBE İM 45-76-A00001_GEBELER L12_2092293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15.07.2023 07:26:56</t>
        </is>
      </c>
      <c>
        <is>
          <t>15.07.2023 07:36:04</t>
        </is>
      </c>
      <c>
        <v>0.152222222</v>
      </c>
      <c>
        <v>3</v>
      </c>
      <c>
        <v>693</v>
      </c>
      <c>
        <v>54</v>
      </c>
      <c>
        <v>80</v>
      </c>
      <c>
        <v>4</v>
      </c>
      <c>
        <v>55</v>
      </c>
      <c>
        <v>2</v>
      </c>
      <c>
        <v>0</v>
      </c>
      <c>
        <v>0.07205886087333335</v>
      </c>
      <c>
        <v>11.206523302570615</v>
      </c>
      <c>
        <v>72.436514398029</v>
      </c>
      <c>
        <v>28.108233154923102</v>
      </c>
      <c>
        <v>1.4048447110962137</v>
      </c>
      <c>
        <v>0.9987490129593252</v>
      </c>
      <c>
        <v>0.2653326237382627</v>
      </c>
      <c>
        <v>0</v>
      </c>
      <c>
        <v>114.49225606418985</v>
      </c>
    </row>
    <row>
      <c>
        <v>2608796</v>
      </c>
      <c>
        <v>1</v>
      </c>
      <c>
        <is>
          <t>MANİSA</t>
        </is>
      </c>
      <c>
        <v>YUNUSEMRE</v>
      </c>
      <c>
        <is>
          <t>Kullanıcı Bağlantı Hattı</t>
        </is>
      </c>
      <c>
        <v>MURADİYE ORTA ÖLÇEKLİ SAN. TR-6 45-71-M00224_953246717_953246717</v>
      </c>
      <c>
        <v>AG Box / Sdk Abone Çıkış Sigorta Atığı</v>
      </c>
      <c>
        <v>Dağıtım-AG</v>
      </c>
      <c>
        <v>Uzun</v>
      </c>
      <c>
        <v>Şebeke işletmecisi</v>
      </c>
      <c>
        <v>Bildirimsiz</v>
      </c>
      <c>
        <is>
          <t>15.07.2023 07:47:38</t>
        </is>
      </c>
      <c>
        <is>
          <t>15.07.2023 12:57:00</t>
        </is>
      </c>
      <c>
        <v>5.156111111</v>
      </c>
      <c>
        <v>0</v>
      </c>
      <c>
        <v>0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224.45680391942244</v>
      </c>
      <c>
        <v>0</v>
      </c>
      <c>
        <v>0</v>
      </c>
      <c>
        <v>224.45680391942244</v>
      </c>
    </row>
    <row>
      <c>
        <v>2608839</v>
      </c>
      <c>
        <v>1</v>
      </c>
      <c>
        <is>
          <t>MANİSA</t>
        </is>
      </c>
      <c>
        <v>GÖRDES</v>
      </c>
      <c>
        <is>
          <t>Dağıtım Transformatörü</t>
        </is>
      </c>
      <c>
        <v>DAMARDI AKPINAR TR-2 45-75-M00326_45-75-M00326_2367333</v>
      </c>
      <c>
        <v>Şebeke Yenileme ve Kapasite Artışı Çalışması</v>
      </c>
      <c>
        <v>Dağıtım-AG</v>
      </c>
      <c>
        <v>Uzun</v>
      </c>
      <c>
        <v>Şebeke işletmecisi</v>
      </c>
      <c>
        <v>Bildirimli</v>
      </c>
      <c>
        <is>
          <t>15.07.2023 09:05:30</t>
        </is>
      </c>
      <c>
        <is>
          <t>15.07.2023 15:46:31</t>
        </is>
      </c>
      <c>
        <v>6.683611111</v>
      </c>
      <c>
        <v>0</v>
      </c>
      <c>
        <v>66</v>
      </c>
      <c>
        <v>0</v>
      </c>
      <c>
        <v>13</v>
      </c>
      <c>
        <v>0</v>
      </c>
      <c>
        <v>6</v>
      </c>
      <c>
        <v>0</v>
      </c>
      <c>
        <v>0</v>
      </c>
      <c>
        <v>0</v>
      </c>
      <c>
        <v>31.76038504264256</v>
      </c>
      <c>
        <v>0</v>
      </c>
      <c>
        <v>39.60863853104517</v>
      </c>
      <c>
        <v>0</v>
      </c>
      <c>
        <v>31.705784515363263</v>
      </c>
      <c>
        <v>0</v>
      </c>
      <c>
        <v>0</v>
      </c>
      <c>
        <v>103.074808089051</v>
      </c>
    </row>
    <row>
      <c>
        <v>2609480</v>
      </c>
      <c>
        <v>1</v>
      </c>
      <c>
        <is>
          <t>İZMİR</t>
        </is>
      </c>
      <c>
        <v>ÇİĞLİ</v>
      </c>
      <c>
        <is>
          <t>Saha Dağıtım Kutusu (SDK)</t>
        </is>
      </c>
      <c>
        <v>K-1866 35-09-K01866_A a1b_5879058</v>
      </c>
      <c>
        <v>AG Box / Sdk Giriş Sigorta Atığı</v>
      </c>
      <c>
        <v>Dağıtım-AG</v>
      </c>
      <c>
        <v>Uzun</v>
      </c>
      <c>
        <v>Şebeke işletmecisi</v>
      </c>
      <c>
        <v>Bildirimsiz</v>
      </c>
      <c>
        <is>
          <t>15.07.2023 16:50:28</t>
        </is>
      </c>
      <c>
        <is>
          <t>15.07.2023 19:35:17</t>
        </is>
      </c>
      <c>
        <v>2.746944444</v>
      </c>
      <c>
        <v>0</v>
      </c>
      <c>
        <v>198</v>
      </c>
      <c>
        <v>0</v>
      </c>
      <c>
        <v>0</v>
      </c>
      <c>
        <v>0</v>
      </c>
      <c>
        <v>10</v>
      </c>
      <c>
        <v>0</v>
      </c>
      <c>
        <v>0</v>
      </c>
      <c>
        <v>0</v>
      </c>
      <c>
        <v>133.55343116037022</v>
      </c>
      <c>
        <v>0</v>
      </c>
      <c>
        <v>0</v>
      </c>
      <c>
        <v>0</v>
      </c>
      <c>
        <v>29.96955869746355</v>
      </c>
      <c>
        <v>0</v>
      </c>
      <c>
        <v>0</v>
      </c>
      <c>
        <v>163.52298985783378</v>
      </c>
    </row>
    <row>
      <c>
        <v>2610322</v>
      </c>
      <c>
        <v>1</v>
      </c>
      <c>
        <is>
          <t>İZMİR</t>
        </is>
      </c>
      <c>
        <v>MENEMEN</v>
      </c>
      <c>
        <is>
          <t>AG Fideri</t>
        </is>
      </c>
      <c>
        <v>EMİRALEM TR-7 35-28-M00225_B_56365817_56365817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16.07.2023 08:09:48</t>
        </is>
      </c>
      <c>
        <is>
          <t>16.07.2023 10:29:52</t>
        </is>
      </c>
      <c>
        <v>2.334444444</v>
      </c>
      <c>
        <v>0</v>
      </c>
      <c>
        <v>96</v>
      </c>
      <c>
        <v>0</v>
      </c>
      <c>
        <v>1</v>
      </c>
      <c>
        <v>0</v>
      </c>
      <c>
        <v>5</v>
      </c>
      <c>
        <v>0</v>
      </c>
      <c>
        <v>0</v>
      </c>
      <c>
        <v>0</v>
      </c>
      <c>
        <v>43.88225953786828</v>
      </c>
      <c>
        <v>0</v>
      </c>
      <c>
        <v>0</v>
      </c>
      <c>
        <v>0</v>
      </c>
      <c>
        <v>11.062321021198901</v>
      </c>
      <c>
        <v>0</v>
      </c>
      <c>
        <v>0</v>
      </c>
      <c>
        <v>54.94458055906718</v>
      </c>
    </row>
    <row>
      <c>
        <v>2610345</v>
      </c>
      <c>
        <v>1</v>
      </c>
      <c>
        <is>
          <t>İZMİR</t>
        </is>
      </c>
      <c>
        <v>BUCA</v>
      </c>
      <c>
        <is>
          <t>OG Fideri</t>
        </is>
      </c>
      <c>
        <v>K-1850 35-03-K01850_K-1849 K02_42294815</v>
      </c>
      <c>
        <v>Şebeke Yenileme ve Kapasite Artışı Çalışması</v>
      </c>
      <c>
        <v>Dağıtım-OG</v>
      </c>
      <c>
        <v>Uzun</v>
      </c>
      <c>
        <v>Şebeke işletmecisi</v>
      </c>
      <c>
        <v>Bildirimli</v>
      </c>
      <c>
        <is>
          <t>16.07.2023 08:53:27</t>
        </is>
      </c>
      <c>
        <is>
          <t>16.07.2023 09:56:00</t>
        </is>
      </c>
      <c>
        <v>1.0425</v>
      </c>
      <c>
        <v>0</v>
      </c>
      <c>
        <v>2006</v>
      </c>
      <c>
        <v>0</v>
      </c>
      <c>
        <v>0</v>
      </c>
      <c>
        <v>3</v>
      </c>
      <c>
        <v>180</v>
      </c>
      <c>
        <v>0</v>
      </c>
      <c>
        <v>0</v>
      </c>
      <c>
        <v>0</v>
      </c>
      <c>
        <v>352.9703024046846</v>
      </c>
      <c>
        <v>0</v>
      </c>
      <c>
        <v>0</v>
      </c>
      <c>
        <v>131.0963923278351</v>
      </c>
      <c>
        <v>195.4673654228007</v>
      </c>
      <c>
        <v>0</v>
      </c>
      <c>
        <v>0</v>
      </c>
      <c>
        <v>679.5340601553205</v>
      </c>
    </row>
    <row>
      <c>
        <v>2610631</v>
      </c>
      <c>
        <v>1</v>
      </c>
      <c>
        <is>
          <t>MANİSA</t>
        </is>
      </c>
      <c>
        <v>SARUHANLI</v>
      </c>
      <c>
        <is>
          <t>KÖK</t>
        </is>
      </c>
      <c>
        <v>KUMKUYUCAK KÖK 45-80-M00093_KUMKUYUCAK TR-5/TR-6/TR-7/TR-8 TARIMSAL SULAMA M03_72193245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16.07.2023 13:45:33</t>
        </is>
      </c>
      <c>
        <is>
          <t>16.07.2023 15:27:28</t>
        </is>
      </c>
      <c>
        <v>1.698611111</v>
      </c>
      <c>
        <v>0</v>
      </c>
      <c>
        <v>0</v>
      </c>
      <c>
        <v>0</v>
      </c>
      <c>
        <v>13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232.88850656261587</v>
      </c>
      <c>
        <v>0</v>
      </c>
      <c>
        <v>0</v>
      </c>
      <c>
        <v>0</v>
      </c>
      <c>
        <v>0</v>
      </c>
      <c>
        <v>232.88850656261587</v>
      </c>
    </row>
    <row>
      <c>
        <v>2610963</v>
      </c>
      <c>
        <v>1</v>
      </c>
      <c>
        <is>
          <t>MANİSA</t>
        </is>
      </c>
      <c>
        <v>SARIGÖL</v>
      </c>
      <c>
        <is>
          <t>OG Fideri</t>
        </is>
      </c>
      <c>
        <v>SARIGÖL DM 45-79-M00069_HatBaşıAyırıcı_53135174 M05_53135174</v>
      </c>
      <c>
        <v>OG Ayırıcı Arızası</v>
      </c>
      <c>
        <v>Dağıtım-OG</v>
      </c>
      <c>
        <v>Uzun</v>
      </c>
      <c>
        <v>Şebeke işletmecisi</v>
      </c>
      <c>
        <v>Bildirimsiz</v>
      </c>
      <c>
        <is>
          <t>16.07.2023 19:42:57</t>
        </is>
      </c>
      <c>
        <is>
          <t>16.07.2023 20:31:58</t>
        </is>
      </c>
      <c>
        <v>0.816944444</v>
      </c>
      <c>
        <v>0</v>
      </c>
      <c>
        <v>2</v>
      </c>
      <c>
        <v>3</v>
      </c>
      <c>
        <v>84</v>
      </c>
      <c>
        <v>0</v>
      </c>
      <c>
        <v>5</v>
      </c>
      <c>
        <v>0</v>
      </c>
      <c>
        <v>0</v>
      </c>
      <c>
        <v>0</v>
      </c>
      <c>
        <v>0.24940998259499556</v>
      </c>
      <c>
        <v>29.132655470932658</v>
      </c>
      <c>
        <v>386.6242204689238</v>
      </c>
      <c>
        <v>0</v>
      </c>
      <c>
        <v>14.085578061063668</v>
      </c>
      <c>
        <v>0</v>
      </c>
      <c>
        <v>0</v>
      </c>
      <c>
        <v>430.0918639835151</v>
      </c>
    </row>
    <row>
      <c>
        <v>2610823</v>
      </c>
      <c>
        <v>1</v>
      </c>
      <c>
        <is>
          <t>İZMİR</t>
        </is>
      </c>
      <c>
        <v>BORNOVA</v>
      </c>
      <c>
        <is>
          <t>OG Fideri</t>
        </is>
      </c>
      <c>
        <v>M-953 GEÇİT 35-02-M00953_ M03_2127325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16.07.2023 17:48:38</t>
        </is>
      </c>
      <c>
        <is>
          <t>16.07.2023 18:21:35</t>
        </is>
      </c>
      <c>
        <v>0.549166666</v>
      </c>
      <c>
        <v>0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2.9854988408217156</v>
      </c>
      <c>
        <v>0</v>
      </c>
      <c>
        <v>0</v>
      </c>
      <c>
        <v>0</v>
      </c>
      <c>
        <v>2.9854988408217156</v>
      </c>
    </row>
    <row>
      <c>
        <v>2610800</v>
      </c>
      <c>
        <v>1</v>
      </c>
      <c>
        <is>
          <t>İZMİR</t>
        </is>
      </c>
      <c>
        <v>FOÇA</v>
      </c>
      <c>
        <is>
          <t>AG Fideri</t>
        </is>
      </c>
      <c>
        <v>YENİFOÇA TR-48 35-23-M00048_B_91427321_91427321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16.07.2023 17:01:14</t>
        </is>
      </c>
      <c>
        <is>
          <t>16.07.2023 18:12:15</t>
        </is>
      </c>
      <c>
        <v>1.183611111</v>
      </c>
      <c>
        <v>0</v>
      </c>
      <c>
        <v>63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12.174908629720774</v>
      </c>
      <c>
        <v>0</v>
      </c>
      <c>
        <v>0</v>
      </c>
      <c>
        <v>0</v>
      </c>
      <c>
        <v>0</v>
      </c>
      <c>
        <v>0</v>
      </c>
      <c>
        <v>0</v>
      </c>
      <c>
        <v>12.174908629720774</v>
      </c>
    </row>
    <row>
      <c>
        <v>2610886</v>
      </c>
      <c>
        <v>1</v>
      </c>
      <c>
        <is>
          <t>İZMİR</t>
        </is>
      </c>
      <c>
        <v>MENDERES</v>
      </c>
      <c>
        <is>
          <t>AG Fideri</t>
        </is>
      </c>
      <c>
        <v>TR-2 GÖLCÜKLER 35-22-M00002_A_90963468_90963468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16.07.2023 18:35:19</t>
        </is>
      </c>
      <c>
        <is>
          <t>16.07.2023 19:23:51</t>
        </is>
      </c>
      <c>
        <v>0.808888888</v>
      </c>
      <c>
        <v>0</v>
      </c>
      <c>
        <v>9</v>
      </c>
      <c>
        <v>0</v>
      </c>
      <c>
        <v>4</v>
      </c>
      <c>
        <v>0</v>
      </c>
      <c>
        <v>3</v>
      </c>
      <c>
        <v>0</v>
      </c>
      <c>
        <v>0</v>
      </c>
      <c>
        <v>0</v>
      </c>
      <c>
        <v>4.523669531790504</v>
      </c>
      <c>
        <v>0</v>
      </c>
      <c>
        <v>3.6888256921192513</v>
      </c>
      <c>
        <v>0</v>
      </c>
      <c>
        <v>0.9129861363894767</v>
      </c>
      <c>
        <v>0</v>
      </c>
      <c>
        <v>0</v>
      </c>
      <c>
        <v>9.125481360299233</v>
      </c>
    </row>
    <row>
      <c>
        <v>2610339</v>
      </c>
      <c>
        <v>1</v>
      </c>
      <c>
        <is>
          <t>İZMİR</t>
        </is>
      </c>
      <c>
        <v>KONAK</v>
      </c>
      <c>
        <is>
          <t>Dağıtım Transformatörü</t>
        </is>
      </c>
      <c>
        <v>K-442 35-01-K00442_35-01-K00442_2368313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16.07.2023 08:47:34</t>
        </is>
      </c>
      <c>
        <is>
          <t>16.07.2023 09:21:43</t>
        </is>
      </c>
      <c>
        <v>0.569166666</v>
      </c>
      <c>
        <v>0</v>
      </c>
      <c>
        <v>1053</v>
      </c>
      <c>
        <v>0</v>
      </c>
      <c>
        <v>0</v>
      </c>
      <c>
        <v>0</v>
      </c>
      <c>
        <v>93</v>
      </c>
      <c>
        <v>0</v>
      </c>
      <c>
        <v>0</v>
      </c>
      <c>
        <v>0</v>
      </c>
      <c>
        <v>108.94948159375855</v>
      </c>
      <c>
        <v>0</v>
      </c>
      <c>
        <v>0</v>
      </c>
      <c>
        <v>0</v>
      </c>
      <c>
        <v>30.857779445922663</v>
      </c>
      <c>
        <v>0</v>
      </c>
      <c>
        <v>0</v>
      </c>
      <c>
        <v>139.8072610396812</v>
      </c>
    </row>
    <row>
      <c>
        <v>2610199</v>
      </c>
      <c>
        <v>1</v>
      </c>
      <c>
        <is>
          <t>İZMİR</t>
        </is>
      </c>
      <c>
        <v>ÇİĞLİ</v>
      </c>
      <c>
        <is>
          <t>Dağıtım Transformatörü</t>
        </is>
      </c>
      <c>
        <v>M-1531 35-09-M01531_35-09-M01531_2349668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16.07.2023 01:16:25</t>
        </is>
      </c>
      <c>
        <is>
          <t>16.07.2023 01:43:41</t>
        </is>
      </c>
      <c>
        <v>0.454444444</v>
      </c>
      <c>
        <v>0</v>
      </c>
      <c>
        <v>21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2.0557729195893004</v>
      </c>
      <c>
        <v>0</v>
      </c>
      <c>
        <v>0</v>
      </c>
      <c>
        <v>0</v>
      </c>
      <c>
        <v>0.028298800521243332</v>
      </c>
      <c>
        <v>0</v>
      </c>
      <c>
        <v>0</v>
      </c>
      <c>
        <v>2.084071720110544</v>
      </c>
    </row>
    <row>
      <c>
        <v>2610694</v>
      </c>
      <c>
        <v>1</v>
      </c>
      <c>
        <is>
          <t>İZMİR</t>
        </is>
      </c>
      <c>
        <v>DİKİLİ</v>
      </c>
      <c>
        <is>
          <t>AG Fideri</t>
        </is>
      </c>
      <c>
        <v>HALKEĞİTİMCİLER-2 35-30-M00348_42903398_60985262_60985262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16.07.2023 14:51:32</t>
        </is>
      </c>
      <c>
        <is>
          <t>16.07.2023 15:17:08</t>
        </is>
      </c>
      <c>
        <v>0.426666666</v>
      </c>
      <c>
        <v>0</v>
      </c>
      <c>
        <v>102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10.284808727643126</v>
      </c>
      <c>
        <v>0</v>
      </c>
      <c>
        <v>0</v>
      </c>
      <c>
        <v>0</v>
      </c>
      <c>
        <v>1.7838489604482146</v>
      </c>
      <c>
        <v>0</v>
      </c>
      <c>
        <v>0</v>
      </c>
      <c>
        <v>12.06865768809134</v>
      </c>
    </row>
    <row>
      <c>
        <v>2610485</v>
      </c>
      <c>
        <v>1</v>
      </c>
      <c>
        <is>
          <t>İZMİR</t>
        </is>
      </c>
      <c>
        <v>BUCA</v>
      </c>
      <c>
        <is>
          <t>Kullanıcı Bağlantı Hattı</t>
        </is>
      </c>
      <c>
        <v>M-2122 35-03-M02122_910306883_910306883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16.07.2023 10:59:02</t>
        </is>
      </c>
      <c>
        <is>
          <t>16.07.2023 13:06:10</t>
        </is>
      </c>
      <c>
        <v>2.118888888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1.439948378273168</v>
      </c>
      <c>
        <v>0</v>
      </c>
      <c>
        <v>0</v>
      </c>
      <c>
        <v>0</v>
      </c>
      <c>
        <v>0</v>
      </c>
      <c>
        <v>0</v>
      </c>
      <c>
        <v>0</v>
      </c>
      <c>
        <v>1.439948378273168</v>
      </c>
    </row>
    <row>
      <c>
        <v>2610591</v>
      </c>
      <c>
        <v>1</v>
      </c>
      <c>
        <is>
          <t>İZMİR</t>
        </is>
      </c>
      <c>
        <v>TİRE</v>
      </c>
      <c>
        <is>
          <t>AG Fideri</t>
        </is>
      </c>
      <c>
        <v>SÜLEYMAN ÖNEM SULAMA GRUBU 35-29-M00342_A_91398227_91398227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16.07.2023 12:55:56</t>
        </is>
      </c>
      <c>
        <is>
          <t>16.07.2023 16:10:37</t>
        </is>
      </c>
      <c>
        <v>3.244722222</v>
      </c>
      <c>
        <v>0</v>
      </c>
      <c>
        <v>0</v>
      </c>
      <c>
        <v>0</v>
      </c>
      <c>
        <v>7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72.91156745080559</v>
      </c>
      <c>
        <v>0</v>
      </c>
      <c>
        <v>19.800654931919045</v>
      </c>
      <c>
        <v>0</v>
      </c>
      <c>
        <v>0</v>
      </c>
      <c>
        <v>92.71222238272463</v>
      </c>
    </row>
    <row>
      <c>
        <v>2611032</v>
      </c>
      <c>
        <v>1</v>
      </c>
      <c>
        <is>
          <t>MANİSA</t>
        </is>
      </c>
      <c>
        <v>TURGUTLU</v>
      </c>
      <c>
        <is>
          <t>OG Fideri</t>
        </is>
      </c>
      <c>
        <v>DERBENT TR-2 45-83-L00324_DIREK TIPI TRAFO HUCRESI H01_2047681</v>
      </c>
      <c>
        <v>OG Ayırıcı Arızası</v>
      </c>
      <c>
        <v>Dağıtım-OG</v>
      </c>
      <c>
        <v>Uzun</v>
      </c>
      <c>
        <v>Şebeke işletmecisi</v>
      </c>
      <c>
        <v>Bildirimsiz</v>
      </c>
      <c>
        <is>
          <t>16.07.2023 21:09:59</t>
        </is>
      </c>
      <c>
        <is>
          <t>16.07.2023 22:34:11</t>
        </is>
      </c>
      <c>
        <v>1.403333333</v>
      </c>
      <c>
        <v>0</v>
      </c>
      <c>
        <v>111</v>
      </c>
      <c>
        <v>0</v>
      </c>
      <c>
        <v>18</v>
      </c>
      <c>
        <v>0</v>
      </c>
      <c>
        <v>16</v>
      </c>
      <c>
        <v>0</v>
      </c>
      <c>
        <v>0</v>
      </c>
      <c>
        <v>0</v>
      </c>
      <c>
        <v>39.25236888259516</v>
      </c>
      <c>
        <v>0</v>
      </c>
      <c>
        <v>54.22220318522917</v>
      </c>
      <c>
        <v>0</v>
      </c>
      <c>
        <v>13.220803645097632</v>
      </c>
      <c>
        <v>0</v>
      </c>
      <c>
        <v>0</v>
      </c>
      <c>
        <v>106.69537571292196</v>
      </c>
    </row>
    <row>
      <c>
        <v>2610571</v>
      </c>
      <c>
        <v>1</v>
      </c>
      <c>
        <is>
          <t>İZMİR</t>
        </is>
      </c>
      <c>
        <v>ÇEŞME</v>
      </c>
      <c>
        <is>
          <t>Saha Dağıtım Kutusu (SDK)</t>
        </is>
      </c>
      <c>
        <v>M-18 SENEMKENT TR 35-18-M00018_49432047 _49431179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16.07.2023 12:26:00</t>
        </is>
      </c>
      <c>
        <is>
          <t>16.07.2023 20:26:34</t>
        </is>
      </c>
      <c>
        <v>8.009444444</v>
      </c>
      <c>
        <v>0</v>
      </c>
      <c>
        <v>6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13.666376816119882</v>
      </c>
      <c>
        <v>0</v>
      </c>
      <c>
        <v>0</v>
      </c>
      <c>
        <v>0</v>
      </c>
      <c>
        <v>0</v>
      </c>
      <c>
        <v>0</v>
      </c>
      <c>
        <v>0</v>
      </c>
      <c>
        <v>13.666376816119882</v>
      </c>
    </row>
    <row>
      <c>
        <v>2610216</v>
      </c>
      <c>
        <v>1</v>
      </c>
      <c>
        <is>
          <t>MANİSA</t>
        </is>
      </c>
      <c>
        <v>ŞEHZADELER</v>
      </c>
      <c>
        <is>
          <t>KÖK</t>
        </is>
      </c>
      <c>
        <v>BEYDERE KÖK 45-71-M00128_YENİ KARAAĞAÇLI M08_50217161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16.07.2023 01:47:19</t>
        </is>
      </c>
      <c>
        <is>
          <t>16.07.2023 01:54:11</t>
        </is>
      </c>
      <c>
        <v>0.114444444</v>
      </c>
      <c>
        <v>0</v>
      </c>
      <c>
        <v>996</v>
      </c>
      <c>
        <v>12</v>
      </c>
      <c>
        <v>33</v>
      </c>
      <c>
        <v>8</v>
      </c>
      <c>
        <v>132</v>
      </c>
      <c>
        <v>7</v>
      </c>
      <c>
        <v>2</v>
      </c>
      <c>
        <v>0</v>
      </c>
      <c>
        <v>23.36609842894222</v>
      </c>
      <c>
        <v>4.974060839474176</v>
      </c>
      <c>
        <v>4.347468401063355</v>
      </c>
      <c>
        <v>6.9022290776705315</v>
      </c>
      <c>
        <v>5.679441905402996</v>
      </c>
      <c>
        <v>28.96337790942922</v>
      </c>
      <c>
        <v>0.32678133009393673</v>
      </c>
      <c>
        <v>74.55945789207644</v>
      </c>
    </row>
    <row>
      <c>
        <v>2610359</v>
      </c>
      <c>
        <v>1</v>
      </c>
      <c>
        <is>
          <t>MANİSA</t>
        </is>
      </c>
      <c>
        <v>YUNUSEMRE</v>
      </c>
      <c>
        <is>
          <t>DM</t>
        </is>
      </c>
      <c>
        <v>ÜÇPINAR DM 45-71-M00183_ESKİ ÜÇPINAR M11_72249517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16.07.2023 09:07:47</t>
        </is>
      </c>
      <c>
        <is>
          <t>16.07.2023 09:22:58</t>
        </is>
      </c>
      <c>
        <v>0.253055555</v>
      </c>
      <c>
        <v>21</v>
      </c>
      <c>
        <v>177</v>
      </c>
      <c>
        <v>306</v>
      </c>
      <c>
        <v>103</v>
      </c>
      <c>
        <v>12</v>
      </c>
      <c>
        <v>9</v>
      </c>
      <c>
        <v>0</v>
      </c>
      <c>
        <v>0</v>
      </c>
      <c>
        <v>5.0458927994266665</v>
      </c>
      <c>
        <v>13.838316259592405</v>
      </c>
      <c>
        <v>167.86061629079654</v>
      </c>
      <c>
        <v>44.52892761453581</v>
      </c>
      <c>
        <v>3.3028849945892738</v>
      </c>
      <c>
        <v>1.2611820110619016</v>
      </c>
      <c>
        <v>0</v>
      </c>
      <c>
        <v>0</v>
      </c>
      <c>
        <v>235.83781997000258</v>
      </c>
    </row>
    <row>
      <c>
        <v>2610465</v>
      </c>
      <c>
        <v>2</v>
      </c>
      <c>
        <is>
          <t>İZMİR</t>
        </is>
      </c>
      <c>
        <v>KİRAZ</v>
      </c>
      <c>
        <is>
          <t>Dağıtım Transformatörü</t>
        </is>
      </c>
      <c>
        <v>TR-17 35-31-L00017_35-31-L00017_2350088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16.07.2023 11:41:15</t>
        </is>
      </c>
      <c>
        <is>
          <t>16.07.2023 11:45:08</t>
        </is>
      </c>
      <c>
        <v>0.064722222</v>
      </c>
      <c>
        <v>0</v>
      </c>
      <c>
        <v>28</v>
      </c>
      <c>
        <v>0</v>
      </c>
      <c>
        <v>25</v>
      </c>
      <c>
        <v>0</v>
      </c>
      <c>
        <v>7</v>
      </c>
      <c>
        <v>0</v>
      </c>
      <c>
        <v>0</v>
      </c>
      <c>
        <v>0</v>
      </c>
      <c>
        <v>0.34202550791544173</v>
      </c>
      <c>
        <v>0</v>
      </c>
      <c>
        <v>2.367285635812492</v>
      </c>
      <c>
        <v>0</v>
      </c>
      <c>
        <v>0.506628244226069</v>
      </c>
      <c>
        <v>0</v>
      </c>
      <c>
        <v>0</v>
      </c>
      <c>
        <v>3.215939387954003</v>
      </c>
    </row>
    <row>
      <c>
        <v>2610900</v>
      </c>
      <c>
        <v>1</v>
      </c>
      <c>
        <is>
          <t>İZMİR</t>
        </is>
      </c>
      <c>
        <v>MENDERES</v>
      </c>
      <c>
        <is>
          <t>AG Fideri</t>
        </is>
      </c>
      <c>
        <v>ORTA MAHALLE M-9 35-25-M00117_B_65509336_65509336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16.07.2023 18:47:42</t>
        </is>
      </c>
      <c>
        <is>
          <t>16.07.2023 20:12:15</t>
        </is>
      </c>
      <c>
        <v>1.409166666</v>
      </c>
      <c>
        <v>0</v>
      </c>
      <c>
        <v>77</v>
      </c>
      <c>
        <v>0</v>
      </c>
      <c>
        <v>1</v>
      </c>
      <c>
        <v>0</v>
      </c>
      <c>
        <v>3</v>
      </c>
      <c>
        <v>0</v>
      </c>
      <c>
        <v>0</v>
      </c>
      <c>
        <v>0</v>
      </c>
      <c>
        <v>21.848448316772817</v>
      </c>
      <c>
        <v>0</v>
      </c>
      <c>
        <v>0.009172314011060998</v>
      </c>
      <c>
        <v>0</v>
      </c>
      <c>
        <v>0.1838902534581503</v>
      </c>
      <c>
        <v>0</v>
      </c>
      <c>
        <v>0</v>
      </c>
      <c>
        <v>22.041510884242026</v>
      </c>
    </row>
    <row>
      <c>
        <v>2610402</v>
      </c>
      <c>
        <v>1</v>
      </c>
      <c>
        <is>
          <t>MANİSA</t>
        </is>
      </c>
      <c>
        <v>TURGUTLU</v>
      </c>
      <c>
        <is>
          <t>Dağıtım Transformatörü</t>
        </is>
      </c>
      <c>
        <v>TURGUTLU SGK TR 45-83-L00172_45-83-L00172_2360457</v>
      </c>
      <c>
        <v>Şebeke Yenileme ve Kapasite Artışı Çalışması</v>
      </c>
      <c>
        <v>Dağıtım-AG</v>
      </c>
      <c>
        <v>Uzun</v>
      </c>
      <c>
        <v>Şebeke işletmecisi</v>
      </c>
      <c>
        <v>Bildirimli</v>
      </c>
      <c>
        <is>
          <t>16.07.2023 09:39:28</t>
        </is>
      </c>
      <c>
        <is>
          <t>16.07.2023 17:51:41</t>
        </is>
      </c>
      <c>
        <v>8.203611111</v>
      </c>
      <c>
        <v>0</v>
      </c>
      <c>
        <v>101</v>
      </c>
      <c>
        <v>0</v>
      </c>
      <c>
        <v>0</v>
      </c>
      <c>
        <v>0</v>
      </c>
      <c>
        <v>18</v>
      </c>
      <c>
        <v>0</v>
      </c>
      <c>
        <v>0</v>
      </c>
      <c>
        <v>0</v>
      </c>
      <c>
        <v>161.4083758488058</v>
      </c>
      <c>
        <v>0</v>
      </c>
      <c>
        <v>0</v>
      </c>
      <c>
        <v>0</v>
      </c>
      <c>
        <v>72.41327638293477</v>
      </c>
      <c>
        <v>0</v>
      </c>
      <c>
        <v>0</v>
      </c>
      <c>
        <v>233.8216522317406</v>
      </c>
    </row>
    <row>
      <c>
        <v>2610236</v>
      </c>
      <c>
        <v>1</v>
      </c>
      <c>
        <is>
          <t>İZMİR</t>
        </is>
      </c>
      <c>
        <v>ÇEŞME</v>
      </c>
      <c>
        <is>
          <t>Kullanıcı Bağlantı Hattı</t>
        </is>
      </c>
      <c>
        <v>L-290 35-18-L00290_950456214_950456214</v>
      </c>
      <c>
        <v>AG Box / Sdk Abone Çıkış Sigorta Atığı</v>
      </c>
      <c>
        <v>Dağıtım-AG</v>
      </c>
      <c>
        <v>Uzun</v>
      </c>
      <c>
        <v>Şebeke işletmecisi</v>
      </c>
      <c>
        <v>Bildirimsiz</v>
      </c>
      <c>
        <is>
          <t>16.07.2023 02:35:53</t>
        </is>
      </c>
      <c>
        <is>
          <t>16.07.2023 04:43:37</t>
        </is>
      </c>
      <c>
        <v>2.128888888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0.427153552635</v>
      </c>
      <c>
        <v>0</v>
      </c>
      <c>
        <v>0</v>
      </c>
      <c>
        <v>0</v>
      </c>
      <c>
        <v>0</v>
      </c>
      <c>
        <v>0</v>
      </c>
      <c>
        <v>0</v>
      </c>
      <c>
        <v>0.427153552635</v>
      </c>
    </row>
    <row>
      <c>
        <v>2610969</v>
      </c>
      <c>
        <v>1</v>
      </c>
      <c>
        <is>
          <t>İZMİR</t>
        </is>
      </c>
      <c>
        <v>DİKİLİ</v>
      </c>
      <c>
        <is>
          <t>AG Fideri</t>
        </is>
      </c>
      <c>
        <v>POLYAK TR-2 35-30-L00133__91088373_91088373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16.07.2023 19:55:35</t>
        </is>
      </c>
      <c>
        <is>
          <t>16.07.2023 20:20:37</t>
        </is>
      </c>
      <c>
        <v>0.417222222</v>
      </c>
      <c>
        <v>0</v>
      </c>
      <c>
        <v>258</v>
      </c>
      <c>
        <v>0</v>
      </c>
      <c>
        <v>1</v>
      </c>
      <c>
        <v>0</v>
      </c>
      <c>
        <v>19</v>
      </c>
      <c>
        <v>0</v>
      </c>
      <c>
        <v>1</v>
      </c>
      <c>
        <v>0</v>
      </c>
      <c>
        <v>25.814674809981348</v>
      </c>
      <c>
        <v>0</v>
      </c>
      <c>
        <v>0</v>
      </c>
      <c>
        <v>0</v>
      </c>
      <c>
        <v>12.320194873798533</v>
      </c>
      <c>
        <v>0</v>
      </c>
      <c>
        <v>0.5715898472899201</v>
      </c>
      <c>
        <v>38.706459531069804</v>
      </c>
    </row>
    <row>
      <c>
        <v>2610428</v>
      </c>
      <c>
        <v>1</v>
      </c>
      <c>
        <is>
          <t>MANİSA</t>
        </is>
      </c>
      <c>
        <v>DEMİRCİ</v>
      </c>
      <c>
        <is>
          <t>AG Fideri</t>
        </is>
      </c>
      <c>
        <v>TR-24 45-74-M00024_D_56352982_56352982</v>
      </c>
      <c>
        <v>Şebeke Yenileme ve Kapasite Artışı Çalışması</v>
      </c>
      <c>
        <v>Dağıtım-AG</v>
      </c>
      <c>
        <v>Uzun</v>
      </c>
      <c>
        <v>Şebeke işletmecisi</v>
      </c>
      <c>
        <v>Bildirimli</v>
      </c>
      <c>
        <is>
          <t>16.07.2023 10:02:15</t>
        </is>
      </c>
      <c>
        <is>
          <t>16.07.2023 12:45:24</t>
        </is>
      </c>
      <c>
        <v>2.719166666</v>
      </c>
      <c>
        <v>0</v>
      </c>
      <c>
        <v>124</v>
      </c>
      <c>
        <v>0</v>
      </c>
      <c>
        <v>0</v>
      </c>
      <c>
        <v>0</v>
      </c>
      <c>
        <v>15</v>
      </c>
      <c>
        <v>0</v>
      </c>
      <c>
        <v>0</v>
      </c>
      <c>
        <v>0</v>
      </c>
      <c>
        <v>40.15052911933927</v>
      </c>
      <c>
        <v>0</v>
      </c>
      <c>
        <v>0</v>
      </c>
      <c>
        <v>0</v>
      </c>
      <c>
        <v>14.493819727341242</v>
      </c>
      <c>
        <v>0</v>
      </c>
      <c>
        <v>0</v>
      </c>
      <c>
        <v>54.64434884668051</v>
      </c>
    </row>
    <row>
      <c>
        <v>2611092</v>
      </c>
      <c>
        <v>1</v>
      </c>
      <c>
        <is>
          <t>İZMİR</t>
        </is>
      </c>
      <c>
        <v>DİKİLİ</v>
      </c>
      <c>
        <is>
          <t>AG Fideri</t>
        </is>
      </c>
      <c>
        <v>ÇANDARLI TR-7 35-30-M00007_B_56363679_56363679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16.07.2023 22:47:21</t>
        </is>
      </c>
      <c>
        <is>
          <t>17.07.2023 00:04:16</t>
        </is>
      </c>
      <c>
        <v>1.281944444</v>
      </c>
      <c>
        <v>0</v>
      </c>
      <c>
        <v>155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50.0435285907492</v>
      </c>
      <c>
        <v>0</v>
      </c>
      <c>
        <v>0</v>
      </c>
      <c>
        <v>0</v>
      </c>
      <c>
        <v>12.5137316445563</v>
      </c>
      <c>
        <v>0</v>
      </c>
      <c>
        <v>0</v>
      </c>
      <c>
        <v>62.5572602353055</v>
      </c>
    </row>
    <row>
      <c>
        <v>2610173</v>
      </c>
      <c>
        <v>1</v>
      </c>
      <c>
        <is>
          <t>MANİSA</t>
        </is>
      </c>
      <c>
        <v>SALİHLİ</v>
      </c>
      <c>
        <is>
          <t>Dağıtım Transformatörü</t>
        </is>
      </c>
      <c>
        <v>TR-31 45-78-L00031_45-78-L00031_2376998</v>
      </c>
      <c>
        <v>AG Yük Ayırıcı Arızası</v>
      </c>
      <c>
        <v>Dağıtım-AG</v>
      </c>
      <c>
        <v>Uzun</v>
      </c>
      <c>
        <v>Şebeke işletmecisi</v>
      </c>
      <c>
        <v>Bildirimsiz</v>
      </c>
      <c>
        <is>
          <t>16.07.2023 00:44:56</t>
        </is>
      </c>
      <c>
        <is>
          <t>16.07.2023 02:31:22</t>
        </is>
      </c>
      <c>
        <v>1.773888888</v>
      </c>
      <c>
        <v>0</v>
      </c>
      <c>
        <v>176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76.14088574899506</v>
      </c>
      <c>
        <v>0</v>
      </c>
      <c>
        <v>0</v>
      </c>
      <c>
        <v>0</v>
      </c>
      <c>
        <v>2.0043933398017653</v>
      </c>
      <c>
        <v>0</v>
      </c>
      <c>
        <v>0</v>
      </c>
      <c>
        <v>78.14527908879683</v>
      </c>
    </row>
    <row>
      <c>
        <v>2610422</v>
      </c>
      <c>
        <v>1</v>
      </c>
      <c>
        <is>
          <t>MANİSA</t>
        </is>
      </c>
      <c>
        <v>ALAŞEHİR</v>
      </c>
      <c>
        <is>
          <t>OG Fideri</t>
        </is>
      </c>
      <c>
        <v>IŞIKLAR KÖK 45-73-M00467_HatBaşıAyırıcı_53135538 M09_53135538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16.07.2023 09:57:09</t>
        </is>
      </c>
      <c>
        <is>
          <t>16.07.2023 10:27:56</t>
        </is>
      </c>
      <c>
        <v>0.513055555</v>
      </c>
      <c>
        <v>0</v>
      </c>
      <c>
        <v>1</v>
      </c>
      <c>
        <v>0</v>
      </c>
      <c>
        <v>8</v>
      </c>
      <c>
        <v>0</v>
      </c>
      <c>
        <v>1</v>
      </c>
      <c>
        <v>0</v>
      </c>
      <c>
        <v>0</v>
      </c>
      <c>
        <v>0</v>
      </c>
      <c>
        <v>0.012103050590331557</v>
      </c>
      <c>
        <v>0</v>
      </c>
      <c>
        <v>27.02359317093666</v>
      </c>
      <c>
        <v>0</v>
      </c>
      <c>
        <v>0.7854815097655555</v>
      </c>
      <c>
        <v>0</v>
      </c>
      <c>
        <v>0</v>
      </c>
      <c>
        <v>27.821177731292547</v>
      </c>
    </row>
    <row>
      <c>
        <v>2610906</v>
      </c>
      <c>
        <v>1</v>
      </c>
      <c>
        <is>
          <t>MANİSA</t>
        </is>
      </c>
      <c>
        <v>AKHİSAR</v>
      </c>
      <c>
        <is>
          <t>AG Fideri</t>
        </is>
      </c>
      <c>
        <v>KARAGÖZLER TR-6 45-72-M00600__72374780_72374780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16.07.2023 18:59:17</t>
        </is>
      </c>
      <c>
        <is>
          <t>16.07.2023 21:38:31</t>
        </is>
      </c>
      <c>
        <v>2.653888888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0.23418445936776</v>
      </c>
      <c>
        <v>0</v>
      </c>
      <c>
        <v>0</v>
      </c>
      <c>
        <v>0</v>
      </c>
      <c>
        <v>0</v>
      </c>
      <c>
        <v>0</v>
      </c>
      <c>
        <v>0</v>
      </c>
      <c>
        <v>0.23418445936776</v>
      </c>
    </row>
    <row>
      <c>
        <v>2610657</v>
      </c>
      <c>
        <v>1</v>
      </c>
      <c>
        <is>
          <t>İZMİR</t>
        </is>
      </c>
      <c>
        <v>MENDERES</v>
      </c>
      <c>
        <is>
          <t>AG Fideri</t>
        </is>
      </c>
      <c>
        <v>BULGURCA TR-1 35-22-M00252_A_56389488_56389488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16.07.2023 14:11:15</t>
        </is>
      </c>
      <c>
        <is>
          <t>16.07.2023 16:01:13</t>
        </is>
      </c>
      <c>
        <v>1.832777777</v>
      </c>
      <c>
        <v>0</v>
      </c>
      <c>
        <v>40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28.468370380243936</v>
      </c>
      <c>
        <v>0</v>
      </c>
      <c>
        <v>0</v>
      </c>
      <c>
        <v>0</v>
      </c>
      <c>
        <v>0</v>
      </c>
      <c>
        <v>0</v>
      </c>
      <c>
        <v>0</v>
      </c>
      <c>
        <v>28.468370380243936</v>
      </c>
    </row>
    <row>
      <c>
        <v>2610465</v>
      </c>
      <c>
        <v>1</v>
      </c>
      <c>
        <is>
          <t>İZMİR</t>
        </is>
      </c>
      <c>
        <v>KİRAZ</v>
      </c>
      <c>
        <is>
          <t>AG Fideri</t>
        </is>
      </c>
      <c>
        <v>TR-17 35-31-L00017_B_91018368_91018368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16.07.2023 10:14:49</t>
        </is>
      </c>
      <c>
        <is>
          <t>16.07.2023 11:41:15</t>
        </is>
      </c>
      <c>
        <v>1.440555555</v>
      </c>
      <c>
        <v>0</v>
      </c>
      <c>
        <v>16</v>
      </c>
      <c>
        <v>0</v>
      </c>
      <c>
        <v>9</v>
      </c>
      <c>
        <v>0</v>
      </c>
      <c>
        <v>5</v>
      </c>
      <c>
        <v>0</v>
      </c>
      <c>
        <v>0</v>
      </c>
      <c>
        <v>0</v>
      </c>
      <c>
        <v>4.838496247137856</v>
      </c>
      <c>
        <v>0</v>
      </c>
      <c>
        <v>15.745704713652495</v>
      </c>
      <c>
        <v>0</v>
      </c>
      <c>
        <v>10.924490365052195</v>
      </c>
      <c>
        <v>0</v>
      </c>
      <c>
        <v>0</v>
      </c>
      <c>
        <v>31.50869132584255</v>
      </c>
    </row>
    <row>
      <c>
        <v>2611006</v>
      </c>
      <c>
        <v>1</v>
      </c>
      <c>
        <is>
          <t>MANİSA</t>
        </is>
      </c>
      <c>
        <v>SALİHLİ</v>
      </c>
      <c>
        <is>
          <t>OG Fideri</t>
        </is>
      </c>
      <c>
        <v>TR-97/A(GÜMÜŞÇAY) 45-78-L00740_TR-97 DEN GİRİŞ L01_64742233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16.07.2023 20:43:55</t>
        </is>
      </c>
      <c>
        <is>
          <t>16.07.2023 21:28:12</t>
        </is>
      </c>
      <c>
        <v>0.738055555</v>
      </c>
      <c>
        <v>9</v>
      </c>
      <c>
        <v>0</v>
      </c>
      <c>
        <v>0</v>
      </c>
      <c>
        <v>0</v>
      </c>
      <c>
        <v>9</v>
      </c>
      <c>
        <v>5</v>
      </c>
      <c>
        <v>0</v>
      </c>
      <c>
        <v>0</v>
      </c>
      <c>
        <v>1.9488681137600006</v>
      </c>
      <c>
        <v>0</v>
      </c>
      <c>
        <v>0</v>
      </c>
      <c>
        <v>0</v>
      </c>
      <c>
        <v>22.569722282507172</v>
      </c>
      <c>
        <v>13.537929596365787</v>
      </c>
      <c>
        <v>0</v>
      </c>
      <c>
        <v>0</v>
      </c>
      <c>
        <v>38.05651999263296</v>
      </c>
    </row>
    <row>
      <c>
        <v>2610511</v>
      </c>
      <c>
        <v>1</v>
      </c>
      <c>
        <is>
          <t>İZMİR</t>
        </is>
      </c>
      <c>
        <v>ÇEŞME</v>
      </c>
      <c>
        <is>
          <t>Dağıtım Transformatörü</t>
        </is>
      </c>
      <c>
        <v>L-177 35-18-L00177_35-18-L00177_2357006</v>
      </c>
      <c>
        <v>AG Yük Ayırıcı Arızası</v>
      </c>
      <c>
        <v>Dağıtım-AG</v>
      </c>
      <c>
        <v>Uzun</v>
      </c>
      <c>
        <v>Şebeke işletmecisi</v>
      </c>
      <c>
        <v>Bildirimsiz</v>
      </c>
      <c>
        <is>
          <t>16.07.2023 11:22:12</t>
        </is>
      </c>
      <c>
        <is>
          <t>16.07.2023 14:37:57</t>
        </is>
      </c>
      <c>
        <v>3.2625</v>
      </c>
      <c>
        <v>0</v>
      </c>
      <c>
        <v>299</v>
      </c>
      <c>
        <v>0</v>
      </c>
      <c>
        <v>1</v>
      </c>
      <c>
        <v>0</v>
      </c>
      <c>
        <v>124</v>
      </c>
      <c>
        <v>0</v>
      </c>
      <c>
        <v>0</v>
      </c>
      <c>
        <v>0</v>
      </c>
      <c>
        <v>246.8048116389612</v>
      </c>
      <c>
        <v>0</v>
      </c>
      <c>
        <v>0</v>
      </c>
      <c>
        <v>0</v>
      </c>
      <c>
        <v>414.2894949921214</v>
      </c>
      <c>
        <v>0</v>
      </c>
      <c>
        <v>0</v>
      </c>
      <c>
        <v>661.0943066310826</v>
      </c>
    </row>
    <row>
      <c>
        <v>2610843</v>
      </c>
      <c>
        <v>1</v>
      </c>
      <c>
        <is>
          <t>İZMİR</t>
        </is>
      </c>
      <c>
        <v>ÇEŞME</v>
      </c>
      <c>
        <is>
          <t>AG Fideri</t>
        </is>
      </c>
      <c>
        <v>L-336 REİSDERE 35-18-L00336_A_91355190_91355190</v>
      </c>
      <c>
        <v>AG Sigorta Atığı</v>
      </c>
      <c>
        <v>Dağıtım-AG</v>
      </c>
      <c>
        <v>Uzun</v>
      </c>
      <c>
        <v>Şebeke işletmecisi</v>
      </c>
      <c>
        <v>Bildirimsiz</v>
      </c>
      <c>
        <is>
          <t>16.07.2023 16:43:00</t>
        </is>
      </c>
      <c>
        <is>
          <t>16.07.2023 20:32:24</t>
        </is>
      </c>
      <c>
        <v>3.823333333</v>
      </c>
      <c>
        <v>0</v>
      </c>
      <c>
        <v>56</v>
      </c>
      <c>
        <v>0</v>
      </c>
      <c>
        <v>4</v>
      </c>
      <c>
        <v>0</v>
      </c>
      <c>
        <v>20</v>
      </c>
      <c>
        <v>0</v>
      </c>
      <c>
        <v>0</v>
      </c>
      <c>
        <v>0</v>
      </c>
      <c>
        <v>133.74529279262606</v>
      </c>
      <c>
        <v>0</v>
      </c>
      <c>
        <v>7.976446476736517</v>
      </c>
      <c>
        <v>0</v>
      </c>
      <c>
        <v>106.53068469645481</v>
      </c>
      <c>
        <v>0</v>
      </c>
      <c>
        <v>0</v>
      </c>
      <c>
        <v>248.2524239658174</v>
      </c>
    </row>
    <row>
      <c>
        <v>2611175</v>
      </c>
      <c>
        <v>1</v>
      </c>
      <c>
        <is>
          <t>İZMİR</t>
        </is>
      </c>
      <c>
        <v>BUCA</v>
      </c>
      <c>
        <is>
          <t>TM Fideri</t>
        </is>
      </c>
      <c>
        <v>BUCA TM 35-03-A00003_Kozağaç M32_2053598</v>
      </c>
      <c>
        <v>Üçüncü Şahısların Vermiş Olduğu Hasarlar</v>
      </c>
      <c>
        <v>Dağıtım-OG</v>
      </c>
      <c>
        <v>Uzun</v>
      </c>
      <c>
        <v>Dışsal</v>
      </c>
      <c>
        <v>Bildirimsiz</v>
      </c>
      <c>
        <is>
          <t>16.07.2023 23:22:01</t>
        </is>
      </c>
      <c>
        <is>
          <t>17.07.2023 01:11:30</t>
        </is>
      </c>
      <c>
        <v>1.824722222</v>
      </c>
      <c>
        <v>0</v>
      </c>
      <c>
        <v>12916</v>
      </c>
      <c>
        <v>0</v>
      </c>
      <c>
        <v>0</v>
      </c>
      <c>
        <v>5</v>
      </c>
      <c>
        <v>893</v>
      </c>
      <c>
        <v>0</v>
      </c>
      <c>
        <v>1</v>
      </c>
      <c>
        <v>0</v>
      </c>
      <c>
        <v>5321.12575835017</v>
      </c>
      <c>
        <v>0</v>
      </c>
      <c>
        <v>0</v>
      </c>
      <c>
        <v>127.05857400083381</v>
      </c>
      <c>
        <v>1240.5713369580417</v>
      </c>
      <c>
        <v>0</v>
      </c>
      <c>
        <v>4.226565521718497</v>
      </c>
      <c>
        <v>6692.982234830764</v>
      </c>
    </row>
    <row>
      <c>
        <v>2610966</v>
      </c>
      <c>
        <v>1</v>
      </c>
      <c>
        <is>
          <t>MANİSA</t>
        </is>
      </c>
      <c>
        <v>TURGUTLU</v>
      </c>
      <c>
        <is>
          <t>Dağıtım Transformatörü</t>
        </is>
      </c>
      <c>
        <v>HAVVA AKGÜN VE ARKADAŞLARI TR 45-83-M00503_45-83-M00503_2347100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16.07.2023 19:54:08</t>
        </is>
      </c>
      <c>
        <is>
          <t>16.07.2023 21:16:08</t>
        </is>
      </c>
      <c>
        <v>1.366666666</v>
      </c>
      <c>
        <v>0</v>
      </c>
      <c>
        <v>0</v>
      </c>
      <c>
        <v>0</v>
      </c>
      <c>
        <v>12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33.56117699819146</v>
      </c>
      <c>
        <v>0</v>
      </c>
      <c>
        <v>1.6271814024666826</v>
      </c>
      <c>
        <v>0</v>
      </c>
      <c>
        <v>0</v>
      </c>
      <c>
        <v>35.188358400658146</v>
      </c>
    </row>
    <row>
      <c>
        <v>2610302</v>
      </c>
      <c>
        <v>1</v>
      </c>
      <c>
        <is>
          <t>İZMİR</t>
        </is>
      </c>
      <c>
        <v>TORBALI</v>
      </c>
      <c>
        <is>
          <t>OG Fideri</t>
        </is>
      </c>
      <c>
        <v>DM-5/14 35-26-M00808_İZSU TERFİ İSTASYONU M01_2040596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16.07.2023 07:47:09</t>
        </is>
      </c>
      <c>
        <is>
          <t>16.07.2023 10:09:46</t>
        </is>
      </c>
      <c>
        <v>2.376944444</v>
      </c>
      <c>
        <v>0</v>
      </c>
      <c>
        <v>0</v>
      </c>
      <c>
        <v>0</v>
      </c>
      <c>
        <v>0</v>
      </c>
      <c>
        <v>1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211.64787363473008</v>
      </c>
      <c>
        <v>3.104513408461111</v>
      </c>
      <c>
        <v>0</v>
      </c>
      <c>
        <v>0</v>
      </c>
      <c>
        <v>214.7523870431912</v>
      </c>
    </row>
    <row>
      <c>
        <v>2610279</v>
      </c>
      <c>
        <v>1</v>
      </c>
      <c>
        <is>
          <t>MANİSA</t>
        </is>
      </c>
      <c>
        <v>SELENDİ</v>
      </c>
      <c>
        <is>
          <t>OG Fideri</t>
        </is>
      </c>
      <c>
        <v>KINIK TR-1 45-81-M00139_DIREK TIPI TRAFO HUCRESI H01_2091308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16.07.2023 06:51:15</t>
        </is>
      </c>
      <c>
        <is>
          <t>16.07.2023 08:51:41</t>
        </is>
      </c>
      <c>
        <v>2.007222222</v>
      </c>
      <c>
        <v>0</v>
      </c>
      <c>
        <v>24</v>
      </c>
      <c>
        <v>0</v>
      </c>
      <c>
        <v>8</v>
      </c>
      <c>
        <v>0</v>
      </c>
      <c>
        <v>3</v>
      </c>
      <c>
        <v>0</v>
      </c>
      <c>
        <v>0</v>
      </c>
      <c>
        <v>0</v>
      </c>
      <c>
        <v>4.796461103397607</v>
      </c>
      <c>
        <v>0</v>
      </c>
      <c>
        <v>2.337226738262199</v>
      </c>
      <c>
        <v>0</v>
      </c>
      <c>
        <v>5.121188725534738</v>
      </c>
      <c>
        <v>0</v>
      </c>
      <c>
        <v>0</v>
      </c>
      <c>
        <v>12.254876567194543</v>
      </c>
    </row>
    <row>
      <c>
        <v>2610674</v>
      </c>
      <c>
        <v>1</v>
      </c>
      <c>
        <is>
          <t>İZMİR</t>
        </is>
      </c>
      <c>
        <v>ÇEŞME</v>
      </c>
      <c>
        <is>
          <t>AG Fideri</t>
        </is>
      </c>
      <c>
        <v>L-178 35-18-L00178_11684996_56369817_56369817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16.07.2023 14:30:00</t>
        </is>
      </c>
      <c>
        <is>
          <t>16.07.2023 14:56:11</t>
        </is>
      </c>
      <c>
        <v>0.436388888</v>
      </c>
      <c>
        <v>0</v>
      </c>
      <c>
        <v>4</v>
      </c>
      <c>
        <v>0</v>
      </c>
      <c>
        <v>0</v>
      </c>
      <c>
        <v>0</v>
      </c>
      <c>
        <v>7</v>
      </c>
      <c>
        <v>0</v>
      </c>
      <c>
        <v>0</v>
      </c>
      <c>
        <v>0</v>
      </c>
      <c>
        <v>0.589671860336728</v>
      </c>
      <c>
        <v>0</v>
      </c>
      <c>
        <v>0</v>
      </c>
      <c>
        <v>0</v>
      </c>
      <c>
        <v>17.80015378998888</v>
      </c>
      <c>
        <v>0</v>
      </c>
      <c>
        <v>0</v>
      </c>
      <c>
        <v>18.38982565032561</v>
      </c>
    </row>
    <row>
      <c>
        <v>2610837</v>
      </c>
      <c>
        <v>1</v>
      </c>
      <c>
        <is>
          <t>MANİSA</t>
        </is>
      </c>
      <c>
        <v>TURGUTLU</v>
      </c>
      <c>
        <is>
          <t>AG Fideri</t>
        </is>
      </c>
      <c>
        <v>ERGENEKON TR-1 45-83-L00138__72374846_72374846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16.07.2023 17:38:06</t>
        </is>
      </c>
      <c>
        <is>
          <t>16.07.2023 19:22:46</t>
        </is>
      </c>
      <c>
        <v>1.744444444</v>
      </c>
      <c>
        <v>0</v>
      </c>
      <c>
        <v>89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31.771974015172578</v>
      </c>
      <c>
        <v>0</v>
      </c>
      <c>
        <v>0</v>
      </c>
      <c>
        <v>0</v>
      </c>
      <c>
        <v>91.40685866735024</v>
      </c>
      <c>
        <v>0</v>
      </c>
      <c>
        <v>0</v>
      </c>
      <c>
        <v>123.17883268252281</v>
      </c>
    </row>
    <row>
      <c>
        <v>2611135</v>
      </c>
      <c>
        <v>1</v>
      </c>
      <c>
        <is>
          <t>İZMİR</t>
        </is>
      </c>
      <c>
        <v>MENEMEN</v>
      </c>
      <c>
        <is>
          <t>DM</t>
        </is>
      </c>
      <c>
        <v>MENEMEN İM 35-28-A00001_ULUCAK-2 M14_2053669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16.07.2023 23:47:31</t>
        </is>
      </c>
      <c>
        <is>
          <t>17.07.2023 00:03:43</t>
        </is>
      </c>
      <c>
        <v>0.27</v>
      </c>
      <c>
        <v>39</v>
      </c>
      <c>
        <v>30304</v>
      </c>
      <c>
        <v>38</v>
      </c>
      <c>
        <v>1106</v>
      </c>
      <c>
        <v>130</v>
      </c>
      <c>
        <v>2627</v>
      </c>
      <c>
        <v>18</v>
      </c>
      <c>
        <v>6</v>
      </c>
      <c>
        <v>8.668941227027341</v>
      </c>
      <c>
        <v>1913.1743553997806</v>
      </c>
      <c>
        <v>110.97756157616237</v>
      </c>
      <c>
        <v>106.11588389416126</v>
      </c>
      <c>
        <v>773.2721491494443</v>
      </c>
      <c>
        <v>514.3459608455403</v>
      </c>
      <c>
        <v>119.60302184903615</v>
      </c>
      <c>
        <v>1.936815208745338</v>
      </c>
      <c>
        <v>3548.094689149898</v>
      </c>
    </row>
    <row>
      <c>
        <v>2610296</v>
      </c>
      <c>
        <v>1</v>
      </c>
      <c>
        <is>
          <t>MANİSA</t>
        </is>
      </c>
      <c>
        <v>YUNUSEMRE</v>
      </c>
      <c>
        <is>
          <t>KÖK</t>
        </is>
      </c>
      <c>
        <v>SİYEKLİ KÖK 45-71-M00185_DAĞYENİCE M07_72256926</v>
      </c>
      <c>
        <v>Şebeke Yenileme ve Kapasite Artışı Çalışması</v>
      </c>
      <c>
        <v>Dağıtım-OG</v>
      </c>
      <c>
        <v>Uzun</v>
      </c>
      <c>
        <v>Şebeke işletmecisi</v>
      </c>
      <c>
        <v>Bildirimli</v>
      </c>
      <c>
        <is>
          <t>16.07.2023 07:35:43</t>
        </is>
      </c>
      <c>
        <is>
          <t>16.07.2023 14:22:42</t>
        </is>
      </c>
      <c>
        <v>6.783055555</v>
      </c>
      <c>
        <v>7</v>
      </c>
      <c>
        <v>1189</v>
      </c>
      <c>
        <v>4</v>
      </c>
      <c>
        <v>3</v>
      </c>
      <c>
        <v>3</v>
      </c>
      <c>
        <v>85</v>
      </c>
      <c>
        <v>0</v>
      </c>
      <c>
        <v>0</v>
      </c>
      <c>
        <v>11.118878686229998</v>
      </c>
      <c>
        <v>826.3346266409394</v>
      </c>
      <c>
        <v>167.65974402394772</v>
      </c>
      <c>
        <v>29.6663828140376</v>
      </c>
      <c>
        <v>196.17805006653236</v>
      </c>
      <c>
        <v>115.32684712772769</v>
      </c>
      <c>
        <v>0</v>
      </c>
      <c>
        <v>0</v>
      </c>
      <c>
        <v>1346.2845293594148</v>
      </c>
    </row>
    <row>
      <c>
        <v>2610634</v>
      </c>
      <c>
        <v>1</v>
      </c>
      <c>
        <is>
          <t>İZMİR</t>
        </is>
      </c>
      <c>
        <v>BORNOVA</v>
      </c>
      <c>
        <is>
          <t>Kullanıcı Bağlantı Hattı</t>
        </is>
      </c>
      <c>
        <v>K-4707 35-02-K04707_913683613_913683613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16.07.2023 13:46:43</t>
        </is>
      </c>
      <c>
        <is>
          <t>16.07.2023 16:54:06</t>
        </is>
      </c>
      <c>
        <v>3.123055555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1.169452095121884</v>
      </c>
      <c>
        <v>0</v>
      </c>
      <c>
        <v>0</v>
      </c>
      <c>
        <v>0</v>
      </c>
      <c>
        <v>0</v>
      </c>
      <c>
        <v>0</v>
      </c>
      <c>
        <v>0</v>
      </c>
      <c>
        <v>1.169452095121884</v>
      </c>
    </row>
    <row>
      <c>
        <v>2610442</v>
      </c>
      <c>
        <v>1</v>
      </c>
      <c>
        <is>
          <t>İZMİR</t>
        </is>
      </c>
      <c>
        <v>KİRAZ</v>
      </c>
      <c>
        <is>
          <t>Dağıtım Transformatörü</t>
        </is>
      </c>
      <c>
        <v>EMENLER TR-2 35-31-L00138_35-31-L00138_2364260</v>
      </c>
      <c>
        <v>AG Tel Kopuğu</v>
      </c>
      <c>
        <v>Dağıtım-AG</v>
      </c>
      <c>
        <v>Uzun</v>
      </c>
      <c>
        <v>Şebeke işletmecisi</v>
      </c>
      <c>
        <v>Bildirimsiz</v>
      </c>
      <c>
        <is>
          <t>16.07.2023 09:49:43</t>
        </is>
      </c>
      <c>
        <is>
          <t>16.07.2023 12:45:41</t>
        </is>
      </c>
      <c>
        <v>2.932777777</v>
      </c>
      <c>
        <v>0</v>
      </c>
      <c>
        <v>53</v>
      </c>
      <c>
        <v>0</v>
      </c>
      <c>
        <v>6</v>
      </c>
      <c>
        <v>0</v>
      </c>
      <c>
        <v>6</v>
      </c>
      <c>
        <v>0</v>
      </c>
      <c>
        <v>0</v>
      </c>
      <c>
        <v>0</v>
      </c>
      <c>
        <v>23.342211823936175</v>
      </c>
      <c>
        <v>0</v>
      </c>
      <c>
        <v>10.44773232686559</v>
      </c>
      <c>
        <v>0</v>
      </c>
      <c>
        <v>21.158079426158668</v>
      </c>
      <c>
        <v>0</v>
      </c>
      <c>
        <v>0</v>
      </c>
      <c>
        <v>54.94802357696044</v>
      </c>
    </row>
    <row>
      <c>
        <v>2610588</v>
      </c>
      <c>
        <v>1</v>
      </c>
      <c>
        <is>
          <t>MANİSA</t>
        </is>
      </c>
      <c>
        <v>DEMİRCİ</v>
      </c>
      <c>
        <is>
          <t>OG Fideri</t>
        </is>
      </c>
      <c>
        <v>TR-24 45-74-M00024_TR-30 M04_72244772</v>
      </c>
      <c>
        <v>Şebeke Yenileme ve Kapasite Artışı Çalışması</v>
      </c>
      <c>
        <v>Dağıtım-OG</v>
      </c>
      <c>
        <v>Uzun</v>
      </c>
      <c>
        <v>Şebeke işletmecisi</v>
      </c>
      <c>
        <v>Bildirimli</v>
      </c>
      <c>
        <is>
          <t>16.07.2023 12:57:18</t>
        </is>
      </c>
      <c>
        <is>
          <t>16.07.2023 15:29:52</t>
        </is>
      </c>
      <c>
        <v>2.542777777</v>
      </c>
      <c>
        <v>0</v>
      </c>
      <c>
        <v>18</v>
      </c>
      <c>
        <v>0</v>
      </c>
      <c>
        <v>0</v>
      </c>
      <c>
        <v>1</v>
      </c>
      <c>
        <v>200</v>
      </c>
      <c>
        <v>0</v>
      </c>
      <c>
        <v>0</v>
      </c>
      <c>
        <v>0</v>
      </c>
      <c>
        <v>7.500041660830651</v>
      </c>
      <c>
        <v>0</v>
      </c>
      <c>
        <v>0</v>
      </c>
      <c>
        <v>2.1908194399710355</v>
      </c>
      <c>
        <v>95.16212504285717</v>
      </c>
      <c>
        <v>0</v>
      </c>
      <c>
        <v>0</v>
      </c>
      <c>
        <v>104.85298614365885</v>
      </c>
    </row>
    <row>
      <c>
        <v>2610405</v>
      </c>
      <c>
        <v>1</v>
      </c>
      <c>
        <is>
          <t>İZMİR</t>
        </is>
      </c>
      <c>
        <v>KARABURUN</v>
      </c>
      <c>
        <is>
          <t>AG Fideri</t>
        </is>
      </c>
      <c>
        <v>KÖSEDERE TR-2 35-21-L00125_A_56376251_56376251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16.07.2023 09:39:30</t>
        </is>
      </c>
      <c>
        <is>
          <t>16.07.2023 12:13:38</t>
        </is>
      </c>
      <c>
        <v>2.568888888</v>
      </c>
      <c>
        <v>0</v>
      </c>
      <c>
        <v>54</v>
      </c>
      <c>
        <v>0</v>
      </c>
      <c>
        <v>1</v>
      </c>
      <c>
        <v>0</v>
      </c>
      <c>
        <v>7</v>
      </c>
      <c>
        <v>0</v>
      </c>
      <c>
        <v>0</v>
      </c>
      <c>
        <v>0</v>
      </c>
      <c>
        <v>20.948718996975746</v>
      </c>
      <c>
        <v>0</v>
      </c>
      <c>
        <v>7.481593405866667</v>
      </c>
      <c>
        <v>0</v>
      </c>
      <c>
        <v>29.017303837534033</v>
      </c>
      <c>
        <v>0</v>
      </c>
      <c>
        <v>0</v>
      </c>
      <c>
        <v>57.44761624037645</v>
      </c>
    </row>
    <row>
      <c>
        <v>2610382</v>
      </c>
      <c>
        <v>1</v>
      </c>
      <c>
        <is>
          <t>İZMİR</t>
        </is>
      </c>
      <c>
        <v>TİRE</v>
      </c>
      <c>
        <is>
          <t>Dağıtım Transformatörü</t>
        </is>
      </c>
      <c>
        <v>TAŞTEPE TR-2 35-29-L00396_35-29-L00396_2376502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16.07.2023 09:21:05</t>
        </is>
      </c>
      <c>
        <is>
          <t>16.07.2023 09:46:00</t>
        </is>
      </c>
      <c>
        <v>0.415277777</v>
      </c>
      <c>
        <v>0</v>
      </c>
      <c>
        <v>13</v>
      </c>
      <c>
        <v>0</v>
      </c>
      <c>
        <v>11</v>
      </c>
      <c>
        <v>0</v>
      </c>
      <c>
        <v>6</v>
      </c>
      <c>
        <v>0</v>
      </c>
      <c>
        <v>0</v>
      </c>
      <c>
        <v>0</v>
      </c>
      <c>
        <v>2.9477570776259623</v>
      </c>
      <c>
        <v>0</v>
      </c>
      <c>
        <v>12.62348061009092</v>
      </c>
      <c>
        <v>0</v>
      </c>
      <c>
        <v>4.231582352599536</v>
      </c>
      <c>
        <v>0</v>
      </c>
      <c>
        <v>0</v>
      </c>
      <c>
        <v>19.80282004031642</v>
      </c>
    </row>
    <row>
      <c>
        <v>2610548</v>
      </c>
      <c>
        <v>1</v>
      </c>
      <c>
        <is>
          <t>İZMİR</t>
        </is>
      </c>
      <c>
        <v>ÇEŞME</v>
      </c>
      <c>
        <is>
          <t>Dağıtım Transformatörü</t>
        </is>
      </c>
      <c>
        <v>L-266 35-18-L00266_35-18-L00266_2358284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16.07.2023 12:03:07</t>
        </is>
      </c>
      <c>
        <is>
          <t>16.07.2023 15:49:23</t>
        </is>
      </c>
      <c>
        <v>3.771111111</v>
      </c>
      <c>
        <v>0</v>
      </c>
      <c>
        <v>150</v>
      </c>
      <c>
        <v>0</v>
      </c>
      <c>
        <v>0</v>
      </c>
      <c>
        <v>0</v>
      </c>
      <c>
        <v>8</v>
      </c>
      <c>
        <v>0</v>
      </c>
      <c>
        <v>0</v>
      </c>
      <c>
        <v>0</v>
      </c>
      <c>
        <v>503.6301120172595</v>
      </c>
      <c>
        <v>0</v>
      </c>
      <c>
        <v>0</v>
      </c>
      <c>
        <v>0</v>
      </c>
      <c>
        <v>31.302637754918035</v>
      </c>
      <c>
        <v>0</v>
      </c>
      <c>
        <v>0</v>
      </c>
      <c>
        <v>534.9327497721775</v>
      </c>
    </row>
    <row>
      <c>
        <v>2610262</v>
      </c>
      <c>
        <v>1</v>
      </c>
      <c>
        <is>
          <t>İZMİR</t>
        </is>
      </c>
      <c>
        <v>TORBALI</v>
      </c>
      <c>
        <is>
          <t>TM Fideri</t>
        </is>
      </c>
      <c>
        <v>ARSLANLAR TM 35-26-A00004_TORBALI M20_2307690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16.07.2023 06:24:31</t>
        </is>
      </c>
      <c>
        <is>
          <t>16.07.2023 06:31:11</t>
        </is>
      </c>
      <c>
        <v>0.111111111</v>
      </c>
      <c>
        <v>0</v>
      </c>
      <c>
        <v>14071</v>
      </c>
      <c>
        <v>1</v>
      </c>
      <c>
        <v>120</v>
      </c>
      <c>
        <v>2</v>
      </c>
      <c>
        <v>2365</v>
      </c>
      <c>
        <v>0</v>
      </c>
      <c>
        <v>1</v>
      </c>
      <c>
        <v>0</v>
      </c>
      <c>
        <v>290.7327706083995</v>
      </c>
      <c>
        <v>0.014827044810066666</v>
      </c>
      <c>
        <v>23.365464551499528</v>
      </c>
      <c>
        <v>11.189625586702855</v>
      </c>
      <c>
        <v>157.18015796177053</v>
      </c>
      <c>
        <v>0</v>
      </c>
      <c>
        <v>0.09367145314348889</v>
      </c>
      <c>
        <v>482.576517206326</v>
      </c>
    </row>
    <row>
      <c>
        <v>2611052</v>
      </c>
      <c>
        <v>2</v>
      </c>
      <c>
        <is>
          <t>İZMİR</t>
        </is>
      </c>
      <c>
        <v>BUCA</v>
      </c>
      <c>
        <is>
          <t>Dağıtım Transformatörü</t>
        </is>
      </c>
      <c>
        <v>M-1103 35-03-M01103_35-03-M01103_41926842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16.07.2023 22:08:20</t>
        </is>
      </c>
      <c>
        <is>
          <t>16.07.2023 22:44:44</t>
        </is>
      </c>
      <c>
        <v>0.606666666</v>
      </c>
      <c>
        <v>0</v>
      </c>
      <c>
        <v>619</v>
      </c>
      <c>
        <v>0</v>
      </c>
      <c>
        <v>0</v>
      </c>
      <c>
        <v>0</v>
      </c>
      <c>
        <v>87</v>
      </c>
      <c>
        <v>0</v>
      </c>
      <c>
        <v>1</v>
      </c>
      <c>
        <v>0</v>
      </c>
      <c>
        <v>103.2462716934929</v>
      </c>
      <c>
        <v>0</v>
      </c>
      <c>
        <v>0</v>
      </c>
      <c>
        <v>0</v>
      </c>
      <c>
        <v>60.93478998873566</v>
      </c>
      <c>
        <v>0</v>
      </c>
      <c>
        <v>4.930637752916028</v>
      </c>
      <c>
        <v>169.1116994351446</v>
      </c>
    </row>
    <row>
      <c>
        <v>2610425</v>
      </c>
      <c>
        <v>1</v>
      </c>
      <c>
        <is>
          <t>MANİSA</t>
        </is>
      </c>
      <c>
        <v>SARIGÖL</v>
      </c>
      <c>
        <is>
          <t>AG Fideri</t>
        </is>
      </c>
      <c>
        <v>ŞEYHDAVUTLAR TR-4 KEMİKLİ 45-79-M00121_A_56387154_56387154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16.07.2023 09:55:52</t>
        </is>
      </c>
      <c>
        <is>
          <t>16.07.2023 10:50:11</t>
        </is>
      </c>
      <c>
        <v>0.905277777</v>
      </c>
      <c>
        <v>0</v>
      </c>
      <c>
        <v>16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1.2211816988354978</v>
      </c>
      <c>
        <v>0</v>
      </c>
      <c>
        <v>3.3756939433328497</v>
      </c>
      <c>
        <v>0</v>
      </c>
      <c>
        <v>0</v>
      </c>
      <c>
        <v>0</v>
      </c>
      <c>
        <v>0</v>
      </c>
      <c>
        <v>4.596875642168348</v>
      </c>
    </row>
    <row>
      <c>
        <v>2611115</v>
      </c>
      <c>
        <v>1</v>
      </c>
      <c>
        <is>
          <t>İZMİR</t>
        </is>
      </c>
      <c>
        <v>ÇİĞLİ</v>
      </c>
      <c>
        <is>
          <t>OG Fideri</t>
        </is>
      </c>
      <c>
        <v>M-251 35-09-M00251_M-252 M03_47547415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16.07.2023 23:19:05</t>
        </is>
      </c>
      <c>
        <is>
          <t>17.07.2023 00:35:15</t>
        </is>
      </c>
      <c>
        <v>1.269444444</v>
      </c>
      <c>
        <v>1</v>
      </c>
      <c>
        <v>531</v>
      </c>
      <c>
        <v>0</v>
      </c>
      <c>
        <v>1</v>
      </c>
      <c>
        <v>13</v>
      </c>
      <c>
        <v>122</v>
      </c>
      <c>
        <v>2</v>
      </c>
      <c>
        <v>1</v>
      </c>
      <c>
        <v>12.657702240168259</v>
      </c>
      <c>
        <v>206.93761442980588</v>
      </c>
      <c>
        <v>0</v>
      </c>
      <c>
        <v>2.9992665614166665</v>
      </c>
      <c>
        <v>132.33602699129474</v>
      </c>
      <c>
        <v>152.79268724794414</v>
      </c>
      <c>
        <v>62.45558815825054</v>
      </c>
      <c>
        <v>3.9885357178255</v>
      </c>
      <c>
        <v>574.1674213467057</v>
      </c>
    </row>
    <row>
      <c>
        <v>2610282</v>
      </c>
      <c>
        <v>1</v>
      </c>
      <c>
        <is>
          <t>İZMİR</t>
        </is>
      </c>
      <c>
        <v>KİRAZ</v>
      </c>
      <c>
        <is>
          <t>KÖK</t>
        </is>
      </c>
      <c>
        <v>VELİLER KÖK 35-31-L00116_KARABAĞ TR-1 L05_2119144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16.07.2023 07:10:05</t>
        </is>
      </c>
      <c>
        <is>
          <t>16.07.2023 07:45:41</t>
        </is>
      </c>
      <c>
        <v>0.593333333</v>
      </c>
      <c>
        <v>0</v>
      </c>
      <c>
        <v>269</v>
      </c>
      <c>
        <v>0</v>
      </c>
      <c>
        <v>81</v>
      </c>
      <c>
        <v>2</v>
      </c>
      <c>
        <v>43</v>
      </c>
      <c>
        <v>0</v>
      </c>
      <c>
        <v>0</v>
      </c>
      <c>
        <v>0</v>
      </c>
      <c>
        <v>20.418116684124858</v>
      </c>
      <c>
        <v>0</v>
      </c>
      <c>
        <v>39.309038939243095</v>
      </c>
      <c>
        <v>5.500847658164137</v>
      </c>
      <c>
        <v>12.980607334601501</v>
      </c>
      <c>
        <v>0</v>
      </c>
      <c>
        <v>0</v>
      </c>
      <c>
        <v>78.20861061613358</v>
      </c>
    </row>
    <row>
      <c>
        <v>2611052</v>
      </c>
      <c>
        <v>1</v>
      </c>
      <c>
        <is>
          <t>İZMİR</t>
        </is>
      </c>
      <c>
        <v>BUCA</v>
      </c>
      <c>
        <is>
          <t>AG Fideri</t>
        </is>
      </c>
      <c>
        <v>M-1103 35-03-M01103_B_56363621_56363621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16.07.2023 21:22:36</t>
        </is>
      </c>
      <c>
        <is>
          <t>16.07.2023 22:08:20</t>
        </is>
      </c>
      <c>
        <v>0.762222222</v>
      </c>
      <c>
        <v>0</v>
      </c>
      <c>
        <v>243</v>
      </c>
      <c>
        <v>0</v>
      </c>
      <c>
        <v>0</v>
      </c>
      <c>
        <v>0</v>
      </c>
      <c>
        <v>14</v>
      </c>
      <c>
        <v>0</v>
      </c>
      <c>
        <v>0</v>
      </c>
      <c>
        <v>0</v>
      </c>
      <c>
        <v>47.73331123433385</v>
      </c>
      <c>
        <v>0</v>
      </c>
      <c>
        <v>0</v>
      </c>
      <c>
        <v>0</v>
      </c>
      <c>
        <v>8.950511811744065</v>
      </c>
      <c>
        <v>0</v>
      </c>
      <c>
        <v>0</v>
      </c>
      <c>
        <v>56.68382304607791</v>
      </c>
    </row>
    <row>
      <c>
        <v>2610505</v>
      </c>
      <c>
        <v>1</v>
      </c>
      <c>
        <is>
          <t>İZMİR</t>
        </is>
      </c>
      <c>
        <v>ÇEŞME</v>
      </c>
      <c>
        <is>
          <t>AG Fideri</t>
        </is>
      </c>
      <c>
        <v>L-425 BELLONA KABİN 35-18-L00425_12294394_56372915_56372915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16.07.2023 11:13:07</t>
        </is>
      </c>
      <c>
        <is>
          <t>16.07.2023 11:53:26</t>
        </is>
      </c>
      <c>
        <v>0.671944444</v>
      </c>
      <c>
        <v>0</v>
      </c>
      <c>
        <v>19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18.63515645703957</v>
      </c>
      <c>
        <v>0</v>
      </c>
      <c>
        <v>0</v>
      </c>
      <c>
        <v>0</v>
      </c>
      <c>
        <v>10.790493818134399</v>
      </c>
      <c>
        <v>0</v>
      </c>
      <c>
        <v>0</v>
      </c>
      <c>
        <v>29.42565027517397</v>
      </c>
    </row>
    <row>
      <c>
        <v>2610590</v>
      </c>
      <c>
        <v>2</v>
      </c>
      <c>
        <is>
          <t>MANİSA</t>
        </is>
      </c>
      <c>
        <v>ALAŞEHİR</v>
      </c>
      <c>
        <is>
          <t>OG Fideri</t>
        </is>
      </c>
      <c>
        <v>IŞIKLAR KÖK 45-73-M00467_HatBaşıAyırıcı_53139195 M08_53139195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16.07.2023 17:02:01</t>
        </is>
      </c>
      <c>
        <is>
          <t>16.07.2023 17:34:15</t>
        </is>
      </c>
      <c>
        <v>0.537222222</v>
      </c>
      <c>
        <v>0</v>
      </c>
      <c>
        <v>260</v>
      </c>
      <c>
        <v>0</v>
      </c>
      <c>
        <v>6</v>
      </c>
      <c>
        <v>0</v>
      </c>
      <c>
        <v>14</v>
      </c>
      <c>
        <v>0</v>
      </c>
      <c>
        <v>0</v>
      </c>
      <c>
        <v>0</v>
      </c>
      <c>
        <v>25.277528691194444</v>
      </c>
      <c>
        <v>0</v>
      </c>
      <c>
        <v>16.87842894488504</v>
      </c>
      <c>
        <v>0</v>
      </c>
      <c>
        <v>2.6977899718456744</v>
      </c>
      <c>
        <v>0</v>
      </c>
      <c>
        <v>0</v>
      </c>
      <c>
        <v>44.85374760792516</v>
      </c>
    </row>
    <row>
      <c>
        <v>2610754</v>
      </c>
      <c>
        <v>1</v>
      </c>
      <c>
        <is>
          <t>MANİSA</t>
        </is>
      </c>
      <c>
        <v>SOMA</v>
      </c>
      <c>
        <is>
          <t>DM</t>
        </is>
      </c>
      <c>
        <v>SOMA KÖYLER DM-2 45-82-M00125_SAVAŞTEPE 34.5 M09_2035838</v>
      </c>
      <c>
        <v>Yangın</v>
      </c>
      <c>
        <v>Dağıtım-OG</v>
      </c>
      <c>
        <v>Uzun</v>
      </c>
      <c>
        <v>Güvenlik</v>
      </c>
      <c>
        <v>Bildirimsiz</v>
      </c>
      <c>
        <is>
          <t>16.07.2023 15:31:01</t>
        </is>
      </c>
      <c>
        <is>
          <t>16.07.2023 21:04:51</t>
        </is>
      </c>
      <c>
        <v>5.563888888</v>
      </c>
      <c>
        <v>3</v>
      </c>
      <c>
        <v>381</v>
      </c>
      <c>
        <v>56</v>
      </c>
      <c>
        <v>23</v>
      </c>
      <c>
        <v>5</v>
      </c>
      <c>
        <v>48</v>
      </c>
      <c>
        <v>1</v>
      </c>
      <c>
        <v>0</v>
      </c>
      <c>
        <v>5.069093316912961</v>
      </c>
      <c>
        <v>323.8269921747628</v>
      </c>
      <c>
        <v>606.9578136164038</v>
      </c>
      <c>
        <v>123.04307435828017</v>
      </c>
      <c>
        <v>173.21353073096265</v>
      </c>
      <c>
        <v>185.01046123477886</v>
      </c>
      <c>
        <v>370.69136451044284</v>
      </c>
      <c>
        <v>0</v>
      </c>
      <c>
        <v>1787.812329942544</v>
      </c>
    </row>
    <row>
      <c>
        <v>2610468</v>
      </c>
      <c>
        <v>1</v>
      </c>
      <c>
        <is>
          <t>İZMİR</t>
        </is>
      </c>
      <c>
        <v>KİRAZ</v>
      </c>
      <c>
        <is>
          <t>AG Fideri</t>
        </is>
      </c>
      <c>
        <v>SARISU TR-4 35-31-L00082_B_91435422_91435422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16.07.2023 10:43:46</t>
        </is>
      </c>
      <c>
        <is>
          <t>16.07.2023 15:41:03</t>
        </is>
      </c>
      <c>
        <v>4.954722222</v>
      </c>
      <c>
        <v>0</v>
      </c>
      <c>
        <v>2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0.7312057811359294</v>
      </c>
      <c>
        <v>0</v>
      </c>
      <c>
        <v>4.5435410895873005</v>
      </c>
      <c>
        <v>0</v>
      </c>
      <c>
        <v>0</v>
      </c>
      <c>
        <v>0</v>
      </c>
      <c>
        <v>0</v>
      </c>
      <c>
        <v>5.27474687072323</v>
      </c>
    </row>
    <row>
      <c>
        <v>2610611</v>
      </c>
      <c>
        <v>1</v>
      </c>
      <c>
        <is>
          <t>İZMİR</t>
        </is>
      </c>
      <c>
        <v>MENEMEN</v>
      </c>
      <c>
        <is>
          <t>DM</t>
        </is>
      </c>
      <c>
        <v>TÜRKELLİ DM (TR-4) 35-28-M00368_ALÇUK-2 M03_56298985</v>
      </c>
      <c>
        <v>Manevra</v>
      </c>
      <c>
        <v>Dağıtım-OG</v>
      </c>
      <c>
        <v>Kısa</v>
      </c>
      <c>
        <v>Şebeke işletmecisi</v>
      </c>
      <c>
        <v>Bildirimsiz</v>
      </c>
      <c>
        <is>
          <t>16.07.2023 13:26:31</t>
        </is>
      </c>
      <c>
        <is>
          <t>16.07.2023 13:27:28</t>
        </is>
      </c>
      <c>
        <v>0.015833333</v>
      </c>
      <c>
        <v>1</v>
      </c>
      <c>
        <v>1628</v>
      </c>
      <c>
        <v>7</v>
      </c>
      <c>
        <v>41</v>
      </c>
      <c>
        <v>41</v>
      </c>
      <c>
        <v>130</v>
      </c>
      <c>
        <v>7</v>
      </c>
      <c>
        <v>0</v>
      </c>
      <c>
        <v>0.018290232322736837</v>
      </c>
      <c>
        <v>5.461833081062592</v>
      </c>
      <c>
        <v>0.7302352648490213</v>
      </c>
      <c>
        <v>0.6810569865406744</v>
      </c>
      <c>
        <v>29.70342220221329</v>
      </c>
      <c>
        <v>2.7137443609666225</v>
      </c>
      <c>
        <v>19.064773137903014</v>
      </c>
      <c>
        <v>0</v>
      </c>
      <c>
        <v>58.37335526585795</v>
      </c>
    </row>
    <row>
      <c>
        <v>2610560</v>
      </c>
      <c>
        <v>1</v>
      </c>
      <c>
        <is>
          <t>İZMİR</t>
        </is>
      </c>
      <c>
        <v>DİKİLİ</v>
      </c>
      <c>
        <is>
          <t>Kullanıcı Bağlantı Hattı</t>
        </is>
      </c>
      <c>
        <v>ÇANDARLI TR-16 35-30-M00016_955320784_955320784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16.07.2023 12:13:38</t>
        </is>
      </c>
      <c>
        <is>
          <t>16.07.2023 13:51:52</t>
        </is>
      </c>
      <c>
        <v>1.637222222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</row>
    <row>
      <c>
        <v>2610723</v>
      </c>
      <c>
        <v>1</v>
      </c>
      <c>
        <is>
          <t>İZMİR</t>
        </is>
      </c>
      <c>
        <v>MENEMEN</v>
      </c>
      <c>
        <is>
          <t>AG Fideri</t>
        </is>
      </c>
      <c>
        <v>KESİKKÖY TR-2 35-28-M00334_D_56359202_56359202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16.07.2023 15:32:48</t>
        </is>
      </c>
      <c>
        <is>
          <t>16.07.2023 16:37:27</t>
        </is>
      </c>
      <c>
        <v>1.0775</v>
      </c>
      <c>
        <v>0</v>
      </c>
      <c>
        <v>38</v>
      </c>
      <c>
        <v>0</v>
      </c>
      <c>
        <v>0</v>
      </c>
      <c>
        <v>0</v>
      </c>
      <c>
        <v>9</v>
      </c>
      <c>
        <v>0</v>
      </c>
      <c>
        <v>0</v>
      </c>
      <c>
        <v>0</v>
      </c>
      <c>
        <v>11.989844341810956</v>
      </c>
      <c>
        <v>0</v>
      </c>
      <c>
        <v>0</v>
      </c>
      <c>
        <v>0</v>
      </c>
      <c>
        <v>14.224599403650148</v>
      </c>
      <c>
        <v>0</v>
      </c>
      <c>
        <v>0</v>
      </c>
      <c>
        <v>26.214443745461104</v>
      </c>
    </row>
    <row>
      <c>
        <v>2611038</v>
      </c>
      <c>
        <v>1</v>
      </c>
      <c>
        <is>
          <t>İZMİR</t>
        </is>
      </c>
      <c>
        <v>URLA</v>
      </c>
      <c>
        <is>
          <t>OG Fideri</t>
        </is>
      </c>
      <c>
        <v>GÜLBAHÇE İM 35-19-A00006_HatBaşıAyırıcı_53137494 M06_53137494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16.07.2023 21:12:59</t>
        </is>
      </c>
      <c>
        <is>
          <t>17.07.2023 01:32:05</t>
        </is>
      </c>
      <c>
        <v>4.318333333</v>
      </c>
      <c>
        <v>0</v>
      </c>
      <c>
        <v>0</v>
      </c>
      <c>
        <v>3</v>
      </c>
      <c>
        <v>0</v>
      </c>
      <c>
        <v>3</v>
      </c>
      <c>
        <v>0</v>
      </c>
      <c>
        <v>0</v>
      </c>
      <c>
        <v>0</v>
      </c>
      <c>
        <v>0</v>
      </c>
      <c>
        <v>0</v>
      </c>
      <c>
        <v>2.999816245541545</v>
      </c>
      <c>
        <v>0</v>
      </c>
      <c>
        <v>102.06543158528244</v>
      </c>
      <c>
        <v>0</v>
      </c>
      <c>
        <v>0</v>
      </c>
      <c>
        <v>0</v>
      </c>
      <c>
        <v>105.06524783082398</v>
      </c>
    </row>
    <row>
      <c>
        <v>2610491</v>
      </c>
      <c>
        <v>1</v>
      </c>
      <c>
        <is>
          <t>MANİSA</t>
        </is>
      </c>
      <c>
        <v>SALİHLİ</v>
      </c>
      <c>
        <is>
          <t>DM</t>
        </is>
      </c>
      <c>
        <v>KARAPINAR İM 45-78-A00002_GERİ DÖNÜŞ FİDERİ M05_66243742</v>
      </c>
      <c>
        <v>Şebeke Yenileme ve Kapasite Artışı Çalışması</v>
      </c>
      <c>
        <v>Dağıtım-OG</v>
      </c>
      <c>
        <v>Uzun</v>
      </c>
      <c>
        <v>Şebeke işletmecisi</v>
      </c>
      <c>
        <v>Bildirimli</v>
      </c>
      <c>
        <is>
          <t>16.07.2023 11:04:01</t>
        </is>
      </c>
      <c>
        <is>
          <t>16.07.2023 13:06:52</t>
        </is>
      </c>
      <c>
        <v>2.0475</v>
      </c>
      <c>
        <v>14</v>
      </c>
      <c>
        <v>1</v>
      </c>
      <c>
        <v>54</v>
      </c>
      <c>
        <v>5</v>
      </c>
      <c>
        <v>34</v>
      </c>
      <c>
        <v>0</v>
      </c>
      <c>
        <v>1</v>
      </c>
      <c>
        <v>0</v>
      </c>
      <c>
        <v>31.701396660908824</v>
      </c>
      <c>
        <v>0.21462932450097222</v>
      </c>
      <c>
        <v>345.41890272572647</v>
      </c>
      <c>
        <v>19.634768767658976</v>
      </c>
      <c>
        <v>165.3485577249448</v>
      </c>
      <c>
        <v>0</v>
      </c>
      <c>
        <v>83.8166640044924</v>
      </c>
      <c>
        <v>0</v>
      </c>
      <c>
        <v>646.1349192082324</v>
      </c>
    </row>
    <row>
      <c>
        <v>2610537</v>
      </c>
      <c>
        <v>1</v>
      </c>
      <c>
        <is>
          <t>İZMİR</t>
        </is>
      </c>
      <c>
        <v>BAYINDIR</v>
      </c>
      <c>
        <is>
          <t>Kullanıcı Bağlantı Hattı</t>
        </is>
      </c>
      <c>
        <v>YUSUFLU TR-6 35-20-L00359_955212846_955212846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16.07.2023 11:45:18</t>
        </is>
      </c>
      <c>
        <is>
          <t>16.07.2023 20:33:07</t>
        </is>
      </c>
      <c>
        <v>8.796944444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8.682504190302415</v>
      </c>
      <c>
        <v>0</v>
      </c>
      <c>
        <v>0</v>
      </c>
      <c>
        <v>0</v>
      </c>
      <c>
        <v>0</v>
      </c>
      <c>
        <v>0</v>
      </c>
      <c>
        <v>0</v>
      </c>
      <c>
        <v>8.682504190302415</v>
      </c>
    </row>
    <row>
      <c>
        <v>2610391</v>
      </c>
      <c>
        <v>1</v>
      </c>
      <c>
        <is>
          <t>İZMİR</t>
        </is>
      </c>
      <c>
        <v>MENDERES</v>
      </c>
      <c>
        <is>
          <t>KÖK</t>
        </is>
      </c>
      <c>
        <v>PERLİT KÖK 35-22-M00094_YENİKÖY TR-1/TR-2/TR-3 M02_72139681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16.07.2023 09:31:21</t>
        </is>
      </c>
      <c>
        <is>
          <t>16.07.2023 10:30:54</t>
        </is>
      </c>
      <c>
        <v>0.9925</v>
      </c>
      <c>
        <v>4</v>
      </c>
      <c>
        <v>507</v>
      </c>
      <c>
        <v>8</v>
      </c>
      <c>
        <v>99</v>
      </c>
      <c>
        <v>3</v>
      </c>
      <c>
        <v>76</v>
      </c>
      <c>
        <v>1</v>
      </c>
      <c>
        <v>0</v>
      </c>
      <c>
        <v>1.6337300430227464</v>
      </c>
      <c>
        <v>94.64584460035505</v>
      </c>
      <c>
        <v>4.056048036042315</v>
      </c>
      <c>
        <v>30.09504053583148</v>
      </c>
      <c>
        <v>6.269351000093827</v>
      </c>
      <c>
        <v>64.20019444019206</v>
      </c>
      <c>
        <v>53.326809292074614</v>
      </c>
      <c>
        <v>0</v>
      </c>
      <c>
        <v>254.2270179476121</v>
      </c>
    </row>
    <row>
      <c>
        <v>2610637</v>
      </c>
      <c>
        <v>1</v>
      </c>
      <c>
        <is>
          <t>İZMİR</t>
        </is>
      </c>
      <c>
        <v>ÖDEMİŞ</v>
      </c>
      <c>
        <is>
          <t>OG Fideri</t>
        </is>
      </c>
      <c>
        <v>TR-146 35-15-M00146_TR-147 M01_66585688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16.07.2023 13:50:51</t>
        </is>
      </c>
      <c>
        <is>
          <t>16.07.2023 14:28:23</t>
        </is>
      </c>
      <c>
        <v>0.625555555</v>
      </c>
      <c>
        <v>0</v>
      </c>
      <c>
        <v>1072</v>
      </c>
      <c>
        <v>0</v>
      </c>
      <c>
        <v>40</v>
      </c>
      <c>
        <v>5</v>
      </c>
      <c>
        <v>80</v>
      </c>
      <c>
        <v>0</v>
      </c>
      <c>
        <v>0</v>
      </c>
      <c>
        <v>0</v>
      </c>
      <c>
        <v>153.9868727349233</v>
      </c>
      <c>
        <v>0</v>
      </c>
      <c>
        <v>68.68950566037404</v>
      </c>
      <c>
        <v>3.678310187348802</v>
      </c>
      <c>
        <v>25.920682962019203</v>
      </c>
      <c>
        <v>0</v>
      </c>
      <c>
        <v>0</v>
      </c>
      <c>
        <v>252.27537154466538</v>
      </c>
    </row>
    <row>
      <c>
        <v>2610949</v>
      </c>
      <c>
        <v>1</v>
      </c>
      <c>
        <is>
          <t>İZMİR</t>
        </is>
      </c>
      <c>
        <v>TİRE</v>
      </c>
      <c>
        <is>
          <t>KÖK</t>
        </is>
      </c>
      <c>
        <v>ESKİOBA KÖK 35-29-L00037_AYAKLIKIRI L07_2324400</v>
      </c>
      <c>
        <v>Plansız Kesinti / Müdahale</v>
      </c>
      <c>
        <v>Dağıtım-OG</v>
      </c>
      <c>
        <v>Uzun</v>
      </c>
      <c>
        <v>Şebeke işletmecisi</v>
      </c>
      <c>
        <v>Bildirimsiz</v>
      </c>
      <c>
        <is>
          <t>16.07.2023 19:36:36</t>
        </is>
      </c>
      <c>
        <is>
          <t>16.07.2023 20:34:20</t>
        </is>
      </c>
      <c>
        <v>0.962222222</v>
      </c>
      <c>
        <v>1</v>
      </c>
      <c>
        <v>553</v>
      </c>
      <c>
        <v>42</v>
      </c>
      <c>
        <v>30</v>
      </c>
      <c>
        <v>4</v>
      </c>
      <c>
        <v>65</v>
      </c>
      <c>
        <v>1</v>
      </c>
      <c>
        <v>0</v>
      </c>
      <c>
        <v>0.4897544429779088</v>
      </c>
      <c>
        <v>139.29986296889157</v>
      </c>
      <c>
        <v>790.2640192410023</v>
      </c>
      <c>
        <v>138.40910032514842</v>
      </c>
      <c>
        <v>52.72356911040742</v>
      </c>
      <c>
        <v>60.63546102970189</v>
      </c>
      <c>
        <v>48.51610553222254</v>
      </c>
      <c>
        <v>0</v>
      </c>
      <c>
        <v>1230.337872650352</v>
      </c>
    </row>
    <row>
      <c>
        <v>2610620</v>
      </c>
      <c>
        <v>1</v>
      </c>
      <c>
        <is>
          <t>İZMİR</t>
        </is>
      </c>
      <c>
        <v>ÇEŞME</v>
      </c>
      <c>
        <is>
          <t>Saha Dağıtım Kutusu (SDK)</t>
        </is>
      </c>
      <c>
        <v>L-274 35-18-L00274_10859492 d5b_5952653</v>
      </c>
      <c>
        <v>AG Yük Ayırıcı Arızası</v>
      </c>
      <c>
        <v>Dağıtım-AG</v>
      </c>
      <c>
        <v>Uzun</v>
      </c>
      <c>
        <v>Şebeke işletmecisi</v>
      </c>
      <c>
        <v>Bildirimsiz</v>
      </c>
      <c>
        <is>
          <t>16.07.2023 13:32:28</t>
        </is>
      </c>
      <c>
        <is>
          <t>16.07.2023 17:02:04</t>
        </is>
      </c>
      <c>
        <v>3.493333333</v>
      </c>
      <c>
        <v>0</v>
      </c>
      <c>
        <v>7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13.441553895462317</v>
      </c>
      <c>
        <v>0</v>
      </c>
      <c>
        <v>0</v>
      </c>
      <c>
        <v>0</v>
      </c>
      <c>
        <v>0</v>
      </c>
      <c>
        <v>0</v>
      </c>
      <c>
        <v>0</v>
      </c>
      <c>
        <v>13.441553895462317</v>
      </c>
    </row>
    <row>
      <c>
        <v>2610308</v>
      </c>
      <c>
        <v>1</v>
      </c>
      <c>
        <is>
          <t>İZMİR</t>
        </is>
      </c>
      <c>
        <v>KONAK</v>
      </c>
      <c>
        <is>
          <t>Saha Dağıtım Kutusu (SDK)</t>
        </is>
      </c>
      <c>
        <v>M-2017 35-01-M02017_A 1A_5846355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16.07.2023 07:56:40</t>
        </is>
      </c>
      <c>
        <is>
          <t>16.07.2023 09:30:06</t>
        </is>
      </c>
      <c>
        <v>1.557222222</v>
      </c>
      <c>
        <v>0</v>
      </c>
      <c>
        <v>1</v>
      </c>
      <c>
        <v>0</v>
      </c>
      <c>
        <v>0</v>
      </c>
      <c>
        <v>0</v>
      </c>
      <c>
        <v>152</v>
      </c>
      <c>
        <v>0</v>
      </c>
      <c>
        <v>0</v>
      </c>
      <c>
        <v>0</v>
      </c>
      <c>
        <v>0.2738271897510135</v>
      </c>
      <c>
        <v>0</v>
      </c>
      <c>
        <v>0</v>
      </c>
      <c>
        <v>0</v>
      </c>
      <c>
        <v>116.04654641670668</v>
      </c>
      <c>
        <v>0</v>
      </c>
      <c>
        <v>0</v>
      </c>
      <c>
        <v>116.3203736064577</v>
      </c>
    </row>
    <row>
      <c>
        <v>2609822</v>
      </c>
      <c>
        <v>2</v>
      </c>
      <c>
        <is>
          <t>İZMİR</t>
        </is>
      </c>
      <c>
        <v>ÖDEMİŞ</v>
      </c>
      <c>
        <is>
          <t>Dağıtım Transformatörü</t>
        </is>
      </c>
      <c>
        <v>CEVİZALAN TR-4 35-15-L00122_35-15-L00122_2365061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16.07.2023 07:07:00</t>
        </is>
      </c>
      <c>
        <is>
          <t>16.07.2023 07:21:40</t>
        </is>
      </c>
      <c>
        <v>0.244444444</v>
      </c>
      <c>
        <v>0</v>
      </c>
      <c>
        <v>13</v>
      </c>
      <c>
        <v>0</v>
      </c>
      <c>
        <v>8</v>
      </c>
      <c>
        <v>0</v>
      </c>
      <c>
        <v>2</v>
      </c>
      <c>
        <v>0</v>
      </c>
      <c>
        <v>0</v>
      </c>
      <c>
        <v>0</v>
      </c>
      <c>
        <v>0.257134117977</v>
      </c>
      <c>
        <v>0</v>
      </c>
      <c>
        <v>1.5845917914181669</v>
      </c>
      <c>
        <v>0</v>
      </c>
      <c>
        <v>0.39785030646166664</v>
      </c>
      <c>
        <v>0</v>
      </c>
      <c>
        <v>0</v>
      </c>
      <c>
        <v>2.2395762158568333</v>
      </c>
    </row>
    <row>
      <c>
        <v>2610460</v>
      </c>
      <c>
        <v>2</v>
      </c>
      <c>
        <is>
          <t>İZMİR</t>
        </is>
      </c>
      <c>
        <v>BERGAMA</v>
      </c>
      <c>
        <is>
          <t>Dağıtım Transformatörü</t>
        </is>
      </c>
      <c>
        <v>TR-122 35-16-L00122_35-16-L00122_2347011</v>
      </c>
      <c>
        <v>AG Branşman Yeraltı Kablo Arızası</v>
      </c>
      <c>
        <v>Dağıtım-AG</v>
      </c>
      <c>
        <v>Uzun</v>
      </c>
      <c>
        <v>Şebeke işletmecisi</v>
      </c>
      <c>
        <v>Bildirimsiz</v>
      </c>
      <c>
        <is>
          <t>16.07.2023 12:59:45</t>
        </is>
      </c>
      <c>
        <is>
          <t>16.07.2023 13:28:03</t>
        </is>
      </c>
      <c>
        <v>0.471666666</v>
      </c>
      <c>
        <v>0</v>
      </c>
      <c>
        <v>427</v>
      </c>
      <c>
        <v>0</v>
      </c>
      <c>
        <v>0</v>
      </c>
      <c>
        <v>0</v>
      </c>
      <c>
        <v>25</v>
      </c>
      <c>
        <v>0</v>
      </c>
      <c>
        <v>0</v>
      </c>
      <c>
        <v>0</v>
      </c>
      <c>
        <v>35.43222958595432</v>
      </c>
      <c>
        <v>0</v>
      </c>
      <c>
        <v>0</v>
      </c>
      <c>
        <v>0</v>
      </c>
      <c>
        <v>13.760269709722273</v>
      </c>
      <c>
        <v>0</v>
      </c>
      <c>
        <v>0</v>
      </c>
      <c>
        <v>49.19249929567659</v>
      </c>
    </row>
    <row>
      <c>
        <v>2610328</v>
      </c>
      <c>
        <v>1</v>
      </c>
      <c>
        <is>
          <t>İZMİR</t>
        </is>
      </c>
      <c>
        <v>BAYINDIR</v>
      </c>
      <c>
        <is>
          <t>AG Fideri</t>
        </is>
      </c>
      <c>
        <v>KARAHALİLLİ TR-1 35-20-L00350_7257204_56381145_56381145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16.07.2023 08:20:34</t>
        </is>
      </c>
      <c>
        <is>
          <t>16.07.2023 15:25:04</t>
        </is>
      </c>
      <c>
        <v>7.075</v>
      </c>
      <c>
        <v>0</v>
      </c>
      <c>
        <v>41</v>
      </c>
      <c>
        <v>0</v>
      </c>
      <c>
        <v>0</v>
      </c>
      <c>
        <v>0</v>
      </c>
      <c>
        <v>6</v>
      </c>
      <c>
        <v>0</v>
      </c>
      <c>
        <v>0</v>
      </c>
      <c>
        <v>0</v>
      </c>
      <c>
        <v>35.45820294738932</v>
      </c>
      <c>
        <v>0</v>
      </c>
      <c>
        <v>0</v>
      </c>
      <c>
        <v>0</v>
      </c>
      <c>
        <v>38.36809812651603</v>
      </c>
      <c>
        <v>0</v>
      </c>
      <c>
        <v>0</v>
      </c>
      <c>
        <v>73.82630107390534</v>
      </c>
    </row>
    <row>
      <c>
        <v>2610703</v>
      </c>
      <c>
        <v>2</v>
      </c>
      <c>
        <is>
          <t>İZMİR</t>
        </is>
      </c>
      <c>
        <v>TİRE</v>
      </c>
      <c>
        <is>
          <t>OG Fideri</t>
        </is>
      </c>
      <c>
        <v>TİRE SANAYİ TR-2 35-29-L00019_SANAYİ TR-1 L04_72206706</v>
      </c>
      <c>
        <v>OG Trafo Arızası</v>
      </c>
      <c>
        <v>Dağıtım-OG</v>
      </c>
      <c>
        <v>Uzun</v>
      </c>
      <c>
        <v>Şebeke işletmecisi</v>
      </c>
      <c>
        <v>Bildirimsiz</v>
      </c>
      <c>
        <is>
          <t>16.07.2023 15:15:01</t>
        </is>
      </c>
      <c>
        <is>
          <t>16.07.2023 17:04:39</t>
        </is>
      </c>
      <c>
        <v>1.827222222</v>
      </c>
      <c>
        <v>0</v>
      </c>
      <c>
        <v>3167</v>
      </c>
      <c>
        <v>0</v>
      </c>
      <c>
        <v>11</v>
      </c>
      <c>
        <v>0</v>
      </c>
      <c>
        <v>347</v>
      </c>
      <c>
        <v>0</v>
      </c>
      <c>
        <v>2</v>
      </c>
      <c>
        <v>0</v>
      </c>
      <c>
        <v>1012.9416460820443</v>
      </c>
      <c>
        <v>0</v>
      </c>
      <c>
        <v>6.575016479920044</v>
      </c>
      <c>
        <v>0</v>
      </c>
      <c>
        <v>518.833231276473</v>
      </c>
      <c>
        <v>0</v>
      </c>
      <c>
        <v>0.8397596635600048</v>
      </c>
      <c>
        <v>1539.1896535019973</v>
      </c>
    </row>
    <row>
      <c>
        <v>2610849</v>
      </c>
      <c>
        <v>1</v>
      </c>
      <c>
        <is>
          <t>MANİSA</t>
        </is>
      </c>
      <c>
        <v>AKHİSAR</v>
      </c>
      <c>
        <is>
          <t>AG Fideri</t>
        </is>
      </c>
      <c>
        <v>SÖĞÜTLÜ TR-1 45-72-L00203_A_56390574_56390574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16.07.2023 17:54:33</t>
        </is>
      </c>
      <c>
        <is>
          <t>16.07.2023 20:45:30</t>
        </is>
      </c>
      <c>
        <v>2.849166666</v>
      </c>
      <c>
        <v>0</v>
      </c>
      <c>
        <v>6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0.16869335619216677</v>
      </c>
      <c>
        <v>0</v>
      </c>
      <c>
        <v>0</v>
      </c>
      <c>
        <v>0</v>
      </c>
      <c>
        <v>0</v>
      </c>
      <c>
        <v>0</v>
      </c>
      <c>
        <v>0</v>
      </c>
      <c>
        <v>0.16869335619216677</v>
      </c>
    </row>
    <row>
      <c>
        <v>2610706</v>
      </c>
      <c>
        <v>1</v>
      </c>
      <c>
        <is>
          <t>İZMİR</t>
        </is>
      </c>
      <c>
        <v>BAYINDIR</v>
      </c>
      <c>
        <is>
          <t>Kullanıcı Bağlantı Hattı</t>
        </is>
      </c>
      <c>
        <v>ELİFLİ TR-4 35-20-L00111_957974324_957974324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16.07.2023 15:12:26</t>
        </is>
      </c>
      <c>
        <is>
          <t>16.07.2023 18:46:10</t>
        </is>
      </c>
      <c>
        <v>3.562222222</v>
      </c>
      <c>
        <v>0</v>
      </c>
      <c>
        <v>0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0.6227777385921685</v>
      </c>
      <c>
        <v>0</v>
      </c>
      <c>
        <v>0</v>
      </c>
      <c>
        <v>0.6227777385921685</v>
      </c>
    </row>
    <row>
      <c>
        <v>2610366</v>
      </c>
      <c>
        <v>2</v>
      </c>
      <c>
        <is>
          <t>MANİSA</t>
        </is>
      </c>
      <c>
        <v>SOMA</v>
      </c>
      <c>
        <is>
          <t>DM</t>
        </is>
      </c>
      <c>
        <v>SOMA KÖYLER DM-2 45-82-M00125_KÖYLER 34.5 M08_2304026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16.07.2023 10:33:25</t>
        </is>
      </c>
      <c>
        <is>
          <t>16.07.2023 10:57:11</t>
        </is>
      </c>
      <c>
        <v>0.396111111</v>
      </c>
      <c>
        <v>15</v>
      </c>
      <c>
        <v>890</v>
      </c>
      <c>
        <v>2</v>
      </c>
      <c>
        <v>25</v>
      </c>
      <c>
        <v>4</v>
      </c>
      <c>
        <v>65</v>
      </c>
      <c>
        <v>0</v>
      </c>
      <c>
        <v>0</v>
      </c>
      <c>
        <v>1.524910076953047</v>
      </c>
      <c>
        <v>38.06586610833231</v>
      </c>
      <c>
        <v>0.6710110191716183</v>
      </c>
      <c>
        <v>4.674910126399242</v>
      </c>
      <c>
        <v>2.4814258259708843</v>
      </c>
      <c>
        <v>8.484144889053493</v>
      </c>
      <c>
        <v>0</v>
      </c>
      <c>
        <v>0</v>
      </c>
      <c>
        <v>55.90226804588059</v>
      </c>
    </row>
    <row>
      <c>
        <v>2610471</v>
      </c>
      <c>
        <v>1</v>
      </c>
      <c>
        <is>
          <t>İZMİR</t>
        </is>
      </c>
      <c>
        <v>DİKİLİ</v>
      </c>
      <c>
        <is>
          <t>AG Fideri</t>
        </is>
      </c>
      <c>
        <v>ÇANDARLI TATİL KÖYÜ TR-1 35-30-M00088_A_56355776_56355776</v>
      </c>
      <c>
        <v>AG Tel Kopuğu</v>
      </c>
      <c>
        <v>Dağıtım-AG</v>
      </c>
      <c>
        <v>Uzun</v>
      </c>
      <c>
        <v>Şebeke işletmecisi</v>
      </c>
      <c>
        <v>Bildirimsiz</v>
      </c>
      <c>
        <is>
          <t>16.07.2023 10:47:20</t>
        </is>
      </c>
      <c>
        <is>
          <t>16.07.2023 11:20:01</t>
        </is>
      </c>
      <c>
        <v>0.544722222</v>
      </c>
      <c>
        <v>0</v>
      </c>
      <c>
        <v>24</v>
      </c>
      <c>
        <v>0</v>
      </c>
      <c>
        <v>0</v>
      </c>
      <c>
        <v>0</v>
      </c>
      <c>
        <v>6</v>
      </c>
      <c>
        <v>0</v>
      </c>
      <c>
        <v>0</v>
      </c>
      <c>
        <v>0</v>
      </c>
      <c>
        <v>2.6429162810761624</v>
      </c>
      <c>
        <v>0</v>
      </c>
      <c>
        <v>0</v>
      </c>
      <c>
        <v>0</v>
      </c>
      <c>
        <v>2.8131018226113427</v>
      </c>
      <c>
        <v>0</v>
      </c>
      <c>
        <v>0</v>
      </c>
      <c>
        <v>5.456018103687505</v>
      </c>
    </row>
    <row>
      <c>
        <v>2610912</v>
      </c>
      <c>
        <v>1</v>
      </c>
      <c>
        <is>
          <t>İZMİR</t>
        </is>
      </c>
      <c>
        <v>MENDERES</v>
      </c>
      <c>
        <is>
          <t>AG Fideri</t>
        </is>
      </c>
      <c>
        <v>AHMETBEYLİ M-6 35-22-M00244_A_56354160_56354160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16.07.2023 18:59:59</t>
        </is>
      </c>
      <c>
        <is>
          <t>16.07.2023 21:00:41</t>
        </is>
      </c>
      <c>
        <v>2.011666666</v>
      </c>
      <c>
        <v>0</v>
      </c>
      <c>
        <v>48</v>
      </c>
      <c>
        <v>0</v>
      </c>
      <c>
        <v>4</v>
      </c>
      <c>
        <v>0</v>
      </c>
      <c>
        <v>7</v>
      </c>
      <c>
        <v>0</v>
      </c>
      <c>
        <v>0</v>
      </c>
      <c>
        <v>0</v>
      </c>
      <c>
        <v>33.881598736943644</v>
      </c>
      <c>
        <v>0</v>
      </c>
      <c>
        <v>4.009169932834543</v>
      </c>
      <c>
        <v>0</v>
      </c>
      <c>
        <v>46.8803196746161</v>
      </c>
      <c>
        <v>0</v>
      </c>
      <c>
        <v>0</v>
      </c>
      <c>
        <v>84.77108834439429</v>
      </c>
    </row>
    <row>
      <c>
        <v>2610414</v>
      </c>
      <c>
        <v>1</v>
      </c>
      <c>
        <is>
          <t>MANİSA</t>
        </is>
      </c>
      <c>
        <v>YUNUSEMRE</v>
      </c>
      <c>
        <is>
          <t>KÖK</t>
        </is>
      </c>
      <c>
        <v>SİYEKLİ KÖK 45-71-M00185_OSMANCALI M04_72256923</v>
      </c>
      <c>
        <v>OG Fider Açması</v>
      </c>
      <c>
        <v>Dağıtım-OG</v>
      </c>
      <c>
        <v>Kısa</v>
      </c>
      <c>
        <v>Şebeke işletmecisi</v>
      </c>
      <c>
        <v>Bildirimsiz</v>
      </c>
      <c>
        <is>
          <t>16.07.2023 09:50:21</t>
        </is>
      </c>
      <c>
        <is>
          <t>16.07.2023 09:52:51</t>
        </is>
      </c>
      <c>
        <v>0.041666666</v>
      </c>
      <c>
        <v>18</v>
      </c>
      <c>
        <v>1481</v>
      </c>
      <c>
        <v>27</v>
      </c>
      <c>
        <v>21</v>
      </c>
      <c>
        <v>13</v>
      </c>
      <c>
        <v>123</v>
      </c>
      <c>
        <v>1</v>
      </c>
      <c>
        <v>0</v>
      </c>
      <c>
        <v>0.23309960886900005</v>
      </c>
      <c>
        <v>7.603587539890719</v>
      </c>
      <c>
        <v>16.595268174668472</v>
      </c>
      <c>
        <v>0.7831585367926875</v>
      </c>
      <c>
        <v>3.3552271754008505</v>
      </c>
      <c>
        <v>2.015201336787466</v>
      </c>
      <c>
        <v>3.0192060669759995</v>
      </c>
      <c>
        <v>0</v>
      </c>
      <c>
        <v>33.6047484393852</v>
      </c>
    </row>
    <row>
      <c>
        <v>2610165</v>
      </c>
      <c>
        <v>1</v>
      </c>
      <c>
        <is>
          <t>İZMİR</t>
        </is>
      </c>
      <c>
        <v>DİKİLİ</v>
      </c>
      <c>
        <is>
          <t>AG Fideri</t>
        </is>
      </c>
      <c>
        <v>POLYAK TR-2 35-30-L00133_A_91088371_91088371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16.07.2023 00:34:31</t>
        </is>
      </c>
      <c>
        <is>
          <t>16.07.2023 03:29:50</t>
        </is>
      </c>
      <c>
        <v>2.921944444</v>
      </c>
      <c>
        <v>0</v>
      </c>
      <c>
        <v>131</v>
      </c>
      <c>
        <v>0</v>
      </c>
      <c>
        <v>0</v>
      </c>
      <c>
        <v>0</v>
      </c>
      <c>
        <v>12</v>
      </c>
      <c>
        <v>0</v>
      </c>
      <c>
        <v>1</v>
      </c>
      <c>
        <v>0</v>
      </c>
      <c>
        <v>94.3730131339488</v>
      </c>
      <c>
        <v>0</v>
      </c>
      <c>
        <v>0</v>
      </c>
      <c>
        <v>0</v>
      </c>
      <c>
        <v>21.426540352138048</v>
      </c>
      <c>
        <v>0</v>
      </c>
      <c>
        <v>4.781831672180094</v>
      </c>
      <c>
        <v>120.58138515826694</v>
      </c>
    </row>
    <row>
      <c>
        <v>2610265</v>
      </c>
      <c>
        <v>1</v>
      </c>
      <c>
        <is>
          <t>MANİSA</t>
        </is>
      </c>
      <c>
        <v>YUNUSEMRE</v>
      </c>
      <c>
        <is>
          <t>Saha Dağıtım Kutusu (SDK)</t>
        </is>
      </c>
      <c>
        <v>MURADİYE TR-1 İSTASYON KABİN 45-71-M00192_A A1_5965474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16.07.2023 02:25:41</t>
        </is>
      </c>
      <c>
        <is>
          <t>16.07.2023 09:23:46</t>
        </is>
      </c>
      <c>
        <v>6.968055555</v>
      </c>
      <c>
        <v>0</v>
      </c>
      <c>
        <v>238</v>
      </c>
      <c>
        <v>0</v>
      </c>
      <c>
        <v>0</v>
      </c>
      <c>
        <v>0</v>
      </c>
      <c>
        <v>29</v>
      </c>
      <c>
        <v>0</v>
      </c>
      <c>
        <v>0</v>
      </c>
      <c>
        <v>0</v>
      </c>
      <c>
        <v>272.52474766584356</v>
      </c>
      <c>
        <v>0</v>
      </c>
      <c>
        <v>0</v>
      </c>
      <c>
        <v>0</v>
      </c>
      <c>
        <v>111.33238486729807</v>
      </c>
      <c>
        <v>0</v>
      </c>
      <c>
        <v>0</v>
      </c>
      <c>
        <v>383.8571325331416</v>
      </c>
    </row>
    <row>
      <c>
        <v>2611081</v>
      </c>
      <c>
        <v>1</v>
      </c>
      <c>
        <is>
          <t>İZMİR</t>
        </is>
      </c>
      <c>
        <v>FOÇA</v>
      </c>
      <c>
        <is>
          <t>AG Fideri</t>
        </is>
      </c>
      <c>
        <v>FOÇA TR-48 35-23-L00048_42134249_56398604_56398604</v>
      </c>
      <c>
        <v>AG Hatta Ağaç Kesimi</v>
      </c>
      <c>
        <v>Dağıtım-AG</v>
      </c>
      <c>
        <v>Uzun</v>
      </c>
      <c>
        <v>Şebeke işletmecisi</v>
      </c>
      <c>
        <v>Bildirimsiz</v>
      </c>
      <c>
        <is>
          <t>16.07.2023 22:25:07</t>
        </is>
      </c>
      <c>
        <is>
          <t>16.07.2023 22:59:03</t>
        </is>
      </c>
      <c>
        <v>0.565555555</v>
      </c>
      <c>
        <v>0</v>
      </c>
      <c>
        <v>0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0.006848429794605222</v>
      </c>
      <c>
        <v>0</v>
      </c>
      <c>
        <v>0</v>
      </c>
      <c>
        <v>0.006848429794605222</v>
      </c>
    </row>
    <row>
      <c>
        <v>2611058</v>
      </c>
      <c>
        <v>1</v>
      </c>
      <c>
        <is>
          <t>İZMİR</t>
        </is>
      </c>
      <c>
        <v>ALİAĞA</v>
      </c>
      <c>
        <is>
          <t>DM</t>
        </is>
      </c>
      <c>
        <v>ÇAMLIK DM 35-17-M00173_TR-10 M11_66328238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16.07.2023 21:34:21</t>
        </is>
      </c>
      <c>
        <is>
          <t>16.07.2023 22:24:08</t>
        </is>
      </c>
      <c>
        <v>0.829722222</v>
      </c>
      <c>
        <v>0</v>
      </c>
      <c>
        <v>2213</v>
      </c>
      <c>
        <v>0</v>
      </c>
      <c>
        <v>4</v>
      </c>
      <c>
        <v>2</v>
      </c>
      <c>
        <v>314</v>
      </c>
      <c>
        <v>0</v>
      </c>
      <c>
        <v>1</v>
      </c>
      <c>
        <v>0</v>
      </c>
      <c>
        <v>437.6247168807951</v>
      </c>
      <c>
        <v>0</v>
      </c>
      <c>
        <v>0.11485702639328449</v>
      </c>
      <c>
        <v>2.5156628447922222</v>
      </c>
      <c>
        <v>283.4273041269097</v>
      </c>
      <c>
        <v>0</v>
      </c>
      <c>
        <v>0.07853953370497511</v>
      </c>
      <c>
        <v>723.7610804125953</v>
      </c>
    </row>
    <row>
      <c>
        <v>2610726</v>
      </c>
      <c>
        <v>1</v>
      </c>
      <c>
        <is>
          <t>İZMİR</t>
        </is>
      </c>
      <c>
        <v>KONAK</v>
      </c>
      <c>
        <is>
          <t>Saha Dağıtım Kutusu (SDK)</t>
        </is>
      </c>
      <c>
        <v>M-2017 35-01-M02017_D D01_80022196</v>
      </c>
      <c>
        <v>AG Yeraltı Kablo Arızası</v>
      </c>
      <c>
        <v>Dağıtım-AG</v>
      </c>
      <c>
        <v>Uzun</v>
      </c>
      <c>
        <v>Şebeke işletmecisi</v>
      </c>
      <c>
        <v>Bildirimsiz</v>
      </c>
      <c>
        <is>
          <t>16.07.2023 15:35:24</t>
        </is>
      </c>
      <c>
        <is>
          <t>16.07.2023 20:56:20</t>
        </is>
      </c>
      <c>
        <v>5.348888888</v>
      </c>
      <c>
        <v>0</v>
      </c>
      <c>
        <v>10</v>
      </c>
      <c>
        <v>0</v>
      </c>
      <c>
        <v>0</v>
      </c>
      <c>
        <v>0</v>
      </c>
      <c>
        <v>96</v>
      </c>
      <c>
        <v>0</v>
      </c>
      <c>
        <v>0</v>
      </c>
      <c>
        <v>0</v>
      </c>
      <c>
        <v>5.099791076203739</v>
      </c>
      <c>
        <v>0</v>
      </c>
      <c>
        <v>0</v>
      </c>
      <c>
        <v>0</v>
      </c>
      <c>
        <v>296.5763835899054</v>
      </c>
      <c>
        <v>0</v>
      </c>
      <c>
        <v>0</v>
      </c>
      <c>
        <v>301.67617466610915</v>
      </c>
    </row>
    <row>
      <c>
        <v>2610394</v>
      </c>
      <c>
        <v>1</v>
      </c>
      <c>
        <is>
          <t>MANİSA</t>
        </is>
      </c>
      <c>
        <v>TURGUTLU</v>
      </c>
      <c>
        <is>
          <t>Dağıtım Transformatörü</t>
        </is>
      </c>
      <c>
        <v>KARAAZMAK TR-1 45-83-M00641_45-83-M00641_2362777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16.07.2023 09:25:17</t>
        </is>
      </c>
      <c>
        <is>
          <t>16.07.2023 10:28:20</t>
        </is>
      </c>
      <c>
        <v>1.050833333</v>
      </c>
      <c>
        <v>0</v>
      </c>
      <c>
        <v>0</v>
      </c>
      <c>
        <v>0</v>
      </c>
      <c>
        <v>14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25.30737399855886</v>
      </c>
      <c>
        <v>0</v>
      </c>
      <c>
        <v>0</v>
      </c>
      <c>
        <v>0</v>
      </c>
      <c>
        <v>0</v>
      </c>
      <c>
        <v>25.30737399855886</v>
      </c>
    </row>
    <row>
      <c>
        <v>2610866</v>
      </c>
      <c>
        <v>1</v>
      </c>
      <c>
        <is>
          <t>İZMİR</t>
        </is>
      </c>
      <c>
        <v>ÇEŞME</v>
      </c>
      <c>
        <is>
          <t>TM Fideri</t>
        </is>
      </c>
      <c>
        <v>ÇEŞME HAVZA TM 35-18-A00006_ALAÇATI-2 M12_2313709</v>
      </c>
      <c>
        <v>TEİAŞ Trafo Arızası</v>
      </c>
      <c>
        <v>İletim</v>
      </c>
      <c>
        <v>Uzun</v>
      </c>
      <c>
        <v>Şebeke işletmecisi</v>
      </c>
      <c>
        <v>Bildirimsiz</v>
      </c>
      <c>
        <is>
          <t>16.07.2023 18:07:11</t>
        </is>
      </c>
      <c>
        <is>
          <t>16.07.2023 18:52:52</t>
        </is>
      </c>
      <c>
        <v>0.761388888</v>
      </c>
      <c>
        <v>0</v>
      </c>
      <c>
        <v>170</v>
      </c>
      <c>
        <v>0</v>
      </c>
      <c>
        <v>0</v>
      </c>
      <c>
        <v>1</v>
      </c>
      <c>
        <v>28</v>
      </c>
      <c>
        <v>0</v>
      </c>
      <c>
        <v>0</v>
      </c>
      <c>
        <v>0</v>
      </c>
      <c>
        <v>68.47061255558226</v>
      </c>
      <c>
        <v>0</v>
      </c>
      <c>
        <v>0</v>
      </c>
      <c>
        <v>180.62768689774268</v>
      </c>
      <c>
        <v>40.99740230980715</v>
      </c>
      <c>
        <v>0</v>
      </c>
      <c>
        <v>0</v>
      </c>
      <c>
        <v>290.0957017631321</v>
      </c>
    </row>
    <row>
      <c>
        <v>2610703</v>
      </c>
      <c>
        <v>1</v>
      </c>
      <c>
        <is>
          <t>İZMİR</t>
        </is>
      </c>
      <c>
        <v>TİRE</v>
      </c>
      <c>
        <is>
          <t>OG Fideri</t>
        </is>
      </c>
      <c>
        <v>TİRE SANAYİ TR-1 35-29-L00018_DAĞITIM TRAFOSU / SANAYİ TR-3 L06_72206998</v>
      </c>
      <c>
        <v>Manevra</v>
      </c>
      <c>
        <v>Dağıtım-OG</v>
      </c>
      <c>
        <v>Uzun</v>
      </c>
      <c>
        <v>Şebeke işletmecisi</v>
      </c>
      <c>
        <v>Bildirimsiz</v>
      </c>
      <c>
        <is>
          <t>16.07.2023 15:08:18</t>
        </is>
      </c>
      <c>
        <is>
          <t>16.07.2023 15:15:01</t>
        </is>
      </c>
      <c>
        <v>0.111944444</v>
      </c>
      <c>
        <v>0</v>
      </c>
      <c>
        <v>0</v>
      </c>
      <c>
        <v>0</v>
      </c>
      <c>
        <v>0</v>
      </c>
      <c>
        <v>0</v>
      </c>
      <c>
        <v>114</v>
      </c>
      <c>
        <v>0</v>
      </c>
      <c>
        <v>3</v>
      </c>
      <c>
        <v>0</v>
      </c>
      <c>
        <v>0</v>
      </c>
      <c>
        <v>0</v>
      </c>
      <c>
        <v>0</v>
      </c>
      <c>
        <v>0</v>
      </c>
      <c>
        <v>9.902374975692226</v>
      </c>
      <c>
        <v>0</v>
      </c>
      <c>
        <v>0.3831085661882566</v>
      </c>
      <c>
        <v>10.285483541880483</v>
      </c>
    </row>
    <row>
      <c>
        <v>2610534</v>
      </c>
      <c>
        <v>1</v>
      </c>
      <c>
        <is>
          <t>İZMİR</t>
        </is>
      </c>
      <c>
        <v>URLA</v>
      </c>
      <c>
        <is>
          <t>AG Fideri</t>
        </is>
      </c>
      <c>
        <v>KADIOVACIK TR-1 35-19-M00202_9590974_56377001_56377001</v>
      </c>
      <c>
        <v>AG Tel Kopuğu</v>
      </c>
      <c>
        <v>Dağıtım-AG</v>
      </c>
      <c>
        <v>Uzun</v>
      </c>
      <c>
        <v>Şebeke işletmecisi</v>
      </c>
      <c>
        <v>Bildirimsiz</v>
      </c>
      <c>
        <is>
          <t>16.07.2023 11:34:04</t>
        </is>
      </c>
      <c>
        <is>
          <t>16.07.2023 14:04:37</t>
        </is>
      </c>
      <c>
        <v>2.509166666</v>
      </c>
      <c>
        <v>0</v>
      </c>
      <c>
        <v>63</v>
      </c>
      <c>
        <v>0</v>
      </c>
      <c>
        <v>1</v>
      </c>
      <c>
        <v>0</v>
      </c>
      <c>
        <v>2</v>
      </c>
      <c>
        <v>0</v>
      </c>
      <c>
        <v>0</v>
      </c>
      <c>
        <v>0</v>
      </c>
      <c>
        <v>45.3884581302298</v>
      </c>
      <c>
        <v>0</v>
      </c>
      <c>
        <v>0.23268282810261104</v>
      </c>
      <c>
        <v>0</v>
      </c>
      <c>
        <v>6.798813880571784</v>
      </c>
      <c>
        <v>0</v>
      </c>
      <c>
        <v>0</v>
      </c>
      <c>
        <v>52.4199548389042</v>
      </c>
    </row>
    <row>
      <c>
        <v>2610202</v>
      </c>
      <c>
        <v>1</v>
      </c>
      <c>
        <is>
          <t>İZMİR</t>
        </is>
      </c>
      <c>
        <v>BUCA</v>
      </c>
      <c>
        <is>
          <t>AG Fideri</t>
        </is>
      </c>
      <c>
        <v>M-1520 35-03-M01520_A_56363254_56363254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16.07.2023 01:09:52</t>
        </is>
      </c>
      <c>
        <is>
          <t>16.07.2023 02:43:40</t>
        </is>
      </c>
      <c>
        <v>1.563333333</v>
      </c>
      <c>
        <v>0</v>
      </c>
      <c>
        <v>306</v>
      </c>
      <c>
        <v>0</v>
      </c>
      <c>
        <v>0</v>
      </c>
      <c>
        <v>0</v>
      </c>
      <c>
        <v>47</v>
      </c>
      <c>
        <v>0</v>
      </c>
      <c>
        <v>0</v>
      </c>
      <c>
        <v>0</v>
      </c>
      <c>
        <v>109.2499390976996</v>
      </c>
      <c>
        <v>0</v>
      </c>
      <c>
        <v>0</v>
      </c>
      <c>
        <v>0</v>
      </c>
      <c>
        <v>41.92353961042463</v>
      </c>
      <c>
        <v>0</v>
      </c>
      <c>
        <v>0</v>
      </c>
      <c>
        <v>151.17347870812424</v>
      </c>
    </row>
    <row>
      <c>
        <v>2611012</v>
      </c>
      <c>
        <v>1</v>
      </c>
      <c>
        <is>
          <t>MANİSA</t>
        </is>
      </c>
      <c>
        <v>TURGUTLU</v>
      </c>
      <c>
        <is>
          <t>Dağıtım Transformatörü</t>
        </is>
      </c>
      <c>
        <v>TR-1/80(CP ARKASI) 45-83-M00080_45-83-M00080_2349145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16.07.2023 20:47:45</t>
        </is>
      </c>
      <c>
        <is>
          <t>16.07.2023 21:42:06</t>
        </is>
      </c>
      <c>
        <v>0.905833333</v>
      </c>
      <c>
        <v>0</v>
      </c>
      <c>
        <v>1</v>
      </c>
      <c>
        <v>0</v>
      </c>
      <c>
        <v>12</v>
      </c>
      <c>
        <v>0</v>
      </c>
      <c>
        <v>1</v>
      </c>
      <c>
        <v>0</v>
      </c>
      <c>
        <v>0</v>
      </c>
      <c>
        <v>0</v>
      </c>
      <c>
        <v>0.18689681938502392</v>
      </c>
      <c>
        <v>0</v>
      </c>
      <c>
        <v>15.852271393430799</v>
      </c>
      <c>
        <v>0</v>
      </c>
      <c>
        <v>1.6719359234812805</v>
      </c>
      <c>
        <v>0</v>
      </c>
      <c>
        <v>0</v>
      </c>
      <c>
        <v>17.711104136297106</v>
      </c>
    </row>
    <row>
      <c>
        <v>2610889</v>
      </c>
      <c>
        <v>1</v>
      </c>
      <c>
        <is>
          <t>İZMİR</t>
        </is>
      </c>
      <c>
        <v>BORNOVA</v>
      </c>
      <c>
        <is>
          <t>OG Fideri</t>
        </is>
      </c>
      <c>
        <v>K-4363 35-02-K04363_DIREK TIPI TRAFO HUCRESI H01_2041016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16.07.2023 18:38:25</t>
        </is>
      </c>
      <c>
        <is>
          <t>16.07.2023 20:25:11</t>
        </is>
      </c>
      <c>
        <v>1.779444444</v>
      </c>
      <c>
        <v>0</v>
      </c>
      <c>
        <v>64</v>
      </c>
      <c>
        <v>0</v>
      </c>
      <c>
        <v>0</v>
      </c>
      <c>
        <v>0</v>
      </c>
      <c>
        <v>10</v>
      </c>
      <c>
        <v>0</v>
      </c>
      <c>
        <v>3</v>
      </c>
      <c>
        <v>0</v>
      </c>
      <c>
        <v>38.09597603510684</v>
      </c>
      <c>
        <v>0</v>
      </c>
      <c>
        <v>0</v>
      </c>
      <c>
        <v>0</v>
      </c>
      <c>
        <v>116.18377473177206</v>
      </c>
      <c>
        <v>0</v>
      </c>
      <c>
        <v>73.51539388750543</v>
      </c>
      <c>
        <v>227.79514465438433</v>
      </c>
    </row>
    <row>
      <c>
        <v>2610826</v>
      </c>
      <c>
        <v>1</v>
      </c>
      <c>
        <is>
          <t>İZMİR</t>
        </is>
      </c>
      <c>
        <v>KARABAĞLAR</v>
      </c>
      <c>
        <is>
          <t>AG Fideri</t>
        </is>
      </c>
      <c>
        <v>K-4577 35-01-K04577_F_56354915_56354915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16.07.2023 17:27:57</t>
        </is>
      </c>
      <c>
        <is>
          <t>16.07.2023 19:34:26</t>
        </is>
      </c>
      <c>
        <v>2.108055555</v>
      </c>
      <c>
        <v>0</v>
      </c>
      <c>
        <v>274</v>
      </c>
      <c>
        <v>0</v>
      </c>
      <c>
        <v>0</v>
      </c>
      <c>
        <v>0</v>
      </c>
      <c>
        <v>11</v>
      </c>
      <c>
        <v>0</v>
      </c>
      <c>
        <v>0</v>
      </c>
      <c>
        <v>0</v>
      </c>
      <c>
        <v>147.58767328606754</v>
      </c>
      <c>
        <v>0</v>
      </c>
      <c>
        <v>0</v>
      </c>
      <c>
        <v>0</v>
      </c>
      <c>
        <v>15.30565936127667</v>
      </c>
      <c>
        <v>0</v>
      </c>
      <c>
        <v>0</v>
      </c>
      <c>
        <v>162.8933326473442</v>
      </c>
    </row>
    <row>
      <c>
        <v>2610388</v>
      </c>
      <c>
        <v>1</v>
      </c>
      <c>
        <is>
          <t>İZMİR</t>
        </is>
      </c>
      <c>
        <v>ÇEŞME</v>
      </c>
      <c>
        <is>
          <t>Dağıtım Transformatörü</t>
        </is>
      </c>
      <c>
        <v>L-293 YENİ MECİDİYE 35-18-L00293_35-18-L00293_72064774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16.07.2023 09:25:27</t>
        </is>
      </c>
      <c>
        <is>
          <t>16.07.2023 13:36:05</t>
        </is>
      </c>
      <c>
        <v>4.177222222</v>
      </c>
      <c>
        <v>0</v>
      </c>
      <c>
        <v>155</v>
      </c>
      <c>
        <v>0</v>
      </c>
      <c>
        <v>1</v>
      </c>
      <c>
        <v>0</v>
      </c>
      <c>
        <v>20</v>
      </c>
      <c>
        <v>0</v>
      </c>
      <c>
        <v>0</v>
      </c>
      <c>
        <v>0</v>
      </c>
      <c>
        <v>446.70932565376154</v>
      </c>
      <c>
        <v>0</v>
      </c>
      <c>
        <v>2.74079729955133</v>
      </c>
      <c>
        <v>0</v>
      </c>
      <c>
        <v>249.52741336589776</v>
      </c>
      <c>
        <v>0</v>
      </c>
      <c>
        <v>0</v>
      </c>
      <c>
        <v>698.9775363192107</v>
      </c>
    </row>
    <row>
      <c>
        <v>2610434</v>
      </c>
      <c>
        <v>1</v>
      </c>
      <c>
        <is>
          <t>İZMİR</t>
        </is>
      </c>
      <c>
        <v>KİRAZ</v>
      </c>
      <c>
        <is>
          <t>AG Fideri</t>
        </is>
      </c>
      <c>
        <v>KARABURÇ MERKEZ TR-1 35-31-L00265_B_91234854_91234854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16.07.2023 09:03:59</t>
        </is>
      </c>
      <c>
        <is>
          <t>16.07.2023 11:23:32</t>
        </is>
      </c>
      <c>
        <v>2.325833333</v>
      </c>
      <c>
        <v>0</v>
      </c>
      <c>
        <v>105</v>
      </c>
      <c>
        <v>0</v>
      </c>
      <c>
        <v>6</v>
      </c>
      <c>
        <v>0</v>
      </c>
      <c>
        <v>48</v>
      </c>
      <c>
        <v>0</v>
      </c>
      <c>
        <v>0</v>
      </c>
      <c>
        <v>0</v>
      </c>
      <c>
        <v>54.26470939602418</v>
      </c>
      <c>
        <v>0</v>
      </c>
      <c>
        <v>17.377101151711965</v>
      </c>
      <c>
        <v>0</v>
      </c>
      <c>
        <v>58.16183316052886</v>
      </c>
      <c>
        <v>0</v>
      </c>
      <c>
        <v>0</v>
      </c>
      <c>
        <v>129.80364370826499</v>
      </c>
    </row>
    <row>
      <c>
        <v>2610248</v>
      </c>
      <c>
        <v>1</v>
      </c>
      <c>
        <is>
          <t>MANİSA</t>
        </is>
      </c>
      <c>
        <v>SOMA</v>
      </c>
      <c>
        <is>
          <t>Dağıtım Transformatörü</t>
        </is>
      </c>
      <c>
        <v>KAYRAKALTI TR-1 45-82-M00353_45-82-M00353_2361540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16.07.2023 04:38:11</t>
        </is>
      </c>
      <c>
        <is>
          <t>16.07.2023 04:45:47</t>
        </is>
      </c>
      <c>
        <v>0.126666666</v>
      </c>
      <c>
        <v>0</v>
      </c>
      <c>
        <v>80</v>
      </c>
      <c>
        <v>0</v>
      </c>
      <c>
        <v>0</v>
      </c>
      <c>
        <v>0</v>
      </c>
      <c>
        <v>8</v>
      </c>
      <c>
        <v>0</v>
      </c>
      <c>
        <v>0</v>
      </c>
      <c>
        <v>0</v>
      </c>
      <c>
        <v>1.3503023170932016</v>
      </c>
      <c>
        <v>0</v>
      </c>
      <c>
        <v>0</v>
      </c>
      <c>
        <v>0</v>
      </c>
      <c>
        <v>0.66177556355188</v>
      </c>
      <c>
        <v>0</v>
      </c>
      <c>
        <v>0</v>
      </c>
      <c>
        <v>2.012077880645082</v>
      </c>
    </row>
    <row>
      <c>
        <v>2610640</v>
      </c>
      <c>
        <v>1</v>
      </c>
      <c>
        <is>
          <t>MANİSA</t>
        </is>
      </c>
      <c>
        <v>YUNUSEMRE</v>
      </c>
      <c>
        <is>
          <t>Saha Dağıtım Kutusu (SDK)</t>
        </is>
      </c>
      <c>
        <v>DM-21/16 45-71-M00454_A A1_44565351</v>
      </c>
      <c>
        <v>AG Yük Ayırıcı Arızası</v>
      </c>
      <c>
        <v>Dağıtım-AG</v>
      </c>
      <c>
        <v>Uzun</v>
      </c>
      <c>
        <v>Şebeke işletmecisi</v>
      </c>
      <c>
        <v>Bildirimsiz</v>
      </c>
      <c>
        <is>
          <t>16.07.2023 13:50:33</t>
        </is>
      </c>
      <c>
        <is>
          <t>16.07.2023 16:52:09</t>
        </is>
      </c>
      <c>
        <v>3.026666666</v>
      </c>
      <c>
        <v>0</v>
      </c>
      <c>
        <v>238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238.65610591966276</v>
      </c>
      <c>
        <v>0</v>
      </c>
      <c>
        <v>0</v>
      </c>
      <c>
        <v>0</v>
      </c>
      <c>
        <v>15.957673186174999</v>
      </c>
      <c>
        <v>0</v>
      </c>
      <c>
        <v>0</v>
      </c>
      <c>
        <v>254.61377910583775</v>
      </c>
    </row>
    <row>
      <c>
        <v>2610540</v>
      </c>
      <c>
        <v>1</v>
      </c>
      <c>
        <is>
          <t>İZMİR</t>
        </is>
      </c>
      <c>
        <v>ÇEŞME</v>
      </c>
      <c>
        <is>
          <t>KÖK</t>
        </is>
      </c>
      <c>
        <v>ALİZE KÖK 35-18-M00059_ALİZE RÜZGAR (RES) M03_72185128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16.07.2023 11:53:14</t>
        </is>
      </c>
      <c>
        <is>
          <t>16.07.2023 12:17:17</t>
        </is>
      </c>
      <c>
        <v>0.400833333</v>
      </c>
      <c>
        <v>0</v>
      </c>
      <c>
        <v>0</v>
      </c>
      <c>
        <v>0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0.0522387092258527</v>
      </c>
      <c>
        <v>0</v>
      </c>
      <c>
        <v>0.0522387092258527</v>
      </c>
    </row>
    <row>
      <c>
        <v>2610288</v>
      </c>
      <c>
        <v>1</v>
      </c>
      <c>
        <is>
          <t>MANİSA</t>
        </is>
      </c>
      <c>
        <v>ŞEHZADELER</v>
      </c>
      <c>
        <is>
          <t>KÖK</t>
        </is>
      </c>
      <c>
        <v>BEYDERE KÖK 45-71-M00128_ÜÇPINAR M03_50217152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16.07.2023 07:17:22</t>
        </is>
      </c>
      <c>
        <is>
          <t>16.07.2023 07:24:00</t>
        </is>
      </c>
      <c>
        <v>0.110555555</v>
      </c>
      <c>
        <v>9</v>
      </c>
      <c>
        <v>3</v>
      </c>
      <c>
        <v>286</v>
      </c>
      <c>
        <v>46</v>
      </c>
      <c>
        <v>17</v>
      </c>
      <c>
        <v>2</v>
      </c>
      <c>
        <v>0</v>
      </c>
      <c>
        <v>0</v>
      </c>
      <c>
        <v>0.336130260532604</v>
      </c>
      <c>
        <v>0.18191773507725</v>
      </c>
      <c>
        <v>153.48895291084187</v>
      </c>
      <c>
        <v>55.19220998803657</v>
      </c>
      <c>
        <v>5.783918056640909</v>
      </c>
      <c>
        <v>0.12712955007316667</v>
      </c>
      <c>
        <v>0</v>
      </c>
      <c>
        <v>0</v>
      </c>
      <c>
        <v>215.1102585012024</v>
      </c>
    </row>
    <row>
      <c>
        <v>2610311</v>
      </c>
      <c>
        <v>1</v>
      </c>
      <c>
        <is>
          <t>İZMİR</t>
        </is>
      </c>
      <c>
        <v>KARABAĞLAR</v>
      </c>
      <c>
        <is>
          <t>AG Fideri</t>
        </is>
      </c>
      <c>
        <v>K-1343 35-01-K01343_E_56359213_56359213</v>
      </c>
      <c>
        <v>Hırsızlık</v>
      </c>
      <c>
        <v>Dağıtım-AG</v>
      </c>
      <c>
        <v>Uzun</v>
      </c>
      <c>
        <v>Şebeke işletmecisi</v>
      </c>
      <c>
        <v>Bildirimsiz</v>
      </c>
      <c>
        <is>
          <t>16.07.2023 08:00:47</t>
        </is>
      </c>
      <c>
        <is>
          <t>16.07.2023 15:04:00</t>
        </is>
      </c>
      <c>
        <v>7.053611111</v>
      </c>
      <c>
        <v>0</v>
      </c>
      <c>
        <v>178</v>
      </c>
      <c>
        <v>0</v>
      </c>
      <c>
        <v>0</v>
      </c>
      <c>
        <v>0</v>
      </c>
      <c>
        <v>15</v>
      </c>
      <c>
        <v>0</v>
      </c>
      <c>
        <v>0</v>
      </c>
      <c>
        <v>0</v>
      </c>
      <c>
        <v>264.7376923226565</v>
      </c>
      <c>
        <v>0</v>
      </c>
      <c>
        <v>0</v>
      </c>
      <c>
        <v>0</v>
      </c>
      <c>
        <v>50.78480416487576</v>
      </c>
      <c>
        <v>0</v>
      </c>
      <c>
        <v>0</v>
      </c>
      <c>
        <v>315.5224964875323</v>
      </c>
    </row>
    <row>
      <c>
        <v>2610972</v>
      </c>
      <c>
        <v>1</v>
      </c>
      <c>
        <is>
          <t>İZMİR</t>
        </is>
      </c>
      <c>
        <v>KEMALPAŞA</v>
      </c>
      <c>
        <is>
          <t>KÖK</t>
        </is>
      </c>
      <c>
        <v>EURO GIDA KÖK 35-27-M00591_ARMUTLU İ.M. M01_72161785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16.07.2023 20:03:59</t>
        </is>
      </c>
      <c>
        <is>
          <t>16.07.2023 20:10:01</t>
        </is>
      </c>
      <c>
        <v>0.100555555</v>
      </c>
      <c>
        <v>7</v>
      </c>
      <c>
        <v>89</v>
      </c>
      <c>
        <v>52</v>
      </c>
      <c>
        <v>209</v>
      </c>
      <c>
        <v>18</v>
      </c>
      <c>
        <v>55</v>
      </c>
      <c>
        <v>18</v>
      </c>
      <c>
        <v>1</v>
      </c>
      <c>
        <v>0.3472719293266738</v>
      </c>
      <c>
        <v>2.707834315821816</v>
      </c>
      <c>
        <v>3.0731979506780207</v>
      </c>
      <c>
        <v>11.768277859666924</v>
      </c>
      <c>
        <v>3.223789408904658</v>
      </c>
      <c>
        <v>2.5499100466540936</v>
      </c>
      <c>
        <v>185.99023746289566</v>
      </c>
      <c>
        <v>0.01835538646954989</v>
      </c>
      <c>
        <v>209.6788743604174</v>
      </c>
    </row>
    <row>
      <c>
        <v>2610474</v>
      </c>
      <c>
        <v>1</v>
      </c>
      <c>
        <is>
          <t>İZMİR</t>
        </is>
      </c>
      <c>
        <v>ÖDEMİŞ</v>
      </c>
      <c>
        <is>
          <t>AG Fideri</t>
        </is>
      </c>
      <c>
        <v>TR-136 35-15-M00136__72374185_72374185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16.07.2023 10:09:22</t>
        </is>
      </c>
      <c>
        <is>
          <t>16.07.2023 12:49:04</t>
        </is>
      </c>
      <c>
        <v>2.661666666</v>
      </c>
      <c>
        <v>0</v>
      </c>
      <c>
        <v>9</v>
      </c>
      <c>
        <v>0</v>
      </c>
      <c>
        <v>9</v>
      </c>
      <c>
        <v>0</v>
      </c>
      <c>
        <v>2</v>
      </c>
      <c>
        <v>0</v>
      </c>
      <c>
        <v>0</v>
      </c>
      <c>
        <v>0</v>
      </c>
      <c>
        <v>12.021794027936986</v>
      </c>
      <c>
        <v>0</v>
      </c>
      <c>
        <v>116.54752623225222</v>
      </c>
      <c>
        <v>0</v>
      </c>
      <c>
        <v>1.8257743979580543</v>
      </c>
      <c>
        <v>0</v>
      </c>
      <c>
        <v>0</v>
      </c>
      <c>
        <v>130.39509465814726</v>
      </c>
    </row>
    <row>
      <c>
        <v>2610422</v>
      </c>
      <c>
        <v>2</v>
      </c>
      <c>
        <is>
          <t>MANİSA</t>
        </is>
      </c>
      <c>
        <v>ALAŞEHİR</v>
      </c>
      <c>
        <is>
          <t>KÖK</t>
        </is>
      </c>
      <c>
        <v>IŞIKLAR KÖK 45-73-M00467_CABERFAKILI SULAMA M09_83813236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16.07.2023 10:27:56</t>
        </is>
      </c>
      <c>
        <is>
          <t>16.07.2023 11:25:05</t>
        </is>
      </c>
      <c>
        <v>0.9525</v>
      </c>
      <c>
        <v>1</v>
      </c>
      <c>
        <v>28</v>
      </c>
      <c>
        <v>4</v>
      </c>
      <c>
        <v>56</v>
      </c>
      <c>
        <v>0</v>
      </c>
      <c>
        <v>7</v>
      </c>
      <c>
        <v>0</v>
      </c>
      <c>
        <v>0</v>
      </c>
      <c>
        <v>0.2407245637577778</v>
      </c>
      <c>
        <v>4.5449059313563565</v>
      </c>
      <c>
        <v>28.944461057066714</v>
      </c>
      <c>
        <v>424.34792940306494</v>
      </c>
      <c>
        <v>0</v>
      </c>
      <c>
        <v>7.247623511753526</v>
      </c>
      <c>
        <v>0</v>
      </c>
      <c>
        <v>0</v>
      </c>
      <c>
        <v>465.32564446699934</v>
      </c>
    </row>
    <row>
      <c>
        <v>2610411</v>
      </c>
      <c>
        <v>1</v>
      </c>
      <c>
        <is>
          <t>MANİSA</t>
        </is>
      </c>
      <c>
        <v>ALAŞEHİR</v>
      </c>
      <c>
        <is>
          <t>Dağıtım Transformatörü</t>
        </is>
      </c>
      <c>
        <v>YEŞİLYURT TR-6 45-73-M00913_45-73-M00913_2354543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16.07.2023 09:42:16</t>
        </is>
      </c>
      <c>
        <is>
          <t>16.07.2023 12:34:03</t>
        </is>
      </c>
      <c>
        <v>2.863055555</v>
      </c>
      <c>
        <v>0</v>
      </c>
      <c>
        <v>4</v>
      </c>
      <c>
        <v>0</v>
      </c>
      <c>
        <v>6</v>
      </c>
      <c>
        <v>0</v>
      </c>
      <c>
        <v>4</v>
      </c>
      <c>
        <v>0</v>
      </c>
      <c>
        <v>0</v>
      </c>
      <c>
        <v>0</v>
      </c>
      <c>
        <v>51.47341836856814</v>
      </c>
      <c>
        <v>0</v>
      </c>
      <c>
        <v>40.77051331754661</v>
      </c>
      <c>
        <v>0</v>
      </c>
      <c>
        <v>32.93616012204959</v>
      </c>
      <c>
        <v>0</v>
      </c>
      <c>
        <v>0</v>
      </c>
      <c>
        <v>125.18009180816435</v>
      </c>
    </row>
    <row>
      <c>
        <v>2610517</v>
      </c>
      <c>
        <v>1</v>
      </c>
      <c>
        <is>
          <t>İZMİR</t>
        </is>
      </c>
      <c>
        <v>KİRAZ</v>
      </c>
      <c>
        <is>
          <t>Dağıtım Transformatörü</t>
        </is>
      </c>
      <c>
        <v>SAÇLI TR-4 35-31-L00157_35-31-L00157_2364362</v>
      </c>
      <c>
        <v>AG Tel Kopuğu</v>
      </c>
      <c>
        <v>Dağıtım-AG</v>
      </c>
      <c>
        <v>Uzun</v>
      </c>
      <c>
        <v>Şebeke işletmecisi</v>
      </c>
      <c>
        <v>Bildirimsiz</v>
      </c>
      <c>
        <is>
          <t>16.07.2023 11:30:15</t>
        </is>
      </c>
      <c>
        <is>
          <t>16.07.2023 12:51:55</t>
        </is>
      </c>
      <c>
        <v>1.361111111</v>
      </c>
      <c>
        <v>0</v>
      </c>
      <c>
        <v>32</v>
      </c>
      <c>
        <v>0</v>
      </c>
      <c>
        <v>10</v>
      </c>
      <c>
        <v>0</v>
      </c>
      <c>
        <v>4</v>
      </c>
      <c>
        <v>0</v>
      </c>
      <c>
        <v>0</v>
      </c>
      <c>
        <v>0</v>
      </c>
      <c>
        <v>5.608053640147853</v>
      </c>
      <c>
        <v>0</v>
      </c>
      <c>
        <v>2.904276549058347</v>
      </c>
      <c>
        <v>0</v>
      </c>
      <c>
        <v>59.272803135147015</v>
      </c>
      <c>
        <v>0</v>
      </c>
      <c>
        <v>0</v>
      </c>
      <c>
        <v>67.78513332435321</v>
      </c>
    </row>
    <row>
      <c>
        <v>2610852</v>
      </c>
      <c>
        <v>1</v>
      </c>
      <c>
        <is>
          <t>MANİSA</t>
        </is>
      </c>
      <c>
        <v>YUNUSEMRE</v>
      </c>
      <c>
        <is>
          <t>Saha Dağıtım Kutusu (SDK)</t>
        </is>
      </c>
      <c>
        <v>MURADİYE TR-1 İSTASYON KABİN 45-71-M00192_A A1_5965474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16.07.2023 17:56:34</t>
        </is>
      </c>
      <c>
        <is>
          <t>16.07.2023 23:22:07</t>
        </is>
      </c>
      <c>
        <v>5.425833333</v>
      </c>
      <c>
        <v>0</v>
      </c>
      <c>
        <v>238</v>
      </c>
      <c>
        <v>0</v>
      </c>
      <c>
        <v>0</v>
      </c>
      <c>
        <v>0</v>
      </c>
      <c>
        <v>29</v>
      </c>
      <c>
        <v>0</v>
      </c>
      <c>
        <v>0</v>
      </c>
      <c>
        <v>0</v>
      </c>
      <c>
        <v>279.1214406350404</v>
      </c>
      <c>
        <v>0</v>
      </c>
      <c>
        <v>0</v>
      </c>
      <c>
        <v>0</v>
      </c>
      <c>
        <v>128.81644806708186</v>
      </c>
      <c>
        <v>0</v>
      </c>
      <c>
        <v>0</v>
      </c>
      <c>
        <v>407.9378887021223</v>
      </c>
    </row>
    <row>
      <c>
        <v>2611101</v>
      </c>
      <c>
        <v>1</v>
      </c>
      <c>
        <is>
          <t>İZMİR</t>
        </is>
      </c>
      <c>
        <v>MENEMEN</v>
      </c>
      <c>
        <is>
          <t>DM</t>
        </is>
      </c>
      <c>
        <v>KOYUNDERE DM 35-28-M00165_KOYUNDERE TR-13 M05_66524558</v>
      </c>
      <c>
        <v>OG Atlama Arızası</v>
      </c>
      <c>
        <v>Dağıtım-OG</v>
      </c>
      <c>
        <v>Uzun</v>
      </c>
      <c>
        <v>Şebeke işletmecisi</v>
      </c>
      <c>
        <v>Bildirimsiz</v>
      </c>
      <c>
        <is>
          <t>16.07.2023 23:18:26</t>
        </is>
      </c>
      <c>
        <is>
          <t>17.07.2023 01:11:36</t>
        </is>
      </c>
      <c>
        <v>1.886111111</v>
      </c>
      <c>
        <v>0</v>
      </c>
      <c>
        <v>104</v>
      </c>
      <c>
        <v>0</v>
      </c>
      <c>
        <v>0</v>
      </c>
      <c>
        <v>3</v>
      </c>
      <c>
        <v>30</v>
      </c>
      <c>
        <v>2</v>
      </c>
      <c>
        <v>3</v>
      </c>
      <c>
        <v>0</v>
      </c>
      <c>
        <v>45.35238241869767</v>
      </c>
      <c>
        <v>0</v>
      </c>
      <c>
        <v>0</v>
      </c>
      <c>
        <v>20.889505748935974</v>
      </c>
      <c>
        <v>135.55361767190973</v>
      </c>
      <c>
        <v>123.47110546462538</v>
      </c>
      <c>
        <v>166.65086702491683</v>
      </c>
      <c>
        <v>491.9174783290856</v>
      </c>
    </row>
    <row>
      <c>
        <v>2610251</v>
      </c>
      <c>
        <v>1</v>
      </c>
      <c>
        <is>
          <t>MANİSA</t>
        </is>
      </c>
      <c>
        <v>YUNUSEMRE</v>
      </c>
      <c>
        <is>
          <t>DM</t>
        </is>
      </c>
      <c>
        <v>ÜÇPINAR DM 45-71-M00183_GÖKBEL M09_72249134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16.07.2023 05:35:27</t>
        </is>
      </c>
      <c>
        <is>
          <t>16.07.2023 06:04:31</t>
        </is>
      </c>
      <c>
        <v>0.484444444</v>
      </c>
      <c>
        <v>18</v>
      </c>
      <c>
        <v>1772</v>
      </c>
      <c>
        <v>67</v>
      </c>
      <c>
        <v>103</v>
      </c>
      <c>
        <v>12</v>
      </c>
      <c>
        <v>149</v>
      </c>
      <c>
        <v>2</v>
      </c>
      <c>
        <v>0</v>
      </c>
      <c>
        <v>1.7511152675218518</v>
      </c>
      <c>
        <v>98.46987501746412</v>
      </c>
      <c>
        <v>88.32983838242788</v>
      </c>
      <c>
        <v>40.75693591244508</v>
      </c>
      <c>
        <v>82.52476628372492</v>
      </c>
      <c>
        <v>23.6544845336522</v>
      </c>
      <c>
        <v>0.874940762831696</v>
      </c>
      <c>
        <v>0</v>
      </c>
      <c>
        <v>336.3619561600677</v>
      </c>
    </row>
    <row>
      <c>
        <v>2610915</v>
      </c>
      <c>
        <v>1</v>
      </c>
      <c>
        <is>
          <t>MANİSA</t>
        </is>
      </c>
      <c>
        <v>SARIGÖL</v>
      </c>
      <c>
        <is>
          <t>DM</t>
        </is>
      </c>
      <c>
        <v>SARIGÖL DM 45-79-M00069_ESKİ KÖYLER FİDERİ M05_2076620</v>
      </c>
      <c>
        <v>OG Fider Açması</v>
      </c>
      <c>
        <v>Dağıtım-OG</v>
      </c>
      <c>
        <v>Kısa</v>
      </c>
      <c>
        <v>Şebeke işletmecisi</v>
      </c>
      <c>
        <v>Bildirimsiz</v>
      </c>
      <c>
        <is>
          <t>16.07.2023 19:07:36</t>
        </is>
      </c>
      <c>
        <is>
          <t>16.07.2023 19:10:28</t>
        </is>
      </c>
      <c>
        <v>0.047777777</v>
      </c>
      <c>
        <v>4</v>
      </c>
      <c>
        <v>2642</v>
      </c>
      <c>
        <v>145</v>
      </c>
      <c>
        <v>331</v>
      </c>
      <c>
        <v>5</v>
      </c>
      <c>
        <v>192</v>
      </c>
      <c>
        <v>0</v>
      </c>
      <c>
        <v>0</v>
      </c>
      <c>
        <v>0.055699114702222226</v>
      </c>
      <c>
        <v>20.019689775227864</v>
      </c>
      <c>
        <v>89.63438455994857</v>
      </c>
      <c>
        <v>107.29592347343036</v>
      </c>
      <c>
        <v>0.7406663981986583</v>
      </c>
      <c>
        <v>5.128523095254071</v>
      </c>
      <c>
        <v>0</v>
      </c>
      <c>
        <v>0</v>
      </c>
      <c>
        <v>222.87488641676177</v>
      </c>
    </row>
    <row>
      <c>
        <v>2610629</v>
      </c>
      <c>
        <v>1</v>
      </c>
      <c>
        <is>
          <t>İZMİR</t>
        </is>
      </c>
      <c>
        <v>TİRE</v>
      </c>
      <c>
        <is>
          <t>DM</t>
        </is>
      </c>
      <c>
        <v>TİRE İM-DM-1 35-29-A00001_ESKİOBA L03_2059644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16.07.2023 13:42:10</t>
        </is>
      </c>
      <c>
        <is>
          <t>16.07.2023 13:45:42</t>
        </is>
      </c>
      <c>
        <v>0.058888888</v>
      </c>
      <c>
        <v>1</v>
      </c>
      <c>
        <v>1322</v>
      </c>
      <c>
        <v>88</v>
      </c>
      <c>
        <v>140</v>
      </c>
      <c>
        <v>22</v>
      </c>
      <c>
        <v>189</v>
      </c>
      <c>
        <v>2</v>
      </c>
      <c>
        <v>0</v>
      </c>
      <c>
        <v>0.026941643870718884</v>
      </c>
      <c>
        <v>20.418731154627533</v>
      </c>
      <c>
        <v>76.43771943250597</v>
      </c>
      <c>
        <v>34.851926812170525</v>
      </c>
      <c>
        <v>7.020792158861535</v>
      </c>
      <c>
        <v>12.431017493150701</v>
      </c>
      <c>
        <v>3.9915703016900768</v>
      </c>
      <c>
        <v>0</v>
      </c>
      <c>
        <v>155.17869899687705</v>
      </c>
    </row>
    <row>
      <c>
        <v>2610961</v>
      </c>
      <c>
        <v>1</v>
      </c>
      <c>
        <is>
          <t>MANİSA</t>
        </is>
      </c>
      <c>
        <v>AKHİSAR</v>
      </c>
      <c>
        <is>
          <t>AG Fideri</t>
        </is>
      </c>
      <c>
        <v>TR-2/6 45-72-L00006__72373497_72373497</v>
      </c>
      <c>
        <v>AG Tel Kopuğu</v>
      </c>
      <c>
        <v>Dağıtım-AG</v>
      </c>
      <c>
        <v>Uzun</v>
      </c>
      <c>
        <v>Şebeke işletmecisi</v>
      </c>
      <c>
        <v>Bildirimsiz</v>
      </c>
      <c>
        <is>
          <t>16.07.2023 19:45:08</t>
        </is>
      </c>
      <c>
        <is>
          <t>16.07.2023 21:40:07</t>
        </is>
      </c>
      <c>
        <v>1.916388888</v>
      </c>
      <c>
        <v>0</v>
      </c>
      <c>
        <v>108</v>
      </c>
      <c>
        <v>0</v>
      </c>
      <c>
        <v>7</v>
      </c>
      <c>
        <v>0</v>
      </c>
      <c>
        <v>5</v>
      </c>
      <c>
        <v>0</v>
      </c>
      <c>
        <v>0</v>
      </c>
      <c>
        <v>0</v>
      </c>
      <c>
        <v>42.99280138928659</v>
      </c>
      <c>
        <v>0</v>
      </c>
      <c>
        <v>3.0768933581346314</v>
      </c>
      <c>
        <v>0</v>
      </c>
      <c>
        <v>6.708765651919703</v>
      </c>
      <c>
        <v>0</v>
      </c>
      <c>
        <v>0</v>
      </c>
      <c>
        <v>52.77846039934093</v>
      </c>
    </row>
    <row>
      <c>
        <v>2610297</v>
      </c>
      <c>
        <v>1</v>
      </c>
      <c>
        <is>
          <t>MANİSA</t>
        </is>
      </c>
      <c>
        <v>ŞEHZADELER</v>
      </c>
      <c>
        <is>
          <t>KÖK</t>
        </is>
      </c>
      <c>
        <v>CANPAŞA KÖK 45-71-M00140_ALİ ÖRÜMLÜ M06_72246777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16.07.2023 07:35:41</t>
        </is>
      </c>
      <c>
        <is>
          <t>16.07.2023 09:33:29</t>
        </is>
      </c>
      <c>
        <v>1.963333333</v>
      </c>
      <c>
        <v>2</v>
      </c>
      <c>
        <v>3</v>
      </c>
      <c>
        <v>59</v>
      </c>
      <c>
        <v>37</v>
      </c>
      <c>
        <v>6</v>
      </c>
      <c>
        <v>0</v>
      </c>
      <c>
        <v>0</v>
      </c>
      <c>
        <v>0</v>
      </c>
      <c>
        <v>3.3067983882702223</v>
      </c>
      <c>
        <v>3.4511777647939277</v>
      </c>
      <c>
        <v>780.1685260990292</v>
      </c>
      <c>
        <v>816.0943128061671</v>
      </c>
      <c>
        <v>76.01650942752292</v>
      </c>
      <c>
        <v>0</v>
      </c>
      <c>
        <v>0</v>
      </c>
      <c>
        <v>0</v>
      </c>
      <c>
        <v>1679.0373244857833</v>
      </c>
    </row>
    <row>
      <c>
        <v>2610606</v>
      </c>
      <c>
        <v>1</v>
      </c>
      <c>
        <is>
          <t>MANİSA</t>
        </is>
      </c>
      <c>
        <v>GÖLMARMARA</v>
      </c>
      <c>
        <is>
          <t>DM</t>
        </is>
      </c>
      <c>
        <v>GÖLMARMARA İM 45-85-A00001_TİYENLİ M10_2305895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16.07.2023 13:23:01</t>
        </is>
      </c>
      <c>
        <is>
          <t>16.07.2023 13:48:46</t>
        </is>
      </c>
      <c>
        <v>0.429166666</v>
      </c>
      <c>
        <v>2</v>
      </c>
      <c>
        <v>754</v>
      </c>
      <c>
        <v>128</v>
      </c>
      <c>
        <v>209</v>
      </c>
      <c>
        <v>7</v>
      </c>
      <c>
        <v>75</v>
      </c>
      <c>
        <v>1</v>
      </c>
      <c>
        <v>0</v>
      </c>
      <c>
        <v>0.22309441903333332</v>
      </c>
      <c>
        <v>64.03378368215681</v>
      </c>
      <c>
        <v>651.523226181025</v>
      </c>
      <c>
        <v>628.9120458081716</v>
      </c>
      <c>
        <v>18.068152769988792</v>
      </c>
      <c>
        <v>23.06673384734359</v>
      </c>
      <c>
        <v>17.90411651386549</v>
      </c>
      <c>
        <v>0</v>
      </c>
      <c>
        <v>1403.7311532215847</v>
      </c>
    </row>
    <row>
      <c>
        <v>2610752</v>
      </c>
      <c>
        <v>1</v>
      </c>
      <c>
        <is>
          <t>İZMİR</t>
        </is>
      </c>
      <c>
        <v>KİRAZ</v>
      </c>
      <c>
        <is>
          <t>KÖK</t>
        </is>
      </c>
      <c>
        <v>VELİLER KÖK 35-31-L00116_CERİTLER TR-1 L03_2119151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16.07.2023 16:03:05</t>
        </is>
      </c>
      <c>
        <is>
          <t>16.07.2023 16:52:39</t>
        </is>
      </c>
      <c>
        <v>0.826111111</v>
      </c>
      <c>
        <v>0</v>
      </c>
      <c>
        <v>846</v>
      </c>
      <c>
        <v>5</v>
      </c>
      <c>
        <v>99</v>
      </c>
      <c>
        <v>2</v>
      </c>
      <c>
        <v>161</v>
      </c>
      <c>
        <v>1</v>
      </c>
      <c>
        <v>0</v>
      </c>
      <c>
        <v>0</v>
      </c>
      <c>
        <v>161.4793923743909</v>
      </c>
      <c>
        <v>44.6479940567922</v>
      </c>
      <c>
        <v>76.13903235933147</v>
      </c>
      <c>
        <v>12.647631815596586</v>
      </c>
      <c>
        <v>135.89041169809764</v>
      </c>
      <c>
        <v>12.286797871929098</v>
      </c>
      <c>
        <v>0</v>
      </c>
      <c>
        <v>443.09126017613784</v>
      </c>
    </row>
    <row>
      <c>
        <v>2610589</v>
      </c>
      <c>
        <v>1</v>
      </c>
      <c>
        <is>
          <t>İZMİR</t>
        </is>
      </c>
      <c>
        <v>BAYINDIR</v>
      </c>
      <c>
        <is>
          <t>AG Fideri</t>
        </is>
      </c>
      <c>
        <v>KIZILAĞAÇ TR-3 35-20-L00455__72750572_72750572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16.07.2023 12:56:44</t>
        </is>
      </c>
      <c>
        <is>
          <t>16.07.2023 17:22:14</t>
        </is>
      </c>
      <c>
        <v>4.425</v>
      </c>
      <c>
        <v>0</v>
      </c>
      <c>
        <v>5</v>
      </c>
      <c>
        <v>0</v>
      </c>
      <c>
        <v>8</v>
      </c>
      <c>
        <v>0</v>
      </c>
      <c>
        <v>8</v>
      </c>
      <c>
        <v>0</v>
      </c>
      <c>
        <v>0</v>
      </c>
      <c>
        <v>0</v>
      </c>
      <c>
        <v>4.242214520413869</v>
      </c>
      <c>
        <v>0</v>
      </c>
      <c>
        <v>11.72549176268815</v>
      </c>
      <c>
        <v>0</v>
      </c>
      <c>
        <v>5.799406274495015</v>
      </c>
      <c>
        <v>0</v>
      </c>
      <c>
        <v>0</v>
      </c>
      <c>
        <v>21.767112557597034</v>
      </c>
    </row>
    <row>
      <c>
        <v>2610483</v>
      </c>
      <c>
        <v>1</v>
      </c>
      <c>
        <is>
          <t>MANİSA</t>
        </is>
      </c>
      <c>
        <v>YUNUSEMRE</v>
      </c>
      <c>
        <is>
          <t>Dağıtım Transformatörü</t>
        </is>
      </c>
      <c>
        <v>MÜSLİH TR-1 45-71-M01562_45-71-M01562_2368624</v>
      </c>
      <c>
        <v>Şebeke Yenileme ve Kapasite Artışı Çalışması</v>
      </c>
      <c>
        <v>Dağıtım-AG</v>
      </c>
      <c>
        <v>Uzun</v>
      </c>
      <c>
        <v>Şebeke işletmecisi</v>
      </c>
      <c>
        <v>Bildirimli</v>
      </c>
      <c>
        <is>
          <t>16.07.2023 10:58:30</t>
        </is>
      </c>
      <c>
        <is>
          <t>16.07.2023 19:16:44</t>
        </is>
      </c>
      <c>
        <v>8.303888888</v>
      </c>
      <c>
        <v>0</v>
      </c>
      <c>
        <v>60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42.26208796627097</v>
      </c>
      <c>
        <v>0</v>
      </c>
      <c>
        <v>0</v>
      </c>
      <c>
        <v>0</v>
      </c>
      <c>
        <v>40.34391414176417</v>
      </c>
      <c>
        <v>0</v>
      </c>
      <c>
        <v>0</v>
      </c>
      <c>
        <v>82.60600210803514</v>
      </c>
    </row>
    <row>
      <c>
        <v>2611084</v>
      </c>
      <c>
        <v>1</v>
      </c>
      <c>
        <is>
          <t>İZMİR</t>
        </is>
      </c>
      <c>
        <v>KONAK</v>
      </c>
      <c>
        <is>
          <t>Dağıtım Transformatörü</t>
        </is>
      </c>
      <c>
        <v>K-2844 35-01-K02844_35-01-K02844_2347733</v>
      </c>
      <c>
        <v>AG Tel Kopuğu</v>
      </c>
      <c>
        <v>Dağıtım-AG</v>
      </c>
      <c>
        <v>Uzun</v>
      </c>
      <c>
        <v>Şebeke işletmecisi</v>
      </c>
      <c>
        <v>Bildirimsiz</v>
      </c>
      <c>
        <is>
          <t>16.07.2023 22:28:25</t>
        </is>
      </c>
      <c>
        <is>
          <t>17.07.2023 03:04:20</t>
        </is>
      </c>
      <c>
        <v>4.598611111</v>
      </c>
      <c>
        <v>0</v>
      </c>
      <c>
        <v>132</v>
      </c>
      <c>
        <v>0</v>
      </c>
      <c>
        <v>0</v>
      </c>
      <c>
        <v>0</v>
      </c>
      <c>
        <v>471</v>
      </c>
      <c>
        <v>0</v>
      </c>
      <c>
        <v>0</v>
      </c>
      <c>
        <v>0</v>
      </c>
      <c>
        <v>115.78889758484844</v>
      </c>
      <c>
        <v>0</v>
      </c>
      <c>
        <v>0</v>
      </c>
      <c>
        <v>0</v>
      </c>
      <c>
        <v>1647.664371847133</v>
      </c>
      <c>
        <v>0</v>
      </c>
      <c>
        <v>0</v>
      </c>
      <c>
        <v>1763.4532694319814</v>
      </c>
    </row>
    <row>
      <c>
        <v>2610443</v>
      </c>
      <c>
        <v>1</v>
      </c>
      <c>
        <is>
          <t>İZMİR</t>
        </is>
      </c>
      <c>
        <v>ÇİĞLİ</v>
      </c>
      <c>
        <is>
          <t>OG Fideri</t>
        </is>
      </c>
      <c>
        <v>M-1147 35-09-M01147_M-362 M02_47553622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16.07.2023 10:16:45</t>
        </is>
      </c>
      <c>
        <is>
          <t>16.07.2023 10:43:30</t>
        </is>
      </c>
      <c>
        <v>0.445833333</v>
      </c>
      <c>
        <v>0</v>
      </c>
      <c>
        <v>685</v>
      </c>
      <c>
        <v>0</v>
      </c>
      <c>
        <v>0</v>
      </c>
      <c>
        <v>17</v>
      </c>
      <c>
        <v>194</v>
      </c>
      <c>
        <v>7</v>
      </c>
      <c>
        <v>3</v>
      </c>
      <c>
        <v>0</v>
      </c>
      <c>
        <v>94.14690272369987</v>
      </c>
      <c>
        <v>0</v>
      </c>
      <c>
        <v>0</v>
      </c>
      <c>
        <v>115.02285047496031</v>
      </c>
      <c>
        <v>84.28951645079825</v>
      </c>
      <c>
        <v>85.56449286788028</v>
      </c>
      <c>
        <v>11.393608751441278</v>
      </c>
      <c>
        <v>390.41737126877996</v>
      </c>
    </row>
    <row>
      <c>
        <v>2610437</v>
      </c>
      <c>
        <v>1</v>
      </c>
      <c>
        <is>
          <t>İZMİR</t>
        </is>
      </c>
      <c>
        <v>ALİAĞA</v>
      </c>
      <c>
        <is>
          <t>TM Fideri</t>
        </is>
      </c>
      <c>
        <v>ALÇUK TM 35-17-A00001_MENEMEN-1 M30_2307955</v>
      </c>
      <c>
        <v>Şebeke Bakım Çalışması</v>
      </c>
      <c>
        <v>Dağıtım-OG</v>
      </c>
      <c>
        <v>Uzun</v>
      </c>
      <c>
        <v>Şebeke işletmecisi</v>
      </c>
      <c>
        <v>Bildirimli</v>
      </c>
      <c>
        <is>
          <t>16.07.2023 10:11:31</t>
        </is>
      </c>
      <c>
        <is>
          <t>16.07.2023 13:31:29</t>
        </is>
      </c>
      <c>
        <v>3.332777777</v>
      </c>
      <c>
        <v>50</v>
      </c>
      <c>
        <v>2282</v>
      </c>
      <c>
        <v>48</v>
      </c>
      <c>
        <v>188</v>
      </c>
      <c>
        <v>77</v>
      </c>
      <c>
        <v>265</v>
      </c>
      <c>
        <v>15</v>
      </c>
      <c>
        <v>3</v>
      </c>
      <c>
        <v>120.01189022964255</v>
      </c>
      <c>
        <v>1572.7915991051907</v>
      </c>
      <c>
        <v>629.0055558662984</v>
      </c>
      <c>
        <v>488.68272701699556</v>
      </c>
      <c>
        <v>2594.0121630151334</v>
      </c>
      <c>
        <v>1002.6303933908063</v>
      </c>
      <c>
        <v>1751.6115682153652</v>
      </c>
      <c>
        <v>152.7777445890725</v>
      </c>
      <c>
        <v>8311.523641428505</v>
      </c>
    </row>
    <row>
      <c>
        <v>2610984</v>
      </c>
      <c>
        <v>1</v>
      </c>
      <c>
        <is>
          <t>MANİSA</t>
        </is>
      </c>
      <c>
        <v>SARIGÖL</v>
      </c>
      <c>
        <is>
          <t>KÖK</t>
        </is>
      </c>
      <c>
        <v>TIRAZLI KÖK 45-79-M00079_BAHARLAR M06_72036291</v>
      </c>
      <c>
        <v>OG Fider Açması</v>
      </c>
      <c>
        <v>Dağıtım-OG</v>
      </c>
      <c>
        <v>Kısa</v>
      </c>
      <c>
        <v>Şebeke işletmecisi</v>
      </c>
      <c>
        <v>Bildirimsiz</v>
      </c>
      <c>
        <is>
          <t>16.07.2023 20:21:21</t>
        </is>
      </c>
      <c>
        <is>
          <t>16.07.2023 20:21:22</t>
        </is>
      </c>
      <c>
        <v>0.000277777</v>
      </c>
      <c>
        <v>4</v>
      </c>
      <c>
        <v>1672</v>
      </c>
      <c>
        <v>127</v>
      </c>
      <c>
        <v>404</v>
      </c>
      <c>
        <v>6</v>
      </c>
      <c>
        <v>79</v>
      </c>
      <c>
        <v>0</v>
      </c>
      <c>
        <v>0</v>
      </c>
      <c>
        <v>0.0003195640177777778</v>
      </c>
      <c>
        <v>0.06659474832729587</v>
      </c>
      <c>
        <v>0.3399666123024883</v>
      </c>
      <c>
        <v>0.6806486222471398</v>
      </c>
      <c>
        <v>0.008334817238253</v>
      </c>
      <c>
        <v>0.01330659571740887</v>
      </c>
      <c>
        <v>0</v>
      </c>
      <c>
        <v>0</v>
      </c>
      <c>
        <v>1.1091709598503636</v>
      </c>
    </row>
    <row>
      <c>
        <v>2610735</v>
      </c>
      <c>
        <v>1</v>
      </c>
      <c>
        <is>
          <t>İZMİR</t>
        </is>
      </c>
      <c>
        <v>FOÇA</v>
      </c>
      <c>
        <is>
          <t>AG Fideri</t>
        </is>
      </c>
      <c>
        <v>BAĞARASI TR-16 35-23-M00143_A_92270756_92270756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16.07.2023 15:43:51</t>
        </is>
      </c>
      <c>
        <is>
          <t>16.07.2023 17:13:43</t>
        </is>
      </c>
      <c>
        <v>1.497777777</v>
      </c>
      <c>
        <v>0</v>
      </c>
      <c>
        <v>9</v>
      </c>
      <c>
        <v>0</v>
      </c>
      <c>
        <v>3</v>
      </c>
      <c>
        <v>0</v>
      </c>
      <c>
        <v>6</v>
      </c>
      <c>
        <v>0</v>
      </c>
      <c>
        <v>0</v>
      </c>
      <c>
        <v>0</v>
      </c>
      <c>
        <v>4.525534884743799</v>
      </c>
      <c>
        <v>0</v>
      </c>
      <c>
        <v>3.741227129884037</v>
      </c>
      <c>
        <v>0</v>
      </c>
      <c>
        <v>56.26875886521415</v>
      </c>
      <c>
        <v>0</v>
      </c>
      <c>
        <v>0</v>
      </c>
      <c>
        <v>64.53552087984198</v>
      </c>
    </row>
    <row>
      <c>
        <v>2610832</v>
      </c>
      <c>
        <v>1</v>
      </c>
      <c>
        <is>
          <t>MANİSA</t>
        </is>
      </c>
      <c>
        <v>ŞEHZADELER</v>
      </c>
      <c>
        <is>
          <t>DM</t>
        </is>
      </c>
      <c>
        <v>DM-2 45-71-M00002_TR-2/6 ESKİ DM-10 M01_2308950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16.07.2023 17:35:51</t>
        </is>
      </c>
      <c>
        <is>
          <t>16.07.2023 18:28:11</t>
        </is>
      </c>
      <c>
        <v>0.872222222</v>
      </c>
      <c>
        <v>0</v>
      </c>
      <c>
        <v>2206</v>
      </c>
      <c>
        <v>0</v>
      </c>
      <c>
        <v>0</v>
      </c>
      <c>
        <v>1</v>
      </c>
      <c>
        <v>218</v>
      </c>
      <c>
        <v>0</v>
      </c>
      <c>
        <v>0</v>
      </c>
      <c>
        <v>0</v>
      </c>
      <c>
        <v>431.4823859414242</v>
      </c>
      <c>
        <v>0</v>
      </c>
      <c>
        <v>0</v>
      </c>
      <c>
        <v>43.31624738730858</v>
      </c>
      <c>
        <v>188.88580401476983</v>
      </c>
      <c>
        <v>0</v>
      </c>
      <c>
        <v>0</v>
      </c>
      <c>
        <v>663.6844373435026</v>
      </c>
    </row>
    <row>
      <c>
        <v>2610334</v>
      </c>
      <c>
        <v>1</v>
      </c>
      <c>
        <is>
          <t>İZMİR</t>
        </is>
      </c>
      <c>
        <v>BUCA</v>
      </c>
      <c>
        <is>
          <t>AG Fideri</t>
        </is>
      </c>
      <c>
        <v>M-2241 BELENBAŞI TR-1 35-03-M02241_C_79439389_79439389</v>
      </c>
      <c>
        <v>AG Tel Kopuğu</v>
      </c>
      <c>
        <v>Dağıtım-AG</v>
      </c>
      <c>
        <v>Uzun</v>
      </c>
      <c>
        <v>Şebeke işletmecisi</v>
      </c>
      <c>
        <v>Bildirimsiz</v>
      </c>
      <c>
        <is>
          <t>16.07.2023 08:35:48</t>
        </is>
      </c>
      <c>
        <is>
          <t>16.07.2023 12:13:27</t>
        </is>
      </c>
      <c>
        <v>3.6275</v>
      </c>
      <c>
        <v>0</v>
      </c>
      <c>
        <v>71</v>
      </c>
      <c>
        <v>0</v>
      </c>
      <c>
        <v>2</v>
      </c>
      <c>
        <v>0</v>
      </c>
      <c>
        <v>7</v>
      </c>
      <c>
        <v>0</v>
      </c>
      <c>
        <v>0</v>
      </c>
      <c>
        <v>0</v>
      </c>
      <c>
        <v>42.423525413232106</v>
      </c>
      <c>
        <v>0</v>
      </c>
      <c>
        <v>1.237233332944729</v>
      </c>
      <c>
        <v>0</v>
      </c>
      <c>
        <v>6.052949846192123</v>
      </c>
      <c>
        <v>0</v>
      </c>
      <c>
        <v>0</v>
      </c>
      <c>
        <v>49.71370859236895</v>
      </c>
    </row>
    <row>
      <c>
        <v>2610500</v>
      </c>
      <c>
        <v>1</v>
      </c>
      <c>
        <is>
          <t>İZMİR</t>
        </is>
      </c>
      <c>
        <v>ALİAĞA</v>
      </c>
      <c>
        <is>
          <t>AG Fideri</t>
        </is>
      </c>
      <c>
        <v>YENİ ŞAKRAN TR-19 35-17-M00216_C_65451228_65451228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16.07.2023 10:55:25</t>
        </is>
      </c>
      <c>
        <is>
          <t>16.07.2023 12:02:20</t>
        </is>
      </c>
      <c>
        <v>1.115277777</v>
      </c>
      <c>
        <v>0</v>
      </c>
      <c>
        <v>76</v>
      </c>
      <c>
        <v>0</v>
      </c>
      <c>
        <v>4</v>
      </c>
      <c>
        <v>0</v>
      </c>
      <c>
        <v>2</v>
      </c>
      <c>
        <v>0</v>
      </c>
      <c>
        <v>0</v>
      </c>
      <c>
        <v>0</v>
      </c>
      <c>
        <v>19.314251278148056</v>
      </c>
      <c>
        <v>0</v>
      </c>
      <c>
        <v>1.416959786584486</v>
      </c>
      <c>
        <v>0</v>
      </c>
      <c>
        <v>1.8259994425166668</v>
      </c>
      <c>
        <v>0</v>
      </c>
      <c>
        <v>0</v>
      </c>
      <c>
        <v>22.55721050724921</v>
      </c>
    </row>
    <row>
      <c>
        <v>2610855</v>
      </c>
      <c>
        <v>1</v>
      </c>
      <c>
        <is>
          <t>MANİSA</t>
        </is>
      </c>
      <c>
        <v>ŞEHZADELER</v>
      </c>
      <c>
        <is>
          <t>OG Fideri</t>
        </is>
      </c>
      <c>
        <v>DM-1/59 45-71-M00020_KUŞLUBAHÇE M02_66398633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16.07.2023 17:59:01</t>
        </is>
      </c>
      <c>
        <is>
          <t>16.07.2023 18:50:57</t>
        </is>
      </c>
      <c>
        <v>0.865555555</v>
      </c>
      <c>
        <v>0</v>
      </c>
      <c>
        <v>343</v>
      </c>
      <c>
        <v>0</v>
      </c>
      <c>
        <v>2</v>
      </c>
      <c>
        <v>3</v>
      </c>
      <c>
        <v>12</v>
      </c>
      <c>
        <v>1</v>
      </c>
      <c>
        <v>0</v>
      </c>
      <c>
        <v>0</v>
      </c>
      <c>
        <v>74.16459744224586</v>
      </c>
      <c>
        <v>0</v>
      </c>
      <c>
        <v>0.08349805039710584</v>
      </c>
      <c>
        <v>28.43076202709601</v>
      </c>
      <c>
        <v>3.883259593169961</v>
      </c>
      <c>
        <v>15.893639205691956</v>
      </c>
      <c>
        <v>0</v>
      </c>
      <c>
        <v>122.4557563186009</v>
      </c>
    </row>
    <row>
      <c>
        <v>2610669</v>
      </c>
      <c>
        <v>1</v>
      </c>
      <c>
        <is>
          <t>İZMİR</t>
        </is>
      </c>
      <c>
        <v>TORBALI</v>
      </c>
      <c>
        <is>
          <t>OG Fideri</t>
        </is>
      </c>
      <c>
        <v>ARSLANLAR TM 35-26-A00004_HatBaşıAyırıcı_75332197 M34_75332197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16.07.2023 14:15:36</t>
        </is>
      </c>
      <c>
        <is>
          <t>16.07.2023 16:27:29</t>
        </is>
      </c>
      <c>
        <v>2.198055555</v>
      </c>
      <c>
        <v>0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3.4315978781116665</v>
      </c>
      <c>
        <v>0</v>
      </c>
      <c>
        <v>0</v>
      </c>
      <c>
        <v>0</v>
      </c>
      <c>
        <v>3.4315978781116665</v>
      </c>
    </row>
    <row>
      <c>
        <v>2610526</v>
      </c>
      <c>
        <v>1</v>
      </c>
      <c>
        <is>
          <t>MANİSA</t>
        </is>
      </c>
      <c>
        <v>YUNUSEMRE</v>
      </c>
      <c>
        <is>
          <t>OG Fideri</t>
        </is>
      </c>
      <c>
        <v>DM-21/19 (BATI SK) 45-71-M00468_DAĞITIM TRAFOSU M01_72108124</v>
      </c>
      <c>
        <v>OG Ayırıcı Arızası</v>
      </c>
      <c>
        <v>Dağıtım-OG</v>
      </c>
      <c>
        <v>Uzun</v>
      </c>
      <c>
        <v>Şebeke işletmecisi</v>
      </c>
      <c>
        <v>Bildirimsiz</v>
      </c>
      <c>
        <is>
          <t>16.07.2023 11:37:01</t>
        </is>
      </c>
      <c>
        <is>
          <t>16.07.2023 12:04:02</t>
        </is>
      </c>
      <c>
        <v>0.450277777</v>
      </c>
      <c>
        <v>0</v>
      </c>
      <c>
        <v>349</v>
      </c>
      <c>
        <v>0</v>
      </c>
      <c>
        <v>0</v>
      </c>
      <c>
        <v>0</v>
      </c>
      <c>
        <v>23</v>
      </c>
      <c>
        <v>0</v>
      </c>
      <c>
        <v>0</v>
      </c>
      <c>
        <v>0</v>
      </c>
      <c>
        <v>33.55563047170935</v>
      </c>
      <c>
        <v>0</v>
      </c>
      <c>
        <v>0</v>
      </c>
      <c>
        <v>0</v>
      </c>
      <c>
        <v>19.809258426272706</v>
      </c>
      <c>
        <v>0</v>
      </c>
      <c>
        <v>0</v>
      </c>
      <c>
        <v>53.364888897982055</v>
      </c>
    </row>
    <row>
      <c>
        <v>2610755</v>
      </c>
      <c>
        <v>1</v>
      </c>
      <c>
        <is>
          <t>İZMİR</t>
        </is>
      </c>
      <c>
        <v>KARABAĞLAR</v>
      </c>
      <c>
        <is>
          <t>AG Fideri</t>
        </is>
      </c>
      <c>
        <v>K-1343 35-01-K01343_A_56359383_56359383</v>
      </c>
      <c>
        <v>Hırsızlık</v>
      </c>
      <c>
        <v>Dağıtım-AG</v>
      </c>
      <c>
        <v>Uzun</v>
      </c>
      <c>
        <v>Şebeke işletmecisi</v>
      </c>
      <c>
        <v>Bildirimsiz</v>
      </c>
      <c>
        <is>
          <t>16.07.2023 16:03:25</t>
        </is>
      </c>
      <c>
        <is>
          <t>16.07.2023 17:03:23</t>
        </is>
      </c>
      <c>
        <v>0.999444444</v>
      </c>
      <c>
        <v>0</v>
      </c>
      <c>
        <v>53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11.158044227242389</v>
      </c>
      <c>
        <v>0</v>
      </c>
      <c>
        <v>0</v>
      </c>
      <c>
        <v>0</v>
      </c>
      <c>
        <v>3.665948447038512</v>
      </c>
      <c>
        <v>0</v>
      </c>
      <c>
        <v>0</v>
      </c>
      <c>
        <v>14.823992674280902</v>
      </c>
    </row>
    <row>
      <c>
        <v>2610506</v>
      </c>
      <c>
        <v>1</v>
      </c>
      <c>
        <is>
          <t>İZMİR</t>
        </is>
      </c>
      <c>
        <v>BAYINDIR</v>
      </c>
      <c>
        <is>
          <t>AG Fideri</t>
        </is>
      </c>
      <c>
        <v>TR-1-5/2A 35-20-L00286_10843211_56360084_56360084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16.07.2023 11:06:21</t>
        </is>
      </c>
      <c>
        <is>
          <t>16.07.2023 14:11:30</t>
        </is>
      </c>
      <c>
        <v>3.085833333</v>
      </c>
      <c>
        <v>0</v>
      </c>
      <c>
        <v>3</v>
      </c>
      <c>
        <v>0</v>
      </c>
      <c>
        <v>8</v>
      </c>
      <c>
        <v>0</v>
      </c>
      <c>
        <v>5</v>
      </c>
      <c>
        <v>0</v>
      </c>
      <c>
        <v>0</v>
      </c>
      <c>
        <v>0</v>
      </c>
      <c>
        <v>1.9955588816365255</v>
      </c>
      <c>
        <v>0</v>
      </c>
      <c>
        <v>36.754165343535185</v>
      </c>
      <c>
        <v>0</v>
      </c>
      <c>
        <v>42.08042713679692</v>
      </c>
      <c>
        <v>0</v>
      </c>
      <c>
        <v>0</v>
      </c>
      <c>
        <v>80.83015136196863</v>
      </c>
    </row>
    <row>
      <c>
        <v>2610271</v>
      </c>
      <c>
        <v>1</v>
      </c>
      <c>
        <is>
          <t>İZMİR</t>
        </is>
      </c>
      <c>
        <v>TORBALI</v>
      </c>
      <c>
        <is>
          <t>DM</t>
        </is>
      </c>
      <c>
        <v>TORBALI DM 35-26-M00001_TR-5 M07_2307931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16.07.2023 06:39:37</t>
        </is>
      </c>
      <c>
        <is>
          <t>16.07.2023 07:04:52</t>
        </is>
      </c>
      <c>
        <v>0.420833333</v>
      </c>
      <c>
        <v>0</v>
      </c>
      <c>
        <v>4738</v>
      </c>
      <c>
        <v>1</v>
      </c>
      <c>
        <v>34</v>
      </c>
      <c>
        <v>1</v>
      </c>
      <c>
        <v>616</v>
      </c>
      <c>
        <v>0</v>
      </c>
      <c>
        <v>0</v>
      </c>
      <c>
        <v>0</v>
      </c>
      <c>
        <v>347.3844124016054</v>
      </c>
      <c>
        <v>0.056856591237573834</v>
      </c>
      <c>
        <v>41.672917313612416</v>
      </c>
      <c>
        <v>41.085413519235516</v>
      </c>
      <c>
        <v>177.2209365454495</v>
      </c>
      <c>
        <v>0</v>
      </c>
      <c>
        <v>0</v>
      </c>
      <c>
        <v>607.4205363711404</v>
      </c>
    </row>
    <row>
      <c>
        <v>2610314</v>
      </c>
      <c>
        <v>1</v>
      </c>
      <c>
        <is>
          <t>İZMİR</t>
        </is>
      </c>
      <c>
        <v>ÇEŞME</v>
      </c>
      <c>
        <is>
          <t>AG Fideri</t>
        </is>
      </c>
      <c>
        <v>L-353 İŞTUR 35-18-L00353_C_91134303_91134303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16.07.2023 08:05:38</t>
        </is>
      </c>
      <c>
        <is>
          <t>16.07.2023 11:32:37</t>
        </is>
      </c>
      <c>
        <v>3.449722222</v>
      </c>
      <c>
        <v>0</v>
      </c>
      <c>
        <v>110</v>
      </c>
      <c>
        <v>0</v>
      </c>
      <c>
        <v>0</v>
      </c>
      <c>
        <v>0</v>
      </c>
      <c>
        <v>8</v>
      </c>
      <c>
        <v>0</v>
      </c>
      <c>
        <v>0</v>
      </c>
      <c>
        <v>0</v>
      </c>
      <c>
        <v>76.7992895317015</v>
      </c>
      <c>
        <v>0</v>
      </c>
      <c>
        <v>0</v>
      </c>
      <c>
        <v>0</v>
      </c>
      <c>
        <v>1.8610764006677039</v>
      </c>
      <c>
        <v>0</v>
      </c>
      <c>
        <v>0</v>
      </c>
      <c>
        <v>78.6603659323692</v>
      </c>
    </row>
    <row>
      <c>
        <v>2610463</v>
      </c>
      <c>
        <v>1</v>
      </c>
      <c>
        <is>
          <t>MANİSA</t>
        </is>
      </c>
      <c>
        <v>KÖPRÜBAŞI</v>
      </c>
      <c>
        <is>
          <t>OG Fideri</t>
        </is>
      </c>
      <c>
        <v>KÖPRÜBAŞI TR-19 45-86-M00019_DAĞITIM TRAFO KÖPRÜBAŞI TR-19 M04_72222841</v>
      </c>
      <c>
        <v>Şebeke Yenileme ve Kapasite Artışı Çalışması</v>
      </c>
      <c>
        <v>Dağıtım-OG</v>
      </c>
      <c>
        <v>Uzun</v>
      </c>
      <c>
        <v>Şebeke işletmecisi</v>
      </c>
      <c>
        <v>Bildirimli</v>
      </c>
      <c>
        <is>
          <t>16.07.2023 10:38:36</t>
        </is>
      </c>
      <c>
        <is>
          <t>16.07.2023 17:56:14</t>
        </is>
      </c>
      <c>
        <v>7.293888888</v>
      </c>
      <c>
        <v>0</v>
      </c>
      <c>
        <v>176</v>
      </c>
      <c>
        <v>0</v>
      </c>
      <c>
        <v>9</v>
      </c>
      <c>
        <v>0</v>
      </c>
      <c>
        <v>14</v>
      </c>
      <c>
        <v>0</v>
      </c>
      <c>
        <v>0</v>
      </c>
      <c>
        <v>0</v>
      </c>
      <c>
        <v>213.16331416133102</v>
      </c>
      <c>
        <v>0</v>
      </c>
      <c>
        <v>27.753514342354965</v>
      </c>
      <c>
        <v>0</v>
      </c>
      <c>
        <v>214.84780741774634</v>
      </c>
      <c>
        <v>0</v>
      </c>
      <c>
        <v>0</v>
      </c>
      <c>
        <v>455.76463592143233</v>
      </c>
    </row>
    <row>
      <c>
        <v>2610417</v>
      </c>
      <c>
        <v>1</v>
      </c>
      <c>
        <is>
          <t>İZMİR</t>
        </is>
      </c>
      <c>
        <v>BAYINDIR</v>
      </c>
      <c>
        <is>
          <t>Kullanıcı Bağlantı Hattı</t>
        </is>
      </c>
      <c>
        <v>SÖĞÜTÖREN TR-1 35-20-L00347_955194253_955194253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16.07.2023 09:53:04</t>
        </is>
      </c>
      <c>
        <is>
          <t>16.07.2023 18:48:09</t>
        </is>
      </c>
      <c>
        <v>8.918055555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1.2574086744860102</v>
      </c>
      <c>
        <v>0</v>
      </c>
      <c>
        <v>0</v>
      </c>
      <c>
        <v>0</v>
      </c>
      <c>
        <v>0</v>
      </c>
      <c>
        <v>0</v>
      </c>
      <c>
        <v>0</v>
      </c>
      <c>
        <v>1.2574086744860102</v>
      </c>
    </row>
    <row>
      <c>
        <v>2610254</v>
      </c>
      <c>
        <v>1</v>
      </c>
      <c>
        <is>
          <t>MANİSA</t>
        </is>
      </c>
      <c>
        <v>TURGUTLU</v>
      </c>
      <c>
        <is>
          <t>OG Fideri</t>
        </is>
      </c>
      <c>
        <v>TR-2/16 45-83-L00016_19 MAYIS OKULU L01_61338933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16.07.2023 05:48:35</t>
        </is>
      </c>
      <c>
        <is>
          <t>16.07.2023 06:36:21</t>
        </is>
      </c>
      <c>
        <v>0.796111111</v>
      </c>
      <c>
        <v>0</v>
      </c>
      <c>
        <v>201</v>
      </c>
      <c>
        <v>0</v>
      </c>
      <c>
        <v>0</v>
      </c>
      <c>
        <v>0</v>
      </c>
      <c>
        <v>24</v>
      </c>
      <c>
        <v>0</v>
      </c>
      <c>
        <v>1</v>
      </c>
      <c>
        <v>0</v>
      </c>
      <c>
        <v>22.198940127589594</v>
      </c>
      <c>
        <v>0</v>
      </c>
      <c>
        <v>0</v>
      </c>
      <c>
        <v>0</v>
      </c>
      <c>
        <v>14.622176824594828</v>
      </c>
      <c>
        <v>0</v>
      </c>
      <c>
        <v>1.3973988763926333</v>
      </c>
      <c>
        <v>38.21851582857706</v>
      </c>
    </row>
    <row>
      <c>
        <v>2610918</v>
      </c>
      <c>
        <v>1</v>
      </c>
      <c>
        <is>
          <t>İZMİR</t>
        </is>
      </c>
      <c>
        <v>BERGAMA</v>
      </c>
      <c>
        <is>
          <t>AG Fideri</t>
        </is>
      </c>
      <c>
        <v>SARIDERE TR-1 35-16-M00052_D_56396454_56396454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16.07.2023 19:05:25</t>
        </is>
      </c>
      <c>
        <is>
          <t>16.07.2023 20:49:17</t>
        </is>
      </c>
      <c>
        <v>1.731111111</v>
      </c>
      <c>
        <v>0</v>
      </c>
      <c>
        <v>17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5.787720073709488</v>
      </c>
      <c>
        <v>0</v>
      </c>
      <c>
        <v>1.4937424491277775</v>
      </c>
      <c>
        <v>0</v>
      </c>
      <c>
        <v>0</v>
      </c>
      <c>
        <v>0</v>
      </c>
      <c>
        <v>0</v>
      </c>
      <c>
        <v>7.281462522837265</v>
      </c>
    </row>
    <row>
      <c>
        <v>2610603</v>
      </c>
      <c>
        <v>1</v>
      </c>
      <c>
        <is>
          <t>İZMİR</t>
        </is>
      </c>
      <c>
        <v>KARŞIYAKA</v>
      </c>
      <c>
        <is>
          <t>Kullanıcı Bağlantı Hattı</t>
        </is>
      </c>
      <c>
        <v>K-289 35-04-K00289_99094468_99094468</v>
      </c>
      <c>
        <v>AG Box / Sdk Abone Çıkış Sigorta Atığı</v>
      </c>
      <c>
        <v>Dağıtım-AG</v>
      </c>
      <c>
        <v>Uzun</v>
      </c>
      <c>
        <v>Şebeke işletmecisi</v>
      </c>
      <c>
        <v>Bildirimsiz</v>
      </c>
      <c>
        <is>
          <t>16.07.2023 13:16:19</t>
        </is>
      </c>
      <c>
        <is>
          <t>16.07.2023 14:32:46</t>
        </is>
      </c>
      <c>
        <v>1.274166666</v>
      </c>
      <c>
        <v>0</v>
      </c>
      <c>
        <v>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2.7384239758982374</v>
      </c>
      <c>
        <v>0</v>
      </c>
      <c>
        <v>0</v>
      </c>
      <c>
        <v>0</v>
      </c>
      <c>
        <v>21.050968861345773</v>
      </c>
      <c>
        <v>0</v>
      </c>
      <c>
        <v>0</v>
      </c>
      <c>
        <v>23.78939283724401</v>
      </c>
    </row>
    <row>
      <c>
        <v>2610941</v>
      </c>
      <c>
        <v>1</v>
      </c>
      <c>
        <is>
          <t>MANİSA</t>
        </is>
      </c>
      <c>
        <v>YUNUSEMRE</v>
      </c>
      <c>
        <is>
          <t>Kullanıcı Bağlantı Hattı</t>
        </is>
      </c>
      <c>
        <v>DM-16/23 45-71-M02399_953200073_953200073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16.07.2023 19:31:28</t>
        </is>
      </c>
      <c>
        <is>
          <t>16.07.2023 20:39:03</t>
        </is>
      </c>
      <c>
        <v>1.126388888</v>
      </c>
      <c>
        <v>0</v>
      </c>
      <c>
        <v>7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2.244974004475546</v>
      </c>
      <c>
        <v>0</v>
      </c>
      <c>
        <v>0</v>
      </c>
      <c>
        <v>0</v>
      </c>
      <c>
        <v>0</v>
      </c>
      <c>
        <v>0</v>
      </c>
      <c>
        <v>0</v>
      </c>
      <c>
        <v>2.244974004475546</v>
      </c>
    </row>
    <row>
      <c>
        <v>2610640</v>
      </c>
      <c>
        <v>2</v>
      </c>
      <c>
        <is>
          <t>MANİSA</t>
        </is>
      </c>
      <c>
        <v>YUNUSEMRE</v>
      </c>
      <c>
        <is>
          <t>Dağıtım Transformatörü</t>
        </is>
      </c>
      <c>
        <v>DM-21/16 45-71-M00454_45-71-M00454_72087756</v>
      </c>
      <c>
        <v>AG Yük Ayırıcı Arızası</v>
      </c>
      <c>
        <v>Dağıtım-AG</v>
      </c>
      <c>
        <v>Uzun</v>
      </c>
      <c>
        <v>Şebeke işletmecisi</v>
      </c>
      <c>
        <v>Bildirimsiz</v>
      </c>
      <c>
        <is>
          <t>16.07.2023 16:52:09</t>
        </is>
      </c>
      <c>
        <is>
          <t>16.07.2023 19:21:48</t>
        </is>
      </c>
      <c>
        <v>2.494166666</v>
      </c>
      <c>
        <v>0</v>
      </c>
      <c>
        <v>457</v>
      </c>
      <c>
        <v>0</v>
      </c>
      <c>
        <v>0</v>
      </c>
      <c>
        <v>0</v>
      </c>
      <c>
        <v>16</v>
      </c>
      <c>
        <v>0</v>
      </c>
      <c>
        <v>0</v>
      </c>
      <c>
        <v>0</v>
      </c>
      <c>
        <v>361.42583312330174</v>
      </c>
      <c>
        <v>0</v>
      </c>
      <c>
        <v>0</v>
      </c>
      <c>
        <v>0</v>
      </c>
      <c>
        <v>60.26305278689444</v>
      </c>
      <c>
        <v>0</v>
      </c>
      <c>
        <v>0</v>
      </c>
      <c>
        <v>421.6888859101962</v>
      </c>
    </row>
    <row>
      <c>
        <v>2610628</v>
      </c>
      <c>
        <v>2</v>
      </c>
      <c>
        <is>
          <t>İZMİR</t>
        </is>
      </c>
      <c>
        <v>ALİAĞA</v>
      </c>
      <c>
        <is>
          <t>OG Fideri</t>
        </is>
      </c>
      <c>
        <v>TR-89 35-17-M00089_DAĞITIM TRAFO TR-89 M03_66232481</v>
      </c>
      <c>
        <v>OG Kademe Ayarı</v>
      </c>
      <c>
        <v>Dağıtım-OG</v>
      </c>
      <c>
        <v>Uzun</v>
      </c>
      <c>
        <v>Şebeke işletmecisi</v>
      </c>
      <c>
        <v>Bildirimsiz</v>
      </c>
      <c>
        <is>
          <t>16.07.2023 14:00:40</t>
        </is>
      </c>
      <c>
        <is>
          <t>16.07.2023 14:13:21</t>
        </is>
      </c>
      <c>
        <v>0.211388888</v>
      </c>
      <c>
        <v>0</v>
      </c>
      <c>
        <v>110</v>
      </c>
      <c>
        <v>0</v>
      </c>
      <c>
        <v>0</v>
      </c>
      <c>
        <v>0</v>
      </c>
      <c>
        <v>9</v>
      </c>
      <c>
        <v>0</v>
      </c>
      <c>
        <v>0</v>
      </c>
      <c>
        <v>0</v>
      </c>
      <c>
        <v>5.4483610300728245</v>
      </c>
      <c>
        <v>0</v>
      </c>
      <c>
        <v>0</v>
      </c>
      <c>
        <v>0</v>
      </c>
      <c>
        <v>2.928290864361476</v>
      </c>
      <c>
        <v>0</v>
      </c>
      <c>
        <v>0</v>
      </c>
      <c>
        <v>8.3766518944343</v>
      </c>
    </row>
    <row>
      <c>
        <v>2610772</v>
      </c>
      <c>
        <v>1</v>
      </c>
      <c>
        <is>
          <t>MANİSA</t>
        </is>
      </c>
      <c>
        <v>SELENDİ</v>
      </c>
      <c>
        <is>
          <t>DM</t>
        </is>
      </c>
      <c>
        <v>SELENDİ DM 45-81-M00001_ESKİ SELENDİ M16_2321602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16.07.2023 16:26:55</t>
        </is>
      </c>
      <c>
        <is>
          <t>16.07.2023 16:43:11</t>
        </is>
      </c>
      <c>
        <v>0.271111111</v>
      </c>
      <c>
        <v>8</v>
      </c>
      <c>
        <v>1298</v>
      </c>
      <c>
        <v>4</v>
      </c>
      <c>
        <v>123</v>
      </c>
      <c>
        <v>6</v>
      </c>
      <c>
        <v>90</v>
      </c>
      <c>
        <v>0</v>
      </c>
      <c>
        <v>0</v>
      </c>
      <c>
        <v>0.5805472523377778</v>
      </c>
      <c>
        <v>44.165066301158056</v>
      </c>
      <c>
        <v>8.349219668989187</v>
      </c>
      <c>
        <v>23.46166156124172</v>
      </c>
      <c>
        <v>3.340765666519614</v>
      </c>
      <c>
        <v>9.796823054360406</v>
      </c>
      <c>
        <v>0</v>
      </c>
      <c>
        <v>0</v>
      </c>
      <c>
        <v>89.69408350460677</v>
      </c>
    </row>
    <row>
      <c>
        <v>2610231</v>
      </c>
      <c>
        <v>1</v>
      </c>
      <c>
        <is>
          <t>MANİSA</t>
        </is>
      </c>
      <c>
        <v>SARIGÖL</v>
      </c>
      <c>
        <is>
          <t>Dağıtım Transformatörü</t>
        </is>
      </c>
      <c>
        <v>AFŞAR TR-5 BAHÇEARASI 45-73-M00786_45-73-M00786_2355888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16.07.2023 02:13:31</t>
        </is>
      </c>
      <c>
        <is>
          <t>16.07.2023 04:33:31</t>
        </is>
      </c>
      <c>
        <v>2.333333333</v>
      </c>
      <c>
        <v>0</v>
      </c>
      <c>
        <v>43</v>
      </c>
      <c>
        <v>0</v>
      </c>
      <c>
        <v>12</v>
      </c>
      <c>
        <v>0</v>
      </c>
      <c>
        <v>0</v>
      </c>
      <c>
        <v>0</v>
      </c>
      <c>
        <v>0</v>
      </c>
      <c>
        <v>0</v>
      </c>
      <c>
        <v>30.924296983585567</v>
      </c>
      <c>
        <v>0</v>
      </c>
      <c>
        <v>32.225843267563164</v>
      </c>
      <c>
        <v>0</v>
      </c>
      <c>
        <v>0</v>
      </c>
      <c>
        <v>0</v>
      </c>
      <c>
        <v>0</v>
      </c>
      <c>
        <v>63.15014025114873</v>
      </c>
    </row>
    <row>
      <c>
        <v>2611087</v>
      </c>
      <c>
        <v>1</v>
      </c>
      <c>
        <is>
          <t>MANİSA</t>
        </is>
      </c>
      <c>
        <v>AKHİSAR</v>
      </c>
      <c>
        <is>
          <t>Kullanıcı Bağlantı Hattı</t>
        </is>
      </c>
      <c>
        <v>TR-1/64 DM 45-72-M00064_956510858_956510858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16.07.2023 22:33:32</t>
        </is>
      </c>
      <c>
        <is>
          <t>16.07.2023 23:19:06</t>
        </is>
      </c>
      <c>
        <v>0.759444444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0.15878403203926195</v>
      </c>
      <c>
        <v>0</v>
      </c>
      <c>
        <v>0</v>
      </c>
      <c>
        <v>0</v>
      </c>
      <c>
        <v>0</v>
      </c>
      <c>
        <v>0</v>
      </c>
      <c>
        <v>0</v>
      </c>
      <c>
        <v>0.15878403203926195</v>
      </c>
    </row>
    <row>
      <c>
        <v>2610400</v>
      </c>
      <c>
        <v>1</v>
      </c>
      <c>
        <is>
          <t>İZMİR</t>
        </is>
      </c>
      <c>
        <v>ÖDEMİŞ</v>
      </c>
      <c>
        <is>
          <t>AG Fideri</t>
        </is>
      </c>
      <c>
        <v>SEYREKLİ TR-3 35-15-L00442_D_56372999_56372999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16.07.2023 09:37:38</t>
        </is>
      </c>
      <c>
        <is>
          <t>16.07.2023 11:36:38</t>
        </is>
      </c>
      <c>
        <v>1.983333333</v>
      </c>
      <c>
        <v>0</v>
      </c>
      <c>
        <v>3</v>
      </c>
      <c>
        <v>0</v>
      </c>
      <c>
        <v>8</v>
      </c>
      <c>
        <v>0</v>
      </c>
      <c>
        <v>2</v>
      </c>
      <c>
        <v>0</v>
      </c>
      <c>
        <v>0</v>
      </c>
      <c>
        <v>0</v>
      </c>
      <c>
        <v>0.5941167650324439</v>
      </c>
      <c>
        <v>0</v>
      </c>
      <c>
        <v>44.68618754376957</v>
      </c>
      <c>
        <v>0</v>
      </c>
      <c>
        <v>0.021187937442889777</v>
      </c>
      <c>
        <v>0</v>
      </c>
      <c>
        <v>0</v>
      </c>
      <c>
        <v>45.301492246244905</v>
      </c>
    </row>
    <row>
      <c>
        <v>2610732</v>
      </c>
      <c>
        <v>1</v>
      </c>
      <c>
        <is>
          <t>İZMİR</t>
        </is>
      </c>
      <c>
        <v>KARŞIYAKA</v>
      </c>
      <c>
        <is>
          <t>Kullanıcı Bağlantı Hattı</t>
        </is>
      </c>
      <c>
        <v>K-1051 35-04-K01051_99359914_99359914</v>
      </c>
      <c>
        <v>AG Branşman Yeraltı Kablo Arızası</v>
      </c>
      <c>
        <v>Dağıtım-AG</v>
      </c>
      <c>
        <v>Uzun</v>
      </c>
      <c>
        <v>Şebeke işletmecisi</v>
      </c>
      <c>
        <v>Bildirimsiz</v>
      </c>
      <c>
        <is>
          <t>16.07.2023 15:39:01</t>
        </is>
      </c>
      <c>
        <is>
          <t>16.07.2023 17:33:49</t>
        </is>
      </c>
      <c>
        <v>1.913333333</v>
      </c>
      <c>
        <v>0</v>
      </c>
      <c>
        <v>9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4.052409999342352</v>
      </c>
      <c>
        <v>0</v>
      </c>
      <c>
        <v>0</v>
      </c>
      <c>
        <v>0</v>
      </c>
      <c>
        <v>0</v>
      </c>
      <c>
        <v>0</v>
      </c>
      <c>
        <v>0</v>
      </c>
      <c>
        <v>4.052409999342352</v>
      </c>
    </row>
    <row>
      <c>
        <v>2610586</v>
      </c>
      <c>
        <v>1</v>
      </c>
      <c>
        <is>
          <t>MANİSA</t>
        </is>
      </c>
      <c>
        <v>AKHİSAR</v>
      </c>
      <c>
        <is>
          <t>OG Fideri</t>
        </is>
      </c>
      <c>
        <v>MEDAR DM 45-72-L00079_KÖYLER L03_66588731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16.07.2023 12:51:31</t>
        </is>
      </c>
      <c>
        <is>
          <t>16.07.2023 13:22:59</t>
        </is>
      </c>
      <c>
        <v>0.524444444</v>
      </c>
      <c>
        <v>3</v>
      </c>
      <c>
        <v>1942</v>
      </c>
      <c>
        <v>43</v>
      </c>
      <c>
        <v>396</v>
      </c>
      <c>
        <v>11</v>
      </c>
      <c>
        <v>274</v>
      </c>
      <c>
        <v>4</v>
      </c>
      <c>
        <v>1</v>
      </c>
      <c>
        <v>0.4091363175366666</v>
      </c>
      <c>
        <v>169.36805035134358</v>
      </c>
      <c>
        <v>46.46281431135978</v>
      </c>
      <c>
        <v>129.68476527871113</v>
      </c>
      <c>
        <v>20.72928239026446</v>
      </c>
      <c>
        <v>65.72233821668392</v>
      </c>
      <c>
        <v>23.908375081278315</v>
      </c>
      <c>
        <v>1.5374647886256598</v>
      </c>
      <c>
        <v>457.82222673580355</v>
      </c>
    </row>
    <row>
      <c>
        <v>2611127</v>
      </c>
      <c>
        <v>1</v>
      </c>
      <c>
        <is>
          <t>İZMİR</t>
        </is>
      </c>
      <c>
        <v>BUCA</v>
      </c>
      <c>
        <is>
          <t>DM</t>
        </is>
      </c>
      <c>
        <v>VEZİRKÖPRÜ İM 35-03-A00002_TR-1 34.5 M11_2308910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16.07.2023 23:22:15</t>
        </is>
      </c>
      <c>
        <is>
          <t>17.07.2023 00:07:00</t>
        </is>
      </c>
      <c>
        <v>0.745833333</v>
      </c>
      <c>
        <v>0</v>
      </c>
      <c>
        <v>9711</v>
      </c>
      <c>
        <v>0</v>
      </c>
      <c>
        <v>0</v>
      </c>
      <c>
        <v>1</v>
      </c>
      <c>
        <v>2732</v>
      </c>
      <c>
        <v>0</v>
      </c>
      <c>
        <v>25</v>
      </c>
      <c>
        <v>0</v>
      </c>
      <c>
        <v>1790.1622131191414</v>
      </c>
      <c>
        <v>0</v>
      </c>
      <c>
        <v>0</v>
      </c>
      <c>
        <v>1.0313806790583333</v>
      </c>
      <c>
        <v>960.1236739804187</v>
      </c>
      <c>
        <v>0</v>
      </c>
      <c>
        <v>65.99010106308901</v>
      </c>
      <c>
        <v>2817.307368841708</v>
      </c>
    </row>
    <row>
      <c>
        <v>2610440</v>
      </c>
      <c>
        <v>1</v>
      </c>
      <c>
        <is>
          <t>İZMİR</t>
        </is>
      </c>
      <c>
        <v>KİRAZ</v>
      </c>
      <c>
        <is>
          <t>AG Fideri</t>
        </is>
      </c>
      <c>
        <v>YAĞLAR TR-7 35-31-L00045_A_56381978_56381978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16.07.2023 09:21:44</t>
        </is>
      </c>
      <c>
        <is>
          <t>16.07.2023 11:40:24</t>
        </is>
      </c>
      <c>
        <v>2.311111111</v>
      </c>
      <c>
        <v>0</v>
      </c>
      <c>
        <v>2</v>
      </c>
      <c>
        <v>0</v>
      </c>
      <c>
        <v>5</v>
      </c>
      <c>
        <v>0</v>
      </c>
      <c>
        <v>3</v>
      </c>
      <c>
        <v>0</v>
      </c>
      <c>
        <v>0</v>
      </c>
      <c>
        <v>0</v>
      </c>
      <c>
        <v>0.8710097482110495</v>
      </c>
      <c>
        <v>0</v>
      </c>
      <c>
        <v>12.534512808348863</v>
      </c>
      <c>
        <v>0</v>
      </c>
      <c>
        <v>7.547249989478291</v>
      </c>
      <c>
        <v>0</v>
      </c>
      <c>
        <v>0</v>
      </c>
      <c>
        <v>20.952772546038204</v>
      </c>
    </row>
    <row>
      <c>
        <v>2610523</v>
      </c>
      <c>
        <v>1</v>
      </c>
      <c>
        <is>
          <t>İZMİR</t>
        </is>
      </c>
      <c>
        <v>ÖDEMİŞ</v>
      </c>
      <c>
        <is>
          <t>KÖK</t>
        </is>
      </c>
      <c>
        <v>YALLIOĞLU KÖK 35-15-L00361_YENİKÖY L02_66935979</v>
      </c>
      <c>
        <v>Yangın</v>
      </c>
      <c>
        <v>Dağıtım-OG</v>
      </c>
      <c>
        <v>Uzun</v>
      </c>
      <c>
        <v>Güvenlik</v>
      </c>
      <c>
        <v>Bildirimsiz</v>
      </c>
      <c>
        <is>
          <t>16.07.2023 11:38:47</t>
        </is>
      </c>
      <c>
        <is>
          <t>16.07.2023 13:26:24</t>
        </is>
      </c>
      <c>
        <v>1.793611111</v>
      </c>
      <c>
        <v>2</v>
      </c>
      <c>
        <v>341</v>
      </c>
      <c>
        <v>23</v>
      </c>
      <c>
        <v>86</v>
      </c>
      <c>
        <v>5</v>
      </c>
      <c>
        <v>70</v>
      </c>
      <c>
        <v>0</v>
      </c>
      <c>
        <v>0</v>
      </c>
      <c>
        <v>3.282506499453173</v>
      </c>
      <c>
        <v>143.41223371493</v>
      </c>
      <c>
        <v>194.56619248799026</v>
      </c>
      <c>
        <v>593.2111041890216</v>
      </c>
      <c>
        <v>12.386944035721623</v>
      </c>
      <c>
        <v>135.77915381869923</v>
      </c>
      <c>
        <v>0</v>
      </c>
      <c>
        <v>0</v>
      </c>
      <c>
        <v>1082.638134745816</v>
      </c>
    </row>
    <row>
      <c>
        <v>2610878</v>
      </c>
      <c>
        <v>1</v>
      </c>
      <c>
        <is>
          <t>MANİSA</t>
        </is>
      </c>
      <c>
        <v>GÖLMARMARA</v>
      </c>
      <c>
        <is>
          <t>KÖK</t>
        </is>
      </c>
      <c>
        <v>TİYENLİ KÖK 45-85-M00004_TİYENLİ KÖY ÇIKIŞI M01_72102206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16.07.2023 18:17:59</t>
        </is>
      </c>
      <c>
        <is>
          <t>16.07.2023 19:08:02</t>
        </is>
      </c>
      <c>
        <v>0.834166666</v>
      </c>
      <c>
        <v>1</v>
      </c>
      <c>
        <v>430</v>
      </c>
      <c>
        <v>25</v>
      </c>
      <c>
        <v>57</v>
      </c>
      <c>
        <v>0</v>
      </c>
      <c>
        <v>44</v>
      </c>
      <c>
        <v>0</v>
      </c>
      <c>
        <v>0</v>
      </c>
      <c>
        <v>0.23545014094722222</v>
      </c>
      <c>
        <v>78.77546117295712</v>
      </c>
      <c>
        <v>350.87554564347147</v>
      </c>
      <c>
        <v>103.54349057094917</v>
      </c>
      <c>
        <v>0</v>
      </c>
      <c>
        <v>26.400627965392207</v>
      </c>
      <c>
        <v>0</v>
      </c>
      <c>
        <v>0</v>
      </c>
      <c>
        <v>559.8305754937172</v>
      </c>
    </row>
    <row>
      <c>
        <v>2610901</v>
      </c>
      <c>
        <v>1</v>
      </c>
      <c>
        <is>
          <t>İZMİR</t>
        </is>
      </c>
      <c>
        <v>NARLIDERE</v>
      </c>
      <c>
        <is>
          <t>AG Fideri</t>
        </is>
      </c>
      <c>
        <v>K-1854 35-07-K01854_A_56374124_56374124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16.07.2023 18:52:24</t>
        </is>
      </c>
      <c>
        <is>
          <t>16.07.2023 19:43:19</t>
        </is>
      </c>
      <c>
        <v>0.848611111</v>
      </c>
      <c>
        <v>0</v>
      </c>
      <c>
        <v>37</v>
      </c>
      <c>
        <v>0</v>
      </c>
      <c>
        <v>3</v>
      </c>
      <c>
        <v>0</v>
      </c>
      <c>
        <v>4</v>
      </c>
      <c>
        <v>0</v>
      </c>
      <c>
        <v>0</v>
      </c>
      <c>
        <v>0</v>
      </c>
      <c>
        <v>57.84885959662708</v>
      </c>
      <c>
        <v>0</v>
      </c>
      <c>
        <v>1.7297987571572166</v>
      </c>
      <c>
        <v>0</v>
      </c>
      <c>
        <v>1.7080159042989562</v>
      </c>
      <c>
        <v>0</v>
      </c>
      <c>
        <v>0</v>
      </c>
      <c>
        <v>61.28667425808325</v>
      </c>
    </row>
    <row>
      <c>
        <v>2610380</v>
      </c>
      <c>
        <v>1</v>
      </c>
      <c>
        <is>
          <t>İZMİR</t>
        </is>
      </c>
      <c>
        <v>ALİAĞA</v>
      </c>
      <c>
        <is>
          <t>TM Fideri</t>
        </is>
      </c>
      <c>
        <v>ALİAĞA GIS TM 35-17-A00014_KARDEMİR-2 (2H07) M020_66128137</v>
      </c>
      <c>
        <v>Şebeke Yenileme ve Kapasite Artışı Çalışması</v>
      </c>
      <c>
        <v>Dağıtım-OG</v>
      </c>
      <c>
        <v>Uzun</v>
      </c>
      <c>
        <v>Şebeke işletmecisi</v>
      </c>
      <c>
        <v>Bildirimli</v>
      </c>
      <c>
        <is>
          <t>16.07.2023 09:20:54</t>
        </is>
      </c>
      <c>
        <is>
          <t>16.07.2023 12:53:59</t>
        </is>
      </c>
      <c>
        <v>3.551388888</v>
      </c>
      <c>
        <v>0</v>
      </c>
      <c>
        <v>147</v>
      </c>
      <c>
        <v>0</v>
      </c>
      <c>
        <v>2</v>
      </c>
      <c>
        <v>31</v>
      </c>
      <c>
        <v>11</v>
      </c>
      <c>
        <v>3</v>
      </c>
      <c>
        <v>0</v>
      </c>
      <c>
        <v>0</v>
      </c>
      <c>
        <v>87.68281779523446</v>
      </c>
      <c>
        <v>0</v>
      </c>
      <c>
        <v>9.857745598089998</v>
      </c>
      <c>
        <v>668.6122485488227</v>
      </c>
      <c>
        <v>20.134132291749058</v>
      </c>
      <c>
        <v>1177.0290620285257</v>
      </c>
      <c>
        <v>0</v>
      </c>
      <c>
        <v>1963.316006262422</v>
      </c>
    </row>
    <row>
      <c>
        <v>2610423</v>
      </c>
      <c>
        <v>1</v>
      </c>
      <c>
        <is>
          <t>MANİSA</t>
        </is>
      </c>
      <c>
        <v>ALAŞEHİR</v>
      </c>
      <c>
        <is>
          <t>Kullanıcı Bağlantı Hattı</t>
        </is>
      </c>
      <c>
        <v>SARIPINAR TR-2 45-73-M00566_945653474_945653474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16.07.2023 09:53:31</t>
        </is>
      </c>
      <c>
        <is>
          <t>16.07.2023 14:07:02</t>
        </is>
      </c>
      <c>
        <v>4.225277777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</row>
    <row>
      <c>
        <v>2610460</v>
      </c>
      <c>
        <v>1</v>
      </c>
      <c>
        <is>
          <t>İZMİR</t>
        </is>
      </c>
      <c>
        <v>BERGAMA</v>
      </c>
      <c>
        <is>
          <t>Kullanıcı Bağlantı Hattı</t>
        </is>
      </c>
      <c>
        <v>TR-122 35-16-L00122_953319926_953319926</v>
      </c>
      <c>
        <v>AG Branşman Yeraltı Kablo Arızası</v>
      </c>
      <c>
        <v>Dağıtım-AG</v>
      </c>
      <c>
        <v>Uzun</v>
      </c>
      <c>
        <v>Şebeke işletmecisi</v>
      </c>
      <c>
        <v>Bildirimsiz</v>
      </c>
      <c>
        <is>
          <t>16.07.2023 10:25:07</t>
        </is>
      </c>
      <c>
        <is>
          <t>16.07.2023 12:59:45</t>
        </is>
      </c>
      <c>
        <v>2.577222222</v>
      </c>
      <c>
        <v>0</v>
      </c>
      <c>
        <v>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2.5447001355230356</v>
      </c>
      <c>
        <v>0</v>
      </c>
      <c>
        <v>0</v>
      </c>
      <c>
        <v>0</v>
      </c>
      <c>
        <v>0.4819656448149441</v>
      </c>
      <c>
        <v>0</v>
      </c>
      <c>
        <v>0</v>
      </c>
      <c>
        <v>3.0266657803379795</v>
      </c>
    </row>
    <row>
      <c>
        <v>2611001</v>
      </c>
      <c>
        <v>1</v>
      </c>
      <c>
        <is>
          <t>İZMİR</t>
        </is>
      </c>
      <c>
        <v>KEMALPAŞA</v>
      </c>
      <c>
        <is>
          <t>DM</t>
        </is>
      </c>
      <c>
        <v>ARMUTLU İM 35-27-A00001_TR-1 15.8 L13_2050868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16.07.2023 20:35:05</t>
        </is>
      </c>
      <c>
        <is>
          <t>16.07.2023 20:50:49</t>
        </is>
      </c>
      <c>
        <v>0.262222222</v>
      </c>
      <c>
        <v>150</v>
      </c>
      <c>
        <v>9821</v>
      </c>
      <c>
        <v>232</v>
      </c>
      <c>
        <v>390</v>
      </c>
      <c>
        <v>94</v>
      </c>
      <c>
        <v>1347</v>
      </c>
      <c>
        <v>9</v>
      </c>
      <c>
        <v>2</v>
      </c>
      <c>
        <v>34.89857952230491</v>
      </c>
      <c>
        <v>576.8848368092031</v>
      </c>
      <c>
        <v>94.66310252550187</v>
      </c>
      <c>
        <v>91.87402369847028</v>
      </c>
      <c>
        <v>73.35280016142248</v>
      </c>
      <c>
        <v>216.614315470718</v>
      </c>
      <c>
        <v>74.33943844684816</v>
      </c>
      <c>
        <v>0.1552444778455547</v>
      </c>
      <c>
        <v>1162.7823411123143</v>
      </c>
    </row>
    <row>
      <c>
        <v>2610609</v>
      </c>
      <c>
        <v>1</v>
      </c>
      <c>
        <is>
          <t>İZMİR</t>
        </is>
      </c>
      <c>
        <v>TİRE</v>
      </c>
      <c>
        <is>
          <t>KÖK</t>
        </is>
      </c>
      <c>
        <v>ESKİOBA KÖK 35-29-L00037_AYAKLIKIRI L07_2045393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16.07.2023 13:24:35</t>
        </is>
      </c>
      <c>
        <is>
          <t>16.07.2023 13:40:06</t>
        </is>
      </c>
      <c>
        <v>0.258611111</v>
      </c>
      <c>
        <v>1</v>
      </c>
      <c>
        <v>553</v>
      </c>
      <c>
        <v>42</v>
      </c>
      <c>
        <v>30</v>
      </c>
      <c>
        <v>4</v>
      </c>
      <c>
        <v>65</v>
      </c>
      <c>
        <v>1</v>
      </c>
      <c>
        <v>0</v>
      </c>
      <c>
        <v>0.1183144832247136</v>
      </c>
      <c>
        <v>34.29979232788076</v>
      </c>
      <c>
        <v>211.0769522477635</v>
      </c>
      <c>
        <v>34.50273213072003</v>
      </c>
      <c>
        <v>14.262905503835226</v>
      </c>
      <c>
        <v>17.103212235398296</v>
      </c>
      <c>
        <v>15.865635746891396</v>
      </c>
      <c>
        <v>0</v>
      </c>
      <c>
        <v>327.2295446757139</v>
      </c>
    </row>
    <row>
      <c>
        <v>2610844</v>
      </c>
      <c>
        <v>1</v>
      </c>
      <c>
        <is>
          <t>MANİSA</t>
        </is>
      </c>
      <c>
        <v>AKHİSAR</v>
      </c>
      <c>
        <is>
          <t>DM</t>
        </is>
      </c>
      <c>
        <v>MORALILAR İM 45-72-A00002_MORALILAR TARIMSAL SULAMA L04_2097902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16.07.2023 17:44:45</t>
        </is>
      </c>
      <c>
        <is>
          <t>16.07.2023 18:21:16</t>
        </is>
      </c>
      <c>
        <v>0.608611111</v>
      </c>
      <c>
        <v>3</v>
      </c>
      <c>
        <v>0</v>
      </c>
      <c>
        <v>29</v>
      </c>
      <c>
        <v>12</v>
      </c>
      <c>
        <v>6</v>
      </c>
      <c>
        <v>1</v>
      </c>
      <c>
        <v>2</v>
      </c>
      <c>
        <v>0</v>
      </c>
      <c>
        <v>4.551561733164174</v>
      </c>
      <c>
        <v>0</v>
      </c>
      <c>
        <v>373.34782934267224</v>
      </c>
      <c>
        <v>107.17525375581812</v>
      </c>
      <c>
        <v>17.891403639645414</v>
      </c>
      <c>
        <v>0</v>
      </c>
      <c>
        <v>7.361367104728403</v>
      </c>
      <c>
        <v>0</v>
      </c>
      <c>
        <v>510.3274155760284</v>
      </c>
    </row>
    <row>
      <c>
        <v>2610512</v>
      </c>
      <c>
        <v>1</v>
      </c>
      <c>
        <is>
          <t>MANİSA</t>
        </is>
      </c>
      <c>
        <v>YUNUSEMRE</v>
      </c>
      <c>
        <is>
          <t>Saha Dağıtım Kutusu (SDK)</t>
        </is>
      </c>
      <c>
        <v>DM-13/02 45-71-M00330_A a1b_44925037</v>
      </c>
      <c>
        <v>AG Pano Faz Sigorta Atığı</v>
      </c>
      <c>
        <v>Dağıtım-AG</v>
      </c>
      <c>
        <v>Uzun</v>
      </c>
      <c>
        <v>Şebeke işletmecisi</v>
      </c>
      <c>
        <v>Bildirimsiz</v>
      </c>
      <c>
        <is>
          <t>16.07.2023 11:23:34</t>
        </is>
      </c>
      <c>
        <is>
          <t>16.07.2023 14:19:19</t>
        </is>
      </c>
      <c>
        <v>2.929166666</v>
      </c>
      <c>
        <v>0</v>
      </c>
      <c>
        <v>305</v>
      </c>
      <c>
        <v>0</v>
      </c>
      <c>
        <v>0</v>
      </c>
      <c>
        <v>0</v>
      </c>
      <c>
        <v>18</v>
      </c>
      <c>
        <v>0</v>
      </c>
      <c>
        <v>0</v>
      </c>
      <c>
        <v>0</v>
      </c>
      <c>
        <v>193.42035953539198</v>
      </c>
      <c>
        <v>0</v>
      </c>
      <c>
        <v>0</v>
      </c>
      <c>
        <v>0</v>
      </c>
      <c>
        <v>235.68973887144435</v>
      </c>
      <c>
        <v>0</v>
      </c>
      <c>
        <v>0</v>
      </c>
      <c>
        <v>429.1100984068363</v>
      </c>
    </row>
    <row>
      <c>
        <v>2610867</v>
      </c>
      <c>
        <v>1</v>
      </c>
      <c>
        <is>
          <t>İZMİR</t>
        </is>
      </c>
      <c>
        <v>KİRAZ</v>
      </c>
      <c>
        <is>
          <t>AG Fideri</t>
        </is>
      </c>
      <c>
        <v>UZUNKÖY TR-1 35-31-L00144_A_72255945_72255945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16.07.2023 18:09:05</t>
        </is>
      </c>
      <c>
        <is>
          <t>16.07.2023 21:18:37</t>
        </is>
      </c>
      <c>
        <v>3.158888888</v>
      </c>
      <c>
        <v>0</v>
      </c>
      <c>
        <v>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1.4477536923835495</v>
      </c>
      <c>
        <v>0</v>
      </c>
      <c>
        <v>0</v>
      </c>
      <c>
        <v>0</v>
      </c>
      <c>
        <v>5.219080209995555</v>
      </c>
      <c>
        <v>0</v>
      </c>
      <c>
        <v>0</v>
      </c>
      <c>
        <v>6.666833902379104</v>
      </c>
    </row>
    <row>
      <c>
        <v>2610675</v>
      </c>
      <c>
        <v>1</v>
      </c>
      <c>
        <is>
          <t>MANİSA</t>
        </is>
      </c>
      <c>
        <v>SALİHLİ</v>
      </c>
      <c>
        <is>
          <t>OG Fideri</t>
        </is>
      </c>
      <c>
        <v>KARAPINAR İM 45-78-A00002_HatBaşıAyırıcı_53139294 M05_53139294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16.07.2023 14:31:20</t>
        </is>
      </c>
      <c>
        <is>
          <t>16.07.2023 15:26:35</t>
        </is>
      </c>
      <c>
        <v>0.920833333</v>
      </c>
      <c>
        <v>0</v>
      </c>
      <c>
        <v>0</v>
      </c>
      <c>
        <v>11</v>
      </c>
      <c>
        <v>0</v>
      </c>
      <c>
        <v>10</v>
      </c>
      <c>
        <v>0</v>
      </c>
      <c>
        <v>0</v>
      </c>
      <c>
        <v>0</v>
      </c>
      <c>
        <v>0</v>
      </c>
      <c>
        <v>0</v>
      </c>
      <c>
        <v>47.01137170798938</v>
      </c>
      <c>
        <v>0</v>
      </c>
      <c>
        <v>10.116449110387332</v>
      </c>
      <c>
        <v>0</v>
      </c>
      <c>
        <v>0</v>
      </c>
      <c>
        <v>0</v>
      </c>
      <c>
        <v>57.12782081837672</v>
      </c>
    </row>
    <row>
      <c>
        <v>2610990</v>
      </c>
      <c>
        <v>1</v>
      </c>
      <c>
        <is>
          <t>MANİSA</t>
        </is>
      </c>
      <c>
        <v>YUNUSEMRE</v>
      </c>
      <c>
        <is>
          <t>Saha Dağıtım Kutusu (SDK)</t>
        </is>
      </c>
      <c>
        <v>DM-13/02 45-71-M00330_B b1_44922215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16.07.2023 20:27:20</t>
        </is>
      </c>
      <c>
        <is>
          <t>16.07.2023 20:53:47</t>
        </is>
      </c>
      <c>
        <v>0.440833333</v>
      </c>
      <c>
        <v>0</v>
      </c>
      <c>
        <v>120</v>
      </c>
      <c>
        <v>0</v>
      </c>
      <c>
        <v>0</v>
      </c>
      <c>
        <v>0</v>
      </c>
      <c>
        <v>17</v>
      </c>
      <c>
        <v>0</v>
      </c>
      <c>
        <v>0</v>
      </c>
      <c>
        <v>0</v>
      </c>
      <c>
        <v>14.0794926797166</v>
      </c>
      <c>
        <v>0</v>
      </c>
      <c>
        <v>0</v>
      </c>
      <c>
        <v>0</v>
      </c>
      <c>
        <v>7.688134844912878</v>
      </c>
      <c>
        <v>0</v>
      </c>
      <c>
        <v>0</v>
      </c>
      <c>
        <v>21.76762752462948</v>
      </c>
    </row>
    <row>
      <c>
        <v>2610721</v>
      </c>
      <c>
        <v>1</v>
      </c>
      <c>
        <is>
          <t>MANİSA</t>
        </is>
      </c>
      <c>
        <v>YUNUSEMRE</v>
      </c>
      <c>
        <is>
          <t>AG Fideri</t>
        </is>
      </c>
      <c>
        <v>MURADİYE DM-4/12-A (DİREK TR-1) 45-71-M01872_B_56385440_56385440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16.07.2023 15:29:32</t>
        </is>
      </c>
      <c>
        <is>
          <t>16.07.2023 16:57:40</t>
        </is>
      </c>
      <c>
        <v>1.468888888</v>
      </c>
      <c>
        <v>0</v>
      </c>
      <c>
        <v>53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18.212514704791275</v>
      </c>
      <c>
        <v>0</v>
      </c>
      <c>
        <v>0</v>
      </c>
      <c>
        <v>0</v>
      </c>
      <c>
        <v>8.097719174798458</v>
      </c>
      <c>
        <v>0</v>
      </c>
      <c>
        <v>0</v>
      </c>
      <c>
        <v>26.31023387958973</v>
      </c>
    </row>
    <row>
      <c>
        <v>2610944</v>
      </c>
      <c>
        <v>1</v>
      </c>
      <c>
        <is>
          <t>İZMİR</t>
        </is>
      </c>
      <c>
        <v>URLA</v>
      </c>
      <c>
        <is>
          <t>DM</t>
        </is>
      </c>
      <c>
        <v>GÜLBAHÇE İM 35-19-A00006_TAŞ OCAĞI M06_72213799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16.07.2023 19:32:54</t>
        </is>
      </c>
      <c>
        <is>
          <t>16.07.2023 19:38:07</t>
        </is>
      </c>
      <c>
        <v>0.086944444</v>
      </c>
      <c>
        <v>0</v>
      </c>
      <c>
        <v>0</v>
      </c>
      <c>
        <v>7</v>
      </c>
      <c>
        <v>0</v>
      </c>
      <c>
        <v>8</v>
      </c>
      <c>
        <v>0</v>
      </c>
      <c>
        <v>1</v>
      </c>
      <c>
        <v>0</v>
      </c>
      <c>
        <v>0</v>
      </c>
      <c>
        <v>0</v>
      </c>
      <c>
        <v>0.2493144326105835</v>
      </c>
      <c>
        <v>0</v>
      </c>
      <c>
        <v>3.207470498512395</v>
      </c>
      <c>
        <v>0</v>
      </c>
      <c>
        <v>3.189443509856741</v>
      </c>
      <c>
        <v>0</v>
      </c>
      <c>
        <v>6.646228440979719</v>
      </c>
    </row>
    <row>
      <c>
        <v>2610280</v>
      </c>
      <c>
        <v>1</v>
      </c>
      <c>
        <is>
          <t>MANİSA</t>
        </is>
      </c>
      <c>
        <v>KÖPRÜBAŞI</v>
      </c>
      <c>
        <is>
          <t>KÖK</t>
        </is>
      </c>
      <c>
        <v>UĞURLU KÖK 45-86-M00045_GÜNDOĞDU UĞURLU M02_72226019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16.07.2023 07:04:41</t>
        </is>
      </c>
      <c>
        <is>
          <t>16.07.2023 08:24:15</t>
        </is>
      </c>
      <c>
        <v>1.326111111</v>
      </c>
      <c>
        <v>7</v>
      </c>
      <c>
        <v>305</v>
      </c>
      <c>
        <v>36</v>
      </c>
      <c>
        <v>132</v>
      </c>
      <c>
        <v>6</v>
      </c>
      <c>
        <v>20</v>
      </c>
      <c>
        <v>1</v>
      </c>
      <c>
        <v>0</v>
      </c>
      <c>
        <v>1.330710814558165</v>
      </c>
      <c>
        <v>44.357103815491975</v>
      </c>
      <c>
        <v>566.7363218128407</v>
      </c>
      <c>
        <v>193.07362090945898</v>
      </c>
      <c>
        <v>69.0851020371002</v>
      </c>
      <c>
        <v>14.271257170545613</v>
      </c>
      <c>
        <v>50.41100237068917</v>
      </c>
      <c>
        <v>0</v>
      </c>
      <c>
        <v>939.2651189306849</v>
      </c>
    </row>
    <row>
      <c>
        <v>2610821</v>
      </c>
      <c>
        <v>1</v>
      </c>
      <c>
        <is>
          <t>MANİSA</t>
        </is>
      </c>
      <c>
        <v>SALİHLİ</v>
      </c>
      <c>
        <is>
          <t>AG Fideri</t>
        </is>
      </c>
      <c>
        <v>ADALA TR-2 45-78-M00289_C_91070229_91070229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16.07.2023 17:23:07</t>
        </is>
      </c>
      <c>
        <is>
          <t>16.07.2023 18:43:23</t>
        </is>
      </c>
      <c>
        <v>1.337777777</v>
      </c>
      <c>
        <v>0</v>
      </c>
      <c>
        <v>24</v>
      </c>
      <c>
        <v>0</v>
      </c>
      <c>
        <v>2</v>
      </c>
      <c>
        <v>0</v>
      </c>
      <c>
        <v>7</v>
      </c>
      <c>
        <v>0</v>
      </c>
      <c>
        <v>0</v>
      </c>
      <c>
        <v>0</v>
      </c>
      <c>
        <v>4.889009926685272</v>
      </c>
      <c>
        <v>0</v>
      </c>
      <c>
        <v>32.07549543806164</v>
      </c>
      <c>
        <v>0</v>
      </c>
      <c>
        <v>2.9440101801513023</v>
      </c>
      <c>
        <v>0</v>
      </c>
      <c>
        <v>0</v>
      </c>
      <c>
        <v>39.908515544898215</v>
      </c>
    </row>
    <row>
      <c>
        <v>2610157</v>
      </c>
      <c>
        <v>1</v>
      </c>
      <c>
        <is>
          <t>İZMİR</t>
        </is>
      </c>
      <c>
        <v>MENDERES</v>
      </c>
      <c>
        <is>
          <t>AG Fideri</t>
        </is>
      </c>
      <c>
        <v>KARAKUYU TR-4 35-22-M00292_A_56354145_56354145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16.07.2023 00:30:13</t>
        </is>
      </c>
      <c>
        <is>
          <t>16.07.2023 02:44:53</t>
        </is>
      </c>
      <c>
        <v>2.244444444</v>
      </c>
      <c>
        <v>0</v>
      </c>
      <c>
        <v>13</v>
      </c>
      <c>
        <v>0</v>
      </c>
      <c>
        <v>4</v>
      </c>
      <c>
        <v>0</v>
      </c>
      <c>
        <v>2</v>
      </c>
      <c>
        <v>0</v>
      </c>
      <c>
        <v>0</v>
      </c>
      <c>
        <v>0</v>
      </c>
      <c>
        <v>6.746387473245325</v>
      </c>
      <c>
        <v>0</v>
      </c>
      <c>
        <v>62.53974772658252</v>
      </c>
      <c>
        <v>0</v>
      </c>
      <c>
        <v>1.0779576993122708</v>
      </c>
      <c>
        <v>0</v>
      </c>
      <c>
        <v>0</v>
      </c>
      <c>
        <v>70.3640928991401</v>
      </c>
    </row>
    <row>
      <c>
        <v>2610698</v>
      </c>
      <c>
        <v>1</v>
      </c>
      <c>
        <is>
          <t>MANİSA</t>
        </is>
      </c>
      <c>
        <v>YUNUSEMRE</v>
      </c>
      <c>
        <is>
          <t>OG Fideri</t>
        </is>
      </c>
      <c>
        <v>DM-13/02 45-71-M00330_DAĞITIM TRAFOSU M01_72050126</v>
      </c>
      <c>
        <v>Plansız Kesinti / Müdahale</v>
      </c>
      <c>
        <v>Dağıtım-OG</v>
      </c>
      <c>
        <v>Uzun</v>
      </c>
      <c>
        <v>Şebeke işletmecisi</v>
      </c>
      <c>
        <v>Bildirimsiz</v>
      </c>
      <c>
        <is>
          <t>16.07.2023 14:58:20</t>
        </is>
      </c>
      <c>
        <is>
          <t>16.07.2023 16:34:14</t>
        </is>
      </c>
      <c>
        <v>1.598333333</v>
      </c>
      <c>
        <v>0</v>
      </c>
      <c>
        <v>823</v>
      </c>
      <c>
        <v>0</v>
      </c>
      <c>
        <v>0</v>
      </c>
      <c>
        <v>0</v>
      </c>
      <c>
        <v>72</v>
      </c>
      <c>
        <v>0</v>
      </c>
      <c>
        <v>0</v>
      </c>
      <c>
        <v>0</v>
      </c>
      <c>
        <v>324.56750440398497</v>
      </c>
      <c>
        <v>0</v>
      </c>
      <c>
        <v>0</v>
      </c>
      <c>
        <v>0</v>
      </c>
      <c>
        <v>252.81592720354143</v>
      </c>
      <c>
        <v>0</v>
      </c>
      <c>
        <v>0</v>
      </c>
      <c>
        <v>577.3834316075264</v>
      </c>
    </row>
    <row>
      <c>
        <v>2610529</v>
      </c>
      <c>
        <v>1</v>
      </c>
      <c>
        <is>
          <t>İZMİR</t>
        </is>
      </c>
      <c>
        <v>ÇİĞLİ</v>
      </c>
      <c>
        <is>
          <t>OG Fideri</t>
        </is>
      </c>
      <c>
        <v>M-2088 35-09-M02088_M-250 M04_75653674</v>
      </c>
      <c>
        <v>Şebeke Bakım Çalışması</v>
      </c>
      <c>
        <v>Dağıtım-OG</v>
      </c>
      <c>
        <v>Uzun</v>
      </c>
      <c>
        <v>Şebeke işletmecisi</v>
      </c>
      <c>
        <v>Bildirimli</v>
      </c>
      <c>
        <is>
          <t>16.07.2023 09:01:00</t>
        </is>
      </c>
      <c>
        <is>
          <t>16.07.2023 14:21:21</t>
        </is>
      </c>
      <c>
        <v>5.339166666</v>
      </c>
      <c>
        <v>1</v>
      </c>
      <c>
        <v>744</v>
      </c>
      <c>
        <v>0</v>
      </c>
      <c>
        <v>1</v>
      </c>
      <c>
        <v>15</v>
      </c>
      <c>
        <v>142</v>
      </c>
      <c>
        <v>4</v>
      </c>
      <c>
        <v>1</v>
      </c>
      <c>
        <v>55.32883022217014</v>
      </c>
      <c>
        <v>1092.7273019344275</v>
      </c>
      <c>
        <v>0</v>
      </c>
      <c>
        <v>15.52915394979</v>
      </c>
      <c>
        <v>614.3035296054812</v>
      </c>
      <c>
        <v>1159.6589188037474</v>
      </c>
      <c>
        <v>1500.1904277028284</v>
      </c>
      <c>
        <v>23.351118443872203</v>
      </c>
      <c>
        <v>4461.089280662317</v>
      </c>
    </row>
    <row>
      <c>
        <v>2610489</v>
      </c>
      <c>
        <v>1</v>
      </c>
      <c>
        <is>
          <t>İZMİR</t>
        </is>
      </c>
      <c>
        <v>ÖDEMİŞ</v>
      </c>
      <c>
        <is>
          <t>AG Fideri</t>
        </is>
      </c>
      <c>
        <v>TR-64 GERENLİKUYU 35-15-L00064_A_56370705_56370705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16.07.2023 10:50:48</t>
        </is>
      </c>
      <c>
        <is>
          <t>16.07.2023 13:13:10</t>
        </is>
      </c>
      <c>
        <v>2.372777777</v>
      </c>
      <c>
        <v>0</v>
      </c>
      <c>
        <v>6</v>
      </c>
      <c>
        <v>0</v>
      </c>
      <c>
        <v>11</v>
      </c>
      <c>
        <v>0</v>
      </c>
      <c>
        <v>3</v>
      </c>
      <c>
        <v>0</v>
      </c>
      <c>
        <v>0</v>
      </c>
      <c>
        <v>0</v>
      </c>
      <c>
        <v>6.88408183338729</v>
      </c>
      <c>
        <v>0</v>
      </c>
      <c>
        <v>125.5720187851724</v>
      </c>
      <c>
        <v>0</v>
      </c>
      <c>
        <v>37.91068116733234</v>
      </c>
      <c>
        <v>0</v>
      </c>
      <c>
        <v>0</v>
      </c>
      <c>
        <v>170.36678178589204</v>
      </c>
    </row>
    <row>
      <c>
        <v>2610761</v>
      </c>
      <c>
        <v>1</v>
      </c>
      <c>
        <is>
          <t>İZMİR</t>
        </is>
      </c>
      <c>
        <v>MENEMEN</v>
      </c>
      <c>
        <is>
          <t>Saha Dağıtım Kutusu (SDK)</t>
        </is>
      </c>
      <c>
        <v>MENEMEN DM-7/16 35-28-L00089_A B01_5826006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16.07.2023 16:09:58</t>
        </is>
      </c>
      <c>
        <is>
          <t>16.07.2023 17:24:56</t>
        </is>
      </c>
      <c>
        <v>1.249444444</v>
      </c>
      <c>
        <v>0</v>
      </c>
      <c>
        <v>127</v>
      </c>
      <c>
        <v>0</v>
      </c>
      <c>
        <v>0</v>
      </c>
      <c>
        <v>0</v>
      </c>
      <c>
        <v>16</v>
      </c>
      <c>
        <v>0</v>
      </c>
      <c>
        <v>0</v>
      </c>
      <c>
        <v>0</v>
      </c>
      <c>
        <v>37.63960558859255</v>
      </c>
      <c>
        <v>0</v>
      </c>
      <c>
        <v>0</v>
      </c>
      <c>
        <v>0</v>
      </c>
      <c>
        <v>39.8999073160366</v>
      </c>
      <c>
        <v>0</v>
      </c>
      <c>
        <v>0</v>
      </c>
      <c>
        <v>77.53951290462915</v>
      </c>
    </row>
    <row>
      <c>
        <v>2610263</v>
      </c>
      <c>
        <v>1</v>
      </c>
      <c>
        <is>
          <t>İZMİR</t>
        </is>
      </c>
      <c>
        <v>KEMALPAŞA</v>
      </c>
      <c>
        <is>
          <t>OG Fideri</t>
        </is>
      </c>
      <c>
        <v>TR-28 35-27-M00028_DAHİLİ TRAFO TR-28 M01_66129626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16.07.2023 06:19:05</t>
        </is>
      </c>
      <c>
        <is>
          <t>16.07.2023 08:27:08</t>
        </is>
      </c>
      <c>
        <v>2.134166666</v>
      </c>
      <c>
        <v>0</v>
      </c>
      <c>
        <v>334</v>
      </c>
      <c>
        <v>0</v>
      </c>
      <c>
        <v>0</v>
      </c>
      <c>
        <v>0</v>
      </c>
      <c>
        <v>61</v>
      </c>
      <c>
        <v>0</v>
      </c>
      <c>
        <v>0</v>
      </c>
      <c>
        <v>0</v>
      </c>
      <c>
        <v>111.23215084016962</v>
      </c>
      <c>
        <v>0</v>
      </c>
      <c>
        <v>0</v>
      </c>
      <c>
        <v>0</v>
      </c>
      <c>
        <v>97.15064811510149</v>
      </c>
      <c>
        <v>0</v>
      </c>
      <c>
        <v>0</v>
      </c>
      <c>
        <v>208.3827989552711</v>
      </c>
    </row>
    <row>
      <c>
        <v>2610618</v>
      </c>
      <c>
        <v>1</v>
      </c>
      <c>
        <is>
          <t>MANİSA</t>
        </is>
      </c>
      <c>
        <v>YUNUSEMRE</v>
      </c>
      <c>
        <is>
          <t>Saha Dağıtım Kutusu (SDK)</t>
        </is>
      </c>
      <c>
        <v>MURADİYE TR-1 İSTASYON KABİN 45-71-M00192_A A1_5965474</v>
      </c>
      <c>
        <v>AG Box / Sdk Giriş Sigorta Atığı</v>
      </c>
      <c>
        <v>Dağıtım-AG</v>
      </c>
      <c>
        <v>Uzun</v>
      </c>
      <c>
        <v>Şebeke işletmecisi</v>
      </c>
      <c>
        <v>Bildirimsiz</v>
      </c>
      <c>
        <is>
          <t>16.07.2023 13:26:22</t>
        </is>
      </c>
      <c>
        <is>
          <t>16.07.2023 15:15:53</t>
        </is>
      </c>
      <c>
        <v>1.825277777</v>
      </c>
      <c>
        <v>0</v>
      </c>
      <c>
        <v>238</v>
      </c>
      <c>
        <v>0</v>
      </c>
      <c>
        <v>0</v>
      </c>
      <c>
        <v>0</v>
      </c>
      <c>
        <v>29</v>
      </c>
      <c>
        <v>0</v>
      </c>
      <c>
        <v>0</v>
      </c>
      <c>
        <v>0</v>
      </c>
      <c>
        <v>87.64206149593478</v>
      </c>
      <c>
        <v>0</v>
      </c>
      <c>
        <v>0</v>
      </c>
      <c>
        <v>0</v>
      </c>
      <c>
        <v>48.960047933017584</v>
      </c>
      <c>
        <v>0</v>
      </c>
      <c>
        <v>0</v>
      </c>
      <c>
        <v>136.60210942895236</v>
      </c>
    </row>
    <row>
      <c>
        <v>2611090</v>
      </c>
      <c>
        <v>1</v>
      </c>
      <c>
        <is>
          <t>MANİSA</t>
        </is>
      </c>
      <c>
        <v>ALAŞEHİR</v>
      </c>
      <c>
        <is>
          <t>Saha Dağıtım Kutusu (SDK)</t>
        </is>
      </c>
      <c>
        <v>DM06/TR-5A 45-73-M00090_A a1_45147563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16.07.2023 22:40:27</t>
        </is>
      </c>
      <c>
        <is>
          <t>16.07.2023 23:17:49</t>
        </is>
      </c>
      <c>
        <v>0.622777777</v>
      </c>
      <c>
        <v>0</v>
      </c>
      <c>
        <v>213</v>
      </c>
      <c>
        <v>0</v>
      </c>
      <c>
        <v>0</v>
      </c>
      <c>
        <v>0</v>
      </c>
      <c>
        <v>8</v>
      </c>
      <c>
        <v>0</v>
      </c>
      <c>
        <v>0</v>
      </c>
      <c>
        <v>0</v>
      </c>
      <c>
        <v>33.2795214803425</v>
      </c>
      <c>
        <v>0</v>
      </c>
      <c>
        <v>0</v>
      </c>
      <c>
        <v>0</v>
      </c>
      <c>
        <v>2.955515010306936</v>
      </c>
      <c>
        <v>0</v>
      </c>
      <c>
        <v>0</v>
      </c>
      <c>
        <v>36.235036490649435</v>
      </c>
    </row>
    <row>
      <c>
        <v>2610426</v>
      </c>
      <c>
        <v>1</v>
      </c>
      <c>
        <is>
          <t>İZMİR</t>
        </is>
      </c>
      <c>
        <v>MENDERES</v>
      </c>
      <c>
        <is>
          <t>Kullanıcı Bağlantı Hattı</t>
        </is>
      </c>
      <c>
        <v>DM-2/TR-4 35-22-M00003_955289294_955289294</v>
      </c>
      <c>
        <v>AG Box / Sdk Abone Çıkış Sigorta Atığı</v>
      </c>
      <c>
        <v>Dağıtım-AG</v>
      </c>
      <c>
        <v>Uzun</v>
      </c>
      <c>
        <v>Şebeke işletmecisi</v>
      </c>
      <c>
        <v>Bildirimsiz</v>
      </c>
      <c>
        <is>
          <t>16.07.2023 09:55:11</t>
        </is>
      </c>
      <c>
        <is>
          <t>16.07.2023 10:56:14</t>
        </is>
      </c>
      <c>
        <v>1.0175</v>
      </c>
      <c>
        <v>0</v>
      </c>
      <c>
        <v>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8.083668628219462</v>
      </c>
      <c>
        <v>0</v>
      </c>
      <c>
        <v>0</v>
      </c>
      <c>
        <v>0</v>
      </c>
      <c>
        <v>2.6854034421762103</v>
      </c>
      <c>
        <v>0</v>
      </c>
      <c>
        <v>0</v>
      </c>
      <c>
        <v>10.769072070395673</v>
      </c>
    </row>
    <row>
      <c>
        <v>2611096</v>
      </c>
      <c>
        <v>1</v>
      </c>
      <c>
        <is>
          <t>MANİSA</t>
        </is>
      </c>
      <c>
        <v>GÖRDES</v>
      </c>
      <c>
        <is>
          <t>AG Fideri</t>
        </is>
      </c>
      <c>
        <v>KAYACIK KOŞUBURNU TR-1 45-75-M00216_C_56389140_56389140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16.07.2023 22:56:53</t>
        </is>
      </c>
      <c>
        <is>
          <t>17.07.2023 01:33:11</t>
        </is>
      </c>
      <c>
        <v>2.605</v>
      </c>
      <c>
        <v>0</v>
      </c>
      <c>
        <v>17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5.877702786364952</v>
      </c>
      <c>
        <v>0</v>
      </c>
      <c>
        <v>0.3333589806301535</v>
      </c>
      <c>
        <v>0</v>
      </c>
      <c>
        <v>0</v>
      </c>
      <c>
        <v>0</v>
      </c>
      <c>
        <v>0</v>
      </c>
      <c>
        <v>6.211061766995106</v>
      </c>
    </row>
    <row>
      <c>
        <v>2610449</v>
      </c>
      <c>
        <v>1</v>
      </c>
      <c>
        <is>
          <t>İZMİR</t>
        </is>
      </c>
      <c>
        <v>ÖDEMİŞ</v>
      </c>
      <c>
        <is>
          <t>DM</t>
        </is>
      </c>
      <c>
        <v>İBRAHİMKUYU DM 35-15-M00286_ARITMA M10_67554617</v>
      </c>
      <c>
        <v>Manevra</v>
      </c>
      <c>
        <v>Dağıtım-OG</v>
      </c>
      <c>
        <v>Uzun</v>
      </c>
      <c>
        <v>Şebeke işletmecisi</v>
      </c>
      <c>
        <v>Bildirimsiz</v>
      </c>
      <c>
        <is>
          <t>16.07.2023 10:22:13</t>
        </is>
      </c>
      <c>
        <is>
          <t>16.07.2023 10:56:38</t>
        </is>
      </c>
      <c>
        <v>0.573611111</v>
      </c>
      <c>
        <v>0</v>
      </c>
      <c>
        <v>51</v>
      </c>
      <c>
        <v>51</v>
      </c>
      <c>
        <v>152</v>
      </c>
      <c>
        <v>4</v>
      </c>
      <c>
        <v>55</v>
      </c>
      <c>
        <v>1</v>
      </c>
      <c>
        <v>0</v>
      </c>
      <c>
        <v>0</v>
      </c>
      <c>
        <v>21.46691526984707</v>
      </c>
      <c>
        <v>586.3371653976086</v>
      </c>
      <c>
        <v>442.96489139672343</v>
      </c>
      <c>
        <v>12.787799258513306</v>
      </c>
      <c>
        <v>91.0741450297863</v>
      </c>
      <c>
        <v>120.07335246264137</v>
      </c>
      <c>
        <v>0</v>
      </c>
      <c>
        <v>1274.70426881512</v>
      </c>
    </row>
    <row>
      <c>
        <v>2610283</v>
      </c>
      <c>
        <v>1</v>
      </c>
      <c>
        <is>
          <t>İZMİR</t>
        </is>
      </c>
      <c>
        <v>ÇİĞLİ</v>
      </c>
      <c>
        <is>
          <t>Dağıtım Transformatörü</t>
        </is>
      </c>
      <c>
        <v>M-3520(YATIRIM REZERVE) 35-09-M03520_35-09-M03520_90052709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16.07.2023 07:12:27</t>
        </is>
      </c>
      <c>
        <is>
          <t>16.07.2023 10:32:14</t>
        </is>
      </c>
      <c>
        <v>3.329722222</v>
      </c>
      <c>
        <v>0</v>
      </c>
      <c>
        <v>28</v>
      </c>
      <c>
        <v>0</v>
      </c>
      <c>
        <v>0</v>
      </c>
      <c>
        <v>0</v>
      </c>
      <c>
        <v>251</v>
      </c>
      <c>
        <v>0</v>
      </c>
      <c>
        <v>0</v>
      </c>
      <c>
        <v>0</v>
      </c>
      <c>
        <v>24.563871310754077</v>
      </c>
      <c>
        <v>0</v>
      </c>
      <c>
        <v>0</v>
      </c>
      <c>
        <v>0</v>
      </c>
      <c>
        <v>657.7874509549126</v>
      </c>
      <c>
        <v>0</v>
      </c>
      <c>
        <v>0</v>
      </c>
      <c>
        <v>682.3513222656667</v>
      </c>
    </row>
    <row>
      <c>
        <v>2610306</v>
      </c>
      <c>
        <v>1</v>
      </c>
      <c>
        <is>
          <t>MANİSA</t>
        </is>
      </c>
      <c>
        <v>SARUHANLI</v>
      </c>
      <c>
        <is>
          <t>KÖK</t>
        </is>
      </c>
      <c>
        <v>LÜTFİYE KÖK 45-80-M02970_TST-2 M04_84270462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16.07.2023 07:45:38</t>
        </is>
      </c>
      <c>
        <is>
          <t>16.07.2023 08:00:48</t>
        </is>
      </c>
      <c>
        <v>0.252777777</v>
      </c>
      <c>
        <v>0</v>
      </c>
      <c>
        <v>0</v>
      </c>
      <c>
        <v>15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29.945477824391926</v>
      </c>
      <c>
        <v>0</v>
      </c>
      <c>
        <v>1.9054413278907378</v>
      </c>
      <c>
        <v>0</v>
      </c>
      <c>
        <v>0</v>
      </c>
      <c>
        <v>0</v>
      </c>
      <c>
        <v>31.850919152282664</v>
      </c>
    </row>
    <row>
      <c>
        <v>2610257</v>
      </c>
      <c>
        <v>1</v>
      </c>
      <c>
        <is>
          <t>İZMİR</t>
        </is>
      </c>
      <c>
        <v>SEFERİHİSAR</v>
      </c>
      <c>
        <is>
          <t>DM</t>
        </is>
      </c>
      <c>
        <v>TEPECİK KÖPRÜ DM 35-14-M00332_TEPECİK ÇIKIŞI (M-78) M04_49833812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16.07.2023 06:19:42</t>
        </is>
      </c>
      <c>
        <is>
          <t>16.07.2023 06:45:24</t>
        </is>
      </c>
      <c>
        <v>0.428333333</v>
      </c>
      <c>
        <v>0</v>
      </c>
      <c>
        <v>384</v>
      </c>
      <c>
        <v>0</v>
      </c>
      <c>
        <v>3</v>
      </c>
      <c>
        <v>9</v>
      </c>
      <c>
        <v>24</v>
      </c>
      <c>
        <v>0</v>
      </c>
      <c>
        <v>0</v>
      </c>
      <c>
        <v>0</v>
      </c>
      <c>
        <v>33.082266585722685</v>
      </c>
      <c>
        <v>0</v>
      </c>
      <c>
        <v>1.134484231389129</v>
      </c>
      <c>
        <v>51.514517030279265</v>
      </c>
      <c>
        <v>7.796780877661904</v>
      </c>
      <c>
        <v>0</v>
      </c>
      <c>
        <v>0</v>
      </c>
      <c>
        <v>93.52804872505298</v>
      </c>
    </row>
    <row>
      <c>
        <v>2610861</v>
      </c>
      <c>
        <v>1</v>
      </c>
      <c>
        <is>
          <t>MANİSA</t>
        </is>
      </c>
      <c>
        <v>ŞEHZADELER</v>
      </c>
      <c>
        <is>
          <t>OG Fideri</t>
        </is>
      </c>
      <c>
        <v>ÇINARLIKUYU KÖK 45-71-M00188_HatBaşıAyırıcı_88207040 M02_88207040</v>
      </c>
      <c>
        <v>OG Ayırıcı Arızası</v>
      </c>
      <c>
        <v>Dağıtım-OG</v>
      </c>
      <c>
        <v>Uzun</v>
      </c>
      <c>
        <v>Şebeke işletmecisi</v>
      </c>
      <c>
        <v>Bildirimsiz</v>
      </c>
      <c>
        <is>
          <t>16.07.2023 18:05:31</t>
        </is>
      </c>
      <c>
        <is>
          <t>16.07.2023 23:42:38</t>
        </is>
      </c>
      <c>
        <v>5.618611111</v>
      </c>
      <c>
        <v>2</v>
      </c>
      <c>
        <v>339</v>
      </c>
      <c>
        <v>0</v>
      </c>
      <c>
        <v>13</v>
      </c>
      <c>
        <v>0</v>
      </c>
      <c>
        <v>18</v>
      </c>
      <c>
        <v>0</v>
      </c>
      <c>
        <v>0</v>
      </c>
      <c>
        <v>3.175668533056667</v>
      </c>
      <c>
        <v>290.4689935352805</v>
      </c>
      <c>
        <v>0</v>
      </c>
      <c>
        <v>21.06065228988766</v>
      </c>
      <c>
        <v>0</v>
      </c>
      <c>
        <v>41.049933110764506</v>
      </c>
      <c>
        <v>0</v>
      </c>
      <c>
        <v>0</v>
      </c>
      <c>
        <v>355.7552474689894</v>
      </c>
    </row>
    <row>
      <c>
        <v>2610363</v>
      </c>
      <c>
        <v>1</v>
      </c>
      <c>
        <is>
          <t>İZMİR</t>
        </is>
      </c>
      <c>
        <v>ÇEŞME</v>
      </c>
      <c>
        <is>
          <t>Kullanıcı Bağlantı Hattı</t>
        </is>
      </c>
      <c>
        <v>L-279 ERDİL SİTESİ 35-18-L00279_950460400_950460400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16.07.2023 09:05:13</t>
        </is>
      </c>
      <c>
        <is>
          <t>16.07.2023 14:20:25</t>
        </is>
      </c>
      <c>
        <v>5.253333333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2.837088800369362</v>
      </c>
      <c>
        <v>0</v>
      </c>
      <c>
        <v>0</v>
      </c>
      <c>
        <v>0</v>
      </c>
      <c>
        <v>0</v>
      </c>
      <c>
        <v>0</v>
      </c>
      <c>
        <v>0</v>
      </c>
      <c>
        <v>2.837088800369362</v>
      </c>
    </row>
    <row>
      <c>
        <v>2610804</v>
      </c>
      <c>
        <v>1</v>
      </c>
      <c>
        <is>
          <t>İZMİR</t>
        </is>
      </c>
      <c>
        <v>ALİAĞA</v>
      </c>
      <c>
        <is>
          <t>Dağıtım Transformatörü</t>
        </is>
      </c>
      <c>
        <v>BOZKÖY TR-1 35-17-M00352_35-17-M00352_2349175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16.07.2023 17:06:36</t>
        </is>
      </c>
      <c>
        <is>
          <t>16.07.2023 17:44:44</t>
        </is>
      </c>
      <c>
        <v>0.635555555</v>
      </c>
      <c>
        <v>0</v>
      </c>
      <c>
        <v>94</v>
      </c>
      <c>
        <v>0</v>
      </c>
      <c>
        <v>1</v>
      </c>
      <c>
        <v>0</v>
      </c>
      <c>
        <v>5</v>
      </c>
      <c>
        <v>0</v>
      </c>
      <c>
        <v>0</v>
      </c>
      <c>
        <v>0</v>
      </c>
      <c>
        <v>13.447701186110688</v>
      </c>
      <c>
        <v>0</v>
      </c>
      <c>
        <v>0.15323267382089334</v>
      </c>
      <c>
        <v>0</v>
      </c>
      <c>
        <v>6.256678585291993</v>
      </c>
      <c>
        <v>0</v>
      </c>
      <c>
        <v>0</v>
      </c>
      <c>
        <v>19.857612445223573</v>
      </c>
    </row>
    <row>
      <c>
        <v>2610555</v>
      </c>
      <c>
        <v>1</v>
      </c>
      <c>
        <is>
          <t>MANİSA</t>
        </is>
      </c>
      <c>
        <v>DEMİRCİ</v>
      </c>
      <c>
        <is>
          <t>OG Fideri</t>
        </is>
      </c>
      <c>
        <v>TR-26 45-74-M00026_TR-27 M03_72234404</v>
      </c>
      <c>
        <v>Şebeke Yenileme ve Kapasite Artışı Çalışması</v>
      </c>
      <c>
        <v>Dağıtım-OG</v>
      </c>
      <c>
        <v>Uzun</v>
      </c>
      <c>
        <v>Şebeke işletmecisi</v>
      </c>
      <c>
        <v>Bildirimli</v>
      </c>
      <c>
        <is>
          <t>16.07.2023 12:13:04</t>
        </is>
      </c>
      <c>
        <is>
          <t>16.07.2023 14:11:38</t>
        </is>
      </c>
      <c>
        <v>1.976111111</v>
      </c>
      <c>
        <v>0</v>
      </c>
      <c>
        <v>20</v>
      </c>
      <c>
        <v>0</v>
      </c>
      <c>
        <v>1</v>
      </c>
      <c>
        <v>0</v>
      </c>
      <c>
        <v>17</v>
      </c>
      <c>
        <v>0</v>
      </c>
      <c>
        <v>3</v>
      </c>
      <c>
        <v>0</v>
      </c>
      <c>
        <v>6.542321243236393</v>
      </c>
      <c>
        <v>0</v>
      </c>
      <c>
        <v>0.3823100845486109</v>
      </c>
      <c>
        <v>0</v>
      </c>
      <c>
        <v>18.87802705518027</v>
      </c>
      <c>
        <v>0</v>
      </c>
      <c>
        <v>26.806987176274145</v>
      </c>
      <c>
        <v>52.60964555923942</v>
      </c>
    </row>
    <row>
      <c>
        <v>2610220</v>
      </c>
      <c>
        <v>1</v>
      </c>
      <c>
        <is>
          <t>İZMİR</t>
        </is>
      </c>
      <c>
        <v>MENDERES</v>
      </c>
      <c>
        <is>
          <t>AG Fideri</t>
        </is>
      </c>
      <c>
        <v>ÇUKURALTI M-37 35-25-M00078_A_91313441_91313441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16.07.2023 01:48:56</t>
        </is>
      </c>
      <c>
        <is>
          <t>16.07.2023 03:10:32</t>
        </is>
      </c>
      <c>
        <v>1.36</v>
      </c>
      <c>
        <v>0</v>
      </c>
      <c>
        <v>75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18.562177164276005</v>
      </c>
      <c>
        <v>0</v>
      </c>
      <c>
        <v>0</v>
      </c>
      <c>
        <v>0</v>
      </c>
      <c>
        <v>2.468038948530558</v>
      </c>
      <c>
        <v>0</v>
      </c>
      <c>
        <v>0</v>
      </c>
      <c>
        <v>21.030216112806563</v>
      </c>
    </row>
    <row>
      <c>
        <v>2610346</v>
      </c>
      <c>
        <v>1</v>
      </c>
      <c>
        <is>
          <t>İZMİR</t>
        </is>
      </c>
      <c>
        <v>TİRE</v>
      </c>
      <c>
        <is>
          <t>KÖK</t>
        </is>
      </c>
      <c>
        <v>KÜÇÜKKALE KÖK 35-29-L00036_BÜYÜKKALE L07_2088240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16.07.2023 08:56:21</t>
        </is>
      </c>
      <c>
        <is>
          <t>16.07.2023 09:01:31</t>
        </is>
      </c>
      <c>
        <v>0.086111111</v>
      </c>
      <c>
        <v>0</v>
      </c>
      <c>
        <v>236</v>
      </c>
      <c>
        <v>15</v>
      </c>
      <c>
        <v>48</v>
      </c>
      <c>
        <v>2</v>
      </c>
      <c>
        <v>38</v>
      </c>
      <c>
        <v>1</v>
      </c>
      <c>
        <v>0</v>
      </c>
      <c>
        <v>0</v>
      </c>
      <c>
        <v>3.1942520896241438</v>
      </c>
      <c>
        <v>8.380069173470398</v>
      </c>
      <c>
        <v>20.362914802635444</v>
      </c>
      <c>
        <v>0.8495487976236538</v>
      </c>
      <c>
        <v>4.591563312772333</v>
      </c>
      <c>
        <v>0.025006414803663668</v>
      </c>
      <c>
        <v>0</v>
      </c>
      <c>
        <v>37.40335459092963</v>
      </c>
    </row>
    <row>
      <c>
        <v>2610300</v>
      </c>
      <c>
        <v>1</v>
      </c>
      <c>
        <is>
          <t>İZMİR</t>
        </is>
      </c>
      <c>
        <v>ÖDEMİŞ</v>
      </c>
      <c>
        <is>
          <t>DM</t>
        </is>
      </c>
      <c>
        <v>YOLÜSTÜ İM 35-15-A00002_KÜÇÜKAVULCUK L05_2074343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16.07.2023 07:49:01</t>
        </is>
      </c>
      <c>
        <is>
          <t>16.07.2023 08:09:21</t>
        </is>
      </c>
      <c>
        <v>0.338888888</v>
      </c>
      <c>
        <v>0</v>
      </c>
      <c>
        <v>434</v>
      </c>
      <c>
        <v>25</v>
      </c>
      <c>
        <v>50</v>
      </c>
      <c>
        <v>10</v>
      </c>
      <c>
        <v>127</v>
      </c>
      <c>
        <v>0</v>
      </c>
      <c>
        <v>0</v>
      </c>
      <c>
        <v>0</v>
      </c>
      <c>
        <v>28.013697319427713</v>
      </c>
      <c>
        <v>157.0989821384959</v>
      </c>
      <c>
        <v>67.43775201825824</v>
      </c>
      <c>
        <v>17.844139092476308</v>
      </c>
      <c>
        <v>32.44885539744235</v>
      </c>
      <c>
        <v>0</v>
      </c>
      <c>
        <v>0</v>
      </c>
      <c>
        <v>302.8434259661005</v>
      </c>
    </row>
    <row>
      <c>
        <v>2610323</v>
      </c>
      <c>
        <v>1</v>
      </c>
      <c>
        <is>
          <t>MANİSA</t>
        </is>
      </c>
      <c>
        <v>SOMA</v>
      </c>
      <c>
        <is>
          <t>DM</t>
        </is>
      </c>
      <c>
        <v>SOMA KÖYLER DM-2 45-82-M00125_KÖYLER 34.5 M08_2035836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16.07.2023 08:20:14</t>
        </is>
      </c>
      <c>
        <is>
          <t>16.07.2023 08:32:50</t>
        </is>
      </c>
      <c>
        <v>0.21</v>
      </c>
      <c>
        <v>15</v>
      </c>
      <c>
        <v>890</v>
      </c>
      <c>
        <v>2</v>
      </c>
      <c>
        <v>25</v>
      </c>
      <c>
        <v>4</v>
      </c>
      <c>
        <v>65</v>
      </c>
      <c>
        <v>0</v>
      </c>
      <c>
        <v>0</v>
      </c>
      <c>
        <v>0.5846582160468</v>
      </c>
      <c>
        <v>18.155735562902716</v>
      </c>
      <c>
        <v>0.348866155189104</v>
      </c>
      <c>
        <v>2.46645325752063</v>
      </c>
      <c>
        <v>1.1342367441976198</v>
      </c>
      <c>
        <v>3.5964937676186612</v>
      </c>
      <c>
        <v>0</v>
      </c>
      <c>
        <v>0</v>
      </c>
      <c>
        <v>26.28644370347553</v>
      </c>
    </row>
    <row>
      <c>
        <v>2610655</v>
      </c>
      <c>
        <v>1</v>
      </c>
      <c>
        <is>
          <t>İZMİR</t>
        </is>
      </c>
      <c>
        <v>DİKİLİ</v>
      </c>
      <c>
        <is>
          <t>AG Fideri</t>
        </is>
      </c>
      <c>
        <v>TR-64 35-30-L00064_A_56397607_56397607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16.07.2023 14:01:17</t>
        </is>
      </c>
      <c>
        <is>
          <t>16.07.2023 17:50:39</t>
        </is>
      </c>
      <c>
        <v>3.822777777</v>
      </c>
      <c>
        <v>0</v>
      </c>
      <c>
        <v>41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31.61676506569098</v>
      </c>
      <c>
        <v>0</v>
      </c>
      <c>
        <v>0</v>
      </c>
      <c>
        <v>0</v>
      </c>
      <c>
        <v>0</v>
      </c>
      <c>
        <v>0</v>
      </c>
      <c>
        <v>0</v>
      </c>
      <c>
        <v>31.61676506569098</v>
      </c>
    </row>
    <row>
      <c>
        <v>2610887</v>
      </c>
      <c>
        <v>1</v>
      </c>
      <c>
        <is>
          <t>MANİSA</t>
        </is>
      </c>
      <c>
        <v>ŞEHZADELER</v>
      </c>
      <c>
        <is>
          <t>AG Fideri</t>
        </is>
      </c>
      <c>
        <v>YENİKÖY TR-2 45-71-M01045_A_56352454_56352454</v>
      </c>
      <c>
        <v>Üçüncü Şahısların Vermiş Olduğu Hasarlar</v>
      </c>
      <c>
        <v>Dağıtım-AG</v>
      </c>
      <c>
        <v>Uzun</v>
      </c>
      <c>
        <v>Dışsal</v>
      </c>
      <c>
        <v>Bildirimsiz</v>
      </c>
      <c>
        <is>
          <t>16.07.2023 18:37:16</t>
        </is>
      </c>
      <c>
        <is>
          <t>16.07.2023 23:37:36</t>
        </is>
      </c>
      <c>
        <v>5.005555555</v>
      </c>
      <c>
        <v>0</v>
      </c>
      <c>
        <v>17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14.118007238974908</v>
      </c>
      <c>
        <v>0</v>
      </c>
      <c>
        <v>0</v>
      </c>
      <c>
        <v>0</v>
      </c>
      <c>
        <v>15.005416928817775</v>
      </c>
      <c>
        <v>0</v>
      </c>
      <c>
        <v>0</v>
      </c>
      <c>
        <v>29.123424167792685</v>
      </c>
    </row>
    <row>
      <c>
        <v>2610532</v>
      </c>
      <c>
        <v>1</v>
      </c>
      <c>
        <is>
          <t>İZMİR</t>
        </is>
      </c>
      <c>
        <v>MENDERES</v>
      </c>
      <c>
        <is>
          <t>Kullanıcı Bağlantı Hattı</t>
        </is>
      </c>
      <c>
        <v>TR-52 35-22-M00052_955260910_955260910</v>
      </c>
      <c>
        <v>AG Branşman Yeraltı Kablo Arızası</v>
      </c>
      <c>
        <v>Dağıtım-AG</v>
      </c>
      <c>
        <v>Uzun</v>
      </c>
      <c>
        <v>Şebeke işletmecisi</v>
      </c>
      <c>
        <v>Bildirimsiz</v>
      </c>
      <c>
        <is>
          <t>16.07.2023 11:43:02</t>
        </is>
      </c>
      <c>
        <is>
          <t>16.07.2023 14:23:39</t>
        </is>
      </c>
      <c>
        <v>2.676944444</v>
      </c>
      <c>
        <v>0</v>
      </c>
      <c>
        <v>7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4.661662525196668</v>
      </c>
      <c>
        <v>0</v>
      </c>
      <c>
        <v>0</v>
      </c>
      <c>
        <v>0</v>
      </c>
      <c>
        <v>0</v>
      </c>
      <c>
        <v>0</v>
      </c>
      <c>
        <v>0</v>
      </c>
      <c>
        <v>4.661662525196668</v>
      </c>
    </row>
    <row>
      <c>
        <v>2610592</v>
      </c>
      <c>
        <v>1</v>
      </c>
      <c>
        <is>
          <t>İZMİR</t>
        </is>
      </c>
      <c>
        <v>FOÇA</v>
      </c>
      <c>
        <is>
          <t>Saha Dağıtım Kutusu (SDK)</t>
        </is>
      </c>
      <c>
        <v>FOÇA TR-4 35-23-L00004_42134326 c11b_42054580</v>
      </c>
      <c>
        <v>AG Box / Sdk Giriş Sigorta Atığı</v>
      </c>
      <c>
        <v>Dağıtım-AG</v>
      </c>
      <c>
        <v>Uzun</v>
      </c>
      <c>
        <v>Şebeke işletmecisi</v>
      </c>
      <c>
        <v>Bildirimsiz</v>
      </c>
      <c>
        <is>
          <t>16.07.2023 12:57:35</t>
        </is>
      </c>
      <c>
        <is>
          <t>16.07.2023 15:01:42</t>
        </is>
      </c>
      <c>
        <v>2.068611111</v>
      </c>
      <c>
        <v>0</v>
      </c>
      <c>
        <v>161</v>
      </c>
      <c>
        <v>0</v>
      </c>
      <c>
        <v>1</v>
      </c>
      <c>
        <v>0</v>
      </c>
      <c>
        <v>3</v>
      </c>
      <c>
        <v>0</v>
      </c>
      <c>
        <v>0</v>
      </c>
      <c>
        <v>0</v>
      </c>
      <c>
        <v>79.18260673578065</v>
      </c>
      <c>
        <v>0</v>
      </c>
      <c>
        <v>0.07722372461353674</v>
      </c>
      <c>
        <v>0</v>
      </c>
      <c>
        <v>12.73281014435745</v>
      </c>
      <c>
        <v>0</v>
      </c>
      <c>
        <v>0</v>
      </c>
      <c>
        <v>91.99264060475163</v>
      </c>
    </row>
    <row>
      <c>
        <v>2611093</v>
      </c>
      <c>
        <v>1</v>
      </c>
      <c>
        <is>
          <t>İZMİR</t>
        </is>
      </c>
      <c>
        <v>SELÇUK</v>
      </c>
      <c>
        <is>
          <t>DM</t>
        </is>
      </c>
      <c>
        <v>BELEVİ İM 35-13-A00002_BELEVİ OTOBAN SULAMA L01_2313338</v>
      </c>
      <c>
        <v>Plansız Kesinti / Müdahale</v>
      </c>
      <c>
        <v>Dağıtım-OG</v>
      </c>
      <c>
        <v>Uzun</v>
      </c>
      <c>
        <v>Şebeke işletmecisi</v>
      </c>
      <c>
        <v>Bildirimsiz</v>
      </c>
      <c>
        <is>
          <t>16.07.2023 22:57:22</t>
        </is>
      </c>
      <c>
        <is>
          <t>17.07.2023 00:06:21</t>
        </is>
      </c>
      <c>
        <v>1.149722222</v>
      </c>
      <c>
        <v>1</v>
      </c>
      <c>
        <v>0</v>
      </c>
      <c>
        <v>52</v>
      </c>
      <c>
        <v>18</v>
      </c>
      <c>
        <v>35</v>
      </c>
      <c>
        <v>10</v>
      </c>
      <c>
        <v>1</v>
      </c>
      <c>
        <v>0</v>
      </c>
      <c>
        <v>0.9484771606988277</v>
      </c>
      <c>
        <v>0</v>
      </c>
      <c>
        <v>936.3658489775031</v>
      </c>
      <c>
        <v>29.78512294448541</v>
      </c>
      <c>
        <v>392.6487944720457</v>
      </c>
      <c>
        <v>11.06261563340032</v>
      </c>
      <c>
        <v>77.8983292213118</v>
      </c>
      <c>
        <v>0</v>
      </c>
      <c>
        <v>1448.7091884094452</v>
      </c>
    </row>
    <row>
      <c>
        <v>2610927</v>
      </c>
      <c>
        <v>1</v>
      </c>
      <c>
        <is>
          <t>MANİSA</t>
        </is>
      </c>
      <c>
        <v>ALAŞEHİR</v>
      </c>
      <c>
        <is>
          <t>OG Fideri</t>
        </is>
      </c>
      <c>
        <v>CABBAR FAKILI TR-305 TARIMSAL SULAMA 45-73-M00651_DIREK TIPI TRAFO HUCRESI H01_2090332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16.07.2023 19:17:31</t>
        </is>
      </c>
      <c>
        <is>
          <t>16.07.2023 19:56:15</t>
        </is>
      </c>
      <c>
        <v>0.645555555</v>
      </c>
      <c>
        <v>0</v>
      </c>
      <c>
        <v>0</v>
      </c>
      <c>
        <v>0</v>
      </c>
      <c>
        <v>7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18.22769936782502</v>
      </c>
      <c>
        <v>0</v>
      </c>
      <c>
        <v>0</v>
      </c>
      <c>
        <v>0</v>
      </c>
      <c>
        <v>0</v>
      </c>
      <c>
        <v>18.22769936782502</v>
      </c>
    </row>
    <row>
      <c>
        <v>2610950</v>
      </c>
      <c>
        <v>1</v>
      </c>
      <c>
        <is>
          <t>İZMİR</t>
        </is>
      </c>
      <c>
        <v>KONAK</v>
      </c>
      <c>
        <is>
          <t>Kullanıcı Bağlantı Hattı</t>
        </is>
      </c>
      <c>
        <v>M-2040 35-01-M02040_911693123_911693123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16.07.2023 19:31:17</t>
        </is>
      </c>
      <c>
        <is>
          <t>16.07.2023 20:55:40</t>
        </is>
      </c>
      <c>
        <v>1.406388888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0.2407920809413077</v>
      </c>
      <c>
        <v>0</v>
      </c>
      <c>
        <v>0</v>
      </c>
      <c>
        <v>0</v>
      </c>
      <c>
        <v>0</v>
      </c>
      <c>
        <v>0</v>
      </c>
      <c>
        <v>0</v>
      </c>
      <c>
        <v>0.2407920809413077</v>
      </c>
    </row>
    <row>
      <c>
        <v>2610970</v>
      </c>
      <c>
        <v>1</v>
      </c>
      <c>
        <is>
          <t>İZMİR</t>
        </is>
      </c>
      <c>
        <v>ÖDEMİŞ</v>
      </c>
      <c>
        <is>
          <t>AG Fideri</t>
        </is>
      </c>
      <c>
        <v>TR-75 MUSTAFA MERCAN GRB. 35-15-M00075_A_56372736_56372736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16.07.2023 20:00:54</t>
        </is>
      </c>
      <c>
        <is>
          <t>16.07.2023 21:57:10</t>
        </is>
      </c>
      <c>
        <v>1.937777777</v>
      </c>
      <c>
        <v>0</v>
      </c>
      <c>
        <v>4</v>
      </c>
      <c>
        <v>0</v>
      </c>
      <c>
        <v>2</v>
      </c>
      <c>
        <v>0</v>
      </c>
      <c>
        <v>1</v>
      </c>
      <c>
        <v>0</v>
      </c>
      <c>
        <v>0</v>
      </c>
      <c>
        <v>0</v>
      </c>
      <c>
        <v>2.793347631589455</v>
      </c>
      <c>
        <v>0</v>
      </c>
      <c>
        <v>11.725618445666665</v>
      </c>
      <c>
        <v>0</v>
      </c>
      <c>
        <v>3.541723503303448</v>
      </c>
      <c>
        <v>0</v>
      </c>
      <c>
        <v>0</v>
      </c>
      <c>
        <v>18.06068958055957</v>
      </c>
    </row>
    <row>
      <c>
        <v>2610403</v>
      </c>
      <c>
        <v>1</v>
      </c>
      <c>
        <is>
          <t>İZMİR</t>
        </is>
      </c>
      <c>
        <v>BUCA</v>
      </c>
      <c>
        <is>
          <t>Kullanıcı Bağlantı Hattı</t>
        </is>
      </c>
      <c>
        <v>M-2447 35-03-M02447_956439320_956439320</v>
      </c>
      <c>
        <v>AG Box / Sdk Abone Çıkış Sigorta Atığı</v>
      </c>
      <c>
        <v>Dağıtım-AG</v>
      </c>
      <c>
        <v>Uzun</v>
      </c>
      <c>
        <v>Şebeke işletmecisi</v>
      </c>
      <c>
        <v>Bildirimsiz</v>
      </c>
      <c>
        <is>
          <t>16.07.2023 09:36:19</t>
        </is>
      </c>
      <c>
        <is>
          <t>16.07.2023 14:56:46</t>
        </is>
      </c>
      <c>
        <v>5.340833333</v>
      </c>
      <c>
        <v>0</v>
      </c>
      <c>
        <v>0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8.799167484271111</v>
      </c>
      <c>
        <v>0</v>
      </c>
      <c>
        <v>0</v>
      </c>
      <c>
        <v>8.799167484271111</v>
      </c>
    </row>
    <row>
      <c>
        <v>2610472</v>
      </c>
      <c>
        <v>1</v>
      </c>
      <c>
        <is>
          <t>MANİSA</t>
        </is>
      </c>
      <c>
        <v>YUNUSEMRE</v>
      </c>
      <c>
        <is>
          <t>OG Fideri</t>
        </is>
      </c>
      <c>
        <v>DM-25/17 45-71-M00049_TR-1/45 M04_61319617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16.07.2023 10:46:01</t>
        </is>
      </c>
      <c>
        <is>
          <t>16.07.2023 11:01:37</t>
        </is>
      </c>
      <c>
        <v>0.26</v>
      </c>
      <c>
        <v>0</v>
      </c>
      <c>
        <v>47</v>
      </c>
      <c>
        <v>1</v>
      </c>
      <c>
        <v>23</v>
      </c>
      <c>
        <v>1</v>
      </c>
      <c>
        <v>13</v>
      </c>
      <c>
        <v>0</v>
      </c>
      <c>
        <v>0</v>
      </c>
      <c>
        <v>0</v>
      </c>
      <c>
        <v>6.147915877718849</v>
      </c>
      <c>
        <v>4.977292379613891</v>
      </c>
      <c>
        <v>3.1683917152595233</v>
      </c>
      <c>
        <v>1.7997101318713649</v>
      </c>
      <c>
        <v>2.9700982058169583</v>
      </c>
      <c>
        <v>0</v>
      </c>
      <c>
        <v>0</v>
      </c>
      <c>
        <v>19.063408310280586</v>
      </c>
    </row>
    <row>
      <c>
        <v>2610801</v>
      </c>
      <c>
        <v>1</v>
      </c>
      <c>
        <is>
          <t>MANİSA</t>
        </is>
      </c>
      <c>
        <v>ŞEHZADELER</v>
      </c>
      <c>
        <is>
          <t>DM</t>
        </is>
      </c>
      <c>
        <v>HACI HALİLLER DM 45-71-M00065_SARILAR ÇIRÇIR M05_72237423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16.07.2023 17:02:30</t>
        </is>
      </c>
      <c>
        <is>
          <t>16.07.2023 22:08:23</t>
        </is>
      </c>
      <c>
        <v>5.098055555</v>
      </c>
      <c>
        <v>0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26.400582064473852</v>
      </c>
      <c>
        <v>0</v>
      </c>
      <c>
        <v>0</v>
      </c>
      <c>
        <v>0</v>
      </c>
      <c>
        <v>26.400582064473852</v>
      </c>
    </row>
    <row>
      <c>
        <v>2610409</v>
      </c>
      <c>
        <v>1</v>
      </c>
      <c>
        <is>
          <t>MANİSA</t>
        </is>
      </c>
      <c>
        <v>YUNUSEMRE</v>
      </c>
      <c>
        <is>
          <t>OG Fideri</t>
        </is>
      </c>
      <c>
        <v>ÜÇPINAR DM 45-71-M00183_HatBaşıAyırıcı_93901699 M09_93901699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16.07.2023 09:46:28</t>
        </is>
      </c>
      <c>
        <is>
          <t>16.07.2023 12:50:43</t>
        </is>
      </c>
      <c>
        <v>3.070833333</v>
      </c>
      <c>
        <v>8</v>
      </c>
      <c>
        <v>77</v>
      </c>
      <c>
        <v>35</v>
      </c>
      <c>
        <v>16</v>
      </c>
      <c>
        <v>1</v>
      </c>
      <c>
        <v>7</v>
      </c>
      <c>
        <v>1</v>
      </c>
      <c>
        <v>0</v>
      </c>
      <c>
        <v>8.958474355119453</v>
      </c>
      <c>
        <v>37.48229094719873</v>
      </c>
      <c>
        <v>312.22295024436664</v>
      </c>
      <c>
        <v>59.09701814607198</v>
      </c>
      <c>
        <v>39.07610810532701</v>
      </c>
      <c>
        <v>15.683084764291195</v>
      </c>
      <c>
        <v>4.363349601377452</v>
      </c>
      <c>
        <v>0</v>
      </c>
      <c>
        <v>476.88327616375256</v>
      </c>
    </row>
    <row>
      <c>
        <v>2610509</v>
      </c>
      <c>
        <v>1</v>
      </c>
      <c>
        <is>
          <t>MANİSA</t>
        </is>
      </c>
      <c>
        <v>SOMA</v>
      </c>
      <c>
        <is>
          <t>OG Fideri</t>
        </is>
      </c>
      <c>
        <v>SOMA TR-23 45-82-M00023_TR-26/1-2-3-4-5 M03_83206188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16.07.2023 11:21:45</t>
        </is>
      </c>
      <c>
        <is>
          <t>16.07.2023 12:01:39</t>
        </is>
      </c>
      <c>
        <v>0.665</v>
      </c>
      <c>
        <v>0</v>
      </c>
      <c>
        <v>2285</v>
      </c>
      <c>
        <v>0</v>
      </c>
      <c>
        <v>0</v>
      </c>
      <c>
        <v>0</v>
      </c>
      <c>
        <v>109</v>
      </c>
      <c>
        <v>0</v>
      </c>
      <c>
        <v>0</v>
      </c>
      <c>
        <v>0</v>
      </c>
      <c>
        <v>289.29382477574774</v>
      </c>
      <c>
        <v>0</v>
      </c>
      <c>
        <v>0</v>
      </c>
      <c>
        <v>0</v>
      </c>
      <c>
        <v>73.7396985559173</v>
      </c>
      <c>
        <v>0</v>
      </c>
      <c>
        <v>0</v>
      </c>
      <c>
        <v>363.03352333166504</v>
      </c>
    </row>
    <row>
      <c>
        <v>2610615</v>
      </c>
      <c>
        <v>1</v>
      </c>
      <c>
        <is>
          <t>İZMİR</t>
        </is>
      </c>
      <c>
        <v>BAYINDIR</v>
      </c>
      <c>
        <is>
          <t>AG Fideri</t>
        </is>
      </c>
      <c>
        <v>İBRAHİM SILAY SULAMA GRUBU 35-29-M00265_A_56374597_56374597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16.07.2023 13:26:47</t>
        </is>
      </c>
      <c>
        <is>
          <t>16.07.2023 20:38:07</t>
        </is>
      </c>
      <c>
        <v>7.188888888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260.6583994381349</v>
      </c>
      <c>
        <v>0</v>
      </c>
      <c>
        <v>0</v>
      </c>
      <c>
        <v>0</v>
      </c>
      <c>
        <v>0</v>
      </c>
      <c>
        <v>260.6583994381349</v>
      </c>
    </row>
    <row>
      <c>
        <v>2610907</v>
      </c>
      <c>
        <v>1</v>
      </c>
      <c>
        <is>
          <t>MANİSA</t>
        </is>
      </c>
      <c>
        <v>SARUHANLI</v>
      </c>
      <c>
        <is>
          <t>KÖK</t>
        </is>
      </c>
      <c>
        <v>KAYIŞLAR KÖK 45-80-M00183_KAYIŞLAR M02_72195772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16.07.2023 19:02:31</t>
        </is>
      </c>
      <c>
        <is>
          <t>16.07.2023 19:21:14</t>
        </is>
      </c>
      <c>
        <v>0.311944444</v>
      </c>
      <c>
        <v>0</v>
      </c>
      <c>
        <v>201</v>
      </c>
      <c>
        <v>1</v>
      </c>
      <c>
        <v>32</v>
      </c>
      <c>
        <v>0</v>
      </c>
      <c>
        <v>42</v>
      </c>
      <c>
        <v>0</v>
      </c>
      <c>
        <v>0</v>
      </c>
      <c>
        <v>0</v>
      </c>
      <c>
        <v>14.30070493200464</v>
      </c>
      <c>
        <v>2.8729669992197273</v>
      </c>
      <c>
        <v>49.38913536834502</v>
      </c>
      <c>
        <v>0</v>
      </c>
      <c>
        <v>10.538056868666676</v>
      </c>
      <c>
        <v>0</v>
      </c>
      <c>
        <v>0</v>
      </c>
      <c>
        <v>77.10086416823606</v>
      </c>
    </row>
    <row>
      <c>
        <v>2610366</v>
      </c>
      <c>
        <v>1</v>
      </c>
      <c>
        <is>
          <t>MANİSA</t>
        </is>
      </c>
      <c>
        <v>SOMA</v>
      </c>
      <c>
        <is>
          <t>OG Fideri</t>
        </is>
      </c>
      <c>
        <v>KÜÇÜK GÜNEY TR-1 45-82-M00338_DIREK TIPI TRAFO HUCRESI H01_2082783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16.07.2023 09:13:22</t>
        </is>
      </c>
      <c>
        <is>
          <t>16.07.2023 10:33:25</t>
        </is>
      </c>
      <c>
        <v>1.334166666</v>
      </c>
      <c>
        <v>0</v>
      </c>
      <c>
        <v>51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6.567441138999042</v>
      </c>
      <c>
        <v>0</v>
      </c>
      <c>
        <v>0</v>
      </c>
      <c>
        <v>0</v>
      </c>
      <c>
        <v>0.016719695886748112</v>
      </c>
      <c>
        <v>0</v>
      </c>
      <c>
        <v>0</v>
      </c>
      <c>
        <v>6.5841608348857905</v>
      </c>
    </row>
    <row>
      <c>
        <v>2610750</v>
      </c>
      <c>
        <v>1</v>
      </c>
      <c>
        <is>
          <t>İZMİR</t>
        </is>
      </c>
      <c>
        <v>BORNOVA</v>
      </c>
      <c>
        <is>
          <t>KÖK</t>
        </is>
      </c>
      <c>
        <v>M-1335 KAYADİBİ KÖK 35-02-M01335_M-2625 M07_72281512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16.07.2023 15:56:56</t>
        </is>
      </c>
      <c>
        <is>
          <t>16.07.2023 16:11:22</t>
        </is>
      </c>
      <c>
        <v>0.240555555</v>
      </c>
      <c>
        <v>0</v>
      </c>
      <c>
        <v>606</v>
      </c>
      <c>
        <v>0</v>
      </c>
      <c>
        <v>25</v>
      </c>
      <c>
        <v>0</v>
      </c>
      <c>
        <v>64</v>
      </c>
      <c>
        <v>0</v>
      </c>
      <c>
        <v>0</v>
      </c>
      <c>
        <v>0</v>
      </c>
      <c>
        <v>36.93698623085905</v>
      </c>
      <c>
        <v>0</v>
      </c>
      <c>
        <v>4.110947957494134</v>
      </c>
      <c>
        <v>0</v>
      </c>
      <c>
        <v>13.729882298566356</v>
      </c>
      <c>
        <v>0</v>
      </c>
      <c>
        <v>0</v>
      </c>
      <c>
        <v>54.777816486919534</v>
      </c>
    </row>
    <row>
      <c>
        <v>2610395</v>
      </c>
      <c>
        <v>1</v>
      </c>
      <c>
        <is>
          <t>İZMİR</t>
        </is>
      </c>
      <c>
        <v>MENEMEN</v>
      </c>
      <c>
        <is>
          <t>DM</t>
        </is>
      </c>
      <c>
        <v>TÜRKELLİ DM (TR-4) 35-28-M00368_ALÇUK-2 M03_56298985</v>
      </c>
      <c>
        <v>Manevra</v>
      </c>
      <c>
        <v>Dağıtım-OG</v>
      </c>
      <c>
        <v>Uzun</v>
      </c>
      <c>
        <v>Şebeke işletmecisi</v>
      </c>
      <c>
        <v>Bildirimsiz</v>
      </c>
      <c>
        <is>
          <t>16.07.2023 09:33:20</t>
        </is>
      </c>
      <c>
        <is>
          <t>16.07.2023 09:37:31</t>
        </is>
      </c>
      <c>
        <v>0.069722222</v>
      </c>
      <c>
        <v>1</v>
      </c>
      <c>
        <v>1732</v>
      </c>
      <c>
        <v>7</v>
      </c>
      <c>
        <v>109</v>
      </c>
      <c>
        <v>41</v>
      </c>
      <c>
        <v>182</v>
      </c>
      <c>
        <v>7</v>
      </c>
      <c>
        <v>0</v>
      </c>
      <c>
        <v>0.06786258944391334</v>
      </c>
      <c>
        <v>23.776993262550143</v>
      </c>
      <c>
        <v>3.0722379481065007</v>
      </c>
      <c>
        <v>4.800887724648306</v>
      </c>
      <c>
        <v>112.97013784433864</v>
      </c>
      <c>
        <v>13.597851404005217</v>
      </c>
      <c>
        <v>82.04524911428736</v>
      </c>
      <c>
        <v>0</v>
      </c>
      <c>
        <v>240.3312198873801</v>
      </c>
    </row>
    <row>
      <c>
        <v>2611059</v>
      </c>
      <c>
        <v>1</v>
      </c>
      <c>
        <is>
          <t>MANİSA</t>
        </is>
      </c>
      <c>
        <v>KULA</v>
      </c>
      <c>
        <is>
          <t>OG Fideri</t>
        </is>
      </c>
      <c>
        <v>TR-65 45-77-L00065_TR-73 L02_2109415</v>
      </c>
      <c>
        <v>Plansız Kesinti / Müdahale</v>
      </c>
      <c>
        <v>Dağıtım-OG</v>
      </c>
      <c>
        <v>Uzun</v>
      </c>
      <c>
        <v>Şebeke işletmecisi</v>
      </c>
      <c>
        <v>Bildirimsiz</v>
      </c>
      <c>
        <is>
          <t>16.07.2023 21:37:11</t>
        </is>
      </c>
      <c>
        <is>
          <t>16.07.2023 22:33:09</t>
        </is>
      </c>
      <c>
        <v>0.932777777</v>
      </c>
      <c>
        <v>0</v>
      </c>
      <c>
        <v>86</v>
      </c>
      <c>
        <v>0</v>
      </c>
      <c>
        <v>62</v>
      </c>
      <c>
        <v>2</v>
      </c>
      <c>
        <v>12</v>
      </c>
      <c>
        <v>0</v>
      </c>
      <c>
        <v>0</v>
      </c>
      <c>
        <v>0</v>
      </c>
      <c>
        <v>15.551477883463171</v>
      </c>
      <c>
        <v>0</v>
      </c>
      <c>
        <v>62.28539070484884</v>
      </c>
      <c>
        <v>2.2954089533780544</v>
      </c>
      <c>
        <v>8.78021059632614</v>
      </c>
      <c>
        <v>0</v>
      </c>
      <c>
        <v>0</v>
      </c>
      <c>
        <v>88.9124881380162</v>
      </c>
    </row>
    <row>
      <c>
        <v>2610890</v>
      </c>
      <c>
        <v>1</v>
      </c>
      <c>
        <is>
          <t>MANİSA</t>
        </is>
      </c>
      <c>
        <v>TURGUTLU</v>
      </c>
      <c>
        <is>
          <t>AG Fideri</t>
        </is>
      </c>
      <c>
        <v>TR-2/29 45-83-L00029__72373861_72373861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16.07.2023 18:41:29</t>
        </is>
      </c>
      <c>
        <is>
          <t>16.07.2023 18:54:57</t>
        </is>
      </c>
      <c>
        <v>0.224444444</v>
      </c>
      <c>
        <v>0</v>
      </c>
      <c>
        <v>219</v>
      </c>
      <c>
        <v>0</v>
      </c>
      <c>
        <v>0</v>
      </c>
      <c>
        <v>0</v>
      </c>
      <c>
        <v>77</v>
      </c>
      <c>
        <v>0</v>
      </c>
      <c>
        <v>0</v>
      </c>
      <c>
        <v>0</v>
      </c>
      <c>
        <v>10.986563398721243</v>
      </c>
      <c>
        <v>0</v>
      </c>
      <c>
        <v>0</v>
      </c>
      <c>
        <v>0</v>
      </c>
      <c>
        <v>19.376435164980002</v>
      </c>
      <c>
        <v>0</v>
      </c>
      <c>
        <v>0</v>
      </c>
      <c>
        <v>30.362998563701247</v>
      </c>
    </row>
    <row>
      <c>
        <v>2610372</v>
      </c>
      <c>
        <v>1</v>
      </c>
      <c>
        <is>
          <t>İZMİR</t>
        </is>
      </c>
      <c>
        <v>ÖDEMİŞ</v>
      </c>
      <c>
        <is>
          <t>KÖK</t>
        </is>
      </c>
      <c>
        <v>YALLIOĞLU KÖK 35-15-L00361_YENİKÖY L02_66935957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16.07.2023 09:16:35</t>
        </is>
      </c>
      <c>
        <is>
          <t>16.07.2023 09:40:55</t>
        </is>
      </c>
      <c>
        <v>0.405555555</v>
      </c>
      <c>
        <v>2</v>
      </c>
      <c>
        <v>341</v>
      </c>
      <c>
        <v>23</v>
      </c>
      <c>
        <v>86</v>
      </c>
      <c>
        <v>5</v>
      </c>
      <c>
        <v>70</v>
      </c>
      <c>
        <v>0</v>
      </c>
      <c>
        <v>0</v>
      </c>
      <c>
        <v>0.6266197570045333</v>
      </c>
      <c>
        <v>29.69490790131421</v>
      </c>
      <c>
        <v>42.72723102682274</v>
      </c>
      <c>
        <v>131.6764664343736</v>
      </c>
      <c>
        <v>2.4785970765632146</v>
      </c>
      <c>
        <v>25.473091153549255</v>
      </c>
      <c>
        <v>0</v>
      </c>
      <c>
        <v>0</v>
      </c>
      <c>
        <v>232.67691334962754</v>
      </c>
    </row>
    <row>
      <c>
        <v>2610581</v>
      </c>
      <c>
        <v>1</v>
      </c>
      <c>
        <is>
          <t>İZMİR</t>
        </is>
      </c>
      <c>
        <v>ÇEŞME</v>
      </c>
      <c>
        <is>
          <t>AG Fideri</t>
        </is>
      </c>
      <c>
        <v>L-336 REİSDERE 35-18-L00336_5648349_56354479_56354479</v>
      </c>
      <c>
        <v>AG Klemens Arızası</v>
      </c>
      <c>
        <v>Dağıtım-AG</v>
      </c>
      <c>
        <v>Uzun</v>
      </c>
      <c>
        <v>Şebeke işletmecisi</v>
      </c>
      <c>
        <v>Bildirimsiz</v>
      </c>
      <c>
        <is>
          <t>16.07.2023 12:42:17</t>
        </is>
      </c>
      <c>
        <is>
          <t>16.07.2023 14:19:14</t>
        </is>
      </c>
      <c>
        <v>1.615833333</v>
      </c>
      <c>
        <v>0</v>
      </c>
      <c>
        <v>62</v>
      </c>
      <c>
        <v>0</v>
      </c>
      <c>
        <v>1</v>
      </c>
      <c>
        <v>0</v>
      </c>
      <c>
        <v>14</v>
      </c>
      <c>
        <v>0</v>
      </c>
      <c>
        <v>0</v>
      </c>
      <c>
        <v>0</v>
      </c>
      <c>
        <v>27.111363342564296</v>
      </c>
      <c>
        <v>0</v>
      </c>
      <c>
        <v>0.5060816574488279</v>
      </c>
      <c>
        <v>0</v>
      </c>
      <c>
        <v>26.882978475310985</v>
      </c>
      <c>
        <v>0</v>
      </c>
      <c>
        <v>0</v>
      </c>
      <c>
        <v>54.50042347532411</v>
      </c>
    </row>
    <row>
      <c>
        <v>2610608</v>
      </c>
      <c>
        <v>2</v>
      </c>
      <c>
        <is>
          <t>MANİSA</t>
        </is>
      </c>
      <c>
        <v>AKHİSAR</v>
      </c>
      <c>
        <is>
          <t>OG Fideri</t>
        </is>
      </c>
      <c>
        <v>ERDELLİ TR-2 KÖK 45-72-L00476_HatBaşıAyırıcı_53140131 L04_53140131</v>
      </c>
      <c>
        <v>OG Ayırıcı Arızası</v>
      </c>
      <c>
        <v>Dağıtım-OG</v>
      </c>
      <c>
        <v>Uzun</v>
      </c>
      <c>
        <v>Şebeke işletmecisi</v>
      </c>
      <c>
        <v>Bildirimsiz</v>
      </c>
      <c>
        <is>
          <t>16.07.2023 15:12:51</t>
        </is>
      </c>
      <c>
        <is>
          <t>16.07.2023 17:16:01</t>
        </is>
      </c>
      <c>
        <v>2.052777777</v>
      </c>
      <c>
        <v>0</v>
      </c>
      <c>
        <v>53</v>
      </c>
      <c>
        <v>0</v>
      </c>
      <c>
        <v>7</v>
      </c>
      <c>
        <v>1</v>
      </c>
      <c>
        <v>2</v>
      </c>
      <c>
        <v>0</v>
      </c>
      <c>
        <v>0</v>
      </c>
      <c>
        <v>0</v>
      </c>
      <c>
        <v>15.131941154331773</v>
      </c>
      <c>
        <v>0</v>
      </c>
      <c>
        <v>8.630719669909876</v>
      </c>
      <c>
        <v>65.55348697231804</v>
      </c>
      <c>
        <v>0.22471382254906624</v>
      </c>
      <c>
        <v>0</v>
      </c>
      <c>
        <v>0</v>
      </c>
      <c>
        <v>89.54086161910875</v>
      </c>
    </row>
    <row>
      <c>
        <v>2610249</v>
      </c>
      <c>
        <v>1</v>
      </c>
      <c>
        <is>
          <t>MANİSA</t>
        </is>
      </c>
      <c>
        <v>SOMA</v>
      </c>
      <c>
        <is>
          <t>Dağıtım Transformatörü</t>
        </is>
      </c>
      <c>
        <v>TÜRKPİYALE TR-1 45-82-M00354_45-82-M00354_2359133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16.07.2023 04:38:15</t>
        </is>
      </c>
      <c>
        <is>
          <t>16.07.2023 04:44:54</t>
        </is>
      </c>
      <c>
        <v>0.110833333</v>
      </c>
      <c>
        <v>0</v>
      </c>
      <c>
        <v>47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0.41444020886583877</v>
      </c>
      <c>
        <v>0</v>
      </c>
      <c>
        <v>0</v>
      </c>
      <c>
        <v>0</v>
      </c>
      <c>
        <v>0.0012620621639325002</v>
      </c>
      <c>
        <v>0</v>
      </c>
      <c>
        <v>0</v>
      </c>
      <c>
        <v>0.41570227102977125</v>
      </c>
    </row>
    <row>
      <c>
        <v>2610349</v>
      </c>
      <c>
        <v>1</v>
      </c>
      <c>
        <is>
          <t>MANİSA</t>
        </is>
      </c>
      <c>
        <v>ŞEHZADELER</v>
      </c>
      <c>
        <is>
          <t>DM</t>
        </is>
      </c>
      <c>
        <v>DM-11 45-71-M00280_DM-8 M03_2326959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16.07.2023 08:59:56</t>
        </is>
      </c>
      <c>
        <is>
          <t>16.07.2023 10:24:52</t>
        </is>
      </c>
      <c>
        <v>1.415555555</v>
      </c>
      <c>
        <v>0</v>
      </c>
      <c>
        <v>944</v>
      </c>
      <c>
        <v>0</v>
      </c>
      <c>
        <v>11</v>
      </c>
      <c>
        <v>4</v>
      </c>
      <c>
        <v>197</v>
      </c>
      <c>
        <v>5</v>
      </c>
      <c>
        <v>3</v>
      </c>
      <c>
        <v>0</v>
      </c>
      <c>
        <v>263.5949353760437</v>
      </c>
      <c>
        <v>0</v>
      </c>
      <c>
        <v>12.413250596414096</v>
      </c>
      <c>
        <v>123.68363877405446</v>
      </c>
      <c>
        <v>305.973356850208</v>
      </c>
      <c>
        <v>190.7408673794266</v>
      </c>
      <c>
        <v>56.421801559935254</v>
      </c>
      <c>
        <v>952.8278505360821</v>
      </c>
    </row>
    <row>
      <c>
        <v>2610435</v>
      </c>
      <c>
        <v>1</v>
      </c>
      <c>
        <is>
          <t>İZMİR</t>
        </is>
      </c>
      <c>
        <v>ÇEŞME</v>
      </c>
      <c>
        <is>
          <t>Kullanıcı Bağlantı Hattı</t>
        </is>
      </c>
      <c>
        <v>L-319 BAHÇELİEVLER-2 35-18-L00319_950449611_950449611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16.07.2023 10:05:11</t>
        </is>
      </c>
      <c>
        <is>
          <t>16.07.2023 16:46:43</t>
        </is>
      </c>
      <c>
        <v>6.692222222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1.5247033872977778</v>
      </c>
      <c>
        <v>0</v>
      </c>
      <c>
        <v>0</v>
      </c>
      <c>
        <v>0</v>
      </c>
      <c>
        <v>0</v>
      </c>
      <c>
        <v>0</v>
      </c>
      <c>
        <v>0</v>
      </c>
      <c>
        <v>1.5247033872977778</v>
      </c>
    </row>
    <row>
      <c>
        <v>2610873</v>
      </c>
      <c>
        <v>1</v>
      </c>
      <c>
        <is>
          <t>MANİSA</t>
        </is>
      </c>
      <c>
        <v>AKHİSAR</v>
      </c>
      <c>
        <is>
          <t>DM</t>
        </is>
      </c>
      <c>
        <v>DAĞDERE DM 45-72-M00097_KÖMÜRCÜ M06_2106080</v>
      </c>
      <c>
        <v>OG Fider Açması</v>
      </c>
      <c>
        <v>Dağıtım-OG</v>
      </c>
      <c>
        <v>Kısa</v>
      </c>
      <c>
        <v>Şebeke işletmecisi</v>
      </c>
      <c>
        <v>Bildirimsiz</v>
      </c>
      <c>
        <is>
          <t>16.07.2023 18:16:24</t>
        </is>
      </c>
      <c>
        <is>
          <t>16.07.2023 18:18:59</t>
        </is>
      </c>
      <c>
        <v>0.043055555</v>
      </c>
      <c>
        <v>4</v>
      </c>
      <c>
        <v>895</v>
      </c>
      <c>
        <v>2</v>
      </c>
      <c>
        <v>78</v>
      </c>
      <c>
        <v>3</v>
      </c>
      <c>
        <v>30</v>
      </c>
      <c>
        <v>0</v>
      </c>
      <c>
        <v>0</v>
      </c>
      <c>
        <v>0.04830844665555555</v>
      </c>
      <c>
        <v>4.551774753740706</v>
      </c>
      <c>
        <v>0.3994601680926394</v>
      </c>
      <c>
        <v>1.4550007288997118</v>
      </c>
      <c>
        <v>0.1309728619590625</v>
      </c>
      <c>
        <v>0.37238593731590225</v>
      </c>
      <c>
        <v>0</v>
      </c>
      <c>
        <v>0</v>
      </c>
      <c>
        <v>6.957902896663578</v>
      </c>
    </row>
    <row>
      <c>
        <v>2610827</v>
      </c>
      <c>
        <v>1</v>
      </c>
      <c>
        <is>
          <t>MANİSA</t>
        </is>
      </c>
      <c>
        <v>ALAŞEHİR</v>
      </c>
      <c>
        <is>
          <t>DM</t>
        </is>
      </c>
      <c>
        <v>CABBAR DM 45-73-M00100_DSİ ÇIKIŞ M03_2057597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16.07.2023 17:30:08</t>
        </is>
      </c>
      <c>
        <is>
          <t>16.07.2023 17:35:05</t>
        </is>
      </c>
      <c>
        <v>0.0825</v>
      </c>
      <c>
        <v>10</v>
      </c>
      <c>
        <v>2780</v>
      </c>
      <c>
        <v>45</v>
      </c>
      <c>
        <v>815</v>
      </c>
      <c>
        <v>11</v>
      </c>
      <c>
        <v>185</v>
      </c>
      <c>
        <v>2</v>
      </c>
      <c>
        <v>0</v>
      </c>
      <c>
        <v>0.263114484336</v>
      </c>
      <c>
        <v>48.79074164205089</v>
      </c>
      <c>
        <v>32.13531110831477</v>
      </c>
      <c>
        <v>101.84650938280062</v>
      </c>
      <c>
        <v>5.715516140580808</v>
      </c>
      <c>
        <v>9.868382600474737</v>
      </c>
      <c>
        <v>3.7972084593490165</v>
      </c>
      <c>
        <v>0</v>
      </c>
      <c>
        <v>202.41678381790683</v>
      </c>
    </row>
    <row>
      <c>
        <v>2610495</v>
      </c>
      <c>
        <v>1</v>
      </c>
      <c>
        <is>
          <t>İZMİR</t>
        </is>
      </c>
      <c>
        <v>ÇEŞME</v>
      </c>
      <c>
        <is>
          <t>AG Fideri</t>
        </is>
      </c>
      <c>
        <v>L-439 35-18-L00439_B_91343589_91343589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16.07.2023 11:06:14</t>
        </is>
      </c>
      <c>
        <is>
          <t>16.07.2023 18:06:58</t>
        </is>
      </c>
      <c>
        <v>7.012222222</v>
      </c>
      <c>
        <v>0</v>
      </c>
      <c>
        <v>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49.48106223984334</v>
      </c>
      <c>
        <v>0</v>
      </c>
      <c>
        <v>0</v>
      </c>
      <c>
        <v>0</v>
      </c>
      <c>
        <v>53.52715726546097</v>
      </c>
      <c>
        <v>0</v>
      </c>
      <c>
        <v>0</v>
      </c>
      <c>
        <v>103.00821950530431</v>
      </c>
    </row>
    <row>
      <c>
        <v>2610790</v>
      </c>
      <c>
        <v>1</v>
      </c>
      <c>
        <is>
          <t>İZMİR</t>
        </is>
      </c>
      <c>
        <v>ÇEŞME</v>
      </c>
      <c>
        <is>
          <t>Kullanıcı Bağlantı Hattı</t>
        </is>
      </c>
      <c>
        <v>L-393 YENİ OKUL 35-18-L00393_950448631_950448631</v>
      </c>
      <c>
        <v>AG Branşman Yeraltı Kablo Arızası</v>
      </c>
      <c>
        <v>Dağıtım-AG</v>
      </c>
      <c>
        <v>Uzun</v>
      </c>
      <c>
        <v>Şebeke işletmecisi</v>
      </c>
      <c>
        <v>Bildirimsiz</v>
      </c>
      <c>
        <is>
          <t>16.07.2023 16:42:13</t>
        </is>
      </c>
      <c>
        <is>
          <t>16.07.2023 22:41:21</t>
        </is>
      </c>
      <c>
        <v>5.985555555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2.590140002312288</v>
      </c>
      <c>
        <v>0</v>
      </c>
      <c>
        <v>0</v>
      </c>
      <c>
        <v>0</v>
      </c>
      <c>
        <v>0</v>
      </c>
      <c>
        <v>0</v>
      </c>
      <c>
        <v>0</v>
      </c>
      <c>
        <v>2.590140002312288</v>
      </c>
    </row>
    <row>
      <c>
        <v>2610936</v>
      </c>
      <c>
        <v>1</v>
      </c>
      <c>
        <is>
          <t>İZMİR</t>
        </is>
      </c>
      <c>
        <v>KİRAZ</v>
      </c>
      <c>
        <is>
          <t>AG Fideri</t>
        </is>
      </c>
      <c>
        <v>OVACIK TR-1 35-31-L00151_A_91215524_91215524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16.07.2023 19:27:47</t>
        </is>
      </c>
      <c>
        <is>
          <t>16.07.2023 22:30:26</t>
        </is>
      </c>
      <c>
        <v>3.044166666</v>
      </c>
      <c>
        <v>0</v>
      </c>
      <c>
        <v>19</v>
      </c>
      <c>
        <v>0</v>
      </c>
      <c>
        <v>9</v>
      </c>
      <c>
        <v>0</v>
      </c>
      <c>
        <v>3</v>
      </c>
      <c>
        <v>0</v>
      </c>
      <c>
        <v>0</v>
      </c>
      <c>
        <v>0</v>
      </c>
      <c>
        <v>8.946586074013887</v>
      </c>
      <c>
        <v>0</v>
      </c>
      <c>
        <v>8.977369173017594</v>
      </c>
      <c>
        <v>0</v>
      </c>
      <c>
        <v>6.202240101547355</v>
      </c>
      <c>
        <v>0</v>
      </c>
      <c>
        <v>0</v>
      </c>
      <c>
        <v>24.126195348578833</v>
      </c>
    </row>
    <row>
      <c>
        <v>2610289</v>
      </c>
      <c>
        <v>1</v>
      </c>
      <c>
        <is>
          <t>MANİSA</t>
        </is>
      </c>
      <c>
        <v>SALİHLİ</v>
      </c>
      <c>
        <is>
          <t>OG Fideri</t>
        </is>
      </c>
      <c>
        <v>KORDON KÖK 45-78-M00730_HatBaşıAyırıcı_53133054 M04_53133054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16.07.2023 07:18:59</t>
        </is>
      </c>
      <c>
        <is>
          <t>16.07.2023 09:29:45</t>
        </is>
      </c>
      <c>
        <v>2.179444444</v>
      </c>
      <c>
        <v>1</v>
      </c>
      <c>
        <v>376</v>
      </c>
      <c>
        <v>3</v>
      </c>
      <c>
        <v>20</v>
      </c>
      <c>
        <v>1</v>
      </c>
      <c>
        <v>33</v>
      </c>
      <c>
        <v>0</v>
      </c>
      <c>
        <v>0</v>
      </c>
      <c>
        <v>0.39478791138</v>
      </c>
      <c>
        <v>117.08564289796861</v>
      </c>
      <c>
        <v>51.245116335920265</v>
      </c>
      <c>
        <v>77.79441288541545</v>
      </c>
      <c>
        <v>7.311747094421803</v>
      </c>
      <c>
        <v>12.793905995085732</v>
      </c>
      <c>
        <v>0</v>
      </c>
      <c>
        <v>0</v>
      </c>
      <c>
        <v>266.6256131201919</v>
      </c>
    </row>
    <row>
      <c>
        <v>2610641</v>
      </c>
      <c>
        <v>1</v>
      </c>
      <c>
        <is>
          <t>MANİSA</t>
        </is>
      </c>
      <c>
        <v>AKHİSAR</v>
      </c>
      <c>
        <is>
          <t>KÖK</t>
        </is>
      </c>
      <c>
        <v>SÜLEYMANLI KÖK 45-72-L00299_SÜLEYMANLI PETROL TR KUZEY SAĞ ÇIKIŞI L04_2331424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16.07.2023 13:43:51</t>
        </is>
      </c>
      <c>
        <is>
          <t>16.07.2023 14:33:02</t>
        </is>
      </c>
      <c>
        <v>0.819722222</v>
      </c>
      <c>
        <v>1</v>
      </c>
      <c>
        <v>466</v>
      </c>
      <c>
        <v>0</v>
      </c>
      <c>
        <v>62</v>
      </c>
      <c>
        <v>0</v>
      </c>
      <c>
        <v>64</v>
      </c>
      <c>
        <v>1</v>
      </c>
      <c>
        <v>1</v>
      </c>
      <c>
        <v>0.21501740683333334</v>
      </c>
      <c>
        <v>58.17765540662439</v>
      </c>
      <c>
        <v>0</v>
      </c>
      <c>
        <v>9.74790466653368</v>
      </c>
      <c>
        <v>0</v>
      </c>
      <c>
        <v>21.601978368648467</v>
      </c>
      <c>
        <v>0.43641906892510507</v>
      </c>
      <c>
        <v>2.378433601790778</v>
      </c>
      <c>
        <v>92.55740851935576</v>
      </c>
    </row>
    <row>
      <c>
        <v>2610312</v>
      </c>
      <c>
        <v>1</v>
      </c>
      <c>
        <is>
          <t>MANİSA</t>
        </is>
      </c>
      <c>
        <v>AKHİSAR</v>
      </c>
      <c>
        <is>
          <t>AG Fideri</t>
        </is>
      </c>
      <c>
        <v>KARABÖRGLÜ TR-3 45-72-L00176_A_91446100_91446100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16.07.2023 08:03:23</t>
        </is>
      </c>
      <c>
        <is>
          <t>16.07.2023 13:30:52</t>
        </is>
      </c>
      <c>
        <v>5.458055555</v>
      </c>
      <c>
        <v>0</v>
      </c>
      <c>
        <v>14</v>
      </c>
      <c>
        <v>0</v>
      </c>
      <c>
        <v>17</v>
      </c>
      <c>
        <v>0</v>
      </c>
      <c>
        <v>0</v>
      </c>
      <c>
        <v>0</v>
      </c>
      <c>
        <v>0</v>
      </c>
      <c>
        <v>0</v>
      </c>
      <c>
        <v>21.513689491753677</v>
      </c>
      <c>
        <v>0</v>
      </c>
      <c>
        <v>110.496467641447</v>
      </c>
      <c>
        <v>0</v>
      </c>
      <c>
        <v>0</v>
      </c>
      <c>
        <v>0</v>
      </c>
      <c>
        <v>0</v>
      </c>
      <c>
        <v>132.01015713320066</v>
      </c>
    </row>
    <row>
      <c>
        <v>2610279</v>
      </c>
      <c>
        <v>2</v>
      </c>
      <c>
        <is>
          <t>MANİSA</t>
        </is>
      </c>
      <c>
        <v>SELENDİ</v>
      </c>
      <c>
        <is>
          <t>KÖK</t>
        </is>
      </c>
      <c>
        <v>MIDIKLI KÖK 45-81-M00043_KINIK M03_2328723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16.07.2023 08:51:41</t>
        </is>
      </c>
      <c>
        <is>
          <t>16.07.2023 09:01:00</t>
        </is>
      </c>
      <c>
        <v>0.155277777</v>
      </c>
      <c>
        <v>4</v>
      </c>
      <c>
        <v>262</v>
      </c>
      <c>
        <v>0</v>
      </c>
      <c>
        <v>57</v>
      </c>
      <c>
        <v>3</v>
      </c>
      <c>
        <v>13</v>
      </c>
      <c>
        <v>0</v>
      </c>
      <c>
        <v>0</v>
      </c>
      <c>
        <v>0.1149276524222222</v>
      </c>
      <c>
        <v>4.324700318952256</v>
      </c>
      <c>
        <v>0</v>
      </c>
      <c>
        <v>4.401696350252841</v>
      </c>
      <c>
        <v>0.43460008849694803</v>
      </c>
      <c>
        <v>1.302043423898253</v>
      </c>
      <c>
        <v>0</v>
      </c>
      <c>
        <v>0</v>
      </c>
      <c>
        <v>10.57796783402252</v>
      </c>
    </row>
    <row>
      <c>
        <v>2610432</v>
      </c>
      <c>
        <v>1</v>
      </c>
      <c>
        <is>
          <t>İZMİR</t>
        </is>
      </c>
      <c>
        <v>ALİAĞA</v>
      </c>
      <c>
        <is>
          <t>DM</t>
        </is>
      </c>
      <c>
        <v>KAREL DM 35-17-M00247_EGELİM DM-2 M12_66441977</v>
      </c>
      <c>
        <v>Şebeke Yenileme ve Kapasite Artışı Çalışması</v>
      </c>
      <c>
        <v>Dağıtım-OG</v>
      </c>
      <c>
        <v>Uzun</v>
      </c>
      <c>
        <v>Şebeke işletmecisi</v>
      </c>
      <c>
        <v>Bildirimli</v>
      </c>
      <c>
        <is>
          <t>16.07.2023 10:07:17</t>
        </is>
      </c>
      <c>
        <is>
          <t>16.07.2023 13:25:11</t>
        </is>
      </c>
      <c>
        <v>3.298333333</v>
      </c>
      <c>
        <v>0</v>
      </c>
      <c>
        <v>0</v>
      </c>
      <c>
        <v>0</v>
      </c>
      <c>
        <v>0</v>
      </c>
      <c>
        <v>12</v>
      </c>
      <c>
        <v>1</v>
      </c>
      <c>
        <v>1</v>
      </c>
      <c>
        <v>0</v>
      </c>
      <c>
        <v>0</v>
      </c>
      <c>
        <v>0</v>
      </c>
      <c>
        <v>0</v>
      </c>
      <c>
        <v>0</v>
      </c>
      <c>
        <v>236.98628664092126</v>
      </c>
      <c>
        <v>17.485217257197164</v>
      </c>
      <c>
        <v>976.9169032208295</v>
      </c>
      <c>
        <v>0</v>
      </c>
      <c>
        <v>1231.388407118948</v>
      </c>
    </row>
    <row>
      <c>
        <v>2611139</v>
      </c>
      <c>
        <v>1</v>
      </c>
      <c>
        <is>
          <t>MANİSA</t>
        </is>
      </c>
      <c>
        <v>AKHİSAR</v>
      </c>
      <c>
        <is>
          <t>AG Fideri</t>
        </is>
      </c>
      <c>
        <v>ÇAMÖNÜ TR-5 45-72-L00270_A_56390917_56390917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16.07.2023 23:43:46</t>
        </is>
      </c>
      <c>
        <is>
          <t>17.07.2023 01:33:13</t>
        </is>
      </c>
      <c>
        <v>1.824166666</v>
      </c>
      <c>
        <v>0</v>
      </c>
      <c>
        <v>3</v>
      </c>
      <c>
        <v>0</v>
      </c>
      <c>
        <v>7</v>
      </c>
      <c>
        <v>0</v>
      </c>
      <c>
        <v>1</v>
      </c>
      <c>
        <v>0</v>
      </c>
      <c>
        <v>0</v>
      </c>
      <c>
        <v>0</v>
      </c>
      <c>
        <v>2.991727551005434</v>
      </c>
      <c>
        <v>0</v>
      </c>
      <c>
        <v>5.399523102342522</v>
      </c>
      <c>
        <v>0</v>
      </c>
      <c>
        <v>0.8315918826296309</v>
      </c>
      <c>
        <v>0</v>
      </c>
      <c>
        <v>0</v>
      </c>
      <c>
        <v>9.222842535977588</v>
      </c>
    </row>
    <row>
      <c>
        <v>2610412</v>
      </c>
      <c>
        <v>1</v>
      </c>
      <c>
        <is>
          <t>İZMİR</t>
        </is>
      </c>
      <c>
        <v>ALİAĞA</v>
      </c>
      <c>
        <is>
          <t>DM</t>
        </is>
      </c>
      <c>
        <v>KAREL DM 35-17-M00247_BAZTAŞ DM M05_66441215</v>
      </c>
      <c>
        <v>Şebeke Yenileme ve Kapasite Artışı Çalışması</v>
      </c>
      <c>
        <v>Dağıtım-OG</v>
      </c>
      <c>
        <v>Uzun</v>
      </c>
      <c>
        <v>Şebeke işletmecisi</v>
      </c>
      <c>
        <v>Bildirimli</v>
      </c>
      <c>
        <is>
          <t>16.07.2023 09:51:31</t>
        </is>
      </c>
      <c>
        <is>
          <t>16.07.2023 13:23:04</t>
        </is>
      </c>
      <c>
        <v>3.525833333</v>
      </c>
      <c>
        <v>0</v>
      </c>
      <c>
        <v>99</v>
      </c>
      <c>
        <v>0</v>
      </c>
      <c>
        <v>0</v>
      </c>
      <c>
        <v>8</v>
      </c>
      <c>
        <v>9</v>
      </c>
      <c>
        <v>2</v>
      </c>
      <c>
        <v>0</v>
      </c>
      <c>
        <v>0</v>
      </c>
      <c>
        <v>92.65011995467091</v>
      </c>
      <c>
        <v>0</v>
      </c>
      <c>
        <v>0</v>
      </c>
      <c>
        <v>385.1119227723592</v>
      </c>
      <c>
        <v>27.46287296820843</v>
      </c>
      <c>
        <v>276.32000249311665</v>
      </c>
      <c>
        <v>0</v>
      </c>
      <c>
        <v>781.5449181883553</v>
      </c>
    </row>
    <row>
      <c>
        <v>2610910</v>
      </c>
      <c>
        <v>1</v>
      </c>
      <c>
        <is>
          <t>İZMİR</t>
        </is>
      </c>
      <c>
        <v>ÇEŞME</v>
      </c>
      <c>
        <is>
          <t>Saha Dağıtım Kutusu (SDK)</t>
        </is>
      </c>
      <c>
        <v>L-296 35-18-L00296_6179941 B01_5937846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16.07.2023 18:59:51</t>
        </is>
      </c>
      <c>
        <is>
          <t>16.07.2023 22:33:03</t>
        </is>
      </c>
      <c>
        <v>3.553333333</v>
      </c>
      <c>
        <v>0</v>
      </c>
      <c>
        <v>5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28.400216265834153</v>
      </c>
      <c>
        <v>0</v>
      </c>
      <c>
        <v>0</v>
      </c>
      <c>
        <v>0</v>
      </c>
      <c>
        <v>0</v>
      </c>
      <c>
        <v>0</v>
      </c>
      <c>
        <v>0</v>
      </c>
      <c>
        <v>28.400216265834153</v>
      </c>
    </row>
    <row>
      <c>
        <v>2610163</v>
      </c>
      <c>
        <v>1</v>
      </c>
      <c>
        <is>
          <t>İZMİR</t>
        </is>
      </c>
      <c>
        <v>BALÇOVA</v>
      </c>
      <c>
        <is>
          <t>AG Fideri</t>
        </is>
      </c>
      <c>
        <v>K-3948 35-07-K03948__72410514_72410514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16.07.2023 00:19:12</t>
        </is>
      </c>
      <c>
        <is>
          <t>16.07.2023 02:01:31</t>
        </is>
      </c>
      <c>
        <v>1.705277777</v>
      </c>
      <c>
        <v>0</v>
      </c>
      <c>
        <v>0</v>
      </c>
      <c>
        <v>0</v>
      </c>
      <c>
        <v>0</v>
      </c>
      <c>
        <v>0</v>
      </c>
      <c>
        <v>23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166.27774757817426</v>
      </c>
      <c>
        <v>0</v>
      </c>
      <c>
        <v>0</v>
      </c>
      <c>
        <v>166.27774757817426</v>
      </c>
    </row>
    <row>
      <c>
        <v>2610901</v>
      </c>
      <c>
        <v>2</v>
      </c>
      <c>
        <is>
          <t>İZMİR</t>
        </is>
      </c>
      <c>
        <v>NARLIDERE</v>
      </c>
      <c>
        <is>
          <t>Dağıtım Transformatörü</t>
        </is>
      </c>
      <c>
        <v>K-1854 35-07-K01854_35-07-K01854_65925246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16.07.2023 19:43:19</t>
        </is>
      </c>
      <c>
        <is>
          <t>16.07.2023 19:53:21</t>
        </is>
      </c>
      <c>
        <v>0.167222222</v>
      </c>
      <c>
        <v>0</v>
      </c>
      <c>
        <v>144</v>
      </c>
      <c>
        <v>0</v>
      </c>
      <c>
        <v>3</v>
      </c>
      <c>
        <v>0</v>
      </c>
      <c>
        <v>17</v>
      </c>
      <c>
        <v>0</v>
      </c>
      <c>
        <v>0</v>
      </c>
      <c>
        <v>0</v>
      </c>
      <c>
        <v>27.215757674884184</v>
      </c>
      <c>
        <v>0</v>
      </c>
      <c>
        <v>0.342939645158882</v>
      </c>
      <c>
        <v>0</v>
      </c>
      <c>
        <v>6.053183869089205</v>
      </c>
      <c>
        <v>0</v>
      </c>
      <c>
        <v>0</v>
      </c>
      <c>
        <v>33.61188118913227</v>
      </c>
    </row>
    <row>
      <c>
        <v>2610810</v>
      </c>
      <c>
        <v>1</v>
      </c>
      <c>
        <is>
          <t>İZMİR</t>
        </is>
      </c>
      <c>
        <v>URLA</v>
      </c>
      <c>
        <is>
          <t>AG Fideri</t>
        </is>
      </c>
      <c>
        <v>TR-52 35-19-L00052_9695785_56377000_56377000</v>
      </c>
      <c>
        <v>AG Sehim Bozukluğu</v>
      </c>
      <c>
        <v>Dağıtım-AG</v>
      </c>
      <c>
        <v>Uzun</v>
      </c>
      <c>
        <v>Şebeke işletmecisi</v>
      </c>
      <c>
        <v>Bildirimsiz</v>
      </c>
      <c>
        <is>
          <t>16.07.2023 16:45:07</t>
        </is>
      </c>
      <c>
        <is>
          <t>16.07.2023 17:54:36</t>
        </is>
      </c>
      <c>
        <v>1.158055555</v>
      </c>
      <c>
        <v>0</v>
      </c>
      <c>
        <v>8</v>
      </c>
      <c>
        <v>0</v>
      </c>
      <c>
        <v>3</v>
      </c>
      <c>
        <v>0</v>
      </c>
      <c>
        <v>0</v>
      </c>
      <c>
        <v>0</v>
      </c>
      <c>
        <v>0</v>
      </c>
      <c>
        <v>0</v>
      </c>
      <c>
        <v>2.200409601644066</v>
      </c>
      <c>
        <v>0</v>
      </c>
      <c>
        <v>10.046122319695769</v>
      </c>
      <c>
        <v>0</v>
      </c>
      <c>
        <v>0</v>
      </c>
      <c>
        <v>0</v>
      </c>
      <c>
        <v>0</v>
      </c>
      <c>
        <v>12.246531921339836</v>
      </c>
    </row>
    <row>
      <c>
        <v>2610916</v>
      </c>
      <c>
        <v>1</v>
      </c>
      <c>
        <is>
          <t>İZMİR</t>
        </is>
      </c>
      <c>
        <v>TİRE</v>
      </c>
      <c>
        <is>
          <t>Dağıtım Transformatörü</t>
        </is>
      </c>
      <c>
        <v>GÖKÇEN MEZARLIK YANI TR 35-29-L00775_35-29-L00775_72353685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16.07.2023 19:04:41</t>
        </is>
      </c>
      <c>
        <is>
          <t>16.07.2023 20:14:36</t>
        </is>
      </c>
      <c>
        <v>1.165277777</v>
      </c>
      <c>
        <v>0</v>
      </c>
      <c>
        <v>5</v>
      </c>
      <c>
        <v>0</v>
      </c>
      <c>
        <v>7</v>
      </c>
      <c>
        <v>0</v>
      </c>
      <c>
        <v>10</v>
      </c>
      <c>
        <v>0</v>
      </c>
      <c>
        <v>0</v>
      </c>
      <c>
        <v>0</v>
      </c>
      <c>
        <v>2.7388212197423867</v>
      </c>
      <c>
        <v>0</v>
      </c>
      <c>
        <v>27.94434019872464</v>
      </c>
      <c>
        <v>0</v>
      </c>
      <c>
        <v>34.88619348804849</v>
      </c>
      <c>
        <v>0</v>
      </c>
      <c>
        <v>0</v>
      </c>
      <c>
        <v>65.56935490651551</v>
      </c>
    </row>
    <row>
      <c>
        <v>2610770</v>
      </c>
      <c>
        <v>1</v>
      </c>
      <c>
        <is>
          <t>İZMİR</t>
        </is>
      </c>
      <c>
        <v>BUCA</v>
      </c>
      <c>
        <is>
          <t>AG Fideri</t>
        </is>
      </c>
      <c>
        <v>M-2638 35-03-M02638__95490589_95490589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16.07.2023 16:12:35</t>
        </is>
      </c>
      <c>
        <is>
          <t>16.07.2023 19:48:04</t>
        </is>
      </c>
      <c>
        <v>3.591388888</v>
      </c>
      <c>
        <v>0</v>
      </c>
      <c>
        <v>185</v>
      </c>
      <c>
        <v>0</v>
      </c>
      <c>
        <v>0</v>
      </c>
      <c>
        <v>0</v>
      </c>
      <c>
        <v>12</v>
      </c>
      <c>
        <v>0</v>
      </c>
      <c>
        <v>0</v>
      </c>
      <c>
        <v>0</v>
      </c>
      <c>
        <v>192.3675488999139</v>
      </c>
      <c>
        <v>0</v>
      </c>
      <c>
        <v>0</v>
      </c>
      <c>
        <v>0</v>
      </c>
      <c>
        <v>160.24356320037833</v>
      </c>
      <c>
        <v>0</v>
      </c>
      <c>
        <v>0</v>
      </c>
      <c>
        <v>352.61111210029225</v>
      </c>
    </row>
    <row>
      <c>
        <v>2610724</v>
      </c>
      <c>
        <v>1</v>
      </c>
      <c>
        <is>
          <t>İZMİR</t>
        </is>
      </c>
      <c>
        <v>DİKİLİ</v>
      </c>
      <c>
        <is>
          <t>AG Fideri</t>
        </is>
      </c>
      <c>
        <v>POLYAK TR-2 35-30-L00133_A_56403775_56403775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16.07.2023 15:31:58</t>
        </is>
      </c>
      <c>
        <is>
          <t>16.07.2023 17:25:09</t>
        </is>
      </c>
      <c>
        <v>1.886388888</v>
      </c>
      <c>
        <v>0</v>
      </c>
      <c>
        <v>128</v>
      </c>
      <c>
        <v>0</v>
      </c>
      <c>
        <v>0</v>
      </c>
      <c>
        <v>0</v>
      </c>
      <c>
        <v>12</v>
      </c>
      <c>
        <v>0</v>
      </c>
      <c>
        <v>1</v>
      </c>
      <c>
        <v>0</v>
      </c>
      <c>
        <v>68.81982161912066</v>
      </c>
      <c>
        <v>0</v>
      </c>
      <c>
        <v>0</v>
      </c>
      <c>
        <v>0</v>
      </c>
      <c>
        <v>23.711282900320906</v>
      </c>
      <c>
        <v>0</v>
      </c>
      <c>
        <v>3.1531221642997163</v>
      </c>
      <c>
        <v>95.68422668374129</v>
      </c>
    </row>
    <row>
      <c>
        <v>2610893</v>
      </c>
      <c>
        <v>1</v>
      </c>
      <c>
        <is>
          <t>İZMİR</t>
        </is>
      </c>
      <c>
        <v>TİRE</v>
      </c>
      <c>
        <is>
          <t>AG Fideri</t>
        </is>
      </c>
      <c>
        <v>ÜNAL ŞARLIOĞLU SULAMA GRUBU 35-29-M00245_A_91032864_91032864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16.07.2023 18:40:35</t>
        </is>
      </c>
      <c>
        <is>
          <t>16.07.2023 21:04:20</t>
        </is>
      </c>
      <c>
        <v>2.395833333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106.69532026031085</v>
      </c>
      <c>
        <v>0</v>
      </c>
      <c>
        <v>0</v>
      </c>
      <c>
        <v>0</v>
      </c>
      <c>
        <v>0</v>
      </c>
      <c>
        <v>106.69532026031085</v>
      </c>
    </row>
    <row>
      <c>
        <v>2610206</v>
      </c>
      <c>
        <v>1</v>
      </c>
      <c>
        <is>
          <t>İZMİR</t>
        </is>
      </c>
      <c>
        <v>ÖDEMİŞ</v>
      </c>
      <c>
        <is>
          <t>AG Fideri</t>
        </is>
      </c>
      <c>
        <v>YENİKÖY TR-10 35-15-L00506_A_56406172_56406172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16.07.2023 01:18:06</t>
        </is>
      </c>
      <c>
        <is>
          <t>16.07.2023 03:35:10</t>
        </is>
      </c>
      <c>
        <v>2.284444444</v>
      </c>
      <c>
        <v>0</v>
      </c>
      <c>
        <v>1</v>
      </c>
      <c>
        <v>0</v>
      </c>
      <c>
        <v>2</v>
      </c>
      <c>
        <v>0</v>
      </c>
      <c>
        <v>1</v>
      </c>
      <c>
        <v>0</v>
      </c>
      <c>
        <v>0</v>
      </c>
      <c>
        <v>0</v>
      </c>
      <c>
        <v>0.3390252320584057</v>
      </c>
      <c>
        <v>0</v>
      </c>
      <c>
        <v>17.988273756146146</v>
      </c>
      <c>
        <v>0</v>
      </c>
      <c>
        <v>9.394564242025211</v>
      </c>
      <c>
        <v>0</v>
      </c>
      <c>
        <v>0</v>
      </c>
      <c>
        <v>27.72186323022976</v>
      </c>
    </row>
    <row>
      <c>
        <v>2610933</v>
      </c>
      <c>
        <v>1</v>
      </c>
      <c>
        <is>
          <t>İZMİR</t>
        </is>
      </c>
      <c>
        <v>BAYINDIR</v>
      </c>
      <c>
        <is>
          <t>AG Fideri</t>
        </is>
      </c>
      <c>
        <v>CANLI TR-4 35-20-L00135_11736817_56377425_56377425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16.07.2023 19:25:21</t>
        </is>
      </c>
      <c>
        <is>
          <t>16.07.2023 22:01:27</t>
        </is>
      </c>
      <c>
        <v>2.601666666</v>
      </c>
      <c>
        <v>0</v>
      </c>
      <c>
        <v>22</v>
      </c>
      <c>
        <v>0</v>
      </c>
      <c>
        <v>1</v>
      </c>
      <c>
        <v>0</v>
      </c>
      <c>
        <v>5</v>
      </c>
      <c>
        <v>0</v>
      </c>
      <c>
        <v>0</v>
      </c>
      <c>
        <v>0</v>
      </c>
      <c>
        <v>18.123280687585</v>
      </c>
      <c>
        <v>0</v>
      </c>
      <c>
        <v>11.711092858908831</v>
      </c>
      <c>
        <v>0</v>
      </c>
      <c>
        <v>6.37010555358595</v>
      </c>
      <c>
        <v>0</v>
      </c>
      <c>
        <v>0</v>
      </c>
      <c>
        <v>36.20447910007978</v>
      </c>
    </row>
    <row>
      <c>
        <v>2610352</v>
      </c>
      <c>
        <v>1</v>
      </c>
      <c>
        <is>
          <t>İZMİR</t>
        </is>
      </c>
      <c>
        <v>BORNOVA</v>
      </c>
      <c>
        <is>
          <t>OG Fideri</t>
        </is>
      </c>
      <c>
        <v>M-953 GEÇİT 35-02-M00953_ M03_2336919</v>
      </c>
      <c>
        <v>Şebeke Yenileme ve Kapasite Artışı Çalışması</v>
      </c>
      <c>
        <v>Dağıtım-OG</v>
      </c>
      <c>
        <v>Uzun</v>
      </c>
      <c>
        <v>Şebeke işletmecisi</v>
      </c>
      <c>
        <v>Bildirimli</v>
      </c>
      <c>
        <is>
          <t>16.07.2023 09:02:29</t>
        </is>
      </c>
      <c>
        <is>
          <t>16.07.2023 17:15:24</t>
        </is>
      </c>
      <c>
        <v>8.215277777</v>
      </c>
      <c>
        <v>0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43.72488635755444</v>
      </c>
      <c>
        <v>0</v>
      </c>
      <c>
        <v>0</v>
      </c>
      <c>
        <v>0</v>
      </c>
      <c>
        <v>43.72488635755444</v>
      </c>
    </row>
    <row>
      <c>
        <v>2610730</v>
      </c>
      <c>
        <v>1</v>
      </c>
      <c>
        <is>
          <t>İZMİR</t>
        </is>
      </c>
      <c>
        <v>ÖDEMİŞ</v>
      </c>
      <c>
        <is>
          <t>KÖK</t>
        </is>
      </c>
      <c>
        <v>KAZANLI KÖK 35-15-L00951_KAZANLI KÖYÜ L05_66954515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16.07.2023 15:39:01</t>
        </is>
      </c>
      <c>
        <is>
          <t>16.07.2023 18:08:45</t>
        </is>
      </c>
      <c>
        <v>2.495555555</v>
      </c>
      <c>
        <v>0</v>
      </c>
      <c>
        <v>163</v>
      </c>
      <c>
        <v>0</v>
      </c>
      <c>
        <v>21</v>
      </c>
      <c>
        <v>0</v>
      </c>
      <c>
        <v>27</v>
      </c>
      <c>
        <v>0</v>
      </c>
      <c>
        <v>0</v>
      </c>
      <c>
        <v>0</v>
      </c>
      <c>
        <v>118.7929638354052</v>
      </c>
      <c>
        <v>0</v>
      </c>
      <c>
        <v>75.53123165231075</v>
      </c>
      <c>
        <v>0</v>
      </c>
      <c>
        <v>32.66333920867928</v>
      </c>
      <c>
        <v>0</v>
      </c>
      <c>
        <v>0</v>
      </c>
      <c>
        <v>226.98753469639522</v>
      </c>
    </row>
    <row>
      <c>
        <v>2610830</v>
      </c>
      <c>
        <v>1</v>
      </c>
      <c>
        <is>
          <t>İZMİR</t>
        </is>
      </c>
      <c>
        <v>BERGAMA</v>
      </c>
      <c>
        <is>
          <t>Dağıtım Transformatörü</t>
        </is>
      </c>
      <c>
        <v>TOPÇAM SULAMA TR-13 35-16-M00206_35-16-M00206_2351138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16.07.2023 17:32:44</t>
        </is>
      </c>
      <c>
        <is>
          <t>16.07.2023 19:58:50</t>
        </is>
      </c>
      <c>
        <v>2.435</v>
      </c>
      <c>
        <v>0</v>
      </c>
      <c>
        <v>0</v>
      </c>
      <c>
        <v>0</v>
      </c>
      <c>
        <v>9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117.15426200353426</v>
      </c>
      <c>
        <v>0</v>
      </c>
      <c>
        <v>0</v>
      </c>
      <c>
        <v>0</v>
      </c>
      <c>
        <v>0</v>
      </c>
      <c>
        <v>117.15426200353426</v>
      </c>
    </row>
    <row>
      <c>
        <v>2610143</v>
      </c>
      <c>
        <v>1</v>
      </c>
      <c>
        <is>
          <t>MANİSA</t>
        </is>
      </c>
      <c>
        <v>SALİHLİ</v>
      </c>
      <c>
        <is>
          <t>KÖK</t>
        </is>
      </c>
      <c>
        <v>TAYTAN OFİS KÖK 45-78-M00314_SALİHLİ DM-1 GİRİŞİ (DEMİRKÖPRÜ-1) M011_60669726</v>
      </c>
      <c>
        <v>OG Fider Açması</v>
      </c>
      <c>
        <v>Dağıtım-OG</v>
      </c>
      <c>
        <v>Kısa</v>
      </c>
      <c>
        <v>Şebeke işletmecisi</v>
      </c>
      <c>
        <v>Bildirimsiz</v>
      </c>
      <c>
        <is>
          <t>16.07.2023 00:04:31</t>
        </is>
      </c>
      <c>
        <is>
          <t>16.07.2023 00:05:06</t>
        </is>
      </c>
      <c>
        <v>0.009722222</v>
      </c>
      <c>
        <v>41</v>
      </c>
      <c>
        <v>7831</v>
      </c>
      <c>
        <v>314</v>
      </c>
      <c>
        <v>539</v>
      </c>
      <c>
        <v>99</v>
      </c>
      <c>
        <v>785</v>
      </c>
      <c>
        <v>26</v>
      </c>
      <c>
        <v>3</v>
      </c>
      <c>
        <v>0.18031888191824488</v>
      </c>
      <c>
        <v>13.093217877977498</v>
      </c>
      <c>
        <v>17.7874003010812</v>
      </c>
      <c>
        <v>13.777033829028259</v>
      </c>
      <c>
        <v>6.021682781109729</v>
      </c>
      <c>
        <v>3.707962070742617</v>
      </c>
      <c>
        <v>14.82025705333689</v>
      </c>
      <c>
        <v>0.04756836649306001</v>
      </c>
      <c>
        <v>69.4354411616875</v>
      </c>
    </row>
    <row>
      <c>
        <v>2610146</v>
      </c>
      <c>
        <v>1</v>
      </c>
      <c>
        <is>
          <t>İZMİR</t>
        </is>
      </c>
      <c>
        <v>ÖDEMİŞ</v>
      </c>
      <c>
        <is>
          <t>DM</t>
        </is>
      </c>
      <c>
        <v>İBRAHİMKUYU DM 35-15-M00286_ARITMA M10_67554489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16.07.2023 00:06:43</t>
        </is>
      </c>
      <c>
        <is>
          <t>16.07.2023 00:15:19</t>
        </is>
      </c>
      <c>
        <v>0.143333333</v>
      </c>
      <c>
        <v>0</v>
      </c>
      <c>
        <v>50</v>
      </c>
      <c>
        <v>51</v>
      </c>
      <c>
        <v>145</v>
      </c>
      <c>
        <v>4</v>
      </c>
      <c>
        <v>53</v>
      </c>
      <c>
        <v>1</v>
      </c>
      <c>
        <v>0</v>
      </c>
      <c>
        <v>0</v>
      </c>
      <c>
        <v>5.355711664639397</v>
      </c>
      <c>
        <v>135.00704828634483</v>
      </c>
      <c>
        <v>87.6518570836042</v>
      </c>
      <c>
        <v>2.973132238072907</v>
      </c>
      <c>
        <v>16.715654980727503</v>
      </c>
      <c>
        <v>27.96898362027366</v>
      </c>
      <c>
        <v>0</v>
      </c>
      <c>
        <v>275.6723878736625</v>
      </c>
    </row>
    <row>
      <c>
        <v>2610538</v>
      </c>
      <c>
        <v>1</v>
      </c>
      <c>
        <is>
          <t>MANİSA</t>
        </is>
      </c>
      <c>
        <v>GÖLMARMARA</v>
      </c>
      <c>
        <is>
          <t>DM</t>
        </is>
      </c>
      <c>
        <v>GÖLMARMARA İM 45-85-A00001_BEYLER L25_78516955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16.07.2023 11:48:55</t>
        </is>
      </c>
      <c>
        <is>
          <t>16.07.2023 12:35:22</t>
        </is>
      </c>
      <c>
        <v>0.774166666</v>
      </c>
      <c>
        <v>3</v>
      </c>
      <c>
        <v>577</v>
      </c>
      <c>
        <v>31</v>
      </c>
      <c>
        <v>182</v>
      </c>
      <c>
        <v>4</v>
      </c>
      <c>
        <v>30</v>
      </c>
      <c>
        <v>0</v>
      </c>
      <c>
        <v>0</v>
      </c>
      <c>
        <v>0.575999533769284</v>
      </c>
      <c>
        <v>48.47495422160413</v>
      </c>
      <c>
        <v>88.95573579105526</v>
      </c>
      <c>
        <v>652.352900249749</v>
      </c>
      <c>
        <v>4.782508265165995</v>
      </c>
      <c>
        <v>13.401127318309612</v>
      </c>
      <c>
        <v>0</v>
      </c>
      <c>
        <v>0</v>
      </c>
      <c>
        <v>808.5432253796533</v>
      </c>
    </row>
    <row>
      <c>
        <v>2611079</v>
      </c>
      <c>
        <v>1</v>
      </c>
      <c>
        <is>
          <t>MANİSA</t>
        </is>
      </c>
      <c>
        <v>TURGUTLU</v>
      </c>
      <c>
        <is>
          <t>AG Fideri</t>
        </is>
      </c>
      <c>
        <v>URGANLI TR-4 45-83-M00554_48025146_56353959_56353959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16.07.2023 22:22:42</t>
        </is>
      </c>
      <c>
        <is>
          <t>17.07.2023 02:18:21</t>
        </is>
      </c>
      <c>
        <v>3.9275</v>
      </c>
      <c>
        <v>0</v>
      </c>
      <c>
        <v>17</v>
      </c>
      <c>
        <v>0</v>
      </c>
      <c>
        <v>5</v>
      </c>
      <c>
        <v>0</v>
      </c>
      <c>
        <v>6</v>
      </c>
      <c>
        <v>0</v>
      </c>
      <c>
        <v>0</v>
      </c>
      <c>
        <v>0</v>
      </c>
      <c>
        <v>11.780399550415355</v>
      </c>
      <c>
        <v>0</v>
      </c>
      <c>
        <v>42.1955977936972</v>
      </c>
      <c>
        <v>0</v>
      </c>
      <c>
        <v>0.828059201214388</v>
      </c>
      <c>
        <v>0</v>
      </c>
      <c>
        <v>0</v>
      </c>
      <c>
        <v>54.804056545326944</v>
      </c>
    </row>
    <row>
      <c>
        <v>2610833</v>
      </c>
      <c>
        <v>1</v>
      </c>
      <c>
        <is>
          <t>İZMİR</t>
        </is>
      </c>
      <c>
        <v>BERGAMA</v>
      </c>
      <c>
        <is>
          <t>DM</t>
        </is>
      </c>
      <c>
        <v>KAVŞAK DM TR-154 35-16-L00154_TR-111 ÇIKIŞI L05_66050249</v>
      </c>
      <c>
        <v>Plansız Kesinti / Müdahale</v>
      </c>
      <c>
        <v>Dağıtım-OG</v>
      </c>
      <c>
        <v>Uzun</v>
      </c>
      <c>
        <v>Şebeke işletmecisi</v>
      </c>
      <c>
        <v>Bildirimsiz</v>
      </c>
      <c>
        <is>
          <t>16.07.2023 17:36:42</t>
        </is>
      </c>
      <c>
        <is>
          <t>16.07.2023 17:44:36</t>
        </is>
      </c>
      <c>
        <v>0.131666666</v>
      </c>
      <c>
        <v>0</v>
      </c>
      <c>
        <v>721</v>
      </c>
      <c>
        <v>2</v>
      </c>
      <c>
        <v>27</v>
      </c>
      <c>
        <v>25</v>
      </c>
      <c>
        <v>94</v>
      </c>
      <c>
        <v>0</v>
      </c>
      <c>
        <v>0</v>
      </c>
      <c>
        <v>0</v>
      </c>
      <c>
        <v>18.529257847160483</v>
      </c>
      <c>
        <v>0.206996104701736</v>
      </c>
      <c>
        <v>3.3514372322637946</v>
      </c>
      <c>
        <v>11.163734613632581</v>
      </c>
      <c>
        <v>14.915349879557969</v>
      </c>
      <c>
        <v>0</v>
      </c>
      <c>
        <v>0</v>
      </c>
      <c>
        <v>48.166775677316565</v>
      </c>
    </row>
    <row>
      <c>
        <v>2610309</v>
      </c>
      <c>
        <v>1</v>
      </c>
      <c>
        <is>
          <t>İZMİR</t>
        </is>
      </c>
      <c>
        <v>KEMALPAŞA</v>
      </c>
      <c>
        <is>
          <t>KÖK</t>
        </is>
      </c>
      <c>
        <v>YENMİŞ KÖK 35-27-M00366_KEMALPAŞA T.M. M02_72163650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16.07.2023 07:23:00</t>
        </is>
      </c>
      <c>
        <is>
          <t>16.07.2023 09:06:02</t>
        </is>
      </c>
      <c>
        <v>1.717222222</v>
      </c>
      <c>
        <v>20</v>
      </c>
      <c>
        <v>3582</v>
      </c>
      <c>
        <v>65</v>
      </c>
      <c>
        <v>51</v>
      </c>
      <c>
        <v>105</v>
      </c>
      <c>
        <v>338</v>
      </c>
      <c>
        <v>25</v>
      </c>
      <c>
        <v>0</v>
      </c>
      <c>
        <v>10.423253645034627</v>
      </c>
      <c>
        <v>1091.234298950361</v>
      </c>
      <c>
        <v>316.31452678334267</v>
      </c>
      <c>
        <v>62.234422335127746</v>
      </c>
      <c>
        <v>1932.0433056508516</v>
      </c>
      <c>
        <v>245.33004464434353</v>
      </c>
      <c>
        <v>1557.6810004418217</v>
      </c>
      <c>
        <v>0</v>
      </c>
      <c>
        <v>5215.260852450883</v>
      </c>
    </row>
    <row>
      <c>
        <v>2610976</v>
      </c>
      <c>
        <v>1</v>
      </c>
      <c>
        <is>
          <t>İZMİR</t>
        </is>
      </c>
      <c>
        <v>ÇEŞME</v>
      </c>
      <c>
        <is>
          <t>AG Fideri</t>
        </is>
      </c>
      <c>
        <v>L-425 BELLONA KABİN 35-18-L00425_12294394_56372915_56372915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16.07.2023 20:03:14</t>
        </is>
      </c>
      <c>
        <is>
          <t>17.07.2023 00:09:13</t>
        </is>
      </c>
      <c>
        <v>4.099722222</v>
      </c>
      <c>
        <v>0</v>
      </c>
      <c>
        <v>19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127.19030109392247</v>
      </c>
      <c>
        <v>0</v>
      </c>
      <c>
        <v>0</v>
      </c>
      <c>
        <v>0</v>
      </c>
      <c>
        <v>55.71178750354093</v>
      </c>
      <c>
        <v>0</v>
      </c>
      <c>
        <v>0</v>
      </c>
      <c>
        <v>182.9020885974634</v>
      </c>
    </row>
    <row>
      <c>
        <v>2611019</v>
      </c>
      <c>
        <v>1</v>
      </c>
      <c>
        <is>
          <t>İZMİR</t>
        </is>
      </c>
      <c>
        <v>TORBALI</v>
      </c>
      <c>
        <is>
          <t>DM</t>
        </is>
      </c>
      <c>
        <v>SUBAŞI İM 35-26-A00002_NAİME L03_2304032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16.07.2023 20:55:25</t>
        </is>
      </c>
      <c>
        <is>
          <t>16.07.2023 21:19:42</t>
        </is>
      </c>
      <c>
        <v>0.404722222</v>
      </c>
      <c>
        <v>1</v>
      </c>
      <c>
        <v>294</v>
      </c>
      <c>
        <v>18</v>
      </c>
      <c>
        <v>107</v>
      </c>
      <c>
        <v>12</v>
      </c>
      <c>
        <v>50</v>
      </c>
      <c>
        <v>4</v>
      </c>
      <c>
        <v>0</v>
      </c>
      <c>
        <v>1.044136299915865</v>
      </c>
      <c>
        <v>35.98121264651325</v>
      </c>
      <c>
        <v>156.87931500978434</v>
      </c>
      <c>
        <v>178.2752321419964</v>
      </c>
      <c>
        <v>29.12579874961653</v>
      </c>
      <c>
        <v>39.095364076847105</v>
      </c>
      <c>
        <v>111.1511949400749</v>
      </c>
      <c>
        <v>0</v>
      </c>
      <c>
        <v>551.5522538647483</v>
      </c>
    </row>
    <row>
      <c>
        <v>2611142</v>
      </c>
      <c>
        <v>1</v>
      </c>
      <c>
        <is>
          <t>İZMİR</t>
        </is>
      </c>
      <c>
        <v>BORNOVA</v>
      </c>
      <c>
        <is>
          <t>AG Fideri</t>
        </is>
      </c>
      <c>
        <v>K-3761 35-02-K03761_B_56364257_56364257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16.07.2023 23:38:41</t>
        </is>
      </c>
      <c>
        <is>
          <t>17.07.2023 00:54:58</t>
        </is>
      </c>
      <c>
        <v>1.271388888</v>
      </c>
      <c>
        <v>0</v>
      </c>
      <c>
        <v>257</v>
      </c>
      <c>
        <v>0</v>
      </c>
      <c>
        <v>0</v>
      </c>
      <c>
        <v>0</v>
      </c>
      <c>
        <v>11</v>
      </c>
      <c>
        <v>0</v>
      </c>
      <c>
        <v>0</v>
      </c>
      <c>
        <v>0</v>
      </c>
      <c>
        <v>80.55041774816674</v>
      </c>
      <c>
        <v>0</v>
      </c>
      <c>
        <v>0</v>
      </c>
      <c>
        <v>0</v>
      </c>
      <c>
        <v>6.520919797393714</v>
      </c>
      <c>
        <v>0</v>
      </c>
      <c>
        <v>0</v>
      </c>
      <c>
        <v>87.07133754556045</v>
      </c>
    </row>
    <row>
      <c>
        <v>2611042</v>
      </c>
      <c>
        <v>1</v>
      </c>
      <c>
        <is>
          <t>İZMİR</t>
        </is>
      </c>
      <c>
        <v>BUCA</v>
      </c>
      <c>
        <is>
          <t>OG Fideri</t>
        </is>
      </c>
      <c>
        <v>M-2845 35-03-M02845_M-2846 M05_72156277</v>
      </c>
      <c>
        <v>Yangın</v>
      </c>
      <c>
        <v>Dağıtım-OG</v>
      </c>
      <c>
        <v>Uzun</v>
      </c>
      <c>
        <v>Güvenlik</v>
      </c>
      <c>
        <v>Bildirimsiz</v>
      </c>
      <c>
        <is>
          <t>16.07.2023 21:21:30</t>
        </is>
      </c>
      <c>
        <is>
          <t>16.07.2023 21:52:00</t>
        </is>
      </c>
      <c>
        <v>0.508333333</v>
      </c>
      <c>
        <v>14</v>
      </c>
      <c>
        <v>1406</v>
      </c>
      <c>
        <v>3</v>
      </c>
      <c>
        <v>244</v>
      </c>
      <c>
        <v>10</v>
      </c>
      <c>
        <v>179</v>
      </c>
      <c>
        <v>0</v>
      </c>
      <c>
        <v>0</v>
      </c>
      <c>
        <v>7.05694876147413</v>
      </c>
      <c>
        <v>171.05863172735425</v>
      </c>
      <c>
        <v>18.405954609171083</v>
      </c>
      <c>
        <v>160.2616074930433</v>
      </c>
      <c>
        <v>8.961166509559217</v>
      </c>
      <c>
        <v>74.76769556175064</v>
      </c>
      <c>
        <v>0</v>
      </c>
      <c>
        <v>0</v>
      </c>
      <c>
        <v>440.51200466235264</v>
      </c>
    </row>
    <row>
      <c>
        <v>2610501</v>
      </c>
      <c>
        <v>1</v>
      </c>
      <c>
        <is>
          <t>MANİSA</t>
        </is>
      </c>
      <c>
        <v>ALAŞEHİR</v>
      </c>
      <c>
        <is>
          <t>AG Fideri</t>
        </is>
      </c>
      <c>
        <v>ALAŞEHİR TR-81 45-73-M00081_A_56403628_56403628</v>
      </c>
      <c>
        <v>Üçüncü Şahısların Vermiş Olduğu Hasarlar</v>
      </c>
      <c>
        <v>Dağıtım-AG</v>
      </c>
      <c>
        <v>Uzun</v>
      </c>
      <c>
        <v>Dışsal</v>
      </c>
      <c>
        <v>Bildirimsiz</v>
      </c>
      <c>
        <is>
          <t>16.07.2023 11:06:25</t>
        </is>
      </c>
      <c>
        <is>
          <t>16.07.2023 14:44:36</t>
        </is>
      </c>
      <c>
        <v>3.636388888</v>
      </c>
      <c>
        <v>0</v>
      </c>
      <c>
        <v>42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35.08665182484239</v>
      </c>
      <c>
        <v>0</v>
      </c>
      <c>
        <v>0</v>
      </c>
      <c>
        <v>0</v>
      </c>
      <c>
        <v>7.303097020103238</v>
      </c>
      <c>
        <v>0</v>
      </c>
      <c>
        <v>0</v>
      </c>
      <c>
        <v>42.38974884494563</v>
      </c>
    </row>
    <row>
      <c>
        <v>2610209</v>
      </c>
      <c>
        <v>1</v>
      </c>
      <c>
        <is>
          <t>İZMİR</t>
        </is>
      </c>
      <c>
        <v>BUCA</v>
      </c>
      <c>
        <is>
          <t>AG Fideri</t>
        </is>
      </c>
      <c>
        <v>M-2241 BELENBAŞI TR-1 35-03-M02241__79465668_79465668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16.07.2023 01:28:05</t>
        </is>
      </c>
      <c>
        <is>
          <t>16.07.2023 03:08:33</t>
        </is>
      </c>
      <c>
        <v>1.674444444</v>
      </c>
      <c>
        <v>0</v>
      </c>
      <c>
        <v>120</v>
      </c>
      <c>
        <v>0</v>
      </c>
      <c>
        <v>1</v>
      </c>
      <c>
        <v>0</v>
      </c>
      <c>
        <v>15</v>
      </c>
      <c>
        <v>0</v>
      </c>
      <c>
        <v>0</v>
      </c>
      <c>
        <v>0</v>
      </c>
      <c>
        <v>26.62339905249935</v>
      </c>
      <c>
        <v>0</v>
      </c>
      <c>
        <v>1.3782663972659814</v>
      </c>
      <c>
        <v>0</v>
      </c>
      <c>
        <v>6.767447911080235</v>
      </c>
      <c>
        <v>0</v>
      </c>
      <c>
        <v>0</v>
      </c>
      <c>
        <v>34.769113360845566</v>
      </c>
    </row>
    <row>
      <c>
        <v>2610458</v>
      </c>
      <c>
        <v>1</v>
      </c>
      <c>
        <is>
          <t>İZMİR</t>
        </is>
      </c>
      <c>
        <v>KINIK</v>
      </c>
      <c>
        <is>
          <t>OG Fideri</t>
        </is>
      </c>
      <c>
        <v>BALABAN TAŞLI TR-1 35-24-M00255_ H_49935121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16.07.2023 10:26:15</t>
        </is>
      </c>
      <c>
        <is>
          <t>16.07.2023 12:06:02</t>
        </is>
      </c>
      <c>
        <v>1.663055555</v>
      </c>
      <c>
        <v>0</v>
      </c>
      <c>
        <v>13</v>
      </c>
      <c>
        <v>0</v>
      </c>
      <c>
        <v>0</v>
      </c>
      <c>
        <v>0</v>
      </c>
      <c>
        <v>7</v>
      </c>
      <c>
        <v>0</v>
      </c>
      <c>
        <v>0</v>
      </c>
      <c>
        <v>0</v>
      </c>
      <c>
        <v>37.05767398734338</v>
      </c>
      <c>
        <v>0</v>
      </c>
      <c>
        <v>0</v>
      </c>
      <c>
        <v>0</v>
      </c>
      <c>
        <v>25.183523156596596</v>
      </c>
      <c>
        <v>0</v>
      </c>
      <c>
        <v>0</v>
      </c>
      <c>
        <v>62.24119714393997</v>
      </c>
    </row>
    <row>
      <c>
        <v>2610266</v>
      </c>
      <c>
        <v>1</v>
      </c>
      <c>
        <is>
          <t>İZMİR</t>
        </is>
      </c>
      <c>
        <v>BAYINDIR</v>
      </c>
      <c>
        <is>
          <t>OG Fideri</t>
        </is>
      </c>
      <c>
        <v>ZEYTİNOVA TR-2 35-20-L00308_DIREK TIPI TRAFO HUCRESI H01_2045454</v>
      </c>
      <c>
        <v>Hırsızlık </v>
      </c>
      <c>
        <v>Dağıtım-OG</v>
      </c>
      <c>
        <v>Uzun</v>
      </c>
      <c>
        <v>Şebeke işletmecisi</v>
      </c>
      <c>
        <v>Bildirimsiz</v>
      </c>
      <c>
        <is>
          <t>16.07.2023 06:20:01</t>
        </is>
      </c>
      <c>
        <is>
          <t>16.07.2023 13:36:13</t>
        </is>
      </c>
      <c>
        <v>7.27</v>
      </c>
      <c>
        <v>0</v>
      </c>
      <c>
        <v>181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192.97008785240504</v>
      </c>
      <c>
        <v>0</v>
      </c>
      <c>
        <v>0</v>
      </c>
      <c>
        <v>0</v>
      </c>
      <c>
        <v>2.426225707079483</v>
      </c>
      <c>
        <v>0</v>
      </c>
      <c>
        <v>0</v>
      </c>
      <c>
        <v>195.39631355948453</v>
      </c>
    </row>
    <row>
      <c>
        <v>2610664</v>
      </c>
      <c>
        <v>1</v>
      </c>
      <c>
        <is>
          <t>İZMİR</t>
        </is>
      </c>
      <c>
        <v>URLA</v>
      </c>
      <c>
        <is>
          <t>DM</t>
        </is>
      </c>
      <c>
        <v>ÖZBEK DM (TR-315) 35-19-M00044_AKKUM M06_72140344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16.07.2023 14:20:35</t>
        </is>
      </c>
      <c>
        <is>
          <t>16.07.2023 14:30:01</t>
        </is>
      </c>
      <c>
        <v>0.157222222</v>
      </c>
      <c>
        <v>2</v>
      </c>
      <c>
        <v>990</v>
      </c>
      <c>
        <v>1</v>
      </c>
      <c>
        <v>32</v>
      </c>
      <c>
        <v>5</v>
      </c>
      <c>
        <v>75</v>
      </c>
      <c>
        <v>0</v>
      </c>
      <c>
        <v>0</v>
      </c>
      <c>
        <v>7.329901004476498</v>
      </c>
      <c>
        <v>40.28315287341502</v>
      </c>
      <c>
        <v>0.019948862563765334</v>
      </c>
      <c>
        <v>1.6260699259187847</v>
      </c>
      <c>
        <v>1.5138971655278517</v>
      </c>
      <c>
        <v>18.437797261536407</v>
      </c>
      <c>
        <v>0</v>
      </c>
      <c>
        <v>0</v>
      </c>
      <c>
        <v>69.21076709343832</v>
      </c>
    </row>
    <row>
      <c>
        <v>2610441</v>
      </c>
      <c>
        <v>1</v>
      </c>
      <c>
        <is>
          <t>MANİSA</t>
        </is>
      </c>
      <c>
        <v>ALAŞEHİR</v>
      </c>
      <c>
        <is>
          <t>OG Fideri</t>
        </is>
      </c>
      <c>
        <v>UÇAK KARDEŞLER KÖK 45-73-M00296_HatBaşıAyırıcı_85019950 M02_85019950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16.07.2023 10:15:52</t>
        </is>
      </c>
      <c>
        <is>
          <t>16.07.2023 11:34:47</t>
        </is>
      </c>
      <c>
        <v>1.315277777</v>
      </c>
      <c>
        <v>0</v>
      </c>
      <c>
        <v>0</v>
      </c>
      <c>
        <v>0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188.4095973912703</v>
      </c>
      <c>
        <v>0</v>
      </c>
      <c>
        <v>188.4095973912703</v>
      </c>
    </row>
    <row>
      <c>
        <v>2610773</v>
      </c>
      <c>
        <v>1</v>
      </c>
      <c>
        <is>
          <t>İZMİR</t>
        </is>
      </c>
      <c>
        <v>BUCA</v>
      </c>
      <c>
        <is>
          <t>AG Fideri</t>
        </is>
      </c>
      <c>
        <v>K-3736 35-03-K03736_D_56363265_56363265</v>
      </c>
      <c>
        <v>AG Box / Sdk Giriş Sigorta Atığı</v>
      </c>
      <c>
        <v>Dağıtım-AG</v>
      </c>
      <c>
        <v>Uzun</v>
      </c>
      <c>
        <v>Şebeke işletmecisi</v>
      </c>
      <c>
        <v>Bildirimsiz</v>
      </c>
      <c>
        <is>
          <t>16.07.2023 16:14:21</t>
        </is>
      </c>
      <c>
        <is>
          <t>16.07.2023 20:51:39</t>
        </is>
      </c>
      <c>
        <v>4.621666666</v>
      </c>
      <c>
        <v>0</v>
      </c>
      <c>
        <v>172</v>
      </c>
      <c>
        <v>0</v>
      </c>
      <c>
        <v>0</v>
      </c>
      <c>
        <v>0</v>
      </c>
      <c>
        <v>16</v>
      </c>
      <c>
        <v>0</v>
      </c>
      <c>
        <v>0</v>
      </c>
      <c>
        <v>0</v>
      </c>
      <c>
        <v>181.86417586806968</v>
      </c>
      <c>
        <v>0</v>
      </c>
      <c>
        <v>0</v>
      </c>
      <c>
        <v>0</v>
      </c>
      <c>
        <v>45.05600985208364</v>
      </c>
      <c>
        <v>0</v>
      </c>
      <c>
        <v>0</v>
      </c>
      <c>
        <v>226.9201857201533</v>
      </c>
    </row>
    <row>
      <c>
        <v>2610301</v>
      </c>
      <c>
        <v>1</v>
      </c>
      <c>
        <is>
          <t>MANİSA</t>
        </is>
      </c>
      <c>
        <v>SARIGÖL</v>
      </c>
      <c>
        <is>
          <t>DM</t>
        </is>
      </c>
      <c>
        <v>SARIGÖL DM 45-79-M00069_SELİMİYE FİDERİ M18_2076606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16.07.2023 07:47:50</t>
        </is>
      </c>
      <c>
        <is>
          <t>16.07.2023 07:57:10</t>
        </is>
      </c>
      <c>
        <v>0.155555555</v>
      </c>
      <c>
        <v>2</v>
      </c>
      <c>
        <v>1022</v>
      </c>
      <c>
        <v>17</v>
      </c>
      <c>
        <v>244</v>
      </c>
      <c>
        <v>1</v>
      </c>
      <c>
        <v>60</v>
      </c>
      <c>
        <v>0</v>
      </c>
      <c>
        <v>0</v>
      </c>
      <c>
        <v>0.0478985696</v>
      </c>
      <c>
        <v>24.624187510358837</v>
      </c>
      <c>
        <v>17.2201709951152</v>
      </c>
      <c>
        <v>157.10234305769885</v>
      </c>
      <c>
        <v>0.2083787800457067</v>
      </c>
      <c>
        <v>3.250655599644444</v>
      </c>
      <c>
        <v>0</v>
      </c>
      <c>
        <v>0</v>
      </c>
      <c>
        <v>202.45363451246303</v>
      </c>
    </row>
    <row>
      <c>
        <v>2610842</v>
      </c>
      <c>
        <v>1</v>
      </c>
      <c>
        <is>
          <t>İZMİR</t>
        </is>
      </c>
      <c>
        <v>BUCA</v>
      </c>
      <c>
        <is>
          <t>AG Fideri</t>
        </is>
      </c>
      <c>
        <v>K-2745 35-03-K02745_B_56364009_56364009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16.07.2023 17:42:11</t>
        </is>
      </c>
      <c>
        <is>
          <t>16.07.2023 19:54:35</t>
        </is>
      </c>
      <c>
        <v>2.206666666</v>
      </c>
      <c>
        <v>0</v>
      </c>
      <c>
        <v>86</v>
      </c>
      <c>
        <v>0</v>
      </c>
      <c>
        <v>0</v>
      </c>
      <c>
        <v>0</v>
      </c>
      <c>
        <v>79</v>
      </c>
      <c>
        <v>0</v>
      </c>
      <c>
        <v>0</v>
      </c>
      <c>
        <v>0</v>
      </c>
      <c>
        <v>42.14672275150477</v>
      </c>
      <c>
        <v>0</v>
      </c>
      <c>
        <v>0</v>
      </c>
      <c>
        <v>0</v>
      </c>
      <c>
        <v>85.47330082030678</v>
      </c>
      <c>
        <v>0</v>
      </c>
      <c>
        <v>0</v>
      </c>
      <c>
        <v>127.62002357181154</v>
      </c>
    </row>
    <row>
      <c>
        <v>2610842</v>
      </c>
      <c>
        <v>2</v>
      </c>
      <c>
        <is>
          <t>İZMİR</t>
        </is>
      </c>
      <c>
        <v>BUCA</v>
      </c>
      <c>
        <is>
          <t>Dağıtım Transformatörü</t>
        </is>
      </c>
      <c>
        <v>K-2745 35-03-K02745_35-03-K02745_41968158</v>
      </c>
      <c>
        <v>Plansız Kesinti / Müdahale</v>
      </c>
      <c>
        <v>Dağıtım-AG</v>
      </c>
      <c>
        <v>Kısa</v>
      </c>
      <c>
        <v>Şebeke işletmecisi</v>
      </c>
      <c>
        <v>Bildirimsiz</v>
      </c>
      <c>
        <is>
          <t>16.07.2023 19:54:35</t>
        </is>
      </c>
      <c>
        <is>
          <t>16.07.2023 19:55:51</t>
        </is>
      </c>
      <c>
        <v>0.021111111</v>
      </c>
      <c>
        <v>0</v>
      </c>
      <c>
        <v>1139</v>
      </c>
      <c>
        <v>0</v>
      </c>
      <c>
        <v>0</v>
      </c>
      <c>
        <v>0</v>
      </c>
      <c>
        <v>158</v>
      </c>
      <c>
        <v>0</v>
      </c>
      <c>
        <v>0</v>
      </c>
      <c>
        <v>0</v>
      </c>
      <c>
        <v>5.19104881089313</v>
      </c>
      <c>
        <v>0</v>
      </c>
      <c>
        <v>0</v>
      </c>
      <c>
        <v>0</v>
      </c>
      <c>
        <v>3.1709575901477747</v>
      </c>
      <c>
        <v>0</v>
      </c>
      <c>
        <v>0</v>
      </c>
      <c>
        <v>8.362006401040905</v>
      </c>
    </row>
    <row>
      <c>
        <v>2610819</v>
      </c>
      <c>
        <v>1</v>
      </c>
      <c>
        <is>
          <t>MANİSA</t>
        </is>
      </c>
      <c>
        <v>YUNUSEMRE</v>
      </c>
      <c>
        <is>
          <t>Saha Dağıtım Kutusu (SDK)</t>
        </is>
      </c>
      <c>
        <v>DM-13/02 45-71-M00330_A a1b_44925037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16.07.2023 17:17:44</t>
        </is>
      </c>
      <c>
        <is>
          <t>16.07.2023 19:10:32</t>
        </is>
      </c>
      <c>
        <v>1.88</v>
      </c>
      <c>
        <v>0</v>
      </c>
      <c>
        <v>305</v>
      </c>
      <c>
        <v>0</v>
      </c>
      <c>
        <v>0</v>
      </c>
      <c>
        <v>0</v>
      </c>
      <c>
        <v>18</v>
      </c>
      <c>
        <v>0</v>
      </c>
      <c>
        <v>0</v>
      </c>
      <c>
        <v>0</v>
      </c>
      <c>
        <v>139.57880578949317</v>
      </c>
      <c>
        <v>0</v>
      </c>
      <c>
        <v>0</v>
      </c>
      <c>
        <v>0</v>
      </c>
      <c>
        <v>153.94452864314573</v>
      </c>
      <c>
        <v>0</v>
      </c>
      <c>
        <v>0</v>
      </c>
      <c>
        <v>293.5233344326389</v>
      </c>
    </row>
    <row>
      <c>
        <v>2610796</v>
      </c>
      <c>
        <v>1</v>
      </c>
      <c>
        <is>
          <t>İZMİR</t>
        </is>
      </c>
      <c>
        <v>BERGAMA</v>
      </c>
      <c>
        <is>
          <t>DM</t>
        </is>
      </c>
      <c>
        <v>AHMETBEYLER DM 35-16-M00154_TIRMANLAR M04_82985658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16.07.2023 17:00:17</t>
        </is>
      </c>
      <c>
        <is>
          <t>16.07.2023 17:17:38</t>
        </is>
      </c>
      <c>
        <v>0.289166666</v>
      </c>
      <c>
        <v>4</v>
      </c>
      <c>
        <v>1118</v>
      </c>
      <c>
        <v>25</v>
      </c>
      <c>
        <v>19</v>
      </c>
      <c>
        <v>10</v>
      </c>
      <c>
        <v>123</v>
      </c>
      <c>
        <v>0</v>
      </c>
      <c>
        <v>0</v>
      </c>
      <c>
        <v>0.24052317951196672</v>
      </c>
      <c>
        <v>35.03463680526187</v>
      </c>
      <c>
        <v>16.67566226482502</v>
      </c>
      <c>
        <v>2.695499740835062</v>
      </c>
      <c>
        <v>7.082344527797186</v>
      </c>
      <c>
        <v>13.799460624787454</v>
      </c>
      <c>
        <v>0</v>
      </c>
      <c>
        <v>0</v>
      </c>
      <c>
        <v>75.52812714301857</v>
      </c>
    </row>
    <row>
      <c>
        <v>2611028</v>
      </c>
      <c>
        <v>1</v>
      </c>
      <c>
        <is>
          <t>MANİSA</t>
        </is>
      </c>
      <c>
        <v>KULA</v>
      </c>
      <c>
        <is>
          <t>Dağıtım Transformatörü</t>
        </is>
      </c>
      <c>
        <v>TR-76 45-77-L00076_45-77-L00076_2367120</v>
      </c>
      <c>
        <v>AG Atlama Kopuğu</v>
      </c>
      <c>
        <v>Dağıtım-AG</v>
      </c>
      <c>
        <v>Uzun</v>
      </c>
      <c>
        <v>Şebeke işletmecisi</v>
      </c>
      <c>
        <v>Bildirimsiz</v>
      </c>
      <c>
        <is>
          <t>16.07.2023 21:04:49</t>
        </is>
      </c>
      <c>
        <is>
          <t>16.07.2023 21:37:10</t>
        </is>
      </c>
      <c>
        <v>0.539166666</v>
      </c>
      <c>
        <v>0</v>
      </c>
      <c>
        <v>0</v>
      </c>
      <c>
        <v>0</v>
      </c>
      <c>
        <v>1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0.3085263551536863</v>
      </c>
      <c>
        <v>0</v>
      </c>
      <c>
        <v>1.2493841103873915</v>
      </c>
      <c>
        <v>0</v>
      </c>
      <c>
        <v>0</v>
      </c>
      <c>
        <v>1.5579104655410778</v>
      </c>
    </row>
    <row>
      <c>
        <v>2611088</v>
      </c>
      <c>
        <v>1</v>
      </c>
      <c>
        <is>
          <t>İZMİR</t>
        </is>
      </c>
      <c>
        <v>MENDERES</v>
      </c>
      <c>
        <is>
          <t>Kullanıcı Bağlantı Hattı</t>
        </is>
      </c>
      <c>
        <v>GÜMÜLDÜR M-21 35-25-M00021_947285351_947285351</v>
      </c>
      <c>
        <v>AG Branşman Yeraltı Kablo Arızası</v>
      </c>
      <c>
        <v>Dağıtım-AG</v>
      </c>
      <c>
        <v>Uzun</v>
      </c>
      <c>
        <v>Şebeke işletmecisi</v>
      </c>
      <c>
        <v>Bildirimsiz</v>
      </c>
      <c>
        <is>
          <t>16.07.2023 22:37:14</t>
        </is>
      </c>
      <c>
        <is>
          <t>16.07.2023 23:55:47</t>
        </is>
      </c>
      <c>
        <v>1.309166666</v>
      </c>
      <c>
        <v>0</v>
      </c>
      <c>
        <v>0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0.2807166989633727</v>
      </c>
      <c>
        <v>0</v>
      </c>
      <c>
        <v>0</v>
      </c>
      <c>
        <v>0.2807166989633727</v>
      </c>
    </row>
    <row>
      <c>
        <v>2610195</v>
      </c>
      <c>
        <v>1</v>
      </c>
      <c>
        <is>
          <t>MANİSA</t>
        </is>
      </c>
      <c>
        <v>ŞEHZADELER</v>
      </c>
      <c>
        <is>
          <t>TM Fideri</t>
        </is>
      </c>
      <c>
        <v>MANİSA TM-1 45-71-A00001_SARUHANLI M04_2309457</v>
      </c>
      <c>
        <v>Manevra</v>
      </c>
      <c>
        <v>Dağıtım-OG</v>
      </c>
      <c>
        <v>Uzun</v>
      </c>
      <c>
        <v>Şebeke işletmecisi</v>
      </c>
      <c>
        <v>Bildirimli</v>
      </c>
      <c>
        <is>
          <t>16.07.2023 00:57:21</t>
        </is>
      </c>
      <c>
        <is>
          <t>16.07.2023 01:03:00</t>
        </is>
      </c>
      <c>
        <v>0.094166666</v>
      </c>
      <c>
        <v>24</v>
      </c>
      <c>
        <v>3035</v>
      </c>
      <c>
        <v>823</v>
      </c>
      <c>
        <v>836</v>
      </c>
      <c>
        <v>103</v>
      </c>
      <c>
        <v>416</v>
      </c>
      <c>
        <v>16</v>
      </c>
      <c>
        <v>3</v>
      </c>
      <c>
        <v>1.742505302065038</v>
      </c>
      <c>
        <v>57.88419599307428</v>
      </c>
      <c>
        <v>349.03037618105</v>
      </c>
      <c>
        <v>192.49032831262613</v>
      </c>
      <c>
        <v>52.23674996556333</v>
      </c>
      <c>
        <v>17.10679945580987</v>
      </c>
      <c>
        <v>81.59291106471521</v>
      </c>
      <c>
        <v>3.5366289876098893</v>
      </c>
      <c>
        <v>755.6204952625137</v>
      </c>
    </row>
    <row>
      <c>
        <v>2610836</v>
      </c>
      <c>
        <v>1</v>
      </c>
      <c>
        <is>
          <t>İZMİR</t>
        </is>
      </c>
      <c>
        <v>FOÇA</v>
      </c>
      <c>
        <is>
          <t>AG Fideri</t>
        </is>
      </c>
      <c>
        <v>FOÇA TR-28 35-23-L00028_42134504_56398219_56398219</v>
      </c>
      <c>
        <v>AG Hatta Ağaç Kesimi</v>
      </c>
      <c>
        <v>Dağıtım-AG</v>
      </c>
      <c>
        <v>Uzun</v>
      </c>
      <c>
        <v>Şebeke işletmecisi</v>
      </c>
      <c>
        <v>Bildirimsiz</v>
      </c>
      <c>
        <is>
          <t>16.07.2023 17:40:12</t>
        </is>
      </c>
      <c>
        <is>
          <t>16.07.2023 18:54:47</t>
        </is>
      </c>
      <c>
        <v>1.243055555</v>
      </c>
      <c>
        <v>0</v>
      </c>
      <c>
        <v>129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31.871598872863196</v>
      </c>
      <c>
        <v>0</v>
      </c>
      <c>
        <v>0</v>
      </c>
      <c>
        <v>0</v>
      </c>
      <c>
        <v>3.4270128876414123</v>
      </c>
      <c>
        <v>0</v>
      </c>
      <c>
        <v>0</v>
      </c>
      <c>
        <v>35.298611760504606</v>
      </c>
    </row>
    <row>
      <c>
        <v>2610295</v>
      </c>
      <c>
        <v>1</v>
      </c>
      <c>
        <is>
          <t>İZMİR</t>
        </is>
      </c>
      <c>
        <v>TİRE</v>
      </c>
      <c>
        <is>
          <t>AG Fideri</t>
        </is>
      </c>
      <c>
        <v>TOPARLAR KARŞI MAH.TR-2 35-29-L00324_A_56395309_56395309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16.07.2023 07:32:43</t>
        </is>
      </c>
      <c>
        <is>
          <t>16.07.2023 09:50:05</t>
        </is>
      </c>
      <c>
        <v>2.289444444</v>
      </c>
      <c>
        <v>0</v>
      </c>
      <c>
        <v>12</v>
      </c>
      <c>
        <v>0</v>
      </c>
      <c>
        <v>1</v>
      </c>
      <c>
        <v>0</v>
      </c>
      <c>
        <v>1</v>
      </c>
      <c>
        <v>0</v>
      </c>
      <c>
        <v>0</v>
      </c>
      <c>
        <v>0</v>
      </c>
      <c>
        <v>2.7911057562484913</v>
      </c>
      <c>
        <v>0</v>
      </c>
      <c>
        <v>2.42377565439386</v>
      </c>
      <c>
        <v>0</v>
      </c>
      <c>
        <v>0.9033318974875301</v>
      </c>
      <c>
        <v>0</v>
      </c>
      <c>
        <v>0</v>
      </c>
      <c>
        <v>6.1182133081298815</v>
      </c>
    </row>
    <row>
      <c>
        <v>2610982</v>
      </c>
      <c>
        <v>1</v>
      </c>
      <c>
        <is>
          <t>MANİSA</t>
        </is>
      </c>
      <c>
        <v>SARIGÖL</v>
      </c>
      <c>
        <is>
          <t>DM</t>
        </is>
      </c>
      <c>
        <v>SARIGÖL DM 45-79-M00069_ESKİ KÖYLER FİDERİ M05_2076620</v>
      </c>
      <c>
        <v>Manevra</v>
      </c>
      <c>
        <v>Dağıtım-OG</v>
      </c>
      <c>
        <v>Uzun</v>
      </c>
      <c>
        <v>Şebeke işletmecisi</v>
      </c>
      <c>
        <v>Bildirimsiz</v>
      </c>
      <c>
        <is>
          <t>16.07.2023 20:19:08</t>
        </is>
      </c>
      <c>
        <is>
          <t>16.07.2023 20:25:46</t>
        </is>
      </c>
      <c>
        <v>0.110555555</v>
      </c>
      <c>
        <v>4</v>
      </c>
      <c>
        <v>2642</v>
      </c>
      <c>
        <v>145</v>
      </c>
      <c>
        <v>336</v>
      </c>
      <c>
        <v>5</v>
      </c>
      <c>
        <v>192</v>
      </c>
      <c>
        <v>0</v>
      </c>
      <c>
        <v>0</v>
      </c>
      <c>
        <v>0.12718647907555558</v>
      </c>
      <c>
        <v>46.32528549972653</v>
      </c>
      <c>
        <v>206.5603489489826</v>
      </c>
      <c>
        <v>257.35814160571823</v>
      </c>
      <c>
        <v>1.7453976551187664</v>
      </c>
      <c>
        <v>11.459895458179808</v>
      </c>
      <c>
        <v>0</v>
      </c>
      <c>
        <v>0</v>
      </c>
      <c>
        <v>523.5762556468015</v>
      </c>
    </row>
    <row>
      <c>
        <v>2610341</v>
      </c>
      <c>
        <v>1</v>
      </c>
      <c>
        <is>
          <t>İZMİR</t>
        </is>
      </c>
      <c>
        <v>ÖDEMİŞ</v>
      </c>
      <c>
        <is>
          <t>DM</t>
        </is>
      </c>
      <c>
        <v>KÜÇÜKAVULCUK DM 35-15-L00727_BÜYÜKAVLUCUK L03_72098512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16.07.2023 08:39:29</t>
        </is>
      </c>
      <c>
        <is>
          <t>16.07.2023 09:30:20</t>
        </is>
      </c>
      <c>
        <v>0.8475</v>
      </c>
      <c>
        <v>0</v>
      </c>
      <c>
        <v>252</v>
      </c>
      <c>
        <v>4</v>
      </c>
      <c>
        <v>39</v>
      </c>
      <c>
        <v>1</v>
      </c>
      <c>
        <v>75</v>
      </c>
      <c>
        <v>0</v>
      </c>
      <c>
        <v>0</v>
      </c>
      <c>
        <v>0</v>
      </c>
      <c>
        <v>41.78115263602713</v>
      </c>
      <c>
        <v>68.48611692118236</v>
      </c>
      <c>
        <v>135.71389718269813</v>
      </c>
      <c>
        <v>1.9738769105196354</v>
      </c>
      <c>
        <v>70.84100254310772</v>
      </c>
      <c>
        <v>0</v>
      </c>
      <c>
        <v>0</v>
      </c>
      <c>
        <v>318.79604619353495</v>
      </c>
    </row>
    <row>
      <c>
        <v>2610882</v>
      </c>
      <c>
        <v>1</v>
      </c>
      <c>
        <is>
          <t>MANİSA</t>
        </is>
      </c>
      <c>
        <v>KIRKAĞAÇ</v>
      </c>
      <c>
        <is>
          <t>Dağıtım Transformatörü</t>
        </is>
      </c>
      <c>
        <v>TEVFİK ÇETLENBİK TR 45-82-L00090_45-82-L00090_83205479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16.07.2023 18:33:26</t>
        </is>
      </c>
      <c>
        <is>
          <t>16.07.2023 18:59:12</t>
        </is>
      </c>
      <c>
        <v>0.429444444</v>
      </c>
      <c>
        <v>0</v>
      </c>
      <c>
        <v>2</v>
      </c>
      <c>
        <v>0</v>
      </c>
      <c>
        <v>2</v>
      </c>
      <c>
        <v>0</v>
      </c>
      <c>
        <v>2</v>
      </c>
      <c>
        <v>0</v>
      </c>
      <c>
        <v>0</v>
      </c>
      <c>
        <v>0</v>
      </c>
      <c>
        <v>0.16522965973957737</v>
      </c>
      <c>
        <v>0</v>
      </c>
      <c>
        <v>1.3135021266662912</v>
      </c>
      <c>
        <v>0</v>
      </c>
      <c>
        <v>3.57488361187231</v>
      </c>
      <c>
        <v>0</v>
      </c>
      <c>
        <v>0</v>
      </c>
      <c>
        <v>5.053615398278179</v>
      </c>
    </row>
    <row>
      <c>
        <v>2611022</v>
      </c>
      <c>
        <v>1</v>
      </c>
      <c>
        <is>
          <t>İZMİR</t>
        </is>
      </c>
      <c>
        <v>KARABAĞLAR</v>
      </c>
      <c>
        <is>
          <t>Saha Dağıtım Kutusu (SDK)</t>
        </is>
      </c>
      <c>
        <v>M-2928 35-01-M02928_A A01_80840872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16.07.2023 20:55:34</t>
        </is>
      </c>
      <c>
        <is>
          <t>16.07.2023 22:41:24</t>
        </is>
      </c>
      <c>
        <v>1.763888888</v>
      </c>
      <c>
        <v>0</v>
      </c>
      <c>
        <v>157</v>
      </c>
      <c>
        <v>0</v>
      </c>
      <c>
        <v>0</v>
      </c>
      <c>
        <v>0</v>
      </c>
      <c>
        <v>9</v>
      </c>
      <c>
        <v>0</v>
      </c>
      <c>
        <v>1</v>
      </c>
      <c>
        <v>0</v>
      </c>
      <c>
        <v>64.68737494247242</v>
      </c>
      <c>
        <v>0</v>
      </c>
      <c>
        <v>0</v>
      </c>
      <c>
        <v>0</v>
      </c>
      <c>
        <v>5.985004237804364</v>
      </c>
      <c>
        <v>0</v>
      </c>
      <c>
        <v>2.011867955012165</v>
      </c>
      <c>
        <v>72.68424713528894</v>
      </c>
    </row>
    <row>
      <c>
        <v>2610690</v>
      </c>
      <c>
        <v>1</v>
      </c>
      <c>
        <is>
          <t>İZMİR</t>
        </is>
      </c>
      <c>
        <v>ÇEŞME</v>
      </c>
      <c>
        <is>
          <t>OG Fideri</t>
        </is>
      </c>
      <c>
        <v>L-437 ŞEHİTLİK 35-18-L00437_L-295 L01_2337307</v>
      </c>
      <c>
        <v>Yangın</v>
      </c>
      <c>
        <v>Dağıtım-OG</v>
      </c>
      <c>
        <v>Uzun</v>
      </c>
      <c>
        <v>Şebeke işletmecisi</v>
      </c>
      <c>
        <v>Bildirimsiz</v>
      </c>
      <c>
        <is>
          <t>16.07.2023 14:52:43</t>
        </is>
      </c>
      <c>
        <is>
          <t>16.07.2023 16:14:17</t>
        </is>
      </c>
      <c>
        <v>1.359444444</v>
      </c>
      <c>
        <v>1</v>
      </c>
      <c>
        <v>13</v>
      </c>
      <c>
        <v>2</v>
      </c>
      <c>
        <v>17</v>
      </c>
      <c>
        <v>4</v>
      </c>
      <c>
        <v>15</v>
      </c>
      <c>
        <v>1</v>
      </c>
      <c>
        <v>0</v>
      </c>
      <c>
        <v>0.5211785536149334</v>
      </c>
      <c>
        <v>6.80371748482513</v>
      </c>
      <c>
        <v>171.28737441878386</v>
      </c>
      <c>
        <v>54.48296202102233</v>
      </c>
      <c>
        <v>101.9363892221941</v>
      </c>
      <c>
        <v>51.35732254932796</v>
      </c>
      <c>
        <v>41.47436815844286</v>
      </c>
      <c>
        <v>0</v>
      </c>
      <c>
        <v>427.8633124082112</v>
      </c>
    </row>
    <row>
      <c>
        <v>2610381</v>
      </c>
      <c>
        <v>1</v>
      </c>
      <c>
        <is>
          <t>İZMİR</t>
        </is>
      </c>
      <c>
        <v>TORBALI</v>
      </c>
      <c>
        <is>
          <t>TM Fideri</t>
        </is>
      </c>
      <c>
        <v>ARSLANLAR TM 35-26-A00004_TR-D M36_2307564</v>
      </c>
      <c>
        <v>Şebeke Bakım Çalışması</v>
      </c>
      <c>
        <v>Dağıtım-OG</v>
      </c>
      <c>
        <v>Uzun</v>
      </c>
      <c>
        <v>Şebeke işletmecisi</v>
      </c>
      <c>
        <v>Bildirimli</v>
      </c>
      <c>
        <is>
          <t>16.07.2023 09:21:52</t>
        </is>
      </c>
      <c>
        <is>
          <t>16.07.2023 11:21:29</t>
        </is>
      </c>
      <c>
        <v>1.993611111</v>
      </c>
      <c>
        <v>8</v>
      </c>
      <c>
        <v>19812</v>
      </c>
      <c>
        <v>262</v>
      </c>
      <c>
        <v>1128</v>
      </c>
      <c>
        <v>279</v>
      </c>
      <c>
        <v>3391</v>
      </c>
      <c>
        <v>192</v>
      </c>
      <c>
        <v>5</v>
      </c>
      <c>
        <v>23.749741150377996</v>
      </c>
      <c>
        <v>9210.384937768988</v>
      </c>
      <c>
        <v>5819.7551496351225</v>
      </c>
      <c>
        <v>10249.334744798814</v>
      </c>
      <c>
        <v>14223.32841006505</v>
      </c>
      <c>
        <v>7752.033761983665</v>
      </c>
      <c>
        <v>28443.559855923668</v>
      </c>
      <c>
        <v>201.94104324008836</v>
      </c>
      <c>
        <v>75924.08764456578</v>
      </c>
    </row>
    <row>
      <c>
        <v>2610879</v>
      </c>
      <c>
        <v>1</v>
      </c>
      <c>
        <is>
          <t>MANİSA</t>
        </is>
      </c>
      <c>
        <v>AKHİSAR</v>
      </c>
      <c>
        <is>
          <t>AG Fideri</t>
        </is>
      </c>
      <c>
        <v>TR-1/2 45-72-M00002__93520200_93520200</v>
      </c>
      <c>
        <v>AG Tel Kopuğu</v>
      </c>
      <c>
        <v>Dağıtım-AG</v>
      </c>
      <c>
        <v>Uzun</v>
      </c>
      <c>
        <v>Şebeke işletmecisi</v>
      </c>
      <c>
        <v>Bildirimsiz</v>
      </c>
      <c>
        <is>
          <t>16.07.2023 18:23:22</t>
        </is>
      </c>
      <c>
        <is>
          <t>16.07.2023 20:48:42</t>
        </is>
      </c>
      <c>
        <v>2.422222222</v>
      </c>
      <c>
        <v>0</v>
      </c>
      <c>
        <v>8</v>
      </c>
      <c>
        <v>0</v>
      </c>
      <c>
        <v>8</v>
      </c>
      <c>
        <v>0</v>
      </c>
      <c>
        <v>75</v>
      </c>
      <c>
        <v>0</v>
      </c>
      <c>
        <v>0</v>
      </c>
      <c>
        <v>0</v>
      </c>
      <c>
        <v>2.1222595287449524</v>
      </c>
      <c>
        <v>0</v>
      </c>
      <c>
        <v>5.869710559109963</v>
      </c>
      <c>
        <v>0</v>
      </c>
      <c>
        <v>299.2652306223543</v>
      </c>
      <c>
        <v>0</v>
      </c>
      <c>
        <v>0</v>
      </c>
      <c>
        <v>307.2572007102092</v>
      </c>
    </row>
    <row>
      <c>
        <v>2611071</v>
      </c>
      <c>
        <v>1</v>
      </c>
      <c>
        <is>
          <t>MANİSA</t>
        </is>
      </c>
      <c>
        <v>ALAŞEHİR</v>
      </c>
      <c>
        <is>
          <t>Kullanıcı Bağlantı Hattı</t>
        </is>
      </c>
      <c>
        <v>BELENYAKA TR-7 45-73-M00665_945647659_945647659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16.07.2023 21:58:06</t>
        </is>
      </c>
      <c>
        <is>
          <t>16.07.2023 23:09:25</t>
        </is>
      </c>
      <c>
        <v>1.188611111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0.31659580203326126</v>
      </c>
      <c>
        <v>0</v>
      </c>
      <c>
        <v>0</v>
      </c>
      <c>
        <v>0</v>
      </c>
      <c>
        <v>0</v>
      </c>
      <c>
        <v>0</v>
      </c>
      <c>
        <v>0</v>
      </c>
      <c>
        <v>0.31659580203326126</v>
      </c>
    </row>
    <row>
      <c>
        <v>2610902</v>
      </c>
      <c>
        <v>1</v>
      </c>
      <c>
        <is>
          <t>İZMİR</t>
        </is>
      </c>
      <c>
        <v>FOÇA</v>
      </c>
      <c>
        <is>
          <t>AG Fideri</t>
        </is>
      </c>
      <c>
        <v>FOÇAKÖY TR-1 35-23-M00222_A_91434846_91434846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16.07.2023 18:52:52</t>
        </is>
      </c>
      <c>
        <is>
          <t>16.07.2023 19:41:11</t>
        </is>
      </c>
      <c>
        <v>0.805277777</v>
      </c>
      <c>
        <v>0</v>
      </c>
      <c>
        <v>41</v>
      </c>
      <c>
        <v>0</v>
      </c>
      <c>
        <v>0</v>
      </c>
      <c>
        <v>0</v>
      </c>
      <c>
        <v>7</v>
      </c>
      <c>
        <v>0</v>
      </c>
      <c>
        <v>0</v>
      </c>
      <c>
        <v>0</v>
      </c>
      <c>
        <v>15.262171381857378</v>
      </c>
      <c>
        <v>0</v>
      </c>
      <c>
        <v>0</v>
      </c>
      <c>
        <v>0</v>
      </c>
      <c>
        <v>5.723179260962305</v>
      </c>
      <c>
        <v>0</v>
      </c>
      <c>
        <v>0</v>
      </c>
      <c>
        <v>20.985350642819682</v>
      </c>
    </row>
    <row>
      <c>
        <v>2610816</v>
      </c>
      <c>
        <v>1</v>
      </c>
      <c>
        <is>
          <t>İZMİR</t>
        </is>
      </c>
      <c>
        <v>BAYINDIR</v>
      </c>
      <c>
        <is>
          <t>KÖK</t>
        </is>
      </c>
      <c>
        <v>KARAHALİLLİ KÖK 35-20-L00087_TOKATBAŞI L05_66504267</v>
      </c>
      <c>
        <v>Manevra</v>
      </c>
      <c>
        <v>Dağıtım-OG</v>
      </c>
      <c>
        <v>Uzun</v>
      </c>
      <c>
        <v>Şebeke işletmecisi</v>
      </c>
      <c>
        <v>Bildirimsiz</v>
      </c>
      <c>
        <is>
          <t>16.07.2023 17:20:02</t>
        </is>
      </c>
      <c>
        <is>
          <t>16.07.2023 18:06:49</t>
        </is>
      </c>
      <c>
        <v>0.779722222</v>
      </c>
      <c>
        <v>0</v>
      </c>
      <c>
        <v>825</v>
      </c>
      <c>
        <v>1</v>
      </c>
      <c>
        <v>349</v>
      </c>
      <c>
        <v>2</v>
      </c>
      <c>
        <v>200</v>
      </c>
      <c>
        <v>0</v>
      </c>
      <c>
        <v>0</v>
      </c>
      <c>
        <v>0</v>
      </c>
      <c>
        <v>225.280991660504</v>
      </c>
      <c>
        <v>3.3677990692075825</v>
      </c>
      <c>
        <v>585.437627392325</v>
      </c>
      <c>
        <v>5.082158314087625</v>
      </c>
      <c>
        <v>210.08824390139017</v>
      </c>
      <c>
        <v>0</v>
      </c>
      <c>
        <v>0</v>
      </c>
      <c>
        <v>1029.2568203375145</v>
      </c>
    </row>
    <row>
      <c>
        <v>2610753</v>
      </c>
      <c>
        <v>1</v>
      </c>
      <c>
        <is>
          <t>İZMİR</t>
        </is>
      </c>
      <c>
        <v>MENEMEN</v>
      </c>
      <c>
        <is>
          <t>OG Fideri</t>
        </is>
      </c>
      <c>
        <v>KFC KÖK 35-28-M00534_HatBaşıAyırıcı_53133552 M01_53133552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16.07.2023 16:02:05</t>
        </is>
      </c>
      <c>
        <is>
          <t>16.07.2023 18:31:29</t>
        </is>
      </c>
      <c>
        <v>2.49</v>
      </c>
      <c>
        <v>3</v>
      </c>
      <c>
        <v>0</v>
      </c>
      <c>
        <v>1</v>
      </c>
      <c>
        <v>0</v>
      </c>
      <c>
        <v>1</v>
      </c>
      <c>
        <v>0</v>
      </c>
      <c>
        <v>0</v>
      </c>
      <c>
        <v>0</v>
      </c>
      <c>
        <v>2.6360916187976167</v>
      </c>
      <c>
        <v>0</v>
      </c>
      <c>
        <v>0</v>
      </c>
      <c>
        <v>0</v>
      </c>
      <c>
        <v>3.8296965294583334</v>
      </c>
      <c>
        <v>0</v>
      </c>
      <c>
        <v>0</v>
      </c>
      <c>
        <v>0</v>
      </c>
      <c>
        <v>6.46578814825595</v>
      </c>
    </row>
    <row>
      <c>
        <v>2610610</v>
      </c>
      <c>
        <v>1</v>
      </c>
      <c>
        <is>
          <t>İZMİR</t>
        </is>
      </c>
      <c>
        <v>MENEMEN</v>
      </c>
      <c>
        <is>
          <t>DM</t>
        </is>
      </c>
      <c>
        <v>TÜRKELLİ DM (TR-4) 35-28-M00368_KESİKKÖY M12_56298997</v>
      </c>
      <c>
        <v>Manevra</v>
      </c>
      <c>
        <v>Dağıtım-OG</v>
      </c>
      <c>
        <v>Uzun</v>
      </c>
      <c>
        <v>Şebeke işletmecisi</v>
      </c>
      <c>
        <v>Bildirimsiz</v>
      </c>
      <c>
        <is>
          <t>16.07.2023 13:23:55</t>
        </is>
      </c>
      <c>
        <is>
          <t>16.07.2023 13:27:41</t>
        </is>
      </c>
      <c>
        <v>0.062777777</v>
      </c>
      <c>
        <v>0</v>
      </c>
      <c>
        <v>104</v>
      </c>
      <c>
        <v>0</v>
      </c>
      <c>
        <v>68</v>
      </c>
      <c>
        <v>0</v>
      </c>
      <c>
        <v>52</v>
      </c>
      <c>
        <v>0</v>
      </c>
      <c>
        <v>0</v>
      </c>
      <c>
        <v>0</v>
      </c>
      <c>
        <v>2.2441376655006495</v>
      </c>
      <c>
        <v>0</v>
      </c>
      <c>
        <v>1.5976076674344741</v>
      </c>
      <c>
        <v>0</v>
      </c>
      <c>
        <v>4.316266159349478</v>
      </c>
      <c>
        <v>0</v>
      </c>
      <c>
        <v>0</v>
      </c>
      <c>
        <v>8.1580114922846</v>
      </c>
    </row>
    <row>
      <c>
        <v>2610467</v>
      </c>
      <c>
        <v>1</v>
      </c>
      <c>
        <is>
          <t>İZMİR</t>
        </is>
      </c>
      <c>
        <v>MENDERES</v>
      </c>
      <c>
        <is>
          <t>OG Fideri</t>
        </is>
      </c>
      <c>
        <v>ÇUKURALTI M-37 35-25-M00078_DIREK TIPI TRAFO HUCRESI H01_2100986</v>
      </c>
      <c>
        <v>OG Ayırıcı Arızası</v>
      </c>
      <c>
        <v>Dağıtım-OG</v>
      </c>
      <c>
        <v>Uzun</v>
      </c>
      <c>
        <v>Şebeke işletmecisi</v>
      </c>
      <c>
        <v>Bildirimsiz</v>
      </c>
      <c>
        <is>
          <t>16.07.2023 10:41:15</t>
        </is>
      </c>
      <c>
        <is>
          <t>16.07.2023 11:07:00</t>
        </is>
      </c>
      <c>
        <v>0.429166666</v>
      </c>
      <c>
        <v>0</v>
      </c>
      <c>
        <v>468</v>
      </c>
      <c>
        <v>0</v>
      </c>
      <c>
        <v>3</v>
      </c>
      <c>
        <v>0</v>
      </c>
      <c>
        <v>61</v>
      </c>
      <c>
        <v>0</v>
      </c>
      <c>
        <v>0</v>
      </c>
      <c>
        <v>0</v>
      </c>
      <c>
        <v>40.24284960257355</v>
      </c>
      <c>
        <v>0</v>
      </c>
      <c>
        <v>0.09324018542508833</v>
      </c>
      <c>
        <v>0</v>
      </c>
      <c>
        <v>33.15491930444898</v>
      </c>
      <c>
        <v>0</v>
      </c>
      <c>
        <v>0</v>
      </c>
      <c>
        <v>73.49100909244763</v>
      </c>
    </row>
    <row>
      <c>
        <v>2610939</v>
      </c>
      <c>
        <v>1</v>
      </c>
      <c>
        <is>
          <t>MANİSA</t>
        </is>
      </c>
      <c>
        <v>AKHİSAR</v>
      </c>
      <c>
        <is>
          <t>DM</t>
        </is>
      </c>
      <c>
        <v>KAPAKLI DM 45-72-M00309_RAHMİYE-2 TARIMSAL SULAMA M03_2099571</v>
      </c>
      <c>
        <v>OG Fider Açması</v>
      </c>
      <c>
        <v>Dağıtım-OG</v>
      </c>
      <c>
        <v>Kısa</v>
      </c>
      <c>
        <v>Şebeke işletmecisi</v>
      </c>
      <c>
        <v>Bildirimsiz</v>
      </c>
      <c>
        <is>
          <t>16.07.2023 19:30:37</t>
        </is>
      </c>
      <c>
        <is>
          <t>16.07.2023 19:33:29</t>
        </is>
      </c>
      <c>
        <v>0.047777777</v>
      </c>
      <c>
        <v>0</v>
      </c>
      <c>
        <v>0</v>
      </c>
      <c>
        <v>7</v>
      </c>
      <c>
        <v>74</v>
      </c>
      <c>
        <v>4</v>
      </c>
      <c>
        <v>1</v>
      </c>
      <c>
        <v>0</v>
      </c>
      <c>
        <v>0</v>
      </c>
      <c>
        <v>0</v>
      </c>
      <c>
        <v>0</v>
      </c>
      <c>
        <v>7.18017028783616</v>
      </c>
      <c>
        <v>58.69872780156618</v>
      </c>
      <c>
        <v>1.037920417242775</v>
      </c>
      <c>
        <v>0</v>
      </c>
      <c>
        <v>0</v>
      </c>
      <c>
        <v>0</v>
      </c>
      <c>
        <v>66.91681850664511</v>
      </c>
    </row>
    <row>
      <c>
        <v>2610607</v>
      </c>
      <c>
        <v>1</v>
      </c>
      <c>
        <is>
          <t>İZMİR</t>
        </is>
      </c>
      <c>
        <v>BUCA</v>
      </c>
      <c>
        <is>
          <t>AG Fideri</t>
        </is>
      </c>
      <c>
        <v>M-2207 DOĞANCILAR TR-3 35-03-M02207_B_56363665_56363665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16.07.2023 13:22:46</t>
        </is>
      </c>
      <c>
        <is>
          <t>16.07.2023 18:33:14</t>
        </is>
      </c>
      <c>
        <v>5.174444444</v>
      </c>
      <c>
        <v>0</v>
      </c>
      <c>
        <v>8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8.786772718642398</v>
      </c>
      <c>
        <v>0</v>
      </c>
      <c>
        <v>0.5213052137470984</v>
      </c>
      <c>
        <v>0</v>
      </c>
      <c>
        <v>0</v>
      </c>
      <c>
        <v>0</v>
      </c>
      <c>
        <v>0</v>
      </c>
      <c>
        <v>9.308077932389496</v>
      </c>
    </row>
    <row>
      <c>
        <v>2610252</v>
      </c>
      <c>
        <v>1</v>
      </c>
      <c>
        <is>
          <t>İZMİR</t>
        </is>
      </c>
      <c>
        <v>MENEMEN</v>
      </c>
      <c>
        <is>
          <t>TM Fideri</t>
        </is>
      </c>
      <c>
        <v>ULUCAK TM 35-28-A00002_KOYUNDERE M13_2313760</v>
      </c>
      <c>
        <v>Şebeke Yenileme ve Kapasite Artışı Çalışması</v>
      </c>
      <c>
        <v>Dağıtım-OG</v>
      </c>
      <c>
        <v>Uzun</v>
      </c>
      <c>
        <v>Şebeke işletmecisi</v>
      </c>
      <c>
        <v>Bildirimli</v>
      </c>
      <c>
        <is>
          <t>16.07.2023 05:36:49</t>
        </is>
      </c>
      <c>
        <is>
          <t>16.07.2023 06:56:53</t>
        </is>
      </c>
      <c>
        <v>1.334444444</v>
      </c>
      <c>
        <v>1</v>
      </c>
      <c>
        <v>1793</v>
      </c>
      <c>
        <v>8</v>
      </c>
      <c>
        <v>12</v>
      </c>
      <c>
        <v>32</v>
      </c>
      <c>
        <v>222</v>
      </c>
      <c>
        <v>11</v>
      </c>
      <c>
        <v>11</v>
      </c>
      <c>
        <v>0.47928176403161604</v>
      </c>
      <c>
        <v>437.8663712249154</v>
      </c>
      <c>
        <v>70.1318762227805</v>
      </c>
      <c>
        <v>6.3797909023366834</v>
      </c>
      <c>
        <v>355.17660107402673</v>
      </c>
      <c>
        <v>262.61913500709824</v>
      </c>
      <c>
        <v>1094.2854240368665</v>
      </c>
      <c>
        <v>153.70771333752447</v>
      </c>
      <c>
        <v>2380.64619356958</v>
      </c>
    </row>
    <row>
      <c>
        <v>2610321</v>
      </c>
      <c>
        <v>1</v>
      </c>
      <c>
        <is>
          <t>İZMİR</t>
        </is>
      </c>
      <c>
        <v>ÖDEMİŞ</v>
      </c>
      <c>
        <is>
          <t>AG Fideri</t>
        </is>
      </c>
      <c>
        <v>TR-74 HAYRETTİN TEKBAŞ GRB. 35-15-M00074_B_56361900_56361900</v>
      </c>
      <c>
        <v>AG Pano Faz Sigorta Atığı</v>
      </c>
      <c>
        <v>Dağıtım-AG</v>
      </c>
      <c>
        <v>Uzun</v>
      </c>
      <c>
        <v>Şebeke işletmecisi</v>
      </c>
      <c>
        <v>Bildirimsiz</v>
      </c>
      <c>
        <is>
          <t>16.07.2023 08:11:20</t>
        </is>
      </c>
      <c>
        <is>
          <t>16.07.2023 09:29:27</t>
        </is>
      </c>
      <c>
        <v>1.301944444</v>
      </c>
      <c>
        <v>0</v>
      </c>
      <c>
        <v>0</v>
      </c>
      <c>
        <v>0</v>
      </c>
      <c>
        <v>2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17.78381753878694</v>
      </c>
      <c>
        <v>0</v>
      </c>
      <c>
        <v>2.6825192276737257</v>
      </c>
      <c>
        <v>0</v>
      </c>
      <c>
        <v>0</v>
      </c>
      <c>
        <v>20.466336766460667</v>
      </c>
    </row>
    <row>
      <c>
        <v>2610298</v>
      </c>
      <c>
        <v>1</v>
      </c>
      <c>
        <is>
          <t>MANİSA</t>
        </is>
      </c>
      <c>
        <v>ALAŞEHİR</v>
      </c>
      <c>
        <is>
          <t>OG Fideri</t>
        </is>
      </c>
      <c>
        <v>IŞIKLAR KÖK 45-73-M00467_HatBaşıAyırıcı_53135042 M010_53135042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16.07.2023 07:34:13</t>
        </is>
      </c>
      <c>
        <is>
          <t>16.07.2023 09:04:33</t>
        </is>
      </c>
      <c>
        <v>1.505555555</v>
      </c>
      <c>
        <v>0</v>
      </c>
      <c>
        <v>0</v>
      </c>
      <c>
        <v>17</v>
      </c>
      <c>
        <v>22</v>
      </c>
      <c>
        <v>0</v>
      </c>
      <c>
        <v>0</v>
      </c>
      <c>
        <v>0</v>
      </c>
      <c>
        <v>0</v>
      </c>
      <c>
        <v>0</v>
      </c>
      <c>
        <v>0</v>
      </c>
      <c>
        <v>219.36482089434494</v>
      </c>
      <c>
        <v>329.99837121076473</v>
      </c>
      <c>
        <v>0</v>
      </c>
      <c>
        <v>0</v>
      </c>
      <c>
        <v>0</v>
      </c>
      <c>
        <v>0</v>
      </c>
      <c>
        <v>549.3631921051096</v>
      </c>
    </row>
    <row>
      <c>
        <v>2610799</v>
      </c>
      <c>
        <v>1</v>
      </c>
      <c>
        <is>
          <t>MANİSA</t>
        </is>
      </c>
      <c>
        <v>GÖRDES</v>
      </c>
      <c>
        <is>
          <t>AG Fideri</t>
        </is>
      </c>
      <c>
        <v>YAKAKÖY ULUPINAR TR-3 45-75-M00258_A_56390573_56390573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16.07.2023 17:00:49</t>
        </is>
      </c>
      <c>
        <is>
          <t>16.07.2023 18:35:06</t>
        </is>
      </c>
      <c>
        <v>1.571388888</v>
      </c>
      <c>
        <v>0</v>
      </c>
      <c>
        <v>8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0.4959461929412568</v>
      </c>
      <c>
        <v>0</v>
      </c>
      <c>
        <v>0</v>
      </c>
      <c>
        <v>0</v>
      </c>
      <c>
        <v>0</v>
      </c>
      <c>
        <v>0</v>
      </c>
      <c>
        <v>0</v>
      </c>
      <c>
        <v>0.4959461929412568</v>
      </c>
    </row>
    <row>
      <c>
        <v>2610590</v>
      </c>
      <c>
        <v>1</v>
      </c>
      <c>
        <is>
          <t>MANİSA</t>
        </is>
      </c>
      <c>
        <v>ALAŞEHİR</v>
      </c>
      <c>
        <is>
          <t>OG Fideri</t>
        </is>
      </c>
      <c>
        <v>IŞIKLAR TR-2 45-73-M00791_DIREK TIPI TRAFO HUCRESI H01_2092230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16.07.2023 12:57:25</t>
        </is>
      </c>
      <c>
        <is>
          <t>16.07.2023 17:02:01</t>
        </is>
      </c>
      <c>
        <v>4.076666666</v>
      </c>
      <c>
        <v>0</v>
      </c>
      <c>
        <v>98</v>
      </c>
      <c>
        <v>0</v>
      </c>
      <c>
        <v>1</v>
      </c>
      <c>
        <v>0</v>
      </c>
      <c>
        <v>12</v>
      </c>
      <c>
        <v>0</v>
      </c>
      <c>
        <v>0</v>
      </c>
      <c>
        <v>0</v>
      </c>
      <c>
        <v>75.2288494821126</v>
      </c>
      <c>
        <v>0</v>
      </c>
      <c>
        <v>0</v>
      </c>
      <c>
        <v>0</v>
      </c>
      <c>
        <v>19.992387950553137</v>
      </c>
      <c>
        <v>0</v>
      </c>
      <c>
        <v>0</v>
      </c>
      <c>
        <v>95.22123743266573</v>
      </c>
    </row>
    <row>
      <c>
        <v>2610398</v>
      </c>
      <c>
        <v>1</v>
      </c>
      <c>
        <is>
          <t>İZMİR</t>
        </is>
      </c>
      <c>
        <v>FOÇA</v>
      </c>
      <c>
        <is>
          <t>KÖK</t>
        </is>
      </c>
      <c>
        <v>GERENKÖY KÖK 35-23-M00156_ILIPINAR KÖK M02_72155601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16.07.2023 09:38:39</t>
        </is>
      </c>
      <c>
        <is>
          <t>16.07.2023 09:57:36</t>
        </is>
      </c>
      <c>
        <v>0.315833333</v>
      </c>
      <c>
        <v>16</v>
      </c>
      <c>
        <v>39</v>
      </c>
      <c>
        <v>37</v>
      </c>
      <c>
        <v>2</v>
      </c>
      <c>
        <v>27</v>
      </c>
      <c>
        <v>1</v>
      </c>
      <c>
        <v>3</v>
      </c>
      <c>
        <v>0</v>
      </c>
      <c>
        <v>6.9112164559875815</v>
      </c>
      <c>
        <v>2.5240214498012232</v>
      </c>
      <c>
        <v>132.07925744224062</v>
      </c>
      <c>
        <v>2.9222135400229536</v>
      </c>
      <c>
        <v>39.93498756869278</v>
      </c>
      <c>
        <v>0.44186525933666665</v>
      </c>
      <c>
        <v>46.25645013567213</v>
      </c>
      <c>
        <v>0</v>
      </c>
      <c>
        <v>231.07001185175397</v>
      </c>
    </row>
    <row>
      <c>
        <v>2610876</v>
      </c>
      <c>
        <v>1</v>
      </c>
      <c>
        <is>
          <t>İZMİR</t>
        </is>
      </c>
      <c>
        <v>BERGAMA</v>
      </c>
      <c>
        <is>
          <t>DM</t>
        </is>
      </c>
      <c>
        <v>KAVŞAK DM TR-154 35-16-L00154_TR-111 ÇIKIŞI L05_66050249</v>
      </c>
      <c>
        <v>OG Fider Açması</v>
      </c>
      <c>
        <v>Dağıtım-OG</v>
      </c>
      <c>
        <v>Kısa</v>
      </c>
      <c>
        <v>Şebeke işletmecisi</v>
      </c>
      <c>
        <v>Bildirimsiz</v>
      </c>
      <c>
        <is>
          <t>16.07.2023 18:27:28</t>
        </is>
      </c>
      <c>
        <is>
          <t>16.07.2023 18:30:13</t>
        </is>
      </c>
      <c>
        <v>0.045833333</v>
      </c>
      <c>
        <v>0</v>
      </c>
      <c>
        <v>721</v>
      </c>
      <c>
        <v>2</v>
      </c>
      <c>
        <v>27</v>
      </c>
      <c>
        <v>25</v>
      </c>
      <c>
        <v>94</v>
      </c>
      <c>
        <v>0</v>
      </c>
      <c>
        <v>0</v>
      </c>
      <c>
        <v>0</v>
      </c>
      <c>
        <v>6.599193834058564</v>
      </c>
      <c>
        <v>0.07209559093480333</v>
      </c>
      <c>
        <v>1.262253117769027</v>
      </c>
      <c>
        <v>3.8329764671055</v>
      </c>
      <c>
        <v>5.101055072534227</v>
      </c>
      <c>
        <v>0</v>
      </c>
      <c>
        <v>0</v>
      </c>
      <c>
        <v>16.867574082402122</v>
      </c>
    </row>
    <row>
      <c>
        <v>2610544</v>
      </c>
      <c>
        <v>1</v>
      </c>
      <c>
        <is>
          <t>İZMİR</t>
        </is>
      </c>
      <c>
        <v>ALİAĞA</v>
      </c>
      <c>
        <is>
          <t>AG Fideri</t>
        </is>
      </c>
      <c>
        <v>DM-8 35-17-M00700_C_83714371_83714371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16.07.2023 11:55:37</t>
        </is>
      </c>
      <c>
        <is>
          <t>16.07.2023 12:42:44</t>
        </is>
      </c>
      <c>
        <v>0.785277777</v>
      </c>
      <c>
        <v>0</v>
      </c>
      <c>
        <v>94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15.843387115206484</v>
      </c>
      <c>
        <v>0</v>
      </c>
      <c>
        <v>0</v>
      </c>
      <c>
        <v>0</v>
      </c>
      <c>
        <v>0.6831397904090741</v>
      </c>
      <c>
        <v>0</v>
      </c>
      <c>
        <v>0</v>
      </c>
      <c>
        <v>16.526526905615558</v>
      </c>
    </row>
    <row>
      <c>
        <v>2610444</v>
      </c>
      <c>
        <v>1</v>
      </c>
      <c>
        <is>
          <t>MANİSA</t>
        </is>
      </c>
      <c>
        <v>KULA</v>
      </c>
      <c>
        <is>
          <t>AG Fideri</t>
        </is>
      </c>
      <c>
        <v>DEREKÖY MANAKLAR TR 45-77-L00305_C_56384857_56384857</v>
      </c>
      <c>
        <v>AG Tel Kopuğu</v>
      </c>
      <c>
        <v>Dağıtım-AG</v>
      </c>
      <c>
        <v>Uzun</v>
      </c>
      <c>
        <v>Şebeke işletmecisi</v>
      </c>
      <c>
        <v>Bildirimsiz</v>
      </c>
      <c>
        <is>
          <t>16.07.2023 10:15:29</t>
        </is>
      </c>
      <c>
        <is>
          <t>16.07.2023 13:49:04</t>
        </is>
      </c>
      <c>
        <v>3.559722222</v>
      </c>
      <c>
        <v>0</v>
      </c>
      <c>
        <v>35</v>
      </c>
      <c>
        <v>0</v>
      </c>
      <c>
        <v>11</v>
      </c>
      <c>
        <v>0</v>
      </c>
      <c>
        <v>3</v>
      </c>
      <c>
        <v>0</v>
      </c>
      <c>
        <v>0</v>
      </c>
      <c>
        <v>0</v>
      </c>
      <c>
        <v>28.48268825902536</v>
      </c>
      <c>
        <v>0</v>
      </c>
      <c>
        <v>29.686866352395505</v>
      </c>
      <c>
        <v>0</v>
      </c>
      <c>
        <v>2.3980500740730224</v>
      </c>
      <c>
        <v>0</v>
      </c>
      <c>
        <v>0</v>
      </c>
      <c>
        <v>60.56760468549388</v>
      </c>
    </row>
    <row>
      <c>
        <v>2610338</v>
      </c>
      <c>
        <v>1</v>
      </c>
      <c>
        <is>
          <t>MANİSA</t>
        </is>
      </c>
      <c>
        <v>KULA</v>
      </c>
      <c>
        <is>
          <t>DM</t>
        </is>
      </c>
      <c>
        <v>KULA İM 45-77-A00001_ESKİ SELENDİ M07_2049428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16.07.2023 08:44:01</t>
        </is>
      </c>
      <c>
        <is>
          <t>16.07.2023 09:05:14</t>
        </is>
      </c>
      <c>
        <v>0.353611111</v>
      </c>
      <c>
        <v>3</v>
      </c>
      <c>
        <v>0</v>
      </c>
      <c>
        <v>3</v>
      </c>
      <c>
        <v>0</v>
      </c>
      <c>
        <v>5</v>
      </c>
      <c>
        <v>0</v>
      </c>
      <c>
        <v>1</v>
      </c>
      <c>
        <v>0</v>
      </c>
      <c>
        <v>0.21567824648194173</v>
      </c>
      <c>
        <v>0</v>
      </c>
      <c>
        <v>5.979307333664212</v>
      </c>
      <c>
        <v>0</v>
      </c>
      <c>
        <v>10.250173726671806</v>
      </c>
      <c>
        <v>0</v>
      </c>
      <c>
        <v>1.9962598904067068</v>
      </c>
      <c>
        <v>0</v>
      </c>
      <c>
        <v>18.44141919722467</v>
      </c>
    </row>
    <row>
      <c>
        <v>2610736</v>
      </c>
      <c>
        <v>1</v>
      </c>
      <c>
        <is>
          <t>İZMİR</t>
        </is>
      </c>
      <c>
        <v>TİRE</v>
      </c>
      <c>
        <is>
          <t>Dağıtım Transformatörü</t>
        </is>
      </c>
      <c>
        <v>ERKAN ATMACA SULAMA GRUBU 35-29-M00225_35-29-M00225_2371105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16.07.2023 15:45:10</t>
        </is>
      </c>
      <c>
        <is>
          <t>16.07.2023 18:08:51</t>
        </is>
      </c>
      <c>
        <v>2.394722222</v>
      </c>
      <c>
        <v>0</v>
      </c>
      <c>
        <v>0</v>
      </c>
      <c>
        <v>0</v>
      </c>
      <c>
        <v>14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248.0491162941762</v>
      </c>
      <c>
        <v>0</v>
      </c>
      <c>
        <v>18.810524409982076</v>
      </c>
      <c>
        <v>0</v>
      </c>
      <c>
        <v>0</v>
      </c>
      <c>
        <v>266.85964070415827</v>
      </c>
    </row>
    <row>
      <c>
        <v>2610358</v>
      </c>
      <c>
        <v>1</v>
      </c>
      <c>
        <is>
          <t>İZMİR</t>
        </is>
      </c>
      <c>
        <v>KEMALPAŞA</v>
      </c>
      <c>
        <is>
          <t>DM</t>
        </is>
      </c>
      <c>
        <v>ARMUTLU DM 35-27-M00879_ARMUTLU ENH-1 M15_2329966</v>
      </c>
      <c>
        <v>Müteahhit Çalışması</v>
      </c>
      <c>
        <v>Dağıtım-OG</v>
      </c>
      <c>
        <v>Uzun</v>
      </c>
      <c>
        <v>Şebeke işletmecisi</v>
      </c>
      <c>
        <v>Bildirimli</v>
      </c>
      <c>
        <is>
          <t>16.07.2023 09:07:08</t>
        </is>
      </c>
      <c>
        <is>
          <t>16.07.2023 19:00:00</t>
        </is>
      </c>
      <c>
        <v>9.881111111</v>
      </c>
      <c>
        <v>19</v>
      </c>
      <c>
        <v>5394</v>
      </c>
      <c>
        <v>68</v>
      </c>
      <c>
        <v>342</v>
      </c>
      <c>
        <v>49</v>
      </c>
      <c>
        <v>643</v>
      </c>
      <c>
        <v>33</v>
      </c>
      <c>
        <v>3</v>
      </c>
      <c>
        <v>68.57770545849401</v>
      </c>
      <c>
        <v>10042.040229005657</v>
      </c>
      <c>
        <v>428.07532637903984</v>
      </c>
      <c>
        <v>1703.7977145845523</v>
      </c>
      <c>
        <v>2426.3167042366977</v>
      </c>
      <c>
        <v>4322.184855712975</v>
      </c>
      <c>
        <v>31078.165747404277</v>
      </c>
      <c>
        <v>70.11941280861035</v>
      </c>
      <c>
        <v>50139.2776955903</v>
      </c>
    </row>
    <row>
      <c>
        <v>2610856</v>
      </c>
      <c>
        <v>1</v>
      </c>
      <c>
        <is>
          <t>İZMİR</t>
        </is>
      </c>
      <c>
        <v>ÇEŞME</v>
      </c>
      <c>
        <is>
          <t>Kullanıcı Bağlantı Hattı</t>
        </is>
      </c>
      <c>
        <v>L-261 SİTESPOR 35-18-L00261_950450912_950450912</v>
      </c>
      <c>
        <v>AG Branşman Yeraltı Kablo Arızası</v>
      </c>
      <c>
        <v>Dağıtım-AG</v>
      </c>
      <c>
        <v>Uzun</v>
      </c>
      <c>
        <v>Şebeke işletmecisi</v>
      </c>
      <c>
        <v>Bildirimsiz</v>
      </c>
      <c>
        <is>
          <t>16.07.2023 17:50:33</t>
        </is>
      </c>
      <c>
        <is>
          <t>16.07.2023 22:47:05</t>
        </is>
      </c>
      <c>
        <v>4.942222222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1.4745528789848796</v>
      </c>
      <c>
        <v>0</v>
      </c>
      <c>
        <v>0</v>
      </c>
      <c>
        <v>0</v>
      </c>
      <c>
        <v>0</v>
      </c>
      <c>
        <v>0</v>
      </c>
      <c>
        <v>0</v>
      </c>
      <c>
        <v>1.4745528789848796</v>
      </c>
    </row>
    <row>
      <c>
        <v>2610384</v>
      </c>
      <c>
        <v>1</v>
      </c>
      <c>
        <is>
          <t>İZMİR</t>
        </is>
      </c>
      <c>
        <v>BUCA</v>
      </c>
      <c>
        <is>
          <t>OG Fideri</t>
        </is>
      </c>
      <c>
        <v>M-2725 GEÇİT 35-03-M02725_M-2926 M04_72081315</v>
      </c>
      <c>
        <v>OG Yeraltı Kablo Arızası</v>
      </c>
      <c>
        <v>Dağıtım-OG</v>
      </c>
      <c>
        <v>Uzun</v>
      </c>
      <c>
        <v>Şebeke işletmecisi</v>
      </c>
      <c>
        <v>Bildirimsiz</v>
      </c>
      <c>
        <is>
          <t>16.07.2023 09:21:49</t>
        </is>
      </c>
      <c>
        <is>
          <t>16.07.2023 10:54:25</t>
        </is>
      </c>
      <c>
        <v>1.543333333</v>
      </c>
      <c>
        <v>0</v>
      </c>
      <c>
        <v>4438</v>
      </c>
      <c>
        <v>0</v>
      </c>
      <c>
        <v>0</v>
      </c>
      <c>
        <v>0</v>
      </c>
      <c>
        <v>684</v>
      </c>
      <c>
        <v>0</v>
      </c>
      <c>
        <v>0</v>
      </c>
      <c>
        <v>0</v>
      </c>
      <c>
        <v>1352.6223040384434</v>
      </c>
      <c>
        <v>0</v>
      </c>
      <c>
        <v>0</v>
      </c>
      <c>
        <v>0</v>
      </c>
      <c>
        <v>1397.6502261438318</v>
      </c>
      <c>
        <v>0</v>
      </c>
      <c>
        <v>0</v>
      </c>
      <c>
        <v>2750.272530182275</v>
      </c>
    </row>
    <row>
      <c>
        <v>2610925</v>
      </c>
      <c>
        <v>1</v>
      </c>
      <c>
        <is>
          <t>İZMİR</t>
        </is>
      </c>
      <c>
        <v>ÖDEMİŞ</v>
      </c>
      <c>
        <is>
          <t>Dağıtım Transformatörü</t>
        </is>
      </c>
      <c>
        <v>BOZCAYAKA TR-1 35-15-L00919_35-15-L00919_2365527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16.07.2023 19:15:51</t>
        </is>
      </c>
      <c>
        <is>
          <t>16.07.2023 20:19:10</t>
        </is>
      </c>
      <c>
        <v>1.055277777</v>
      </c>
      <c>
        <v>0</v>
      </c>
      <c>
        <v>106</v>
      </c>
      <c>
        <v>0</v>
      </c>
      <c>
        <v>4</v>
      </c>
      <c>
        <v>0</v>
      </c>
      <c>
        <v>21</v>
      </c>
      <c>
        <v>0</v>
      </c>
      <c>
        <v>0</v>
      </c>
      <c>
        <v>0</v>
      </c>
      <c>
        <v>27.89693232078792</v>
      </c>
      <c>
        <v>0</v>
      </c>
      <c>
        <v>0.8864086338789028</v>
      </c>
      <c>
        <v>0</v>
      </c>
      <c>
        <v>14.24569821580875</v>
      </c>
      <c>
        <v>0</v>
      </c>
      <c>
        <v>0</v>
      </c>
      <c>
        <v>43.02903917047557</v>
      </c>
    </row>
    <row>
      <c>
        <v>2610401</v>
      </c>
      <c>
        <v>1</v>
      </c>
      <c>
        <is>
          <t>İZMİR</t>
        </is>
      </c>
      <c>
        <v>ÇEŞME</v>
      </c>
      <c>
        <is>
          <t>AG Fideri</t>
        </is>
      </c>
      <c>
        <v>L-444 35-18-L00444_C_91304736_91304736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16.07.2023 09:36:54</t>
        </is>
      </c>
      <c>
        <is>
          <t>16.07.2023 10:53:32</t>
        </is>
      </c>
      <c>
        <v>1.277222222</v>
      </c>
      <c>
        <v>0</v>
      </c>
      <c>
        <v>56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31.57702992168583</v>
      </c>
      <c>
        <v>0</v>
      </c>
      <c>
        <v>0</v>
      </c>
      <c>
        <v>0</v>
      </c>
      <c>
        <v>3.9703846726333047</v>
      </c>
      <c>
        <v>0</v>
      </c>
      <c>
        <v>0</v>
      </c>
      <c>
        <v>35.547414594319136</v>
      </c>
    </row>
    <row>
      <c>
        <v>2610550</v>
      </c>
      <c>
        <v>1</v>
      </c>
      <c>
        <is>
          <t>MANİSA</t>
        </is>
      </c>
      <c>
        <v>ALAŞEHİR</v>
      </c>
      <c>
        <is>
          <t>AG Fideri</t>
        </is>
      </c>
      <c>
        <v>HACIALİLER TR-1 45-73-M00732__72372843_72372843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16.07.2023 12:05:46</t>
        </is>
      </c>
      <c>
        <is>
          <t>16.07.2023 15:07:17</t>
        </is>
      </c>
      <c>
        <v>3.025277777</v>
      </c>
      <c>
        <v>0</v>
      </c>
      <c>
        <v>16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5.751290915189005</v>
      </c>
      <c>
        <v>0</v>
      </c>
      <c>
        <v>0</v>
      </c>
      <c>
        <v>0</v>
      </c>
      <c>
        <v>2.4188546223002074</v>
      </c>
      <c>
        <v>0</v>
      </c>
      <c>
        <v>0</v>
      </c>
      <c>
        <v>8.170145537489212</v>
      </c>
    </row>
    <row>
      <c>
        <v>2610258</v>
      </c>
      <c>
        <v>1</v>
      </c>
      <c>
        <is>
          <t>İZMİR</t>
        </is>
      </c>
      <c>
        <v>BORNOVA</v>
      </c>
      <c>
        <is>
          <t>Dağıtım Transformatörü</t>
        </is>
      </c>
      <c>
        <v>K-4159 35-02-K04159_35-02-K04159_2347917</v>
      </c>
      <c>
        <v>Hırsızlık</v>
      </c>
      <c>
        <v>Dağıtım-AG</v>
      </c>
      <c>
        <v>Uzun</v>
      </c>
      <c>
        <v>Dışsal</v>
      </c>
      <c>
        <v>Bildirimsiz</v>
      </c>
      <c>
        <is>
          <t>16.07.2023 06:19:11</t>
        </is>
      </c>
      <c>
        <is>
          <t>16.07.2023 08:56:12</t>
        </is>
      </c>
      <c>
        <v>2.616944444</v>
      </c>
      <c>
        <v>0</v>
      </c>
      <c>
        <v>233</v>
      </c>
      <c>
        <v>0</v>
      </c>
      <c>
        <v>0</v>
      </c>
      <c>
        <v>0</v>
      </c>
      <c>
        <v>54</v>
      </c>
      <c>
        <v>0</v>
      </c>
      <c>
        <v>0</v>
      </c>
      <c>
        <v>0</v>
      </c>
      <c>
        <v>117.0370446322656</v>
      </c>
      <c>
        <v>0</v>
      </c>
      <c>
        <v>0</v>
      </c>
      <c>
        <v>0</v>
      </c>
      <c>
        <v>74.24562770122404</v>
      </c>
      <c>
        <v>0</v>
      </c>
      <c>
        <v>0</v>
      </c>
      <c>
        <v>191.28267233348964</v>
      </c>
    </row>
    <row>
      <c>
        <v>2610899</v>
      </c>
      <c>
        <v>1</v>
      </c>
      <c>
        <is>
          <t>İZMİR</t>
        </is>
      </c>
      <c>
        <v>ÖDEMİŞ</v>
      </c>
      <c>
        <is>
          <t>Dağıtım Transformatörü</t>
        </is>
      </c>
      <c>
        <v>TR-155 35-15-L00155_35-15-L00155_2348830</v>
      </c>
      <c>
        <v>NH Altlık Arızası</v>
      </c>
      <c>
        <v>Dağıtım-AG</v>
      </c>
      <c>
        <v>Uzun</v>
      </c>
      <c>
        <v>Şebeke işletmecisi</v>
      </c>
      <c>
        <v>Bildirimsiz</v>
      </c>
      <c>
        <is>
          <t>16.07.2023 18:49:21</t>
        </is>
      </c>
      <c>
        <is>
          <t>16.07.2023 20:37:27</t>
        </is>
      </c>
      <c>
        <v>1.801666666</v>
      </c>
      <c>
        <v>0</v>
      </c>
      <c>
        <v>21</v>
      </c>
      <c>
        <v>0</v>
      </c>
      <c>
        <v>27</v>
      </c>
      <c>
        <v>0</v>
      </c>
      <c>
        <v>12</v>
      </c>
      <c>
        <v>0</v>
      </c>
      <c>
        <v>0</v>
      </c>
      <c>
        <v>0</v>
      </c>
      <c>
        <v>12.821122724550182</v>
      </c>
      <c>
        <v>0</v>
      </c>
      <c>
        <v>186.9348391825566</v>
      </c>
      <c>
        <v>0</v>
      </c>
      <c>
        <v>38.72155570873078</v>
      </c>
      <c>
        <v>0</v>
      </c>
      <c>
        <v>0</v>
      </c>
      <c>
        <v>238.47751761583757</v>
      </c>
    </row>
    <row>
      <c>
        <v>2610507</v>
      </c>
      <c>
        <v>1</v>
      </c>
      <c>
        <is>
          <t>İZMİR</t>
        </is>
      </c>
      <c>
        <v>KİRAZ</v>
      </c>
      <c>
        <is>
          <t>AG Fideri</t>
        </is>
      </c>
      <c>
        <v>KARAMAN TR-4 MERKEZ 35-31-L00051_47864301_56394731_56394731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16.07.2023 11:11:26</t>
        </is>
      </c>
      <c>
        <is>
          <t>16.07.2023 13:01:51</t>
        </is>
      </c>
      <c>
        <v>1.840277777</v>
      </c>
      <c>
        <v>0</v>
      </c>
      <c>
        <v>76</v>
      </c>
      <c>
        <v>0</v>
      </c>
      <c>
        <v>2</v>
      </c>
      <c>
        <v>0</v>
      </c>
      <c>
        <v>4</v>
      </c>
      <c>
        <v>0</v>
      </c>
      <c>
        <v>0</v>
      </c>
      <c>
        <v>0</v>
      </c>
      <c>
        <v>22.391147831290034</v>
      </c>
      <c>
        <v>0</v>
      </c>
      <c>
        <v>5.174537749029798</v>
      </c>
      <c>
        <v>0</v>
      </c>
      <c>
        <v>4.098899320211893</v>
      </c>
      <c>
        <v>0</v>
      </c>
      <c>
        <v>0</v>
      </c>
      <c>
        <v>31.664584900531725</v>
      </c>
    </row>
    <row>
      <c>
        <v>2610421</v>
      </c>
      <c>
        <v>1</v>
      </c>
      <c>
        <is>
          <t>İZMİR</t>
        </is>
      </c>
      <c>
        <v>TİRE</v>
      </c>
      <c>
        <is>
          <t>Dağıtım Transformatörü</t>
        </is>
      </c>
      <c>
        <v>TOPARLAR KARŞI MAH.TR-2 35-29-L00324_35-29-L00324_2375083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16.07.2023 09:56:47</t>
        </is>
      </c>
      <c>
        <is>
          <t>16.07.2023 10:30:10</t>
        </is>
      </c>
      <c>
        <v>0.556388888</v>
      </c>
      <c>
        <v>0</v>
      </c>
      <c>
        <v>21</v>
      </c>
      <c>
        <v>0</v>
      </c>
      <c>
        <v>17</v>
      </c>
      <c>
        <v>0</v>
      </c>
      <c>
        <v>5</v>
      </c>
      <c>
        <v>0</v>
      </c>
      <c>
        <v>0</v>
      </c>
      <c>
        <v>0</v>
      </c>
      <c>
        <v>1.06664500937789</v>
      </c>
      <c>
        <v>0</v>
      </c>
      <c>
        <v>11.860706004475599</v>
      </c>
      <c>
        <v>0</v>
      </c>
      <c>
        <v>1.3959245063661758</v>
      </c>
      <c>
        <v>0</v>
      </c>
      <c>
        <v>0</v>
      </c>
      <c>
        <v>14.323275520219665</v>
      </c>
    </row>
    <row>
      <c>
        <v>2610315</v>
      </c>
      <c>
        <v>1</v>
      </c>
      <c>
        <is>
          <t>MANİSA</t>
        </is>
      </c>
      <c>
        <v>SALİHLİ</v>
      </c>
      <c>
        <is>
          <t>OG Fideri</t>
        </is>
      </c>
      <c>
        <v>KARAPINAR İM 45-78-A00002_HatBaşıAyırıcı_53139450 M02_53139450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16.07.2023 08:04:54</t>
        </is>
      </c>
      <c>
        <is>
          <t>16.07.2023 14:49:42</t>
        </is>
      </c>
      <c>
        <v>6.746666666</v>
      </c>
      <c>
        <v>0</v>
      </c>
      <c>
        <v>0</v>
      </c>
      <c>
        <v>0</v>
      </c>
      <c>
        <v>6</v>
      </c>
      <c>
        <v>0</v>
      </c>
      <c>
        <v>5</v>
      </c>
      <c>
        <v>0</v>
      </c>
      <c>
        <v>0</v>
      </c>
      <c>
        <v>0</v>
      </c>
      <c>
        <v>0</v>
      </c>
      <c>
        <v>0</v>
      </c>
      <c>
        <v>310.68427445085695</v>
      </c>
      <c>
        <v>0</v>
      </c>
      <c>
        <v>199.20406693343958</v>
      </c>
      <c>
        <v>0</v>
      </c>
      <c>
        <v>0</v>
      </c>
      <c>
        <v>509.8883413842965</v>
      </c>
    </row>
    <row>
      <c>
        <v>2610370</v>
      </c>
      <c>
        <v>1</v>
      </c>
      <c>
        <is>
          <t>İZMİR</t>
        </is>
      </c>
      <c>
        <v>SELÇUK</v>
      </c>
      <c>
        <is>
          <t>OG Fideri</t>
        </is>
      </c>
      <c>
        <v>DM-1/TR-12 35-13-L00459_DM-2/TR-11 L02_45355148</v>
      </c>
      <c>
        <v>Şebeke Yenileme ve Kapasite Artışı Çalışması</v>
      </c>
      <c>
        <v>Dağıtım-OG</v>
      </c>
      <c>
        <v>Uzun</v>
      </c>
      <c>
        <v>Şebeke işletmecisi</v>
      </c>
      <c>
        <v>Bildirimli</v>
      </c>
      <c>
        <is>
          <t>16.07.2023 09:15:38</t>
        </is>
      </c>
      <c>
        <is>
          <t>16.07.2023 14:06:38</t>
        </is>
      </c>
      <c>
        <v>4.85</v>
      </c>
      <c>
        <v>0</v>
      </c>
      <c>
        <v>4198</v>
      </c>
      <c>
        <v>0</v>
      </c>
      <c>
        <v>1</v>
      </c>
      <c>
        <v>1</v>
      </c>
      <c>
        <v>293</v>
      </c>
      <c>
        <v>0</v>
      </c>
      <c>
        <v>0</v>
      </c>
      <c>
        <v>0</v>
      </c>
      <c>
        <v>4291.983479169498</v>
      </c>
      <c>
        <v>0</v>
      </c>
      <c>
        <v>17.177488413751227</v>
      </c>
      <c>
        <v>85.05357535776214</v>
      </c>
      <c>
        <v>1514.4755932342623</v>
      </c>
      <c>
        <v>0</v>
      </c>
      <c>
        <v>0</v>
      </c>
      <c>
        <v>5908.690136175274</v>
      </c>
    </row>
    <row>
      <c>
        <v>2610674</v>
      </c>
      <c>
        <v>2</v>
      </c>
      <c>
        <is>
          <t>İZMİR</t>
        </is>
      </c>
      <c>
        <v>ÇEŞME</v>
      </c>
      <c>
        <is>
          <t>Dağıtım Transformatörü</t>
        </is>
      </c>
      <c>
        <v>L-178 35-18-L00178_35-18-L00178_2370242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16.07.2023 14:56:11</t>
        </is>
      </c>
      <c>
        <is>
          <t>16.07.2023 15:18:58</t>
        </is>
      </c>
      <c>
        <v>0.379722222</v>
      </c>
      <c>
        <v>0</v>
      </c>
      <c>
        <v>51</v>
      </c>
      <c>
        <v>0</v>
      </c>
      <c>
        <v>0</v>
      </c>
      <c>
        <v>0</v>
      </c>
      <c>
        <v>49</v>
      </c>
      <c>
        <v>0</v>
      </c>
      <c>
        <v>0</v>
      </c>
      <c>
        <v>0</v>
      </c>
      <c>
        <v>6.3466897155157325</v>
      </c>
      <c>
        <v>0</v>
      </c>
      <c>
        <v>0</v>
      </c>
      <c>
        <v>0</v>
      </c>
      <c>
        <v>50.569405687264016</v>
      </c>
      <c>
        <v>0</v>
      </c>
      <c>
        <v>0</v>
      </c>
      <c>
        <v>56.916095402779746</v>
      </c>
    </row>
    <row>
      <c>
        <v>2610725</v>
      </c>
      <c>
        <v>1</v>
      </c>
      <c>
        <is>
          <t>MANİSA</t>
        </is>
      </c>
      <c>
        <v>DEMİRCİ</v>
      </c>
      <c>
        <is>
          <t>Dağıtım Transformatörü</t>
        </is>
      </c>
      <c>
        <v>TR-37 45-74-M00037_45-74-M00037_2376490</v>
      </c>
      <c>
        <v>Şebeke Yenileme ve Kapasite Artışı Çalışması</v>
      </c>
      <c>
        <v>Dağıtım-AG</v>
      </c>
      <c>
        <v>Uzun</v>
      </c>
      <c>
        <v>Şebeke işletmecisi</v>
      </c>
      <c>
        <v>Bildirimli</v>
      </c>
      <c>
        <is>
          <t>16.07.2023 10:00:00</t>
        </is>
      </c>
      <c>
        <is>
          <t>16.07.2023 16:13:38</t>
        </is>
      </c>
      <c>
        <v>6.227222222</v>
      </c>
      <c>
        <v>0</v>
      </c>
      <c>
        <v>4</v>
      </c>
      <c>
        <v>0</v>
      </c>
      <c>
        <v>0</v>
      </c>
      <c>
        <v>0</v>
      </c>
      <c>
        <v>9</v>
      </c>
      <c>
        <v>0</v>
      </c>
      <c>
        <v>0</v>
      </c>
      <c>
        <v>0</v>
      </c>
      <c>
        <v>4.922244783434273</v>
      </c>
      <c>
        <v>0</v>
      </c>
      <c>
        <v>0</v>
      </c>
      <c>
        <v>0</v>
      </c>
      <c>
        <v>136.9684162373451</v>
      </c>
      <c>
        <v>0</v>
      </c>
      <c>
        <v>0</v>
      </c>
      <c>
        <v>141.8906610207794</v>
      </c>
    </row>
    <row>
      <c>
        <v>2611011</v>
      </c>
      <c>
        <v>1</v>
      </c>
      <c>
        <is>
          <t>İZMİR</t>
        </is>
      </c>
      <c>
        <v>BERGAMA</v>
      </c>
      <c>
        <is>
          <t>DM</t>
        </is>
      </c>
      <c>
        <v>GÖÇBEYLİ DM 35-16-M00139_KOZLUCA M07_72044620</v>
      </c>
      <c>
        <v>OG İletken Kopması</v>
      </c>
      <c>
        <v>Dağıtım-OG</v>
      </c>
      <c>
        <v>Uzun</v>
      </c>
      <c>
        <v>Şebeke işletmecisi</v>
      </c>
      <c>
        <v>Bildirimsiz</v>
      </c>
      <c>
        <is>
          <t>16.07.2023 20:48:05</t>
        </is>
      </c>
      <c>
        <is>
          <t>17.07.2023 00:26:31</t>
        </is>
      </c>
      <c>
        <v>3.640555555</v>
      </c>
      <c>
        <v>0</v>
      </c>
      <c>
        <v>350</v>
      </c>
      <c>
        <v>3</v>
      </c>
      <c>
        <v>1</v>
      </c>
      <c>
        <v>3</v>
      </c>
      <c>
        <v>24</v>
      </c>
      <c>
        <v>0</v>
      </c>
      <c>
        <v>0</v>
      </c>
      <c>
        <v>0</v>
      </c>
      <c>
        <v>142.6003616965879</v>
      </c>
      <c>
        <v>146.1596581938506</v>
      </c>
      <c>
        <v>1.4737994443068998</v>
      </c>
      <c>
        <v>10.18704327894433</v>
      </c>
      <c>
        <v>10.032992215391367</v>
      </c>
      <c>
        <v>0</v>
      </c>
      <c>
        <v>0</v>
      </c>
      <c>
        <v>310.453854829081</v>
      </c>
    </row>
    <row>
      <c>
        <v>2610679</v>
      </c>
      <c>
        <v>1</v>
      </c>
      <c>
        <is>
          <t>İZMİR</t>
        </is>
      </c>
      <c>
        <v>SEFERİHİSAR</v>
      </c>
      <c>
        <is>
          <t>Kullanıcı Bağlantı Hattı</t>
        </is>
      </c>
      <c>
        <v>L-318 35-14-L00318_956645929_956645929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16.07.2023 14:35:30</t>
        </is>
      </c>
      <c>
        <is>
          <t>16.07.2023 17:01:31</t>
        </is>
      </c>
      <c>
        <v>2.433611111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0.6698198730224632</v>
      </c>
      <c>
        <v>0</v>
      </c>
      <c>
        <v>0</v>
      </c>
      <c>
        <v>0</v>
      </c>
      <c>
        <v>0</v>
      </c>
      <c>
        <v>0</v>
      </c>
      <c>
        <v>0</v>
      </c>
      <c>
        <v>0.6698198730224632</v>
      </c>
    </row>
    <row>
      <c>
        <v>2610865</v>
      </c>
      <c>
        <v>1</v>
      </c>
      <c>
        <is>
          <t>İZMİR</t>
        </is>
      </c>
      <c>
        <v>ÇEŞME</v>
      </c>
      <c>
        <is>
          <t>TM Fideri</t>
        </is>
      </c>
      <c>
        <v>ÇEŞME HAVZA TM 35-18-A00006_URLA-2 M11_2303445</v>
      </c>
      <c>
        <v>TEİAŞ Trafo Arızası</v>
      </c>
      <c>
        <v>İletim</v>
      </c>
      <c>
        <v>Uzun</v>
      </c>
      <c>
        <v>Şebeke işletmecisi</v>
      </c>
      <c>
        <v>Bildirimsiz</v>
      </c>
      <c>
        <is>
          <t>16.07.2023 18:07:31</t>
        </is>
      </c>
      <c>
        <is>
          <t>16.07.2023 18:54:45</t>
        </is>
      </c>
      <c>
        <v>0.787222222</v>
      </c>
      <c>
        <v>0</v>
      </c>
      <c>
        <v>288</v>
      </c>
      <c>
        <v>11</v>
      </c>
      <c>
        <v>31</v>
      </c>
      <c>
        <v>13</v>
      </c>
      <c>
        <v>61</v>
      </c>
      <c>
        <v>4</v>
      </c>
      <c>
        <v>0</v>
      </c>
      <c>
        <v>0</v>
      </c>
      <c>
        <v>75.71654476151646</v>
      </c>
      <c>
        <v>25.174913638461668</v>
      </c>
      <c>
        <v>19.938631271920528</v>
      </c>
      <c>
        <v>52.297301757263554</v>
      </c>
      <c>
        <v>37.90517631839832</v>
      </c>
      <c>
        <v>101.69329041264308</v>
      </c>
      <c>
        <v>0</v>
      </c>
      <c>
        <v>312.7258581602036</v>
      </c>
    </row>
    <row>
      <c>
        <v>2610201</v>
      </c>
      <c>
        <v>1</v>
      </c>
      <c>
        <is>
          <t>İZMİR</t>
        </is>
      </c>
      <c>
        <v>KARABAĞLAR</v>
      </c>
      <c>
        <is>
          <t>TM Fideri</t>
        </is>
      </c>
      <c>
        <v>BOZYAKA TM 35-01-A00007_GÜRÇEŞME-2 M12_2312202</v>
      </c>
      <c>
        <v>OG Yeraltı Kablo Arızası</v>
      </c>
      <c>
        <v>Dağıtım-OG</v>
      </c>
      <c>
        <v>Uzun</v>
      </c>
      <c>
        <v>Şebeke işletmecisi</v>
      </c>
      <c>
        <v>Bildirimsiz</v>
      </c>
      <c>
        <is>
          <t>16.07.2023 01:11:14</t>
        </is>
      </c>
      <c>
        <is>
          <t>16.07.2023 01:52:29</t>
        </is>
      </c>
      <c>
        <v>0.6875</v>
      </c>
      <c>
        <v>0</v>
      </c>
      <c>
        <v>4766</v>
      </c>
      <c>
        <v>0</v>
      </c>
      <c>
        <v>0</v>
      </c>
      <c>
        <v>1</v>
      </c>
      <c>
        <v>253</v>
      </c>
      <c>
        <v>0</v>
      </c>
      <c>
        <v>1</v>
      </c>
      <c>
        <v>0</v>
      </c>
      <c>
        <v>646.877322495186</v>
      </c>
      <c>
        <v>0</v>
      </c>
      <c>
        <v>0</v>
      </c>
      <c>
        <v>684.831863399976</v>
      </c>
      <c>
        <v>135.59081356505206</v>
      </c>
      <c>
        <v>0</v>
      </c>
      <c>
        <v>1.035504604695</v>
      </c>
      <c>
        <v>1468.3355040649092</v>
      </c>
    </row>
    <row>
      <c>
        <v>2610184</v>
      </c>
      <c>
        <v>1</v>
      </c>
      <c>
        <is>
          <t>İZMİR</t>
        </is>
      </c>
      <c>
        <v>TORBALI</v>
      </c>
      <c>
        <is>
          <t>DM</t>
        </is>
      </c>
      <c>
        <v>SUBAŞI İM 35-26-A00002_PAMUKYAZI L04_2035585</v>
      </c>
      <c>
        <v>Plansız Kesinti / Müdahale</v>
      </c>
      <c>
        <v>Dağıtım-OG</v>
      </c>
      <c>
        <v>Uzun</v>
      </c>
      <c>
        <v>Şebeke işletmecisi</v>
      </c>
      <c>
        <v>Bildirimsiz</v>
      </c>
      <c>
        <is>
          <t>16.07.2023 01:15:31</t>
        </is>
      </c>
      <c>
        <is>
          <t>16.07.2023 01:51:34</t>
        </is>
      </c>
      <c>
        <v>0.600833333</v>
      </c>
      <c>
        <v>0</v>
      </c>
      <c>
        <v>655</v>
      </c>
      <c>
        <v>11</v>
      </c>
      <c>
        <v>32</v>
      </c>
      <c>
        <v>9</v>
      </c>
      <c>
        <v>74</v>
      </c>
      <c>
        <v>4</v>
      </c>
      <c>
        <v>0</v>
      </c>
      <c>
        <v>0</v>
      </c>
      <c>
        <v>109.8155356606416</v>
      </c>
      <c>
        <v>51.47079443445936</v>
      </c>
      <c>
        <v>72.26600834246362</v>
      </c>
      <c>
        <v>16.87591447555386</v>
      </c>
      <c>
        <v>39.864323655773504</v>
      </c>
      <c>
        <v>117.71839941625818</v>
      </c>
      <c>
        <v>0</v>
      </c>
      <c>
        <v>408.01097598515014</v>
      </c>
    </row>
    <row>
      <c>
        <v>2610848</v>
      </c>
      <c>
        <v>1</v>
      </c>
      <c>
        <is>
          <t>İZMİR</t>
        </is>
      </c>
      <c>
        <v>ÇEŞME</v>
      </c>
      <c>
        <is>
          <t>AG Fideri</t>
        </is>
      </c>
      <c>
        <v>L-337 35-18-L00337__72410507_72410507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16.07.2023 17:47:39</t>
        </is>
      </c>
      <c>
        <is>
          <t>16.07.2023 23:24:40</t>
        </is>
      </c>
      <c>
        <v>5.616944444</v>
      </c>
      <c>
        <v>0</v>
      </c>
      <c>
        <v>98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223.82736297515487</v>
      </c>
      <c>
        <v>0</v>
      </c>
      <c>
        <v>0</v>
      </c>
      <c>
        <v>0</v>
      </c>
      <c>
        <v>1.6676839073806151</v>
      </c>
      <c>
        <v>0</v>
      </c>
      <c>
        <v>0</v>
      </c>
      <c>
        <v>225.4950468825355</v>
      </c>
    </row>
    <row>
      <c>
        <v>2610447</v>
      </c>
      <c>
        <v>1</v>
      </c>
      <c>
        <is>
          <t>MANİSA</t>
        </is>
      </c>
      <c>
        <v>KULA</v>
      </c>
      <c>
        <is>
          <t>OG Fideri</t>
        </is>
      </c>
      <c>
        <v>GÖKÇEÖREN TR-6 45-77-M00034_DIREK TIPI TRAFO HUCRESI H01_2056367</v>
      </c>
      <c>
        <v>Şebeke Yenileme ve Kapasite Artışı Çalışması</v>
      </c>
      <c>
        <v>Dağıtım-OG</v>
      </c>
      <c>
        <v>Uzun</v>
      </c>
      <c>
        <v>Şebeke işletmecisi</v>
      </c>
      <c>
        <v>Bildirimli</v>
      </c>
      <c>
        <is>
          <t>16.07.2023 10:21:10</t>
        </is>
      </c>
      <c>
        <is>
          <t>16.07.2023 16:05:16</t>
        </is>
      </c>
      <c>
        <v>5.735</v>
      </c>
      <c>
        <v>0</v>
      </c>
      <c>
        <v>38</v>
      </c>
      <c>
        <v>0</v>
      </c>
      <c>
        <v>12</v>
      </c>
      <c>
        <v>0</v>
      </c>
      <c>
        <v>12</v>
      </c>
      <c>
        <v>0</v>
      </c>
      <c>
        <v>0</v>
      </c>
      <c>
        <v>0</v>
      </c>
      <c>
        <v>35.70465900142057</v>
      </c>
      <c>
        <v>0</v>
      </c>
      <c>
        <v>24.93145053789438</v>
      </c>
      <c>
        <v>0</v>
      </c>
      <c>
        <v>19.23895474544269</v>
      </c>
      <c>
        <v>0</v>
      </c>
      <c>
        <v>0</v>
      </c>
      <c>
        <v>79.87506428475766</v>
      </c>
    </row>
    <row>
      <c>
        <v>2611074</v>
      </c>
      <c>
        <v>1</v>
      </c>
      <c>
        <is>
          <t>MANİSA</t>
        </is>
      </c>
      <c>
        <v>SARUHANLI</v>
      </c>
      <c>
        <is>
          <t>Saha Dağıtım Kutusu (SDK)</t>
        </is>
      </c>
      <c>
        <v>SARUHANLI TR-24 45-80-M00024_B B04_5985747</v>
      </c>
      <c>
        <v>AG Box / Sdk Giriş Sigorta Atığı</v>
      </c>
      <c>
        <v>Dağıtım-AG</v>
      </c>
      <c>
        <v>Uzun</v>
      </c>
      <c>
        <v>Şebeke işletmecisi</v>
      </c>
      <c>
        <v>Bildirimsiz</v>
      </c>
      <c>
        <is>
          <t>16.07.2023 22:15:34</t>
        </is>
      </c>
      <c>
        <is>
          <t>16.07.2023 23:08:08</t>
        </is>
      </c>
      <c>
        <v>0.876111111</v>
      </c>
      <c>
        <v>0</v>
      </c>
      <c>
        <v>40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8.758814619546865</v>
      </c>
      <c>
        <v>0</v>
      </c>
      <c>
        <v>0</v>
      </c>
      <c>
        <v>0</v>
      </c>
      <c>
        <v>5.882327688593401</v>
      </c>
      <c>
        <v>0</v>
      </c>
      <c>
        <v>0</v>
      </c>
      <c>
        <v>14.641142308140266</v>
      </c>
    </row>
    <row>
      <c>
        <v>2611134</v>
      </c>
      <c>
        <v>1</v>
      </c>
      <c>
        <is>
          <t>MANİSA</t>
        </is>
      </c>
      <c>
        <v>ALAŞEHİR</v>
      </c>
      <c>
        <is>
          <t>AG Fideri</t>
        </is>
      </c>
      <c>
        <v>ÇAĞLAYAN TR-1 45-73-M00173_E_56399638_56399638</v>
      </c>
      <c>
        <v>Üçüncü Şahısların Vermiş Olduğu Hasarlar</v>
      </c>
      <c>
        <v>Dağıtım-AG</v>
      </c>
      <c>
        <v>Uzun</v>
      </c>
      <c>
        <v>Dışsal</v>
      </c>
      <c>
        <v>Bildirimsiz</v>
      </c>
      <c>
        <is>
          <t>16.07.2023 23:41:21</t>
        </is>
      </c>
      <c>
        <is>
          <t>17.07.2023 03:17:35</t>
        </is>
      </c>
      <c>
        <v>3.603888888</v>
      </c>
      <c>
        <v>0</v>
      </c>
      <c>
        <v>29</v>
      </c>
      <c>
        <v>0</v>
      </c>
      <c>
        <v>2</v>
      </c>
      <c>
        <v>0</v>
      </c>
      <c>
        <v>1</v>
      </c>
      <c>
        <v>0</v>
      </c>
      <c>
        <v>0</v>
      </c>
      <c>
        <v>0</v>
      </c>
      <c>
        <v>58.17812806382235</v>
      </c>
      <c>
        <v>0</v>
      </c>
      <c>
        <v>12.870905016364421</v>
      </c>
      <c>
        <v>0</v>
      </c>
      <c>
        <v>0</v>
      </c>
      <c>
        <v>0</v>
      </c>
      <c>
        <v>0</v>
      </c>
      <c>
        <v>71.04903308018677</v>
      </c>
    </row>
    <row>
      <c>
        <v>2610888</v>
      </c>
      <c>
        <v>1</v>
      </c>
      <c>
        <is>
          <t>İZMİR</t>
        </is>
      </c>
      <c>
        <v>MENEMEN</v>
      </c>
      <c>
        <is>
          <t>AG Fideri</t>
        </is>
      </c>
      <c>
        <v>KIRMAHALLE  TR-12 35-28-M00271_B_65504752_65504752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16.07.2023 18:38:00</t>
        </is>
      </c>
      <c>
        <is>
          <t>16.07.2023 19:40:17</t>
        </is>
      </c>
      <c>
        <v>1.038055555</v>
      </c>
      <c>
        <v>0</v>
      </c>
      <c>
        <v>24</v>
      </c>
      <c>
        <v>0</v>
      </c>
      <c>
        <v>61</v>
      </c>
      <c>
        <v>0</v>
      </c>
      <c>
        <v>9</v>
      </c>
      <c>
        <v>0</v>
      </c>
      <c>
        <v>0</v>
      </c>
      <c>
        <v>0</v>
      </c>
      <c>
        <v>7.463774721839098</v>
      </c>
      <c>
        <v>0</v>
      </c>
      <c>
        <v>16.196018397048427</v>
      </c>
      <c>
        <v>0</v>
      </c>
      <c>
        <v>7.90217957004101</v>
      </c>
      <c>
        <v>0</v>
      </c>
      <c>
        <v>0</v>
      </c>
      <c>
        <v>31.561972688928535</v>
      </c>
    </row>
    <row>
      <c>
        <v>2610533</v>
      </c>
      <c>
        <v>1</v>
      </c>
      <c>
        <is>
          <t>İZMİR</t>
        </is>
      </c>
      <c>
        <v>KİRAZ</v>
      </c>
      <c>
        <is>
          <t>AG Fideri</t>
        </is>
      </c>
      <c>
        <v>UMURLU TR-4 35-31-L00359_C_91362993_91362993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16.07.2023 11:37:39</t>
        </is>
      </c>
      <c>
        <is>
          <t>16.07.2023 16:05:20</t>
        </is>
      </c>
      <c>
        <v>4.461388888</v>
      </c>
      <c>
        <v>0</v>
      </c>
      <c>
        <v>11</v>
      </c>
      <c>
        <v>0</v>
      </c>
      <c>
        <v>2</v>
      </c>
      <c>
        <v>0</v>
      </c>
      <c>
        <v>2</v>
      </c>
      <c>
        <v>0</v>
      </c>
      <c>
        <v>0</v>
      </c>
      <c>
        <v>0</v>
      </c>
      <c>
        <v>10.593366005882634</v>
      </c>
      <c>
        <v>0</v>
      </c>
      <c>
        <v>0.3247477024837454</v>
      </c>
      <c>
        <v>0</v>
      </c>
      <c>
        <v>0.13429427955317505</v>
      </c>
      <c>
        <v>0</v>
      </c>
      <c>
        <v>0</v>
      </c>
      <c>
        <v>11.052407987919556</v>
      </c>
    </row>
    <row>
      <c>
        <v>2610639</v>
      </c>
      <c>
        <v>1</v>
      </c>
      <c>
        <is>
          <t>MANİSA</t>
        </is>
      </c>
      <c>
        <v>ŞEHZADELER</v>
      </c>
      <c>
        <is>
          <t>OG Fideri</t>
        </is>
      </c>
      <c>
        <v>SELİMŞAHLAR TR-1 45-71-M00133_TR-2 M01_2323340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16.07.2023 13:49:21</t>
        </is>
      </c>
      <c>
        <is>
          <t>16.07.2023 14:33:45</t>
        </is>
      </c>
      <c>
        <v>0.74</v>
      </c>
      <c>
        <v>2</v>
      </c>
      <c>
        <v>1015</v>
      </c>
      <c>
        <v>94</v>
      </c>
      <c>
        <v>123</v>
      </c>
      <c>
        <v>8</v>
      </c>
      <c>
        <v>124</v>
      </c>
      <c>
        <v>0</v>
      </c>
      <c>
        <v>0</v>
      </c>
      <c>
        <v>4.764247967194242</v>
      </c>
      <c>
        <v>149.3627232387725</v>
      </c>
      <c>
        <v>761.4114907103082</v>
      </c>
      <c>
        <v>497.97896875145614</v>
      </c>
      <c>
        <v>45.890225132504334</v>
      </c>
      <c>
        <v>62.403338185235974</v>
      </c>
      <c>
        <v>0</v>
      </c>
      <c>
        <v>0</v>
      </c>
      <c>
        <v>1521.8109939854712</v>
      </c>
    </row>
    <row>
      <c>
        <v>2610287</v>
      </c>
      <c>
        <v>1</v>
      </c>
      <c>
        <is>
          <t>MANİSA</t>
        </is>
      </c>
      <c>
        <v>SELENDİ</v>
      </c>
      <c>
        <is>
          <t>OG Fideri</t>
        </is>
      </c>
      <c>
        <v>SELENDİ TR-12 45-81-M00012_TR-11 M02_2321242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16.07.2023 07:16:21</t>
        </is>
      </c>
      <c>
        <is>
          <t>16.07.2023 08:34:37</t>
        </is>
      </c>
      <c>
        <v>1.304444444</v>
      </c>
      <c>
        <v>1</v>
      </c>
      <c>
        <v>463</v>
      </c>
      <c>
        <v>0</v>
      </c>
      <c>
        <v>120</v>
      </c>
      <c>
        <v>0</v>
      </c>
      <c>
        <v>72</v>
      </c>
      <c>
        <v>0</v>
      </c>
      <c>
        <v>0</v>
      </c>
      <c>
        <v>0.21640470489222224</v>
      </c>
      <c>
        <v>83.26146990742025</v>
      </c>
      <c>
        <v>0</v>
      </c>
      <c>
        <v>86.32415454862677</v>
      </c>
      <c>
        <v>0</v>
      </c>
      <c>
        <v>29.872811711054595</v>
      </c>
      <c>
        <v>0</v>
      </c>
      <c>
        <v>0</v>
      </c>
      <c>
        <v>199.67484087199384</v>
      </c>
    </row>
    <row>
      <c>
        <v>2610951</v>
      </c>
      <c>
        <v>1</v>
      </c>
      <c>
        <is>
          <t>İZMİR</t>
        </is>
      </c>
      <c>
        <v>URLA</v>
      </c>
      <c>
        <is>
          <t>Kullanıcı Bağlantı Hattı</t>
        </is>
      </c>
      <c>
        <v>TR-74 35-19-L00074_956677432_956677432</v>
      </c>
      <c>
        <v>AG Branşman Yeraltı Kablo Arızası</v>
      </c>
      <c>
        <v>Dağıtım-AG</v>
      </c>
      <c>
        <v>Uzun</v>
      </c>
      <c>
        <v>Şebeke işletmecisi</v>
      </c>
      <c>
        <v>Bildirimsiz</v>
      </c>
      <c>
        <is>
          <t>16.07.2023 19:32:51</t>
        </is>
      </c>
      <c>
        <is>
          <t>16.07.2023 20:30:56</t>
        </is>
      </c>
      <c>
        <v>0.968055555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0.4079913345958719</v>
      </c>
      <c>
        <v>0</v>
      </c>
      <c>
        <v>0</v>
      </c>
      <c>
        <v>0</v>
      </c>
      <c>
        <v>0</v>
      </c>
      <c>
        <v>0</v>
      </c>
      <c>
        <v>0</v>
      </c>
      <c>
        <v>0.4079913345958719</v>
      </c>
    </row>
    <row>
      <c>
        <v>2610928</v>
      </c>
      <c>
        <v>1</v>
      </c>
      <c>
        <is>
          <t>İZMİR</t>
        </is>
      </c>
      <c>
        <v>FOÇA</v>
      </c>
      <c>
        <is>
          <t>AG Fideri</t>
        </is>
      </c>
      <c>
        <v>YENİFOÇA TR-48 35-23-M00048_B_56365419_56365419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16.07.2023 19:19:24</t>
        </is>
      </c>
      <c>
        <is>
          <t>16.07.2023 20:37:30</t>
        </is>
      </c>
      <c>
        <v>1.301666666</v>
      </c>
      <c>
        <v>0</v>
      </c>
      <c>
        <v>63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13.34886197417856</v>
      </c>
      <c>
        <v>0</v>
      </c>
      <c>
        <v>0</v>
      </c>
      <c>
        <v>0</v>
      </c>
      <c>
        <v>0</v>
      </c>
      <c>
        <v>0</v>
      </c>
      <c>
        <v>0</v>
      </c>
      <c>
        <v>13.34886197417856</v>
      </c>
    </row>
    <row>
      <c>
        <v>2610430</v>
      </c>
      <c>
        <v>1</v>
      </c>
      <c>
        <is>
          <t>İZMİR</t>
        </is>
      </c>
      <c>
        <v>BALÇOVA</v>
      </c>
      <c>
        <is>
          <t>AG Fideri</t>
        </is>
      </c>
      <c>
        <v>K-3948 35-07-K03948__72410514_72410514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16.07.2023 10:03:10</t>
        </is>
      </c>
      <c>
        <is>
          <t>16.07.2023 11:17:27</t>
        </is>
      </c>
      <c>
        <v>1.238055555</v>
      </c>
      <c>
        <v>0</v>
      </c>
      <c>
        <v>0</v>
      </c>
      <c>
        <v>0</v>
      </c>
      <c>
        <v>0</v>
      </c>
      <c>
        <v>0</v>
      </c>
      <c>
        <v>23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175.48998559604473</v>
      </c>
      <c>
        <v>0</v>
      </c>
      <c>
        <v>0</v>
      </c>
      <c>
        <v>175.48998559604473</v>
      </c>
    </row>
    <row>
      <c>
        <v>2611114</v>
      </c>
      <c>
        <v>1</v>
      </c>
      <c>
        <is>
          <t>MANİSA</t>
        </is>
      </c>
      <c>
        <v>ALAŞEHİR</v>
      </c>
      <c>
        <is>
          <t>OG Fideri</t>
        </is>
      </c>
      <c>
        <v>YEŞİLYURT DM 45-73-M00476_HatBaşıAyırıcı_53135542 M04_53135542</v>
      </c>
      <c>
        <v>OG Ayırıcı Arızası</v>
      </c>
      <c>
        <v>Dağıtım-OG</v>
      </c>
      <c>
        <v>Uzun</v>
      </c>
      <c>
        <v>Şebeke işletmecisi</v>
      </c>
      <c>
        <v>Bildirimsiz</v>
      </c>
      <c>
        <is>
          <t>16.07.2023 23:18:48</t>
        </is>
      </c>
      <c>
        <is>
          <t>17.07.2023 04:19:10</t>
        </is>
      </c>
      <c>
        <v>5.006111111</v>
      </c>
      <c>
        <v>0</v>
      </c>
      <c>
        <v>0</v>
      </c>
      <c>
        <v>0</v>
      </c>
      <c>
        <v>23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440.7084521662463</v>
      </c>
      <c>
        <v>0</v>
      </c>
      <c>
        <v>26.21648166656022</v>
      </c>
      <c>
        <v>0</v>
      </c>
      <c>
        <v>0</v>
      </c>
      <c>
        <v>466.9249338328065</v>
      </c>
    </row>
    <row>
      <c>
        <v>2610994</v>
      </c>
      <c>
        <v>1</v>
      </c>
      <c>
        <is>
          <t>İZMİR</t>
        </is>
      </c>
      <c>
        <v>BAYINDIR</v>
      </c>
      <c>
        <is>
          <t>Kullanıcı Bağlantı Hattı</t>
        </is>
      </c>
      <c>
        <v>TR-1-2/2 35-20-L00008_955198862_955198862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16.07.2023 20:29:18</t>
        </is>
      </c>
      <c>
        <is>
          <t>16.07.2023 23:02:41</t>
        </is>
      </c>
      <c>
        <v>2.556388888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0.641807029057161</v>
      </c>
      <c>
        <v>0</v>
      </c>
      <c>
        <v>0</v>
      </c>
      <c>
        <v>0</v>
      </c>
      <c>
        <v>0</v>
      </c>
      <c>
        <v>0</v>
      </c>
      <c>
        <v>0</v>
      </c>
      <c>
        <v>0.641807029057161</v>
      </c>
    </row>
    <row>
      <c>
        <v>2610553</v>
      </c>
      <c>
        <v>1</v>
      </c>
      <c>
        <is>
          <t>İZMİR</t>
        </is>
      </c>
      <c>
        <v>ÇEŞME</v>
      </c>
      <c>
        <is>
          <t>Kullanıcı Bağlantı Hattı</t>
        </is>
      </c>
      <c>
        <v>L-347 MASİSA BURCU SİTESİ-2 35-18-L00347_950441926_950441926</v>
      </c>
      <c>
        <v>AG Branşman Yeraltı Kablo Arızası</v>
      </c>
      <c>
        <v>Dağıtım-AG</v>
      </c>
      <c>
        <v>Uzun</v>
      </c>
      <c>
        <v>Şebeke işletmecisi</v>
      </c>
      <c>
        <v>Bildirimsiz</v>
      </c>
      <c>
        <is>
          <t>16.07.2023 12:06:38</t>
        </is>
      </c>
      <c>
        <is>
          <t>16.07.2023 19:32:24</t>
        </is>
      </c>
      <c>
        <v>7.429444444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4.704892416381697</v>
      </c>
      <c>
        <v>0</v>
      </c>
      <c>
        <v>0</v>
      </c>
      <c>
        <v>0</v>
      </c>
      <c>
        <v>0</v>
      </c>
      <c>
        <v>0</v>
      </c>
      <c>
        <v>0</v>
      </c>
      <c>
        <v>4.704892416381697</v>
      </c>
    </row>
    <row>
      <c>
        <v>2610161</v>
      </c>
      <c>
        <v>1</v>
      </c>
      <c>
        <is>
          <t>İZMİR</t>
        </is>
      </c>
      <c>
        <v>MENDERES</v>
      </c>
      <c>
        <is>
          <t>OG Fideri</t>
        </is>
      </c>
      <c>
        <v>K-4902 35-22-K04902_K-418 ÇİNKO K02_56288297</v>
      </c>
      <c>
        <v>Plansız Kesinti / Müdahale</v>
      </c>
      <c>
        <v>Dağıtım-OG</v>
      </c>
      <c>
        <v>Uzun</v>
      </c>
      <c>
        <v>Şebeke işletmecisi</v>
      </c>
      <c>
        <v>Bildirimsiz</v>
      </c>
      <c>
        <is>
          <t>16.07.2023 00:32:25</t>
        </is>
      </c>
      <c>
        <is>
          <t>16.07.2023 02:05:39</t>
        </is>
      </c>
      <c>
        <v>1.553888888</v>
      </c>
      <c>
        <v>0</v>
      </c>
      <c>
        <v>363</v>
      </c>
      <c>
        <v>1</v>
      </c>
      <c>
        <v>10</v>
      </c>
      <c>
        <v>7</v>
      </c>
      <c>
        <v>54</v>
      </c>
      <c>
        <v>7</v>
      </c>
      <c>
        <v>1</v>
      </c>
      <c>
        <v>0</v>
      </c>
      <c>
        <v>115.94135011139588</v>
      </c>
      <c>
        <v>3.7980627867</v>
      </c>
      <c>
        <v>3.931099975078567</v>
      </c>
      <c>
        <v>28.16176604880987</v>
      </c>
      <c>
        <v>55.457817900164436</v>
      </c>
      <c>
        <v>107.75742367998456</v>
      </c>
      <c>
        <v>20.111203193119287</v>
      </c>
      <c>
        <v>335.1587236952526</v>
      </c>
    </row>
    <row>
      <c>
        <v>2610410</v>
      </c>
      <c>
        <v>1</v>
      </c>
      <c>
        <is>
          <t>İZMİR</t>
        </is>
      </c>
      <c>
        <v>BERGAMA</v>
      </c>
      <c>
        <is>
          <t>DM</t>
        </is>
      </c>
      <c>
        <v>TIRMANLAR DM 35-16-M00171_KIRCALAR DM M02_72041583</v>
      </c>
      <c>
        <v>Şebeke Yenileme ve Kapasite Artışı Çalışması</v>
      </c>
      <c>
        <v>Dağıtım-OG</v>
      </c>
      <c>
        <v>Uzun</v>
      </c>
      <c>
        <v>Şebeke işletmecisi</v>
      </c>
      <c>
        <v>Bildirimli</v>
      </c>
      <c>
        <is>
          <t>16.07.2023 09:49:49</t>
        </is>
      </c>
      <c>
        <is>
          <t>16.07.2023 17:23:16</t>
        </is>
      </c>
      <c>
        <v>7.5575</v>
      </c>
      <c>
        <v>0</v>
      </c>
      <c>
        <v>1042</v>
      </c>
      <c>
        <v>0</v>
      </c>
      <c>
        <v>1</v>
      </c>
      <c>
        <v>7</v>
      </c>
      <c>
        <v>68</v>
      </c>
      <c>
        <v>0</v>
      </c>
      <c>
        <v>0</v>
      </c>
      <c>
        <v>0</v>
      </c>
      <c>
        <v>713.379367291792</v>
      </c>
      <c>
        <v>0</v>
      </c>
      <c>
        <v>1.302014983198228</v>
      </c>
      <c>
        <v>76.44712960659812</v>
      </c>
      <c>
        <v>173.13672378455797</v>
      </c>
      <c>
        <v>0</v>
      </c>
      <c>
        <v>0</v>
      </c>
      <c>
        <v>964.2652356661463</v>
      </c>
    </row>
    <row>
      <c>
        <v>2610802</v>
      </c>
      <c>
        <v>1</v>
      </c>
      <c>
        <is>
          <t>İZMİR</t>
        </is>
      </c>
      <c>
        <v>BUCA</v>
      </c>
      <c>
        <is>
          <t>AG Fideri</t>
        </is>
      </c>
      <c>
        <v>K-3499 35-03-K03499_A_56365920_56365920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16.07.2023 17:04:23</t>
        </is>
      </c>
      <c>
        <is>
          <t>16.07.2023 21:06:39</t>
        </is>
      </c>
      <c>
        <v>4.037777777</v>
      </c>
      <c>
        <v>0</v>
      </c>
      <c>
        <v>55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63.740791899396704</v>
      </c>
      <c>
        <v>0</v>
      </c>
      <c>
        <v>0</v>
      </c>
      <c>
        <v>0</v>
      </c>
      <c>
        <v>10.895037066645276</v>
      </c>
      <c>
        <v>0</v>
      </c>
      <c>
        <v>0</v>
      </c>
      <c>
        <v>74.63582896604198</v>
      </c>
    </row>
    <row>
      <c>
        <v>2610367</v>
      </c>
      <c>
        <v>1</v>
      </c>
      <c>
        <is>
          <t>MANİSA</t>
        </is>
      </c>
      <c>
        <v>SALİHLİ</v>
      </c>
      <c>
        <is>
          <t>OG Fideri</t>
        </is>
      </c>
      <c>
        <v>KIZILAVLU KÖK 45-78-M00837_HatBaşıAyırıcı_53026459 M02_53026459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16.07.2023 09:14:29</t>
        </is>
      </c>
      <c>
        <is>
          <t>16.07.2023 13:09:57</t>
        </is>
      </c>
      <c>
        <v>3.924444444</v>
      </c>
      <c>
        <v>0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119.8524364649621</v>
      </c>
      <c>
        <v>0</v>
      </c>
      <c>
        <v>0</v>
      </c>
      <c>
        <v>0</v>
      </c>
      <c>
        <v>0</v>
      </c>
      <c>
        <v>0</v>
      </c>
      <c>
        <v>119.8524364649621</v>
      </c>
    </row>
    <row>
      <c>
        <v>2610516</v>
      </c>
      <c>
        <v>1</v>
      </c>
      <c>
        <is>
          <t>İZMİR</t>
        </is>
      </c>
      <c>
        <v>DİKİLİ</v>
      </c>
      <c>
        <is>
          <t>AG Fideri</t>
        </is>
      </c>
      <c>
        <v>TR-64 35-30-L00064_A_56397607_56397607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16.07.2023 11:27:14</t>
        </is>
      </c>
      <c>
        <is>
          <t>16.07.2023 13:50:25</t>
        </is>
      </c>
      <c>
        <v>2.386388888</v>
      </c>
      <c>
        <v>0</v>
      </c>
      <c>
        <v>41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18.07824142753939</v>
      </c>
      <c>
        <v>0</v>
      </c>
      <c>
        <v>0</v>
      </c>
      <c>
        <v>0</v>
      </c>
      <c>
        <v>0</v>
      </c>
      <c>
        <v>0</v>
      </c>
      <c>
        <v>0</v>
      </c>
      <c>
        <v>18.07824142753939</v>
      </c>
    </row>
    <row>
      <c>
        <v>2610659</v>
      </c>
      <c>
        <v>1</v>
      </c>
      <c>
        <is>
          <t>İZMİR</t>
        </is>
      </c>
      <c>
        <v>MENEMEN</v>
      </c>
      <c>
        <is>
          <t>AG Fideri</t>
        </is>
      </c>
      <c>
        <v>ULUKENT DM-3/18 35-28-M00058_B_56364406_56364406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16.07.2023 14:14:17</t>
        </is>
      </c>
      <c>
        <is>
          <t>16.07.2023 14:48:01</t>
        </is>
      </c>
      <c>
        <v>0.562222222</v>
      </c>
      <c>
        <v>0</v>
      </c>
      <c>
        <v>142</v>
      </c>
      <c>
        <v>0</v>
      </c>
      <c>
        <v>0</v>
      </c>
      <c>
        <v>0</v>
      </c>
      <c>
        <v>11</v>
      </c>
      <c>
        <v>0</v>
      </c>
      <c>
        <v>0</v>
      </c>
      <c>
        <v>0</v>
      </c>
      <c>
        <v>20.378848851437944</v>
      </c>
      <c>
        <v>0</v>
      </c>
      <c>
        <v>0</v>
      </c>
      <c>
        <v>0</v>
      </c>
      <c>
        <v>3.46558436980041</v>
      </c>
      <c>
        <v>0</v>
      </c>
      <c>
        <v>0</v>
      </c>
      <c>
        <v>23.844433221238354</v>
      </c>
    </row>
    <row>
      <c>
        <v>2610759</v>
      </c>
      <c>
        <v>1</v>
      </c>
      <c>
        <is>
          <t>MANİSA</t>
        </is>
      </c>
      <c>
        <v>SARIGÖL</v>
      </c>
      <c>
        <is>
          <t>AG Fideri</t>
        </is>
      </c>
      <c>
        <v>ÇAVUŞLAR TR-1 45-79-M00270_A_91385346_91385346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16.07.2023 16:03:18</t>
        </is>
      </c>
      <c>
        <is>
          <t>16.07.2023 17:14:03</t>
        </is>
      </c>
      <c>
        <v>1.179166666</v>
      </c>
      <c>
        <v>0</v>
      </c>
      <c>
        <v>63</v>
      </c>
      <c>
        <v>0</v>
      </c>
      <c>
        <v>1</v>
      </c>
      <c>
        <v>0</v>
      </c>
      <c>
        <v>7</v>
      </c>
      <c>
        <v>0</v>
      </c>
      <c>
        <v>0</v>
      </c>
      <c>
        <v>0</v>
      </c>
      <c>
        <v>11.249041631850305</v>
      </c>
      <c>
        <v>0</v>
      </c>
      <c>
        <v>5.419163512792038</v>
      </c>
      <c>
        <v>0</v>
      </c>
      <c>
        <v>3.3493569852894254</v>
      </c>
      <c>
        <v>0</v>
      </c>
      <c>
        <v>0</v>
      </c>
      <c>
        <v>20.01756212993177</v>
      </c>
    </row>
    <row>
      <c>
        <v>2611037</v>
      </c>
      <c>
        <v>1</v>
      </c>
      <c>
        <is>
          <t>İZMİR</t>
        </is>
      </c>
      <c>
        <v>SEFERİHİSAR</v>
      </c>
      <c>
        <is>
          <t>Dağıtım Transformatörü</t>
        </is>
      </c>
      <c>
        <v>L-278 DM-1/TR-19 35-14-L00278_35-14-L00278_72213589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16.07.2023 21:11:35</t>
        </is>
      </c>
      <c>
        <is>
          <t>16.07.2023 21:38:46</t>
        </is>
      </c>
      <c>
        <v>0.453055555</v>
      </c>
      <c>
        <v>0</v>
      </c>
      <c>
        <v>549</v>
      </c>
      <c>
        <v>0</v>
      </c>
      <c>
        <v>10</v>
      </c>
      <c>
        <v>0</v>
      </c>
      <c>
        <v>21</v>
      </c>
      <c>
        <v>0</v>
      </c>
      <c>
        <v>0</v>
      </c>
      <c>
        <v>0</v>
      </c>
      <c>
        <v>61.57995680329473</v>
      </c>
      <c>
        <v>0</v>
      </c>
      <c>
        <v>1.3920307933160985</v>
      </c>
      <c>
        <v>0</v>
      </c>
      <c>
        <v>12.751372727903426</v>
      </c>
      <c>
        <v>0</v>
      </c>
      <c>
        <v>0</v>
      </c>
      <c>
        <v>75.72336032451425</v>
      </c>
    </row>
    <row>
      <c>
        <v>2610350</v>
      </c>
      <c>
        <v>1</v>
      </c>
      <c>
        <is>
          <t>MANİSA</t>
        </is>
      </c>
      <c>
        <v>SALİHLİ</v>
      </c>
      <c>
        <is>
          <t>Dağıtım Transformatörü</t>
        </is>
      </c>
      <c>
        <v>TR-16 45-78-L00016_45-78-L00016_65863576</v>
      </c>
      <c>
        <v>Şebeke Yenileme ve Kapasite Artışı Çalışması</v>
      </c>
      <c>
        <v>Dağıtım-AG</v>
      </c>
      <c>
        <v>Uzun</v>
      </c>
      <c>
        <v>Şebeke işletmecisi</v>
      </c>
      <c>
        <v>Bildirimli</v>
      </c>
      <c>
        <is>
          <t>16.07.2023 09:00:53</t>
        </is>
      </c>
      <c>
        <is>
          <t>16.07.2023 15:15:48</t>
        </is>
      </c>
      <c>
        <v>6.248611111</v>
      </c>
      <c>
        <v>0</v>
      </c>
      <c>
        <v>102</v>
      </c>
      <c>
        <v>0</v>
      </c>
      <c>
        <v>5</v>
      </c>
      <c>
        <v>0</v>
      </c>
      <c>
        <v>6</v>
      </c>
      <c>
        <v>0</v>
      </c>
      <c>
        <v>0</v>
      </c>
      <c>
        <v>0</v>
      </c>
      <c>
        <v>175.0810476594342</v>
      </c>
      <c>
        <v>0</v>
      </c>
      <c>
        <v>10.599928764390071</v>
      </c>
      <c>
        <v>0</v>
      </c>
      <c>
        <v>15.798581796181722</v>
      </c>
      <c>
        <v>0</v>
      </c>
      <c>
        <v>0</v>
      </c>
      <c>
        <v>201.47955822000603</v>
      </c>
    </row>
    <row>
      <c>
        <v>2610991</v>
      </c>
      <c>
        <v>1</v>
      </c>
      <c>
        <is>
          <t>İZMİR</t>
        </is>
      </c>
      <c>
        <v>TORBALI</v>
      </c>
      <c>
        <is>
          <t>TM Fideri</t>
        </is>
      </c>
      <c>
        <v>ARSLANLAR TM 35-26-A00004_BEŞİKÇİOĞLU M21_2307689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16.07.2023 20:29:41</t>
        </is>
      </c>
      <c>
        <is>
          <t>16.07.2023 21:23:01</t>
        </is>
      </c>
      <c>
        <v>0.888888888</v>
      </c>
      <c>
        <v>0</v>
      </c>
      <c>
        <v>8</v>
      </c>
      <c>
        <v>6</v>
      </c>
      <c>
        <v>0</v>
      </c>
      <c>
        <v>13</v>
      </c>
      <c>
        <v>13</v>
      </c>
      <c>
        <v>14</v>
      </c>
      <c>
        <v>0</v>
      </c>
      <c>
        <v>0</v>
      </c>
      <c>
        <v>1.4449941059315017</v>
      </c>
      <c>
        <v>20.671116649525548</v>
      </c>
      <c>
        <v>0</v>
      </c>
      <c>
        <v>216.4598499474069</v>
      </c>
      <c>
        <v>4.2760348311791985</v>
      </c>
      <c>
        <v>357.0319370081188</v>
      </c>
      <c>
        <v>0</v>
      </c>
      <c>
        <v>599.8839325421619</v>
      </c>
    </row>
    <row>
      <c>
        <v>2610822</v>
      </c>
      <c>
        <v>1</v>
      </c>
      <c>
        <is>
          <t>MANİSA</t>
        </is>
      </c>
      <c>
        <v>SELENDİ</v>
      </c>
      <c>
        <is>
          <t>KÖK</t>
        </is>
      </c>
      <c>
        <v>OKLUİSA KÖK 45-81-M00046_ESKİN GRUP M03_71994399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16.07.2023 17:27:37</t>
        </is>
      </c>
      <c>
        <is>
          <t>16.07.2023 17:42:40</t>
        </is>
      </c>
      <c>
        <v>0.250833333</v>
      </c>
      <c>
        <v>4</v>
      </c>
      <c>
        <v>719</v>
      </c>
      <c>
        <v>0</v>
      </c>
      <c>
        <v>13</v>
      </c>
      <c>
        <v>0</v>
      </c>
      <c>
        <v>48</v>
      </c>
      <c>
        <v>0</v>
      </c>
      <c>
        <v>0</v>
      </c>
      <c>
        <v>0.27068247733333334</v>
      </c>
      <c>
        <v>22.856123516804917</v>
      </c>
      <c>
        <v>0</v>
      </c>
      <c>
        <v>1.3754669241589959</v>
      </c>
      <c>
        <v>0</v>
      </c>
      <c>
        <v>3.729720521283957</v>
      </c>
      <c>
        <v>0</v>
      </c>
      <c>
        <v>0</v>
      </c>
      <c>
        <v>28.231993439581203</v>
      </c>
    </row>
    <row>
      <c>
        <v>2610745</v>
      </c>
      <c>
        <v>1</v>
      </c>
      <c>
        <is>
          <t>MANİSA</t>
        </is>
      </c>
      <c>
        <v>SELENDİ</v>
      </c>
      <c>
        <is>
          <t>KÖK</t>
        </is>
      </c>
      <c>
        <v>OKLUİSA KÖK 45-81-M00046_KAZIKLI GRUP M05_71994403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16.07.2023 15:54:21</t>
        </is>
      </c>
      <c>
        <is>
          <t>16.07.2023 16:02:47</t>
        </is>
      </c>
      <c>
        <v>0.140555555</v>
      </c>
      <c>
        <v>3</v>
      </c>
      <c>
        <v>534</v>
      </c>
      <c>
        <v>0</v>
      </c>
      <c>
        <v>15</v>
      </c>
      <c>
        <v>2</v>
      </c>
      <c>
        <v>21</v>
      </c>
      <c>
        <v>0</v>
      </c>
      <c>
        <v>0</v>
      </c>
      <c>
        <v>0.11287202632833333</v>
      </c>
      <c>
        <v>11.27986628662084</v>
      </c>
      <c>
        <v>0</v>
      </c>
      <c>
        <v>1.0905169229667606</v>
      </c>
      <c>
        <v>3.143343084496785</v>
      </c>
      <c>
        <v>1.379957936216084</v>
      </c>
      <c>
        <v>0</v>
      </c>
      <c>
        <v>0</v>
      </c>
      <c>
        <v>17.0065562566288</v>
      </c>
    </row>
    <row>
      <c>
        <v>2610327</v>
      </c>
      <c>
        <v>1</v>
      </c>
      <c>
        <is>
          <t>İZMİR</t>
        </is>
      </c>
      <c>
        <v>BUCA</v>
      </c>
      <c>
        <is>
          <t>KÖK</t>
        </is>
      </c>
      <c>
        <v>M-639 OLDURUK KÖK 35-03-M00639_M-1929 M04_42868424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16.07.2023 08:24:09</t>
        </is>
      </c>
      <c>
        <is>
          <t>16.07.2023 08:39:15</t>
        </is>
      </c>
      <c>
        <v>0.251666666</v>
      </c>
      <c>
        <v>1</v>
      </c>
      <c>
        <v>548</v>
      </c>
      <c>
        <v>0</v>
      </c>
      <c>
        <v>19</v>
      </c>
      <c>
        <v>29</v>
      </c>
      <c>
        <v>531</v>
      </c>
      <c>
        <v>5</v>
      </c>
      <c>
        <v>7</v>
      </c>
      <c>
        <v>0</v>
      </c>
      <c>
        <v>37.54163279479533</v>
      </c>
      <c>
        <v>0</v>
      </c>
      <c>
        <v>3.246518083183079</v>
      </c>
      <c>
        <v>45.18277566702306</v>
      </c>
      <c>
        <v>137.88605128528664</v>
      </c>
      <c>
        <v>34.07918749062587</v>
      </c>
      <c>
        <v>14.60671224155677</v>
      </c>
      <c>
        <v>272.5428775624707</v>
      </c>
    </row>
    <row>
      <c>
        <v>2610722</v>
      </c>
      <c>
        <v>1</v>
      </c>
      <c>
        <is>
          <t>İZMİR</t>
        </is>
      </c>
      <c>
        <v>KARŞIYAKA</v>
      </c>
      <c>
        <is>
          <t>AG Fideri</t>
        </is>
      </c>
      <c>
        <v>M-1038 35-04-M01038_M_56383098_56383098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16.07.2023 15:27:51</t>
        </is>
      </c>
      <c>
        <is>
          <t>16.07.2023 17:44:13</t>
        </is>
      </c>
      <c>
        <v>2.272777777</v>
      </c>
      <c>
        <v>0</v>
      </c>
      <c>
        <v>0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0.45618346639620005</v>
      </c>
      <c>
        <v>0</v>
      </c>
      <c>
        <v>0</v>
      </c>
      <c>
        <v>0.45618346639620005</v>
      </c>
    </row>
    <row>
      <c>
        <v>2610281</v>
      </c>
      <c>
        <v>1</v>
      </c>
      <c>
        <is>
          <t>İZMİR</t>
        </is>
      </c>
      <c>
        <v>ÖDEMİŞ</v>
      </c>
      <c>
        <is>
          <t>DM</t>
        </is>
      </c>
      <c>
        <v>KAYMAKÇI İM 35-15-A00004_ORHANGAZİ L08_2121825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16.07.2023 07:05:59</t>
        </is>
      </c>
      <c>
        <is>
          <t>16.07.2023 08:19:00</t>
        </is>
      </c>
      <c>
        <v>1.216944444</v>
      </c>
      <c>
        <v>0</v>
      </c>
      <c>
        <v>713</v>
      </c>
      <c>
        <v>9</v>
      </c>
      <c>
        <v>245</v>
      </c>
      <c>
        <v>22</v>
      </c>
      <c>
        <v>154</v>
      </c>
      <c>
        <v>0</v>
      </c>
      <c>
        <v>0</v>
      </c>
      <c>
        <v>0</v>
      </c>
      <c>
        <v>126.99096350711581</v>
      </c>
      <c>
        <v>53.05265583458693</v>
      </c>
      <c>
        <v>476.0223383317824</v>
      </c>
      <c>
        <v>73.08488264120952</v>
      </c>
      <c>
        <v>125.06056709703797</v>
      </c>
      <c>
        <v>0</v>
      </c>
      <c>
        <v>0</v>
      </c>
      <c>
        <v>854.2114074117327</v>
      </c>
    </row>
    <row>
      <c>
        <v>2610530</v>
      </c>
      <c>
        <v>1</v>
      </c>
      <c>
        <is>
          <t>MANİSA</t>
        </is>
      </c>
      <c>
        <v>SARUHANLI</v>
      </c>
      <c>
        <is>
          <t>OG Fideri</t>
        </is>
      </c>
      <c>
        <v>BÜYÜKBELEN TR-3 45-80-M00068_BÜYÜKBELEN TR-2 M05_72192519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16.07.2023 11:40:25</t>
        </is>
      </c>
      <c>
        <is>
          <t>16.07.2023 13:09:12</t>
        </is>
      </c>
      <c>
        <v>1.479722222</v>
      </c>
      <c>
        <v>0</v>
      </c>
      <c>
        <v>655</v>
      </c>
      <c>
        <v>0</v>
      </c>
      <c>
        <v>19</v>
      </c>
      <c>
        <v>0</v>
      </c>
      <c>
        <v>125</v>
      </c>
      <c>
        <v>0</v>
      </c>
      <c>
        <v>0</v>
      </c>
      <c>
        <v>0</v>
      </c>
      <c>
        <v>148.93474032297792</v>
      </c>
      <c>
        <v>0</v>
      </c>
      <c>
        <v>24.724188325796877</v>
      </c>
      <c>
        <v>0</v>
      </c>
      <c>
        <v>79.20244105152254</v>
      </c>
      <c>
        <v>0</v>
      </c>
      <c>
        <v>0</v>
      </c>
      <c>
        <v>252.86136970029736</v>
      </c>
    </row>
    <row>
      <c>
        <v>2610885</v>
      </c>
      <c>
        <v>1</v>
      </c>
      <c>
        <is>
          <t>MANİSA</t>
        </is>
      </c>
      <c>
        <v>KÖPRÜBAŞI</v>
      </c>
      <c>
        <is>
          <t>Dağıtım Transformatörü</t>
        </is>
      </c>
      <c>
        <v>KARYAĞDI KÖYÜ TR-1 45-86-M00185_45-86-M00185_2360493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16.07.2023 18:33:42</t>
        </is>
      </c>
      <c>
        <is>
          <t>16.07.2023 18:56:30</t>
        </is>
      </c>
      <c>
        <v>0.38</v>
      </c>
      <c>
        <v>0</v>
      </c>
      <c>
        <v>53</v>
      </c>
      <c>
        <v>0</v>
      </c>
      <c>
        <v>14</v>
      </c>
      <c>
        <v>0</v>
      </c>
      <c>
        <v>2</v>
      </c>
      <c>
        <v>0</v>
      </c>
      <c>
        <v>0</v>
      </c>
      <c>
        <v>0</v>
      </c>
      <c>
        <v>1.7531315213549277</v>
      </c>
      <c>
        <v>0</v>
      </c>
      <c>
        <v>2.286892595982894</v>
      </c>
      <c>
        <v>0</v>
      </c>
      <c>
        <v>0.65300012288</v>
      </c>
      <c>
        <v>0</v>
      </c>
      <c>
        <v>0</v>
      </c>
      <c>
        <v>4.693024240217822</v>
      </c>
    </row>
    <row>
      <c>
        <v>2610467</v>
      </c>
      <c>
        <v>2</v>
      </c>
      <c>
        <is>
          <t>İZMİR</t>
        </is>
      </c>
      <c>
        <v>MENDERES</v>
      </c>
      <c>
        <is>
          <t>DM</t>
        </is>
      </c>
      <c>
        <v>SULTAN DM 35-25-M00121_ÖZDERE M-23 M10_72117316</v>
      </c>
      <c>
        <v>OG Ayırıcı Arızası</v>
      </c>
      <c>
        <v>Dağıtım-OG</v>
      </c>
      <c>
        <v>Uzun</v>
      </c>
      <c>
        <v>Şebeke işletmecisi</v>
      </c>
      <c>
        <v>Bildirimsiz</v>
      </c>
      <c>
        <is>
          <t>16.07.2023 11:07:00</t>
        </is>
      </c>
      <c>
        <is>
          <t>16.07.2023 11:37:38</t>
        </is>
      </c>
      <c>
        <v>0.510555555</v>
      </c>
      <c>
        <v>0</v>
      </c>
      <c>
        <v>1768</v>
      </c>
      <c>
        <v>0</v>
      </c>
      <c>
        <v>12</v>
      </c>
      <c>
        <v>1</v>
      </c>
      <c>
        <v>108</v>
      </c>
      <c>
        <v>0</v>
      </c>
      <c>
        <v>0</v>
      </c>
      <c>
        <v>0</v>
      </c>
      <c>
        <v>165.28342112058357</v>
      </c>
      <c>
        <v>0</v>
      </c>
      <c>
        <v>13.832823203990351</v>
      </c>
      <c>
        <v>3.0689409004912336</v>
      </c>
      <c>
        <v>69.06354276818978</v>
      </c>
      <c>
        <v>0</v>
      </c>
      <c>
        <v>0</v>
      </c>
      <c>
        <v>251.24872799325493</v>
      </c>
    </row>
    <row>
      <c>
        <v>2611031</v>
      </c>
      <c>
        <v>1</v>
      </c>
      <c>
        <is>
          <t>İZMİR</t>
        </is>
      </c>
      <c>
        <v>SEFERİHİSAR</v>
      </c>
      <c>
        <is>
          <t>AG Fideri</t>
        </is>
      </c>
      <c>
        <v>M-51 DOĞAKENT SİTESİ 35-14-M00051__79007378_79007378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16.07.2023 21:07:17</t>
        </is>
      </c>
      <c>
        <is>
          <t>16.07.2023 22:00:42</t>
        </is>
      </c>
      <c>
        <v>0.890277777</v>
      </c>
      <c>
        <v>0</v>
      </c>
      <c>
        <v>77</v>
      </c>
      <c>
        <v>0</v>
      </c>
      <c>
        <v>0</v>
      </c>
      <c>
        <v>0</v>
      </c>
      <c>
        <v>12</v>
      </c>
      <c>
        <v>0</v>
      </c>
      <c>
        <v>0</v>
      </c>
      <c>
        <v>0</v>
      </c>
      <c>
        <v>14.900697923657642</v>
      </c>
      <c>
        <v>0</v>
      </c>
      <c>
        <v>0</v>
      </c>
      <c>
        <v>0</v>
      </c>
      <c>
        <v>2.647978266646769</v>
      </c>
      <c>
        <v>0</v>
      </c>
      <c>
        <v>0</v>
      </c>
      <c>
        <v>17.548676190304413</v>
      </c>
    </row>
    <row>
      <c>
        <v>2610244</v>
      </c>
      <c>
        <v>1</v>
      </c>
      <c>
        <is>
          <t>İZMİR</t>
        </is>
      </c>
      <c>
        <v>BUCA</v>
      </c>
      <c>
        <is>
          <t>AG Fideri</t>
        </is>
      </c>
      <c>
        <v>M-2241 BELENBAŞI TR-1 35-03-M02241_C_79439389_79439389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16.07.2023 04:14:37</t>
        </is>
      </c>
      <c>
        <is>
          <t>16.07.2023 05:23:13</t>
        </is>
      </c>
      <c>
        <v>1.143333333</v>
      </c>
      <c>
        <v>0</v>
      </c>
      <c>
        <v>71</v>
      </c>
      <c>
        <v>0</v>
      </c>
      <c>
        <v>2</v>
      </c>
      <c>
        <v>0</v>
      </c>
      <c>
        <v>7</v>
      </c>
      <c>
        <v>0</v>
      </c>
      <c>
        <v>0</v>
      </c>
      <c>
        <v>0</v>
      </c>
      <c>
        <v>12.215561077955043</v>
      </c>
      <c>
        <v>0</v>
      </c>
      <c>
        <v>0.27552358706988483</v>
      </c>
      <c>
        <v>0</v>
      </c>
      <c>
        <v>1.2218500560726218</v>
      </c>
      <c>
        <v>0</v>
      </c>
      <c>
        <v>0</v>
      </c>
      <c>
        <v>13.712934721097549</v>
      </c>
    </row>
    <row>
      <c>
        <v>2610390</v>
      </c>
      <c>
        <v>1</v>
      </c>
      <c>
        <is>
          <t>İZMİR</t>
        </is>
      </c>
      <c>
        <v>SELÇUK</v>
      </c>
      <c>
        <is>
          <t>AG Fideri</t>
        </is>
      </c>
      <c>
        <v>AHMET  OLGUN VE ARK. T-SULAMA GRB. 35-13-L00127_B_90998252_90998252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16.07.2023 09:27:43</t>
        </is>
      </c>
      <c>
        <is>
          <t>16.07.2023 15:10:17</t>
        </is>
      </c>
      <c>
        <v>5.709444444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20.83881077769332</v>
      </c>
      <c>
        <v>0</v>
      </c>
      <c>
        <v>0</v>
      </c>
      <c>
        <v>0</v>
      </c>
      <c>
        <v>0</v>
      </c>
      <c>
        <v>20.83881077769332</v>
      </c>
    </row>
    <row>
      <c>
        <v>2610264</v>
      </c>
      <c>
        <v>1</v>
      </c>
      <c>
        <is>
          <t>MANİSA</t>
        </is>
      </c>
      <c>
        <v>YUNUSEMRE</v>
      </c>
      <c>
        <is>
          <t>AG Fideri</t>
        </is>
      </c>
      <c>
        <v>MURADİYE TR-3/A 45-71-M02046_C_60984146_60984146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16.07.2023 02:39:25</t>
        </is>
      </c>
      <c>
        <is>
          <t>16.07.2023 09:48:45</t>
        </is>
      </c>
      <c>
        <v>7.155555555</v>
      </c>
      <c>
        <v>0</v>
      </c>
      <c>
        <v>99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111.29196825563075</v>
      </c>
      <c>
        <v>0</v>
      </c>
      <c>
        <v>0</v>
      </c>
      <c>
        <v>0</v>
      </c>
      <c>
        <v>0</v>
      </c>
      <c>
        <v>0</v>
      </c>
      <c>
        <v>0</v>
      </c>
      <c>
        <v>111.29196825563075</v>
      </c>
    </row>
    <row>
      <c>
        <v>2610407</v>
      </c>
      <c>
        <v>1</v>
      </c>
      <c>
        <is>
          <t>MANİSA</t>
        </is>
      </c>
      <c>
        <v>ŞEHZADELER</v>
      </c>
      <c>
        <is>
          <t>OG Fideri</t>
        </is>
      </c>
      <c>
        <v>SELİMŞAHLAR TR-1 45-71-M00133_TR-4 M06_2323343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16.07.2023 09:41:07</t>
        </is>
      </c>
      <c>
        <is>
          <t>16.07.2023 12:49:11</t>
        </is>
      </c>
      <c>
        <v>3.134444444</v>
      </c>
      <c>
        <v>0</v>
      </c>
      <c>
        <v>0</v>
      </c>
      <c>
        <v>0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153.89893180947416</v>
      </c>
      <c>
        <v>0</v>
      </c>
      <c>
        <v>153.89893180947416</v>
      </c>
    </row>
    <row>
      <c>
        <v>2610450</v>
      </c>
      <c>
        <v>1</v>
      </c>
      <c>
        <is>
          <t>MANİSA</t>
        </is>
      </c>
      <c>
        <v>KIRKAĞAÇ</v>
      </c>
      <c>
        <is>
          <t>DM</t>
        </is>
      </c>
      <c>
        <v>GELENBE İM 45-76-A00001_GEBELER L12_2092293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16.07.2023 10:23:47</t>
        </is>
      </c>
      <c>
        <is>
          <t>16.07.2023 10:29:31</t>
        </is>
      </c>
      <c>
        <v>0.095555555</v>
      </c>
      <c>
        <v>3</v>
      </c>
      <c>
        <v>693</v>
      </c>
      <c>
        <v>54</v>
      </c>
      <c>
        <v>80</v>
      </c>
      <c>
        <v>4</v>
      </c>
      <c>
        <v>55</v>
      </c>
      <c>
        <v>2</v>
      </c>
      <c>
        <v>0</v>
      </c>
      <c>
        <v>0.07172723990666668</v>
      </c>
      <c>
        <v>8.594071154312143</v>
      </c>
      <c>
        <v>51.03407199180741</v>
      </c>
      <c>
        <v>18.19022218387125</v>
      </c>
      <c>
        <v>1.1692274429157374</v>
      </c>
      <c>
        <v>0.9353564303105002</v>
      </c>
      <c>
        <v>0.19981729193968184</v>
      </c>
      <c>
        <v>0</v>
      </c>
      <c>
        <v>80.19449373506339</v>
      </c>
    </row>
    <row>
      <c>
        <v>2610427</v>
      </c>
      <c>
        <v>1</v>
      </c>
      <c>
        <is>
          <t>MANİSA</t>
        </is>
      </c>
      <c>
        <v>TURGUTLU</v>
      </c>
      <c>
        <is>
          <t>Dağıtım Transformatörü</t>
        </is>
      </c>
      <c>
        <v>DERBENT TR-2 45-83-L00324_45-83-L00324_2371923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16.07.2023 10:01:06</t>
        </is>
      </c>
      <c>
        <is>
          <t>16.07.2023 11:48:33</t>
        </is>
      </c>
      <c>
        <v>1.790833333</v>
      </c>
      <c>
        <v>0</v>
      </c>
      <c>
        <v>111</v>
      </c>
      <c>
        <v>0</v>
      </c>
      <c>
        <v>18</v>
      </c>
      <c>
        <v>0</v>
      </c>
      <c>
        <v>16</v>
      </c>
      <c>
        <v>0</v>
      </c>
      <c>
        <v>0</v>
      </c>
      <c>
        <v>0</v>
      </c>
      <c>
        <v>41.99437353546971</v>
      </c>
      <c>
        <v>0</v>
      </c>
      <c>
        <v>70.53135119393276</v>
      </c>
      <c>
        <v>0</v>
      </c>
      <c>
        <v>18.80336068545314</v>
      </c>
      <c>
        <v>0</v>
      </c>
      <c>
        <v>0</v>
      </c>
      <c>
        <v>131.3290854148556</v>
      </c>
    </row>
    <row>
      <c>
        <v>2610364</v>
      </c>
      <c>
        <v>1</v>
      </c>
      <c>
        <is>
          <t>İZMİR</t>
        </is>
      </c>
      <c>
        <v>KEMALPAŞA</v>
      </c>
      <c>
        <is>
          <t>DM</t>
        </is>
      </c>
      <c>
        <v>ARMUTLU DM 35-27-M00879_ARMUTLU TM ENH-2 M04_2332500</v>
      </c>
      <c>
        <v>Müteahhit Çalışması</v>
      </c>
      <c>
        <v>Dağıtım-OG</v>
      </c>
      <c>
        <v>Uzun</v>
      </c>
      <c>
        <v>Şebeke işletmecisi</v>
      </c>
      <c>
        <v>Bildirimli</v>
      </c>
      <c>
        <is>
          <t>16.07.2023 09:11:42</t>
        </is>
      </c>
      <c>
        <is>
          <t>16.07.2023 18:56:50</t>
        </is>
      </c>
      <c>
        <v>9.752222222</v>
      </c>
      <c>
        <v>150</v>
      </c>
      <c>
        <v>9836</v>
      </c>
      <c>
        <v>233</v>
      </c>
      <c>
        <v>394</v>
      </c>
      <c>
        <v>101</v>
      </c>
      <c>
        <v>1365</v>
      </c>
      <c>
        <v>12</v>
      </c>
      <c>
        <v>2</v>
      </c>
      <c>
        <v>1174.0069622939748</v>
      </c>
      <c>
        <v>20024.556931934356</v>
      </c>
      <c>
        <v>3506.5817894382017</v>
      </c>
      <c>
        <v>3191.268102533209</v>
      </c>
      <c>
        <v>3721.7148302854657</v>
      </c>
      <c>
        <v>8426.782231588066</v>
      </c>
      <c>
        <v>5925.543186650167</v>
      </c>
      <c>
        <v>7.55003964453428</v>
      </c>
      <c>
        <v>45978.00407436797</v>
      </c>
    </row>
    <row>
      <c>
        <v>2610911</v>
      </c>
      <c>
        <v>1</v>
      </c>
      <c>
        <is>
          <t>İZMİR</t>
        </is>
      </c>
      <c>
        <v>MENDERES</v>
      </c>
      <c>
        <is>
          <t>AG Fideri</t>
        </is>
      </c>
      <c>
        <v>ÇUKURALTI M-38 35-25-M00079_A_56372398_56372398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16.07.2023 18:58:08</t>
        </is>
      </c>
      <c>
        <is>
          <t>16.07.2023 21:27:51</t>
        </is>
      </c>
      <c>
        <v>2.495277777</v>
      </c>
      <c>
        <v>0</v>
      </c>
      <c>
        <v>100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54.92762251144705</v>
      </c>
      <c>
        <v>0</v>
      </c>
      <c>
        <v>0</v>
      </c>
      <c>
        <v>0</v>
      </c>
      <c>
        <v>2.762059124320514</v>
      </c>
      <c>
        <v>0</v>
      </c>
      <c>
        <v>0</v>
      </c>
      <c>
        <v>57.68968163576756</v>
      </c>
    </row>
    <row>
      <c>
        <v>2610470</v>
      </c>
      <c>
        <v>1</v>
      </c>
      <c>
        <is>
          <t>İZMİR</t>
        </is>
      </c>
      <c>
        <v>DİKİLİ</v>
      </c>
      <c>
        <is>
          <t>AG Fideri</t>
        </is>
      </c>
      <c>
        <v>DENİZKÖY TR-1 35-30-M00594_C_56353090_56353090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16.07.2023 10:39:26</t>
        </is>
      </c>
      <c>
        <is>
          <t>16.07.2023 12:52:27</t>
        </is>
      </c>
      <c>
        <v>2.216944444</v>
      </c>
      <c>
        <v>0</v>
      </c>
      <c>
        <v>54</v>
      </c>
      <c>
        <v>0</v>
      </c>
      <c>
        <v>4</v>
      </c>
      <c>
        <v>0</v>
      </c>
      <c>
        <v>7</v>
      </c>
      <c>
        <v>0</v>
      </c>
      <c>
        <v>0</v>
      </c>
      <c>
        <v>0</v>
      </c>
      <c>
        <v>21.583360113002293</v>
      </c>
      <c>
        <v>0</v>
      </c>
      <c>
        <v>2.8635317837071614</v>
      </c>
      <c>
        <v>0</v>
      </c>
      <c>
        <v>16.262434791338084</v>
      </c>
      <c>
        <v>0</v>
      </c>
      <c>
        <v>0</v>
      </c>
      <c>
        <v>40.70932668804754</v>
      </c>
    </row>
    <row>
      <c>
        <v>2610954</v>
      </c>
      <c>
        <v>1</v>
      </c>
      <c>
        <is>
          <t>İZMİR</t>
        </is>
      </c>
      <c>
        <v>KEMALPAŞA</v>
      </c>
      <c>
        <is>
          <t>DM</t>
        </is>
      </c>
      <c>
        <v>ARMUTLU İM 35-27-A00001_ARMUTLU L03_2307122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16.07.2023 19:43:56</t>
        </is>
      </c>
      <c>
        <is>
          <t>16.07.2023 20:07:15</t>
        </is>
      </c>
      <c>
        <v>0.388611111</v>
      </c>
      <c>
        <v>0</v>
      </c>
      <c>
        <v>3572</v>
      </c>
      <c>
        <v>0</v>
      </c>
      <c>
        <v>42</v>
      </c>
      <c>
        <v>0</v>
      </c>
      <c>
        <v>360</v>
      </c>
      <c>
        <v>0</v>
      </c>
      <c>
        <v>1</v>
      </c>
      <c>
        <v>0</v>
      </c>
      <c>
        <v>277.52042084877894</v>
      </c>
      <c>
        <v>0</v>
      </c>
      <c>
        <v>10.882768588686229</v>
      </c>
      <c>
        <v>0</v>
      </c>
      <c>
        <v>95.03836364749537</v>
      </c>
      <c>
        <v>0</v>
      </c>
      <c>
        <v>0.14768887227632918</v>
      </c>
      <c>
        <v>383.5892419572369</v>
      </c>
    </row>
    <row>
      <c>
        <v>2610905</v>
      </c>
      <c>
        <v>1</v>
      </c>
      <c>
        <is>
          <t>MANİSA</t>
        </is>
      </c>
      <c>
        <v>ALAŞEHİR</v>
      </c>
      <c>
        <is>
          <t>AG Fideri</t>
        </is>
      </c>
      <c>
        <v>PİYADELER KÖK 45-73-M00136_A_56390949_56390949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16.07.2023 18:58:50</t>
        </is>
      </c>
      <c>
        <is>
          <t>16.07.2023 19:59:31</t>
        </is>
      </c>
      <c>
        <v>1.011388888</v>
      </c>
      <c>
        <v>0</v>
      </c>
      <c>
        <v>2</v>
      </c>
      <c>
        <v>0</v>
      </c>
      <c>
        <v>13</v>
      </c>
      <c>
        <v>0</v>
      </c>
      <c>
        <v>1</v>
      </c>
      <c>
        <v>0</v>
      </c>
      <c>
        <v>0</v>
      </c>
      <c>
        <v>0</v>
      </c>
      <c>
        <v>0.0019027594993693336</v>
      </c>
      <c>
        <v>0</v>
      </c>
      <c>
        <v>73.01218277004288</v>
      </c>
      <c>
        <v>0</v>
      </c>
      <c>
        <v>1.6955901388727777</v>
      </c>
      <c>
        <v>0</v>
      </c>
      <c>
        <v>0</v>
      </c>
      <c>
        <v>74.70967566841503</v>
      </c>
    </row>
    <row>
      <c>
        <v>2610608</v>
      </c>
      <c>
        <v>1</v>
      </c>
      <c>
        <is>
          <t>MANİSA</t>
        </is>
      </c>
      <c>
        <v>AKHİSAR</v>
      </c>
      <c>
        <is>
          <t>OG Fideri</t>
        </is>
      </c>
      <c>
        <v>SIRTKÖY TR-1 45-72-L00520_DIREK TIPI TRAFO HUCRESI H01_2067170</v>
      </c>
      <c>
        <v>OG Ayırıcı Arızası</v>
      </c>
      <c>
        <v>Dağıtım-OG</v>
      </c>
      <c>
        <v>Uzun</v>
      </c>
      <c>
        <v>Şebeke işletmecisi</v>
      </c>
      <c>
        <v>Bildirimsiz</v>
      </c>
      <c>
        <is>
          <t>16.07.2023 13:20:29</t>
        </is>
      </c>
      <c>
        <is>
          <t>16.07.2023 15:12:51</t>
        </is>
      </c>
      <c>
        <v>1.872777777</v>
      </c>
      <c>
        <v>0</v>
      </c>
      <c>
        <v>53</v>
      </c>
      <c>
        <v>0</v>
      </c>
      <c>
        <v>7</v>
      </c>
      <c>
        <v>0</v>
      </c>
      <c>
        <v>2</v>
      </c>
      <c>
        <v>0</v>
      </c>
      <c>
        <v>0</v>
      </c>
      <c>
        <v>0</v>
      </c>
      <c>
        <v>13.237884171443097</v>
      </c>
      <c>
        <v>0</v>
      </c>
      <c>
        <v>2.961449694676696</v>
      </c>
      <c>
        <v>0</v>
      </c>
      <c>
        <v>0.20216232132949385</v>
      </c>
      <c>
        <v>0</v>
      </c>
      <c>
        <v>0</v>
      </c>
      <c>
        <v>16.401496187449286</v>
      </c>
    </row>
    <row>
      <c>
        <v>2610207</v>
      </c>
      <c>
        <v>1</v>
      </c>
      <c>
        <is>
          <t>İZMİR</t>
        </is>
      </c>
      <c>
        <v>KARABAĞLAR</v>
      </c>
      <c>
        <is>
          <t>Kullanıcı Bağlantı Hattı</t>
        </is>
      </c>
      <c>
        <v>K-4530 35-01-K04530_911483477_911483477</v>
      </c>
      <c>
        <v>AG Box / Sdk Abone Çıkış Sigorta Atığı</v>
      </c>
      <c>
        <v>Dağıtım-AG</v>
      </c>
      <c>
        <v>Uzun</v>
      </c>
      <c>
        <v>Şebeke işletmecisi</v>
      </c>
      <c>
        <v>Bildirimsiz</v>
      </c>
      <c>
        <is>
          <t>16.07.2023 01:02:58</t>
        </is>
      </c>
      <c>
        <is>
          <t>16.07.2023 02:51:47</t>
        </is>
      </c>
      <c>
        <v>1.813611111</v>
      </c>
      <c>
        <v>0</v>
      </c>
      <c>
        <v>13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5.553354715445335</v>
      </c>
      <c>
        <v>0</v>
      </c>
      <c>
        <v>0</v>
      </c>
      <c>
        <v>0</v>
      </c>
      <c>
        <v>26.26931686446099</v>
      </c>
      <c>
        <v>0</v>
      </c>
      <c>
        <v>0</v>
      </c>
      <c>
        <v>31.822671579906324</v>
      </c>
    </row>
    <row>
      <c>
        <v>2610917</v>
      </c>
      <c>
        <v>1</v>
      </c>
      <c>
        <is>
          <t>İZMİR</t>
        </is>
      </c>
      <c>
        <v>BEYDAĞ</v>
      </c>
      <c>
        <is>
          <t>Dağıtım Transformatörü</t>
        </is>
      </c>
      <c>
        <v>KURUDERE OVA TR-2 35-32-L00051_35-32-L00051_2346771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16.07.2023 19:00:01</t>
        </is>
      </c>
      <c>
        <is>
          <t>16.07.2023 19:36:01</t>
        </is>
      </c>
      <c>
        <v>0.6</v>
      </c>
      <c>
        <v>0</v>
      </c>
      <c>
        <v>33</v>
      </c>
      <c>
        <v>0</v>
      </c>
      <c>
        <v>13</v>
      </c>
      <c>
        <v>0</v>
      </c>
      <c>
        <v>12</v>
      </c>
      <c>
        <v>0</v>
      </c>
      <c>
        <v>0</v>
      </c>
      <c>
        <v>0</v>
      </c>
      <c>
        <v>5.0289501286938005</v>
      </c>
      <c>
        <v>0</v>
      </c>
      <c>
        <v>36.632341686284995</v>
      </c>
      <c>
        <v>0</v>
      </c>
      <c>
        <v>18.625535656865463</v>
      </c>
      <c>
        <v>0</v>
      </c>
      <c>
        <v>0</v>
      </c>
      <c>
        <v>60.28682747184426</v>
      </c>
    </row>
    <row>
      <c>
        <v>2610253</v>
      </c>
      <c>
        <v>1</v>
      </c>
      <c>
        <is>
          <t>MANİSA</t>
        </is>
      </c>
      <c>
        <v>ŞEHZADELER</v>
      </c>
      <c>
        <is>
          <t>KÖK</t>
        </is>
      </c>
      <c>
        <v>BEYDERE KÖK 45-71-M00128_ESKİ YENİKÖY M09_50217160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16.07.2023 05:50:18</t>
        </is>
      </c>
      <c>
        <is>
          <t>16.07.2023 06:40:50</t>
        </is>
      </c>
      <c>
        <v>0.842222222</v>
      </c>
      <c>
        <v>0</v>
      </c>
      <c>
        <v>0</v>
      </c>
      <c>
        <v>9</v>
      </c>
      <c>
        <v>25</v>
      </c>
      <c>
        <v>12</v>
      </c>
      <c>
        <v>1</v>
      </c>
      <c>
        <v>2</v>
      </c>
      <c>
        <v>0</v>
      </c>
      <c>
        <v>0</v>
      </c>
      <c>
        <v>0</v>
      </c>
      <c>
        <v>48.42666127437114</v>
      </c>
      <c>
        <v>77.93306710461876</v>
      </c>
      <c>
        <v>115.39399849637076</v>
      </c>
      <c>
        <v>2.2329341757396546</v>
      </c>
      <c>
        <v>10.260544579090933</v>
      </c>
      <c>
        <v>0</v>
      </c>
      <c>
        <v>254.24720563019122</v>
      </c>
    </row>
    <row>
      <c>
        <v>2610748</v>
      </c>
      <c>
        <v>1</v>
      </c>
      <c>
        <is>
          <t>MANİSA</t>
        </is>
      </c>
      <c>
        <v>ALAŞEHİR</v>
      </c>
      <c>
        <is>
          <t>Kullanıcı Bağlantı Hattı</t>
        </is>
      </c>
      <c>
        <v>YEŞİLYURT TR-12 45-73-M00487_945640097_945640097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16.07.2023 15:54:58</t>
        </is>
      </c>
      <c>
        <is>
          <t>16.07.2023 18:14:59</t>
        </is>
      </c>
      <c>
        <v>2.333611111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0.0003752245477613889</v>
      </c>
      <c>
        <v>0</v>
      </c>
      <c>
        <v>0</v>
      </c>
      <c>
        <v>0</v>
      </c>
      <c>
        <v>0</v>
      </c>
      <c>
        <v>0</v>
      </c>
      <c>
        <v>0</v>
      </c>
      <c>
        <v>0.0003752245477613889</v>
      </c>
    </row>
    <row>
      <c>
        <v>2610771</v>
      </c>
      <c>
        <v>1</v>
      </c>
      <c>
        <is>
          <t>MANİSA</t>
        </is>
      </c>
      <c>
        <v>SARUHANLI</v>
      </c>
      <c>
        <is>
          <t>Dağıtım Transformatörü</t>
        </is>
      </c>
      <c>
        <v>BÜYÜKBELEN TR-6 45-80-M00069_45-80-M00069_72193098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16.07.2023 16:24:32</t>
        </is>
      </c>
      <c>
        <is>
          <t>16.07.2023 17:36:10</t>
        </is>
      </c>
      <c>
        <v>1.193888888</v>
      </c>
      <c>
        <v>0</v>
      </c>
      <c>
        <v>78</v>
      </c>
      <c>
        <v>0</v>
      </c>
      <c>
        <v>6</v>
      </c>
      <c>
        <v>0</v>
      </c>
      <c>
        <v>12</v>
      </c>
      <c>
        <v>0</v>
      </c>
      <c>
        <v>0</v>
      </c>
      <c>
        <v>0</v>
      </c>
      <c>
        <v>18.77548693009516</v>
      </c>
      <c>
        <v>0</v>
      </c>
      <c>
        <v>6.307411882830273</v>
      </c>
      <c>
        <v>0</v>
      </c>
      <c>
        <v>1.7378091177560129</v>
      </c>
      <c>
        <v>0</v>
      </c>
      <c>
        <v>0</v>
      </c>
      <c>
        <v>26.820707930681444</v>
      </c>
    </row>
    <row>
      <c>
        <v>2610230</v>
      </c>
      <c>
        <v>1</v>
      </c>
      <c>
        <is>
          <t>İZMİR</t>
        </is>
      </c>
      <c>
        <v>ÇEŞME</v>
      </c>
      <c>
        <is>
          <t>AG Fideri</t>
        </is>
      </c>
      <c>
        <v>L-266 35-18-L00266_A_56369139_56369139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16.07.2023 02:21:25</t>
        </is>
      </c>
      <c>
        <is>
          <t>16.07.2023 03:15:14</t>
        </is>
      </c>
      <c>
        <v>0.896944444</v>
      </c>
      <c>
        <v>0</v>
      </c>
      <c>
        <v>98</v>
      </c>
      <c>
        <v>0</v>
      </c>
      <c>
        <v>0</v>
      </c>
      <c>
        <v>0</v>
      </c>
      <c>
        <v>7</v>
      </c>
      <c>
        <v>0</v>
      </c>
      <c>
        <v>0</v>
      </c>
      <c>
        <v>0</v>
      </c>
      <c>
        <v>86.34157111377665</v>
      </c>
      <c>
        <v>0</v>
      </c>
      <c>
        <v>0</v>
      </c>
      <c>
        <v>0</v>
      </c>
      <c>
        <v>4.144724484806866</v>
      </c>
      <c>
        <v>0</v>
      </c>
      <c>
        <v>0</v>
      </c>
      <c>
        <v>90.48629559858352</v>
      </c>
    </row>
    <row>
      <c>
        <v>2610625</v>
      </c>
      <c>
        <v>1</v>
      </c>
      <c>
        <is>
          <t>İZMİR</t>
        </is>
      </c>
      <c>
        <v>BUCA</v>
      </c>
      <c>
        <is>
          <t>Saha Dağıtım Kutusu (SDK)</t>
        </is>
      </c>
      <c>
        <v>K-1505 35-03-K01505_B b1b_5780251</v>
      </c>
      <c>
        <v>AG Yeraltı Kablo Arızası</v>
      </c>
      <c>
        <v>Dağıtım-AG</v>
      </c>
      <c>
        <v>Uzun</v>
      </c>
      <c>
        <v>Şebeke işletmecisi</v>
      </c>
      <c>
        <v>Bildirimsiz</v>
      </c>
      <c>
        <is>
          <t>16.07.2023 13:04:35</t>
        </is>
      </c>
      <c>
        <is>
          <t>16.07.2023 22:34:39</t>
        </is>
      </c>
      <c>
        <v>9.501111111</v>
      </c>
      <c>
        <v>0</v>
      </c>
      <c>
        <v>44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146.61883281920396</v>
      </c>
      <c>
        <v>0</v>
      </c>
      <c>
        <v>0</v>
      </c>
      <c>
        <v>0</v>
      </c>
      <c>
        <v>0</v>
      </c>
      <c>
        <v>0</v>
      </c>
      <c>
        <v>0</v>
      </c>
      <c>
        <v>146.61883281920396</v>
      </c>
    </row>
    <row>
      <c>
        <v>2610731</v>
      </c>
      <c>
        <v>1</v>
      </c>
      <c>
        <is>
          <t>İZMİR</t>
        </is>
      </c>
      <c>
        <v>BERGAMA</v>
      </c>
      <c>
        <is>
          <t>AG Fideri</t>
        </is>
      </c>
      <c>
        <v>YUKARIBEY SULAMA TR-2 35-16-M00167_47478886_65512017_65512017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16.07.2023 15:37:51</t>
        </is>
      </c>
      <c>
        <is>
          <t>16.07.2023 18:57:15</t>
        </is>
      </c>
      <c>
        <v>3.323333333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50.05062237188567</v>
      </c>
      <c>
        <v>0</v>
      </c>
      <c>
        <v>0</v>
      </c>
      <c>
        <v>0</v>
      </c>
      <c>
        <v>0</v>
      </c>
      <c>
        <v>50.05062237188567</v>
      </c>
    </row>
    <row>
      <c>
        <v>2610934</v>
      </c>
      <c>
        <v>1</v>
      </c>
      <c>
        <is>
          <t>MANİSA</t>
        </is>
      </c>
      <c>
        <v>ALAŞEHİR</v>
      </c>
      <c>
        <is>
          <t>KÖK</t>
        </is>
      </c>
      <c>
        <v>IŞIKLAR KÖK 45-73-M00467_CABERFAKILI KÖY MERKEZ M010_83813307</v>
      </c>
      <c>
        <v>Manevra</v>
      </c>
      <c>
        <v>Dağıtım-OG</v>
      </c>
      <c>
        <v>Uzun</v>
      </c>
      <c>
        <v>Şebeke işletmecisi</v>
      </c>
      <c>
        <v>Bildirimsiz</v>
      </c>
      <c>
        <is>
          <t>16.07.2023 19:28:08</t>
        </is>
      </c>
      <c>
        <is>
          <t>16.07.2023 19:57:10</t>
        </is>
      </c>
      <c>
        <v>0.483888888</v>
      </c>
      <c>
        <v>0</v>
      </c>
      <c>
        <v>243</v>
      </c>
      <c>
        <v>26</v>
      </c>
      <c>
        <v>62</v>
      </c>
      <c>
        <v>0</v>
      </c>
      <c>
        <v>12</v>
      </c>
      <c>
        <v>0</v>
      </c>
      <c>
        <v>0</v>
      </c>
      <c>
        <v>0</v>
      </c>
      <c>
        <v>24.817512160785622</v>
      </c>
      <c>
        <v>150.42853917959795</v>
      </c>
      <c>
        <v>275.8632749501978</v>
      </c>
      <c>
        <v>0</v>
      </c>
      <c>
        <v>2.8423447694761794</v>
      </c>
      <c>
        <v>0</v>
      </c>
      <c>
        <v>0</v>
      </c>
      <c>
        <v>453.9516710600576</v>
      </c>
    </row>
    <row>
      <c>
        <v>2611086</v>
      </c>
      <c>
        <v>1</v>
      </c>
      <c>
        <is>
          <t>İZMİR</t>
        </is>
      </c>
      <c>
        <v>ÖDEMİŞ</v>
      </c>
      <c>
        <is>
          <t>AG Fideri</t>
        </is>
      </c>
      <c>
        <v>YENİKÖY TR-10 35-15-L00506_B_56361790_56361790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16.07.2023 22:35:28</t>
        </is>
      </c>
      <c>
        <is>
          <t>17.07.2023 01:13:48</t>
        </is>
      </c>
      <c>
        <v>2.638888888</v>
      </c>
      <c>
        <v>0</v>
      </c>
      <c>
        <v>1</v>
      </c>
      <c>
        <v>0</v>
      </c>
      <c>
        <v>6</v>
      </c>
      <c>
        <v>0</v>
      </c>
      <c>
        <v>2</v>
      </c>
      <c>
        <v>0</v>
      </c>
      <c>
        <v>0</v>
      </c>
      <c>
        <v>0</v>
      </c>
      <c>
        <v>1.2254621707383877</v>
      </c>
      <c>
        <v>0</v>
      </c>
      <c>
        <v>85.96101176630971</v>
      </c>
      <c>
        <v>0</v>
      </c>
      <c>
        <v>30.868358264725593</v>
      </c>
      <c>
        <v>0</v>
      </c>
      <c>
        <v>0</v>
      </c>
      <c>
        <v>118.05483220177368</v>
      </c>
    </row>
    <row>
      <c>
        <v>2610247</v>
      </c>
      <c>
        <v>1</v>
      </c>
      <c>
        <is>
          <t>İZMİR</t>
        </is>
      </c>
      <c>
        <v>ÇEŞME</v>
      </c>
      <c>
        <is>
          <t>AG Fideri</t>
        </is>
      </c>
      <c>
        <v>L-300 DM 35-18-L00300_B_79007368_79007368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16.07.2023 04:47:08</t>
        </is>
      </c>
      <c>
        <is>
          <t>16.07.2023 05:11:08</t>
        </is>
      </c>
      <c>
        <v>0.4</v>
      </c>
      <c>
        <v>0</v>
      </c>
      <c>
        <v>11</v>
      </c>
      <c>
        <v>0</v>
      </c>
      <c>
        <v>0</v>
      </c>
      <c>
        <v>0</v>
      </c>
      <c>
        <v>8</v>
      </c>
      <c>
        <v>0</v>
      </c>
      <c>
        <v>0</v>
      </c>
      <c>
        <v>0</v>
      </c>
      <c>
        <v>2.044790571102166</v>
      </c>
      <c>
        <v>0</v>
      </c>
      <c>
        <v>0</v>
      </c>
      <c>
        <v>0</v>
      </c>
      <c>
        <v>9.615537879687642</v>
      </c>
      <c>
        <v>0</v>
      </c>
      <c>
        <v>0</v>
      </c>
      <c>
        <v>11.660328450789807</v>
      </c>
    </row>
    <row>
      <c>
        <v>2610788</v>
      </c>
      <c>
        <v>1</v>
      </c>
      <c>
        <is>
          <t>İZMİR</t>
        </is>
      </c>
      <c>
        <v>MENEMEN</v>
      </c>
      <c>
        <is>
          <t>AG Fideri</t>
        </is>
      </c>
      <c>
        <v>ÇAVUŞKÖY TR-2 35-28-M00347_A_65498671_65498671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16.07.2023 16:43:55</t>
        </is>
      </c>
      <c>
        <is>
          <t>16.07.2023 17:43:09</t>
        </is>
      </c>
      <c>
        <v>0.987222222</v>
      </c>
      <c>
        <v>0</v>
      </c>
      <c>
        <v>22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4.81848072004238</v>
      </c>
      <c>
        <v>0</v>
      </c>
      <c>
        <v>0</v>
      </c>
      <c>
        <v>0</v>
      </c>
      <c>
        <v>1.9797606619320898</v>
      </c>
      <c>
        <v>0</v>
      </c>
      <c>
        <v>0</v>
      </c>
      <c>
        <v>6.798241381974469</v>
      </c>
    </row>
    <row>
      <c>
        <v>2610877</v>
      </c>
      <c>
        <v>1</v>
      </c>
      <c>
        <is>
          <t>İZMİR</t>
        </is>
      </c>
      <c>
        <v>KİRAZ</v>
      </c>
      <c>
        <is>
          <t>AG Fideri</t>
        </is>
      </c>
      <c>
        <v>KARABURÇ CAMİYANI TR-1/A 35-31-L00496_A_72255394_72255394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16.07.2023 18:26:49</t>
        </is>
      </c>
      <c>
        <is>
          <t>16.07.2023 19:41:07</t>
        </is>
      </c>
      <c>
        <v>1.238333333</v>
      </c>
      <c>
        <v>0</v>
      </c>
      <c>
        <v>5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0.9355684596892049</v>
      </c>
      <c>
        <v>0</v>
      </c>
      <c>
        <v>0</v>
      </c>
      <c>
        <v>0</v>
      </c>
      <c>
        <v>0.1869641386647629</v>
      </c>
      <c>
        <v>0</v>
      </c>
      <c>
        <v>0</v>
      </c>
      <c>
        <v>1.1225325983539678</v>
      </c>
    </row>
    <row>
      <c>
        <v>2610407</v>
      </c>
      <c>
        <v>2</v>
      </c>
      <c>
        <is>
          <t>MANİSA</t>
        </is>
      </c>
      <c>
        <v>ŞEHZADELER</v>
      </c>
      <c>
        <is>
          <t>KÖK</t>
        </is>
      </c>
      <c>
        <v>BEYDERE KÖK 45-71-M00128_SELİMŞAHLAR M02_50217224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16.07.2023 12:49:11</t>
        </is>
      </c>
      <c>
        <is>
          <t>16.07.2023 13:28:11</t>
        </is>
      </c>
      <c>
        <v>0.65</v>
      </c>
      <c>
        <v>2</v>
      </c>
      <c>
        <v>1034</v>
      </c>
      <c>
        <v>100</v>
      </c>
      <c>
        <v>128</v>
      </c>
      <c>
        <v>8</v>
      </c>
      <c>
        <v>126</v>
      </c>
      <c>
        <v>4</v>
      </c>
      <c>
        <v>0</v>
      </c>
      <c>
        <v>4.143826674241477</v>
      </c>
      <c>
        <v>128.09642618227522</v>
      </c>
      <c>
        <v>672.0940819051596</v>
      </c>
      <c>
        <v>451.1070351308167</v>
      </c>
      <c>
        <v>39.49585059770005</v>
      </c>
      <c>
        <v>54.31808859489466</v>
      </c>
      <c>
        <v>108.93413831328607</v>
      </c>
      <c>
        <v>0</v>
      </c>
      <c>
        <v>1458.1894473983737</v>
      </c>
    </row>
    <row>
      <c>
        <v>2611080</v>
      </c>
      <c>
        <v>1</v>
      </c>
      <c>
        <is>
          <t>İZMİR</t>
        </is>
      </c>
      <c>
        <v>DİKİLİ</v>
      </c>
      <c>
        <is>
          <t>AG Fideri</t>
        </is>
      </c>
      <c>
        <v>MAVİ KÖY SİTESİ TR 35-30-M00320_B_56404782_56404782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16.07.2023 22:22:50</t>
        </is>
      </c>
      <c>
        <is>
          <t>16.07.2023 22:48:00</t>
        </is>
      </c>
      <c>
        <v>0.419444444</v>
      </c>
      <c>
        <v>0</v>
      </c>
      <c>
        <v>49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4.742571020167952</v>
      </c>
      <c>
        <v>0</v>
      </c>
      <c>
        <v>0</v>
      </c>
      <c>
        <v>0</v>
      </c>
      <c>
        <v>2.1223699868065777</v>
      </c>
      <c>
        <v>0</v>
      </c>
      <c>
        <v>0</v>
      </c>
      <c>
        <v>6.864941006974529</v>
      </c>
    </row>
    <row>
      <c>
        <v>2610980</v>
      </c>
      <c>
        <v>1</v>
      </c>
      <c>
        <is>
          <t>MANİSA</t>
        </is>
      </c>
      <c>
        <v>SARUHANLI</v>
      </c>
      <c>
        <is>
          <t>KÖK</t>
        </is>
      </c>
      <c>
        <v>HACIRAHMANLI TR-1 KÖK 45-80-M00070_İSHAKÇELEBİ M04_72197630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16.07.2023 20:17:41</t>
        </is>
      </c>
      <c>
        <is>
          <t>16.07.2023 20:22:55</t>
        </is>
      </c>
      <c>
        <v>0.087222222</v>
      </c>
      <c>
        <v>0</v>
      </c>
      <c>
        <v>612</v>
      </c>
      <c>
        <v>9</v>
      </c>
      <c>
        <v>14</v>
      </c>
      <c>
        <v>3</v>
      </c>
      <c>
        <v>72</v>
      </c>
      <c>
        <v>2</v>
      </c>
      <c>
        <v>0</v>
      </c>
      <c>
        <v>0</v>
      </c>
      <c>
        <v>9.845598838783907</v>
      </c>
      <c>
        <v>4.465149317656396</v>
      </c>
      <c>
        <v>4.4766031924972225</v>
      </c>
      <c>
        <v>0.7461594170159581</v>
      </c>
      <c>
        <v>6.862247963727439</v>
      </c>
      <c>
        <v>4.770918886338301</v>
      </c>
      <c>
        <v>0</v>
      </c>
      <c>
        <v>31.16667761601922</v>
      </c>
    </row>
    <row>
      <c>
        <v>2610685</v>
      </c>
      <c>
        <v>1</v>
      </c>
      <c>
        <is>
          <t>İZMİR</t>
        </is>
      </c>
      <c>
        <v>ÇEŞME</v>
      </c>
      <c>
        <is>
          <t>AG Fideri</t>
        </is>
      </c>
      <c>
        <v>L-236 35-18-L00236_10877375_56362645_56362645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16.07.2023 14:45:11</t>
        </is>
      </c>
      <c>
        <is>
          <t>16.07.2023 17:42:55</t>
        </is>
      </c>
      <c>
        <v>2.962222222</v>
      </c>
      <c>
        <v>0</v>
      </c>
      <c>
        <v>24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114.21934084387347</v>
      </c>
      <c>
        <v>0</v>
      </c>
      <c>
        <v>0</v>
      </c>
      <c>
        <v>0</v>
      </c>
      <c>
        <v>11.721583911360865</v>
      </c>
      <c>
        <v>0</v>
      </c>
      <c>
        <v>0</v>
      </c>
      <c>
        <v>125.94092475523433</v>
      </c>
    </row>
    <row>
      <c>
        <v>2610310</v>
      </c>
      <c>
        <v>1</v>
      </c>
      <c>
        <is>
          <t>İZMİR</t>
        </is>
      </c>
      <c>
        <v>BAYINDIR</v>
      </c>
      <c>
        <is>
          <t>AG Fideri</t>
        </is>
      </c>
      <c>
        <v>TR-1-5/5 35-20-L00063_A_91344648_91344648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16.07.2023 07:57:12</t>
        </is>
      </c>
      <c>
        <is>
          <t>16.07.2023 10:46:03</t>
        </is>
      </c>
      <c>
        <v>2.814166666</v>
      </c>
      <c>
        <v>0</v>
      </c>
      <c>
        <v>5</v>
      </c>
      <c>
        <v>0</v>
      </c>
      <c>
        <v>7</v>
      </c>
      <c>
        <v>0</v>
      </c>
      <c>
        <v>2</v>
      </c>
      <c>
        <v>0</v>
      </c>
      <c>
        <v>0</v>
      </c>
      <c>
        <v>0</v>
      </c>
      <c>
        <v>1.6959556118920789</v>
      </c>
      <c>
        <v>0</v>
      </c>
      <c>
        <v>62.78268171337577</v>
      </c>
      <c>
        <v>0</v>
      </c>
      <c>
        <v>2.2811515973702656</v>
      </c>
      <c>
        <v>0</v>
      </c>
      <c>
        <v>0</v>
      </c>
      <c>
        <v>66.75978892263812</v>
      </c>
    </row>
    <row>
      <c>
        <v>2610545</v>
      </c>
      <c>
        <v>1</v>
      </c>
      <c>
        <is>
          <t>İZMİR</t>
        </is>
      </c>
      <c>
        <v>BAYINDIR</v>
      </c>
      <c>
        <is>
          <t>Saha Dağıtım Kutusu (SDK)</t>
        </is>
      </c>
      <c>
        <v>TR-1-4/1 YENİ SANAYİ KABİN 35-20-L00025_A A1_93719231</v>
      </c>
      <c>
        <v>AG Box / Sdk Giriş Sigorta Atığı</v>
      </c>
      <c>
        <v>Dağıtım-AG</v>
      </c>
      <c>
        <v>Uzun</v>
      </c>
      <c>
        <v>Şebeke işletmecisi</v>
      </c>
      <c>
        <v>Bildirimsiz</v>
      </c>
      <c>
        <is>
          <t>16.07.2023 11:49:17</t>
        </is>
      </c>
      <c>
        <is>
          <t>16.07.2023 14:24:41</t>
        </is>
      </c>
      <c>
        <v>2.59</v>
      </c>
      <c>
        <v>0</v>
      </c>
      <c>
        <v>0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4.921884039660148</v>
      </c>
      <c>
        <v>0</v>
      </c>
      <c>
        <v>0</v>
      </c>
      <c>
        <v>4.921884039660148</v>
      </c>
    </row>
    <row>
      <c>
        <v>2611020</v>
      </c>
      <c>
        <v>1</v>
      </c>
      <c>
        <is>
          <t>MANİSA</t>
        </is>
      </c>
      <c>
        <v>SARUHANLI</v>
      </c>
      <c>
        <is>
          <t>KÖK</t>
        </is>
      </c>
      <c>
        <v>HACIRAHMANLI TR-1 KÖK 45-80-M00070_İSHAKÇELEBİ M04_72197690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16.07.2023 20:54:51</t>
        </is>
      </c>
      <c>
        <is>
          <t>16.07.2023 21:56:52</t>
        </is>
      </c>
      <c>
        <v>1.033611111</v>
      </c>
      <c>
        <v>0</v>
      </c>
      <c>
        <v>638</v>
      </c>
      <c>
        <v>9</v>
      </c>
      <c>
        <v>15</v>
      </c>
      <c>
        <v>3</v>
      </c>
      <c>
        <v>77</v>
      </c>
      <c>
        <v>2</v>
      </c>
      <c>
        <v>0</v>
      </c>
      <c>
        <v>0</v>
      </c>
      <c>
        <v>126.32057474296792</v>
      </c>
      <c>
        <v>51.184357292581396</v>
      </c>
      <c>
        <v>51.014908762530204</v>
      </c>
      <c>
        <v>8.918860644194863</v>
      </c>
      <c>
        <v>81.57657468169232</v>
      </c>
      <c>
        <v>57.88001902295484</v>
      </c>
      <c>
        <v>0</v>
      </c>
      <c>
        <v>376.89529514692157</v>
      </c>
    </row>
    <row>
      <c>
        <v>2610502</v>
      </c>
      <c>
        <v>1</v>
      </c>
      <c>
        <is>
          <t>İZMİR</t>
        </is>
      </c>
      <c>
        <v>MENDERES</v>
      </c>
      <c>
        <is>
          <t>DM</t>
        </is>
      </c>
      <c>
        <v>SULTAN DM 35-25-M00121_ÖZDERE M-23 M10_72117236</v>
      </c>
      <c>
        <v>OG Fider Açması</v>
      </c>
      <c>
        <v>Dağıtım-OG</v>
      </c>
      <c>
        <v>Kısa</v>
      </c>
      <c>
        <v>Şebeke işletmecisi</v>
      </c>
      <c>
        <v>Bildirimsiz</v>
      </c>
      <c>
        <is>
          <t>16.07.2023 11:14:46</t>
        </is>
      </c>
      <c>
        <is>
          <t>16.07.2023 11:16:48</t>
        </is>
      </c>
      <c>
        <v>0.033888888</v>
      </c>
      <c>
        <v>0</v>
      </c>
      <c>
        <v>1768</v>
      </c>
      <c>
        <v>0</v>
      </c>
      <c>
        <v>12</v>
      </c>
      <c>
        <v>1</v>
      </c>
      <c>
        <v>108</v>
      </c>
      <c>
        <v>0</v>
      </c>
      <c>
        <v>0</v>
      </c>
      <c>
        <v>0</v>
      </c>
      <c>
        <v>10.970934372530522</v>
      </c>
      <c>
        <v>0</v>
      </c>
      <c>
        <v>0.9181743367175315</v>
      </c>
      <c>
        <v>0.20370554399343335</v>
      </c>
      <c>
        <v>4.584195983525111</v>
      </c>
      <c>
        <v>0</v>
      </c>
      <c>
        <v>0</v>
      </c>
      <c>
        <v>16.6770102367666</v>
      </c>
    </row>
    <row>
      <c>
        <v>2610957</v>
      </c>
      <c>
        <v>1</v>
      </c>
      <c>
        <is>
          <t>İZMİR</t>
        </is>
      </c>
      <c>
        <v>ALİAĞA</v>
      </c>
      <c>
        <is>
          <t>AG Fideri</t>
        </is>
      </c>
      <c>
        <v>ÇAKMAKLI TR-1 35-17-M00345_B_56407289_56407289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16.07.2023 19:44:09</t>
        </is>
      </c>
      <c>
        <is>
          <t>16.07.2023 21:04:28</t>
        </is>
      </c>
      <c>
        <v>1.338611111</v>
      </c>
      <c>
        <v>0</v>
      </c>
      <c>
        <v>80</v>
      </c>
      <c>
        <v>0</v>
      </c>
      <c>
        <v>0</v>
      </c>
      <c>
        <v>0</v>
      </c>
      <c>
        <v>14</v>
      </c>
      <c>
        <v>0</v>
      </c>
      <c>
        <v>0</v>
      </c>
      <c>
        <v>0</v>
      </c>
      <c>
        <v>24.749070995962885</v>
      </c>
      <c>
        <v>0</v>
      </c>
      <c>
        <v>0</v>
      </c>
      <c>
        <v>0</v>
      </c>
      <c>
        <v>39.22460787264584</v>
      </c>
      <c>
        <v>0</v>
      </c>
      <c>
        <v>0</v>
      </c>
      <c>
        <v>63.97367886860873</v>
      </c>
    </row>
    <row>
      <c>
        <v>2610459</v>
      </c>
      <c>
        <v>1</v>
      </c>
      <c>
        <is>
          <t>İZMİR</t>
        </is>
      </c>
      <c>
        <v>BUCA</v>
      </c>
      <c>
        <is>
          <t>Kullanıcı Bağlantı Hattı</t>
        </is>
      </c>
      <c>
        <v>K-1112 35-03-K01112_910301603_910301603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16.07.2023 10:33:57</t>
        </is>
      </c>
      <c>
        <is>
          <t>16.07.2023 18:53:20</t>
        </is>
      </c>
      <c>
        <v>8.323055555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6.950476684485</v>
      </c>
      <c>
        <v>0</v>
      </c>
      <c>
        <v>0</v>
      </c>
      <c>
        <v>0</v>
      </c>
      <c>
        <v>0</v>
      </c>
      <c>
        <v>0</v>
      </c>
      <c>
        <v>0</v>
      </c>
      <c>
        <v>6.950476684485</v>
      </c>
    </row>
    <row>
      <c>
        <v>2610602</v>
      </c>
      <c>
        <v>1</v>
      </c>
      <c>
        <is>
          <t>İZMİR</t>
        </is>
      </c>
      <c>
        <v>DİKİLİ</v>
      </c>
      <c>
        <is>
          <t>AG Fideri</t>
        </is>
      </c>
      <c>
        <v>GÜLKENT TR-2 35-30-M00225_A_56404771_56404771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16.07.2023 13:14:31</t>
        </is>
      </c>
      <c>
        <is>
          <t>16.07.2023 14:56:04</t>
        </is>
      </c>
      <c>
        <v>1.6925</v>
      </c>
      <c>
        <v>0</v>
      </c>
      <c>
        <v>83</v>
      </c>
      <c>
        <v>0</v>
      </c>
      <c>
        <v>0</v>
      </c>
      <c>
        <v>0</v>
      </c>
      <c>
        <v>6</v>
      </c>
      <c>
        <v>0</v>
      </c>
      <c>
        <v>0</v>
      </c>
      <c>
        <v>0</v>
      </c>
      <c>
        <v>33.916814481032155</v>
      </c>
      <c>
        <v>0</v>
      </c>
      <c>
        <v>0</v>
      </c>
      <c>
        <v>0</v>
      </c>
      <c>
        <v>2.9752236945539607</v>
      </c>
      <c>
        <v>0</v>
      </c>
      <c>
        <v>0</v>
      </c>
      <c>
        <v>36.892038175586116</v>
      </c>
    </row>
    <row>
      <c>
        <v>2610814</v>
      </c>
      <c>
        <v>1</v>
      </c>
      <c>
        <is>
          <t>İZMİR</t>
        </is>
      </c>
      <c>
        <v>ÖDEMİŞ</v>
      </c>
      <c>
        <is>
          <t>DM</t>
        </is>
      </c>
      <c>
        <v>BİRGİ DM 35-15-L01013_CEVİZALAN L05_67562276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16.07.2023 17:15:20</t>
        </is>
      </c>
      <c>
        <is>
          <t>16.07.2023 17:24:32</t>
        </is>
      </c>
      <c>
        <v>0.153333333</v>
      </c>
      <c>
        <v>0</v>
      </c>
      <c>
        <v>584</v>
      </c>
      <c>
        <v>2</v>
      </c>
      <c>
        <v>124</v>
      </c>
      <c>
        <v>6</v>
      </c>
      <c>
        <v>112</v>
      </c>
      <c>
        <v>1</v>
      </c>
      <c>
        <v>0</v>
      </c>
      <c>
        <v>0</v>
      </c>
      <c>
        <v>14.350280068508237</v>
      </c>
      <c>
        <v>5.420871940898332</v>
      </c>
      <c>
        <v>23.54880284131628</v>
      </c>
      <c>
        <v>2.7483205484347364</v>
      </c>
      <c>
        <v>13.340763127881022</v>
      </c>
      <c>
        <v>0.29469199347128333</v>
      </c>
      <c>
        <v>0</v>
      </c>
      <c>
        <v>59.703730520509886</v>
      </c>
    </row>
    <row>
      <c>
        <v>2610851</v>
      </c>
      <c>
        <v>1</v>
      </c>
      <c>
        <is>
          <t>İZMİR</t>
        </is>
      </c>
      <c>
        <v>ÇEŞME</v>
      </c>
      <c>
        <is>
          <t>Kullanıcı Bağlantı Hattı</t>
        </is>
      </c>
      <c>
        <v>L-193 ESENEVLER 35-18-L00193_950443214_950443214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16.07.2023 17:52:05</t>
        </is>
      </c>
      <c>
        <is>
          <t>16.07.2023 19:40:52</t>
        </is>
      </c>
      <c>
        <v>1.813055555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0.9024926337940679</v>
      </c>
      <c>
        <v>0</v>
      </c>
      <c>
        <v>0</v>
      </c>
      <c>
        <v>0</v>
      </c>
      <c>
        <v>0</v>
      </c>
      <c>
        <v>0</v>
      </c>
      <c>
        <v>0</v>
      </c>
      <c>
        <v>0.9024926337940679</v>
      </c>
    </row>
    <row>
      <c>
        <v>2610416</v>
      </c>
      <c>
        <v>1</v>
      </c>
      <c>
        <is>
          <t>İZMİR</t>
        </is>
      </c>
      <c>
        <v>ALİAĞA</v>
      </c>
      <c>
        <is>
          <t>AG Fideri</t>
        </is>
      </c>
      <c>
        <v>PINARCIK TR-1 35-17-R00041_11824380_56357479_56357479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16.07.2023 09:52:46</t>
        </is>
      </c>
      <c>
        <is>
          <t>16.07.2023 12:10:10</t>
        </is>
      </c>
      <c>
        <v>2.29</v>
      </c>
      <c>
        <v>0</v>
      </c>
      <c>
        <v>67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28.79988319060145</v>
      </c>
      <c>
        <v>0</v>
      </c>
      <c>
        <v>0</v>
      </c>
      <c>
        <v>0</v>
      </c>
      <c>
        <v>1.359895679779435</v>
      </c>
      <c>
        <v>0</v>
      </c>
      <c>
        <v>0</v>
      </c>
      <c>
        <v>30.159778870380883</v>
      </c>
    </row>
    <row>
      <c>
        <v>2610419</v>
      </c>
      <c>
        <v>1</v>
      </c>
      <c>
        <is>
          <t>İZMİR</t>
        </is>
      </c>
      <c>
        <v>MENDERES</v>
      </c>
      <c>
        <is>
          <t>DM</t>
        </is>
      </c>
      <c>
        <v>TEKELİ DM 35-22-M00088_ESKİ AHMETBEYLİ M08_48495873</v>
      </c>
      <c>
        <v>Şebeke Yenileme ve Kapasite Artışı Çalışması</v>
      </c>
      <c>
        <v>Dağıtım-OG</v>
      </c>
      <c>
        <v>Uzun</v>
      </c>
      <c>
        <v>Şebeke işletmecisi</v>
      </c>
      <c>
        <v>Bildirimli</v>
      </c>
      <c>
        <is>
          <t>16.07.2023 09:55:17</t>
        </is>
      </c>
      <c>
        <is>
          <t>16.07.2023 17:37:03</t>
        </is>
      </c>
      <c>
        <v>7.696111111</v>
      </c>
      <c>
        <v>11</v>
      </c>
      <c>
        <v>36</v>
      </c>
      <c>
        <v>67</v>
      </c>
      <c>
        <v>85</v>
      </c>
      <c>
        <v>14</v>
      </c>
      <c>
        <v>39</v>
      </c>
      <c>
        <v>0</v>
      </c>
      <c>
        <v>1</v>
      </c>
      <c>
        <v>43.3295614123297</v>
      </c>
      <c>
        <v>66.07519916968093</v>
      </c>
      <c>
        <v>1389.3386147369415</v>
      </c>
      <c>
        <v>964.1843074129786</v>
      </c>
      <c>
        <v>828.4896105250759</v>
      </c>
      <c>
        <v>407.1920099891599</v>
      </c>
      <c>
        <v>0</v>
      </c>
      <c>
        <v>22.78129630420218</v>
      </c>
      <c>
        <v>3721.3905995503687</v>
      </c>
    </row>
    <row>
      <c>
        <v>2610751</v>
      </c>
      <c>
        <v>1</v>
      </c>
      <c>
        <is>
          <t>MANİSA</t>
        </is>
      </c>
      <c>
        <v>SOMA</v>
      </c>
      <c>
        <is>
          <t>DM</t>
        </is>
      </c>
      <c>
        <v>SOMA A SANTRALİ İM/DM 45-82-A00001_SAVAŞTEPE 15.8 L14_2091658</v>
      </c>
      <c>
        <v>Yangın</v>
      </c>
      <c>
        <v>Dağıtım-OG</v>
      </c>
      <c>
        <v>Uzun</v>
      </c>
      <c>
        <v>Güvenlik</v>
      </c>
      <c>
        <v>Bildirimsiz</v>
      </c>
      <c>
        <is>
          <t>16.07.2023 15:59:15</t>
        </is>
      </c>
      <c>
        <is>
          <t>16.07.2023 18:36:07</t>
        </is>
      </c>
      <c>
        <v>2.614444444</v>
      </c>
      <c>
        <v>16</v>
      </c>
      <c>
        <v>866</v>
      </c>
      <c>
        <v>73</v>
      </c>
      <c>
        <v>41</v>
      </c>
      <c>
        <v>16</v>
      </c>
      <c>
        <v>50</v>
      </c>
      <c>
        <v>0</v>
      </c>
      <c>
        <v>1</v>
      </c>
      <c>
        <v>15.001729694364524</v>
      </c>
      <c>
        <v>299.2790325048527</v>
      </c>
      <c>
        <v>218.53625074647513</v>
      </c>
      <c>
        <v>78.13192013543029</v>
      </c>
      <c>
        <v>127.07756250996684</v>
      </c>
      <c>
        <v>76.6496713670408</v>
      </c>
      <c>
        <v>0</v>
      </c>
      <c>
        <v>4.369629761766324</v>
      </c>
      <c>
        <v>819.0457967198965</v>
      </c>
    </row>
    <row>
      <c>
        <v>2610605</v>
      </c>
      <c>
        <v>1</v>
      </c>
      <c>
        <is>
          <t>İZMİR</t>
        </is>
      </c>
      <c>
        <v>URLA</v>
      </c>
      <c>
        <is>
          <t>OG Fideri</t>
        </is>
      </c>
      <c>
        <v>URLA TM-1 35-19-A00004_HatBaşıAyırıcı_53134090 M07_53134090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16.07.2023 12:40:46</t>
        </is>
      </c>
      <c>
        <is>
          <t>16.07.2023 13:47:55</t>
        </is>
      </c>
      <c>
        <v>1.119166666</v>
      </c>
      <c>
        <v>0</v>
      </c>
      <c>
        <v>89</v>
      </c>
      <c>
        <v>0</v>
      </c>
      <c>
        <v>46</v>
      </c>
      <c>
        <v>0</v>
      </c>
      <c>
        <v>26</v>
      </c>
      <c>
        <v>0</v>
      </c>
      <c>
        <v>0</v>
      </c>
      <c>
        <v>0</v>
      </c>
      <c>
        <v>117.55227441584928</v>
      </c>
      <c>
        <v>0</v>
      </c>
      <c>
        <v>43.64268294156091</v>
      </c>
      <c>
        <v>0</v>
      </c>
      <c>
        <v>31.2950602225601</v>
      </c>
      <c>
        <v>0</v>
      </c>
      <c>
        <v>0</v>
      </c>
      <c>
        <v>192.4900175799703</v>
      </c>
    </row>
    <row>
      <c>
        <v>2610396</v>
      </c>
      <c>
        <v>1</v>
      </c>
      <c>
        <is>
          <t>İZMİR</t>
        </is>
      </c>
      <c>
        <v>FOÇA</v>
      </c>
      <c>
        <is>
          <t>KÖK</t>
        </is>
      </c>
      <c>
        <v>GERENKÖY KÖK 35-23-M00156_BAĞARASI M04_72155605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16.07.2023 09:38:39</t>
        </is>
      </c>
      <c>
        <is>
          <t>16.07.2023 09:57:53</t>
        </is>
      </c>
      <c>
        <v>0.320555555</v>
      </c>
      <c>
        <v>9</v>
      </c>
      <c>
        <v>759</v>
      </c>
      <c>
        <v>9</v>
      </c>
      <c>
        <v>22</v>
      </c>
      <c>
        <v>10</v>
      </c>
      <c>
        <v>118</v>
      </c>
      <c>
        <v>2</v>
      </c>
      <c>
        <v>0</v>
      </c>
      <c>
        <v>1.1045622057103075</v>
      </c>
      <c>
        <v>61.803452549794514</v>
      </c>
      <c>
        <v>58.33053250129989</v>
      </c>
      <c>
        <v>3.8521235881390052</v>
      </c>
      <c>
        <v>103.15344952135018</v>
      </c>
      <c>
        <v>31.35246191012752</v>
      </c>
      <c>
        <v>1.4924801986457599</v>
      </c>
      <c>
        <v>0</v>
      </c>
      <c>
        <v>261.0890624750672</v>
      </c>
    </row>
    <row>
      <c>
        <v>2610937</v>
      </c>
      <c>
        <v>1</v>
      </c>
      <c>
        <is>
          <t>İZMİR</t>
        </is>
      </c>
      <c>
        <v>BAYRAKLI</v>
      </c>
      <c>
        <is>
          <t>Saha Dağıtım Kutusu (SDK)</t>
        </is>
      </c>
      <c>
        <v>K-1192 35-02-K01192_A a1b_5842792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16.07.2023 19:24:17</t>
        </is>
      </c>
      <c>
        <is>
          <t>16.07.2023 20:04:45</t>
        </is>
      </c>
      <c>
        <v>0.674444444</v>
      </c>
      <c>
        <v>0</v>
      </c>
      <c>
        <v>51</v>
      </c>
      <c>
        <v>0</v>
      </c>
      <c>
        <v>0</v>
      </c>
      <c>
        <v>0</v>
      </c>
      <c>
        <v>14</v>
      </c>
      <c>
        <v>0</v>
      </c>
      <c>
        <v>0</v>
      </c>
      <c>
        <v>0</v>
      </c>
      <c>
        <v>11.339992624191865</v>
      </c>
      <c>
        <v>0</v>
      </c>
      <c>
        <v>0</v>
      </c>
      <c>
        <v>0</v>
      </c>
      <c>
        <v>6.975377268635824</v>
      </c>
      <c>
        <v>0</v>
      </c>
      <c>
        <v>0</v>
      </c>
      <c>
        <v>18.31536989282769</v>
      </c>
    </row>
    <row>
      <c>
        <v>2610628</v>
      </c>
      <c>
        <v>1</v>
      </c>
      <c>
        <is>
          <t>İZMİR</t>
        </is>
      </c>
      <c>
        <v>ALİAĞA</v>
      </c>
      <c>
        <is>
          <t>Kullanıcı Bağlantı Hattı</t>
        </is>
      </c>
      <c>
        <v>TR-89 35-17-M00089_950307840_950307840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16.07.2023 13:38:25</t>
        </is>
      </c>
      <c>
        <is>
          <t>16.07.2023 14:00:40</t>
        </is>
      </c>
      <c>
        <v>0.370833333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0.1745914990164271</v>
      </c>
      <c>
        <v>0</v>
      </c>
      <c>
        <v>0</v>
      </c>
      <c>
        <v>0</v>
      </c>
      <c>
        <v>0</v>
      </c>
      <c>
        <v>0</v>
      </c>
      <c>
        <v>0</v>
      </c>
      <c>
        <v>0.1745914990164271</v>
      </c>
    </row>
    <row>
      <c>
        <v>2610791</v>
      </c>
      <c>
        <v>1</v>
      </c>
      <c>
        <is>
          <t>İZMİR</t>
        </is>
      </c>
      <c>
        <v>SEFERİHİSAR</v>
      </c>
      <c>
        <is>
          <t>AG Fideri</t>
        </is>
      </c>
      <c>
        <v>PAYAMLI M-9 35-25-M00165_B_60984019_60984019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16.07.2023 16:48:29</t>
        </is>
      </c>
      <c>
        <is>
          <t>16.07.2023 18:28:44</t>
        </is>
      </c>
      <c>
        <v>1.670833333</v>
      </c>
      <c>
        <v>0</v>
      </c>
      <c>
        <v>162</v>
      </c>
      <c>
        <v>0</v>
      </c>
      <c>
        <v>0</v>
      </c>
      <c>
        <v>0</v>
      </c>
      <c>
        <v>17</v>
      </c>
      <c>
        <v>0</v>
      </c>
      <c>
        <v>0</v>
      </c>
      <c>
        <v>0</v>
      </c>
      <c>
        <v>68.8017625674387</v>
      </c>
      <c>
        <v>0</v>
      </c>
      <c>
        <v>0</v>
      </c>
      <c>
        <v>0</v>
      </c>
      <c>
        <v>34.34140856810438</v>
      </c>
      <c>
        <v>0</v>
      </c>
      <c>
        <v>0</v>
      </c>
      <c>
        <v>103.14317113554307</v>
      </c>
    </row>
    <row>
      <c>
        <v>2610436</v>
      </c>
      <c>
        <v>1</v>
      </c>
      <c>
        <is>
          <t>MANİSA</t>
        </is>
      </c>
      <c>
        <v>KÖPRÜBAŞI</v>
      </c>
      <c>
        <is>
          <t>OG Fideri</t>
        </is>
      </c>
      <c>
        <v>KÖPRÜBAŞI TR-18 45-86-M00018_KÖPRÜBAŞI TR-19 M02_72223656</v>
      </c>
      <c>
        <v>Şebeke Bakım Çalışması</v>
      </c>
      <c>
        <v>Dağıtım-OG</v>
      </c>
      <c>
        <v>Uzun</v>
      </c>
      <c>
        <v>Şebeke işletmecisi</v>
      </c>
      <c>
        <v>Bildirimli</v>
      </c>
      <c>
        <is>
          <t>16.07.2023 10:08:44</t>
        </is>
      </c>
      <c>
        <is>
          <t>16.07.2023 10:37:36</t>
        </is>
      </c>
      <c>
        <v>0.481111111</v>
      </c>
      <c>
        <v>0</v>
      </c>
      <c>
        <v>1587</v>
      </c>
      <c>
        <v>15</v>
      </c>
      <c>
        <v>133</v>
      </c>
      <c>
        <v>3</v>
      </c>
      <c>
        <v>320</v>
      </c>
      <c>
        <v>0</v>
      </c>
      <c>
        <v>1</v>
      </c>
      <c>
        <v>0</v>
      </c>
      <c>
        <v>99.7306925807223</v>
      </c>
      <c>
        <v>28.836860196379572</v>
      </c>
      <c>
        <v>61.371459404312105</v>
      </c>
      <c>
        <v>6.136257513549763</v>
      </c>
      <c>
        <v>105.13313246107755</v>
      </c>
      <c>
        <v>0</v>
      </c>
      <c>
        <v>0.2724170470391007</v>
      </c>
      <c>
        <v>301.4808192030804</v>
      </c>
    </row>
    <row>
      <c>
        <v>2610187</v>
      </c>
      <c>
        <v>1</v>
      </c>
      <c>
        <is>
          <t>MANİSA</t>
        </is>
      </c>
      <c>
        <v>YUNUSEMRE</v>
      </c>
      <c>
        <is>
          <t>Saha Dağıtım Kutusu (SDK)</t>
        </is>
      </c>
      <c>
        <v>DM-13/02 45-71-M00330_A a1b_44925037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16.07.2023 00:06:54</t>
        </is>
      </c>
      <c>
        <is>
          <t>16.07.2023 05:22:00</t>
        </is>
      </c>
      <c>
        <v>5.251666666</v>
      </c>
      <c>
        <v>0</v>
      </c>
      <c>
        <v>33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28.95361131224239</v>
      </c>
      <c>
        <v>0</v>
      </c>
      <c>
        <v>0</v>
      </c>
      <c>
        <v>0</v>
      </c>
      <c>
        <v>0</v>
      </c>
      <c>
        <v>0</v>
      </c>
      <c>
        <v>0</v>
      </c>
      <c>
        <v>28.95361131224239</v>
      </c>
    </row>
    <row>
      <c>
        <v>2610482</v>
      </c>
      <c>
        <v>1</v>
      </c>
      <c>
        <is>
          <t>İZMİR</t>
        </is>
      </c>
      <c>
        <v>KONAK</v>
      </c>
      <c>
        <is>
          <t>Dağıtım Transformatörü</t>
        </is>
      </c>
      <c>
        <v>M-2017 35-01-M04883_35-01-M04883_81342324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16.07.2023 10:51:44</t>
        </is>
      </c>
      <c>
        <is>
          <t>16.07.2023 13:22:14</t>
        </is>
      </c>
      <c>
        <v>2.508333333</v>
      </c>
      <c>
        <v>0</v>
      </c>
      <c>
        <v>0</v>
      </c>
      <c>
        <v>0</v>
      </c>
      <c>
        <v>0</v>
      </c>
      <c>
        <v>0</v>
      </c>
      <c>
        <v>93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132.51068988594994</v>
      </c>
      <c>
        <v>0</v>
      </c>
      <c>
        <v>0</v>
      </c>
      <c>
        <v>132.51068988594994</v>
      </c>
    </row>
    <row>
      <c>
        <v>2610977</v>
      </c>
      <c>
        <v>1</v>
      </c>
      <c>
        <is>
          <t>İZMİR</t>
        </is>
      </c>
      <c>
        <v>KEMALPAŞA</v>
      </c>
      <c>
        <is>
          <t>OG Fideri</t>
        </is>
      </c>
      <c>
        <v>ARMUTLU TR-7 35-27-M00550_ARMUTLU İ.M. M05_72164638</v>
      </c>
      <c>
        <v>Plansız Kesinti / Müdahale</v>
      </c>
      <c>
        <v>Dağıtım-OG</v>
      </c>
      <c>
        <v>Uzun</v>
      </c>
      <c>
        <v>Şebeke işletmecisi</v>
      </c>
      <c>
        <v>Bildirimsiz</v>
      </c>
      <c>
        <is>
          <t>16.07.2023 20:08:56</t>
        </is>
      </c>
      <c>
        <is>
          <t>16.07.2023 21:00:09</t>
        </is>
      </c>
      <c>
        <v>0.853611111</v>
      </c>
      <c>
        <v>0</v>
      </c>
      <c>
        <v>9</v>
      </c>
      <c>
        <v>4</v>
      </c>
      <c>
        <v>18</v>
      </c>
      <c>
        <v>13</v>
      </c>
      <c>
        <v>50</v>
      </c>
      <c>
        <v>14</v>
      </c>
      <c>
        <v>1</v>
      </c>
      <c>
        <v>0</v>
      </c>
      <c>
        <v>1.6300886354923105</v>
      </c>
      <c>
        <v>0.8797778409194039</v>
      </c>
      <c>
        <v>7.592217263386758</v>
      </c>
      <c>
        <v>68.94177531306822</v>
      </c>
      <c>
        <v>14.548099643720594</v>
      </c>
      <c>
        <v>883.0982586380494</v>
      </c>
      <c>
        <v>4.1621673100172805</v>
      </c>
      <c>
        <v>980.852384644654</v>
      </c>
    </row>
    <row>
      <c>
        <v>2610688</v>
      </c>
      <c>
        <v>1</v>
      </c>
      <c>
        <is>
          <t>İZMİR</t>
        </is>
      </c>
      <c>
        <v>TİRE</v>
      </c>
      <c>
        <is>
          <t>OG Fideri</t>
        </is>
      </c>
      <c>
        <v>İSMET ÇAMLIOĞLU GRUP SULAMA 35-29-L00100_DIREK TIPI TRAFO HUCRESI H01_2051597</v>
      </c>
      <c>
        <v>OG Trafo Arızası</v>
      </c>
      <c>
        <v>Dağıtım-OG</v>
      </c>
      <c>
        <v>Uzun</v>
      </c>
      <c>
        <v>Şebeke işletmecisi</v>
      </c>
      <c>
        <v>Bildirimsiz</v>
      </c>
      <c>
        <is>
          <t>16.07.2023 14:48:34</t>
        </is>
      </c>
      <c>
        <is>
          <t>16.07.2023 19:36:36</t>
        </is>
      </c>
      <c>
        <v>4.800555555</v>
      </c>
      <c>
        <v>0</v>
      </c>
      <c>
        <v>0</v>
      </c>
      <c>
        <v>0</v>
      </c>
      <c>
        <v>3</v>
      </c>
      <c>
        <v>0</v>
      </c>
      <c>
        <v>4</v>
      </c>
      <c>
        <v>0</v>
      </c>
      <c>
        <v>0</v>
      </c>
      <c>
        <v>0</v>
      </c>
      <c>
        <v>0</v>
      </c>
      <c>
        <v>0</v>
      </c>
      <c>
        <v>102.47952740844885</v>
      </c>
      <c>
        <v>0</v>
      </c>
      <c>
        <v>11.10451906010575</v>
      </c>
      <c>
        <v>0</v>
      </c>
      <c>
        <v>0</v>
      </c>
      <c>
        <v>113.58404646855459</v>
      </c>
    </row>
    <row>
      <c>
        <v>2610333</v>
      </c>
      <c>
        <v>1</v>
      </c>
      <c>
        <is>
          <t>İZMİR</t>
        </is>
      </c>
      <c>
        <v>BUCA</v>
      </c>
      <c>
        <is>
          <t>DM</t>
        </is>
      </c>
      <c>
        <v>GÜRÇEŞME İM 35-03-A00001_LALELİ M03_2051098</v>
      </c>
      <c>
        <v>OG Yeraltı Kablo Arızası</v>
      </c>
      <c>
        <v>Dağıtım-OG</v>
      </c>
      <c>
        <v>Uzun</v>
      </c>
      <c>
        <v>Şebeke işletmecisi</v>
      </c>
      <c>
        <v>Bildirimsiz</v>
      </c>
      <c>
        <is>
          <t>16.07.2023 08:33:25</t>
        </is>
      </c>
      <c>
        <is>
          <t>16.07.2023 09:21:38</t>
        </is>
      </c>
      <c>
        <v>0.803611111</v>
      </c>
      <c>
        <v>0</v>
      </c>
      <c>
        <v>8189</v>
      </c>
      <c>
        <v>0</v>
      </c>
      <c>
        <v>0</v>
      </c>
      <c>
        <v>1</v>
      </c>
      <c>
        <v>872</v>
      </c>
      <c>
        <v>0</v>
      </c>
      <c>
        <v>0</v>
      </c>
      <c>
        <v>0</v>
      </c>
      <c>
        <v>1197.847802761726</v>
      </c>
      <c>
        <v>0</v>
      </c>
      <c>
        <v>0</v>
      </c>
      <c>
        <v>3.748270513791425</v>
      </c>
      <c>
        <v>776.2618038229518</v>
      </c>
      <c>
        <v>0</v>
      </c>
      <c>
        <v>0</v>
      </c>
      <c>
        <v>1977.857877098469</v>
      </c>
    </row>
    <row>
      <c>
        <v>2611023</v>
      </c>
      <c>
        <v>1</v>
      </c>
      <c>
        <is>
          <t>İZMİR</t>
        </is>
      </c>
      <c>
        <v>BUCA</v>
      </c>
      <c>
        <is>
          <t>AG Fideri</t>
        </is>
      </c>
      <c>
        <v>M-2189 KARAAĞAÇ TR-2 35-03-M02189_B_56397542_56397542</v>
      </c>
      <c>
        <v>AG Tel Kopuğu</v>
      </c>
      <c>
        <v>Dağıtım-AG</v>
      </c>
      <c>
        <v>Uzun</v>
      </c>
      <c>
        <v>Şebeke işletmecisi</v>
      </c>
      <c>
        <v>Bildirimsiz</v>
      </c>
      <c>
        <is>
          <t>16.07.2023 20:50:50</t>
        </is>
      </c>
      <c>
        <is>
          <t>17.07.2023 06:33:18</t>
        </is>
      </c>
      <c>
        <v>9.707777777</v>
      </c>
      <c>
        <v>0</v>
      </c>
      <c>
        <v>12</v>
      </c>
      <c>
        <v>0</v>
      </c>
      <c>
        <v>8</v>
      </c>
      <c>
        <v>0</v>
      </c>
      <c>
        <v>4</v>
      </c>
      <c>
        <v>0</v>
      </c>
      <c>
        <v>0</v>
      </c>
      <c>
        <v>0</v>
      </c>
      <c>
        <v>21.068720809112563</v>
      </c>
      <c>
        <v>0</v>
      </c>
      <c>
        <v>368.72327809486603</v>
      </c>
      <c>
        <v>0</v>
      </c>
      <c>
        <v>32.861771068355516</v>
      </c>
      <c>
        <v>0</v>
      </c>
      <c>
        <v>0</v>
      </c>
      <c>
        <v>422.6537699723341</v>
      </c>
    </row>
    <row>
      <c>
        <v>2610691</v>
      </c>
      <c>
        <v>1</v>
      </c>
      <c>
        <is>
          <t>MANİSA</t>
        </is>
      </c>
      <c>
        <v>TURGUTLU</v>
      </c>
      <c>
        <is>
          <t>Dağıtım Transformatörü</t>
        </is>
      </c>
      <c>
        <v>TR-2/84 45-83-L00084_45-83-L00084_2362205</v>
      </c>
      <c>
        <v>AG Tel Kopuğu</v>
      </c>
      <c>
        <v>Dağıtım-AG</v>
      </c>
      <c>
        <v>Uzun</v>
      </c>
      <c>
        <v>Şebeke işletmecisi</v>
      </c>
      <c>
        <v>Bildirimsiz</v>
      </c>
      <c>
        <is>
          <t>16.07.2023 14:51:18</t>
        </is>
      </c>
      <c>
        <is>
          <t>16.07.2023 16:33:03</t>
        </is>
      </c>
      <c>
        <v>1.695833333</v>
      </c>
      <c>
        <v>0</v>
      </c>
      <c>
        <v>600</v>
      </c>
      <c>
        <v>0</v>
      </c>
      <c>
        <v>0</v>
      </c>
      <c>
        <v>0</v>
      </c>
      <c>
        <v>39</v>
      </c>
      <c>
        <v>0</v>
      </c>
      <c>
        <v>0</v>
      </c>
      <c>
        <v>0</v>
      </c>
      <c>
        <v>217.76747871759346</v>
      </c>
      <c>
        <v>0</v>
      </c>
      <c>
        <v>0</v>
      </c>
      <c>
        <v>0</v>
      </c>
      <c>
        <v>38.95052758598266</v>
      </c>
      <c>
        <v>0</v>
      </c>
      <c>
        <v>0</v>
      </c>
      <c>
        <v>256.71800630357615</v>
      </c>
    </row>
    <row>
      <c>
        <v>2610642</v>
      </c>
      <c>
        <v>1</v>
      </c>
      <c>
        <is>
          <t>İZMİR</t>
        </is>
      </c>
      <c>
        <v>KARŞIYAKA</v>
      </c>
      <c>
        <is>
          <t>Kullanıcı Bağlantı Hattı</t>
        </is>
      </c>
      <c>
        <v>K-4503 35-04-K04503_950080928_950080928</v>
      </c>
      <c>
        <v>AG Branşman Yeraltı Kablo Arızası</v>
      </c>
      <c>
        <v>Dağıtım-AG</v>
      </c>
      <c>
        <v>Uzun</v>
      </c>
      <c>
        <v>Şebeke işletmecisi</v>
      </c>
      <c>
        <v>Bildirimsiz</v>
      </c>
      <c>
        <is>
          <t>16.07.2023 13:53:34</t>
        </is>
      </c>
      <c>
        <is>
          <t>16.07.2023 16:52:51</t>
        </is>
      </c>
      <c>
        <v>2.988055555</v>
      </c>
      <c>
        <v>0</v>
      </c>
      <c>
        <v>0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</row>
    <row>
      <c>
        <v>2610298</v>
      </c>
      <c>
        <v>2</v>
      </c>
      <c>
        <is>
          <t>MANİSA</t>
        </is>
      </c>
      <c>
        <v>ALAŞEHİR</v>
      </c>
      <c>
        <is>
          <t>KÖK</t>
        </is>
      </c>
      <c>
        <v>IŞIKLAR KÖK 45-73-M00467_CABERFAKILI SULAMA M09_83813236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16.07.2023 09:04:33</t>
        </is>
      </c>
      <c>
        <is>
          <t>16.07.2023 09:24:01</t>
        </is>
      </c>
      <c>
        <v>0.324444444</v>
      </c>
      <c>
        <v>1</v>
      </c>
      <c>
        <v>28</v>
      </c>
      <c>
        <v>4</v>
      </c>
      <c>
        <v>56</v>
      </c>
      <c>
        <v>0</v>
      </c>
      <c>
        <v>7</v>
      </c>
      <c>
        <v>0</v>
      </c>
      <c>
        <v>0</v>
      </c>
      <c>
        <v>0.07105348906666666</v>
      </c>
      <c>
        <v>1.465842282417708</v>
      </c>
      <c>
        <v>9.725591394669724</v>
      </c>
      <c>
        <v>143.41762329492911</v>
      </c>
      <c>
        <v>0</v>
      </c>
      <c>
        <v>2.1756901494409804</v>
      </c>
      <c>
        <v>0</v>
      </c>
      <c>
        <v>0</v>
      </c>
      <c>
        <v>156.8558006105242</v>
      </c>
    </row>
    <row>
      <c>
        <v>2611017</v>
      </c>
      <c>
        <v>1</v>
      </c>
      <c>
        <is>
          <t>İZMİR</t>
        </is>
      </c>
      <c>
        <v>URLA</v>
      </c>
      <c>
        <is>
          <t>Kullanıcı Bağlantı Hattı</t>
        </is>
      </c>
      <c>
        <v>KUŞÇULAR TR-6 35-19-M00218_964258524_964258524</v>
      </c>
      <c>
        <v>AG Box / Sdk Abone Çıkış Sigorta Atığı</v>
      </c>
      <c>
        <v>Dağıtım-AG</v>
      </c>
      <c>
        <v>Uzun</v>
      </c>
      <c>
        <v>Şebeke işletmecisi</v>
      </c>
      <c>
        <v>Bildirimsiz</v>
      </c>
      <c>
        <is>
          <t>16.07.2023 20:50:37</t>
        </is>
      </c>
      <c>
        <is>
          <t>16.07.2023 23:25:24</t>
        </is>
      </c>
      <c>
        <v>2.579722222</v>
      </c>
      <c>
        <v>0</v>
      </c>
      <c>
        <v>2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1.3038620555544445</v>
      </c>
      <c>
        <v>0</v>
      </c>
      <c>
        <v>2.6248859399082916</v>
      </c>
      <c>
        <v>0</v>
      </c>
      <c>
        <v>0</v>
      </c>
      <c>
        <v>0</v>
      </c>
      <c>
        <v>0</v>
      </c>
      <c>
        <v>3.928747995462736</v>
      </c>
    </row>
    <row>
      <c>
        <v>2610376</v>
      </c>
      <c>
        <v>1</v>
      </c>
      <c>
        <is>
          <t>İZMİR</t>
        </is>
      </c>
      <c>
        <v>BUCA</v>
      </c>
      <c>
        <is>
          <t>OG Fideri</t>
        </is>
      </c>
      <c>
        <v>K-1850 35-03-K01850_TRAFO K03_42294839</v>
      </c>
      <c>
        <v>Şebeke Yenileme ve Kapasite Artışı Çalışması</v>
      </c>
      <c>
        <v>Dağıtım-OG</v>
      </c>
      <c>
        <v>Uzun</v>
      </c>
      <c>
        <v>Şebeke işletmecisi</v>
      </c>
      <c>
        <v>Bildirimli</v>
      </c>
      <c>
        <is>
          <t>16.07.2023 09:18:24</t>
        </is>
      </c>
      <c>
        <is>
          <t>16.07.2023 17:23:29</t>
        </is>
      </c>
      <c>
        <v>8.084722222</v>
      </c>
      <c>
        <v>0</v>
      </c>
      <c>
        <v>318</v>
      </c>
      <c>
        <v>0</v>
      </c>
      <c>
        <v>0</v>
      </c>
      <c>
        <v>0</v>
      </c>
      <c>
        <v>6</v>
      </c>
      <c>
        <v>0</v>
      </c>
      <c>
        <v>0</v>
      </c>
      <c>
        <v>0</v>
      </c>
      <c>
        <v>525.3488137975528</v>
      </c>
      <c>
        <v>0</v>
      </c>
      <c>
        <v>0</v>
      </c>
      <c>
        <v>0</v>
      </c>
      <c>
        <v>121.6632149431025</v>
      </c>
      <c>
        <v>0</v>
      </c>
      <c>
        <v>0</v>
      </c>
      <c>
        <v>647.0120287406553</v>
      </c>
    </row>
    <row>
      <c>
        <v>2610897</v>
      </c>
      <c>
        <v>1</v>
      </c>
      <c>
        <is>
          <t>İZMİR</t>
        </is>
      </c>
      <c>
        <v>BAYINDIR</v>
      </c>
      <c>
        <is>
          <t>Kullanıcı Bağlantı Hattı</t>
        </is>
      </c>
      <c>
        <v>HİKMET TRAŞOĞLU SULAMA GRUBU 35-29-M00195_955210579_955210579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16.07.2023 18:46:11</t>
        </is>
      </c>
      <c>
        <is>
          <t>16.07.2023 21:23:02</t>
        </is>
      </c>
      <c>
        <v>2.614166666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1.3656120408611399</v>
      </c>
      <c>
        <v>0</v>
      </c>
      <c>
        <v>0</v>
      </c>
      <c>
        <v>0</v>
      </c>
      <c>
        <v>0</v>
      </c>
      <c>
        <v>1.3656120408611399</v>
      </c>
    </row>
    <row>
      <c>
        <v>2610768</v>
      </c>
      <c>
        <v>1</v>
      </c>
      <c>
        <is>
          <t>İZMİR</t>
        </is>
      </c>
      <c>
        <v>ÇİĞLİ</v>
      </c>
      <c>
        <is>
          <t>OG Fideri</t>
        </is>
      </c>
      <c>
        <v>K-1954 35-09-K01954_K-4123 K03_45345862</v>
      </c>
      <c>
        <v>Plansız Kesinti / Müdahale</v>
      </c>
      <c>
        <v>Dağıtım-OG</v>
      </c>
      <c>
        <v>Uzun</v>
      </c>
      <c>
        <v>Şebeke işletmecisi</v>
      </c>
      <c>
        <v>Bildirimsiz</v>
      </c>
      <c>
        <is>
          <t>16.07.2023 16:19:51</t>
        </is>
      </c>
      <c>
        <is>
          <t>16.07.2023 16:26:15</t>
        </is>
      </c>
      <c>
        <v>0.106666666</v>
      </c>
      <c>
        <v>0</v>
      </c>
      <c>
        <v>4323</v>
      </c>
      <c>
        <v>0</v>
      </c>
      <c>
        <v>0</v>
      </c>
      <c>
        <v>0</v>
      </c>
      <c>
        <v>269</v>
      </c>
      <c>
        <v>0</v>
      </c>
      <c>
        <v>1</v>
      </c>
      <c>
        <v>0</v>
      </c>
      <c>
        <v>103.36403680625608</v>
      </c>
      <c>
        <v>0</v>
      </c>
      <c>
        <v>0</v>
      </c>
      <c>
        <v>0</v>
      </c>
      <c>
        <v>18.890264814149024</v>
      </c>
      <c>
        <v>0</v>
      </c>
      <c>
        <v>0.15288739243445337</v>
      </c>
      <c>
        <v>122.40718901283955</v>
      </c>
    </row>
    <row>
      <c>
        <v>2610462</v>
      </c>
      <c>
        <v>1</v>
      </c>
      <c>
        <is>
          <t>İZMİR</t>
        </is>
      </c>
      <c>
        <v>ALİAĞA</v>
      </c>
      <c>
        <is>
          <t>AG Fideri</t>
        </is>
      </c>
      <c>
        <v>YENİ ŞAKRAN TR-3 35-17-M00203_A_91373022_91373022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16.07.2023 10:20:54</t>
        </is>
      </c>
      <c>
        <is>
          <t>16.07.2023 11:14:20</t>
        </is>
      </c>
      <c>
        <v>0.890555555</v>
      </c>
      <c>
        <v>0</v>
      </c>
      <c>
        <v>161</v>
      </c>
      <c>
        <v>0</v>
      </c>
      <c>
        <v>1</v>
      </c>
      <c>
        <v>0</v>
      </c>
      <c>
        <v>4</v>
      </c>
      <c>
        <v>0</v>
      </c>
      <c>
        <v>0</v>
      </c>
      <c>
        <v>0</v>
      </c>
      <c>
        <v>30.70617123105317</v>
      </c>
      <c>
        <v>0</v>
      </c>
      <c>
        <v>0</v>
      </c>
      <c>
        <v>0</v>
      </c>
      <c>
        <v>2.8484469555672214</v>
      </c>
      <c>
        <v>0</v>
      </c>
      <c>
        <v>0</v>
      </c>
      <c>
        <v>33.55461818662039</v>
      </c>
    </row>
    <row>
      <c>
        <v>2610960</v>
      </c>
      <c>
        <v>1</v>
      </c>
      <c>
        <is>
          <t>MANİSA</t>
        </is>
      </c>
      <c>
        <v>SARIGÖL</v>
      </c>
      <c>
        <is>
          <t>Dağıtım Transformatörü</t>
        </is>
      </c>
      <c>
        <v>YEŞİLTEPE TR-4 45-79-M00108_45-79-M00108_2367143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16.07.2023 19:47:09</t>
        </is>
      </c>
      <c>
        <is>
          <t>16.07.2023 22:09:37</t>
        </is>
      </c>
      <c>
        <v>2.374444444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58.03168123439988</v>
      </c>
      <c>
        <v>0</v>
      </c>
      <c>
        <v>0</v>
      </c>
      <c>
        <v>0</v>
      </c>
      <c>
        <v>0</v>
      </c>
      <c>
        <v>58.03168123439988</v>
      </c>
    </row>
    <row>
      <c>
        <v>2610711</v>
      </c>
      <c>
        <v>1</v>
      </c>
      <c>
        <is>
          <t>İZMİR</t>
        </is>
      </c>
      <c>
        <v>BORNOVA</v>
      </c>
      <c>
        <is>
          <t>AG Fideri</t>
        </is>
      </c>
      <c>
        <v>K-471 35-02-K00471_D_56374066_56374066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16.07.2023 15:02:47</t>
        </is>
      </c>
      <c>
        <is>
          <t>16.07.2023 15:52:15</t>
        </is>
      </c>
      <c>
        <v>0.824444444</v>
      </c>
      <c>
        <v>0</v>
      </c>
      <c>
        <v>77</v>
      </c>
      <c>
        <v>0</v>
      </c>
      <c>
        <v>0</v>
      </c>
      <c>
        <v>0</v>
      </c>
      <c>
        <v>19</v>
      </c>
      <c>
        <v>0</v>
      </c>
      <c>
        <v>0</v>
      </c>
      <c>
        <v>0</v>
      </c>
      <c>
        <v>19.51310009496799</v>
      </c>
      <c>
        <v>0</v>
      </c>
      <c>
        <v>0</v>
      </c>
      <c>
        <v>0</v>
      </c>
      <c>
        <v>27.09379077273647</v>
      </c>
      <c>
        <v>0</v>
      </c>
      <c>
        <v>0</v>
      </c>
      <c>
        <v>46.60689086770446</v>
      </c>
    </row>
    <row>
      <c>
        <v>2610313</v>
      </c>
      <c>
        <v>1</v>
      </c>
      <c>
        <is>
          <t>MANİSA</t>
        </is>
      </c>
      <c>
        <v>SARIGÖL</v>
      </c>
      <c>
        <is>
          <t>Kullanıcı Bağlantı Hattı</t>
        </is>
      </c>
      <c>
        <v>ÇANAKÇI TR-1 45-79-M00187_945564933_945564933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16.07.2023 08:04:03</t>
        </is>
      </c>
      <c>
        <is>
          <t>16.07.2023 09:21:37</t>
        </is>
      </c>
      <c>
        <v>1.292777777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0.25980323245012504</v>
      </c>
      <c>
        <v>0</v>
      </c>
      <c>
        <v>0</v>
      </c>
      <c>
        <v>0</v>
      </c>
      <c>
        <v>0</v>
      </c>
      <c>
        <v>0</v>
      </c>
      <c>
        <v>0</v>
      </c>
      <c>
        <v>0.25980323245012504</v>
      </c>
    </row>
    <row>
      <c>
        <v>2610170</v>
      </c>
      <c>
        <v>1</v>
      </c>
      <c>
        <is>
          <t>İZMİR</t>
        </is>
      </c>
      <c>
        <v>KİRAZ</v>
      </c>
      <c>
        <is>
          <t>AG Fideri</t>
        </is>
      </c>
      <c>
        <v>KARAMAN İÇME SUYU YANI TR-3 35-31-L00050_B_91363726_91363726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16.07.2023 00:43:15</t>
        </is>
      </c>
      <c>
        <is>
          <t>16.07.2023 02:02:52</t>
        </is>
      </c>
      <c>
        <v>1.326944444</v>
      </c>
      <c>
        <v>0</v>
      </c>
      <c>
        <v>0</v>
      </c>
      <c>
        <v>0</v>
      </c>
      <c>
        <v>6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4.746857397978006</v>
      </c>
      <c>
        <v>0</v>
      </c>
      <c>
        <v>0</v>
      </c>
      <c>
        <v>0</v>
      </c>
      <c>
        <v>0</v>
      </c>
      <c>
        <v>4.746857397978006</v>
      </c>
    </row>
    <row>
      <c>
        <v>2610413</v>
      </c>
      <c>
        <v>1</v>
      </c>
      <c>
        <is>
          <t>İZMİR</t>
        </is>
      </c>
      <c>
        <v>KARABAĞLAR</v>
      </c>
      <c>
        <is>
          <t>AG Fideri</t>
        </is>
      </c>
      <c>
        <v>K-2340 35-01-K02340_A_56376899_56376899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16.07.2023 09:49:05</t>
        </is>
      </c>
      <c>
        <is>
          <t>16.07.2023 11:44:29</t>
        </is>
      </c>
      <c>
        <v>1.923333333</v>
      </c>
      <c>
        <v>0</v>
      </c>
      <c>
        <v>139</v>
      </c>
      <c>
        <v>0</v>
      </c>
      <c>
        <v>0</v>
      </c>
      <c>
        <v>0</v>
      </c>
      <c>
        <v>19</v>
      </c>
      <c>
        <v>0</v>
      </c>
      <c>
        <v>0</v>
      </c>
      <c>
        <v>0</v>
      </c>
      <c>
        <v>53.82387028708763</v>
      </c>
      <c>
        <v>0</v>
      </c>
      <c>
        <v>0</v>
      </c>
      <c>
        <v>0</v>
      </c>
      <c>
        <v>18.475598270937493</v>
      </c>
      <c>
        <v>0</v>
      </c>
      <c>
        <v>0</v>
      </c>
      <c>
        <v>72.29946855802513</v>
      </c>
    </row>
    <row>
      <c>
        <v>2611341</v>
      </c>
      <c>
        <v>1</v>
      </c>
      <c>
        <is>
          <t>İZMİR</t>
        </is>
      </c>
      <c>
        <v>KARABAĞLAR</v>
      </c>
      <c>
        <is>
          <t>AG Fideri</t>
        </is>
      </c>
      <c>
        <v>K-1247 35-01-K01247_C_56373517_56373517</v>
      </c>
      <c>
        <v>AG Yeraltı Kablo Arızası</v>
      </c>
      <c>
        <v>Dağıtım-AG</v>
      </c>
      <c>
        <v>Uzun</v>
      </c>
      <c>
        <v>Şebeke işletmecisi</v>
      </c>
      <c>
        <v>Bildirimsiz</v>
      </c>
      <c>
        <is>
          <t>17.07.2023 08:27:31</t>
        </is>
      </c>
      <c>
        <is>
          <t>17.07.2023 14:20:00</t>
        </is>
      </c>
      <c>
        <v>5.874722222</v>
      </c>
      <c>
        <v>0</v>
      </c>
      <c>
        <v>1</v>
      </c>
      <c>
        <v>0</v>
      </c>
      <c>
        <v>0</v>
      </c>
      <c>
        <v>0</v>
      </c>
      <c>
        <v>36</v>
      </c>
      <c>
        <v>0</v>
      </c>
      <c>
        <v>1</v>
      </c>
      <c>
        <v>0</v>
      </c>
      <c>
        <v>0.5178212997883587</v>
      </c>
      <c>
        <v>0</v>
      </c>
      <c>
        <v>0</v>
      </c>
      <c>
        <v>0</v>
      </c>
      <c>
        <v>156.05227938039042</v>
      </c>
      <c>
        <v>0</v>
      </c>
      <c>
        <v>8.409968438643736</v>
      </c>
      <c>
        <v>164.9800691188225</v>
      </c>
    </row>
    <row>
      <c>
        <v>2611295</v>
      </c>
      <c>
        <v>1</v>
      </c>
      <c>
        <is>
          <t>MANİSA</t>
        </is>
      </c>
      <c>
        <v>ALAŞEHİR</v>
      </c>
      <c>
        <is>
          <t>Dağıtım Transformatörü</t>
        </is>
      </c>
      <c>
        <v>ÜZÜMLÜ AYSAN BEY TR-3 45-73-M00605_45-73-M00605_2352775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17.07.2023 07:02:11</t>
        </is>
      </c>
      <c>
        <is>
          <t>17.07.2023 07:15:56</t>
        </is>
      </c>
      <c>
        <v>0.229166666</v>
      </c>
      <c>
        <v>0</v>
      </c>
      <c>
        <v>19</v>
      </c>
      <c>
        <v>0</v>
      </c>
      <c>
        <v>35</v>
      </c>
      <c>
        <v>0</v>
      </c>
      <c>
        <v>2</v>
      </c>
      <c>
        <v>0</v>
      </c>
      <c>
        <v>0</v>
      </c>
      <c>
        <v>0</v>
      </c>
      <c>
        <v>1.45430926073675</v>
      </c>
      <c>
        <v>0</v>
      </c>
      <c>
        <v>9.735154546946811</v>
      </c>
      <c>
        <v>0</v>
      </c>
      <c>
        <v>0.2365668043506167</v>
      </c>
      <c>
        <v>0</v>
      </c>
      <c>
        <v>0</v>
      </c>
      <c>
        <v>11.426030612034177</v>
      </c>
    </row>
    <row>
      <c>
        <v>2612108</v>
      </c>
      <c>
        <v>2</v>
      </c>
      <c>
        <is>
          <t>İZMİR</t>
        </is>
      </c>
      <c>
        <v>SEFERİHİSAR</v>
      </c>
      <c>
        <is>
          <t>KÖK</t>
        </is>
      </c>
      <c>
        <v>L-272 GÜZELÇİFTLİK  KÖK 35-14-L00272_DÜZCE-TURGUT L05_89207582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17.07.2023 18:45:58</t>
        </is>
      </c>
      <c>
        <is>
          <t>17.07.2023 19:19:51</t>
        </is>
      </c>
      <c>
        <v>0.564722222</v>
      </c>
      <c>
        <v>1</v>
      </c>
      <c>
        <v>385</v>
      </c>
      <c>
        <v>8</v>
      </c>
      <c>
        <v>324</v>
      </c>
      <c>
        <v>5</v>
      </c>
      <c>
        <v>81</v>
      </c>
      <c>
        <v>1</v>
      </c>
      <c>
        <v>0</v>
      </c>
      <c>
        <v>0.15095710540722224</v>
      </c>
      <c>
        <v>70.53393059791516</v>
      </c>
      <c>
        <v>40.57987125609897</v>
      </c>
      <c>
        <v>214.7929596678881</v>
      </c>
      <c>
        <v>12.244431752857892</v>
      </c>
      <c>
        <v>83.80517763962953</v>
      </c>
      <c>
        <v>51.476335864580115</v>
      </c>
      <c>
        <v>0</v>
      </c>
      <c>
        <v>473.583663884377</v>
      </c>
    </row>
    <row>
      <c>
        <v>2611464</v>
      </c>
      <c>
        <v>1</v>
      </c>
      <c>
        <is>
          <t>MANİSA</t>
        </is>
      </c>
      <c>
        <v>SALİHLİ</v>
      </c>
      <c>
        <is>
          <t>AG Fideri</t>
        </is>
      </c>
      <c>
        <v>KARAOĞLANLI TR-1 45-78-M00350_A_91165309_91165309</v>
      </c>
      <c>
        <v>Şebeke Yenileme ve Kapasite Artışı Çalışması</v>
      </c>
      <c>
        <v>Dağıtım-AG</v>
      </c>
      <c>
        <v>Uzun</v>
      </c>
      <c>
        <v>Şebeke işletmecisi</v>
      </c>
      <c>
        <v>Bildirimli</v>
      </c>
      <c>
        <is>
          <t>17.07.2023 09:48:25</t>
        </is>
      </c>
      <c>
        <is>
          <t>17.07.2023 12:03:52</t>
        </is>
      </c>
      <c>
        <v>2.2575</v>
      </c>
      <c>
        <v>0</v>
      </c>
      <c>
        <v>37</v>
      </c>
      <c>
        <v>0</v>
      </c>
      <c>
        <v>4</v>
      </c>
      <c>
        <v>0</v>
      </c>
      <c>
        <v>5</v>
      </c>
      <c>
        <v>0</v>
      </c>
      <c>
        <v>0</v>
      </c>
      <c>
        <v>0</v>
      </c>
      <c>
        <v>13.480277828835742</v>
      </c>
      <c>
        <v>0</v>
      </c>
      <c>
        <v>7.4981225430753184</v>
      </c>
      <c>
        <v>0</v>
      </c>
      <c>
        <v>6.584866328713845</v>
      </c>
      <c>
        <v>0</v>
      </c>
      <c>
        <v>0</v>
      </c>
      <c>
        <v>27.563266700624908</v>
      </c>
    </row>
    <row>
      <c>
        <v>2612197</v>
      </c>
      <c>
        <v>1</v>
      </c>
      <c>
        <is>
          <t>MANİSA</t>
        </is>
      </c>
      <c>
        <v>ALAŞEHİR</v>
      </c>
      <c>
        <is>
          <t>DM</t>
        </is>
      </c>
      <c>
        <v>KEMALİYE DM (TR-1) 45-73-M00150_İSMETİYE M02_66716001</v>
      </c>
      <c>
        <v>Manevra</v>
      </c>
      <c>
        <v>Dağıtım-OG</v>
      </c>
      <c>
        <v>Uzun</v>
      </c>
      <c>
        <v>Şebeke işletmecisi</v>
      </c>
      <c>
        <v>Bildirimsiz</v>
      </c>
      <c>
        <is>
          <t>17.07.2023 19:31:40</t>
        </is>
      </c>
      <c>
        <is>
          <t>17.07.2023 20:05:11</t>
        </is>
      </c>
      <c>
        <v>0.558611111</v>
      </c>
      <c>
        <v>19</v>
      </c>
      <c>
        <v>378</v>
      </c>
      <c>
        <v>153</v>
      </c>
      <c>
        <v>183</v>
      </c>
      <c>
        <v>18</v>
      </c>
      <c>
        <v>33</v>
      </c>
      <c>
        <v>1</v>
      </c>
      <c>
        <v>0</v>
      </c>
      <c>
        <v>4.790671805824118</v>
      </c>
      <c>
        <v>53.06638177726807</v>
      </c>
      <c>
        <v>348.4482938287879</v>
      </c>
      <c>
        <v>324.4966620069469</v>
      </c>
      <c>
        <v>25.527634970448354</v>
      </c>
      <c>
        <v>20.175022569785686</v>
      </c>
      <c>
        <v>45.669565259175826</v>
      </c>
      <c>
        <v>0</v>
      </c>
      <c>
        <v>822.1742322182369</v>
      </c>
    </row>
    <row>
      <c>
        <v>2612028</v>
      </c>
      <c>
        <v>1</v>
      </c>
      <c>
        <is>
          <t>İZMİR</t>
        </is>
      </c>
      <c>
        <v>KİRAZ</v>
      </c>
      <c>
        <is>
          <t>AG Fideri</t>
        </is>
      </c>
      <c>
        <v>KARAMAN İÇME SUYU YANI TR-3 35-31-L00050_47863837_56394332_56394332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17.07.2023 17:10:59</t>
        </is>
      </c>
      <c>
        <is>
          <t>17.07.2023 18:54:42</t>
        </is>
      </c>
      <c>
        <v>1.728611111</v>
      </c>
      <c>
        <v>0</v>
      </c>
      <c>
        <v>0</v>
      </c>
      <c>
        <v>0</v>
      </c>
      <c>
        <v>6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7.74660619927475</v>
      </c>
      <c>
        <v>0</v>
      </c>
      <c>
        <v>0</v>
      </c>
      <c>
        <v>0</v>
      </c>
      <c>
        <v>0</v>
      </c>
      <c>
        <v>7.74660619927475</v>
      </c>
    </row>
    <row>
      <c>
        <v>2611713</v>
      </c>
      <c>
        <v>1</v>
      </c>
      <c>
        <is>
          <t>MANİSA</t>
        </is>
      </c>
      <c>
        <v>AKHİSAR</v>
      </c>
      <c>
        <is>
          <t>AG Fideri</t>
        </is>
      </c>
      <c>
        <v>TR-2/16 45-72-L00016_C_56391949_56391949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17.07.2023 12:57:00</t>
        </is>
      </c>
      <c>
        <is>
          <t>17.07.2023 15:41:28</t>
        </is>
      </c>
      <c>
        <v>2.741111111</v>
      </c>
      <c>
        <v>0</v>
      </c>
      <c>
        <v>75</v>
      </c>
      <c>
        <v>0</v>
      </c>
      <c>
        <v>17</v>
      </c>
      <c>
        <v>0</v>
      </c>
      <c>
        <v>3</v>
      </c>
      <c>
        <v>0</v>
      </c>
      <c>
        <v>0</v>
      </c>
      <c>
        <v>0</v>
      </c>
      <c>
        <v>40.28926791496675</v>
      </c>
      <c>
        <v>0</v>
      </c>
      <c>
        <v>1.2516871207125122</v>
      </c>
      <c>
        <v>0</v>
      </c>
      <c>
        <v>1.361457345537899</v>
      </c>
      <c>
        <v>0</v>
      </c>
      <c>
        <v>0</v>
      </c>
      <c>
        <v>42.90241238121716</v>
      </c>
    </row>
    <row>
      <c>
        <v>2612114</v>
      </c>
      <c>
        <v>1</v>
      </c>
      <c>
        <is>
          <t>MANİSA</t>
        </is>
      </c>
      <c>
        <v>ALAŞEHİR</v>
      </c>
      <c>
        <is>
          <t>KÖK</t>
        </is>
      </c>
      <c>
        <v>AKKEÇİLİ KÖK 45-73-M00239_AKKEÇİLİ M03_72035008</v>
      </c>
      <c>
        <v>OG Fider Açması</v>
      </c>
      <c>
        <v>Dağıtım-OG</v>
      </c>
      <c>
        <v>Kısa</v>
      </c>
      <c>
        <v>Şebeke işletmecisi</v>
      </c>
      <c>
        <v>Bildirimsiz</v>
      </c>
      <c>
        <is>
          <t>17.07.2023 18:10:44</t>
        </is>
      </c>
      <c>
        <is>
          <t>17.07.2023 18:11:11</t>
        </is>
      </c>
      <c>
        <v>0.0075</v>
      </c>
      <c>
        <v>5</v>
      </c>
      <c>
        <v>781</v>
      </c>
      <c>
        <v>32</v>
      </c>
      <c>
        <v>284</v>
      </c>
      <c>
        <v>4</v>
      </c>
      <c>
        <v>35</v>
      </c>
      <c>
        <v>1</v>
      </c>
      <c>
        <v>0</v>
      </c>
      <c>
        <v>0.014120806900616251</v>
      </c>
      <c>
        <v>1.2910663089010463</v>
      </c>
      <c>
        <v>2.4074807135539933</v>
      </c>
      <c>
        <v>3.869223594932789</v>
      </c>
      <c>
        <v>0.06418878925779449</v>
      </c>
      <c>
        <v>0.3023848914785565</v>
      </c>
      <c>
        <v>1.110864121819083</v>
      </c>
      <c>
        <v>0</v>
      </c>
      <c>
        <v>9.059329226843879</v>
      </c>
    </row>
    <row>
      <c>
        <v>2612280</v>
      </c>
      <c>
        <v>1</v>
      </c>
      <c>
        <is>
          <t>MANİSA</t>
        </is>
      </c>
      <c>
        <v>YUNUSEMRE</v>
      </c>
      <c>
        <is>
          <t>OG Fideri</t>
        </is>
      </c>
      <c>
        <v>SİYEKLİ KÖK 45-71-M00185_HatBaşıAyırıcı_53135208 M04_53135208</v>
      </c>
      <c>
        <v>OG İletken Kopması</v>
      </c>
      <c>
        <v>Dağıtım-OG</v>
      </c>
      <c>
        <v>Uzun</v>
      </c>
      <c>
        <v>Şebeke işletmecisi</v>
      </c>
      <c>
        <v>Bildirimsiz</v>
      </c>
      <c>
        <is>
          <t>17.07.2023 20:39:37</t>
        </is>
      </c>
      <c>
        <is>
          <t>18.07.2023 02:29:17</t>
        </is>
      </c>
      <c>
        <v>5.827777777</v>
      </c>
      <c>
        <v>0</v>
      </c>
      <c>
        <v>87</v>
      </c>
      <c>
        <v>0</v>
      </c>
      <c>
        <v>2</v>
      </c>
      <c>
        <v>0</v>
      </c>
      <c>
        <v>6</v>
      </c>
      <c>
        <v>0</v>
      </c>
      <c>
        <v>0</v>
      </c>
      <c>
        <v>0</v>
      </c>
      <c>
        <v>57.60328631659934</v>
      </c>
      <c>
        <v>0</v>
      </c>
      <c>
        <v>22.64544240126095</v>
      </c>
      <c>
        <v>0</v>
      </c>
      <c>
        <v>19.462655152788916</v>
      </c>
      <c>
        <v>0</v>
      </c>
      <c>
        <v>0</v>
      </c>
      <c>
        <v>99.7113838706492</v>
      </c>
    </row>
    <row>
      <c>
        <v>2611902</v>
      </c>
      <c>
        <v>1</v>
      </c>
      <c>
        <is>
          <t>İZMİR</t>
        </is>
      </c>
      <c>
        <v>MENDERES</v>
      </c>
      <c>
        <is>
          <t>AG Fideri</t>
        </is>
      </c>
      <c>
        <v>BULGURCA TR-1 35-22-M00252_A_56389488_56389488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17.07.2023 15:24:05</t>
        </is>
      </c>
      <c>
        <is>
          <t>17.07.2023 17:27:45</t>
        </is>
      </c>
      <c>
        <v>2.061111111</v>
      </c>
      <c>
        <v>0</v>
      </c>
      <c>
        <v>40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34.33417610470608</v>
      </c>
      <c>
        <v>0</v>
      </c>
      <c>
        <v>0</v>
      </c>
      <c>
        <v>0</v>
      </c>
      <c>
        <v>0</v>
      </c>
      <c>
        <v>0</v>
      </c>
      <c>
        <v>0</v>
      </c>
      <c>
        <v>34.33417610470608</v>
      </c>
    </row>
    <row>
      <c>
        <v>2611759</v>
      </c>
      <c>
        <v>1</v>
      </c>
      <c>
        <is>
          <t>MANİSA</t>
        </is>
      </c>
      <c>
        <v>ALAŞEHİR</v>
      </c>
      <c>
        <is>
          <t>KÖK</t>
        </is>
      </c>
      <c>
        <v>BADINCA KÖK 45-73-M00341_BADINCA-1 (TAŞLIGERE TARAFI) M04_75912951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17.07.2023 13:18:28</t>
        </is>
      </c>
      <c>
        <is>
          <t>17.07.2023 13:39:56</t>
        </is>
      </c>
      <c>
        <v>0.357777777</v>
      </c>
      <c>
        <v>0</v>
      </c>
      <c>
        <v>93</v>
      </c>
      <c>
        <v>3</v>
      </c>
      <c>
        <v>63</v>
      </c>
      <c>
        <v>3</v>
      </c>
      <c>
        <v>7</v>
      </c>
      <c>
        <v>1</v>
      </c>
      <c>
        <v>0</v>
      </c>
      <c>
        <v>0</v>
      </c>
      <c>
        <v>15.035850763517717</v>
      </c>
      <c>
        <v>4.5748035681476305</v>
      </c>
      <c>
        <v>33.8730091305023</v>
      </c>
      <c>
        <v>43.3431654420018</v>
      </c>
      <c>
        <v>7.821829339505745</v>
      </c>
      <c>
        <v>163.26419821003927</v>
      </c>
      <c>
        <v>0</v>
      </c>
      <c>
        <v>267.9128564537144</v>
      </c>
    </row>
    <row>
      <c>
        <v>2611753</v>
      </c>
      <c>
        <v>1</v>
      </c>
      <c>
        <is>
          <t>MANİSA</t>
        </is>
      </c>
      <c>
        <v>SALİHLİ</v>
      </c>
      <c>
        <is>
          <t>OG Fideri</t>
        </is>
      </c>
      <c>
        <v>DURASILLI TARIMSAL SULAMA-1 TR 45-78-M00984_DIREK TIPI TRAFO HUCRESI H01_2111765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17.07.2023 13:17:23</t>
        </is>
      </c>
      <c>
        <is>
          <t>17.07.2023 16:01:55</t>
        </is>
      </c>
      <c>
        <v>2.742222222</v>
      </c>
      <c>
        <v>0</v>
      </c>
      <c>
        <v>0</v>
      </c>
      <c>
        <v>0</v>
      </c>
      <c>
        <v>9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333.2249843145786</v>
      </c>
      <c>
        <v>0</v>
      </c>
      <c>
        <v>0</v>
      </c>
      <c>
        <v>0</v>
      </c>
      <c>
        <v>0</v>
      </c>
      <c>
        <v>333.2249843145786</v>
      </c>
    </row>
    <row>
      <c>
        <v>2611925</v>
      </c>
      <c>
        <v>1</v>
      </c>
      <c>
        <is>
          <t>İZMİR</t>
        </is>
      </c>
      <c>
        <v>ALİAĞA</v>
      </c>
      <c>
        <is>
          <t>OG Fideri</t>
        </is>
      </c>
      <c>
        <v>YENİ ŞAKRAN KÖK 35-17-M00174_HatBaşıAyırıcı_65632140 M02_65632140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17.07.2023 15:44:32</t>
        </is>
      </c>
      <c>
        <is>
          <t>17.07.2023 18:05:07</t>
        </is>
      </c>
      <c>
        <v>2.343055555</v>
      </c>
      <c>
        <v>0</v>
      </c>
      <c>
        <v>83</v>
      </c>
      <c>
        <v>0</v>
      </c>
      <c>
        <v>0</v>
      </c>
      <c>
        <v>0</v>
      </c>
      <c>
        <v>8</v>
      </c>
      <c>
        <v>0</v>
      </c>
      <c>
        <v>0</v>
      </c>
      <c>
        <v>0</v>
      </c>
      <c>
        <v>21.38630623459075</v>
      </c>
      <c>
        <v>0</v>
      </c>
      <c>
        <v>0</v>
      </c>
      <c>
        <v>0</v>
      </c>
      <c>
        <v>12.77782555840814</v>
      </c>
      <c>
        <v>0</v>
      </c>
      <c>
        <v>0</v>
      </c>
      <c>
        <v>34.16413179299889</v>
      </c>
    </row>
    <row>
      <c>
        <v>2611610</v>
      </c>
      <c>
        <v>1</v>
      </c>
      <c>
        <is>
          <t>İZMİR</t>
        </is>
      </c>
      <c>
        <v>URLA</v>
      </c>
      <c>
        <is>
          <t>OG Fideri</t>
        </is>
      </c>
      <c>
        <v>ZEYTİNALAN İM 35-19-A00002_HatBaşıAyırıcı_53133999 L05_53133999</v>
      </c>
      <c>
        <v>OG Fider Açması</v>
      </c>
      <c>
        <v>Dağıtım-OG</v>
      </c>
      <c>
        <v>Kısa</v>
      </c>
      <c>
        <v>Şebeke işletmecisi</v>
      </c>
      <c>
        <v>Bildirimsiz</v>
      </c>
      <c>
        <is>
          <t>17.07.2023 11:38:00</t>
        </is>
      </c>
      <c>
        <is>
          <t>17.07.2023 11:40:55</t>
        </is>
      </c>
      <c>
        <v>0.048611111</v>
      </c>
      <c>
        <v>1</v>
      </c>
      <c>
        <v>181</v>
      </c>
      <c>
        <v>2</v>
      </c>
      <c>
        <v>119</v>
      </c>
      <c>
        <v>2</v>
      </c>
      <c>
        <v>33</v>
      </c>
      <c>
        <v>0</v>
      </c>
      <c>
        <v>0</v>
      </c>
      <c>
        <v>0.011652108319444444</v>
      </c>
      <c>
        <v>3.640371641254367</v>
      </c>
      <c>
        <v>0.32889503320611396</v>
      </c>
      <c>
        <v>2.9339245176818873</v>
      </c>
      <c>
        <v>0.8048166470796473</v>
      </c>
      <c>
        <v>3.0175516046541264</v>
      </c>
      <c>
        <v>0</v>
      </c>
      <c>
        <v>0</v>
      </c>
      <c>
        <v>10.737211552195587</v>
      </c>
    </row>
    <row>
      <c>
        <v>2611988</v>
      </c>
      <c>
        <v>1</v>
      </c>
      <c>
        <is>
          <t>MANİSA</t>
        </is>
      </c>
      <c>
        <v>YUNUSEMRE</v>
      </c>
      <c>
        <is>
          <t>KÖK</t>
        </is>
      </c>
      <c>
        <v>SİYEKLİ KÖK 45-71-M00185_DAĞYENİCE M07_72256926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17.07.2023 16:38:27</t>
        </is>
      </c>
      <c>
        <is>
          <t>17.07.2023 20:38:00</t>
        </is>
      </c>
      <c>
        <v>3.9925</v>
      </c>
      <c>
        <v>7</v>
      </c>
      <c>
        <v>1189</v>
      </c>
      <c>
        <v>4</v>
      </c>
      <c>
        <v>3</v>
      </c>
      <c>
        <v>3</v>
      </c>
      <c>
        <v>85</v>
      </c>
      <c>
        <v>0</v>
      </c>
      <c>
        <v>0</v>
      </c>
      <c>
        <v>7.307081713225</v>
      </c>
      <c>
        <v>587.1233069442934</v>
      </c>
      <c>
        <v>107.18599366914962</v>
      </c>
      <c>
        <v>18.140591593974708</v>
      </c>
      <c>
        <v>147.85849105198264</v>
      </c>
      <c>
        <v>88.39790329805244</v>
      </c>
      <c>
        <v>0</v>
      </c>
      <c>
        <v>0</v>
      </c>
      <c>
        <v>956.0133682706779</v>
      </c>
    </row>
    <row>
      <c>
        <v>2612045</v>
      </c>
      <c>
        <v>1</v>
      </c>
      <c>
        <is>
          <t>İZMİR</t>
        </is>
      </c>
      <c>
        <v>BUCA</v>
      </c>
      <c>
        <is>
          <t>OG Fideri</t>
        </is>
      </c>
      <c>
        <v>M-1103 35-03-M01103_M-1727 M01_41926814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17.07.2023 17:20:40</t>
        </is>
      </c>
      <c>
        <is>
          <t>17.07.2023 17:36:50</t>
        </is>
      </c>
      <c>
        <v>0.269444444</v>
      </c>
      <c>
        <v>0</v>
      </c>
      <c>
        <v>1425</v>
      </c>
      <c>
        <v>0</v>
      </c>
      <c>
        <v>0</v>
      </c>
      <c>
        <v>0</v>
      </c>
      <c>
        <v>125</v>
      </c>
      <c>
        <v>0</v>
      </c>
      <c>
        <v>1</v>
      </c>
      <c>
        <v>0</v>
      </c>
      <c>
        <v>104.09705834883295</v>
      </c>
      <c>
        <v>0</v>
      </c>
      <c>
        <v>0</v>
      </c>
      <c>
        <v>0</v>
      </c>
      <c>
        <v>63.82804418773223</v>
      </c>
      <c>
        <v>0</v>
      </c>
      <c>
        <v>11.794560479479479</v>
      </c>
      <c>
        <v>179.71966301604468</v>
      </c>
    </row>
    <row>
      <c>
        <v>2611255</v>
      </c>
      <c>
        <v>1</v>
      </c>
      <c>
        <is>
          <t>İZMİR</t>
        </is>
      </c>
      <c>
        <v>KEMALPAŞA</v>
      </c>
      <c>
        <is>
          <t>Dağıtım Transformatörü</t>
        </is>
      </c>
      <c>
        <v>DM01-TR06 35-27-M00006_35-27-M00006_66139435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17.07.2023 02:58:35</t>
        </is>
      </c>
      <c>
        <is>
          <t>17.07.2023 03:53:35</t>
        </is>
      </c>
      <c>
        <v>0.916666666</v>
      </c>
      <c>
        <v>0</v>
      </c>
      <c>
        <v>539</v>
      </c>
      <c>
        <v>0</v>
      </c>
      <c>
        <v>0</v>
      </c>
      <c>
        <v>0</v>
      </c>
      <c>
        <v>50</v>
      </c>
      <c>
        <v>0</v>
      </c>
      <c>
        <v>0</v>
      </c>
      <c>
        <v>0</v>
      </c>
      <c>
        <v>87.7594300704083</v>
      </c>
      <c>
        <v>0</v>
      </c>
      <c>
        <v>0</v>
      </c>
      <c>
        <v>0</v>
      </c>
      <c>
        <v>41.457015221148175</v>
      </c>
      <c>
        <v>0</v>
      </c>
      <c>
        <v>0</v>
      </c>
      <c>
        <v>129.21644529155648</v>
      </c>
    </row>
    <row>
      <c>
        <v>2611447</v>
      </c>
      <c>
        <v>1</v>
      </c>
      <c>
        <is>
          <t>MANİSA</t>
        </is>
      </c>
      <c>
        <v>GÖRDES</v>
      </c>
      <c>
        <is>
          <t>Dağıtım Transformatörü</t>
        </is>
      </c>
      <c>
        <v>UMMANDERESİ TR-1 45-75-M00075_45-75-M00075_2374611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17.07.2023 09:52:34</t>
        </is>
      </c>
      <c>
        <is>
          <t>17.07.2023 11:15:03</t>
        </is>
      </c>
      <c>
        <v>1.374722222</v>
      </c>
      <c>
        <v>0</v>
      </c>
      <c>
        <v>28</v>
      </c>
      <c>
        <v>0</v>
      </c>
      <c>
        <v>11</v>
      </c>
      <c>
        <v>0</v>
      </c>
      <c>
        <v>1</v>
      </c>
      <c>
        <v>0</v>
      </c>
      <c>
        <v>0</v>
      </c>
      <c>
        <v>0</v>
      </c>
      <c>
        <v>4.8881437519406035</v>
      </c>
      <c>
        <v>0</v>
      </c>
      <c>
        <v>23.686528059006417</v>
      </c>
      <c>
        <v>0</v>
      </c>
      <c>
        <v>0.059852553278441</v>
      </c>
      <c>
        <v>0</v>
      </c>
      <c>
        <v>0</v>
      </c>
      <c>
        <v>28.63452436422546</v>
      </c>
    </row>
    <row>
      <c>
        <v>2612020</v>
      </c>
      <c>
        <v>2</v>
      </c>
      <c>
        <is>
          <t>İZMİR</t>
        </is>
      </c>
      <c>
        <v>MENDERES</v>
      </c>
      <c>
        <is>
          <t>OG Fideri</t>
        </is>
      </c>
      <c>
        <v>ORTA MAHALLE M-9 35-25-M00117_HatBaşıAyırıcı_53133787 M02_53133787</v>
      </c>
      <c>
        <v>OG Kademe Ayarı</v>
      </c>
      <c>
        <v>Dağıtım-OG</v>
      </c>
      <c>
        <v>Uzun</v>
      </c>
      <c>
        <v>Şebeke işletmecisi</v>
      </c>
      <c>
        <v>Bildirimsiz</v>
      </c>
      <c>
        <is>
          <t>17.07.2023 17:53:05</t>
        </is>
      </c>
      <c>
        <is>
          <t>17.07.2023 18:01:30</t>
        </is>
      </c>
      <c>
        <v>0.140277777</v>
      </c>
      <c>
        <v>0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1.800803542563857</v>
      </c>
      <c>
        <v>0</v>
      </c>
      <c>
        <v>0</v>
      </c>
      <c>
        <v>0</v>
      </c>
      <c>
        <v>1.800803542563857</v>
      </c>
    </row>
    <row>
      <c>
        <v>2612171</v>
      </c>
      <c>
        <v>1</v>
      </c>
      <c>
        <is>
          <t>MANİSA</t>
        </is>
      </c>
      <c>
        <v>KULA</v>
      </c>
      <c>
        <is>
          <t>DM</t>
        </is>
      </c>
      <c>
        <v>KULA İM 45-77-A00001_AKTAŞ L02_2052213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17.07.2023 19:05:09</t>
        </is>
      </c>
      <c>
        <is>
          <t>17.07.2023 19:14:20</t>
        </is>
      </c>
      <c>
        <v>0.153055555</v>
      </c>
      <c>
        <v>2</v>
      </c>
      <c>
        <v>231</v>
      </c>
      <c>
        <v>29</v>
      </c>
      <c>
        <v>52</v>
      </c>
      <c>
        <v>0</v>
      </c>
      <c>
        <v>7</v>
      </c>
      <c>
        <v>1</v>
      </c>
      <c>
        <v>0</v>
      </c>
      <c>
        <v>0.1278152133450571</v>
      </c>
      <c>
        <v>5.893024783179035</v>
      </c>
      <c>
        <v>33.25563142259933</v>
      </c>
      <c>
        <v>6.422803364521076</v>
      </c>
      <c>
        <v>0</v>
      </c>
      <c>
        <v>0.16516114216356312</v>
      </c>
      <c>
        <v>0.25662342221385437</v>
      </c>
      <c>
        <v>0</v>
      </c>
      <c>
        <v>46.121059348021916</v>
      </c>
    </row>
    <row>
      <c>
        <v>2611530</v>
      </c>
      <c>
        <v>1</v>
      </c>
      <c>
        <is>
          <t>MANİSA</t>
        </is>
      </c>
      <c>
        <v>SALİHLİ</v>
      </c>
      <c>
        <is>
          <t>OG Fideri</t>
        </is>
      </c>
      <c>
        <v>TR-37 45-78-L00037_TR-41 L04_65896285</v>
      </c>
      <c>
        <v>Şebeke Yenileme ve Kapasite Artışı Çalışması</v>
      </c>
      <c>
        <v>Dağıtım-OG</v>
      </c>
      <c>
        <v>Uzun</v>
      </c>
      <c>
        <v>Şebeke işletmecisi</v>
      </c>
      <c>
        <v>Bildirimli</v>
      </c>
      <c>
        <is>
          <t>17.07.2023 10:29:25</t>
        </is>
      </c>
      <c>
        <is>
          <t>17.07.2023 17:58:14</t>
        </is>
      </c>
      <c>
        <v>7.480277777</v>
      </c>
      <c>
        <v>1</v>
      </c>
      <c>
        <v>985</v>
      </c>
      <c>
        <v>3</v>
      </c>
      <c>
        <v>30</v>
      </c>
      <c>
        <v>57</v>
      </c>
      <c>
        <v>61</v>
      </c>
      <c>
        <v>2</v>
      </c>
      <c>
        <v>0</v>
      </c>
      <c>
        <v>10.171808148430316</v>
      </c>
      <c>
        <v>1625.2779090414374</v>
      </c>
      <c>
        <v>89.4554571149933</v>
      </c>
      <c>
        <v>265.72550390040806</v>
      </c>
      <c>
        <v>4433.926730632526</v>
      </c>
      <c>
        <v>1159.788805161784</v>
      </c>
      <c>
        <v>398.2609472194936</v>
      </c>
      <c>
        <v>0</v>
      </c>
      <c>
        <v>7982.607161219073</v>
      </c>
    </row>
    <row>
      <c>
        <v>2612340</v>
      </c>
      <c>
        <v>1</v>
      </c>
      <c>
        <is>
          <t>MANİSA</t>
        </is>
      </c>
      <c>
        <v>ŞEHZADELER</v>
      </c>
      <c>
        <is>
          <t>OG Fideri</t>
        </is>
      </c>
      <c>
        <v>KARAAĞAÇLI TR-2 45-71-M00130_TR-4 M02_72242833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17.07.2023 22:25:04</t>
        </is>
      </c>
      <c>
        <is>
          <t>17.07.2023 22:51:15</t>
        </is>
      </c>
      <c>
        <v>0.436388888</v>
      </c>
      <c>
        <v>0</v>
      </c>
      <c>
        <v>242</v>
      </c>
      <c>
        <v>0</v>
      </c>
      <c>
        <v>7</v>
      </c>
      <c>
        <v>0</v>
      </c>
      <c>
        <v>23</v>
      </c>
      <c>
        <v>0</v>
      </c>
      <c>
        <v>1</v>
      </c>
      <c>
        <v>0</v>
      </c>
      <c>
        <v>23.79656431460806</v>
      </c>
      <c>
        <v>0</v>
      </c>
      <c>
        <v>0.7004055978620674</v>
      </c>
      <c>
        <v>0</v>
      </c>
      <c>
        <v>3.091316655361918</v>
      </c>
      <c>
        <v>0</v>
      </c>
      <c>
        <v>1.7480038693633255</v>
      </c>
      <c>
        <v>29.336290437195373</v>
      </c>
    </row>
    <row>
      <c>
        <v>2612317</v>
      </c>
      <c>
        <v>1</v>
      </c>
      <c>
        <is>
          <t>İZMİR</t>
        </is>
      </c>
      <c>
        <v>KARABAĞLAR</v>
      </c>
      <c>
        <is>
          <t>TM Fideri</t>
        </is>
      </c>
      <c>
        <v>KARABAĞLAR TM 35-01-A00012_GÖZTEPE-2 M14_2310489</v>
      </c>
      <c>
        <v>TEİAŞ Trafo Arızası</v>
      </c>
      <c>
        <v>İletim</v>
      </c>
      <c>
        <v>Uzun</v>
      </c>
      <c>
        <v>Şebeke işletmecisi</v>
      </c>
      <c>
        <v>Bildirimsiz</v>
      </c>
      <c>
        <is>
          <t>17.07.2023 21:40:10</t>
        </is>
      </c>
      <c>
        <is>
          <t>18.07.2023 05:38:47</t>
        </is>
      </c>
      <c>
        <v>7.976944444</v>
      </c>
      <c>
        <v>0</v>
      </c>
      <c>
        <v>196</v>
      </c>
      <c>
        <v>0</v>
      </c>
      <c>
        <v>0</v>
      </c>
      <c>
        <v>0</v>
      </c>
      <c>
        <v>27</v>
      </c>
      <c>
        <v>0</v>
      </c>
      <c>
        <v>0</v>
      </c>
      <c>
        <v>0</v>
      </c>
      <c>
        <v>358.94260332760086</v>
      </c>
      <c>
        <v>0</v>
      </c>
      <c>
        <v>0</v>
      </c>
      <c>
        <v>0</v>
      </c>
      <c>
        <v>217.35660440290988</v>
      </c>
      <c>
        <v>0</v>
      </c>
      <c>
        <v>0</v>
      </c>
      <c>
        <v>576.2992077305107</v>
      </c>
    </row>
    <row>
      <c>
        <v>2611653</v>
      </c>
      <c>
        <v>1</v>
      </c>
      <c>
        <is>
          <t>İZMİR</t>
        </is>
      </c>
      <c>
        <v>BORNOVA</v>
      </c>
      <c>
        <is>
          <t>Dağıtım Transformatörü</t>
        </is>
      </c>
      <c>
        <v>M-1826 35-02-M01826_35-02-M01826_2348419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17.07.2023 12:01:54</t>
        </is>
      </c>
      <c>
        <is>
          <t>17.07.2023 14:16:00</t>
        </is>
      </c>
      <c>
        <v>2.235</v>
      </c>
      <c>
        <v>0</v>
      </c>
      <c>
        <v>25</v>
      </c>
      <c>
        <v>0</v>
      </c>
      <c>
        <v>0</v>
      </c>
      <c>
        <v>0</v>
      </c>
      <c>
        <v>303</v>
      </c>
      <c>
        <v>0</v>
      </c>
      <c>
        <v>3</v>
      </c>
      <c>
        <v>0</v>
      </c>
      <c>
        <v>40.856307072487176</v>
      </c>
      <c>
        <v>0</v>
      </c>
      <c>
        <v>0</v>
      </c>
      <c>
        <v>0</v>
      </c>
      <c>
        <v>1399.7450525814495</v>
      </c>
      <c>
        <v>0</v>
      </c>
      <c>
        <v>398.0478472920696</v>
      </c>
      <c>
        <v>1838.6492069460064</v>
      </c>
    </row>
    <row>
      <c>
        <v>2612294</v>
      </c>
      <c>
        <v>1</v>
      </c>
      <c>
        <is>
          <t>MANİSA</t>
        </is>
      </c>
      <c>
        <v>KULA</v>
      </c>
      <c>
        <is>
          <t>OG Fideri</t>
        </is>
      </c>
      <c>
        <v>KULA İM 45-77-A00001_HatBaşıAyırıcı_89227270 M01_89227270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17.07.2023 21:14:09</t>
        </is>
      </c>
      <c>
        <is>
          <t>18.07.2023 01:34:43</t>
        </is>
      </c>
      <c>
        <v>4.342777777</v>
      </c>
      <c>
        <v>0</v>
      </c>
      <c>
        <v>23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11.690000557242863</v>
      </c>
      <c>
        <v>0</v>
      </c>
      <c>
        <v>0.7997505792126353</v>
      </c>
      <c>
        <v>0</v>
      </c>
      <c>
        <v>0</v>
      </c>
      <c>
        <v>0</v>
      </c>
      <c>
        <v>0</v>
      </c>
      <c>
        <v>12.489751136455498</v>
      </c>
    </row>
    <row>
      <c>
        <v>2611630</v>
      </c>
      <c>
        <v>1</v>
      </c>
      <c>
        <is>
          <t>İZMİR</t>
        </is>
      </c>
      <c>
        <v>SEFERİHİSAR</v>
      </c>
      <c>
        <is>
          <t>Saha Dağıtım Kutusu (SDK)</t>
        </is>
      </c>
      <c>
        <v>DM-1/TR-15 SEFERİHİSAR 35-14-M00327_A B2_5858593</v>
      </c>
      <c>
        <v>AG Box / Sdk Giriş Sigorta Atığı</v>
      </c>
      <c>
        <v>Dağıtım-AG</v>
      </c>
      <c>
        <v>Uzun</v>
      </c>
      <c>
        <v>Şebeke işletmecisi</v>
      </c>
      <c>
        <v>Bildirimsiz</v>
      </c>
      <c>
        <is>
          <t>17.07.2023 11:42:10</t>
        </is>
      </c>
      <c>
        <is>
          <t>17.07.2023 12:42:42</t>
        </is>
      </c>
      <c>
        <v>1.008888888</v>
      </c>
      <c>
        <v>0</v>
      </c>
      <c>
        <v>22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4.334813759619998</v>
      </c>
      <c>
        <v>0</v>
      </c>
      <c>
        <v>0</v>
      </c>
      <c>
        <v>0</v>
      </c>
      <c>
        <v>3.0928103609456215</v>
      </c>
      <c>
        <v>0</v>
      </c>
      <c>
        <v>0</v>
      </c>
      <c>
        <v>7.4276241205656195</v>
      </c>
    </row>
    <row>
      <c>
        <v>2611314</v>
      </c>
      <c>
        <v>2</v>
      </c>
      <c>
        <is>
          <t>MANİSA</t>
        </is>
      </c>
      <c>
        <v>ALAŞEHİR</v>
      </c>
      <c>
        <is>
          <t>KÖK</t>
        </is>
      </c>
      <c>
        <v>AKKEÇİLİ KÖK 45-73-M00239_AKKEÇİLİ M03_72035008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17.07.2023 08:50:41</t>
        </is>
      </c>
      <c>
        <is>
          <t>17.07.2023 09:06:22</t>
        </is>
      </c>
      <c>
        <v>0.261388888</v>
      </c>
      <c>
        <v>5</v>
      </c>
      <c>
        <v>781</v>
      </c>
      <c>
        <v>32</v>
      </c>
      <c>
        <v>284</v>
      </c>
      <c>
        <v>4</v>
      </c>
      <c>
        <v>35</v>
      </c>
      <c>
        <v>1</v>
      </c>
      <c>
        <v>0</v>
      </c>
      <c>
        <v>0.37664135734308696</v>
      </c>
      <c>
        <v>37.99962513113729</v>
      </c>
      <c>
        <v>80.37212127176142</v>
      </c>
      <c>
        <v>129.94959569505863</v>
      </c>
      <c>
        <v>2.3958220647730677</v>
      </c>
      <c>
        <v>11.1041406003138</v>
      </c>
      <c>
        <v>55.36867419605795</v>
      </c>
      <c>
        <v>0</v>
      </c>
      <c>
        <v>317.56662031644527</v>
      </c>
    </row>
    <row>
      <c>
        <v>2612025</v>
      </c>
      <c>
        <v>1</v>
      </c>
      <c>
        <is>
          <t>MANİSA</t>
        </is>
      </c>
      <c>
        <v>YUNUSEMRE</v>
      </c>
      <c>
        <is>
          <t>Saha Dağıtım Kutusu (SDK)</t>
        </is>
      </c>
      <c>
        <v>DM-13/02 45-71-M00330_A A2_44925036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17.07.2023 17:08:00</t>
        </is>
      </c>
      <c>
        <is>
          <t>17.07.2023 18:43:17</t>
        </is>
      </c>
      <c>
        <v>1.588055555</v>
      </c>
      <c>
        <v>0</v>
      </c>
      <c>
        <v>272</v>
      </c>
      <c>
        <v>0</v>
      </c>
      <c>
        <v>0</v>
      </c>
      <c>
        <v>0</v>
      </c>
      <c>
        <v>18</v>
      </c>
      <c>
        <v>0</v>
      </c>
      <c>
        <v>0</v>
      </c>
      <c>
        <v>0</v>
      </c>
      <c>
        <v>110.84610698610408</v>
      </c>
      <c>
        <v>0</v>
      </c>
      <c>
        <v>0</v>
      </c>
      <c>
        <v>0</v>
      </c>
      <c>
        <v>157.31901605844703</v>
      </c>
      <c>
        <v>0</v>
      </c>
      <c>
        <v>0</v>
      </c>
      <c>
        <v>268.16512304455114</v>
      </c>
    </row>
    <row>
      <c>
        <v>2612071</v>
      </c>
      <c>
        <v>1</v>
      </c>
      <c>
        <is>
          <t>İZMİR</t>
        </is>
      </c>
      <c>
        <v>DİKİLİ</v>
      </c>
      <c>
        <is>
          <t>OG Fideri</t>
        </is>
      </c>
      <c>
        <v>ÇANDARLI TR-21 35-30-M00021_DAĞITIM TRAFOSU TR-21 M01_72081410</v>
      </c>
      <c>
        <v>OG Kademe Ayarı</v>
      </c>
      <c>
        <v>Dağıtım-OG</v>
      </c>
      <c>
        <v>Uzun</v>
      </c>
      <c>
        <v>Şebeke işletmecisi</v>
      </c>
      <c>
        <v>Bildirimsiz</v>
      </c>
      <c>
        <is>
          <t>17.07.2023 17:32:53</t>
        </is>
      </c>
      <c>
        <is>
          <t>17.07.2023 19:32:29</t>
        </is>
      </c>
      <c>
        <v>1.993333333</v>
      </c>
      <c>
        <v>0</v>
      </c>
      <c>
        <v>496</v>
      </c>
      <c>
        <v>0</v>
      </c>
      <c>
        <v>1</v>
      </c>
      <c>
        <v>0</v>
      </c>
      <c>
        <v>15</v>
      </c>
      <c>
        <v>0</v>
      </c>
      <c>
        <v>0</v>
      </c>
      <c>
        <v>0</v>
      </c>
      <c>
        <v>253.49613164951597</v>
      </c>
      <c>
        <v>0</v>
      </c>
      <c>
        <v>0.41648040968413647</v>
      </c>
      <c>
        <v>0</v>
      </c>
      <c>
        <v>33.58039296608724</v>
      </c>
      <c>
        <v>0</v>
      </c>
      <c>
        <v>0</v>
      </c>
      <c>
        <v>287.49300502528735</v>
      </c>
    </row>
    <row>
      <c>
        <v>2612154</v>
      </c>
      <c>
        <v>1</v>
      </c>
      <c>
        <is>
          <t>İZMİR</t>
        </is>
      </c>
      <c>
        <v>MENEMEN</v>
      </c>
      <c>
        <is>
          <t>Saha Dağıtım Kutusu (SDK)</t>
        </is>
      </c>
      <c>
        <v>MENEMEN DM-3/10 35-28-L00096_A A1_5878099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17.07.2023 18:44:09</t>
        </is>
      </c>
      <c>
        <is>
          <t>17.07.2023 19:55:38</t>
        </is>
      </c>
      <c>
        <v>1.191388888</v>
      </c>
      <c>
        <v>0</v>
      </c>
      <c>
        <v>148</v>
      </c>
      <c>
        <v>0</v>
      </c>
      <c>
        <v>0</v>
      </c>
      <c>
        <v>0</v>
      </c>
      <c>
        <v>6</v>
      </c>
      <c>
        <v>0</v>
      </c>
      <c>
        <v>0</v>
      </c>
      <c>
        <v>0</v>
      </c>
      <c>
        <v>44.094613706229104</v>
      </c>
      <c>
        <v>0</v>
      </c>
      <c>
        <v>0</v>
      </c>
      <c>
        <v>0</v>
      </c>
      <c>
        <v>6.854065287524609</v>
      </c>
      <c>
        <v>0</v>
      </c>
      <c>
        <v>0</v>
      </c>
      <c>
        <v>50.94867899375372</v>
      </c>
    </row>
    <row>
      <c>
        <v>2611384</v>
      </c>
      <c>
        <v>1</v>
      </c>
      <c>
        <is>
          <t>İZMİR</t>
        </is>
      </c>
      <c>
        <v>BUCA</v>
      </c>
      <c>
        <is>
          <t>AG Fideri</t>
        </is>
      </c>
      <c>
        <v>K-1153 35-03-K01153_B_56357719_56357719</v>
      </c>
      <c>
        <v>Üçüncü Şahısların Vermiş Olduğu Hasarlar</v>
      </c>
      <c>
        <v>Dağıtım-AG</v>
      </c>
      <c>
        <v>Uzun</v>
      </c>
      <c>
        <v>Dışsal</v>
      </c>
      <c>
        <v>Bildirimsiz</v>
      </c>
      <c>
        <is>
          <t>17.07.2023 09:05:42</t>
        </is>
      </c>
      <c>
        <is>
          <t>17.07.2023 10:30:40</t>
        </is>
      </c>
      <c>
        <v>1.416111111</v>
      </c>
      <c>
        <v>0</v>
      </c>
      <c>
        <v>142</v>
      </c>
      <c>
        <v>0</v>
      </c>
      <c>
        <v>0</v>
      </c>
      <c>
        <v>0</v>
      </c>
      <c>
        <v>12</v>
      </c>
      <c>
        <v>0</v>
      </c>
      <c>
        <v>0</v>
      </c>
      <c>
        <v>0</v>
      </c>
      <c>
        <v>50.75912213871481</v>
      </c>
      <c>
        <v>0</v>
      </c>
      <c>
        <v>0</v>
      </c>
      <c>
        <v>0</v>
      </c>
      <c>
        <v>41.494590776563385</v>
      </c>
      <c>
        <v>0</v>
      </c>
      <c>
        <v>0</v>
      </c>
      <c>
        <v>92.25371291527819</v>
      </c>
    </row>
    <row>
      <c>
        <v>2612108</v>
      </c>
      <c>
        <v>1</v>
      </c>
      <c>
        <is>
          <t>İZMİR</t>
        </is>
      </c>
      <c>
        <v>SEFERİHİSAR</v>
      </c>
      <c>
        <is>
          <t>OG Fideri</t>
        </is>
      </c>
      <c>
        <v>L-90 ULAMIŞ YAREN 35-14-L00090_DIREK TIPI TRAFO HUCRESI H01_2101940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17.07.2023 17:59:51</t>
        </is>
      </c>
      <c>
        <is>
          <t>17.07.2023 18:45:58</t>
        </is>
      </c>
      <c>
        <v>0.768611111</v>
      </c>
      <c>
        <v>0</v>
      </c>
      <c>
        <v>51</v>
      </c>
      <c>
        <v>0</v>
      </c>
      <c>
        <v>8</v>
      </c>
      <c>
        <v>0</v>
      </c>
      <c>
        <v>12</v>
      </c>
      <c>
        <v>0</v>
      </c>
      <c>
        <v>0</v>
      </c>
      <c>
        <v>0</v>
      </c>
      <c>
        <v>13.0342514426416</v>
      </c>
      <c>
        <v>0</v>
      </c>
      <c>
        <v>1.3238344167814924</v>
      </c>
      <c>
        <v>0</v>
      </c>
      <c>
        <v>14.04079619414234</v>
      </c>
      <c>
        <v>0</v>
      </c>
      <c>
        <v>0</v>
      </c>
      <c>
        <v>28.39888205356543</v>
      </c>
    </row>
    <row>
      <c>
        <v>2611776</v>
      </c>
      <c>
        <v>1</v>
      </c>
      <c>
        <is>
          <t>İZMİR</t>
        </is>
      </c>
      <c>
        <v>KONAK</v>
      </c>
      <c>
        <is>
          <t>Saha Dağıtım Kutusu (SDK)</t>
        </is>
      </c>
      <c>
        <v>K-3278 35-01-K03278_B 2B_5861509</v>
      </c>
      <c>
        <v>AG Box / Sdk Giriş Sigorta Atığı</v>
      </c>
      <c>
        <v>Dağıtım-AG</v>
      </c>
      <c>
        <v>Uzun</v>
      </c>
      <c>
        <v>Şebeke işletmecisi</v>
      </c>
      <c>
        <v>Bildirimsiz</v>
      </c>
      <c>
        <is>
          <t>17.07.2023 13:37:54</t>
        </is>
      </c>
      <c>
        <is>
          <t>17.07.2023 16:02:57</t>
        </is>
      </c>
      <c>
        <v>2.4175</v>
      </c>
      <c>
        <v>0</v>
      </c>
      <c>
        <v>50</v>
      </c>
      <c>
        <v>0</v>
      </c>
      <c>
        <v>0</v>
      </c>
      <c>
        <v>0</v>
      </c>
      <c>
        <v>14</v>
      </c>
      <c>
        <v>0</v>
      </c>
      <c>
        <v>0</v>
      </c>
      <c>
        <v>0</v>
      </c>
      <c>
        <v>37.03531668333316</v>
      </c>
      <c>
        <v>0</v>
      </c>
      <c>
        <v>0</v>
      </c>
      <c>
        <v>0</v>
      </c>
      <c>
        <v>92.39086488479869</v>
      </c>
      <c>
        <v>0</v>
      </c>
      <c>
        <v>0</v>
      </c>
      <c>
        <v>129.42618156813185</v>
      </c>
    </row>
    <row>
      <c>
        <v>2611467</v>
      </c>
      <c>
        <v>1</v>
      </c>
      <c>
        <is>
          <t>MANİSA</t>
        </is>
      </c>
      <c>
        <v>DEMİRCİ</v>
      </c>
      <c>
        <is>
          <t>OG Fideri</t>
        </is>
      </c>
      <c>
        <v>YARBASAN KÖK 45-74-M00119_HatBaşıAyırıcı_84164117 M04_84164117</v>
      </c>
      <c>
        <v>Şebeke Bakım Çalışması</v>
      </c>
      <c>
        <v>Dağıtım-OG</v>
      </c>
      <c>
        <v>Uzun</v>
      </c>
      <c>
        <v>Şebeke işletmecisi</v>
      </c>
      <c>
        <v>Bildirimli</v>
      </c>
      <c>
        <is>
          <t>17.07.2023 09:59:45</t>
        </is>
      </c>
      <c>
        <is>
          <t>17.07.2023 13:46:31</t>
        </is>
      </c>
      <c>
        <v>3.779444444</v>
      </c>
      <c>
        <v>0</v>
      </c>
      <c>
        <v>240</v>
      </c>
      <c>
        <v>0</v>
      </c>
      <c>
        <v>0</v>
      </c>
      <c>
        <v>1</v>
      </c>
      <c>
        <v>17</v>
      </c>
      <c>
        <v>0</v>
      </c>
      <c>
        <v>0</v>
      </c>
      <c>
        <v>0</v>
      </c>
      <c>
        <v>138.9879881517884</v>
      </c>
      <c>
        <v>0</v>
      </c>
      <c>
        <v>0</v>
      </c>
      <c>
        <v>8.190696352739444</v>
      </c>
      <c>
        <v>24.431752130234482</v>
      </c>
      <c>
        <v>0</v>
      </c>
      <c>
        <v>0</v>
      </c>
      <c>
        <v>171.61043663476232</v>
      </c>
    </row>
    <row>
      <c>
        <v>2611962</v>
      </c>
      <c>
        <v>1</v>
      </c>
      <c>
        <is>
          <t>İZMİR</t>
        </is>
      </c>
      <c>
        <v>TORBALI</v>
      </c>
      <c>
        <is>
          <t>KÖK</t>
        </is>
      </c>
      <c>
        <v>ÖZGÖRKEY KÖK 35-26-M00256_BEŞEVLER KUŞÇUBURUN M05_65969693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17.07.2023 16:19:25</t>
        </is>
      </c>
      <c>
        <is>
          <t>17.07.2023 16:42:38</t>
        </is>
      </c>
      <c>
        <v>0.386944444</v>
      </c>
      <c>
        <v>0</v>
      </c>
      <c>
        <v>271</v>
      </c>
      <c>
        <v>0</v>
      </c>
      <c>
        <v>49</v>
      </c>
      <c>
        <v>4</v>
      </c>
      <c>
        <v>76</v>
      </c>
      <c>
        <v>2</v>
      </c>
      <c>
        <v>1</v>
      </c>
      <c>
        <v>0</v>
      </c>
      <c>
        <v>30.151428522965336</v>
      </c>
      <c>
        <v>0</v>
      </c>
      <c>
        <v>83.68732957103701</v>
      </c>
      <c>
        <v>4.739216624357807</v>
      </c>
      <c>
        <v>114.16558555328517</v>
      </c>
      <c>
        <v>62.50021334419493</v>
      </c>
      <c>
        <v>65.5858833462525</v>
      </c>
      <c>
        <v>360.82965696209277</v>
      </c>
    </row>
    <row>
      <c>
        <v>2611275</v>
      </c>
      <c>
        <v>1</v>
      </c>
      <c>
        <is>
          <t>İZMİR</t>
        </is>
      </c>
      <c>
        <v>KİRAZ</v>
      </c>
      <c>
        <is>
          <t>DM</t>
        </is>
      </c>
      <c>
        <v>KİRAZ İM 35-31-A00001_ŞEHİR-1 L05_2096755</v>
      </c>
      <c>
        <v>Plansız Kesinti / Müdahale</v>
      </c>
      <c>
        <v>Dağıtım-OG</v>
      </c>
      <c>
        <v>Uzun</v>
      </c>
      <c>
        <v>Şebeke işletmecisi</v>
      </c>
      <c>
        <v>Bildirimsiz</v>
      </c>
      <c>
        <is>
          <t>17.07.2023 04:45:54</t>
        </is>
      </c>
      <c>
        <is>
          <t>17.07.2023 05:12:27</t>
        </is>
      </c>
      <c>
        <v>0.4425</v>
      </c>
      <c>
        <v>0</v>
      </c>
      <c>
        <v>123</v>
      </c>
      <c>
        <v>0</v>
      </c>
      <c>
        <v>11</v>
      </c>
      <c>
        <v>0</v>
      </c>
      <c>
        <v>156</v>
      </c>
      <c>
        <v>0</v>
      </c>
      <c>
        <v>1</v>
      </c>
      <c>
        <v>0</v>
      </c>
      <c>
        <v>8.772627462081898</v>
      </c>
      <c>
        <v>0</v>
      </c>
      <c>
        <v>2.6959208534794934</v>
      </c>
      <c>
        <v>0</v>
      </c>
      <c>
        <v>22.902905568987123</v>
      </c>
      <c>
        <v>0</v>
      </c>
      <c>
        <v>0.55512423136597</v>
      </c>
      <c>
        <v>34.92657811591449</v>
      </c>
    </row>
    <row>
      <c>
        <v>2612211</v>
      </c>
      <c>
        <v>1</v>
      </c>
      <c>
        <is>
          <t>MANİSA</t>
        </is>
      </c>
      <c>
        <v>SALİHLİ</v>
      </c>
      <c>
        <is>
          <t>Saha Dağıtım Kutusu (SDK)</t>
        </is>
      </c>
      <c>
        <v>TR-64 45-78-M00064_D D01_65771150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17.07.2023 19:44:40</t>
        </is>
      </c>
      <c>
        <is>
          <t>17.07.2023 23:29:46</t>
        </is>
      </c>
      <c>
        <v>3.751666666</v>
      </c>
      <c>
        <v>0</v>
      </c>
      <c>
        <v>93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69.49693980948294</v>
      </c>
      <c>
        <v>0</v>
      </c>
      <c>
        <v>0</v>
      </c>
      <c>
        <v>0</v>
      </c>
      <c>
        <v>16.82887618627754</v>
      </c>
      <c>
        <v>0</v>
      </c>
      <c>
        <v>0</v>
      </c>
      <c>
        <v>86.32581599576048</v>
      </c>
    </row>
    <row>
      <c>
        <v>2611899</v>
      </c>
      <c>
        <v>1</v>
      </c>
      <c>
        <is>
          <t>İZMİR</t>
        </is>
      </c>
      <c>
        <v>TORBALI</v>
      </c>
      <c>
        <is>
          <t>OG Fideri</t>
        </is>
      </c>
      <c>
        <v>TR-5 35-26-M00005_TR-6/TR-7 M03_72401079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17.07.2023 15:11:50</t>
        </is>
      </c>
      <c>
        <is>
          <t>17.07.2023 15:32:00</t>
        </is>
      </c>
      <c>
        <v>0.336111111</v>
      </c>
      <c>
        <v>0</v>
      </c>
      <c>
        <v>769</v>
      </c>
      <c>
        <v>0</v>
      </c>
      <c>
        <v>0</v>
      </c>
      <c>
        <v>0</v>
      </c>
      <c>
        <v>290</v>
      </c>
      <c>
        <v>0</v>
      </c>
      <c>
        <v>0</v>
      </c>
      <c>
        <v>0</v>
      </c>
      <c>
        <v>64.47919337756423</v>
      </c>
      <c>
        <v>0</v>
      </c>
      <c>
        <v>0</v>
      </c>
      <c>
        <v>0</v>
      </c>
      <c>
        <v>119.26612190907268</v>
      </c>
      <c>
        <v>0</v>
      </c>
      <c>
        <v>0</v>
      </c>
      <c>
        <v>183.74531528663692</v>
      </c>
    </row>
    <row>
      <c>
        <v>2611281</v>
      </c>
      <c>
        <v>1</v>
      </c>
      <c>
        <is>
          <t>İZMİR</t>
        </is>
      </c>
      <c>
        <v>BORNOVA</v>
      </c>
      <c>
        <is>
          <t>KÖK</t>
        </is>
      </c>
      <c>
        <v>M-850 KARAÇAM KÖK 35-02-M00850_BENZİNLİK M08_49919689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17.07.2023 05:14:10</t>
        </is>
      </c>
      <c>
        <is>
          <t>17.07.2023 05:22:17</t>
        </is>
      </c>
      <c>
        <v>0.135277777</v>
      </c>
      <c>
        <v>0</v>
      </c>
      <c>
        <v>0</v>
      </c>
      <c>
        <v>1</v>
      </c>
      <c>
        <v>0</v>
      </c>
      <c>
        <v>8</v>
      </c>
      <c>
        <v>0</v>
      </c>
      <c>
        <v>0</v>
      </c>
      <c>
        <v>0</v>
      </c>
      <c>
        <v>0</v>
      </c>
      <c>
        <v>0</v>
      </c>
      <c>
        <v>0.03800477809006551</v>
      </c>
      <c>
        <v>0</v>
      </c>
      <c>
        <v>4.613015187809993</v>
      </c>
      <c>
        <v>0</v>
      </c>
      <c>
        <v>0</v>
      </c>
      <c>
        <v>0</v>
      </c>
      <c>
        <v>4.651019965900058</v>
      </c>
    </row>
    <row>
      <c>
        <v>2611613</v>
      </c>
      <c>
        <v>1</v>
      </c>
      <c>
        <is>
          <t>İZMİR</t>
        </is>
      </c>
      <c>
        <v>BORNOVA</v>
      </c>
      <c>
        <is>
          <t>Kullanıcı Bağlantı Hattı</t>
        </is>
      </c>
      <c>
        <v>K-696 35-02-K00696_912816624_912816624</v>
      </c>
      <c>
        <v>AG Box / Sdk Abone Çıkış Sigorta Atığı</v>
      </c>
      <c>
        <v>Dağıtım-AG</v>
      </c>
      <c>
        <v>Uzun</v>
      </c>
      <c>
        <v>Şebeke işletmecisi</v>
      </c>
      <c>
        <v>Bildirimsiz</v>
      </c>
      <c>
        <is>
          <t>17.07.2023 11:39:35</t>
        </is>
      </c>
      <c>
        <is>
          <t>17.07.2023 13:28:12</t>
        </is>
      </c>
      <c>
        <v>1.810277777</v>
      </c>
      <c>
        <v>0</v>
      </c>
      <c>
        <v>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3.6767019197386333</v>
      </c>
      <c>
        <v>0</v>
      </c>
      <c>
        <v>0</v>
      </c>
      <c>
        <v>0</v>
      </c>
      <c>
        <v>8.335681976580055</v>
      </c>
      <c>
        <v>0</v>
      </c>
      <c>
        <v>0</v>
      </c>
      <c>
        <v>12.012383896318688</v>
      </c>
    </row>
    <row>
      <c>
        <v>2611922</v>
      </c>
      <c>
        <v>1</v>
      </c>
      <c>
        <is>
          <t>İZMİR</t>
        </is>
      </c>
      <c>
        <v>KARABAĞLAR</v>
      </c>
      <c>
        <is>
          <t>Kullanıcı Bağlantı Hattı</t>
        </is>
      </c>
      <c>
        <v>K-1446 35-01-K01446_912066700_912066700</v>
      </c>
      <c>
        <v>AG Box / Sdk Abone Çıkış Sigorta Atığı</v>
      </c>
      <c>
        <v>Dağıtım-AG</v>
      </c>
      <c>
        <v>Uzun</v>
      </c>
      <c>
        <v>Şebeke işletmecisi</v>
      </c>
      <c>
        <v>Bildirimsiz</v>
      </c>
      <c>
        <is>
          <t>17.07.2023 15:36:19</t>
        </is>
      </c>
      <c>
        <is>
          <t>17.07.2023 16:53:00</t>
        </is>
      </c>
      <c>
        <v>1.278055555</v>
      </c>
      <c>
        <v>0</v>
      </c>
      <c>
        <v>19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5.0239076020125</v>
      </c>
      <c>
        <v>0</v>
      </c>
      <c>
        <v>0</v>
      </c>
      <c>
        <v>0</v>
      </c>
      <c>
        <v>1.368028349263819</v>
      </c>
      <c>
        <v>0</v>
      </c>
      <c>
        <v>0</v>
      </c>
      <c>
        <v>6.391935951276318</v>
      </c>
    </row>
    <row>
      <c>
        <v>2611779</v>
      </c>
      <c>
        <v>1</v>
      </c>
      <c>
        <is>
          <t>İZMİR</t>
        </is>
      </c>
      <c>
        <v>DİKİLİ</v>
      </c>
      <c>
        <is>
          <t>OG Fideri</t>
        </is>
      </c>
      <c>
        <v>TR-55 35-30-L00055_HatBaşıAyırıcı_53137703 L01_53137703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17.07.2023 12:49:40</t>
        </is>
      </c>
      <c>
        <is>
          <t>17.07.2023 14:23:33</t>
        </is>
      </c>
      <c>
        <v>1.564722222</v>
      </c>
      <c>
        <v>0</v>
      </c>
      <c>
        <v>27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8.844955459039586</v>
      </c>
      <c>
        <v>0</v>
      </c>
      <c>
        <v>0</v>
      </c>
      <c>
        <v>0</v>
      </c>
      <c>
        <v>0.4128325882995525</v>
      </c>
      <c>
        <v>0</v>
      </c>
      <c>
        <v>0</v>
      </c>
      <c>
        <v>9.257788047339139</v>
      </c>
    </row>
    <row>
      <c>
        <v>2611656</v>
      </c>
      <c>
        <v>1</v>
      </c>
      <c>
        <is>
          <t>MANİSA</t>
        </is>
      </c>
      <c>
        <v>YUNUSEMRE</v>
      </c>
      <c>
        <is>
          <t>Saha Dağıtım Kutusu (SDK)</t>
        </is>
      </c>
      <c>
        <v>DM-13/02 45-71-M00330_A A2_44925036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17.07.2023 12:09:52</t>
        </is>
      </c>
      <c>
        <is>
          <t>17.07.2023 13:00:26</t>
        </is>
      </c>
      <c>
        <v>0.842777777</v>
      </c>
      <c>
        <v>0</v>
      </c>
      <c>
        <v>272</v>
      </c>
      <c>
        <v>0</v>
      </c>
      <c>
        <v>0</v>
      </c>
      <c>
        <v>0</v>
      </c>
      <c>
        <v>18</v>
      </c>
      <c>
        <v>0</v>
      </c>
      <c>
        <v>0</v>
      </c>
      <c>
        <v>0</v>
      </c>
      <c>
        <v>56.97849696677871</v>
      </c>
      <c>
        <v>0</v>
      </c>
      <c>
        <v>0</v>
      </c>
      <c>
        <v>0</v>
      </c>
      <c>
        <v>93.1664669629619</v>
      </c>
      <c>
        <v>0</v>
      </c>
      <c>
        <v>0</v>
      </c>
      <c>
        <v>150.1449639297406</v>
      </c>
    </row>
    <row>
      <c>
        <v>2611358</v>
      </c>
      <c>
        <v>1</v>
      </c>
      <c>
        <is>
          <t>İZMİR</t>
        </is>
      </c>
      <c>
        <v>KİRAZ</v>
      </c>
      <c>
        <is>
          <t>AG Fideri</t>
        </is>
      </c>
      <c>
        <v>OVACIK TR-1 35-31-L00151_C_91215518_91215518</v>
      </c>
      <c>
        <v>AG Tel Kopuğu</v>
      </c>
      <c>
        <v>Dağıtım-AG</v>
      </c>
      <c>
        <v>Uzun</v>
      </c>
      <c>
        <v>Şebeke işletmecisi</v>
      </c>
      <c>
        <v>Bildirimsiz</v>
      </c>
      <c>
        <is>
          <t>17.07.2023 08:46:20</t>
        </is>
      </c>
      <c>
        <is>
          <t>17.07.2023 12:13:41</t>
        </is>
      </c>
      <c>
        <v>3.455833333</v>
      </c>
      <c>
        <v>0</v>
      </c>
      <c>
        <v>16</v>
      </c>
      <c>
        <v>0</v>
      </c>
      <c>
        <v>3</v>
      </c>
      <c>
        <v>0</v>
      </c>
      <c>
        <v>0</v>
      </c>
      <c>
        <v>0</v>
      </c>
      <c>
        <v>0</v>
      </c>
      <c>
        <v>0</v>
      </c>
      <c>
        <v>9.082291752216195</v>
      </c>
      <c>
        <v>0</v>
      </c>
      <c>
        <v>15.785542503678466</v>
      </c>
      <c>
        <v>0</v>
      </c>
      <c>
        <v>0</v>
      </c>
      <c>
        <v>0</v>
      </c>
      <c>
        <v>0</v>
      </c>
      <c>
        <v>24.86783425589466</v>
      </c>
    </row>
    <row>
      <c>
        <v>2611444</v>
      </c>
      <c>
        <v>1</v>
      </c>
      <c>
        <is>
          <t>MANİSA</t>
        </is>
      </c>
      <c>
        <v>AKHİSAR</v>
      </c>
      <c>
        <is>
          <t>AG Fideri</t>
        </is>
      </c>
      <c>
        <v>KURTULMUŞ TR-1 45-72-L00201_A_56391914_56391914</v>
      </c>
      <c>
        <v>Üçüncü Şahısların Vermiş Olduğu Hasarlar</v>
      </c>
      <c>
        <v>Dağıtım-AG</v>
      </c>
      <c>
        <v>Uzun</v>
      </c>
      <c>
        <v>Şebeke işletmecisi</v>
      </c>
      <c>
        <v>Bildirimsiz</v>
      </c>
      <c>
        <is>
          <t>17.07.2023 09:45:44</t>
        </is>
      </c>
      <c>
        <is>
          <t>17.07.2023 12:25:05</t>
        </is>
      </c>
      <c>
        <v>2.655833333</v>
      </c>
      <c>
        <v>0</v>
      </c>
      <c>
        <v>104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34.68705197329683</v>
      </c>
      <c>
        <v>0</v>
      </c>
      <c>
        <v>0</v>
      </c>
      <c>
        <v>0</v>
      </c>
      <c>
        <v>0.15898057494110912</v>
      </c>
      <c>
        <v>0</v>
      </c>
      <c>
        <v>0</v>
      </c>
      <c>
        <v>34.84603254823794</v>
      </c>
    </row>
    <row>
      <c>
        <v>2612234</v>
      </c>
      <c>
        <v>1</v>
      </c>
      <c>
        <is>
          <t>İZMİR</t>
        </is>
      </c>
      <c>
        <v>FOÇA</v>
      </c>
      <c>
        <is>
          <t>Kullanıcı Bağlantı Hattı</t>
        </is>
      </c>
      <c>
        <v>YENİFOÇA TR-44 35-23-M00044_950421018_950421018</v>
      </c>
      <c>
        <v>AG Box / Sdk Abone Çıkış Sigorta Atığı</v>
      </c>
      <c>
        <v>Dağıtım-AG</v>
      </c>
      <c>
        <v>Uzun</v>
      </c>
      <c>
        <v>Şebeke işletmecisi</v>
      </c>
      <c>
        <v>Bildirimsiz</v>
      </c>
      <c>
        <is>
          <t>17.07.2023 20:10:14</t>
        </is>
      </c>
      <c>
        <is>
          <t>17.07.2023 20:50:03</t>
        </is>
      </c>
      <c>
        <v>0.663611111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0.16404999546388888</v>
      </c>
      <c>
        <v>0</v>
      </c>
      <c>
        <v>0</v>
      </c>
      <c>
        <v>0</v>
      </c>
      <c>
        <v>0</v>
      </c>
      <c>
        <v>0</v>
      </c>
      <c>
        <v>0</v>
      </c>
      <c>
        <v>0.16404999546388888</v>
      </c>
    </row>
    <row>
      <c>
        <v>2612134</v>
      </c>
      <c>
        <v>1</v>
      </c>
      <c>
        <is>
          <t>MANİSA</t>
        </is>
      </c>
      <c>
        <v>SARIGÖL</v>
      </c>
      <c>
        <is>
          <t>Dağıtım Transformatörü</t>
        </is>
      </c>
      <c>
        <v>BEREKETLİ TR-2 YEĞENLER 45-79-M00322_45-79-M00322_2349137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17.07.2023 18:31:10</t>
        </is>
      </c>
      <c>
        <is>
          <t>17.07.2023 20:01:43</t>
        </is>
      </c>
      <c>
        <v>1.509166666</v>
      </c>
      <c>
        <v>0</v>
      </c>
      <c>
        <v>22</v>
      </c>
      <c>
        <v>0</v>
      </c>
      <c>
        <v>8</v>
      </c>
      <c>
        <v>0</v>
      </c>
      <c>
        <v>1</v>
      </c>
      <c>
        <v>0</v>
      </c>
      <c>
        <v>0</v>
      </c>
      <c>
        <v>0</v>
      </c>
      <c>
        <v>5.5791086713640565</v>
      </c>
      <c>
        <v>0</v>
      </c>
      <c>
        <v>53.34439213207247</v>
      </c>
      <c>
        <v>0</v>
      </c>
      <c>
        <v>0</v>
      </c>
      <c>
        <v>0</v>
      </c>
      <c>
        <v>0</v>
      </c>
      <c>
        <v>58.923500803436525</v>
      </c>
    </row>
    <row>
      <c>
        <v>2611693</v>
      </c>
      <c>
        <v>1</v>
      </c>
      <c>
        <is>
          <t>İZMİR</t>
        </is>
      </c>
      <c>
        <v>KİRAZ</v>
      </c>
      <c>
        <is>
          <t>AG Fideri</t>
        </is>
      </c>
      <c>
        <v>KARAMAN İÇME SUYU YANI TR-3 35-31-L00050_47863828_56393995_56393995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17.07.2023 12:49:58</t>
        </is>
      </c>
      <c>
        <is>
          <t>17.07.2023 15:32:54</t>
        </is>
      </c>
      <c>
        <v>2.715555555</v>
      </c>
      <c>
        <v>0</v>
      </c>
      <c>
        <v>2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0.7700010707654538</v>
      </c>
      <c>
        <v>0</v>
      </c>
      <c>
        <v>1.1920850628476414</v>
      </c>
      <c>
        <v>0</v>
      </c>
      <c>
        <v>0</v>
      </c>
      <c>
        <v>0</v>
      </c>
      <c>
        <v>0</v>
      </c>
      <c>
        <v>1.962086133613095</v>
      </c>
    </row>
    <row>
      <c>
        <v>2611301</v>
      </c>
      <c>
        <v>1</v>
      </c>
      <c>
        <is>
          <t>İZMİR</t>
        </is>
      </c>
      <c>
        <v>DİKİLİ</v>
      </c>
      <c>
        <is>
          <t>KÖK</t>
        </is>
      </c>
      <c>
        <v>GÜLKENT KÖK-3 35-30-M00219_ALTINOVA-1 ÇIKIŞ M05_84885056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17.07.2023 07:15:51</t>
        </is>
      </c>
      <c>
        <is>
          <t>17.07.2023 07:53:32</t>
        </is>
      </c>
      <c>
        <v>0.628055555</v>
      </c>
      <c>
        <v>1</v>
      </c>
      <c>
        <v>114</v>
      </c>
      <c>
        <v>6</v>
      </c>
      <c>
        <v>35</v>
      </c>
      <c>
        <v>6</v>
      </c>
      <c>
        <v>20</v>
      </c>
      <c>
        <v>0</v>
      </c>
      <c>
        <v>0</v>
      </c>
      <c>
        <v>10.662585934489895</v>
      </c>
      <c>
        <v>18.705841015633172</v>
      </c>
      <c>
        <v>12.664659983791692</v>
      </c>
      <c>
        <v>40.23852254249729</v>
      </c>
      <c>
        <v>117.20409627170014</v>
      </c>
      <c>
        <v>18.88353101019849</v>
      </c>
      <c>
        <v>0</v>
      </c>
      <c>
        <v>0</v>
      </c>
      <c>
        <v>218.3592367583107</v>
      </c>
    </row>
    <row>
      <c>
        <v>2612243</v>
      </c>
      <c>
        <v>1</v>
      </c>
      <c>
        <is>
          <t>MANİSA</t>
        </is>
      </c>
      <c>
        <v>KULA</v>
      </c>
      <c>
        <is>
          <t>OG Fideri</t>
        </is>
      </c>
      <c>
        <v>BAŞIBÜYÜK KÖK 45-77-L00158_HatBaşıAyırıcı_76564789 L03_76564789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17.07.2023 20:17:09</t>
        </is>
      </c>
      <c>
        <is>
          <t>17.07.2023 22:52:41</t>
        </is>
      </c>
      <c>
        <v>2.592222222</v>
      </c>
      <c>
        <v>1</v>
      </c>
      <c>
        <v>14</v>
      </c>
      <c>
        <v>8</v>
      </c>
      <c>
        <v>2</v>
      </c>
      <c>
        <v>0</v>
      </c>
      <c>
        <v>1</v>
      </c>
      <c>
        <v>0</v>
      </c>
      <c>
        <v>0</v>
      </c>
      <c>
        <v>0.7103134793594444</v>
      </c>
      <c>
        <v>5.342066212282461</v>
      </c>
      <c>
        <v>7.987712746503187</v>
      </c>
      <c>
        <v>4.152466453242923</v>
      </c>
      <c>
        <v>0</v>
      </c>
      <c>
        <v>0.5871306676412287</v>
      </c>
      <c>
        <v>0</v>
      </c>
      <c>
        <v>0</v>
      </c>
      <c>
        <v>18.779689559029247</v>
      </c>
    </row>
    <row>
      <c>
        <v>2612220</v>
      </c>
      <c>
        <v>1</v>
      </c>
      <c>
        <is>
          <t>MANİSA</t>
        </is>
      </c>
      <c>
        <v>KÖPRÜBAŞI</v>
      </c>
      <c>
        <is>
          <t>KÖK</t>
        </is>
      </c>
      <c>
        <v>UĞURLU KÖK 45-86-M00045_ALANYOLU KIRANŞEYH M04_72226053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17.07.2023 20:00:30</t>
        </is>
      </c>
      <c>
        <is>
          <t>17.07.2023 20:19:50</t>
        </is>
      </c>
      <c>
        <v>0.322222222</v>
      </c>
      <c>
        <v>3</v>
      </c>
      <c>
        <v>651</v>
      </c>
      <c>
        <v>23</v>
      </c>
      <c>
        <v>201</v>
      </c>
      <c>
        <v>5</v>
      </c>
      <c>
        <v>47</v>
      </c>
      <c>
        <v>0</v>
      </c>
      <c>
        <v>0</v>
      </c>
      <c>
        <v>0.2635023133333334</v>
      </c>
      <c>
        <v>23.794783017034575</v>
      </c>
      <c>
        <v>99.48021488123945</v>
      </c>
      <c>
        <v>42.17712216507214</v>
      </c>
      <c>
        <v>12.822058538699604</v>
      </c>
      <c>
        <v>6.202819632555836</v>
      </c>
      <c>
        <v>0</v>
      </c>
      <c>
        <v>0</v>
      </c>
      <c>
        <v>184.74050054793494</v>
      </c>
    </row>
    <row>
      <c>
        <v>2611556</v>
      </c>
      <c>
        <v>1</v>
      </c>
      <c>
        <is>
          <t>İZMİR</t>
        </is>
      </c>
      <c>
        <v>FOÇA</v>
      </c>
      <c>
        <is>
          <t>OG Fideri</t>
        </is>
      </c>
      <c>
        <v>YENİFOÇA TR-45 35-23-M00045_DAĞITIM TRAFO YENİFOÇA TR-45 M04_2124640</v>
      </c>
      <c>
        <v>Şebeke Yenileme ve Kapasite Artışı Çalışması</v>
      </c>
      <c>
        <v>Dağıtım-OG</v>
      </c>
      <c>
        <v>Uzun</v>
      </c>
      <c>
        <v>Şebeke işletmecisi</v>
      </c>
      <c>
        <v>Bildirimli</v>
      </c>
      <c>
        <is>
          <t>17.07.2023 11:02:31</t>
        </is>
      </c>
      <c>
        <is>
          <t>17.07.2023 19:01:52</t>
        </is>
      </c>
      <c>
        <v>7.989166666</v>
      </c>
      <c>
        <v>0</v>
      </c>
      <c>
        <v>276</v>
      </c>
      <c>
        <v>0</v>
      </c>
      <c>
        <v>0</v>
      </c>
      <c>
        <v>0</v>
      </c>
      <c>
        <v>19</v>
      </c>
      <c>
        <v>0</v>
      </c>
      <c>
        <v>0</v>
      </c>
      <c>
        <v>0</v>
      </c>
      <c>
        <v>535.3652041705265</v>
      </c>
      <c>
        <v>0</v>
      </c>
      <c>
        <v>0</v>
      </c>
      <c>
        <v>0</v>
      </c>
      <c>
        <v>165.3108630656678</v>
      </c>
      <c>
        <v>0</v>
      </c>
      <c>
        <v>0</v>
      </c>
      <c>
        <v>700.6760672361943</v>
      </c>
    </row>
    <row>
      <c>
        <v>2669180</v>
      </c>
      <c>
        <v>1</v>
      </c>
      <c>
        <is>
          <t>İZMİR</t>
        </is>
      </c>
      <c>
        <v>MENEMEN</v>
      </c>
      <c>
        <is>
          <t>KÖK</t>
        </is>
      </c>
      <c>
        <v>YAHŞELLİ KÖK 35-28-M00293_MENEMEN DM-4/12 (KÖK-16)-GERİLİM M05_66582258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17.07.2023 00:03:00</t>
        </is>
      </c>
      <c>
        <is>
          <t>17.07.2023 00:35:00</t>
        </is>
      </c>
      <c>
        <v>0.533333333</v>
      </c>
      <c>
        <v>3</v>
      </c>
      <c>
        <v>4363</v>
      </c>
      <c>
        <v>8</v>
      </c>
      <c>
        <v>466</v>
      </c>
      <c>
        <v>44</v>
      </c>
      <c>
        <v>544</v>
      </c>
      <c>
        <v>7</v>
      </c>
      <c>
        <v>2</v>
      </c>
      <c>
        <v>1.9568193786178667</v>
      </c>
      <c>
        <v>484.70687614543806</v>
      </c>
      <c>
        <v>81.14636012299265</v>
      </c>
      <c>
        <v>74.53100007508941</v>
      </c>
      <c>
        <v>148.0517289532258</v>
      </c>
      <c>
        <v>166.6564129439188</v>
      </c>
      <c>
        <v>82.41040941801153</v>
      </c>
      <c>
        <v>0.5408082798510934</v>
      </c>
      <c>
        <v>1040.000415317145</v>
      </c>
    </row>
    <row>
      <c>
        <v>2612074</v>
      </c>
      <c>
        <v>1</v>
      </c>
      <c>
        <is>
          <t>İZMİR</t>
        </is>
      </c>
      <c>
        <v>BORNOVA</v>
      </c>
      <c>
        <is>
          <t>OG Fideri</t>
        </is>
      </c>
      <c>
        <v>M-2512 35-02-M02512_M-2898 M02_66117090</v>
      </c>
      <c>
        <v>Üçüncü Şahısların Vermiş Olduğu Hasarlar</v>
      </c>
      <c>
        <v>Dağıtım-OG</v>
      </c>
      <c>
        <v>Uzun</v>
      </c>
      <c>
        <v>Dışsal</v>
      </c>
      <c>
        <v>Bildirimsiz</v>
      </c>
      <c>
        <is>
          <t>17.07.2023 17:19:17</t>
        </is>
      </c>
      <c>
        <is>
          <t>17.07.2023 18:05:40</t>
        </is>
      </c>
      <c>
        <v>0.773055555</v>
      </c>
      <c>
        <v>0</v>
      </c>
      <c>
        <v>748</v>
      </c>
      <c>
        <v>0</v>
      </c>
      <c>
        <v>0</v>
      </c>
      <c>
        <v>3</v>
      </c>
      <c>
        <v>528</v>
      </c>
      <c>
        <v>1</v>
      </c>
      <c>
        <v>32</v>
      </c>
      <c>
        <v>0</v>
      </c>
      <c>
        <v>200.35742080079402</v>
      </c>
      <c>
        <v>0</v>
      </c>
      <c>
        <v>0</v>
      </c>
      <c>
        <v>4.5355357331666655</v>
      </c>
      <c>
        <v>667.2143442011111</v>
      </c>
      <c>
        <v>22.43648964571393</v>
      </c>
      <c>
        <v>812.8211774912478</v>
      </c>
      <c>
        <v>1707.3649678720335</v>
      </c>
    </row>
    <row>
      <c>
        <v>2612080</v>
      </c>
      <c>
        <v>1</v>
      </c>
      <c>
        <is>
          <t>MANİSA</t>
        </is>
      </c>
      <c>
        <v>AKHİSAR</v>
      </c>
      <c>
        <is>
          <t>DM</t>
        </is>
      </c>
      <c>
        <v>DAĞDERE DM 45-72-M00097_KÖMÜRCÜ M06_2106081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17.07.2023 17:42:24</t>
        </is>
      </c>
      <c>
        <is>
          <t>17.07.2023 19:11:33</t>
        </is>
      </c>
      <c>
        <v>1.485833333</v>
      </c>
      <c>
        <v>4</v>
      </c>
      <c>
        <v>895</v>
      </c>
      <c>
        <v>2</v>
      </c>
      <c>
        <v>78</v>
      </c>
      <c>
        <v>3</v>
      </c>
      <c>
        <v>30</v>
      </c>
      <c>
        <v>0</v>
      </c>
      <c>
        <v>0</v>
      </c>
      <c>
        <v>1.5483443302333333</v>
      </c>
      <c>
        <v>159.917665154256</v>
      </c>
      <c>
        <v>14.510316596349542</v>
      </c>
      <c>
        <v>50.81900956981648</v>
      </c>
      <c>
        <v>5.251898746074506</v>
      </c>
      <c>
        <v>14.81234816848655</v>
      </c>
      <c>
        <v>0</v>
      </c>
      <c>
        <v>0</v>
      </c>
      <c>
        <v>246.85958256521644</v>
      </c>
    </row>
    <row>
      <c>
        <v>2611410</v>
      </c>
      <c>
        <v>1</v>
      </c>
      <c>
        <is>
          <t>MANİSA</t>
        </is>
      </c>
      <c>
        <v>KÖPRÜBAŞI</v>
      </c>
      <c>
        <is>
          <t>AG Fideri</t>
        </is>
      </c>
      <c>
        <v>KÖPRÜBAŞI TR-12 45-86-M00012_C_56404271_56404271</v>
      </c>
      <c>
        <v>Şebeke Yenileme ve Kapasite Artışı Çalışması</v>
      </c>
      <c>
        <v>Dağıtım-AG</v>
      </c>
      <c>
        <v>Uzun</v>
      </c>
      <c>
        <v>Şebeke işletmecisi</v>
      </c>
      <c>
        <v>Bildirimli</v>
      </c>
      <c>
        <is>
          <t>17.07.2023 09:29:51</t>
        </is>
      </c>
      <c>
        <is>
          <t>17.07.2023 17:01:11</t>
        </is>
      </c>
      <c>
        <v>7.522222222</v>
      </c>
      <c>
        <v>0</v>
      </c>
      <c>
        <v>1</v>
      </c>
      <c>
        <v>0</v>
      </c>
      <c>
        <v>40</v>
      </c>
      <c>
        <v>0</v>
      </c>
      <c>
        <v>0</v>
      </c>
      <c>
        <v>0</v>
      </c>
      <c>
        <v>0</v>
      </c>
      <c>
        <v>0</v>
      </c>
      <c>
        <v>1.8364341731633336</v>
      </c>
      <c>
        <v>0</v>
      </c>
      <c>
        <v>88.22894137174795</v>
      </c>
      <c>
        <v>0</v>
      </c>
      <c>
        <v>0</v>
      </c>
      <c>
        <v>0</v>
      </c>
      <c>
        <v>0</v>
      </c>
      <c>
        <v>90.06537554491129</v>
      </c>
    </row>
    <row>
      <c>
        <v>2611352</v>
      </c>
      <c>
        <v>2</v>
      </c>
      <c>
        <is>
          <t>MANİSA</t>
        </is>
      </c>
      <c>
        <v>SARIGÖL</v>
      </c>
      <c>
        <is>
          <t>Dağıtım Transformatörü</t>
        </is>
      </c>
      <c>
        <v>TIRAZLAR TR-3 45-79-M00078_45-79-M00078_2367053</v>
      </c>
      <c>
        <v>AG Branşman Yeraltı Kablo Arızası</v>
      </c>
      <c>
        <v>Dağıtım-AG</v>
      </c>
      <c>
        <v>Uzun</v>
      </c>
      <c>
        <v>Şebeke işletmecisi</v>
      </c>
      <c>
        <v>Bildirimsiz</v>
      </c>
      <c>
        <is>
          <t>17.07.2023 09:42:56</t>
        </is>
      </c>
      <c>
        <is>
          <t>17.07.2023 10:08:42</t>
        </is>
      </c>
      <c>
        <v>0.429444444</v>
      </c>
      <c>
        <v>0</v>
      </c>
      <c>
        <v>99</v>
      </c>
      <c>
        <v>0</v>
      </c>
      <c>
        <v>7</v>
      </c>
      <c>
        <v>0</v>
      </c>
      <c>
        <v>8</v>
      </c>
      <c>
        <v>0</v>
      </c>
      <c>
        <v>0</v>
      </c>
      <c>
        <v>0</v>
      </c>
      <c>
        <v>7.831343145296166</v>
      </c>
      <c>
        <v>0</v>
      </c>
      <c>
        <v>15.386860358843252</v>
      </c>
      <c>
        <v>0</v>
      </c>
      <c>
        <v>1.4542280491089852</v>
      </c>
      <c>
        <v>0</v>
      </c>
      <c>
        <v>0</v>
      </c>
      <c>
        <v>24.6724315532484</v>
      </c>
    </row>
    <row>
      <c>
        <v>2611533</v>
      </c>
      <c>
        <v>1</v>
      </c>
      <c>
        <is>
          <t>İZMİR</t>
        </is>
      </c>
      <c>
        <v>MENDERES</v>
      </c>
      <c>
        <is>
          <t>Dağıtım Transformatörü</t>
        </is>
      </c>
      <c>
        <v>GÜMÜLDÜR M-36 35-25-M00036_35-25-M00036_2374640</v>
      </c>
      <c>
        <v>Şebeke Yenileme ve Kapasite Artışı Çalışması</v>
      </c>
      <c>
        <v>Dağıtım-AG</v>
      </c>
      <c>
        <v>Uzun</v>
      </c>
      <c>
        <v>Şebeke işletmecisi</v>
      </c>
      <c>
        <v>Bildirimli</v>
      </c>
      <c>
        <is>
          <t>17.07.2023 10:46:58</t>
        </is>
      </c>
      <c>
        <is>
          <t>17.07.2023 16:20:31</t>
        </is>
      </c>
      <c>
        <v>5.559166666</v>
      </c>
      <c>
        <v>0</v>
      </c>
      <c>
        <v>43</v>
      </c>
      <c>
        <v>0</v>
      </c>
      <c>
        <v>23</v>
      </c>
      <c>
        <v>0</v>
      </c>
      <c>
        <v>24</v>
      </c>
      <c>
        <v>0</v>
      </c>
      <c>
        <v>0</v>
      </c>
      <c>
        <v>0</v>
      </c>
      <c>
        <v>70.53551601086528</v>
      </c>
      <c>
        <v>0</v>
      </c>
      <c>
        <v>68.44731026346365</v>
      </c>
      <c>
        <v>0</v>
      </c>
      <c>
        <v>102.27766191121815</v>
      </c>
      <c>
        <v>0</v>
      </c>
      <c>
        <v>0</v>
      </c>
      <c>
        <v>241.2604881855471</v>
      </c>
    </row>
    <row>
      <c>
        <v>2611324</v>
      </c>
      <c>
        <v>1</v>
      </c>
      <c>
        <is>
          <t>İZMİR</t>
        </is>
      </c>
      <c>
        <v>BUCA</v>
      </c>
      <c>
        <is>
          <t>AG Fideri</t>
        </is>
      </c>
      <c>
        <v>K-1487 35-03-K01487_E_56373244_56373244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17.07.2023 08:05:01</t>
        </is>
      </c>
      <c>
        <is>
          <t>17.07.2023 08:43:00</t>
        </is>
      </c>
      <c>
        <v>0.633055555</v>
      </c>
      <c>
        <v>0</v>
      </c>
      <c>
        <v>0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0.7777844552927148</v>
      </c>
      <c>
        <v>0</v>
      </c>
      <c>
        <v>0</v>
      </c>
      <c>
        <v>0.7777844552927148</v>
      </c>
    </row>
    <row>
      <c>
        <v>2612011</v>
      </c>
      <c>
        <v>1</v>
      </c>
      <c>
        <is>
          <t>İZMİR</t>
        </is>
      </c>
      <c>
        <v>KONAK</v>
      </c>
      <c>
        <is>
          <t>Saha Dağıtım Kutusu (SDK)</t>
        </is>
      </c>
      <c>
        <v>K-3278 35-01-K03278_B 1B_5861486</v>
      </c>
      <c>
        <v>AG Box / Sdk Giriş Sigorta Atığı</v>
      </c>
      <c>
        <v>Dağıtım-AG</v>
      </c>
      <c>
        <v>Uzun</v>
      </c>
      <c>
        <v>Şebeke işletmecisi</v>
      </c>
      <c>
        <v>Bildirimsiz</v>
      </c>
      <c>
        <is>
          <t>17.07.2023 16:48:20</t>
        </is>
      </c>
      <c>
        <is>
          <t>17.07.2023 18:29:42</t>
        </is>
      </c>
      <c>
        <v>1.689444444</v>
      </c>
      <c>
        <v>0</v>
      </c>
      <c>
        <v>85</v>
      </c>
      <c>
        <v>0</v>
      </c>
      <c>
        <v>0</v>
      </c>
      <c>
        <v>0</v>
      </c>
      <c>
        <v>21</v>
      </c>
      <c>
        <v>0</v>
      </c>
      <c>
        <v>0</v>
      </c>
      <c>
        <v>0</v>
      </c>
      <c>
        <v>57.135574540100166</v>
      </c>
      <c>
        <v>0</v>
      </c>
      <c>
        <v>0</v>
      </c>
      <c>
        <v>0</v>
      </c>
      <c>
        <v>75.91623261267237</v>
      </c>
      <c>
        <v>0</v>
      </c>
      <c>
        <v>0</v>
      </c>
      <c>
        <v>133.05180715277254</v>
      </c>
    </row>
    <row>
      <c>
        <v>2612366</v>
      </c>
      <c>
        <v>1</v>
      </c>
      <c>
        <is>
          <t>İZMİR</t>
        </is>
      </c>
      <c>
        <v>MENEMEN</v>
      </c>
      <c>
        <is>
          <t>AG Fideri</t>
        </is>
      </c>
      <c>
        <v>ÇAVUŞKÖY TR-1 35-28-M00346_A_91256108_91256108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17.07.2023 23:53:30</t>
        </is>
      </c>
      <c>
        <is>
          <t>18.07.2023 02:18:23</t>
        </is>
      </c>
      <c>
        <v>2.414722222</v>
      </c>
      <c>
        <v>0</v>
      </c>
      <c>
        <v>48</v>
      </c>
      <c>
        <v>0</v>
      </c>
      <c>
        <v>2</v>
      </c>
      <c>
        <v>0</v>
      </c>
      <c>
        <v>11</v>
      </c>
      <c>
        <v>0</v>
      </c>
      <c>
        <v>0</v>
      </c>
      <c>
        <v>0</v>
      </c>
      <c>
        <v>29.20958909211122</v>
      </c>
      <c>
        <v>0</v>
      </c>
      <c>
        <v>0.8130027127819583</v>
      </c>
      <c>
        <v>0</v>
      </c>
      <c>
        <v>7.0042577962670025</v>
      </c>
      <c>
        <v>0</v>
      </c>
      <c>
        <v>0</v>
      </c>
      <c>
        <v>37.02684960116018</v>
      </c>
    </row>
    <row>
      <c>
        <v>2612203</v>
      </c>
      <c>
        <v>1</v>
      </c>
      <c>
        <is>
          <t>MANİSA</t>
        </is>
      </c>
      <c>
        <v>AKHİSAR</v>
      </c>
      <c>
        <is>
          <t>AG Fideri</t>
        </is>
      </c>
      <c>
        <v>TR-1/40 KÖK 45-72-M00040__72374545_72374545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17.07.2023 19:34:50</t>
        </is>
      </c>
      <c>
        <is>
          <t>17.07.2023 20:19:04</t>
        </is>
      </c>
      <c>
        <v>0.737222222</v>
      </c>
      <c>
        <v>0</v>
      </c>
      <c>
        <v>59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9.671368276231714</v>
      </c>
      <c>
        <v>0</v>
      </c>
      <c>
        <v>0</v>
      </c>
      <c>
        <v>0</v>
      </c>
      <c>
        <v>8.600372390461537</v>
      </c>
      <c>
        <v>0</v>
      </c>
      <c>
        <v>0</v>
      </c>
      <c>
        <v>18.27174066669325</v>
      </c>
    </row>
    <row>
      <c>
        <v>2611370</v>
      </c>
      <c>
        <v>1</v>
      </c>
      <c>
        <is>
          <t>İZMİR</t>
        </is>
      </c>
      <c>
        <v>ALİAĞA</v>
      </c>
      <c>
        <is>
          <t>TM Fideri</t>
        </is>
      </c>
      <c>
        <v>ALMAK TM 35-17-A00003_YENİFOÇA-2 M28_2307152</v>
      </c>
      <c>
        <v>Şebeke Yenileme ve Kapasite Artışı Çalışması</v>
      </c>
      <c>
        <v>Dağıtım-OG</v>
      </c>
      <c>
        <v>Uzun</v>
      </c>
      <c>
        <v>Şebeke işletmecisi</v>
      </c>
      <c>
        <v>Bildirimli</v>
      </c>
      <c>
        <is>
          <t>17.07.2023 09:04:48</t>
        </is>
      </c>
      <c>
        <is>
          <t>17.07.2023 10:35:48</t>
        </is>
      </c>
      <c>
        <v>1.516666666</v>
      </c>
      <c>
        <v>8</v>
      </c>
      <c>
        <v>783</v>
      </c>
      <c>
        <v>0</v>
      </c>
      <c>
        <v>16</v>
      </c>
      <c>
        <v>14</v>
      </c>
      <c>
        <v>86</v>
      </c>
      <c>
        <v>1</v>
      </c>
      <c>
        <v>0</v>
      </c>
      <c>
        <v>23.89065051535584</v>
      </c>
      <c>
        <v>281.20873453019874</v>
      </c>
      <c>
        <v>0</v>
      </c>
      <c>
        <v>9.102827523868093</v>
      </c>
      <c>
        <v>258.6081131844002</v>
      </c>
      <c>
        <v>142.66551417730554</v>
      </c>
      <c>
        <v>240.80784998952</v>
      </c>
      <c>
        <v>0</v>
      </c>
      <c>
        <v>956.2836899206485</v>
      </c>
    </row>
    <row>
      <c>
        <v>2611871</v>
      </c>
      <c>
        <v>1</v>
      </c>
      <c>
        <is>
          <t>İZMİR</t>
        </is>
      </c>
      <c>
        <v>BORNOVA</v>
      </c>
      <c>
        <is>
          <t>TM Fideri</t>
        </is>
      </c>
      <c>
        <v>IŞIKLAR TM 35-02-A00006_CUMAOVASI-2 M05_2058484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17.07.2023 14:48:25</t>
        </is>
      </c>
      <c>
        <is>
          <t>17.07.2023 15:02:31</t>
        </is>
      </c>
      <c>
        <v>0.235</v>
      </c>
      <c>
        <v>14</v>
      </c>
      <c>
        <v>2358</v>
      </c>
      <c>
        <v>13</v>
      </c>
      <c>
        <v>261</v>
      </c>
      <c>
        <v>48</v>
      </c>
      <c>
        <v>387</v>
      </c>
      <c>
        <v>4</v>
      </c>
      <c>
        <v>1</v>
      </c>
      <c>
        <v>1.5238399496552182</v>
      </c>
      <c>
        <v>126.77007794519766</v>
      </c>
      <c>
        <v>25.43999860059606</v>
      </c>
      <c>
        <v>53.02216762228876</v>
      </c>
      <c>
        <v>89.02919670869412</v>
      </c>
      <c>
        <v>124.8304872358363</v>
      </c>
      <c>
        <v>129.5702196468268</v>
      </c>
      <c>
        <v>2.5959626700133827</v>
      </c>
      <c>
        <v>552.7819503791084</v>
      </c>
    </row>
    <row>
      <c>
        <v>2611184</v>
      </c>
      <c>
        <v>1</v>
      </c>
      <c>
        <is>
          <t>İZMİR</t>
        </is>
      </c>
      <c>
        <v>MENEMEN</v>
      </c>
      <c>
        <is>
          <t>KÖK</t>
        </is>
      </c>
      <c>
        <v>YAHŞELLİ KÖK 35-28-M00293_YAHŞELLİ M04_66582310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17.07.2023 00:35:17</t>
        </is>
      </c>
      <c>
        <is>
          <t>17.07.2023 01:26:09</t>
        </is>
      </c>
      <c>
        <v>0.847777777</v>
      </c>
      <c>
        <v>0</v>
      </c>
      <c>
        <v>176</v>
      </c>
      <c>
        <v>0</v>
      </c>
      <c>
        <v>14</v>
      </c>
      <c>
        <v>0</v>
      </c>
      <c>
        <v>12</v>
      </c>
      <c>
        <v>0</v>
      </c>
      <c>
        <v>0</v>
      </c>
      <c>
        <v>0</v>
      </c>
      <c>
        <v>35.8150244593461</v>
      </c>
      <c>
        <v>0</v>
      </c>
      <c>
        <v>6.737958999522137</v>
      </c>
      <c>
        <v>0</v>
      </c>
      <c>
        <v>6.021066742486975</v>
      </c>
      <c>
        <v>0</v>
      </c>
      <c>
        <v>0</v>
      </c>
      <c>
        <v>48.574050201355206</v>
      </c>
    </row>
    <row>
      <c>
        <v>2612157</v>
      </c>
      <c>
        <v>1</v>
      </c>
      <c>
        <is>
          <t>İZMİR</t>
        </is>
      </c>
      <c>
        <v>BAYINDIR</v>
      </c>
      <c>
        <is>
          <t>AG Fideri</t>
        </is>
      </c>
      <c>
        <v>KIZILCAAĞAÇ TR-1 35-20-L00354_B_72377437_72377437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17.07.2023 18:41:00</t>
        </is>
      </c>
      <c>
        <is>
          <t>17.07.2023 19:40:08</t>
        </is>
      </c>
      <c>
        <v>0.985555555</v>
      </c>
      <c>
        <v>0</v>
      </c>
      <c>
        <v>7</v>
      </c>
      <c>
        <v>0</v>
      </c>
      <c>
        <v>1</v>
      </c>
      <c>
        <v>0</v>
      </c>
      <c>
        <v>2</v>
      </c>
      <c>
        <v>0</v>
      </c>
      <c>
        <v>0</v>
      </c>
      <c>
        <v>0</v>
      </c>
      <c>
        <v>1.0682100185165144</v>
      </c>
      <c>
        <v>0</v>
      </c>
      <c>
        <v>0.004503234835108888</v>
      </c>
      <c>
        <v>0</v>
      </c>
      <c>
        <v>0.25732992402348</v>
      </c>
      <c>
        <v>0</v>
      </c>
      <c>
        <v>0</v>
      </c>
      <c>
        <v>1.3300431773751034</v>
      </c>
    </row>
    <row>
      <c>
        <v>2611473</v>
      </c>
      <c>
        <v>1</v>
      </c>
      <c>
        <is>
          <t>İZMİR</t>
        </is>
      </c>
      <c>
        <v>TİRE</v>
      </c>
      <c>
        <is>
          <t>KÖK</t>
        </is>
      </c>
      <c>
        <v>ÇOBANKÖY KÖK 35-29-L00066_HAMAMKÖY FİDERİ L05_72212415</v>
      </c>
      <c>
        <v>Şebeke Yenileme ve Kapasite Artışı Çalışması</v>
      </c>
      <c>
        <v>Dağıtım-OG</v>
      </c>
      <c>
        <v>Uzun</v>
      </c>
      <c>
        <v>Şebeke işletmecisi</v>
      </c>
      <c>
        <v>Bildirimli</v>
      </c>
      <c>
        <is>
          <t>17.07.2023 10:08:51</t>
        </is>
      </c>
      <c>
        <is>
          <t>17.07.2023 17:36:47</t>
        </is>
      </c>
      <c>
        <v>7.465555555</v>
      </c>
      <c>
        <v>0</v>
      </c>
      <c>
        <v>1253</v>
      </c>
      <c>
        <v>17</v>
      </c>
      <c>
        <v>163</v>
      </c>
      <c>
        <v>12</v>
      </c>
      <c>
        <v>267</v>
      </c>
      <c>
        <v>0</v>
      </c>
      <c>
        <v>0</v>
      </c>
      <c>
        <v>0</v>
      </c>
      <c>
        <v>1506.5303366162987</v>
      </c>
      <c>
        <v>156.32968137553888</v>
      </c>
      <c>
        <v>564.2193223505168</v>
      </c>
      <c>
        <v>307.8111323888386</v>
      </c>
      <c>
        <v>893.215101491709</v>
      </c>
      <c>
        <v>0</v>
      </c>
      <c>
        <v>0</v>
      </c>
      <c>
        <v>3428.105574222902</v>
      </c>
    </row>
    <row>
      <c>
        <v>2612260</v>
      </c>
      <c>
        <v>1</v>
      </c>
      <c>
        <is>
          <t>MANİSA</t>
        </is>
      </c>
      <c>
        <v>SARIGÖL</v>
      </c>
      <c>
        <is>
          <t>Dağıtım Transformatörü</t>
        </is>
      </c>
      <c>
        <v>BEREKETLİ TR-2 YEĞENLER 45-79-M00322_45-79-M00322_2349137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17.07.2023 20:31:35</t>
        </is>
      </c>
      <c>
        <is>
          <t>17.07.2023 21:28:49</t>
        </is>
      </c>
      <c>
        <v>0.953888888</v>
      </c>
      <c>
        <v>0</v>
      </c>
      <c>
        <v>22</v>
      </c>
      <c>
        <v>0</v>
      </c>
      <c>
        <v>8</v>
      </c>
      <c>
        <v>0</v>
      </c>
      <c>
        <v>1</v>
      </c>
      <c>
        <v>0</v>
      </c>
      <c>
        <v>0</v>
      </c>
      <c>
        <v>0</v>
      </c>
      <c>
        <v>3.5496569718299793</v>
      </c>
      <c>
        <v>0</v>
      </c>
      <c>
        <v>33.89235585635604</v>
      </c>
      <c>
        <v>0</v>
      </c>
      <c>
        <v>0</v>
      </c>
      <c>
        <v>0</v>
      </c>
      <c>
        <v>0</v>
      </c>
      <c>
        <v>37.44201282818602</v>
      </c>
    </row>
    <row>
      <c>
        <v>2611496</v>
      </c>
      <c>
        <v>1</v>
      </c>
      <c>
        <is>
          <t>İZMİR</t>
        </is>
      </c>
      <c>
        <v>TORBALI</v>
      </c>
      <c>
        <is>
          <t>KÖK</t>
        </is>
      </c>
      <c>
        <v>ÇAPAK KÖK 35-26-M00435_DAĞKIZILCA-2 ÇIKIŞ M05_66033272</v>
      </c>
      <c>
        <v>Şebeke Bakım Çalışması</v>
      </c>
      <c>
        <v>Dağıtım-OG</v>
      </c>
      <c>
        <v>Uzun</v>
      </c>
      <c>
        <v>Şebeke işletmecisi</v>
      </c>
      <c>
        <v>Bildirimli</v>
      </c>
      <c>
        <is>
          <t>17.07.2023 10:06:10</t>
        </is>
      </c>
      <c>
        <is>
          <t>17.07.2023 17:14:17</t>
        </is>
      </c>
      <c>
        <v>7.135277777</v>
      </c>
      <c>
        <v>22</v>
      </c>
      <c>
        <v>2681</v>
      </c>
      <c>
        <v>35</v>
      </c>
      <c>
        <v>208</v>
      </c>
      <c>
        <v>64</v>
      </c>
      <c>
        <v>807</v>
      </c>
      <c>
        <v>6</v>
      </c>
      <c>
        <v>1</v>
      </c>
      <c>
        <v>133.05415120526618</v>
      </c>
      <c>
        <v>3553.527530538515</v>
      </c>
      <c>
        <v>1343.8114518031198</v>
      </c>
      <c>
        <v>994.3881104211173</v>
      </c>
      <c>
        <v>2367.590753884802</v>
      </c>
      <c>
        <v>4302.354699561225</v>
      </c>
      <c>
        <v>3324.99363310156</v>
      </c>
      <c>
        <v>204.8031721170698</v>
      </c>
      <c>
        <v>16224.523502632675</v>
      </c>
    </row>
    <row>
      <c>
        <v>2612349</v>
      </c>
      <c>
        <v>1</v>
      </c>
      <c>
        <is>
          <t>MANİSA</t>
        </is>
      </c>
      <c>
        <v>AKHİSAR</v>
      </c>
      <c>
        <is>
          <t>Dağıtım Transformatörü</t>
        </is>
      </c>
      <c>
        <v>BEKİRLER TR-2 45-72-L00358_45-72-L00358_2371440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17.07.2023 23:07:08</t>
        </is>
      </c>
      <c>
        <is>
          <t>18.07.2023 01:24:23</t>
        </is>
      </c>
      <c>
        <v>2.2875</v>
      </c>
      <c>
        <v>0</v>
      </c>
      <c>
        <v>12</v>
      </c>
      <c>
        <v>0</v>
      </c>
      <c>
        <v>43</v>
      </c>
      <c>
        <v>0</v>
      </c>
      <c>
        <v>2</v>
      </c>
      <c>
        <v>0</v>
      </c>
      <c>
        <v>0</v>
      </c>
      <c>
        <v>0</v>
      </c>
      <c>
        <v>4.177826627187163</v>
      </c>
      <c>
        <v>0</v>
      </c>
      <c>
        <v>48.70334882319523</v>
      </c>
      <c>
        <v>0</v>
      </c>
      <c>
        <v>3.012066191664325</v>
      </c>
      <c>
        <v>0</v>
      </c>
      <c>
        <v>0</v>
      </c>
      <c>
        <v>55.89324164204672</v>
      </c>
    </row>
    <row>
      <c>
        <v>2612017</v>
      </c>
      <c>
        <v>1</v>
      </c>
      <c>
        <is>
          <t>MANİSA</t>
        </is>
      </c>
      <c>
        <v>DEMİRCİ</v>
      </c>
      <c>
        <is>
          <t>OG Fideri</t>
        </is>
      </c>
      <c>
        <v>KARGINIŞIKLAR TR-1 45-74-M00125_DIREK TIPI TRAFO HUCRESI H01_2057033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17.07.2023 16:56:09</t>
        </is>
      </c>
      <c>
        <is>
          <t>17.07.2023 18:31:39</t>
        </is>
      </c>
      <c>
        <v>1.591666666</v>
      </c>
      <c>
        <v>0</v>
      </c>
      <c>
        <v>262</v>
      </c>
      <c>
        <v>0</v>
      </c>
      <c>
        <v>1</v>
      </c>
      <c>
        <v>0</v>
      </c>
      <c>
        <v>15</v>
      </c>
      <c>
        <v>0</v>
      </c>
      <c>
        <v>0</v>
      </c>
      <c>
        <v>0</v>
      </c>
      <c>
        <v>42.14262976224971</v>
      </c>
      <c>
        <v>0</v>
      </c>
      <c>
        <v>1.505511817547874</v>
      </c>
      <c>
        <v>0</v>
      </c>
      <c>
        <v>15.514104975308195</v>
      </c>
      <c>
        <v>0</v>
      </c>
      <c>
        <v>0</v>
      </c>
      <c>
        <v>59.16224655510578</v>
      </c>
    </row>
    <row>
      <c>
        <v>2611600</v>
      </c>
      <c>
        <v>2</v>
      </c>
      <c>
        <is>
          <t>MANİSA</t>
        </is>
      </c>
      <c>
        <v>ŞEHZADELER</v>
      </c>
      <c>
        <is>
          <t>OG Fideri</t>
        </is>
      </c>
      <c>
        <v>SELİMŞAHLAR TR-2 45-71-M00137_TOKİ M03_2320416</v>
      </c>
      <c>
        <v>OG Kademe Ayarı</v>
      </c>
      <c>
        <v>Dağıtım-OG</v>
      </c>
      <c>
        <v>Uzun</v>
      </c>
      <c>
        <v>Şebeke işletmecisi</v>
      </c>
      <c>
        <v>Bildirimsiz</v>
      </c>
      <c>
        <is>
          <t>17.07.2023 11:38:06</t>
        </is>
      </c>
      <c>
        <is>
          <t>17.07.2023 13:05:03</t>
        </is>
      </c>
      <c>
        <v>1.449166666</v>
      </c>
      <c>
        <v>1</v>
      </c>
      <c>
        <v>313</v>
      </c>
      <c>
        <v>93</v>
      </c>
      <c>
        <v>112</v>
      </c>
      <c>
        <v>8</v>
      </c>
      <c>
        <v>47</v>
      </c>
      <c>
        <v>0</v>
      </c>
      <c>
        <v>0</v>
      </c>
      <c>
        <v>8.202682061481964</v>
      </c>
      <c>
        <v>95.37113214491715</v>
      </c>
      <c>
        <v>1530.3277210464164</v>
      </c>
      <c>
        <v>905.5124062292979</v>
      </c>
      <c>
        <v>125.10944902584853</v>
      </c>
      <c>
        <v>57.5515940189142</v>
      </c>
      <c>
        <v>0</v>
      </c>
      <c>
        <v>0</v>
      </c>
      <c>
        <v>2722.074984526876</v>
      </c>
    </row>
    <row>
      <c>
        <v>2611284</v>
      </c>
      <c>
        <v>1</v>
      </c>
      <c>
        <is>
          <t>İZMİR</t>
        </is>
      </c>
      <c>
        <v>BUCA</v>
      </c>
      <c>
        <is>
          <t>OG Fideri</t>
        </is>
      </c>
      <c>
        <v>M-2377 35-03-M02377_ H_48054599</v>
      </c>
      <c>
        <v>Üçüncü Şahısların Vermiş Olduğu Hasarlar</v>
      </c>
      <c>
        <v>Dağıtım-OG</v>
      </c>
      <c>
        <v>Uzun</v>
      </c>
      <c>
        <v>Dışsal</v>
      </c>
      <c>
        <v>Bildirimsiz</v>
      </c>
      <c>
        <is>
          <t>17.07.2023 05:30:26</t>
        </is>
      </c>
      <c>
        <is>
          <t>17.07.2023 07:43:32</t>
        </is>
      </c>
      <c>
        <v>2.218333333</v>
      </c>
      <c>
        <v>0</v>
      </c>
      <c>
        <v>204</v>
      </c>
      <c>
        <v>0</v>
      </c>
      <c>
        <v>0</v>
      </c>
      <c>
        <v>0</v>
      </c>
      <c>
        <v>19</v>
      </c>
      <c>
        <v>0</v>
      </c>
      <c>
        <v>0</v>
      </c>
      <c>
        <v>0</v>
      </c>
      <c>
        <v>91.09686235208731</v>
      </c>
      <c>
        <v>0</v>
      </c>
      <c>
        <v>0</v>
      </c>
      <c>
        <v>0</v>
      </c>
      <c>
        <v>27.17053383532233</v>
      </c>
      <c>
        <v>0</v>
      </c>
      <c>
        <v>0</v>
      </c>
      <c>
        <v>118.26739618740964</v>
      </c>
    </row>
    <row>
      <c>
        <v>2611358</v>
      </c>
      <c>
        <v>2</v>
      </c>
      <c>
        <is>
          <t>İZMİR</t>
        </is>
      </c>
      <c>
        <v>KİRAZ</v>
      </c>
      <c>
        <is>
          <t>Dağıtım Transformatörü</t>
        </is>
      </c>
      <c>
        <v>OVACIK TR-1 35-31-L00151_35-31-L00151_2364356</v>
      </c>
      <c>
        <v>AG Tel Kopuğu</v>
      </c>
      <c>
        <v>Dağıtım-AG</v>
      </c>
      <c>
        <v>Uzun</v>
      </c>
      <c>
        <v>Şebeke işletmecisi</v>
      </c>
      <c>
        <v>Bildirimsiz</v>
      </c>
      <c>
        <is>
          <t>17.07.2023 12:13:41</t>
        </is>
      </c>
      <c>
        <is>
          <t>17.07.2023 13:39:57</t>
        </is>
      </c>
      <c>
        <v>1.437777777</v>
      </c>
      <c>
        <v>0</v>
      </c>
      <c>
        <v>54</v>
      </c>
      <c>
        <v>0</v>
      </c>
      <c>
        <v>17</v>
      </c>
      <c>
        <v>0</v>
      </c>
      <c>
        <v>6</v>
      </c>
      <c>
        <v>0</v>
      </c>
      <c>
        <v>0</v>
      </c>
      <c>
        <v>0</v>
      </c>
      <c>
        <v>12.58420800419216</v>
      </c>
      <c>
        <v>0</v>
      </c>
      <c>
        <v>12.172975458044787</v>
      </c>
      <c>
        <v>0</v>
      </c>
      <c>
        <v>6.67783345492215</v>
      </c>
      <c>
        <v>0</v>
      </c>
      <c>
        <v>0</v>
      </c>
      <c>
        <v>31.435016917159096</v>
      </c>
    </row>
    <row>
      <c>
        <v>2611951</v>
      </c>
      <c>
        <v>1</v>
      </c>
      <c>
        <is>
          <t>İZMİR</t>
        </is>
      </c>
      <c>
        <v>BORNOVA</v>
      </c>
      <c>
        <is>
          <t>Kullanıcı Bağlantı Hattı</t>
        </is>
      </c>
      <c>
        <v>M-423 35-02-M00423_962750565_962750565</v>
      </c>
      <c>
        <v>AG Box / Sdk Abone Çıkış Sigorta Atığı</v>
      </c>
      <c>
        <v>Dağıtım-AG</v>
      </c>
      <c>
        <v>Uzun</v>
      </c>
      <c>
        <v>Şebeke işletmecisi</v>
      </c>
      <c>
        <v>Bildirimsiz</v>
      </c>
      <c>
        <is>
          <t>17.07.2023 15:34:47</t>
        </is>
      </c>
      <c>
        <is>
          <t>17.07.2023 19:11:26</t>
        </is>
      </c>
      <c>
        <v>3.610833333</v>
      </c>
      <c>
        <v>0</v>
      </c>
      <c>
        <v>0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56.82653908291716</v>
      </c>
      <c>
        <v>0</v>
      </c>
      <c>
        <v>0</v>
      </c>
      <c>
        <v>56.82653908291716</v>
      </c>
    </row>
    <row>
      <c>
        <v>2611490</v>
      </c>
      <c>
        <v>1</v>
      </c>
      <c>
        <is>
          <t>İZMİR</t>
        </is>
      </c>
      <c>
        <v>GAZİEMİR</v>
      </c>
      <c>
        <is>
          <t>OG Fideri</t>
        </is>
      </c>
      <c>
        <v>K-3200 35-08-K03200_TRAFO K03_42448887</v>
      </c>
      <c>
        <v>Şebeke Bakım Çalışması</v>
      </c>
      <c>
        <v>Dağıtım-OG</v>
      </c>
      <c>
        <v>Uzun</v>
      </c>
      <c>
        <v>Şebeke işletmecisi</v>
      </c>
      <c>
        <v>Bildirimli</v>
      </c>
      <c>
        <is>
          <t>17.07.2023 10:08:21</t>
        </is>
      </c>
      <c>
        <is>
          <t>17.07.2023 14:29:03</t>
        </is>
      </c>
      <c>
        <v>4.345</v>
      </c>
      <c>
        <v>0</v>
      </c>
      <c>
        <v>254</v>
      </c>
      <c>
        <v>0</v>
      </c>
      <c>
        <v>0</v>
      </c>
      <c>
        <v>0</v>
      </c>
      <c>
        <v>11</v>
      </c>
      <c>
        <v>0</v>
      </c>
      <c>
        <v>0</v>
      </c>
      <c>
        <v>0</v>
      </c>
      <c>
        <v>337.656148395498</v>
      </c>
      <c>
        <v>0</v>
      </c>
      <c>
        <v>0</v>
      </c>
      <c>
        <v>0</v>
      </c>
      <c>
        <v>46.15231198984533</v>
      </c>
      <c>
        <v>0</v>
      </c>
      <c>
        <v>0</v>
      </c>
      <c>
        <v>383.8084603853433</v>
      </c>
    </row>
    <row>
      <c>
        <v>2611453</v>
      </c>
      <c>
        <v>1</v>
      </c>
      <c>
        <is>
          <t>İZMİR</t>
        </is>
      </c>
      <c>
        <v>KİRAZ</v>
      </c>
      <c>
        <is>
          <t>KÖK</t>
        </is>
      </c>
      <c>
        <v>KELLETEPE KÖK 35-31-L00035_ŞEMSİLER TR-1 L04_72230944</v>
      </c>
      <c>
        <v>Şebeke Yenileme ve Kapasite Artışı Çalışması</v>
      </c>
      <c>
        <v>Dağıtım-OG</v>
      </c>
      <c>
        <v>Uzun</v>
      </c>
      <c>
        <v>Şebeke işletmecisi</v>
      </c>
      <c>
        <v>Bildirimli</v>
      </c>
      <c>
        <is>
          <t>17.07.2023 09:53:00</t>
        </is>
      </c>
      <c>
        <is>
          <t>17.07.2023 16:30:22</t>
        </is>
      </c>
      <c>
        <v>6.622777777</v>
      </c>
      <c>
        <v>0</v>
      </c>
      <c>
        <v>628</v>
      </c>
      <c>
        <v>0</v>
      </c>
      <c>
        <v>391</v>
      </c>
      <c>
        <v>4</v>
      </c>
      <c>
        <v>214</v>
      </c>
      <c>
        <v>1</v>
      </c>
      <c>
        <v>0</v>
      </c>
      <c>
        <v>0</v>
      </c>
      <c>
        <v>1125.7407868548064</v>
      </c>
      <c>
        <v>0</v>
      </c>
      <c>
        <v>8660.116505590522</v>
      </c>
      <c>
        <v>764.306565458476</v>
      </c>
      <c>
        <v>4058.8769816631097</v>
      </c>
      <c>
        <v>349.6008449061704</v>
      </c>
      <c>
        <v>0</v>
      </c>
      <c>
        <v>14958.641684473085</v>
      </c>
    </row>
    <row>
      <c>
        <v>2612329</v>
      </c>
      <c>
        <v>1</v>
      </c>
      <c>
        <is>
          <t>İZMİR</t>
        </is>
      </c>
      <c>
        <v>TORBALI</v>
      </c>
      <c>
        <is>
          <t>AG Fideri</t>
        </is>
      </c>
      <c>
        <v>DM-4/18 35-26-M00803__56360973_56360973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17.07.2023 21:56:17</t>
        </is>
      </c>
      <c>
        <is>
          <t>18.07.2023 01:07:55</t>
        </is>
      </c>
      <c>
        <v>3.193888888</v>
      </c>
      <c>
        <v>0</v>
      </c>
      <c>
        <v>307</v>
      </c>
      <c>
        <v>0</v>
      </c>
      <c>
        <v>0</v>
      </c>
      <c>
        <v>0</v>
      </c>
      <c>
        <v>19</v>
      </c>
      <c>
        <v>0</v>
      </c>
      <c>
        <v>0</v>
      </c>
      <c>
        <v>0</v>
      </c>
      <c>
        <v>210.04405697791242</v>
      </c>
      <c>
        <v>0</v>
      </c>
      <c>
        <v>0</v>
      </c>
      <c>
        <v>0</v>
      </c>
      <c>
        <v>33.186791301262595</v>
      </c>
      <c>
        <v>0</v>
      </c>
      <c>
        <v>0</v>
      </c>
      <c>
        <v>243.230848279175</v>
      </c>
    </row>
    <row>
      <c>
        <v>2611304</v>
      </c>
      <c>
        <v>1</v>
      </c>
      <c>
        <is>
          <t>İZMİR</t>
        </is>
      </c>
      <c>
        <v>BALÇOVA</v>
      </c>
      <c>
        <is>
          <t>Dağıtım Transformatörü</t>
        </is>
      </c>
      <c>
        <v>K-228 35-07-K00228_35-07-K00228_2361892</v>
      </c>
      <c>
        <v>Hırsızlık</v>
      </c>
      <c>
        <v>Dağıtım-AG</v>
      </c>
      <c>
        <v>Uzun</v>
      </c>
      <c>
        <v>Dışsal</v>
      </c>
      <c>
        <v>Bildirimsiz</v>
      </c>
      <c>
        <is>
          <t>17.07.2023 07:23:45</t>
        </is>
      </c>
      <c>
        <is>
          <t>17.07.2023 13:36:44</t>
        </is>
      </c>
      <c>
        <v>6.216388888</v>
      </c>
      <c>
        <v>0</v>
      </c>
      <c>
        <v>36</v>
      </c>
      <c>
        <v>0</v>
      </c>
      <c>
        <v>41</v>
      </c>
      <c>
        <v>0</v>
      </c>
      <c>
        <v>33</v>
      </c>
      <c>
        <v>0</v>
      </c>
      <c>
        <v>0</v>
      </c>
      <c>
        <v>0</v>
      </c>
      <c>
        <v>97.94391260771633</v>
      </c>
      <c>
        <v>0</v>
      </c>
      <c>
        <v>272.6216573381364</v>
      </c>
      <c>
        <v>0</v>
      </c>
      <c>
        <v>520.8459547503755</v>
      </c>
      <c>
        <v>0</v>
      </c>
      <c>
        <v>0</v>
      </c>
      <c>
        <v>891.4115246962283</v>
      </c>
    </row>
    <row>
      <c>
        <v>2612286</v>
      </c>
      <c>
        <v>1</v>
      </c>
      <c>
        <is>
          <t>MANİSA</t>
        </is>
      </c>
      <c>
        <v>GÖRDES</v>
      </c>
      <c>
        <is>
          <t>OG Fideri</t>
        </is>
      </c>
      <c>
        <v>YAKAKÖY KÖK 45-75-M00067_HatBaşıAyırıcı_53135037 M05_53135037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17.07.2023 20:53:58</t>
        </is>
      </c>
      <c>
        <is>
          <t>17.07.2023 21:52:21</t>
        </is>
      </c>
      <c>
        <v>0.973055555</v>
      </c>
      <c>
        <v>0</v>
      </c>
      <c>
        <v>35</v>
      </c>
      <c>
        <v>0</v>
      </c>
      <c>
        <v>16</v>
      </c>
      <c>
        <v>0</v>
      </c>
      <c>
        <v>3</v>
      </c>
      <c>
        <v>0</v>
      </c>
      <c>
        <v>0</v>
      </c>
      <c>
        <v>0</v>
      </c>
      <c>
        <v>3.4498680963999395</v>
      </c>
      <c>
        <v>0</v>
      </c>
      <c>
        <v>11.24211577649907</v>
      </c>
      <c>
        <v>0</v>
      </c>
      <c>
        <v>0.8610918856359194</v>
      </c>
      <c>
        <v>0</v>
      </c>
      <c>
        <v>0</v>
      </c>
      <c>
        <v>15.553075758534929</v>
      </c>
    </row>
    <row>
      <c>
        <v>2611596</v>
      </c>
      <c>
        <v>1</v>
      </c>
      <c>
        <is>
          <t>MANİSA</t>
        </is>
      </c>
      <c>
        <v>SELENDİ</v>
      </c>
      <c>
        <is>
          <t>KÖK</t>
        </is>
      </c>
      <c>
        <v>OKLUİSA KÖK 45-81-M00046_ESKİN GRUP M03_71994399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17.07.2023 11:24:24</t>
        </is>
      </c>
      <c>
        <is>
          <t>17.07.2023 11:46:11</t>
        </is>
      </c>
      <c>
        <v>0.363055555</v>
      </c>
      <c>
        <v>4</v>
      </c>
      <c>
        <v>719</v>
      </c>
      <c>
        <v>0</v>
      </c>
      <c>
        <v>13</v>
      </c>
      <c>
        <v>0</v>
      </c>
      <c>
        <v>48</v>
      </c>
      <c>
        <v>0</v>
      </c>
      <c>
        <v>0</v>
      </c>
      <c>
        <v>0.3480984131088889</v>
      </c>
      <c>
        <v>33.16589778261855</v>
      </c>
      <c>
        <v>0</v>
      </c>
      <c>
        <v>2.147915994553813</v>
      </c>
      <c>
        <v>0</v>
      </c>
      <c>
        <v>7.146702383931512</v>
      </c>
      <c>
        <v>0</v>
      </c>
      <c>
        <v>0</v>
      </c>
      <c>
        <v>42.80861457421276</v>
      </c>
    </row>
    <row>
      <c>
        <v>2611413</v>
      </c>
      <c>
        <v>1</v>
      </c>
      <c>
        <is>
          <t>İZMİR</t>
        </is>
      </c>
      <c>
        <v>BAYRAKLI</v>
      </c>
      <c>
        <is>
          <t>OG Fideri</t>
        </is>
      </c>
      <c>
        <v>M-3475(YATIRIM REZERVE) 35-02-M03475_TRAFO M01_47729276</v>
      </c>
      <c>
        <v>Şebeke Yenileme ve Kapasite Artışı Çalışması</v>
      </c>
      <c>
        <v>Dağıtım-OG</v>
      </c>
      <c>
        <v>Uzun</v>
      </c>
      <c>
        <v>Şebeke işletmecisi</v>
      </c>
      <c>
        <v>Bildirimli</v>
      </c>
      <c>
        <is>
          <t>17.07.2023 09:07:04</t>
        </is>
      </c>
      <c>
        <is>
          <t>17.07.2023 20:08:03</t>
        </is>
      </c>
      <c>
        <v>11.016388888</v>
      </c>
      <c>
        <v>0</v>
      </c>
      <c>
        <v>114</v>
      </c>
      <c>
        <v>0</v>
      </c>
      <c>
        <v>0</v>
      </c>
      <c>
        <v>0</v>
      </c>
      <c>
        <v>14</v>
      </c>
      <c>
        <v>0</v>
      </c>
      <c>
        <v>0</v>
      </c>
      <c>
        <v>0</v>
      </c>
      <c>
        <v>667.2341063621325</v>
      </c>
      <c>
        <v>0</v>
      </c>
      <c>
        <v>0</v>
      </c>
      <c>
        <v>0</v>
      </c>
      <c>
        <v>1701.7555696861516</v>
      </c>
      <c>
        <v>0</v>
      </c>
      <c>
        <v>0</v>
      </c>
      <c>
        <v>2368.9896760482843</v>
      </c>
    </row>
    <row>
      <c>
        <v>2611390</v>
      </c>
      <c>
        <v>1</v>
      </c>
      <c>
        <is>
          <t>İZMİR</t>
        </is>
      </c>
      <c>
        <v>SEFERİHİSAR</v>
      </c>
      <c>
        <is>
          <t>AG Fideri</t>
        </is>
      </c>
      <c>
        <v>L-31 35-14-L00031_A_91030470_91030470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17.07.2023 09:15:11</t>
        </is>
      </c>
      <c>
        <is>
          <t>17.07.2023 10:50:30</t>
        </is>
      </c>
      <c>
        <v>1.588611111</v>
      </c>
      <c>
        <v>0</v>
      </c>
      <c>
        <v>25</v>
      </c>
      <c>
        <v>0</v>
      </c>
      <c>
        <v>24</v>
      </c>
      <c>
        <v>0</v>
      </c>
      <c>
        <v>2</v>
      </c>
      <c>
        <v>0</v>
      </c>
      <c>
        <v>0</v>
      </c>
      <c>
        <v>0</v>
      </c>
      <c>
        <v>27.81050619768815</v>
      </c>
      <c>
        <v>0</v>
      </c>
      <c>
        <v>10.809608290142256</v>
      </c>
      <c>
        <v>0</v>
      </c>
      <c>
        <v>84.31269316471227</v>
      </c>
      <c>
        <v>0</v>
      </c>
      <c>
        <v>0</v>
      </c>
      <c>
        <v>122.93280765254268</v>
      </c>
    </row>
    <row>
      <c>
        <v>2611722</v>
      </c>
      <c>
        <v>1</v>
      </c>
      <c>
        <is>
          <t>İZMİR</t>
        </is>
      </c>
      <c>
        <v>MENDERES</v>
      </c>
      <c>
        <is>
          <t>OG Fideri</t>
        </is>
      </c>
      <c>
        <v>DM-2/TR-20 35-22-M00853_TR-51 (ALTINTEPE) M01_66057503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17.07.2023 13:09:35</t>
        </is>
      </c>
      <c>
        <is>
          <t>17.07.2023 13:31:57</t>
        </is>
      </c>
      <c>
        <v>0.372777777</v>
      </c>
      <c>
        <v>0</v>
      </c>
      <c>
        <v>1054</v>
      </c>
      <c>
        <v>0</v>
      </c>
      <c>
        <v>126</v>
      </c>
      <c>
        <v>0</v>
      </c>
      <c>
        <v>115</v>
      </c>
      <c>
        <v>0</v>
      </c>
      <c>
        <v>0</v>
      </c>
      <c>
        <v>0</v>
      </c>
      <c>
        <v>175.52972709151967</v>
      </c>
      <c>
        <v>0</v>
      </c>
      <c>
        <v>50.72198877641921</v>
      </c>
      <c>
        <v>0</v>
      </c>
      <c>
        <v>56.27636767068232</v>
      </c>
      <c>
        <v>0</v>
      </c>
      <c>
        <v>0</v>
      </c>
      <c>
        <v>282.5280835386212</v>
      </c>
    </row>
    <row>
      <c>
        <v>2612031</v>
      </c>
      <c>
        <v>1</v>
      </c>
      <c>
        <is>
          <t>İZMİR</t>
        </is>
      </c>
      <c>
        <v>MENDERES</v>
      </c>
      <c>
        <is>
          <t>OG Fideri</t>
        </is>
      </c>
      <c>
        <v>ŞAŞAL TR-1 35-22-M00283_DIREK TIPI TRAFO HUCRESI H01_2111399</v>
      </c>
      <c>
        <v>Plansız Kesinti / Müdahale</v>
      </c>
      <c>
        <v>Dağıtım-OG</v>
      </c>
      <c>
        <v>Uzun</v>
      </c>
      <c>
        <v>Şebeke işletmecisi</v>
      </c>
      <c>
        <v>Bildirimsiz</v>
      </c>
      <c>
        <is>
          <t>17.07.2023 17:16:33</t>
        </is>
      </c>
      <c>
        <is>
          <t>17.07.2023 18:07:48</t>
        </is>
      </c>
      <c>
        <v>0.854166666</v>
      </c>
      <c>
        <v>0</v>
      </c>
      <c>
        <v>149</v>
      </c>
      <c>
        <v>0</v>
      </c>
      <c>
        <v>0</v>
      </c>
      <c>
        <v>0</v>
      </c>
      <c>
        <v>18</v>
      </c>
      <c>
        <v>0</v>
      </c>
      <c>
        <v>0</v>
      </c>
      <c>
        <v>0</v>
      </c>
      <c>
        <v>47.2998348861587</v>
      </c>
      <c>
        <v>0</v>
      </c>
      <c>
        <v>0</v>
      </c>
      <c>
        <v>0</v>
      </c>
      <c>
        <v>11.25387309575751</v>
      </c>
      <c>
        <v>0</v>
      </c>
      <c>
        <v>0</v>
      </c>
      <c>
        <v>58.55370798191621</v>
      </c>
    </row>
    <row>
      <c>
        <v>2611931</v>
      </c>
      <c>
        <v>1</v>
      </c>
      <c>
        <is>
          <t>MANİSA</t>
        </is>
      </c>
      <c>
        <v>ALAŞEHİR</v>
      </c>
      <c>
        <is>
          <t>DM</t>
        </is>
      </c>
      <c>
        <v>KEMALİYE DM (TR-1) 45-73-M00150_İSMETİYE M02_66716001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17.07.2023 15:53:51</t>
        </is>
      </c>
      <c>
        <is>
          <t>17.07.2023 16:47:20</t>
        </is>
      </c>
      <c>
        <v>0.891388888</v>
      </c>
      <c>
        <v>19</v>
      </c>
      <c>
        <v>378</v>
      </c>
      <c>
        <v>153</v>
      </c>
      <c>
        <v>183</v>
      </c>
      <c>
        <v>18</v>
      </c>
      <c>
        <v>33</v>
      </c>
      <c>
        <v>1</v>
      </c>
      <c>
        <v>0</v>
      </c>
      <c>
        <v>6.893313634032457</v>
      </c>
      <c>
        <v>85.49165891348771</v>
      </c>
      <c>
        <v>568.6894105805536</v>
      </c>
      <c>
        <v>455.51260685518383</v>
      </c>
      <c>
        <v>56.28199789137076</v>
      </c>
      <c>
        <v>43.44113459411452</v>
      </c>
      <c>
        <v>146.40157537500582</v>
      </c>
      <c>
        <v>0</v>
      </c>
      <c>
        <v>1362.7116978437489</v>
      </c>
    </row>
    <row>
      <c>
        <v>2612200</v>
      </c>
      <c>
        <v>1</v>
      </c>
      <c>
        <is>
          <t>İZMİR</t>
        </is>
      </c>
      <c>
        <v>SEFERİHİSAR</v>
      </c>
      <c>
        <is>
          <t>Saha Dağıtım Kutusu (SDK)</t>
        </is>
      </c>
      <c>
        <v>DM-1/TR-15 SEFERİHİSAR 35-14-M00327_A B3_5858569</v>
      </c>
      <c>
        <v>AG Yeraltı Kablo Arızası</v>
      </c>
      <c>
        <v>Dağıtım-AG</v>
      </c>
      <c>
        <v>Uzun</v>
      </c>
      <c>
        <v>Şebeke işletmecisi</v>
      </c>
      <c>
        <v>Bildirimsiz</v>
      </c>
      <c>
        <is>
          <t>17.07.2023 19:28:29</t>
        </is>
      </c>
      <c>
        <is>
          <t>17.07.2023 22:01:55</t>
        </is>
      </c>
      <c>
        <v>2.557222222</v>
      </c>
      <c>
        <v>0</v>
      </c>
      <c>
        <v>11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8.275024900441922</v>
      </c>
      <c>
        <v>0</v>
      </c>
      <c>
        <v>0</v>
      </c>
      <c>
        <v>0</v>
      </c>
      <c>
        <v>2.72989285064544</v>
      </c>
      <c>
        <v>0</v>
      </c>
      <c>
        <v>0</v>
      </c>
      <c>
        <v>11.004917751087362</v>
      </c>
    </row>
    <row>
      <c>
        <v>2612223</v>
      </c>
      <c>
        <v>1</v>
      </c>
      <c>
        <is>
          <t>MANİSA</t>
        </is>
      </c>
      <c>
        <v>SELENDİ</v>
      </c>
      <c>
        <is>
          <t>AG Fideri</t>
        </is>
      </c>
      <c>
        <v>RAMAZANLAR TR-1 45-81-M00145_A_56398843_56398843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17.07.2023 20:04:04</t>
        </is>
      </c>
      <c>
        <is>
          <t>17.07.2023 21:07:11</t>
        </is>
      </c>
      <c>
        <v>1.051944444</v>
      </c>
      <c>
        <v>0</v>
      </c>
      <c>
        <v>23</v>
      </c>
      <c>
        <v>0</v>
      </c>
      <c>
        <v>23</v>
      </c>
      <c>
        <v>0</v>
      </c>
      <c>
        <v>2</v>
      </c>
      <c>
        <v>0</v>
      </c>
      <c>
        <v>0</v>
      </c>
      <c>
        <v>0</v>
      </c>
      <c>
        <v>7.732970061957256</v>
      </c>
      <c>
        <v>0</v>
      </c>
      <c>
        <v>12.503720091063284</v>
      </c>
      <c>
        <v>0</v>
      </c>
      <c>
        <v>0.45056641052297325</v>
      </c>
      <c>
        <v>0</v>
      </c>
      <c>
        <v>0</v>
      </c>
      <c>
        <v>20.687256563543514</v>
      </c>
    </row>
    <row>
      <c>
        <v>2611513</v>
      </c>
      <c>
        <v>1</v>
      </c>
      <c>
        <is>
          <t>İZMİR</t>
        </is>
      </c>
      <c>
        <v>BUCA</v>
      </c>
      <c>
        <is>
          <t>Kullanıcı Bağlantı Hattı</t>
        </is>
      </c>
      <c>
        <v>K-3071 35-03-K03071_911206657_911206657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17.07.2023 10:23:44</t>
        </is>
      </c>
      <c>
        <is>
          <t>17.07.2023 16:59:21</t>
        </is>
      </c>
      <c>
        <v>6.593611111</v>
      </c>
      <c>
        <v>0</v>
      </c>
      <c>
        <v>3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5.307899138986618</v>
      </c>
      <c>
        <v>0</v>
      </c>
      <c>
        <v>0</v>
      </c>
      <c>
        <v>0</v>
      </c>
      <c>
        <v>0</v>
      </c>
      <c>
        <v>0</v>
      </c>
      <c>
        <v>0</v>
      </c>
      <c>
        <v>5.307899138986618</v>
      </c>
    </row>
    <row>
      <c>
        <v>2611330</v>
      </c>
      <c>
        <v>2</v>
      </c>
      <c>
        <is>
          <t>MANİSA</t>
        </is>
      </c>
      <c>
        <v>SELENDİ</v>
      </c>
      <c>
        <is>
          <t>DM</t>
        </is>
      </c>
      <c>
        <v>SELENDİ DM 45-81-M00001_SATILMIŞ M14_2321600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17.07.2023 09:36:03</t>
        </is>
      </c>
      <c>
        <is>
          <t>17.07.2023 09:57:15</t>
        </is>
      </c>
      <c>
        <v>0.353333333</v>
      </c>
      <c>
        <v>3</v>
      </c>
      <c>
        <v>1233</v>
      </c>
      <c>
        <v>1</v>
      </c>
      <c>
        <v>58</v>
      </c>
      <c>
        <v>3</v>
      </c>
      <c>
        <v>65</v>
      </c>
      <c>
        <v>0</v>
      </c>
      <c>
        <v>0</v>
      </c>
      <c>
        <v>0.23049299532</v>
      </c>
      <c>
        <v>46.072021942891205</v>
      </c>
      <c>
        <v>0.1436764173152</v>
      </c>
      <c>
        <v>10.089840278807904</v>
      </c>
      <c>
        <v>2.8288465089500954</v>
      </c>
      <c>
        <v>13.055409637667982</v>
      </c>
      <c>
        <v>0</v>
      </c>
      <c>
        <v>0</v>
      </c>
      <c>
        <v>72.42028778095238</v>
      </c>
    </row>
    <row>
      <c>
        <v>2611576</v>
      </c>
      <c>
        <v>1</v>
      </c>
      <c>
        <is>
          <t>MANİSA</t>
        </is>
      </c>
      <c>
        <v>ŞEHZADELER</v>
      </c>
      <c>
        <is>
          <t>KÖK</t>
        </is>
      </c>
      <c>
        <v>CANPAŞA KÖK 45-71-M00140_ALİ ÖRÜMLÜ M06_72246777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17.07.2023 11:09:28</t>
        </is>
      </c>
      <c>
        <is>
          <t>17.07.2023 20:11:52</t>
        </is>
      </c>
      <c>
        <v>9.04</v>
      </c>
      <c>
        <v>2</v>
      </c>
      <c>
        <v>3</v>
      </c>
      <c>
        <v>59</v>
      </c>
      <c>
        <v>37</v>
      </c>
      <c>
        <v>6</v>
      </c>
      <c>
        <v>0</v>
      </c>
      <c>
        <v>0</v>
      </c>
      <c>
        <v>0</v>
      </c>
      <c>
        <v>20.36362462762632</v>
      </c>
      <c>
        <v>21.07877609272537</v>
      </c>
      <c>
        <v>4120.970962928447</v>
      </c>
      <c>
        <v>3848.686331290236</v>
      </c>
      <c>
        <v>590.6666971204803</v>
      </c>
      <c>
        <v>0</v>
      </c>
      <c>
        <v>0</v>
      </c>
      <c>
        <v>0</v>
      </c>
      <c>
        <v>8601.766392059515</v>
      </c>
    </row>
    <row>
      <c>
        <v>2611768</v>
      </c>
      <c>
        <v>1</v>
      </c>
      <c>
        <is>
          <t>İZMİR</t>
        </is>
      </c>
      <c>
        <v>KARABURUN</v>
      </c>
      <c>
        <is>
          <t>Kullanıcı Bağlantı Hattı</t>
        </is>
      </c>
      <c>
        <v>KAMUKENT TR-3 35-21-M00041_95001214105_95001214105</v>
      </c>
      <c>
        <v>AG Box / Sdk Abone Çıkış Sigorta Atığı</v>
      </c>
      <c>
        <v>Dağıtım-AG</v>
      </c>
      <c>
        <v>Uzun</v>
      </c>
      <c>
        <v>Şebeke işletmecisi</v>
      </c>
      <c>
        <v>Bildirimsiz</v>
      </c>
      <c>
        <is>
          <t>17.07.2023 13:31:55</t>
        </is>
      </c>
      <c>
        <is>
          <t>17.07.2023 19:30:06</t>
        </is>
      </c>
      <c>
        <v>5.969722222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3.0422561882819674</v>
      </c>
      <c>
        <v>0</v>
      </c>
      <c>
        <v>0</v>
      </c>
      <c>
        <v>0</v>
      </c>
      <c>
        <v>0</v>
      </c>
      <c>
        <v>0</v>
      </c>
      <c>
        <v>0</v>
      </c>
      <c>
        <v>3.0422561882819674</v>
      </c>
    </row>
    <row>
      <c>
        <v>2611330</v>
      </c>
      <c>
        <v>1</v>
      </c>
      <c>
        <is>
          <t>MANİSA</t>
        </is>
      </c>
      <c>
        <v>SELENDİ</v>
      </c>
      <c>
        <is>
          <t>OG Fideri</t>
        </is>
      </c>
      <c>
        <v>SELENDİ DM 45-81-M00001_HatBaşıAyırıcı_53135188 M14_53135188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17.07.2023 08:04:36</t>
        </is>
      </c>
      <c>
        <is>
          <t>17.07.2023 09:36:03</t>
        </is>
      </c>
      <c>
        <v>1.524166666</v>
      </c>
      <c>
        <v>0</v>
      </c>
      <c>
        <v>181</v>
      </c>
      <c>
        <v>0</v>
      </c>
      <c>
        <v>11</v>
      </c>
      <c>
        <v>0</v>
      </c>
      <c>
        <v>23</v>
      </c>
      <c>
        <v>0</v>
      </c>
      <c>
        <v>0</v>
      </c>
      <c>
        <v>0</v>
      </c>
      <c>
        <v>32.70569157941348</v>
      </c>
      <c>
        <v>0</v>
      </c>
      <c>
        <v>3.89495640675012</v>
      </c>
      <c>
        <v>0</v>
      </c>
      <c>
        <v>20.35972776912955</v>
      </c>
      <c>
        <v>0</v>
      </c>
      <c>
        <v>0</v>
      </c>
      <c>
        <v>56.96037575529315</v>
      </c>
    </row>
    <row>
      <c>
        <v>2612183</v>
      </c>
      <c>
        <v>1</v>
      </c>
      <c>
        <is>
          <t>MANİSA</t>
        </is>
      </c>
      <c>
        <v>AKHİSAR</v>
      </c>
      <c>
        <is>
          <t>AG Fideri</t>
        </is>
      </c>
      <c>
        <v>DAYIOĞLU TR-2 45-72-L00340_C_56389963_56389963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17.07.2023 19:09:45</t>
        </is>
      </c>
      <c>
        <is>
          <t>17.07.2023 23:03:07</t>
        </is>
      </c>
      <c>
        <v>3.889444444</v>
      </c>
      <c>
        <v>0</v>
      </c>
      <c>
        <v>6</v>
      </c>
      <c>
        <v>0</v>
      </c>
      <c>
        <v>6</v>
      </c>
      <c>
        <v>0</v>
      </c>
      <c>
        <v>1</v>
      </c>
      <c>
        <v>0</v>
      </c>
      <c>
        <v>0</v>
      </c>
      <c>
        <v>0</v>
      </c>
      <c>
        <v>6.2195581362162145</v>
      </c>
      <c>
        <v>0</v>
      </c>
      <c>
        <v>16.465718209691364</v>
      </c>
      <c>
        <v>0</v>
      </c>
      <c>
        <v>6.179867494993889</v>
      </c>
      <c>
        <v>0</v>
      </c>
      <c>
        <v>0</v>
      </c>
      <c>
        <v>28.865143840901467</v>
      </c>
    </row>
    <row>
      <c>
        <v>2611307</v>
      </c>
      <c>
        <v>1</v>
      </c>
      <c>
        <is>
          <t>İZMİR</t>
        </is>
      </c>
      <c>
        <v>TORBALI</v>
      </c>
      <c>
        <is>
          <t>OG Fideri</t>
        </is>
      </c>
      <c>
        <v>DM-5/14 35-26-M00808_İZSU TERFİ İSTASYONU M01_2040596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17.07.2023 07:24:49</t>
        </is>
      </c>
      <c>
        <is>
          <t>17.07.2023 10:21:26</t>
        </is>
      </c>
      <c>
        <v>2.943611111</v>
      </c>
      <c>
        <v>0</v>
      </c>
      <c>
        <v>0</v>
      </c>
      <c>
        <v>0</v>
      </c>
      <c>
        <v>0</v>
      </c>
      <c>
        <v>1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367.4935533398848</v>
      </c>
      <c>
        <v>5.242294769619444</v>
      </c>
      <c>
        <v>0</v>
      </c>
      <c>
        <v>0</v>
      </c>
      <c>
        <v>372.7358481095042</v>
      </c>
    </row>
    <row>
      <c>
        <v>2611636</v>
      </c>
      <c>
        <v>1</v>
      </c>
      <c>
        <is>
          <t>İZMİR</t>
        </is>
      </c>
      <c>
        <v>TORBALI</v>
      </c>
      <c>
        <is>
          <t>Kullanıcı Bağlantı Hattı</t>
        </is>
      </c>
      <c>
        <v>TR-123 35-26-M00123_966033343_966033343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17.07.2023 11:48:04</t>
        </is>
      </c>
      <c>
        <is>
          <t>17.07.2023 15:23:07</t>
        </is>
      </c>
      <c>
        <v>3.584166666</v>
      </c>
      <c>
        <v>0</v>
      </c>
      <c>
        <v>4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2.4297973185136654</v>
      </c>
      <c>
        <v>0</v>
      </c>
      <c>
        <v>0</v>
      </c>
      <c>
        <v>0</v>
      </c>
      <c>
        <v>0</v>
      </c>
      <c>
        <v>0</v>
      </c>
      <c>
        <v>0</v>
      </c>
      <c>
        <v>2.4297973185136654</v>
      </c>
    </row>
    <row>
      <c>
        <v>2611287</v>
      </c>
      <c>
        <v>1</v>
      </c>
      <c>
        <is>
          <t>İZMİR</t>
        </is>
      </c>
      <c>
        <v>BUCA</v>
      </c>
      <c>
        <is>
          <t>AG Fideri</t>
        </is>
      </c>
      <c>
        <v>K-2378 35-03-K02378_A_56354801_56354801</v>
      </c>
      <c>
        <v>AG Pano Faz Sigorta Atığı</v>
      </c>
      <c>
        <v>Dağıtım-AG</v>
      </c>
      <c>
        <v>Uzun</v>
      </c>
      <c>
        <v>Şebeke işletmecisi</v>
      </c>
      <c>
        <v>Bildirimsiz</v>
      </c>
      <c>
        <is>
          <t>17.07.2023 05:54:22</t>
        </is>
      </c>
      <c>
        <is>
          <t>17.07.2023 06:47:31</t>
        </is>
      </c>
      <c>
        <v>0.885833333</v>
      </c>
      <c>
        <v>0</v>
      </c>
      <c>
        <v>93</v>
      </c>
      <c>
        <v>0</v>
      </c>
      <c>
        <v>0</v>
      </c>
      <c>
        <v>0</v>
      </c>
      <c>
        <v>11</v>
      </c>
      <c>
        <v>0</v>
      </c>
      <c>
        <v>0</v>
      </c>
      <c>
        <v>0</v>
      </c>
      <c>
        <v>13.543663768412063</v>
      </c>
      <c>
        <v>0</v>
      </c>
      <c>
        <v>0</v>
      </c>
      <c>
        <v>0</v>
      </c>
      <c>
        <v>5.22682859149792</v>
      </c>
      <c>
        <v>0</v>
      </c>
      <c>
        <v>0</v>
      </c>
      <c>
        <v>18.770492359909984</v>
      </c>
    </row>
    <row>
      <c>
        <v>2612369</v>
      </c>
      <c>
        <v>1</v>
      </c>
      <c>
        <is>
          <t>MANİSA</t>
        </is>
      </c>
      <c>
        <v>ALAŞEHİR</v>
      </c>
      <c>
        <is>
          <t>Kullanıcı Bağlantı Hattı</t>
        </is>
      </c>
      <c>
        <v>ÇAĞLAYAN TR-1 45-73-M00173_945663709_945663709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17.07.2023 23:56:26</t>
        </is>
      </c>
      <c>
        <is>
          <t>18.07.2023 02:47:02</t>
        </is>
      </c>
      <c>
        <v>2.843333333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3.1750182508945946</v>
      </c>
      <c>
        <v>0</v>
      </c>
      <c>
        <v>0</v>
      </c>
      <c>
        <v>0</v>
      </c>
      <c>
        <v>0</v>
      </c>
      <c>
        <v>0</v>
      </c>
      <c>
        <v>0</v>
      </c>
      <c>
        <v>3.1750182508945946</v>
      </c>
    </row>
    <row>
      <c>
        <v>2612346</v>
      </c>
      <c>
        <v>1</v>
      </c>
      <c>
        <is>
          <t>İZMİR</t>
        </is>
      </c>
      <c>
        <v>MENEMEN</v>
      </c>
      <c>
        <is>
          <t>Saha Dağıtım Kutusu (SDK)</t>
        </is>
      </c>
      <c>
        <v>MENEMEN DM-3/10 35-28-L00096_A A1_5878099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17.07.2023 22:55:55</t>
        </is>
      </c>
      <c>
        <is>
          <t>17.07.2023 23:42:45</t>
        </is>
      </c>
      <c>
        <v>0.780555555</v>
      </c>
      <c>
        <v>0</v>
      </c>
      <c>
        <v>148</v>
      </c>
      <c>
        <v>0</v>
      </c>
      <c>
        <v>0</v>
      </c>
      <c>
        <v>0</v>
      </c>
      <c>
        <v>6</v>
      </c>
      <c>
        <v>0</v>
      </c>
      <c>
        <v>0</v>
      </c>
      <c>
        <v>0</v>
      </c>
      <c>
        <v>26.95034162823453</v>
      </c>
      <c>
        <v>0</v>
      </c>
      <c>
        <v>0</v>
      </c>
      <c>
        <v>0</v>
      </c>
      <c>
        <v>2.9741234986346634</v>
      </c>
      <c>
        <v>0</v>
      </c>
      <c>
        <v>0</v>
      </c>
      <c>
        <v>29.924465126869194</v>
      </c>
    </row>
    <row>
      <c>
        <v>2611928</v>
      </c>
      <c>
        <v>1</v>
      </c>
      <c>
        <is>
          <t>İZMİR</t>
        </is>
      </c>
      <c>
        <v>ÇEŞME</v>
      </c>
      <c>
        <is>
          <t>DM</t>
        </is>
      </c>
      <c>
        <v>GERMİYAN İM 35-18-A00004_KARABURUN-3 (KARAREİS KÖK) M02_2064601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17.07.2023 15:45:39</t>
        </is>
      </c>
      <c>
        <is>
          <t>17.07.2023 16:22:53</t>
        </is>
      </c>
      <c>
        <v>0.620555555</v>
      </c>
      <c>
        <v>0</v>
      </c>
      <c>
        <v>468</v>
      </c>
      <c>
        <v>4</v>
      </c>
      <c>
        <v>0</v>
      </c>
      <c>
        <v>1</v>
      </c>
      <c>
        <v>12</v>
      </c>
      <c>
        <v>0</v>
      </c>
      <c>
        <v>0</v>
      </c>
      <c>
        <v>0</v>
      </c>
      <c>
        <v>113.20773010040644</v>
      </c>
      <c>
        <v>363.5722507562002</v>
      </c>
      <c>
        <v>0</v>
      </c>
      <c>
        <v>1.3987432851894446</v>
      </c>
      <c>
        <v>17.995439859696237</v>
      </c>
      <c>
        <v>0</v>
      </c>
      <c>
        <v>0</v>
      </c>
      <c>
        <v>496.17416400149233</v>
      </c>
    </row>
    <row>
      <c>
        <v>2611264</v>
      </c>
      <c>
        <v>1</v>
      </c>
      <c>
        <is>
          <t>İZMİR</t>
        </is>
      </c>
      <c>
        <v>KİRAZ</v>
      </c>
      <c>
        <is>
          <t>Dağıtım Transformatörü</t>
        </is>
      </c>
      <c>
        <v>ARKACILAR TR-2 35-31-L00038_35-31-L00038_2364541</v>
      </c>
      <c>
        <v>Yangın</v>
      </c>
      <c>
        <v>Dağıtım-AG</v>
      </c>
      <c>
        <v>Uzun</v>
      </c>
      <c>
        <v>Güvenlik</v>
      </c>
      <c>
        <v>Bildirimsiz</v>
      </c>
      <c>
        <is>
          <t>17.07.2023 03:34:35</t>
        </is>
      </c>
      <c>
        <is>
          <t>17.07.2023 06:55:42</t>
        </is>
      </c>
      <c>
        <v>3.351944444</v>
      </c>
      <c>
        <v>0</v>
      </c>
      <c>
        <v>41</v>
      </c>
      <c>
        <v>0</v>
      </c>
      <c>
        <v>21</v>
      </c>
      <c>
        <v>0</v>
      </c>
      <c>
        <v>19</v>
      </c>
      <c>
        <v>0</v>
      </c>
      <c>
        <v>0</v>
      </c>
      <c>
        <v>0</v>
      </c>
      <c>
        <v>29.710231561640708</v>
      </c>
      <c>
        <v>0</v>
      </c>
      <c>
        <v>104.0120849056601</v>
      </c>
      <c>
        <v>0</v>
      </c>
      <c>
        <v>28.063633271472533</v>
      </c>
      <c>
        <v>0</v>
      </c>
      <c>
        <v>0</v>
      </c>
      <c>
        <v>161.78594973877333</v>
      </c>
    </row>
    <row>
      <c>
        <v>2611456</v>
      </c>
      <c>
        <v>1</v>
      </c>
      <c>
        <is>
          <t>İZMİR</t>
        </is>
      </c>
      <c>
        <v>URLA</v>
      </c>
      <c>
        <is>
          <t>AG Fideri</t>
        </is>
      </c>
      <c>
        <v>GÜLBAHÇE TR-4 35-19-L00144_C_91019934_91019934</v>
      </c>
      <c>
        <v>Şebeke Yenileme ve Kapasite Artışı Çalışması</v>
      </c>
      <c>
        <v>Dağıtım-AG</v>
      </c>
      <c>
        <v>Uzun</v>
      </c>
      <c>
        <v>Şebeke işletmecisi</v>
      </c>
      <c>
        <v>Bildirimli</v>
      </c>
      <c>
        <is>
          <t>17.07.2023 10:02:38</t>
        </is>
      </c>
      <c>
        <is>
          <t>17.07.2023 18:15:35</t>
        </is>
      </c>
      <c>
        <v>8.215833333</v>
      </c>
      <c>
        <v>0</v>
      </c>
      <c>
        <v>149</v>
      </c>
      <c>
        <v>0</v>
      </c>
      <c>
        <v>0</v>
      </c>
      <c>
        <v>0</v>
      </c>
      <c>
        <v>14</v>
      </c>
      <c>
        <v>0</v>
      </c>
      <c>
        <v>0</v>
      </c>
      <c>
        <v>0</v>
      </c>
      <c>
        <v>331.57579642049353</v>
      </c>
      <c>
        <v>0</v>
      </c>
      <c>
        <v>0</v>
      </c>
      <c>
        <v>0</v>
      </c>
      <c>
        <v>116.8195939803597</v>
      </c>
      <c>
        <v>0</v>
      </c>
      <c>
        <v>0</v>
      </c>
      <c>
        <v>448.3953904008532</v>
      </c>
    </row>
    <row>
      <c>
        <v>2611393</v>
      </c>
      <c>
        <v>1</v>
      </c>
      <c>
        <is>
          <t>İZMİR</t>
        </is>
      </c>
      <c>
        <v>KONAK</v>
      </c>
      <c>
        <is>
          <t>AG Fideri</t>
        </is>
      </c>
      <c>
        <v>M-1828 35-01-M01828_B_56374740_56374740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17.07.2023 09:18:38</t>
        </is>
      </c>
      <c>
        <is>
          <t>17.07.2023 10:25:00</t>
        </is>
      </c>
      <c>
        <v>1.106111111</v>
      </c>
      <c>
        <v>0</v>
      </c>
      <c>
        <v>219</v>
      </c>
      <c>
        <v>0</v>
      </c>
      <c>
        <v>0</v>
      </c>
      <c>
        <v>0</v>
      </c>
      <c>
        <v>6</v>
      </c>
      <c>
        <v>0</v>
      </c>
      <c>
        <v>0</v>
      </c>
      <c>
        <v>0</v>
      </c>
      <c>
        <v>59.43140521872226</v>
      </c>
      <c>
        <v>0</v>
      </c>
      <c>
        <v>0</v>
      </c>
      <c>
        <v>0</v>
      </c>
      <c>
        <v>0.04042742441779344</v>
      </c>
      <c>
        <v>0</v>
      </c>
      <c>
        <v>0</v>
      </c>
      <c>
        <v>59.471832643140054</v>
      </c>
    </row>
    <row>
      <c>
        <v>2612240</v>
      </c>
      <c>
        <v>1</v>
      </c>
      <c>
        <is>
          <t>İZMİR</t>
        </is>
      </c>
      <c>
        <v>KARABAĞLAR</v>
      </c>
      <c>
        <is>
          <t>Kullanıcı Bağlantı Hattı</t>
        </is>
      </c>
      <c>
        <v>K-106 35-01-K00106_911862516_911862516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17.07.2023 20:19:35</t>
        </is>
      </c>
      <c>
        <is>
          <t>17.07.2023 22:12:49</t>
        </is>
      </c>
      <c>
        <v>1.887222222</v>
      </c>
      <c>
        <v>0</v>
      </c>
      <c>
        <v>0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24.550506450546923</v>
      </c>
      <c>
        <v>0</v>
      </c>
      <c>
        <v>0</v>
      </c>
      <c>
        <v>24.550506450546923</v>
      </c>
    </row>
    <row>
      <c>
        <v>2611439</v>
      </c>
      <c>
        <v>1</v>
      </c>
      <c>
        <is>
          <t>MANİSA</t>
        </is>
      </c>
      <c>
        <v>AKHİSAR</v>
      </c>
      <c>
        <is>
          <t>Dağıtım Transformatörü</t>
        </is>
      </c>
      <c>
        <v>TR-1/90 45-72-M00090_45-72-M00090_2364837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17.07.2023 09:35:30</t>
        </is>
      </c>
      <c>
        <is>
          <t>17.07.2023 10:19:28</t>
        </is>
      </c>
      <c>
        <v>0.732777777</v>
      </c>
      <c>
        <v>0</v>
      </c>
      <c>
        <v>0</v>
      </c>
      <c>
        <v>0</v>
      </c>
      <c>
        <v>3</v>
      </c>
      <c>
        <v>0</v>
      </c>
      <c>
        <v>34</v>
      </c>
      <c>
        <v>0</v>
      </c>
      <c>
        <v>1</v>
      </c>
      <c>
        <v>0</v>
      </c>
      <c>
        <v>0</v>
      </c>
      <c>
        <v>0</v>
      </c>
      <c>
        <v>14.89518940207536</v>
      </c>
      <c>
        <v>0</v>
      </c>
      <c>
        <v>25.763513641476237</v>
      </c>
      <c>
        <v>0</v>
      </c>
      <c>
        <v>25.804979780623974</v>
      </c>
      <c>
        <v>66.46368282417558</v>
      </c>
    </row>
    <row>
      <c>
        <v>2611980</v>
      </c>
      <c>
        <v>1</v>
      </c>
      <c>
        <is>
          <t>İZMİR</t>
        </is>
      </c>
      <c>
        <v>MENEMEN</v>
      </c>
      <c>
        <is>
          <t>Saha Dağıtım Kutusu (SDK)</t>
        </is>
      </c>
      <c>
        <v>MENEMEN DM-5/15 35-28-M00845_A A01_83736406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17.07.2023 16:31:34</t>
        </is>
      </c>
      <c>
        <is>
          <t>17.07.2023 17:15:55</t>
        </is>
      </c>
      <c>
        <v>0.739166666</v>
      </c>
      <c>
        <v>0</v>
      </c>
      <c>
        <v>43</v>
      </c>
      <c>
        <v>0</v>
      </c>
      <c>
        <v>0</v>
      </c>
      <c>
        <v>0</v>
      </c>
      <c>
        <v>31</v>
      </c>
      <c>
        <v>0</v>
      </c>
      <c>
        <v>0</v>
      </c>
      <c>
        <v>0</v>
      </c>
      <c>
        <v>8.7336621854896</v>
      </c>
      <c>
        <v>0</v>
      </c>
      <c>
        <v>0</v>
      </c>
      <c>
        <v>0</v>
      </c>
      <c>
        <v>41.00500274142207</v>
      </c>
      <c>
        <v>0</v>
      </c>
      <c>
        <v>0</v>
      </c>
      <c>
        <v>49.73866492691167</v>
      </c>
    </row>
    <row>
      <c>
        <v>2611462</v>
      </c>
      <c>
        <v>1</v>
      </c>
      <c>
        <is>
          <t>MANİSA</t>
        </is>
      </c>
      <c>
        <v>AKHİSAR</v>
      </c>
      <c>
        <is>
          <t>OG Fideri</t>
        </is>
      </c>
      <c>
        <v>DAYIOĞLU TR-1 45-72-L00339_DIREK TIPI TRAFO HUCRESI H01_2127095</v>
      </c>
      <c>
        <v>Şebeke Yenileme ve Kapasite Artışı Çalışması</v>
      </c>
      <c>
        <v>Dağıtım-OG</v>
      </c>
      <c>
        <v>Uzun</v>
      </c>
      <c>
        <v>Şebeke işletmecisi</v>
      </c>
      <c>
        <v>Bildirimli</v>
      </c>
      <c>
        <is>
          <t>17.07.2023 10:03:43</t>
        </is>
      </c>
      <c>
        <is>
          <t>17.07.2023 16:45:20</t>
        </is>
      </c>
      <c>
        <v>6.693611111</v>
      </c>
      <c>
        <v>0</v>
      </c>
      <c>
        <v>75</v>
      </c>
      <c>
        <v>0</v>
      </c>
      <c>
        <v>52</v>
      </c>
      <c>
        <v>0</v>
      </c>
      <c>
        <v>2</v>
      </c>
      <c>
        <v>0</v>
      </c>
      <c>
        <v>0</v>
      </c>
      <c>
        <v>0</v>
      </c>
      <c>
        <v>110.90046957106199</v>
      </c>
      <c>
        <v>0</v>
      </c>
      <c>
        <v>97.42190367020858</v>
      </c>
      <c>
        <v>0</v>
      </c>
      <c>
        <v>7.576738137150942</v>
      </c>
      <c>
        <v>0</v>
      </c>
      <c>
        <v>0</v>
      </c>
      <c>
        <v>215.8991113784215</v>
      </c>
    </row>
    <row>
      <c>
        <v>2612295</v>
      </c>
      <c>
        <v>1</v>
      </c>
      <c>
        <is>
          <t>İZMİR</t>
        </is>
      </c>
      <c>
        <v>KARABAĞLAR</v>
      </c>
      <c>
        <is>
          <t>AG Fideri</t>
        </is>
      </c>
      <c>
        <v>K-2786 35-01-K02786_E_56352626_56352626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17.07.2023 21:15:38</t>
        </is>
      </c>
      <c>
        <is>
          <t>18.07.2023 00:47:41</t>
        </is>
      </c>
      <c>
        <v>3.534166666</v>
      </c>
      <c>
        <v>0</v>
      </c>
      <c>
        <v>21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14.379267893446636</v>
      </c>
      <c>
        <v>0</v>
      </c>
      <c>
        <v>0</v>
      </c>
      <c>
        <v>0</v>
      </c>
      <c>
        <v>4.210076109538286</v>
      </c>
      <c>
        <v>0</v>
      </c>
      <c>
        <v>0</v>
      </c>
      <c>
        <v>18.589344002984923</v>
      </c>
    </row>
    <row>
      <c>
        <v>2612149</v>
      </c>
      <c>
        <v>1</v>
      </c>
      <c>
        <is>
          <t>İZMİR</t>
        </is>
      </c>
      <c>
        <v>SEFERİHİSAR</v>
      </c>
      <c>
        <is>
          <t>AG Fideri</t>
        </is>
      </c>
      <c>
        <v>PAYAMLI M-21 35-25-M00171_B_56377711_56377711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17.07.2023 18:40:57</t>
        </is>
      </c>
      <c>
        <is>
          <t>17.07.2023 21:25:45</t>
        </is>
      </c>
      <c>
        <v>2.746666666</v>
      </c>
      <c>
        <v>0</v>
      </c>
      <c>
        <v>130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82.4543539117024</v>
      </c>
      <c>
        <v>0</v>
      </c>
      <c>
        <v>0</v>
      </c>
      <c>
        <v>0</v>
      </c>
      <c>
        <v>68.5302219130438</v>
      </c>
      <c>
        <v>0</v>
      </c>
      <c>
        <v>0</v>
      </c>
      <c>
        <v>150.9845758247462</v>
      </c>
    </row>
    <row>
      <c>
        <v>2611608</v>
      </c>
      <c>
        <v>1</v>
      </c>
      <c>
        <is>
          <t>İZMİR</t>
        </is>
      </c>
      <c>
        <v>TORBALI</v>
      </c>
      <c>
        <is>
          <t>OG Fideri</t>
        </is>
      </c>
      <c>
        <v>DM-5/14 35-26-M00808_İZSU TERFİ İSTASYONU M01_2040596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17.07.2023 11:32:03</t>
        </is>
      </c>
      <c>
        <is>
          <t>17.07.2023 12:24:50</t>
        </is>
      </c>
      <c>
        <v>0.879722222</v>
      </c>
      <c>
        <v>0</v>
      </c>
      <c>
        <v>0</v>
      </c>
      <c>
        <v>0</v>
      </c>
      <c>
        <v>0</v>
      </c>
      <c>
        <v>1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134.17656866169216</v>
      </c>
      <c>
        <v>2.043940533203333</v>
      </c>
      <c>
        <v>0</v>
      </c>
      <c>
        <v>0</v>
      </c>
      <c>
        <v>136.2205091948955</v>
      </c>
    </row>
    <row>
      <c>
        <v>2611525</v>
      </c>
      <c>
        <v>1</v>
      </c>
      <c>
        <is>
          <t>İZMİR</t>
        </is>
      </c>
      <c>
        <v>BAYRAKLI</v>
      </c>
      <c>
        <is>
          <t>TM Fideri</t>
        </is>
      </c>
      <c>
        <v>PİYALE TM 35-02-A00007_PİYALE-19 K25_2310582</v>
      </c>
      <c>
        <v>Manevra</v>
      </c>
      <c>
        <v>Dağıtım-OG</v>
      </c>
      <c>
        <v>Kısa</v>
      </c>
      <c>
        <v>Şebeke işletmecisi</v>
      </c>
      <c>
        <v>Bildirimsiz</v>
      </c>
      <c>
        <is>
          <t>17.07.2023 10:42:35</t>
        </is>
      </c>
      <c>
        <is>
          <t>17.07.2023 10:45:00</t>
        </is>
      </c>
      <c>
        <v>0.040277777</v>
      </c>
      <c>
        <v>0</v>
      </c>
      <c>
        <v>5613</v>
      </c>
      <c>
        <v>0</v>
      </c>
      <c>
        <v>0</v>
      </c>
      <c>
        <v>6</v>
      </c>
      <c>
        <v>523</v>
      </c>
      <c>
        <v>2</v>
      </c>
      <c>
        <v>0</v>
      </c>
      <c>
        <v>0</v>
      </c>
      <c>
        <v>55.95941259022971</v>
      </c>
      <c>
        <v>0</v>
      </c>
      <c>
        <v>0</v>
      </c>
      <c>
        <v>6.703506081662205</v>
      </c>
      <c>
        <v>32.434669111725235</v>
      </c>
      <c>
        <v>32.93714132808317</v>
      </c>
      <c>
        <v>0</v>
      </c>
      <c>
        <v>128.0347291117003</v>
      </c>
    </row>
    <row>
      <c>
        <v>2611479</v>
      </c>
      <c>
        <v>1</v>
      </c>
      <c>
        <is>
          <t>MANİSA</t>
        </is>
      </c>
      <c>
        <v>SARUHANLI</v>
      </c>
      <c>
        <is>
          <t>OG Fideri</t>
        </is>
      </c>
      <c>
        <v>HALİTPAŞA TR-6 45-80-M00062_HALİTPAŞA TR-12 M03_72189836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17.07.2023 10:10:41</t>
        </is>
      </c>
      <c>
        <is>
          <t>17.07.2023 11:26:41</t>
        </is>
      </c>
      <c>
        <v>1.266666666</v>
      </c>
      <c>
        <v>0</v>
      </c>
      <c>
        <v>196</v>
      </c>
      <c>
        <v>0</v>
      </c>
      <c>
        <v>1</v>
      </c>
      <c>
        <v>0</v>
      </c>
      <c>
        <v>14</v>
      </c>
      <c>
        <v>0</v>
      </c>
      <c>
        <v>0</v>
      </c>
      <c>
        <v>0</v>
      </c>
      <c>
        <v>41.63148072497927</v>
      </c>
      <c>
        <v>0</v>
      </c>
      <c>
        <v>2.635022419072423</v>
      </c>
      <c>
        <v>0</v>
      </c>
      <c>
        <v>18.120596997160145</v>
      </c>
      <c>
        <v>0</v>
      </c>
      <c>
        <v>0</v>
      </c>
      <c>
        <v>62.38710014121183</v>
      </c>
    </row>
    <row>
      <c>
        <v>2611665</v>
      </c>
      <c>
        <v>1</v>
      </c>
      <c>
        <is>
          <t>İZMİR</t>
        </is>
      </c>
      <c>
        <v>KEMALPAŞA</v>
      </c>
      <c>
        <is>
          <t>KÖK</t>
        </is>
      </c>
      <c>
        <v>YENMİŞ KÖK 35-27-M00366_KEMALPAŞA T.M. M02_72163650</v>
      </c>
      <c>
        <v>OG Fider Açması</v>
      </c>
      <c>
        <v>Dağıtım-OG</v>
      </c>
      <c>
        <v>Kısa</v>
      </c>
      <c>
        <v>Şebeke işletmecisi</v>
      </c>
      <c>
        <v>Bildirimsiz</v>
      </c>
      <c>
        <is>
          <t>17.07.2023 12:20:21</t>
        </is>
      </c>
      <c>
        <is>
          <t>17.07.2023 12:23:05</t>
        </is>
      </c>
      <c>
        <v>0.045555555</v>
      </c>
      <c>
        <v>20</v>
      </c>
      <c>
        <v>3583</v>
      </c>
      <c>
        <v>65</v>
      </c>
      <c>
        <v>51</v>
      </c>
      <c>
        <v>105</v>
      </c>
      <c>
        <v>338</v>
      </c>
      <c>
        <v>25</v>
      </c>
      <c>
        <v>0</v>
      </c>
      <c>
        <v>0.384245972127192</v>
      </c>
      <c>
        <v>38.89696011366934</v>
      </c>
      <c>
        <v>9.668451034792856</v>
      </c>
      <c>
        <v>1.7482866316884231</v>
      </c>
      <c>
        <v>93.6097773254983</v>
      </c>
      <c>
        <v>12.985143753472633</v>
      </c>
      <c>
        <v>140.76788926475555</v>
      </c>
      <c>
        <v>0</v>
      </c>
      <c>
        <v>298.0607540960043</v>
      </c>
    </row>
    <row>
      <c>
        <v>2611671</v>
      </c>
      <c>
        <v>1</v>
      </c>
      <c>
        <is>
          <t>MANİSA</t>
        </is>
      </c>
      <c>
        <v>SOMA</v>
      </c>
      <c>
        <is>
          <t>OG Fideri</t>
        </is>
      </c>
      <c>
        <v>SOMA KÖYLER DM-2 45-82-M00125_HatBaşıAyırıcı_89955574 M08_89955574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17.07.2023 10:59:10</t>
        </is>
      </c>
      <c>
        <is>
          <t>17.07.2023 15:26:18</t>
        </is>
      </c>
      <c>
        <v>4.452222222</v>
      </c>
      <c>
        <v>0</v>
      </c>
      <c>
        <v>291</v>
      </c>
      <c>
        <v>0</v>
      </c>
      <c>
        <v>1</v>
      </c>
      <c>
        <v>2</v>
      </c>
      <c>
        <v>17</v>
      </c>
      <c>
        <v>0</v>
      </c>
      <c>
        <v>0</v>
      </c>
      <c>
        <v>0</v>
      </c>
      <c>
        <v>182.93325218956846</v>
      </c>
      <c>
        <v>0</v>
      </c>
      <c>
        <v>1.706360467623305</v>
      </c>
      <c>
        <v>18.442637629585835</v>
      </c>
      <c>
        <v>68.70107345903858</v>
      </c>
      <c>
        <v>0</v>
      </c>
      <c>
        <v>0</v>
      </c>
      <c>
        <v>271.78332374581623</v>
      </c>
    </row>
    <row>
      <c>
        <v>2612358</v>
      </c>
      <c>
        <v>1</v>
      </c>
      <c>
        <is>
          <t>MANİSA</t>
        </is>
      </c>
      <c>
        <v>ALAŞEHİR</v>
      </c>
      <c>
        <is>
          <t>AG Fideri</t>
        </is>
      </c>
      <c>
        <v>ŞAHYAR TR-421 TARIMSAL SULAMA 45-73-M00942_A_91087640_91087640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17.07.2023 23:24:11</t>
        </is>
      </c>
      <c>
        <is>
          <t>18.07.2023 02:15:20</t>
        </is>
      </c>
      <c>
        <v>2.8525</v>
      </c>
      <c>
        <v>0</v>
      </c>
      <c>
        <v>3</v>
      </c>
      <c>
        <v>0</v>
      </c>
      <c>
        <v>12</v>
      </c>
      <c>
        <v>0</v>
      </c>
      <c>
        <v>0</v>
      </c>
      <c>
        <v>0</v>
      </c>
      <c>
        <v>0</v>
      </c>
      <c>
        <v>0</v>
      </c>
      <c>
        <v>6.796781857915032</v>
      </c>
      <c>
        <v>0</v>
      </c>
      <c>
        <v>254.5174241811908</v>
      </c>
      <c>
        <v>0</v>
      </c>
      <c>
        <v>0</v>
      </c>
      <c>
        <v>0</v>
      </c>
      <c>
        <v>0</v>
      </c>
      <c>
        <v>261.31420603910584</v>
      </c>
    </row>
    <row>
      <c>
        <v>2611353</v>
      </c>
      <c>
        <v>1</v>
      </c>
      <c>
        <is>
          <t>İZMİR</t>
        </is>
      </c>
      <c>
        <v>MENEMEN</v>
      </c>
      <c>
        <is>
          <t>TM Fideri</t>
        </is>
      </c>
      <c>
        <v>ULUCAK TM 35-28-A00002_KOYUNDERE M13_2313760</v>
      </c>
      <c>
        <v>OG Yeraltı Kablo Arızası</v>
      </c>
      <c>
        <v>Dağıtım-OG</v>
      </c>
      <c>
        <v>Uzun</v>
      </c>
      <c>
        <v>Şebeke işletmecisi</v>
      </c>
      <c>
        <v>Bildirimsiz</v>
      </c>
      <c>
        <is>
          <t>17.07.2023 08:36:32</t>
        </is>
      </c>
      <c>
        <is>
          <t>17.07.2023 12:58:05</t>
        </is>
      </c>
      <c>
        <v>4.359166666</v>
      </c>
      <c>
        <v>1</v>
      </c>
      <c>
        <v>1793</v>
      </c>
      <c>
        <v>8</v>
      </c>
      <c>
        <v>12</v>
      </c>
      <c>
        <v>32</v>
      </c>
      <c>
        <v>222</v>
      </c>
      <c>
        <v>11</v>
      </c>
      <c>
        <v>11</v>
      </c>
      <c>
        <v>2.3276460596595445</v>
      </c>
      <c>
        <v>1921.3535418506901</v>
      </c>
      <c>
        <v>295.8965843432255</v>
      </c>
      <c>
        <v>25.886637830295754</v>
      </c>
      <c>
        <v>2271.727521368537</v>
      </c>
      <c>
        <v>1983.2318677156813</v>
      </c>
      <c>
        <v>15017.648234195862</v>
      </c>
      <c>
        <v>2386.8008170894136</v>
      </c>
      <c>
        <v>23904.872850453365</v>
      </c>
    </row>
    <row>
      <c>
        <v>2612229</v>
      </c>
      <c>
        <v>1</v>
      </c>
      <c>
        <is>
          <t>İZMİR</t>
        </is>
      </c>
      <c>
        <v>ALİAĞA</v>
      </c>
      <c>
        <is>
          <t>AG Fideri</t>
        </is>
      </c>
      <c>
        <v>YENİ ŞAKRAN TR-19 35-17-M00216_A_83693660_83693660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17.07.2023 20:07:56</t>
        </is>
      </c>
      <c>
        <is>
          <t>17.07.2023 22:12:49</t>
        </is>
      </c>
      <c>
        <v>2.081388888</v>
      </c>
      <c>
        <v>0</v>
      </c>
      <c>
        <v>48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27.33392450402911</v>
      </c>
      <c>
        <v>0</v>
      </c>
      <c>
        <v>0</v>
      </c>
      <c>
        <v>0</v>
      </c>
      <c>
        <v>5.067800520319836</v>
      </c>
      <c>
        <v>0</v>
      </c>
      <c>
        <v>0</v>
      </c>
      <c>
        <v>32.40172502434895</v>
      </c>
    </row>
    <row>
      <c>
        <v>2611565</v>
      </c>
      <c>
        <v>1</v>
      </c>
      <c>
        <is>
          <t>MANİSA</t>
        </is>
      </c>
      <c>
        <v>AKHİSAR</v>
      </c>
      <c>
        <is>
          <t>Dağıtım Transformatörü</t>
        </is>
      </c>
      <c>
        <v>TR-1/90 45-72-M00090_45-72-M00090_2364837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17.07.2023 11:08:30</t>
        </is>
      </c>
      <c>
        <is>
          <t>17.07.2023 11:49:48</t>
        </is>
      </c>
      <c>
        <v>0.688333333</v>
      </c>
      <c>
        <v>0</v>
      </c>
      <c>
        <v>0</v>
      </c>
      <c>
        <v>0</v>
      </c>
      <c>
        <v>3</v>
      </c>
      <c>
        <v>0</v>
      </c>
      <c>
        <v>34</v>
      </c>
      <c>
        <v>0</v>
      </c>
      <c>
        <v>1</v>
      </c>
      <c>
        <v>0</v>
      </c>
      <c>
        <v>0</v>
      </c>
      <c>
        <v>0</v>
      </c>
      <c>
        <v>13.992958559297207</v>
      </c>
      <c>
        <v>0</v>
      </c>
      <c>
        <v>26.33325294879636</v>
      </c>
      <c>
        <v>0</v>
      </c>
      <c>
        <v>25.951819258252684</v>
      </c>
      <c>
        <v>66.27803076634625</v>
      </c>
    </row>
    <row>
      <c>
        <v>2611588</v>
      </c>
      <c>
        <v>1</v>
      </c>
      <c>
        <is>
          <t>İZMİR</t>
        </is>
      </c>
      <c>
        <v>BORNOVA</v>
      </c>
      <c>
        <is>
          <t>Kullanıcı Bağlantı Hattı</t>
        </is>
      </c>
      <c>
        <v>K-4481 35-02-K04481_99786917_99786917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17.07.2023 11:09:44</t>
        </is>
      </c>
      <c>
        <is>
          <t>17.07.2023 13:24:15</t>
        </is>
      </c>
      <c>
        <v>2.241944444</v>
      </c>
      <c>
        <v>0</v>
      </c>
      <c>
        <v>0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2.2952306924994987</v>
      </c>
      <c>
        <v>0</v>
      </c>
      <c>
        <v>0</v>
      </c>
      <c>
        <v>2.2952306924994987</v>
      </c>
    </row>
    <row>
      <c>
        <v>2611502</v>
      </c>
      <c>
        <v>1</v>
      </c>
      <c>
        <is>
          <t>İZMİR</t>
        </is>
      </c>
      <c>
        <v>KEMALPAŞA</v>
      </c>
      <c>
        <is>
          <t>KÖK</t>
        </is>
      </c>
      <c>
        <v>BAĞYURDU KÖK 35-27-L00239_HALİLBEYLİ TR-1 KÖK L04_72157252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17.07.2023 10:21:41</t>
        </is>
      </c>
      <c>
        <is>
          <t>17.07.2023 10:38:00</t>
        </is>
      </c>
      <c>
        <v>0.271944444</v>
      </c>
      <c>
        <v>4</v>
      </c>
      <c>
        <v>839</v>
      </c>
      <c>
        <v>17</v>
      </c>
      <c>
        <v>94</v>
      </c>
      <c>
        <v>5</v>
      </c>
      <c>
        <v>190</v>
      </c>
      <c>
        <v>2</v>
      </c>
      <c>
        <v>0</v>
      </c>
      <c>
        <v>0.24749665203076732</v>
      </c>
      <c>
        <v>46.57077220887145</v>
      </c>
      <c>
        <v>9.593273104798863</v>
      </c>
      <c>
        <v>19.126295913914838</v>
      </c>
      <c>
        <v>2.070851811216515</v>
      </c>
      <c>
        <v>29.707291238155236</v>
      </c>
      <c>
        <v>11.741886161874698</v>
      </c>
      <c>
        <v>0</v>
      </c>
      <c>
        <v>119.05786709086237</v>
      </c>
    </row>
    <row>
      <c>
        <v>2611894</v>
      </c>
      <c>
        <v>1</v>
      </c>
      <c>
        <is>
          <t>MANİSA</t>
        </is>
      </c>
      <c>
        <v>TURGUTLU</v>
      </c>
      <c>
        <is>
          <t>AG Fideri</t>
        </is>
      </c>
      <c>
        <v>TR-2/76 45-83-M00774_C_56396349_56396349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17.07.2023 15:10:40</t>
        </is>
      </c>
      <c>
        <is>
          <t>17.07.2023 15:54:53</t>
        </is>
      </c>
      <c>
        <v>0.736944444</v>
      </c>
      <c>
        <v>0</v>
      </c>
      <c>
        <v>93</v>
      </c>
      <c>
        <v>0</v>
      </c>
      <c>
        <v>0</v>
      </c>
      <c>
        <v>0</v>
      </c>
      <c>
        <v>11</v>
      </c>
      <c>
        <v>0</v>
      </c>
      <c>
        <v>0</v>
      </c>
      <c>
        <v>0</v>
      </c>
      <c>
        <v>13.224530017459909</v>
      </c>
      <c>
        <v>0</v>
      </c>
      <c>
        <v>0</v>
      </c>
      <c>
        <v>0</v>
      </c>
      <c>
        <v>10.917864164641294</v>
      </c>
      <c>
        <v>0</v>
      </c>
      <c>
        <v>0</v>
      </c>
      <c>
        <v>24.142394182101203</v>
      </c>
    </row>
    <row>
      <c>
        <v>2612129</v>
      </c>
      <c>
        <v>1</v>
      </c>
      <c>
        <is>
          <t>MANİSA</t>
        </is>
      </c>
      <c>
        <v>SARIGÖL</v>
      </c>
      <c>
        <is>
          <t>AG Fideri</t>
        </is>
      </c>
      <c>
        <v>BEREKETLİ TR-1 45-79-M00323_C_56404698_56404698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17.07.2023 18:27:22</t>
        </is>
      </c>
      <c>
        <is>
          <t>17.07.2023 19:40:53</t>
        </is>
      </c>
      <c>
        <v>1.225277777</v>
      </c>
      <c>
        <v>0</v>
      </c>
      <c>
        <v>89</v>
      </c>
      <c>
        <v>0</v>
      </c>
      <c>
        <v>1</v>
      </c>
      <c>
        <v>0</v>
      </c>
      <c>
        <v>4</v>
      </c>
      <c>
        <v>0</v>
      </c>
      <c>
        <v>0</v>
      </c>
      <c>
        <v>0</v>
      </c>
      <c>
        <v>25.71114294962519</v>
      </c>
      <c>
        <v>0</v>
      </c>
      <c>
        <v>2.3396807816562264</v>
      </c>
      <c>
        <v>0</v>
      </c>
      <c>
        <v>0.6118488705775875</v>
      </c>
      <c>
        <v>0</v>
      </c>
      <c>
        <v>0</v>
      </c>
      <c>
        <v>28.662672601859008</v>
      </c>
    </row>
    <row>
      <c>
        <v>2612192</v>
      </c>
      <c>
        <v>1</v>
      </c>
      <c>
        <is>
          <t>MANİSA</t>
        </is>
      </c>
      <c>
        <v>ALAŞEHİR</v>
      </c>
      <c>
        <is>
          <t>OG Fideri</t>
        </is>
      </c>
      <c>
        <v>KAVAKLIDERE TR-410 TARIMSAL SULAMA 45-73-M01014_DIREK TIPI TRAFO HUCRESI H01_2087100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17.07.2023 19:29:14</t>
        </is>
      </c>
      <c>
        <is>
          <t>17.07.2023 20:05:38</t>
        </is>
      </c>
      <c>
        <v>0.606666666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42.42983066233075</v>
      </c>
      <c>
        <v>0</v>
      </c>
      <c>
        <v>0</v>
      </c>
      <c>
        <v>0</v>
      </c>
      <c>
        <v>0</v>
      </c>
      <c>
        <v>42.42983066233075</v>
      </c>
    </row>
    <row>
      <c>
        <v>2612086</v>
      </c>
      <c>
        <v>1</v>
      </c>
      <c>
        <is>
          <t>MANİSA</t>
        </is>
      </c>
      <c>
        <v>YUNUSEMRE</v>
      </c>
      <c>
        <is>
          <t>OG Fideri</t>
        </is>
      </c>
      <c>
        <v>DM-18/07 45-71-M02377_TURGUTALP M03_83785548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17.07.2023 17:51:50</t>
        </is>
      </c>
      <c>
        <is>
          <t>17.07.2023 18:13:41</t>
        </is>
      </c>
      <c>
        <v>0.364166666</v>
      </c>
      <c>
        <v>4</v>
      </c>
      <c>
        <v>241</v>
      </c>
      <c>
        <v>16</v>
      </c>
      <c>
        <v>11</v>
      </c>
      <c>
        <v>3</v>
      </c>
      <c>
        <v>7</v>
      </c>
      <c>
        <v>0</v>
      </c>
      <c>
        <v>0</v>
      </c>
      <c>
        <v>19.545608515672203</v>
      </c>
      <c>
        <v>15.79186981900302</v>
      </c>
      <c>
        <v>2.6773584254913345</v>
      </c>
      <c>
        <v>1.9520430612060555</v>
      </c>
      <c>
        <v>1.442666452616842</v>
      </c>
      <c>
        <v>1.1304530811404998</v>
      </c>
      <c>
        <v>0</v>
      </c>
      <c>
        <v>0</v>
      </c>
      <c>
        <v>42.53999935512996</v>
      </c>
    </row>
    <row>
      <c>
        <v>2612292</v>
      </c>
      <c>
        <v>1</v>
      </c>
      <c>
        <is>
          <t>MANİSA</t>
        </is>
      </c>
      <c>
        <v>KIRKAĞAÇ</v>
      </c>
      <c>
        <is>
          <t>AG Fideri</t>
        </is>
      </c>
      <c>
        <v>BOSTANCI TR-1 45-76-L00025_A_56388523_56388523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17.07.2023 21:12:25</t>
        </is>
      </c>
      <c>
        <is>
          <t>17.07.2023 22:04:06</t>
        </is>
      </c>
      <c>
        <v>0.861388888</v>
      </c>
      <c>
        <v>0</v>
      </c>
      <c>
        <v>16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2.028915041645524</v>
      </c>
      <c>
        <v>0</v>
      </c>
      <c>
        <v>0</v>
      </c>
      <c>
        <v>0</v>
      </c>
      <c>
        <v>0</v>
      </c>
      <c>
        <v>0</v>
      </c>
      <c>
        <v>0</v>
      </c>
      <c>
        <v>2.028915041645524</v>
      </c>
    </row>
    <row>
      <c>
        <v>2611296</v>
      </c>
      <c>
        <v>1</v>
      </c>
      <c>
        <is>
          <t>MANİSA</t>
        </is>
      </c>
      <c>
        <v>TURGUTLU</v>
      </c>
      <c>
        <is>
          <t>DM</t>
        </is>
      </c>
      <c>
        <v>DERBENT İM-DM 45-83-A00004_MANİSA-2 M12_2097148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17.07.2023 07:06:49</t>
        </is>
      </c>
      <c>
        <is>
          <t>17.07.2023 07:16:16</t>
        </is>
      </c>
      <c>
        <v>0.1575</v>
      </c>
      <c>
        <v>2</v>
      </c>
      <c>
        <v>1</v>
      </c>
      <c>
        <v>101</v>
      </c>
      <c>
        <v>1</v>
      </c>
      <c>
        <v>12</v>
      </c>
      <c>
        <v>0</v>
      </c>
      <c>
        <v>0</v>
      </c>
      <c>
        <v>0</v>
      </c>
      <c>
        <v>0.09904170408496875</v>
      </c>
      <c>
        <v>0.26100320701028173</v>
      </c>
      <c>
        <v>28.11104879738752</v>
      </c>
      <c>
        <v>0.40265335656</v>
      </c>
      <c>
        <v>2.5747022413516953</v>
      </c>
      <c>
        <v>0</v>
      </c>
      <c>
        <v>0</v>
      </c>
      <c>
        <v>0</v>
      </c>
      <c>
        <v>31.448449306394465</v>
      </c>
    </row>
    <row>
      <c>
        <v>2612269</v>
      </c>
      <c>
        <v>1</v>
      </c>
      <c>
        <is>
          <t>İZMİR</t>
        </is>
      </c>
      <c>
        <v>MENEMEN</v>
      </c>
      <c>
        <is>
          <t>AG Fideri</t>
        </is>
      </c>
      <c>
        <v>ÇAVUŞKÖY TR-2 35-28-M00347_A_65498671_65498671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17.07.2023 20:44:24</t>
        </is>
      </c>
      <c>
        <is>
          <t>17.07.2023 22:53:36</t>
        </is>
      </c>
      <c>
        <v>2.153333333</v>
      </c>
      <c>
        <v>0</v>
      </c>
      <c>
        <v>22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10.918276807099819</v>
      </c>
      <c>
        <v>0</v>
      </c>
      <c>
        <v>0</v>
      </c>
      <c>
        <v>0</v>
      </c>
      <c>
        <v>3.663540370417532</v>
      </c>
      <c>
        <v>0</v>
      </c>
      <c>
        <v>0</v>
      </c>
      <c>
        <v>14.581817177517351</v>
      </c>
    </row>
    <row>
      <c>
        <v>2611499</v>
      </c>
      <c>
        <v>2</v>
      </c>
      <c>
        <is>
          <t>MANİSA</t>
        </is>
      </c>
      <c>
        <v>ALAŞEHİR</v>
      </c>
      <c>
        <is>
          <t>OG Fideri</t>
        </is>
      </c>
      <c>
        <v>KENT BETON A.Ş. ÖZEL TR 45-73-M00563Ö_DIREK TIPI TRAFO HUCRESI H01_2093701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17.07.2023 11:31:32</t>
        </is>
      </c>
      <c>
        <is>
          <t>17.07.2023 12:58:55</t>
        </is>
      </c>
      <c>
        <v>1.456388888</v>
      </c>
      <c>
        <v>0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21.164189843067142</v>
      </c>
      <c>
        <v>0</v>
      </c>
      <c>
        <v>0</v>
      </c>
      <c>
        <v>0</v>
      </c>
      <c>
        <v>21.164189843067142</v>
      </c>
    </row>
    <row>
      <c>
        <v>2612123</v>
      </c>
      <c>
        <v>1</v>
      </c>
      <c>
        <is>
          <t>İZMİR</t>
        </is>
      </c>
      <c>
        <v>ALİAĞA</v>
      </c>
      <c>
        <is>
          <t>TM Fideri</t>
        </is>
      </c>
      <c>
        <v>ALMAK TM 35-17-A00003_YENİFOÇA-2 M28_2307152</v>
      </c>
      <c>
        <v>Şebeke Yenileme ve Kapasite Artışı Çalışması</v>
      </c>
      <c>
        <v>Dağıtım-OG</v>
      </c>
      <c>
        <v>Uzun</v>
      </c>
      <c>
        <v>Şebeke işletmecisi</v>
      </c>
      <c>
        <v>Bildirimli</v>
      </c>
      <c>
        <is>
          <t>17.07.2023 17:43:55</t>
        </is>
      </c>
      <c>
        <is>
          <t>17.07.2023 18:59:59</t>
        </is>
      </c>
      <c>
        <v>1.267777777</v>
      </c>
      <c>
        <v>8</v>
      </c>
      <c>
        <v>783</v>
      </c>
      <c>
        <v>0</v>
      </c>
      <c>
        <v>16</v>
      </c>
      <c>
        <v>14</v>
      </c>
      <c>
        <v>86</v>
      </c>
      <c>
        <v>1</v>
      </c>
      <c>
        <v>0</v>
      </c>
      <c>
        <v>23.224069991172662</v>
      </c>
      <c>
        <v>259.7861661755681</v>
      </c>
      <c>
        <v>0</v>
      </c>
      <c>
        <v>7.27642694628478</v>
      </c>
      <c>
        <v>186.614882179328</v>
      </c>
      <c>
        <v>112.45065774725167</v>
      </c>
      <c>
        <v>134.83601490349832</v>
      </c>
      <c>
        <v>0</v>
      </c>
      <c>
        <v>724.1882179431036</v>
      </c>
    </row>
    <row>
      <c>
        <v>2611290</v>
      </c>
      <c>
        <v>1</v>
      </c>
      <c>
        <is>
          <t>MANİSA</t>
        </is>
      </c>
      <c>
        <v>SARIGÖL</v>
      </c>
      <c>
        <is>
          <t>DM</t>
        </is>
      </c>
      <c>
        <v>SARIGÖL DM 45-79-M00069_SELİMİYE FİDERİ M18_2076606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17.07.2023 06:05:10</t>
        </is>
      </c>
      <c>
        <is>
          <t>17.07.2023 06:46:07</t>
        </is>
      </c>
      <c>
        <v>0.6825</v>
      </c>
      <c>
        <v>2</v>
      </c>
      <c>
        <v>1022</v>
      </c>
      <c>
        <v>17</v>
      </c>
      <c>
        <v>244</v>
      </c>
      <c>
        <v>1</v>
      </c>
      <c>
        <v>60</v>
      </c>
      <c>
        <v>0</v>
      </c>
      <c>
        <v>0</v>
      </c>
      <c>
        <v>0.20724419898000002</v>
      </c>
      <c>
        <v>107.16390192380327</v>
      </c>
      <c>
        <v>71.30922911212356</v>
      </c>
      <c>
        <v>625.5227895863659</v>
      </c>
      <c>
        <v>0.8798989434447031</v>
      </c>
      <c>
        <v>13.5049130151936</v>
      </c>
      <c>
        <v>0</v>
      </c>
      <c>
        <v>0</v>
      </c>
      <c>
        <v>818.587976779911</v>
      </c>
    </row>
    <row>
      <c>
        <v>2611313</v>
      </c>
      <c>
        <v>1</v>
      </c>
      <c>
        <is>
          <t>MANİSA</t>
        </is>
      </c>
      <c>
        <v>YUNUSEMRE</v>
      </c>
      <c>
        <is>
          <t>OG Fideri</t>
        </is>
      </c>
      <c>
        <v>EVRENOS TR-3 45-71-M01411_DIREK TIPI TRAFO HUCRESI H01_2083328</v>
      </c>
      <c>
        <v>OG Ayırıcı Arızası</v>
      </c>
      <c>
        <v>Dağıtım-OG</v>
      </c>
      <c>
        <v>Uzun</v>
      </c>
      <c>
        <v>Şebeke işletmecisi</v>
      </c>
      <c>
        <v>Bildirimsiz</v>
      </c>
      <c>
        <is>
          <t>17.07.2023 07:36:29</t>
        </is>
      </c>
      <c>
        <is>
          <t>17.07.2023 17:16:31</t>
        </is>
      </c>
      <c>
        <v>9.667222222</v>
      </c>
      <c>
        <v>0</v>
      </c>
      <c>
        <v>321</v>
      </c>
      <c>
        <v>0</v>
      </c>
      <c>
        <v>3</v>
      </c>
      <c>
        <v>0</v>
      </c>
      <c>
        <v>24</v>
      </c>
      <c>
        <v>0</v>
      </c>
      <c>
        <v>0</v>
      </c>
      <c>
        <v>0</v>
      </c>
      <c>
        <v>631.5791180189726</v>
      </c>
      <c>
        <v>0</v>
      </c>
      <c>
        <v>59.01656440973555</v>
      </c>
      <c>
        <v>0</v>
      </c>
      <c>
        <v>311.1744804311936</v>
      </c>
      <c>
        <v>0</v>
      </c>
      <c>
        <v>0</v>
      </c>
      <c>
        <v>1001.7701628599018</v>
      </c>
    </row>
    <row>
      <c>
        <v>2611668</v>
      </c>
      <c>
        <v>1</v>
      </c>
      <c>
        <is>
          <t>MANİSA</t>
        </is>
      </c>
      <c>
        <v>ALAŞEHİR</v>
      </c>
      <c>
        <is>
          <t>KÖK</t>
        </is>
      </c>
      <c>
        <v>BADINCA KÖK 45-73-M00341_CABBAR DM KÖYLER GİRİŞ M05_75912952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17.07.2023 12:28:05</t>
        </is>
      </c>
      <c>
        <is>
          <t>17.07.2023 13:52:16</t>
        </is>
      </c>
      <c>
        <v>1.403055555</v>
      </c>
      <c>
        <v>0</v>
      </c>
      <c>
        <v>108</v>
      </c>
      <c>
        <v>8</v>
      </c>
      <c>
        <v>62</v>
      </c>
      <c>
        <v>1</v>
      </c>
      <c>
        <v>3</v>
      </c>
      <c>
        <v>0</v>
      </c>
      <c>
        <v>0</v>
      </c>
      <c>
        <v>0</v>
      </c>
      <c>
        <v>55.002963379216844</v>
      </c>
      <c>
        <v>42.997202720763696</v>
      </c>
      <c>
        <v>91.15476155617033</v>
      </c>
      <c>
        <v>1.488558655162282</v>
      </c>
      <c>
        <v>7.808869843445238</v>
      </c>
      <c>
        <v>0</v>
      </c>
      <c>
        <v>0</v>
      </c>
      <c>
        <v>198.45235615475838</v>
      </c>
    </row>
    <row>
      <c>
        <v>2612060</v>
      </c>
      <c>
        <v>1</v>
      </c>
      <c>
        <is>
          <t>MANİSA</t>
        </is>
      </c>
      <c>
        <v>ALAŞEHİR</v>
      </c>
      <c>
        <is>
          <t>DM</t>
        </is>
      </c>
      <c>
        <v>CABBAR DM 45-73-M00100_KULA ÇIKIŞI M08_2307321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17.07.2023 17:30:20</t>
        </is>
      </c>
      <c>
        <is>
          <t>17.07.2023 18:02:07</t>
        </is>
      </c>
      <c>
        <v>0.529722222</v>
      </c>
      <c>
        <v>4</v>
      </c>
      <c>
        <v>1470</v>
      </c>
      <c>
        <v>30</v>
      </c>
      <c>
        <v>287</v>
      </c>
      <c>
        <v>9</v>
      </c>
      <c>
        <v>47</v>
      </c>
      <c>
        <v>1</v>
      </c>
      <c>
        <v>0</v>
      </c>
      <c>
        <v>0.5315545249088889</v>
      </c>
      <c>
        <v>153.1584703611968</v>
      </c>
      <c>
        <v>71.88246712241275</v>
      </c>
      <c>
        <v>149.65304765229806</v>
      </c>
      <c>
        <v>194.89141339275105</v>
      </c>
      <c>
        <v>39.95532505643736</v>
      </c>
      <c>
        <v>217.6001399977996</v>
      </c>
      <c>
        <v>0</v>
      </c>
      <c>
        <v>827.6724181078044</v>
      </c>
    </row>
    <row>
      <c>
        <v>2612106</v>
      </c>
      <c>
        <v>1</v>
      </c>
      <c>
        <is>
          <t>İZMİR</t>
        </is>
      </c>
      <c>
        <v>NARLIDERE</v>
      </c>
      <c>
        <is>
          <t>Saha Dağıtım Kutusu (SDK)</t>
        </is>
      </c>
      <c>
        <v>K-1776 35-07-K01776_H h1_5780006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17.07.2023 17:58:00</t>
        </is>
      </c>
      <c>
        <is>
          <t>17.07.2023 21:21:51</t>
        </is>
      </c>
      <c>
        <v>3.3975</v>
      </c>
      <c>
        <v>0</v>
      </c>
      <c>
        <v>95</v>
      </c>
      <c>
        <v>0</v>
      </c>
      <c>
        <v>0</v>
      </c>
      <c>
        <v>0</v>
      </c>
      <c>
        <v>88</v>
      </c>
      <c>
        <v>0</v>
      </c>
      <c>
        <v>0</v>
      </c>
      <c>
        <v>0</v>
      </c>
      <c>
        <v>75.39637167418091</v>
      </c>
      <c>
        <v>0</v>
      </c>
      <c>
        <v>0</v>
      </c>
      <c>
        <v>0</v>
      </c>
      <c>
        <v>230.5442017176672</v>
      </c>
      <c>
        <v>0</v>
      </c>
      <c>
        <v>0</v>
      </c>
      <c>
        <v>305.9405733918481</v>
      </c>
    </row>
    <row>
      <c>
        <v>2611814</v>
      </c>
      <c>
        <v>1</v>
      </c>
      <c>
        <is>
          <t>İZMİR</t>
        </is>
      </c>
      <c>
        <v>BORNOVA</v>
      </c>
      <c>
        <is>
          <t>Dağıtım Transformatörü</t>
        </is>
      </c>
      <c>
        <v>K-3569 35-02-K03569_35-02-K03569_2377085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17.07.2023 14:01:15</t>
        </is>
      </c>
      <c>
        <is>
          <t>17.07.2023 16:41:24</t>
        </is>
      </c>
      <c>
        <v>2.669166666</v>
      </c>
      <c>
        <v>0</v>
      </c>
      <c>
        <v>795</v>
      </c>
      <c>
        <v>0</v>
      </c>
      <c>
        <v>0</v>
      </c>
      <c>
        <v>0</v>
      </c>
      <c>
        <v>93</v>
      </c>
      <c>
        <v>0</v>
      </c>
      <c>
        <v>0</v>
      </c>
      <c>
        <v>0</v>
      </c>
      <c>
        <v>567.0739583834704</v>
      </c>
      <c>
        <v>0</v>
      </c>
      <c>
        <v>0</v>
      </c>
      <c>
        <v>0</v>
      </c>
      <c>
        <v>397.7287109415368</v>
      </c>
      <c>
        <v>0</v>
      </c>
      <c>
        <v>0</v>
      </c>
      <c>
        <v>964.8026693250072</v>
      </c>
    </row>
    <row>
      <c>
        <v>2611373</v>
      </c>
      <c>
        <v>1</v>
      </c>
      <c>
        <is>
          <t>MANİSA</t>
        </is>
      </c>
      <c>
        <v>AKHİSAR</v>
      </c>
      <c>
        <is>
          <t>DM</t>
        </is>
      </c>
      <c>
        <v>BALLICA İM 45-72-A00005_HAMİDİYE L07_2095865</v>
      </c>
      <c>
        <v>OG Fider Açması</v>
      </c>
      <c>
        <v>Dağıtım-OG</v>
      </c>
      <c>
        <v>Kısa</v>
      </c>
      <c>
        <v>Şebeke işletmecisi</v>
      </c>
      <c>
        <v>Bildirimsiz</v>
      </c>
      <c>
        <is>
          <t>17.07.2023 09:04:24</t>
        </is>
      </c>
      <c>
        <is>
          <t>17.07.2023 09:06:55</t>
        </is>
      </c>
      <c>
        <v>0.041944444</v>
      </c>
      <c>
        <v>1</v>
      </c>
      <c>
        <v>225</v>
      </c>
      <c>
        <v>146</v>
      </c>
      <c>
        <v>245</v>
      </c>
      <c>
        <v>24</v>
      </c>
      <c>
        <v>27</v>
      </c>
      <c>
        <v>9</v>
      </c>
      <c>
        <v>0</v>
      </c>
      <c>
        <v>0.009120660978333334</v>
      </c>
      <c>
        <v>1.3602818525955986</v>
      </c>
      <c>
        <v>12.368749336069017</v>
      </c>
      <c>
        <v>7.94060911634199</v>
      </c>
      <c>
        <v>3.864959496208289</v>
      </c>
      <c>
        <v>0.8483545099328345</v>
      </c>
      <c>
        <v>35.530328555040384</v>
      </c>
      <c>
        <v>0</v>
      </c>
      <c>
        <v>61.92240352716645</v>
      </c>
    </row>
    <row>
      <c>
        <v>2612209</v>
      </c>
      <c>
        <v>1</v>
      </c>
      <c>
        <is>
          <t>İZMİR</t>
        </is>
      </c>
      <c>
        <v>BERGAMA</v>
      </c>
      <c>
        <is>
          <t>OG Fideri</t>
        </is>
      </c>
      <c>
        <v>KADIKÖY TAŞKÖPRÜ TR-2 35-16-M00278_DIREK TIPI TRAFO HUCRESI H01_2040431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17.07.2023 19:40:41</t>
        </is>
      </c>
      <c>
        <is>
          <t>17.07.2023 21:32:49</t>
        </is>
      </c>
      <c>
        <v>1.868888888</v>
      </c>
      <c>
        <v>0</v>
      </c>
      <c>
        <v>0</v>
      </c>
      <c>
        <v>0</v>
      </c>
      <c>
        <v>16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80.8590998287564</v>
      </c>
      <c>
        <v>0</v>
      </c>
      <c>
        <v>3.138120590737222</v>
      </c>
      <c>
        <v>0</v>
      </c>
      <c>
        <v>0</v>
      </c>
      <c>
        <v>83.99722041949362</v>
      </c>
    </row>
    <row>
      <c>
        <v>2611522</v>
      </c>
      <c>
        <v>1</v>
      </c>
      <c>
        <is>
          <t>İZMİR</t>
        </is>
      </c>
      <c>
        <v>KARABURUN</v>
      </c>
      <c>
        <is>
          <t>AG Fideri</t>
        </is>
      </c>
      <c>
        <v>KÜÇÜKBAHÇE KÖYÜ TR-1 35-21-L00085_A_94798170_94798170</v>
      </c>
      <c>
        <v>AG Tel Kopuğu</v>
      </c>
      <c>
        <v>Dağıtım-AG</v>
      </c>
      <c>
        <v>Uzun</v>
      </c>
      <c>
        <v>Şebeke işletmecisi</v>
      </c>
      <c>
        <v>Bildirimsiz</v>
      </c>
      <c>
        <is>
          <t>17.07.2023 10:36:13</t>
        </is>
      </c>
      <c>
        <is>
          <t>17.07.2023 12:13:12</t>
        </is>
      </c>
      <c>
        <v>1.616388888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0.29391348687382896</v>
      </c>
      <c>
        <v>0</v>
      </c>
      <c>
        <v>0</v>
      </c>
      <c>
        <v>0</v>
      </c>
      <c>
        <v>0</v>
      </c>
      <c>
        <v>0</v>
      </c>
      <c>
        <v>0</v>
      </c>
      <c>
        <v>0.29391348687382896</v>
      </c>
    </row>
    <row>
      <c>
        <v>2612232</v>
      </c>
      <c>
        <v>1</v>
      </c>
      <c>
        <is>
          <t>MANİSA</t>
        </is>
      </c>
      <c>
        <v>ALAŞEHİR</v>
      </c>
      <c>
        <is>
          <t>Dağıtım Transformatörü</t>
        </is>
      </c>
      <c>
        <v>BADINCA TR-6 45-73-M00417_45-73-M00417_2354259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17.07.2023 20:03:13</t>
        </is>
      </c>
      <c>
        <is>
          <t>17.07.2023 21:36:07</t>
        </is>
      </c>
      <c>
        <v>1.548333333</v>
      </c>
      <c>
        <v>0</v>
      </c>
      <c>
        <v>50</v>
      </c>
      <c>
        <v>0</v>
      </c>
      <c>
        <v>14</v>
      </c>
      <c>
        <v>0</v>
      </c>
      <c>
        <v>4</v>
      </c>
      <c>
        <v>0</v>
      </c>
      <c>
        <v>0</v>
      </c>
      <c>
        <v>0</v>
      </c>
      <c>
        <v>22.069774616922494</v>
      </c>
      <c>
        <v>0</v>
      </c>
      <c>
        <v>38.534034575455415</v>
      </c>
      <c>
        <v>0</v>
      </c>
      <c>
        <v>11.305846763186597</v>
      </c>
      <c>
        <v>0</v>
      </c>
      <c>
        <v>0</v>
      </c>
      <c>
        <v>71.9096559555645</v>
      </c>
    </row>
    <row>
      <c>
        <v>2611542</v>
      </c>
      <c>
        <v>1</v>
      </c>
      <c>
        <is>
          <t>İZMİR</t>
        </is>
      </c>
      <c>
        <v>MENEMEN</v>
      </c>
      <c>
        <is>
          <t>TM Fideri</t>
        </is>
      </c>
      <c>
        <v>ULUCAK TM 35-28-A00002_GÖKTEPE RES M12_2313759</v>
      </c>
      <c>
        <v>Plansız Kesinti / Müdahale</v>
      </c>
      <c>
        <v>Dağıtım-OG</v>
      </c>
      <c>
        <v>Uzun</v>
      </c>
      <c>
        <v>Şebeke işletmecisi</v>
      </c>
      <c>
        <v>Bildirimsiz</v>
      </c>
      <c>
        <is>
          <t>17.07.2023 10:52:43</t>
        </is>
      </c>
      <c>
        <is>
          <t>17.07.2023 12:30:53</t>
        </is>
      </c>
      <c>
        <v>1.636219444</v>
      </c>
      <c>
        <v>0</v>
      </c>
      <c>
        <v>0</v>
      </c>
      <c>
        <v>0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5.683526678927328</v>
      </c>
      <c>
        <v>0</v>
      </c>
      <c>
        <v>5.683526678927328</v>
      </c>
    </row>
    <row>
      <c>
        <v>2611379</v>
      </c>
      <c>
        <v>1</v>
      </c>
      <c>
        <is>
          <t>MANİSA</t>
        </is>
      </c>
      <c>
        <v>SALİHLİ</v>
      </c>
      <c>
        <is>
          <t>OG Fideri</t>
        </is>
      </c>
      <c>
        <v>ÇAPAKLI-1 TARIMSAL SULAMA 45-78-M00420_DIREK TIPI TRAFO HUCRESI H01_2108873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17.07.2023 09:01:58</t>
        </is>
      </c>
      <c>
        <is>
          <t>17.07.2023 10:34:35</t>
        </is>
      </c>
      <c>
        <v>1.543611111</v>
      </c>
      <c>
        <v>0</v>
      </c>
      <c>
        <v>5</v>
      </c>
      <c>
        <v>0</v>
      </c>
      <c>
        <v>8</v>
      </c>
      <c>
        <v>0</v>
      </c>
      <c>
        <v>1</v>
      </c>
      <c>
        <v>0</v>
      </c>
      <c>
        <v>0</v>
      </c>
      <c>
        <v>0</v>
      </c>
      <c>
        <v>1.9976485779421447</v>
      </c>
      <c>
        <v>0</v>
      </c>
      <c>
        <v>77.1730027658929</v>
      </c>
      <c>
        <v>0</v>
      </c>
      <c>
        <v>6.829136277716124</v>
      </c>
      <c>
        <v>0</v>
      </c>
      <c>
        <v>0</v>
      </c>
      <c>
        <v>85.99978762155118</v>
      </c>
    </row>
    <row>
      <c>
        <v>2612020</v>
      </c>
      <c>
        <v>1</v>
      </c>
      <c>
        <is>
          <t>İZMİR</t>
        </is>
      </c>
      <c>
        <v>MENDERES</v>
      </c>
      <c>
        <is>
          <t>OG Fideri</t>
        </is>
      </c>
      <c>
        <v>ORTA MAHALLE M-10 35-25-M00108_DIREK TIPI TRAFO HUCRESI H01_2114878</v>
      </c>
      <c>
        <v>OG Kademe Ayarı</v>
      </c>
      <c>
        <v>Dağıtım-OG</v>
      </c>
      <c>
        <v>Uzun</v>
      </c>
      <c>
        <v>Şebeke işletmecisi</v>
      </c>
      <c>
        <v>Bildirimsiz</v>
      </c>
      <c>
        <is>
          <t>17.07.2023 16:48:28</t>
        </is>
      </c>
      <c>
        <is>
          <t>17.07.2023 17:53:05</t>
        </is>
      </c>
      <c>
        <v>1.076944444</v>
      </c>
      <c>
        <v>0</v>
      </c>
      <c>
        <v>346</v>
      </c>
      <c>
        <v>0</v>
      </c>
      <c>
        <v>0</v>
      </c>
      <c>
        <v>0</v>
      </c>
      <c>
        <v>7</v>
      </c>
      <c>
        <v>0</v>
      </c>
      <c>
        <v>0</v>
      </c>
      <c>
        <v>0</v>
      </c>
      <c>
        <v>77.34693064959063</v>
      </c>
      <c>
        <v>0</v>
      </c>
      <c>
        <v>0</v>
      </c>
      <c>
        <v>0</v>
      </c>
      <c>
        <v>4.9027598619757216</v>
      </c>
      <c>
        <v>0</v>
      </c>
      <c>
        <v>0</v>
      </c>
      <c>
        <v>82.24969051156636</v>
      </c>
    </row>
    <row>
      <c>
        <v>2612252</v>
      </c>
      <c>
        <v>1</v>
      </c>
      <c>
        <is>
          <t>İZMİR</t>
        </is>
      </c>
      <c>
        <v>TİRE</v>
      </c>
      <c>
        <is>
          <t>AG Fideri</t>
        </is>
      </c>
      <c>
        <v>MAHMUT SAĞBAŞ SULAMA GRUBU 35-29-M00276_A_56393326_56393326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17.07.2023 20:20:41</t>
        </is>
      </c>
      <c>
        <is>
          <t>17.07.2023 21:58:39</t>
        </is>
      </c>
      <c>
        <v>1.632777777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18.475248935942915</v>
      </c>
      <c>
        <v>0</v>
      </c>
      <c>
        <v>0</v>
      </c>
      <c>
        <v>0</v>
      </c>
      <c>
        <v>0</v>
      </c>
      <c>
        <v>18.475248935942915</v>
      </c>
    </row>
    <row>
      <c>
        <v>2611193</v>
      </c>
      <c>
        <v>1</v>
      </c>
      <c>
        <is>
          <t>MANİSA</t>
        </is>
      </c>
      <c>
        <v>YUNUSEMRE</v>
      </c>
      <c>
        <is>
          <t>KÖK</t>
        </is>
      </c>
      <c>
        <v>MURADİYE DM-5/6 KÖK 45-71-M00245_KENT BETON M08_72097653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17.07.2023 00:59:59</t>
        </is>
      </c>
      <c>
        <is>
          <t>17.07.2023 01:09:23</t>
        </is>
      </c>
      <c>
        <v>0.156666666</v>
      </c>
      <c>
        <v>0</v>
      </c>
      <c>
        <v>0</v>
      </c>
      <c>
        <v>0</v>
      </c>
      <c>
        <v>0</v>
      </c>
      <c>
        <v>15</v>
      </c>
      <c>
        <v>0</v>
      </c>
      <c>
        <v>13</v>
      </c>
      <c>
        <v>0</v>
      </c>
      <c>
        <v>0</v>
      </c>
      <c>
        <v>0</v>
      </c>
      <c>
        <v>0</v>
      </c>
      <c>
        <v>0</v>
      </c>
      <c>
        <v>4.4947010518142205</v>
      </c>
      <c>
        <v>0</v>
      </c>
      <c>
        <v>33.982780033761664</v>
      </c>
      <c>
        <v>0</v>
      </c>
      <c>
        <v>38.47748108557588</v>
      </c>
    </row>
    <row>
      <c>
        <v>2611207</v>
      </c>
      <c>
        <v>1</v>
      </c>
      <c>
        <is>
          <t>İZMİR</t>
        </is>
      </c>
      <c>
        <v>BUCA</v>
      </c>
      <c>
        <is>
          <t>TM Fideri</t>
        </is>
      </c>
      <c>
        <v>BUCA TM 35-03-A00003_Kozağaç M32_2311291</v>
      </c>
      <c>
        <v>Üçüncü Şahısların Vermiş Olduğu Hasarlar</v>
      </c>
      <c>
        <v>Dağıtım-OG</v>
      </c>
      <c>
        <v>Uzun</v>
      </c>
      <c>
        <v>Dışsal</v>
      </c>
      <c>
        <v>Bildirimsiz</v>
      </c>
      <c>
        <is>
          <t>17.07.2023 02:05:35</t>
        </is>
      </c>
      <c>
        <is>
          <t>17.07.2023 02:10:58</t>
        </is>
      </c>
      <c>
        <v>0.089722222</v>
      </c>
      <c>
        <v>0</v>
      </c>
      <c>
        <v>14834</v>
      </c>
      <c>
        <v>0</v>
      </c>
      <c>
        <v>0</v>
      </c>
      <c>
        <v>5</v>
      </c>
      <c>
        <v>1126</v>
      </c>
      <c>
        <v>0</v>
      </c>
      <c>
        <v>2</v>
      </c>
      <c>
        <v>0</v>
      </c>
      <c>
        <v>272.2002271745713</v>
      </c>
      <c>
        <v>0</v>
      </c>
      <c>
        <v>0</v>
      </c>
      <c>
        <v>5.587896727823871</v>
      </c>
      <c>
        <v>69.03709519541077</v>
      </c>
      <c>
        <v>0</v>
      </c>
      <c>
        <v>0.9412593479025706</v>
      </c>
      <c>
        <v>347.7664784457085</v>
      </c>
    </row>
    <row>
      <c>
        <v>2611499</v>
      </c>
      <c>
        <v>1</v>
      </c>
      <c>
        <is>
          <t>MANİSA</t>
        </is>
      </c>
      <c>
        <v>ALAŞEHİR</v>
      </c>
      <c>
        <is>
          <t>KÖK</t>
        </is>
      </c>
      <c>
        <v>UÇAK KARDEŞLER KÖK 45-73-M00296_MODERN BETON M03_66733918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17.07.2023 10:19:10</t>
        </is>
      </c>
      <c>
        <is>
          <t>17.07.2023 11:31:32</t>
        </is>
      </c>
      <c>
        <v>1.206111111</v>
      </c>
      <c>
        <v>0</v>
      </c>
      <c>
        <v>0</v>
      </c>
      <c>
        <v>0</v>
      </c>
      <c>
        <v>0</v>
      </c>
      <c>
        <v>4</v>
      </c>
      <c>
        <v>0</v>
      </c>
      <c>
        <v>7</v>
      </c>
      <c>
        <v>0</v>
      </c>
      <c>
        <v>0</v>
      </c>
      <c>
        <v>0</v>
      </c>
      <c>
        <v>0</v>
      </c>
      <c>
        <v>0</v>
      </c>
      <c>
        <v>337.2143498257842</v>
      </c>
      <c>
        <v>0</v>
      </c>
      <c>
        <v>1323.2138466346444</v>
      </c>
      <c>
        <v>0</v>
      </c>
      <c>
        <v>1660.4281964604286</v>
      </c>
    </row>
    <row>
      <c>
        <v>2611508</v>
      </c>
      <c>
        <v>1</v>
      </c>
      <c>
        <is>
          <t>İZMİR</t>
        </is>
      </c>
      <c>
        <v>TORBALI</v>
      </c>
      <c>
        <is>
          <t>KÖK</t>
        </is>
      </c>
      <c>
        <v>SELAMPEN KÖK 35-26-M00926_İMPO-KALE-CENKÇİ-SELAMPEN M01_65890825</v>
      </c>
      <c>
        <v>Plansız Kesinti / Müdahale</v>
      </c>
      <c>
        <v>Dağıtım-OG</v>
      </c>
      <c>
        <v>Uzun</v>
      </c>
      <c>
        <v>Şebeke işletmecisi</v>
      </c>
      <c>
        <v>Bildirimsiz</v>
      </c>
      <c>
        <is>
          <t>17.07.2023 10:39:50</t>
        </is>
      </c>
      <c>
        <is>
          <t>17.07.2023 10:47:17</t>
        </is>
      </c>
      <c>
        <v>0.124166666</v>
      </c>
      <c>
        <v>0</v>
      </c>
      <c>
        <v>0</v>
      </c>
      <c>
        <v>4</v>
      </c>
      <c>
        <v>1</v>
      </c>
      <c>
        <v>4</v>
      </c>
      <c>
        <v>0</v>
      </c>
      <c>
        <v>5</v>
      </c>
      <c>
        <v>1</v>
      </c>
      <c>
        <v>0</v>
      </c>
      <c>
        <v>0</v>
      </c>
      <c>
        <v>10.447233728265203</v>
      </c>
      <c>
        <v>0.165011611201736</v>
      </c>
      <c>
        <v>1.5413570820769116</v>
      </c>
      <c>
        <v>0</v>
      </c>
      <c>
        <v>15.93165380500023</v>
      </c>
      <c>
        <v>3.885217407934788</v>
      </c>
      <c>
        <v>31.97047363447887</v>
      </c>
    </row>
    <row>
      <c>
        <v>2612172</v>
      </c>
      <c>
        <v>1</v>
      </c>
      <c>
        <is>
          <t>MANİSA</t>
        </is>
      </c>
      <c>
        <v>GÖRDES</v>
      </c>
      <c>
        <is>
          <t>AG Fideri</t>
        </is>
      </c>
      <c>
        <v>BEĞEL DEĞİRMENBOĞAZI TR-1 45-75-M00283_A_91297165_91297165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17.07.2023 19:03:15</t>
        </is>
      </c>
      <c>
        <is>
          <t>17.07.2023 23:24:42</t>
        </is>
      </c>
      <c>
        <v>4.3575</v>
      </c>
      <c>
        <v>0</v>
      </c>
      <c>
        <v>2</v>
      </c>
      <c>
        <v>0</v>
      </c>
      <c>
        <v>1</v>
      </c>
      <c>
        <v>0</v>
      </c>
      <c>
        <v>1</v>
      </c>
      <c>
        <v>0</v>
      </c>
      <c>
        <v>0</v>
      </c>
      <c>
        <v>0</v>
      </c>
      <c>
        <v>0.22504430945665033</v>
      </c>
      <c>
        <v>0</v>
      </c>
      <c>
        <v>1.0208922836147685</v>
      </c>
      <c>
        <v>0</v>
      </c>
      <c>
        <v>6.807785209096666</v>
      </c>
      <c>
        <v>0</v>
      </c>
      <c>
        <v>0</v>
      </c>
      <c>
        <v>8.053721802168084</v>
      </c>
    </row>
    <row>
      <c>
        <v>2612195</v>
      </c>
      <c>
        <v>1</v>
      </c>
      <c>
        <is>
          <t>MANİSA</t>
        </is>
      </c>
      <c>
        <v>SALİHLİ</v>
      </c>
      <c>
        <is>
          <t>KÖK</t>
        </is>
      </c>
      <c>
        <v>YEŞİLOVA KÖK 45-78-M01393_YEŞİLOVA TARIMSAL M03_83810706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17.07.2023 19:25:12</t>
        </is>
      </c>
      <c>
        <is>
          <t>17.07.2023 20:11:02</t>
        </is>
      </c>
      <c>
        <v>0.763888888</v>
      </c>
      <c>
        <v>4</v>
      </c>
      <c>
        <v>399</v>
      </c>
      <c>
        <v>52</v>
      </c>
      <c>
        <v>49</v>
      </c>
      <c>
        <v>6</v>
      </c>
      <c>
        <v>34</v>
      </c>
      <c>
        <v>1</v>
      </c>
      <c>
        <v>0</v>
      </c>
      <c>
        <v>0.7936306342009125</v>
      </c>
      <c>
        <v>55.18085517124925</v>
      </c>
      <c>
        <v>290.3531185249055</v>
      </c>
      <c>
        <v>195.82145447079924</v>
      </c>
      <c>
        <v>16.59937554875915</v>
      </c>
      <c>
        <v>17.696200058849406</v>
      </c>
      <c>
        <v>54.714336199172635</v>
      </c>
      <c>
        <v>0</v>
      </c>
      <c>
        <v>631.158970607936</v>
      </c>
    </row>
    <row>
      <c>
        <v>2611531</v>
      </c>
      <c>
        <v>1</v>
      </c>
      <c>
        <is>
          <t>İZMİR</t>
        </is>
      </c>
      <c>
        <v>BUCA</v>
      </c>
      <c>
        <is>
          <t>Dağıtım Transformatörü</t>
        </is>
      </c>
      <c>
        <v>K-3081 35-03-K03081_35-03-K03081_41949438</v>
      </c>
      <c>
        <v>Şebeke Yenileme ve Kapasite Artışı Çalışması</v>
      </c>
      <c>
        <v>Dağıtım-AG</v>
      </c>
      <c>
        <v>Uzun</v>
      </c>
      <c>
        <v>Şebeke işletmecisi</v>
      </c>
      <c>
        <v>Bildirimli</v>
      </c>
      <c>
        <is>
          <t>17.07.2023 10:46:33</t>
        </is>
      </c>
      <c>
        <is>
          <t>17.07.2023 13:23:43</t>
        </is>
      </c>
      <c>
        <v>2.619444444</v>
      </c>
      <c>
        <v>0</v>
      </c>
      <c>
        <v>601</v>
      </c>
      <c>
        <v>0</v>
      </c>
      <c>
        <v>0</v>
      </c>
      <c>
        <v>0</v>
      </c>
      <c>
        <v>77</v>
      </c>
      <c>
        <v>0</v>
      </c>
      <c>
        <v>0</v>
      </c>
      <c>
        <v>0</v>
      </c>
      <c>
        <v>376.5632590908559</v>
      </c>
      <c>
        <v>0</v>
      </c>
      <c>
        <v>0</v>
      </c>
      <c>
        <v>0</v>
      </c>
      <c>
        <v>206.27119414555636</v>
      </c>
      <c>
        <v>0</v>
      </c>
      <c>
        <v>0</v>
      </c>
      <c>
        <v>582.8344532364123</v>
      </c>
    </row>
    <row>
      <c>
        <v>2612032</v>
      </c>
      <c>
        <v>1</v>
      </c>
      <c>
        <is>
          <t>MANİSA</t>
        </is>
      </c>
      <c>
        <v>AKHİSAR</v>
      </c>
      <c>
        <is>
          <t>OG Fideri</t>
        </is>
      </c>
      <c>
        <v>MEDAR DM 45-72-L00079_KÖYLER L03_66588788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17.07.2023 17:17:35</t>
        </is>
      </c>
      <c>
        <is>
          <t>17.07.2023 18:17:37</t>
        </is>
      </c>
      <c>
        <v>1.000555555</v>
      </c>
      <c>
        <v>3</v>
      </c>
      <c>
        <v>1942</v>
      </c>
      <c>
        <v>43</v>
      </c>
      <c>
        <v>396</v>
      </c>
      <c>
        <v>11</v>
      </c>
      <c>
        <v>274</v>
      </c>
      <c>
        <v>4</v>
      </c>
      <c>
        <v>1</v>
      </c>
      <c>
        <v>0.7607476542316667</v>
      </c>
      <c>
        <v>372.22377921008314</v>
      </c>
      <c>
        <v>93.94887352063662</v>
      </c>
      <c>
        <v>246.09503396770057</v>
      </c>
      <c>
        <v>49.673275745004574</v>
      </c>
      <c>
        <v>156.1344298721568</v>
      </c>
      <c>
        <v>120.3720662810368</v>
      </c>
      <c>
        <v>10.579213000840085</v>
      </c>
      <c>
        <v>1049.7874192516904</v>
      </c>
    </row>
    <row>
      <c>
        <v>2611654</v>
      </c>
      <c>
        <v>1</v>
      </c>
      <c>
        <is>
          <t>MANİSA</t>
        </is>
      </c>
      <c>
        <v>SELENDİ</v>
      </c>
      <c>
        <is>
          <t>Dağıtım Transformatörü</t>
        </is>
      </c>
      <c>
        <v>TAVAK TR-2 45-81-M00075_45-81-M00075_2377018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17.07.2023 12:07:57</t>
        </is>
      </c>
      <c>
        <is>
          <t>17.07.2023 14:28:30</t>
        </is>
      </c>
      <c>
        <v>2.3425</v>
      </c>
      <c>
        <v>0</v>
      </c>
      <c>
        <v>94</v>
      </c>
      <c>
        <v>0</v>
      </c>
      <c>
        <v>8</v>
      </c>
      <c>
        <v>0</v>
      </c>
      <c>
        <v>2</v>
      </c>
      <c>
        <v>0</v>
      </c>
      <c>
        <v>0</v>
      </c>
      <c>
        <v>0</v>
      </c>
      <c>
        <v>27.810526293276506</v>
      </c>
      <c>
        <v>0</v>
      </c>
      <c>
        <v>0.4263185781264061</v>
      </c>
      <c>
        <v>0</v>
      </c>
      <c>
        <v>8.845863124282246</v>
      </c>
      <c>
        <v>0</v>
      </c>
      <c>
        <v>0</v>
      </c>
      <c>
        <v>37.082707995685155</v>
      </c>
    </row>
    <row>
      <c>
        <v>2612049</v>
      </c>
      <c>
        <v>1</v>
      </c>
      <c>
        <is>
          <t>MANİSA</t>
        </is>
      </c>
      <c>
        <v>YUNUSEMRE</v>
      </c>
      <c>
        <is>
          <t>OG Fideri</t>
        </is>
      </c>
      <c>
        <v>MURADİYE TR-5 (ESKİ MEZARLIK YANI) 45-71-M00204_COCA COLA M02_2321022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17.07.2023 17:16:24</t>
        </is>
      </c>
      <c>
        <is>
          <t>17.07.2023 17:36:33</t>
        </is>
      </c>
      <c>
        <v>0.335833333</v>
      </c>
      <c>
        <v>4</v>
      </c>
      <c>
        <v>87</v>
      </c>
      <c>
        <v>10</v>
      </c>
      <c>
        <v>103</v>
      </c>
      <c>
        <v>10</v>
      </c>
      <c>
        <v>13</v>
      </c>
      <c>
        <v>1</v>
      </c>
      <c>
        <v>0</v>
      </c>
      <c>
        <v>0.6131133682283306</v>
      </c>
      <c>
        <v>9.130241930058345</v>
      </c>
      <c>
        <v>6.580822602690179</v>
      </c>
      <c>
        <v>35.8032683307</v>
      </c>
      <c>
        <v>27.34428204517984</v>
      </c>
      <c>
        <v>5.779020162688043</v>
      </c>
      <c>
        <v>0.997820542716725</v>
      </c>
      <c>
        <v>0</v>
      </c>
      <c>
        <v>86.24856898226146</v>
      </c>
    </row>
    <row>
      <c>
        <v>2612258</v>
      </c>
      <c>
        <v>1</v>
      </c>
      <c>
        <is>
          <t>İZMİR</t>
        </is>
      </c>
      <c>
        <v>ÇEŞME</v>
      </c>
      <c>
        <is>
          <t>Kullanıcı Bağlantı Hattı</t>
        </is>
      </c>
      <c>
        <v>L-202 35-18-L00202_950451988_950451988</v>
      </c>
      <c>
        <v>AG Box / Sdk Abone Çıkış Sigorta Atığı</v>
      </c>
      <c>
        <v>Dağıtım-AG</v>
      </c>
      <c>
        <v>Uzun</v>
      </c>
      <c>
        <v>Şebeke işletmecisi</v>
      </c>
      <c>
        <v>Bildirimsiz</v>
      </c>
      <c>
        <is>
          <t>17.07.2023 20:35:24</t>
        </is>
      </c>
      <c>
        <is>
          <t>17.07.2023 22:35:02</t>
        </is>
      </c>
      <c>
        <v>1.993888888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1.164690032851813</v>
      </c>
      <c>
        <v>0</v>
      </c>
      <c>
        <v>0</v>
      </c>
      <c>
        <v>0</v>
      </c>
      <c>
        <v>0</v>
      </c>
      <c>
        <v>0</v>
      </c>
      <c>
        <v>0</v>
      </c>
      <c>
        <v>1.164690032851813</v>
      </c>
    </row>
    <row>
      <c>
        <v>2611322</v>
      </c>
      <c>
        <v>1</v>
      </c>
      <c>
        <is>
          <t>MANİSA</t>
        </is>
      </c>
      <c>
        <v>KULA</v>
      </c>
      <c>
        <is>
          <t>KÖK</t>
        </is>
      </c>
      <c>
        <v>GÖKÇEÖREN KÖK 45-77-M00024_GÖKÇEÖREN TR-1 M01_72216582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17.07.2023 07:54:45</t>
        </is>
      </c>
      <c>
        <is>
          <t>17.07.2023 08:09:57</t>
        </is>
      </c>
      <c>
        <v>0.253333333</v>
      </c>
      <c>
        <v>1</v>
      </c>
      <c>
        <v>1045</v>
      </c>
      <c>
        <v>9</v>
      </c>
      <c>
        <v>54</v>
      </c>
      <c>
        <v>7</v>
      </c>
      <c>
        <v>125</v>
      </c>
      <c>
        <v>0</v>
      </c>
      <c>
        <v>0</v>
      </c>
      <c>
        <v>0.04552757569166667</v>
      </c>
      <c>
        <v>30.542536620891315</v>
      </c>
      <c>
        <v>24.54090564858748</v>
      </c>
      <c>
        <v>4.17798736981842</v>
      </c>
      <c>
        <v>31.66551977658496</v>
      </c>
      <c>
        <v>18.066862879393714</v>
      </c>
      <c>
        <v>0</v>
      </c>
      <c>
        <v>0</v>
      </c>
      <c>
        <v>109.03933987096755</v>
      </c>
    </row>
    <row>
      <c>
        <v>2612255</v>
      </c>
      <c>
        <v>1</v>
      </c>
      <c>
        <is>
          <t>MANİSA</t>
        </is>
      </c>
      <c>
        <v>SARUHANLI</v>
      </c>
      <c>
        <is>
          <t>KÖK</t>
        </is>
      </c>
      <c>
        <v>KUMKUYUCAK KÖK 45-80-M00093_KUMKUYUCAK ŞEHİR M05_72193247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17.07.2023 20:35:16</t>
        </is>
      </c>
      <c>
        <is>
          <t>17.07.2023 21:21:32</t>
        </is>
      </c>
      <c>
        <v>0.771111111</v>
      </c>
      <c>
        <v>0</v>
      </c>
      <c>
        <v>307</v>
      </c>
      <c>
        <v>5</v>
      </c>
      <c>
        <v>26</v>
      </c>
      <c>
        <v>0</v>
      </c>
      <c>
        <v>30</v>
      </c>
      <c>
        <v>0</v>
      </c>
      <c>
        <v>0</v>
      </c>
      <c>
        <v>0</v>
      </c>
      <c>
        <v>53.492911423503465</v>
      </c>
      <c>
        <v>37.362930672994935</v>
      </c>
      <c>
        <v>226.2554052627654</v>
      </c>
      <c>
        <v>0</v>
      </c>
      <c>
        <v>16.04287881387962</v>
      </c>
      <c>
        <v>0</v>
      </c>
      <c>
        <v>0</v>
      </c>
      <c>
        <v>333.1541261731434</v>
      </c>
    </row>
    <row>
      <c>
        <v>2611402</v>
      </c>
      <c>
        <v>1</v>
      </c>
      <c>
        <is>
          <t>İZMİR</t>
        </is>
      </c>
      <c>
        <v>KONAK</v>
      </c>
      <c>
        <is>
          <t>Saha Dağıtım Kutusu (SDK)</t>
        </is>
      </c>
      <c>
        <v>M-1253 35-01-M01253_A 1A_5901643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17.07.2023 09:23:56</t>
        </is>
      </c>
      <c>
        <is>
          <t>17.07.2023 11:40:09</t>
        </is>
      </c>
      <c>
        <v>2.270277777</v>
      </c>
      <c>
        <v>0</v>
      </c>
      <c>
        <v>1</v>
      </c>
      <c>
        <v>0</v>
      </c>
      <c>
        <v>0</v>
      </c>
      <c>
        <v>0</v>
      </c>
      <c>
        <v>109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177.47231698342614</v>
      </c>
      <c>
        <v>0</v>
      </c>
      <c>
        <v>27.959742935868253</v>
      </c>
      <c>
        <v>205.4320599192944</v>
      </c>
    </row>
    <row>
      <c>
        <v>2611282</v>
      </c>
      <c>
        <v>1</v>
      </c>
      <c>
        <is>
          <t>İZMİR</t>
        </is>
      </c>
      <c>
        <v>MENEMEN</v>
      </c>
      <c>
        <is>
          <t>TM Fideri</t>
        </is>
      </c>
      <c>
        <v>ULUCAK TM 35-28-A00002_KOYUNDERE M13_2061638</v>
      </c>
      <c>
        <v>Şebeke Yenileme ve Kapasite Artışı Çalışması</v>
      </c>
      <c>
        <v>Dağıtım-OG</v>
      </c>
      <c>
        <v>Uzun</v>
      </c>
      <c>
        <v>Şebeke işletmecisi</v>
      </c>
      <c>
        <v>Bildirimli</v>
      </c>
      <c>
        <is>
          <t>17.07.2023 05:56:49</t>
        </is>
      </c>
      <c>
        <is>
          <t>17.07.2023 07:30:42</t>
        </is>
      </c>
      <c>
        <v>1.564722222</v>
      </c>
      <c>
        <v>1</v>
      </c>
      <c>
        <v>1793</v>
      </c>
      <c>
        <v>8</v>
      </c>
      <c>
        <v>12</v>
      </c>
      <c>
        <v>32</v>
      </c>
      <c>
        <v>222</v>
      </c>
      <c>
        <v>11</v>
      </c>
      <c>
        <v>11</v>
      </c>
      <c>
        <v>0.5705227873747154</v>
      </c>
      <c>
        <v>523.1088453190393</v>
      </c>
      <c>
        <v>85.86032946750004</v>
      </c>
      <c>
        <v>8.204251440777911</v>
      </c>
      <c>
        <v>438.2985420635297</v>
      </c>
      <c>
        <v>338.29491345086706</v>
      </c>
      <c>
        <v>1639.6462993570171</v>
      </c>
      <c>
        <v>239.69738323419165</v>
      </c>
      <c>
        <v>3273.681087120298</v>
      </c>
    </row>
    <row>
      <c>
        <v>2612278</v>
      </c>
      <c>
        <v>1</v>
      </c>
      <c>
        <is>
          <t>İZMİR</t>
        </is>
      </c>
      <c>
        <v>TORBALI</v>
      </c>
      <c>
        <is>
          <t>Dağıtım Transformatörü</t>
        </is>
      </c>
      <c>
        <v>DM-3/22 35-26-M00796_35-26-M00796_2355054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17.07.2023 19:59:30</t>
        </is>
      </c>
      <c>
        <is>
          <t>17.07.2023 22:35:58</t>
        </is>
      </c>
      <c>
        <v>2.607777777</v>
      </c>
      <c>
        <v>0</v>
      </c>
      <c>
        <v>277</v>
      </c>
      <c>
        <v>0</v>
      </c>
      <c>
        <v>5</v>
      </c>
      <c>
        <v>0</v>
      </c>
      <c>
        <v>65</v>
      </c>
      <c>
        <v>0</v>
      </c>
      <c>
        <v>0</v>
      </c>
      <c>
        <v>0</v>
      </c>
      <c>
        <v>173.49663420439938</v>
      </c>
      <c>
        <v>0</v>
      </c>
      <c>
        <v>15.825101253676241</v>
      </c>
      <c>
        <v>0</v>
      </c>
      <c>
        <v>196.5263643437354</v>
      </c>
      <c>
        <v>0</v>
      </c>
      <c>
        <v>0</v>
      </c>
      <c>
        <v>385.84809980181103</v>
      </c>
    </row>
    <row>
      <c>
        <v>2611949</v>
      </c>
      <c>
        <v>1</v>
      </c>
      <c>
        <is>
          <t>İZMİR</t>
        </is>
      </c>
      <c>
        <v>BORNOVA</v>
      </c>
      <c>
        <is>
          <t>TM Fideri</t>
        </is>
      </c>
      <c>
        <v>IŞIKLAR TM 35-02-A00006_CUMAOVASI-2 M05_2307646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17.07.2023 16:17:20</t>
        </is>
      </c>
      <c>
        <is>
          <t>17.07.2023 16:32:14</t>
        </is>
      </c>
      <c>
        <v>0.248333333</v>
      </c>
      <c>
        <v>14</v>
      </c>
      <c>
        <v>2358</v>
      </c>
      <c>
        <v>13</v>
      </c>
      <c>
        <v>261</v>
      </c>
      <c>
        <v>48</v>
      </c>
      <c>
        <v>387</v>
      </c>
      <c>
        <v>4</v>
      </c>
      <c>
        <v>1</v>
      </c>
      <c>
        <v>1.6191385501097857</v>
      </c>
      <c>
        <v>133.76349990310442</v>
      </c>
      <c>
        <v>26.238071256768606</v>
      </c>
      <c>
        <v>53.511548318377045</v>
      </c>
      <c>
        <v>90.79793283013471</v>
      </c>
      <c>
        <v>129.82431155861542</v>
      </c>
      <c>
        <v>131.06678357114188</v>
      </c>
      <c>
        <v>2.652572739867501</v>
      </c>
      <c>
        <v>569.4738587281194</v>
      </c>
    </row>
    <row>
      <c>
        <v>2612321</v>
      </c>
      <c>
        <v>1</v>
      </c>
      <c>
        <is>
          <t>İZMİR</t>
        </is>
      </c>
      <c>
        <v>BAYRAKLI</v>
      </c>
      <c>
        <is>
          <t>AG Fideri</t>
        </is>
      </c>
      <c>
        <v>M-2561 35-02-M02561_B_56382856_56382856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17.07.2023 21:47:35</t>
        </is>
      </c>
      <c>
        <is>
          <t>17.07.2023 22:54:11</t>
        </is>
      </c>
      <c>
        <v>1.11</v>
      </c>
      <c>
        <v>0</v>
      </c>
      <c>
        <v>10</v>
      </c>
      <c>
        <v>0</v>
      </c>
      <c>
        <v>0</v>
      </c>
      <c>
        <v>0</v>
      </c>
      <c>
        <v>13</v>
      </c>
      <c>
        <v>0</v>
      </c>
      <c>
        <v>0</v>
      </c>
      <c>
        <v>0</v>
      </c>
      <c>
        <v>2.171072585037592</v>
      </c>
      <c>
        <v>0</v>
      </c>
      <c>
        <v>0</v>
      </c>
      <c>
        <v>0</v>
      </c>
      <c>
        <v>14.399235656094765</v>
      </c>
      <c>
        <v>0</v>
      </c>
      <c>
        <v>0</v>
      </c>
      <c>
        <v>16.570308241132356</v>
      </c>
    </row>
    <row>
      <c>
        <v>2611929</v>
      </c>
      <c>
        <v>1</v>
      </c>
      <c>
        <is>
          <t>İZMİR</t>
        </is>
      </c>
      <c>
        <v>SELÇUK</v>
      </c>
      <c>
        <is>
          <t>DM</t>
        </is>
      </c>
      <c>
        <v>BELEVİ İM 35-13-A00002_BELEVİ OTOBAN SULAMA L01_2313338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17.07.2023 15:52:41</t>
        </is>
      </c>
      <c>
        <is>
          <t>17.07.2023 17:57:45</t>
        </is>
      </c>
      <c>
        <v>2.084444444</v>
      </c>
      <c>
        <v>1</v>
      </c>
      <c>
        <v>0</v>
      </c>
      <c>
        <v>52</v>
      </c>
      <c>
        <v>18</v>
      </c>
      <c>
        <v>35</v>
      </c>
      <c>
        <v>10</v>
      </c>
      <c>
        <v>1</v>
      </c>
      <c>
        <v>0</v>
      </c>
      <c>
        <v>1.6860199711306239</v>
      </c>
      <c>
        <v>0</v>
      </c>
      <c>
        <v>2015.879926164977</v>
      </c>
      <c>
        <v>61.05278517178768</v>
      </c>
      <c>
        <v>1085.1323970706803</v>
      </c>
      <c>
        <v>39.283328016370994</v>
      </c>
      <c>
        <v>295.5601111557471</v>
      </c>
      <c>
        <v>0</v>
      </c>
      <c>
        <v>3498.5945675506937</v>
      </c>
    </row>
    <row>
      <c>
        <v>2612178</v>
      </c>
      <c>
        <v>1</v>
      </c>
      <c>
        <is>
          <t>İZMİR</t>
        </is>
      </c>
      <c>
        <v>ÖDEMİŞ</v>
      </c>
      <c>
        <is>
          <t>Dağıtım Transformatörü</t>
        </is>
      </c>
      <c>
        <v>TR-68 H.İBRAHİM ÇAYLIOĞLU 35-15-L00068_35-15-L00068_2365767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17.07.2023 18:59:57</t>
        </is>
      </c>
      <c>
        <is>
          <t>17.07.2023 23:17:04</t>
        </is>
      </c>
      <c>
        <v>4.285277777</v>
      </c>
      <c>
        <v>0</v>
      </c>
      <c>
        <v>1</v>
      </c>
      <c>
        <v>0</v>
      </c>
      <c>
        <v>23</v>
      </c>
      <c>
        <v>0</v>
      </c>
      <c>
        <v>4</v>
      </c>
      <c>
        <v>0</v>
      </c>
      <c>
        <v>0</v>
      </c>
      <c>
        <v>0</v>
      </c>
      <c>
        <v>19.70612914822749</v>
      </c>
      <c>
        <v>0</v>
      </c>
      <c>
        <v>505.2096892169098</v>
      </c>
      <c>
        <v>0</v>
      </c>
      <c>
        <v>24.107963739530025</v>
      </c>
      <c>
        <v>0</v>
      </c>
      <c>
        <v>0</v>
      </c>
      <c>
        <v>549.0237821046674</v>
      </c>
    </row>
    <row>
      <c>
        <v>2611408</v>
      </c>
      <c>
        <v>1</v>
      </c>
      <c>
        <is>
          <t>İZMİR</t>
        </is>
      </c>
      <c>
        <v>BAYRAKLI</v>
      </c>
      <c>
        <is>
          <t>AG Fideri</t>
        </is>
      </c>
      <c>
        <v>K-4777 35-04-K04777_B_72410882_72410882</v>
      </c>
      <c>
        <v>Şebeke Yenileme ve Kapasite Artışı Çalışması</v>
      </c>
      <c>
        <v>Dağıtım-AG</v>
      </c>
      <c>
        <v>Uzun</v>
      </c>
      <c>
        <v>Şebeke işletmecisi</v>
      </c>
      <c>
        <v>Bildirimli</v>
      </c>
      <c>
        <is>
          <t>17.07.2023 09:29:21</t>
        </is>
      </c>
      <c>
        <is>
          <t>17.07.2023 17:10:50</t>
        </is>
      </c>
      <c>
        <v>7.691388888</v>
      </c>
      <c>
        <v>0</v>
      </c>
      <c>
        <v>65</v>
      </c>
      <c>
        <v>0</v>
      </c>
      <c>
        <v>0</v>
      </c>
      <c>
        <v>0</v>
      </c>
      <c>
        <v>10</v>
      </c>
      <c>
        <v>0</v>
      </c>
      <c>
        <v>0</v>
      </c>
      <c>
        <v>0</v>
      </c>
      <c>
        <v>139.16981276153132</v>
      </c>
      <c>
        <v>0</v>
      </c>
      <c>
        <v>0</v>
      </c>
      <c>
        <v>0</v>
      </c>
      <c>
        <v>133.17886198102485</v>
      </c>
      <c>
        <v>0</v>
      </c>
      <c>
        <v>0</v>
      </c>
      <c>
        <v>272.34867474255617</v>
      </c>
    </row>
    <row>
      <c>
        <v>2611574</v>
      </c>
      <c>
        <v>2</v>
      </c>
      <c>
        <is>
          <t>MANİSA</t>
        </is>
      </c>
      <c>
        <v>ALAŞEHİR</v>
      </c>
      <c>
        <is>
          <t>DM</t>
        </is>
      </c>
      <c>
        <v>CABBAR DM 45-73-M00100_DSİ ÇIKIŞ M03_2057597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17.07.2023 13:48:13</t>
        </is>
      </c>
      <c>
        <is>
          <t>17.07.2023 14:18:56</t>
        </is>
      </c>
      <c>
        <v>0.511944444</v>
      </c>
      <c>
        <v>10</v>
      </c>
      <c>
        <v>2780</v>
      </c>
      <c>
        <v>45</v>
      </c>
      <c>
        <v>815</v>
      </c>
      <c>
        <v>11</v>
      </c>
      <c>
        <v>185</v>
      </c>
      <c>
        <v>2</v>
      </c>
      <c>
        <v>0</v>
      </c>
      <c>
        <v>1.473529382494346</v>
      </c>
      <c>
        <v>311.9232777899469</v>
      </c>
      <c>
        <v>218.00197575303136</v>
      </c>
      <c>
        <v>671.6401578776092</v>
      </c>
      <c>
        <v>52.65061578959417</v>
      </c>
      <c>
        <v>83.51166565593894</v>
      </c>
      <c>
        <v>89.82070810924074</v>
      </c>
      <c>
        <v>0</v>
      </c>
      <c>
        <v>1429.0219303578558</v>
      </c>
    </row>
    <row>
      <c>
        <v>2611551</v>
      </c>
      <c>
        <v>1</v>
      </c>
      <c>
        <is>
          <t>İZMİR</t>
        </is>
      </c>
      <c>
        <v>URLA</v>
      </c>
      <c>
        <is>
          <t>Dağıtım Transformatörü</t>
        </is>
      </c>
      <c>
        <v>TR-302 35-19-M00302_35-19-M00302_72128465</v>
      </c>
      <c>
        <v>Şebeke Yenileme ve Kapasite Artışı Çalışması</v>
      </c>
      <c>
        <v>Dağıtım-AG</v>
      </c>
      <c>
        <v>Uzun</v>
      </c>
      <c>
        <v>Şebeke işletmecisi</v>
      </c>
      <c>
        <v>Bildirimli</v>
      </c>
      <c>
        <is>
          <t>17.07.2023 11:01:29</t>
        </is>
      </c>
      <c>
        <is>
          <t>17.07.2023 17:11:51</t>
        </is>
      </c>
      <c>
        <v>6.172777777</v>
      </c>
      <c>
        <v>0</v>
      </c>
      <c>
        <v>35</v>
      </c>
      <c>
        <v>0</v>
      </c>
      <c>
        <v>3</v>
      </c>
      <c>
        <v>0</v>
      </c>
      <c>
        <v>1</v>
      </c>
      <c>
        <v>0</v>
      </c>
      <c>
        <v>0</v>
      </c>
      <c>
        <v>0</v>
      </c>
      <c>
        <v>682.0785241011004</v>
      </c>
      <c>
        <v>0</v>
      </c>
      <c>
        <v>1.2164186008036926</v>
      </c>
      <c>
        <v>0</v>
      </c>
      <c>
        <v>10.382089995291945</v>
      </c>
      <c>
        <v>0</v>
      </c>
      <c>
        <v>0</v>
      </c>
      <c>
        <v>693.677032697196</v>
      </c>
    </row>
    <row>
      <c>
        <v>2611594</v>
      </c>
      <c>
        <v>1</v>
      </c>
      <c>
        <is>
          <t>MANİSA</t>
        </is>
      </c>
      <c>
        <v>SALİHLİ</v>
      </c>
      <c>
        <is>
          <t>KÖK</t>
        </is>
      </c>
      <c>
        <v>AKÖREN TR-19 KÖK 45-78-M00974_YENİKENT ÇIKIŞI    KAPASİTÖR M05_66244826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17.07.2023 11:18:36</t>
        </is>
      </c>
      <c>
        <is>
          <t>17.07.2023 13:03:07</t>
        </is>
      </c>
      <c>
        <v>1.741944444</v>
      </c>
      <c>
        <v>0</v>
      </c>
      <c>
        <v>1</v>
      </c>
      <c>
        <v>0</v>
      </c>
      <c>
        <v>89</v>
      </c>
      <c>
        <v>0</v>
      </c>
      <c>
        <v>5</v>
      </c>
      <c>
        <v>0</v>
      </c>
      <c>
        <v>0</v>
      </c>
      <c>
        <v>0</v>
      </c>
      <c>
        <v>1.0229189239759868</v>
      </c>
      <c>
        <v>0</v>
      </c>
      <c>
        <v>939.1942915950992</v>
      </c>
      <c>
        <v>0</v>
      </c>
      <c>
        <v>27.659660673233848</v>
      </c>
      <c>
        <v>0</v>
      </c>
      <c>
        <v>0</v>
      </c>
      <c>
        <v>967.8768711923091</v>
      </c>
    </row>
    <row>
      <c>
        <v>2611986</v>
      </c>
      <c>
        <v>1</v>
      </c>
      <c>
        <is>
          <t>İZMİR</t>
        </is>
      </c>
      <c>
        <v>SEFERİHİSAR</v>
      </c>
      <c>
        <is>
          <t>AG Fideri</t>
        </is>
      </c>
      <c>
        <v>SANAYİ TR-4 35-14-M00307_B_56358243_56358243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17.07.2023 16:23:23</t>
        </is>
      </c>
      <c>
        <is>
          <t>17.07.2023 17:25:14</t>
        </is>
      </c>
      <c>
        <v>1.030833333</v>
      </c>
      <c>
        <v>0</v>
      </c>
      <c>
        <v>85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21.925174022618954</v>
      </c>
      <c>
        <v>0</v>
      </c>
      <c>
        <v>0</v>
      </c>
      <c>
        <v>0</v>
      </c>
      <c>
        <v>7.431375505110782</v>
      </c>
      <c>
        <v>0</v>
      </c>
      <c>
        <v>0</v>
      </c>
      <c>
        <v>29.356549527729737</v>
      </c>
    </row>
    <row>
      <c>
        <v>2611302</v>
      </c>
      <c>
        <v>1</v>
      </c>
      <c>
        <is>
          <t>İZMİR</t>
        </is>
      </c>
      <c>
        <v>KİRAZ</v>
      </c>
      <c>
        <is>
          <t>Dağıtım Transformatörü</t>
        </is>
      </c>
      <c>
        <v>AYDOĞDU TR-2 35-31-L00086_35-31-L00086_2363542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17.07.2023 07:17:15</t>
        </is>
      </c>
      <c>
        <is>
          <t>17.07.2023 07:52:43</t>
        </is>
      </c>
      <c>
        <v>0.591111111</v>
      </c>
      <c>
        <v>0</v>
      </c>
      <c>
        <v>56</v>
      </c>
      <c>
        <v>0</v>
      </c>
      <c>
        <v>35</v>
      </c>
      <c>
        <v>0</v>
      </c>
      <c>
        <v>13</v>
      </c>
      <c>
        <v>0</v>
      </c>
      <c>
        <v>0</v>
      </c>
      <c>
        <v>0</v>
      </c>
      <c>
        <v>5.173017136352677</v>
      </c>
      <c>
        <v>0</v>
      </c>
      <c>
        <v>64.73241252339622</v>
      </c>
      <c>
        <v>0</v>
      </c>
      <c>
        <v>15.018692976015632</v>
      </c>
      <c>
        <v>0</v>
      </c>
      <c>
        <v>0</v>
      </c>
      <c>
        <v>84.92412263576453</v>
      </c>
    </row>
    <row>
      <c>
        <v>2612006</v>
      </c>
      <c>
        <v>1</v>
      </c>
      <c>
        <is>
          <t>MANİSA</t>
        </is>
      </c>
      <c>
        <v>AKHİSAR</v>
      </c>
      <c>
        <is>
          <t>AG Fideri</t>
        </is>
      </c>
      <c>
        <v>SARIÇALI TR-2 45-72-L00777_B_91002801_91002801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17.07.2023 16:43:37</t>
        </is>
      </c>
      <c>
        <is>
          <t>17.07.2023 23:09:22</t>
        </is>
      </c>
      <c>
        <v>6.429166666</v>
      </c>
      <c>
        <v>0</v>
      </c>
      <c>
        <v>4</v>
      </c>
      <c>
        <v>0</v>
      </c>
      <c>
        <v>0</v>
      </c>
      <c>
        <v>0</v>
      </c>
      <c>
        <v>0</v>
      </c>
      <c>
        <v>0</v>
      </c>
      <c>
        <v>1</v>
      </c>
      <c>
        <v>0</v>
      </c>
      <c>
        <v>2.462053287440867</v>
      </c>
      <c>
        <v>0</v>
      </c>
      <c>
        <v>0</v>
      </c>
      <c>
        <v>0</v>
      </c>
      <c>
        <v>0</v>
      </c>
      <c>
        <v>0</v>
      </c>
      <c>
        <v>2.5120556689030016</v>
      </c>
      <c>
        <v>4.974108956343869</v>
      </c>
    </row>
    <row>
      <c>
        <v>2611697</v>
      </c>
      <c>
        <v>1</v>
      </c>
      <c>
        <is>
          <t>İZMİR</t>
        </is>
      </c>
      <c>
        <v>KİRAZ</v>
      </c>
      <c>
        <is>
          <t>Dağıtım Transformatörü</t>
        </is>
      </c>
      <c>
        <v>KARABURÇ TR-5 DURSUN BEY 35-31-L00264_35-31-L00264_2365808</v>
      </c>
      <c>
        <v>AG Kademe Ayarı</v>
      </c>
      <c>
        <v>Dağıtım-AG</v>
      </c>
      <c>
        <v>Uzun</v>
      </c>
      <c>
        <v>Şebeke işletmecisi</v>
      </c>
      <c>
        <v>Bildirimsiz</v>
      </c>
      <c>
        <is>
          <t>17.07.2023 12:49:45</t>
        </is>
      </c>
      <c>
        <is>
          <t>17.07.2023 14:05:07</t>
        </is>
      </c>
      <c>
        <v>1.256111111</v>
      </c>
      <c>
        <v>0</v>
      </c>
      <c>
        <v>80</v>
      </c>
      <c>
        <v>0</v>
      </c>
      <c>
        <v>18</v>
      </c>
      <c>
        <v>0</v>
      </c>
      <c>
        <v>18</v>
      </c>
      <c>
        <v>0</v>
      </c>
      <c>
        <v>0</v>
      </c>
      <c>
        <v>0</v>
      </c>
      <c>
        <v>20.706842344603743</v>
      </c>
      <c>
        <v>0</v>
      </c>
      <c>
        <v>30.670774239708148</v>
      </c>
      <c>
        <v>0</v>
      </c>
      <c>
        <v>29.332121363524603</v>
      </c>
      <c>
        <v>0</v>
      </c>
      <c>
        <v>0</v>
      </c>
      <c>
        <v>80.7097379478365</v>
      </c>
    </row>
    <row>
      <c>
        <v>2612175</v>
      </c>
      <c>
        <v>1</v>
      </c>
      <c>
        <is>
          <t>MANİSA</t>
        </is>
      </c>
      <c>
        <v>YUNUSEMRE</v>
      </c>
      <c>
        <is>
          <t>Kullanıcı Bağlantı Hattı</t>
        </is>
      </c>
      <c>
        <v>DM-20/19 45-71-M00604_953244825_953244825</v>
      </c>
      <c>
        <v>AG Box / Sdk Abone Çıkış Sigorta Atığı</v>
      </c>
      <c>
        <v>Dağıtım-AG</v>
      </c>
      <c>
        <v>Uzun</v>
      </c>
      <c>
        <v>Şebeke işletmecisi</v>
      </c>
      <c>
        <v>Bildirimsiz</v>
      </c>
      <c>
        <is>
          <t>17.07.2023 19:08:08</t>
        </is>
      </c>
      <c>
        <is>
          <t>17.07.2023 20:51:20</t>
        </is>
      </c>
      <c>
        <v>1.72</v>
      </c>
      <c>
        <v>0</v>
      </c>
      <c>
        <v>0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0.7665550849685214</v>
      </c>
      <c>
        <v>0</v>
      </c>
      <c>
        <v>0</v>
      </c>
      <c>
        <v>0.7665550849685214</v>
      </c>
    </row>
    <row>
      <c>
        <v>2611511</v>
      </c>
      <c>
        <v>1</v>
      </c>
      <c>
        <is>
          <t>İZMİR</t>
        </is>
      </c>
      <c>
        <v>DİKİLİ</v>
      </c>
      <c>
        <is>
          <t>OG Fideri</t>
        </is>
      </c>
      <c>
        <v>TR-79 35-30-L00079_DAĞITIM TRAFOSU L01_72045974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17.07.2023 10:26:46</t>
        </is>
      </c>
      <c>
        <is>
          <t>17.07.2023 12:42:33</t>
        </is>
      </c>
      <c>
        <v>2.263055555</v>
      </c>
      <c>
        <v>0</v>
      </c>
      <c>
        <v>83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63.969956025827045</v>
      </c>
      <c>
        <v>0</v>
      </c>
      <c>
        <v>1.6875281131702682</v>
      </c>
      <c>
        <v>0</v>
      </c>
      <c>
        <v>0</v>
      </c>
      <c>
        <v>0</v>
      </c>
      <c>
        <v>0</v>
      </c>
      <c>
        <v>65.65748413899732</v>
      </c>
    </row>
    <row>
      <c>
        <v>2611534</v>
      </c>
      <c>
        <v>1</v>
      </c>
      <c>
        <is>
          <t>İZMİR</t>
        </is>
      </c>
      <c>
        <v>URLA</v>
      </c>
      <c>
        <is>
          <t>Dağıtım Transformatörü</t>
        </is>
      </c>
      <c>
        <v>TR-157 35-19-M00157_35-19-M00157_2371664</v>
      </c>
      <c>
        <v>Şebeke Yenileme ve Kapasite Artışı Çalışması</v>
      </c>
      <c>
        <v>Dağıtım-AG</v>
      </c>
      <c>
        <v>Uzun</v>
      </c>
      <c>
        <v>Şebeke işletmecisi</v>
      </c>
      <c>
        <v>Bildirimli</v>
      </c>
      <c>
        <is>
          <t>17.07.2023 10:27:26</t>
        </is>
      </c>
      <c>
        <is>
          <t>17.07.2023 17:17:55</t>
        </is>
      </c>
      <c>
        <v>6.841388888</v>
      </c>
      <c>
        <v>0</v>
      </c>
      <c>
        <v>27</v>
      </c>
      <c>
        <v>0</v>
      </c>
      <c>
        <v>28</v>
      </c>
      <c>
        <v>0</v>
      </c>
      <c>
        <v>9</v>
      </c>
      <c>
        <v>0</v>
      </c>
      <c>
        <v>0</v>
      </c>
      <c>
        <v>0</v>
      </c>
      <c>
        <v>107.40717785479852</v>
      </c>
      <c>
        <v>0</v>
      </c>
      <c>
        <v>141.82047173041127</v>
      </c>
      <c>
        <v>0</v>
      </c>
      <c>
        <v>60.060005383578904</v>
      </c>
      <c>
        <v>0</v>
      </c>
      <c>
        <v>0</v>
      </c>
      <c>
        <v>309.28765496878873</v>
      </c>
    </row>
    <row>
      <c>
        <v>2612198</v>
      </c>
      <c>
        <v>1</v>
      </c>
      <c>
        <is>
          <t>İZMİR</t>
        </is>
      </c>
      <c>
        <v>MENDERES</v>
      </c>
      <c>
        <is>
          <t>Kullanıcı Bağlantı Hattı</t>
        </is>
      </c>
      <c>
        <v>KISIK TR-2 35-22-M00136_955256956_955256956</v>
      </c>
      <c>
        <v>AG Box / Sdk Abone Çıkış Sigorta Atığı</v>
      </c>
      <c>
        <v>Dağıtım-AG</v>
      </c>
      <c>
        <v>Uzun</v>
      </c>
      <c>
        <v>Şebeke işletmecisi</v>
      </c>
      <c>
        <v>Bildirimsiz</v>
      </c>
      <c>
        <is>
          <t>17.07.2023 19:26:20</t>
        </is>
      </c>
      <c>
        <is>
          <t>17.07.2023 19:50:22</t>
        </is>
      </c>
      <c>
        <v>0.400555555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0.07973787401303305</v>
      </c>
      <c>
        <v>0</v>
      </c>
      <c>
        <v>0</v>
      </c>
      <c>
        <v>0</v>
      </c>
      <c>
        <v>0</v>
      </c>
      <c>
        <v>0.07973787401303305</v>
      </c>
    </row>
    <row>
      <c>
        <v>2611906</v>
      </c>
      <c>
        <v>1</v>
      </c>
      <c>
        <is>
          <t>MANİSA</t>
        </is>
      </c>
      <c>
        <v>SALİHLİ</v>
      </c>
      <c>
        <is>
          <t>KÖK</t>
        </is>
      </c>
      <c>
        <v>AKÖREN TR-19 KÖK 45-78-M00974_YENİKENT ÇIKIŞI    KAPASİTÖR M05_66244826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17.07.2023 15:29:49</t>
        </is>
      </c>
      <c>
        <is>
          <t>17.07.2023 15:55:26</t>
        </is>
      </c>
      <c>
        <v>0.426944444</v>
      </c>
      <c>
        <v>0</v>
      </c>
      <c>
        <v>1</v>
      </c>
      <c>
        <v>0</v>
      </c>
      <c>
        <v>89</v>
      </c>
      <c>
        <v>0</v>
      </c>
      <c>
        <v>5</v>
      </c>
      <c>
        <v>0</v>
      </c>
      <c>
        <v>0</v>
      </c>
      <c>
        <v>0</v>
      </c>
      <c>
        <v>0.2546417448553227</v>
      </c>
      <c>
        <v>0</v>
      </c>
      <c>
        <v>215.26016936114257</v>
      </c>
      <c>
        <v>0</v>
      </c>
      <c>
        <v>7.1286569639868915</v>
      </c>
      <c>
        <v>0</v>
      </c>
      <c>
        <v>0</v>
      </c>
      <c>
        <v>222.64346806998478</v>
      </c>
    </row>
    <row>
      <c>
        <v>2611574</v>
      </c>
      <c>
        <v>1</v>
      </c>
      <c>
        <is>
          <t>MANİSA</t>
        </is>
      </c>
      <c>
        <v>ALAŞEHİR</v>
      </c>
      <c>
        <is>
          <t>OG Fideri</t>
        </is>
      </c>
      <c>
        <v>CABBAR DM 45-73-M00100_HatBaşıAyırıcı_53136461 M03_53136461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17.07.2023 11:10:24</t>
        </is>
      </c>
      <c>
        <is>
          <t>17.07.2023 13:48:13</t>
        </is>
      </c>
      <c>
        <v>2.630277777</v>
      </c>
      <c>
        <v>0</v>
      </c>
      <c>
        <v>1</v>
      </c>
      <c>
        <v>7</v>
      </c>
      <c>
        <v>15</v>
      </c>
      <c>
        <v>0</v>
      </c>
      <c>
        <v>1</v>
      </c>
      <c>
        <v>0</v>
      </c>
      <c>
        <v>0</v>
      </c>
      <c>
        <v>0</v>
      </c>
      <c>
        <v>0.26122353260846504</v>
      </c>
      <c>
        <v>224.36968579336244</v>
      </c>
      <c>
        <v>122.86279079638007</v>
      </c>
      <c>
        <v>0</v>
      </c>
      <c>
        <v>2.497131583526555</v>
      </c>
      <c>
        <v>0</v>
      </c>
      <c>
        <v>0</v>
      </c>
      <c>
        <v>349.9908317058775</v>
      </c>
    </row>
    <row>
      <c>
        <v>2611465</v>
      </c>
      <c>
        <v>1</v>
      </c>
      <c>
        <is>
          <t>İZMİR</t>
        </is>
      </c>
      <c>
        <v>BERGAMA</v>
      </c>
      <c>
        <is>
          <t>DM</t>
        </is>
      </c>
      <c>
        <v>KAVŞAK DM TR-154 35-16-L00154_TR-111 ÇIKIŞI L05_66050249</v>
      </c>
      <c>
        <v>Şebeke Yenileme ve Kapasite Artışı Çalışması</v>
      </c>
      <c>
        <v>Dağıtım-OG</v>
      </c>
      <c>
        <v>Uzun</v>
      </c>
      <c>
        <v>Şebeke işletmecisi</v>
      </c>
      <c>
        <v>Bildirimli</v>
      </c>
      <c>
        <is>
          <t>17.07.2023 10:02:31</t>
        </is>
      </c>
      <c>
        <is>
          <t>17.07.2023 10:47:36</t>
        </is>
      </c>
      <c>
        <v>0.751388888</v>
      </c>
      <c>
        <v>0</v>
      </c>
      <c>
        <v>721</v>
      </c>
      <c>
        <v>2</v>
      </c>
      <c>
        <v>27</v>
      </c>
      <c>
        <v>25</v>
      </c>
      <c>
        <v>94</v>
      </c>
      <c>
        <v>0</v>
      </c>
      <c>
        <v>0</v>
      </c>
      <c>
        <v>0</v>
      </c>
      <c>
        <v>104.18681039567207</v>
      </c>
      <c>
        <v>1.2227995356739634</v>
      </c>
      <c>
        <v>20.423876418110716</v>
      </c>
      <c>
        <v>87.78143860884515</v>
      </c>
      <c>
        <v>108.39157225220423</v>
      </c>
      <c>
        <v>0</v>
      </c>
      <c>
        <v>0</v>
      </c>
      <c>
        <v>322.0064972105061</v>
      </c>
    </row>
    <row>
      <c>
        <v>2612215</v>
      </c>
      <c>
        <v>1</v>
      </c>
      <c>
        <is>
          <t>İZMİR</t>
        </is>
      </c>
      <c>
        <v>KARŞIYAKA</v>
      </c>
      <c>
        <is>
          <t>Saha Dağıtım Kutusu (SDK)</t>
        </is>
      </c>
      <c>
        <v>K-3975 35-04-K03975_C C01_83782041</v>
      </c>
      <c>
        <v>AG Box / Sdk Giriş Sigorta Atığı</v>
      </c>
      <c>
        <v>Dağıtım-AG</v>
      </c>
      <c>
        <v>Uzun</v>
      </c>
      <c>
        <v>Şebeke işletmecisi</v>
      </c>
      <c>
        <v>Bildirimsiz</v>
      </c>
      <c>
        <is>
          <t>17.07.2023 19:49:17</t>
        </is>
      </c>
      <c>
        <is>
          <t>17.07.2023 22:23:45</t>
        </is>
      </c>
      <c>
        <v>2.574444444</v>
      </c>
      <c>
        <v>0</v>
      </c>
      <c>
        <v>149</v>
      </c>
      <c>
        <v>0</v>
      </c>
      <c>
        <v>0</v>
      </c>
      <c>
        <v>0</v>
      </c>
      <c>
        <v>10</v>
      </c>
      <c>
        <v>0</v>
      </c>
      <c>
        <v>0</v>
      </c>
      <c>
        <v>0</v>
      </c>
      <c>
        <v>112.09736177194392</v>
      </c>
      <c>
        <v>0</v>
      </c>
      <c>
        <v>0</v>
      </c>
      <c>
        <v>0</v>
      </c>
      <c>
        <v>30.33967046058407</v>
      </c>
      <c>
        <v>0</v>
      </c>
      <c>
        <v>0</v>
      </c>
      <c>
        <v>142.437032232528</v>
      </c>
    </row>
    <row>
      <c>
        <v>2611860</v>
      </c>
      <c>
        <v>1</v>
      </c>
      <c>
        <is>
          <t>İZMİR</t>
        </is>
      </c>
      <c>
        <v>KARABAĞLAR</v>
      </c>
      <c>
        <is>
          <t>Saha Dağıtım Kutusu (SDK)</t>
        </is>
      </c>
      <c>
        <v>M-2573 35-01-M02573_B b2_5895353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17.07.2023 14:44:29</t>
        </is>
      </c>
      <c>
        <is>
          <t>17.07.2023 16:24:56</t>
        </is>
      </c>
      <c>
        <v>1.674166666</v>
      </c>
      <c>
        <v>0</v>
      </c>
      <c>
        <v>45</v>
      </c>
      <c>
        <v>0</v>
      </c>
      <c>
        <v>0</v>
      </c>
      <c>
        <v>0</v>
      </c>
      <c>
        <v>30</v>
      </c>
      <c>
        <v>0</v>
      </c>
      <c>
        <v>0</v>
      </c>
      <c>
        <v>0</v>
      </c>
      <c>
        <v>19.11303186465004</v>
      </c>
      <c>
        <v>0</v>
      </c>
      <c>
        <v>0</v>
      </c>
      <c>
        <v>0</v>
      </c>
      <c>
        <v>75.17139506749831</v>
      </c>
      <c>
        <v>0</v>
      </c>
      <c>
        <v>0</v>
      </c>
      <c>
        <v>94.28442693214835</v>
      </c>
    </row>
    <row>
      <c>
        <v>2612158</v>
      </c>
      <c>
        <v>1</v>
      </c>
      <c>
        <is>
          <t>İZMİR</t>
        </is>
      </c>
      <c>
        <v>BEYDAĞ</v>
      </c>
      <c>
        <is>
          <t>DM</t>
        </is>
      </c>
      <c>
        <v>BEYDAĞ İM 35-32-A00001_MUTAFLAR L14_2049959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17.07.2023 18:47:24</t>
        </is>
      </c>
      <c>
        <is>
          <t>17.07.2023 18:50:51</t>
        </is>
      </c>
      <c>
        <v>0.0575</v>
      </c>
      <c>
        <v>0</v>
      </c>
      <c>
        <v>541</v>
      </c>
      <c>
        <v>0</v>
      </c>
      <c>
        <v>34</v>
      </c>
      <c>
        <v>1</v>
      </c>
      <c>
        <v>69</v>
      </c>
      <c>
        <v>0</v>
      </c>
      <c>
        <v>0</v>
      </c>
      <c>
        <v>0</v>
      </c>
      <c>
        <v>4.572353358013589</v>
      </c>
      <c>
        <v>0</v>
      </c>
      <c>
        <v>2.614146982850095</v>
      </c>
      <c>
        <v>0.0414068098954185</v>
      </c>
      <c>
        <v>2.9916478779017446</v>
      </c>
      <c>
        <v>0</v>
      </c>
      <c>
        <v>0</v>
      </c>
      <c>
        <v>10.219555028660848</v>
      </c>
    </row>
    <row>
      <c>
        <v>2611305</v>
      </c>
      <c>
        <v>1</v>
      </c>
      <c>
        <is>
          <t>MANİSA</t>
        </is>
      </c>
      <c>
        <v>ALAŞEHİR</v>
      </c>
      <c>
        <is>
          <t>DM</t>
        </is>
      </c>
      <c>
        <v>KEMALİYE DM (TR-1) 45-73-M00150_İSMETİYE M02_66715922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17.07.2023 07:23:11</t>
        </is>
      </c>
      <c>
        <is>
          <t>17.07.2023 08:11:48</t>
        </is>
      </c>
      <c>
        <v>0.810277777</v>
      </c>
      <c>
        <v>19</v>
      </c>
      <c>
        <v>378</v>
      </c>
      <c>
        <v>153</v>
      </c>
      <c>
        <v>183</v>
      </c>
      <c>
        <v>18</v>
      </c>
      <c>
        <v>33</v>
      </c>
      <c>
        <v>1</v>
      </c>
      <c>
        <v>0</v>
      </c>
      <c>
        <v>4.337052694375547</v>
      </c>
      <c>
        <v>58.980080068226414</v>
      </c>
      <c>
        <v>441.6360849109058</v>
      </c>
      <c>
        <v>427.6604524810349</v>
      </c>
      <c>
        <v>31.17467498681219</v>
      </c>
      <c>
        <v>21.417670944836424</v>
      </c>
      <c>
        <v>59.272693248205</v>
      </c>
      <c>
        <v>0</v>
      </c>
      <c>
        <v>1044.4787093343964</v>
      </c>
    </row>
    <row>
      <c>
        <v>2611926</v>
      </c>
      <c>
        <v>1</v>
      </c>
      <c>
        <is>
          <t>İZMİR</t>
        </is>
      </c>
      <c>
        <v>KARABAĞLAR</v>
      </c>
      <c>
        <is>
          <t>AG Fideri</t>
        </is>
      </c>
      <c>
        <v>K-2322 35-01-K02322_A_56368360_56368360</v>
      </c>
      <c>
        <v>AG Atlama Kopuğu</v>
      </c>
      <c>
        <v>Dağıtım-AG</v>
      </c>
      <c>
        <v>Uzun</v>
      </c>
      <c>
        <v>Şebeke işletmecisi</v>
      </c>
      <c>
        <v>Bildirimsiz</v>
      </c>
      <c>
        <is>
          <t>17.07.2023 15:45:37</t>
        </is>
      </c>
      <c>
        <is>
          <t>17.07.2023 17:51:41</t>
        </is>
      </c>
      <c>
        <v>2.101111111</v>
      </c>
      <c>
        <v>0</v>
      </c>
      <c>
        <v>192</v>
      </c>
      <c>
        <v>0</v>
      </c>
      <c>
        <v>0</v>
      </c>
      <c>
        <v>0</v>
      </c>
      <c>
        <v>11</v>
      </c>
      <c>
        <v>0</v>
      </c>
      <c>
        <v>0</v>
      </c>
      <c>
        <v>0</v>
      </c>
      <c>
        <v>105.06507680798354</v>
      </c>
      <c>
        <v>0</v>
      </c>
      <c>
        <v>0</v>
      </c>
      <c>
        <v>0</v>
      </c>
      <c>
        <v>20.817409567001434</v>
      </c>
      <c>
        <v>0</v>
      </c>
      <c>
        <v>0</v>
      </c>
      <c>
        <v>125.88248637498498</v>
      </c>
    </row>
    <row>
      <c>
        <v>2611760</v>
      </c>
      <c>
        <v>1</v>
      </c>
      <c>
        <is>
          <t>İZMİR</t>
        </is>
      </c>
      <c>
        <v>KARABAĞLAR</v>
      </c>
      <c>
        <is>
          <t>Kullanıcı Bağlantı Hattı</t>
        </is>
      </c>
      <c>
        <v>K-1446 35-01-K01446_912066700_912066700</v>
      </c>
      <c>
        <v>AG Branşman Yeraltı Kablo Arızası</v>
      </c>
      <c>
        <v>Dağıtım-AG</v>
      </c>
      <c>
        <v>Uzun</v>
      </c>
      <c>
        <v>Şebeke işletmecisi</v>
      </c>
      <c>
        <v>Bildirimsiz</v>
      </c>
      <c>
        <is>
          <t>17.07.2023 13:30:35</t>
        </is>
      </c>
      <c>
        <is>
          <t>17.07.2023 14:29:25</t>
        </is>
      </c>
      <c>
        <v>0.980555555</v>
      </c>
      <c>
        <v>0</v>
      </c>
      <c>
        <v>19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3.841432363805785</v>
      </c>
      <c>
        <v>0</v>
      </c>
      <c>
        <v>0</v>
      </c>
      <c>
        <v>0</v>
      </c>
      <c>
        <v>1.0471017170383905</v>
      </c>
      <c>
        <v>0</v>
      </c>
      <c>
        <v>0</v>
      </c>
      <c>
        <v>4.888534080844176</v>
      </c>
    </row>
    <row>
      <c>
        <v>2611242</v>
      </c>
      <c>
        <v>1</v>
      </c>
      <c>
        <is>
          <t>İZMİR</t>
        </is>
      </c>
      <c>
        <v>BEYDAĞ</v>
      </c>
      <c>
        <is>
          <t>OG Fideri</t>
        </is>
      </c>
      <c>
        <v>TR-7 (KURTULUŞ PARKI KABİN) 35-32-L00007_TR-20 (SANAYİ KABİN) L04_72262128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17.07.2023 02:33:29</t>
        </is>
      </c>
      <c>
        <is>
          <t>17.07.2023 04:37:01</t>
        </is>
      </c>
      <c>
        <v>2.058888888</v>
      </c>
      <c>
        <v>0</v>
      </c>
      <c>
        <v>3162</v>
      </c>
      <c>
        <v>0</v>
      </c>
      <c>
        <v>129</v>
      </c>
      <c>
        <v>1</v>
      </c>
      <c>
        <v>707</v>
      </c>
      <c>
        <v>2</v>
      </c>
      <c>
        <v>0</v>
      </c>
      <c>
        <v>0</v>
      </c>
      <c>
        <v>814.0992217187544</v>
      </c>
      <c>
        <v>0</v>
      </c>
      <c>
        <v>141.28612356007793</v>
      </c>
      <c>
        <v>2.3598649753894447</v>
      </c>
      <c>
        <v>483.08567402155916</v>
      </c>
      <c>
        <v>0.8488671136586975</v>
      </c>
      <c>
        <v>0</v>
      </c>
      <c>
        <v>1441.6797513894398</v>
      </c>
    </row>
    <row>
      <c>
        <v>2611797</v>
      </c>
      <c>
        <v>1</v>
      </c>
      <c>
        <is>
          <t>MANİSA</t>
        </is>
      </c>
      <c>
        <v>SALİHLİ</v>
      </c>
      <c>
        <is>
          <t>Dağıtım Transformatörü</t>
        </is>
      </c>
      <c>
        <v>DURASILLI TR-2 45-78-M01115_45-78-M01115_66089993</v>
      </c>
      <c>
        <v>Şebeke Yenileme ve Kapasite Artışı Çalışması</v>
      </c>
      <c>
        <v>Dağıtım-AG</v>
      </c>
      <c>
        <v>Uzun</v>
      </c>
      <c>
        <v>Şebeke işletmecisi</v>
      </c>
      <c>
        <v>Bildirimli</v>
      </c>
      <c>
        <is>
          <t>17.07.2023 13:23:25</t>
        </is>
      </c>
      <c>
        <is>
          <t>17.07.2023 16:19:00</t>
        </is>
      </c>
      <c>
        <v>2.926388888</v>
      </c>
      <c>
        <v>0</v>
      </c>
      <c>
        <v>49</v>
      </c>
      <c>
        <v>0</v>
      </c>
      <c>
        <v>5</v>
      </c>
      <c>
        <v>0</v>
      </c>
      <c>
        <v>2</v>
      </c>
      <c>
        <v>0</v>
      </c>
      <c>
        <v>0</v>
      </c>
      <c>
        <v>0</v>
      </c>
      <c>
        <v>33.07825113080728</v>
      </c>
      <c>
        <v>0</v>
      </c>
      <c>
        <v>20.331612041956404</v>
      </c>
      <c>
        <v>0</v>
      </c>
      <c>
        <v>13.68768306170499</v>
      </c>
      <c>
        <v>0</v>
      </c>
      <c>
        <v>0</v>
      </c>
      <c>
        <v>67.09754623446868</v>
      </c>
    </row>
    <row>
      <c>
        <v>2611491</v>
      </c>
      <c>
        <v>1</v>
      </c>
      <c>
        <is>
          <t>İZMİR</t>
        </is>
      </c>
      <c>
        <v>KEMALPAŞA</v>
      </c>
      <c>
        <is>
          <t>Dağıtım Transformatörü</t>
        </is>
      </c>
      <c>
        <v>ULUCAK DM-2/3 35-27-M00336_35-27-M00336_72171036</v>
      </c>
      <c>
        <v>Şebeke Bakım Çalışması</v>
      </c>
      <c>
        <v>Dağıtım-AG</v>
      </c>
      <c>
        <v>Uzun</v>
      </c>
      <c>
        <v>Şebeke işletmecisi</v>
      </c>
      <c>
        <v>Bildirimli</v>
      </c>
      <c>
        <is>
          <t>17.07.2023 10:17:24</t>
        </is>
      </c>
      <c>
        <is>
          <t>17.07.2023 14:46:17</t>
        </is>
      </c>
      <c>
        <v>4.481388888</v>
      </c>
      <c>
        <v>0</v>
      </c>
      <c>
        <v>521</v>
      </c>
      <c>
        <v>0</v>
      </c>
      <c>
        <v>0</v>
      </c>
      <c>
        <v>0</v>
      </c>
      <c>
        <v>46</v>
      </c>
      <c>
        <v>0</v>
      </c>
      <c>
        <v>0</v>
      </c>
      <c>
        <v>0</v>
      </c>
      <c>
        <v>508.06618493323504</v>
      </c>
      <c>
        <v>0</v>
      </c>
      <c>
        <v>0</v>
      </c>
      <c>
        <v>0</v>
      </c>
      <c>
        <v>303.34606330937663</v>
      </c>
      <c>
        <v>0</v>
      </c>
      <c>
        <v>0</v>
      </c>
      <c>
        <v>811.4122482426117</v>
      </c>
    </row>
    <row>
      <c>
        <v>2611405</v>
      </c>
      <c>
        <v>1</v>
      </c>
      <c>
        <is>
          <t>İZMİR</t>
        </is>
      </c>
      <c>
        <v>DİKİLİ</v>
      </c>
      <c>
        <is>
          <t>Kullanıcı Bağlantı Hattı</t>
        </is>
      </c>
      <c>
        <v>ÇANDARLI TR-16 35-30-M00016_955320785_955320785</v>
      </c>
      <c>
        <v>AG Branşman Yeraltı Kablo Arızası</v>
      </c>
      <c>
        <v>Dağıtım-AG</v>
      </c>
      <c>
        <v>Uzun</v>
      </c>
      <c>
        <v>Şebeke işletmecisi</v>
      </c>
      <c>
        <v>Bildirimsiz</v>
      </c>
      <c>
        <is>
          <t>17.07.2023 09:16:43</t>
        </is>
      </c>
      <c>
        <is>
          <t>17.07.2023 14:42:50</t>
        </is>
      </c>
      <c>
        <v>5.435277777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2.4308539251105863</v>
      </c>
      <c>
        <v>0</v>
      </c>
      <c>
        <v>0</v>
      </c>
      <c>
        <v>0</v>
      </c>
      <c>
        <v>0</v>
      </c>
      <c>
        <v>0</v>
      </c>
      <c>
        <v>0</v>
      </c>
      <c>
        <v>2.4308539251105863</v>
      </c>
    </row>
    <row>
      <c>
        <v>2612381</v>
      </c>
      <c>
        <v>1</v>
      </c>
      <c>
        <is>
          <t>İZMİR</t>
        </is>
      </c>
      <c>
        <v>BUCA</v>
      </c>
      <c>
        <is>
          <t>AG Fideri</t>
        </is>
      </c>
      <c>
        <v>K-2378 35-03-K02378_A_56354801_56354801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17.07.2023 23:28:00</t>
        </is>
      </c>
      <c>
        <is>
          <t>18.07.2023 08:20:38</t>
        </is>
      </c>
      <c>
        <v>8.877222222</v>
      </c>
      <c>
        <v>0</v>
      </c>
      <c>
        <v>93</v>
      </c>
      <c>
        <v>0</v>
      </c>
      <c>
        <v>0</v>
      </c>
      <c>
        <v>0</v>
      </c>
      <c>
        <v>11</v>
      </c>
      <c>
        <v>0</v>
      </c>
      <c>
        <v>0</v>
      </c>
      <c>
        <v>0</v>
      </c>
      <c>
        <v>150.89998124412688</v>
      </c>
      <c>
        <v>0</v>
      </c>
      <c>
        <v>0</v>
      </c>
      <c>
        <v>0</v>
      </c>
      <c>
        <v>57.78527835337364</v>
      </c>
      <c>
        <v>0</v>
      </c>
      <c>
        <v>0</v>
      </c>
      <c>
        <v>208.68525959750053</v>
      </c>
    </row>
    <row>
      <c>
        <v>2611989</v>
      </c>
      <c>
        <v>1</v>
      </c>
      <c>
        <is>
          <t>MANİSA</t>
        </is>
      </c>
      <c>
        <v>YUNUSEMRE</v>
      </c>
      <c>
        <is>
          <t>KÖK</t>
        </is>
      </c>
      <c>
        <v>MURADİYE DM-5/6 KÖK 45-71-M00245_KENT BETON M08_72097653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17.07.2023 16:38:27</t>
        </is>
      </c>
      <c>
        <is>
          <t>17.07.2023 16:43:16</t>
        </is>
      </c>
      <c>
        <v>0.080277777</v>
      </c>
      <c>
        <v>0</v>
      </c>
      <c>
        <v>0</v>
      </c>
      <c>
        <v>0</v>
      </c>
      <c>
        <v>0</v>
      </c>
      <c>
        <v>15</v>
      </c>
      <c>
        <v>0</v>
      </c>
      <c>
        <v>13</v>
      </c>
      <c>
        <v>0</v>
      </c>
      <c>
        <v>0</v>
      </c>
      <c>
        <v>0</v>
      </c>
      <c>
        <v>0</v>
      </c>
      <c>
        <v>0</v>
      </c>
      <c>
        <v>4.177192548745275</v>
      </c>
      <c>
        <v>0</v>
      </c>
      <c>
        <v>71.22645258324633</v>
      </c>
      <c>
        <v>0</v>
      </c>
      <c>
        <v>75.4036451319916</v>
      </c>
    </row>
    <row>
      <c>
        <v>2611806</v>
      </c>
      <c>
        <v>2</v>
      </c>
      <c>
        <is>
          <t>İZMİR</t>
        </is>
      </c>
      <c>
        <v>BAYINDIR</v>
      </c>
      <c>
        <is>
          <t>Dağıtım Transformatörü</t>
        </is>
      </c>
      <c>
        <v>TR-1-5/5 35-20-L00063_35-20-L00063_2376707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17.07.2023 17:42:40</t>
        </is>
      </c>
      <c>
        <is>
          <t>17.07.2023 18:07:28</t>
        </is>
      </c>
      <c>
        <v>0.413333333</v>
      </c>
      <c>
        <v>0</v>
      </c>
      <c>
        <v>29</v>
      </c>
      <c>
        <v>0</v>
      </c>
      <c>
        <v>39</v>
      </c>
      <c>
        <v>0</v>
      </c>
      <c>
        <v>7</v>
      </c>
      <c>
        <v>0</v>
      </c>
      <c>
        <v>0</v>
      </c>
      <c>
        <v>0</v>
      </c>
      <c>
        <v>2.2869700400183675</v>
      </c>
      <c>
        <v>0</v>
      </c>
      <c>
        <v>27.870952521124096</v>
      </c>
      <c>
        <v>0</v>
      </c>
      <c>
        <v>1.5469280049354133</v>
      </c>
      <c>
        <v>0</v>
      </c>
      <c>
        <v>0</v>
      </c>
      <c>
        <v>31.704850566077877</v>
      </c>
    </row>
    <row>
      <c>
        <v>2611414</v>
      </c>
      <c>
        <v>1</v>
      </c>
      <c>
        <is>
          <t>İZMİR</t>
        </is>
      </c>
      <c>
        <v>ÖDEMİŞ</v>
      </c>
      <c>
        <is>
          <t>Dağıtım Transformatörü</t>
        </is>
      </c>
      <c>
        <v>TR-91 35-15-M00091_35-15-M00091_2364917</v>
      </c>
      <c>
        <v>Şebeke Yenileme ve Kapasite Artışı Çalışması</v>
      </c>
      <c>
        <v>Dağıtım-AG</v>
      </c>
      <c>
        <v>Uzun</v>
      </c>
      <c>
        <v>Şebeke işletmecisi</v>
      </c>
      <c>
        <v>Bildirimli</v>
      </c>
      <c>
        <is>
          <t>17.07.2023 09:29:45</t>
        </is>
      </c>
      <c>
        <is>
          <t>17.07.2023 18:20:30</t>
        </is>
      </c>
      <c>
        <v>8.845833333</v>
      </c>
      <c>
        <v>0</v>
      </c>
      <c>
        <v>409</v>
      </c>
      <c>
        <v>0</v>
      </c>
      <c>
        <v>0</v>
      </c>
      <c>
        <v>0</v>
      </c>
      <c>
        <v>80</v>
      </c>
      <c>
        <v>0</v>
      </c>
      <c>
        <v>0</v>
      </c>
      <c>
        <v>0</v>
      </c>
      <c>
        <v>790.0995555168049</v>
      </c>
      <c>
        <v>0</v>
      </c>
      <c>
        <v>0</v>
      </c>
      <c>
        <v>0</v>
      </c>
      <c>
        <v>1103.6860676146632</v>
      </c>
      <c>
        <v>0</v>
      </c>
      <c>
        <v>0</v>
      </c>
      <c>
        <v>1893.7856231314681</v>
      </c>
    </row>
    <row>
      <c>
        <v>2611175</v>
      </c>
      <c>
        <v>3</v>
      </c>
      <c>
        <is>
          <t>İZMİR</t>
        </is>
      </c>
      <c>
        <v>BUCA</v>
      </c>
      <c>
        <is>
          <t>OG Fideri</t>
        </is>
      </c>
      <c>
        <v>M-2670 35-03-M02670_M-1386 M04_80048703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17.07.2023 02:12:03</t>
        </is>
      </c>
      <c>
        <is>
          <t>17.07.2023 02:51:59</t>
        </is>
      </c>
      <c>
        <v>0.665555555</v>
      </c>
      <c>
        <v>0</v>
      </c>
      <c>
        <v>9689</v>
      </c>
      <c>
        <v>0</v>
      </c>
      <c>
        <v>0</v>
      </c>
      <c>
        <v>1</v>
      </c>
      <c>
        <v>795</v>
      </c>
      <c>
        <v>0</v>
      </c>
      <c>
        <v>1</v>
      </c>
      <c>
        <v>0</v>
      </c>
      <c>
        <v>1355.425785008119</v>
      </c>
      <c>
        <v>0</v>
      </c>
      <c>
        <v>0</v>
      </c>
      <c>
        <v>10.358223438289636</v>
      </c>
      <c>
        <v>352.4363229108031</v>
      </c>
      <c>
        <v>0</v>
      </c>
      <c>
        <v>5.430544085816244</v>
      </c>
      <c>
        <v>1723.6508754430279</v>
      </c>
    </row>
    <row>
      <c>
        <v>2611932</v>
      </c>
      <c>
        <v>1</v>
      </c>
      <c>
        <is>
          <t>İZMİR</t>
        </is>
      </c>
      <c>
        <v>KONAK</v>
      </c>
      <c>
        <is>
          <t>Saha Dağıtım Kutusu (SDK)</t>
        </is>
      </c>
      <c>
        <v>M-2009 35-01-M02009_9253619 1R_5857641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17.07.2023 15:54:19</t>
        </is>
      </c>
      <c>
        <is>
          <t>17.07.2023 16:36:58</t>
        </is>
      </c>
      <c>
        <v>0.710833333</v>
      </c>
      <c>
        <v>0</v>
      </c>
      <c>
        <v>0</v>
      </c>
      <c>
        <v>0</v>
      </c>
      <c>
        <v>0</v>
      </c>
      <c>
        <v>0</v>
      </c>
      <c>
        <v>63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94.51127319336719</v>
      </c>
      <c>
        <v>0</v>
      </c>
      <c>
        <v>3.9545538175068096</v>
      </c>
      <c>
        <v>98.465827010874</v>
      </c>
    </row>
    <row>
      <c>
        <v>2611268</v>
      </c>
      <c>
        <v>1</v>
      </c>
      <c>
        <is>
          <t>İZMİR</t>
        </is>
      </c>
      <c>
        <v>BUCA</v>
      </c>
      <c>
        <is>
          <t>OG Fideri</t>
        </is>
      </c>
      <c>
        <v>M-1000 35-03-M01000_M-1642 M01_41972817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17.07.2023 03:54:16</t>
        </is>
      </c>
      <c>
        <is>
          <t>17.07.2023 04:21:57</t>
        </is>
      </c>
      <c>
        <v>0.461388888</v>
      </c>
      <c>
        <v>0</v>
      </c>
      <c>
        <v>14086</v>
      </c>
      <c>
        <v>0</v>
      </c>
      <c>
        <v>13</v>
      </c>
      <c>
        <v>2</v>
      </c>
      <c>
        <v>983</v>
      </c>
      <c>
        <v>1</v>
      </c>
      <c>
        <v>0</v>
      </c>
      <c>
        <v>0</v>
      </c>
      <c>
        <v>1335.3511937770902</v>
      </c>
      <c>
        <v>0</v>
      </c>
      <c>
        <v>1.7416230087681506</v>
      </c>
      <c>
        <v>26.716093444068413</v>
      </c>
      <c>
        <v>361.4182290209727</v>
      </c>
      <c>
        <v>29.717001869862635</v>
      </c>
      <c>
        <v>0</v>
      </c>
      <c>
        <v>1754.9441411207622</v>
      </c>
    </row>
    <row>
      <c>
        <v>2612224</v>
      </c>
      <c>
        <v>1</v>
      </c>
      <c>
        <is>
          <t>İZMİR</t>
        </is>
      </c>
      <c>
        <v>KİRAZ</v>
      </c>
      <c>
        <is>
          <t>Dağıtım Transformatörü</t>
        </is>
      </c>
      <c>
        <v>AYDOĞDU TR-2 35-31-L00086_35-31-L00086_2363542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17.07.2023 20:02:40</t>
        </is>
      </c>
      <c>
        <is>
          <t>17.07.2023 20:17:02</t>
        </is>
      </c>
      <c>
        <v>0.239444444</v>
      </c>
      <c>
        <v>0</v>
      </c>
      <c>
        <v>56</v>
      </c>
      <c>
        <v>0</v>
      </c>
      <c>
        <v>35</v>
      </c>
      <c>
        <v>0</v>
      </c>
      <c>
        <v>13</v>
      </c>
      <c>
        <v>0</v>
      </c>
      <c>
        <v>0</v>
      </c>
      <c>
        <v>0</v>
      </c>
      <c>
        <v>2.7241331796552304</v>
      </c>
      <c>
        <v>0</v>
      </c>
      <c>
        <v>29.933794566724806</v>
      </c>
      <c>
        <v>0</v>
      </c>
      <c>
        <v>8.770813345865133</v>
      </c>
      <c>
        <v>0</v>
      </c>
      <c>
        <v>0</v>
      </c>
      <c>
        <v>41.428741092245176</v>
      </c>
    </row>
    <row>
      <c>
        <v>2612247</v>
      </c>
      <c>
        <v>1</v>
      </c>
      <c>
        <is>
          <t>İZMİR</t>
        </is>
      </c>
      <c>
        <v>MENDERES</v>
      </c>
      <c>
        <is>
          <t>AG Fideri</t>
        </is>
      </c>
      <c>
        <v>ÇUKURALTI M-19 35-25-M00067_A_80740125_80740125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17.07.2023 20:19:03</t>
        </is>
      </c>
      <c>
        <is>
          <t>17.07.2023 22:09:37</t>
        </is>
      </c>
      <c>
        <v>1.842777777</v>
      </c>
      <c>
        <v>0</v>
      </c>
      <c>
        <v>31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14.495752899160633</v>
      </c>
      <c>
        <v>0</v>
      </c>
      <c>
        <v>0</v>
      </c>
      <c>
        <v>0</v>
      </c>
      <c>
        <v>0.28501824818500426</v>
      </c>
      <c>
        <v>0</v>
      </c>
      <c>
        <v>0</v>
      </c>
      <c>
        <v>14.780771147345638</v>
      </c>
    </row>
    <row>
      <c>
        <v>2612124</v>
      </c>
      <c>
        <v>1</v>
      </c>
      <c>
        <is>
          <t>İZMİR</t>
        </is>
      </c>
      <c>
        <v>TORBALI</v>
      </c>
      <c>
        <is>
          <t>OG Fideri</t>
        </is>
      </c>
      <c>
        <v>EĞERCİ TR-1 35-26-L00167_DIREK TIPI TRAFO HUCRESI H01_2040538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17.07.2023 18:19:49</t>
        </is>
      </c>
      <c>
        <is>
          <t>17.07.2023 20:25:46</t>
        </is>
      </c>
      <c>
        <v>2.099166666</v>
      </c>
      <c>
        <v>0</v>
      </c>
      <c>
        <v>117</v>
      </c>
      <c>
        <v>0</v>
      </c>
      <c>
        <v>18</v>
      </c>
      <c>
        <v>0</v>
      </c>
      <c>
        <v>17</v>
      </c>
      <c>
        <v>0</v>
      </c>
      <c>
        <v>0</v>
      </c>
      <c>
        <v>0</v>
      </c>
      <c>
        <v>67.14971554948362</v>
      </c>
      <c>
        <v>0</v>
      </c>
      <c>
        <v>214.80774155434727</v>
      </c>
      <c>
        <v>0</v>
      </c>
      <c>
        <v>45.309850295479336</v>
      </c>
      <c>
        <v>0</v>
      </c>
      <c>
        <v>0</v>
      </c>
      <c>
        <v>327.26730739931025</v>
      </c>
    </row>
    <row>
      <c>
        <v>2611477</v>
      </c>
      <c>
        <v>1</v>
      </c>
      <c>
        <is>
          <t>İZMİR</t>
        </is>
      </c>
      <c>
        <v>BERGAMA</v>
      </c>
      <c>
        <is>
          <t>Dağıtım Transformatörü</t>
        </is>
      </c>
      <c>
        <v>TOPÇAM SULAMA TR-13 35-16-M00206_35-16-M00206_2351138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17.07.2023 10:04:22</t>
        </is>
      </c>
      <c>
        <is>
          <t>17.07.2023 11:34:45</t>
        </is>
      </c>
      <c>
        <v>1.506388888</v>
      </c>
      <c>
        <v>0</v>
      </c>
      <c>
        <v>0</v>
      </c>
      <c>
        <v>0</v>
      </c>
      <c>
        <v>6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50.124710284342555</v>
      </c>
      <c>
        <v>0</v>
      </c>
      <c>
        <v>0</v>
      </c>
      <c>
        <v>0</v>
      </c>
      <c>
        <v>0</v>
      </c>
      <c>
        <v>50.124710284342555</v>
      </c>
    </row>
    <row>
      <c>
        <v>2612164</v>
      </c>
      <c>
        <v>1</v>
      </c>
      <c>
        <is>
          <t>MANİSA</t>
        </is>
      </c>
      <c>
        <v>KÖPRÜBAŞI</v>
      </c>
      <c>
        <is>
          <t>OG Fideri</t>
        </is>
      </c>
      <c>
        <v>KEMHALLI KÖK 45-86-M00044_HatBaşıAyırıcı_62800050 M03_62800050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17.07.2023 18:58:24</t>
        </is>
      </c>
      <c>
        <is>
          <t>17.07.2023 19:25:59</t>
        </is>
      </c>
      <c>
        <v>0.459722222</v>
      </c>
      <c>
        <v>0</v>
      </c>
      <c>
        <v>57</v>
      </c>
      <c>
        <v>0</v>
      </c>
      <c>
        <v>26</v>
      </c>
      <c>
        <v>0</v>
      </c>
      <c>
        <v>1</v>
      </c>
      <c>
        <v>0</v>
      </c>
      <c>
        <v>0</v>
      </c>
      <c>
        <v>0</v>
      </c>
      <c>
        <v>3.5655073370509145</v>
      </c>
      <c>
        <v>0</v>
      </c>
      <c>
        <v>6.518581758443737</v>
      </c>
      <c>
        <v>0</v>
      </c>
      <c>
        <v>0.07232196788743289</v>
      </c>
      <c>
        <v>0</v>
      </c>
      <c>
        <v>0</v>
      </c>
      <c>
        <v>10.156411063382084</v>
      </c>
    </row>
    <row>
      <c>
        <v>2612310</v>
      </c>
      <c>
        <v>1</v>
      </c>
      <c>
        <is>
          <t>İZMİR</t>
        </is>
      </c>
      <c>
        <v>BAYRAKLI</v>
      </c>
      <c>
        <is>
          <t>Saha Dağıtım Kutusu (SDK)</t>
        </is>
      </c>
      <c>
        <v>K-941 35-02-K00941_9349235 G2B_5841193</v>
      </c>
      <c>
        <v>AG Box / Sdk Giriş Sigorta Atığı</v>
      </c>
      <c>
        <v>Dağıtım-AG</v>
      </c>
      <c>
        <v>Uzun</v>
      </c>
      <c>
        <v>Şebeke işletmecisi</v>
      </c>
      <c>
        <v>Bildirimsiz</v>
      </c>
      <c>
        <is>
          <t>17.07.2023 21:30:41</t>
        </is>
      </c>
      <c>
        <is>
          <t>17.07.2023 22:20:27</t>
        </is>
      </c>
      <c>
        <v>0.829444444</v>
      </c>
      <c>
        <v>0</v>
      </c>
      <c>
        <v>130</v>
      </c>
      <c>
        <v>0</v>
      </c>
      <c>
        <v>0</v>
      </c>
      <c>
        <v>0</v>
      </c>
      <c>
        <v>6</v>
      </c>
      <c>
        <v>0</v>
      </c>
      <c>
        <v>0</v>
      </c>
      <c>
        <v>0</v>
      </c>
      <c>
        <v>28.139004566598874</v>
      </c>
      <c>
        <v>0</v>
      </c>
      <c>
        <v>0</v>
      </c>
      <c>
        <v>0</v>
      </c>
      <c>
        <v>4.276609734885804</v>
      </c>
      <c>
        <v>0</v>
      </c>
      <c>
        <v>0</v>
      </c>
      <c>
        <v>32.41561430148468</v>
      </c>
    </row>
    <row>
      <c>
        <v>2611915</v>
      </c>
      <c>
        <v>1</v>
      </c>
      <c>
        <is>
          <t>İZMİR</t>
        </is>
      </c>
      <c>
        <v>BORNOVA</v>
      </c>
      <c>
        <is>
          <t>OG Fideri</t>
        </is>
      </c>
      <c>
        <v>M-1780 35-02-M01780_M-1781 M01_2114149</v>
      </c>
      <c>
        <v>Üçüncü Şahısların Vermiş Olduğu Hasarlar</v>
      </c>
      <c>
        <v>Dağıtım-OG</v>
      </c>
      <c>
        <v>Uzun</v>
      </c>
      <c>
        <v>Dışsal</v>
      </c>
      <c>
        <v>Bildirimsiz</v>
      </c>
      <c>
        <is>
          <t>17.07.2023 15:31:11</t>
        </is>
      </c>
      <c>
        <is>
          <t>17.07.2023 17:18:35</t>
        </is>
      </c>
      <c>
        <v>1.79</v>
      </c>
      <c>
        <v>0</v>
      </c>
      <c>
        <v>199</v>
      </c>
      <c>
        <v>0</v>
      </c>
      <c>
        <v>0</v>
      </c>
      <c>
        <v>1</v>
      </c>
      <c>
        <v>17</v>
      </c>
      <c>
        <v>0</v>
      </c>
      <c>
        <v>0</v>
      </c>
      <c>
        <v>0</v>
      </c>
      <c>
        <v>149.17944005366448</v>
      </c>
      <c>
        <v>0</v>
      </c>
      <c>
        <v>0</v>
      </c>
      <c>
        <v>329.12225978352245</v>
      </c>
      <c>
        <v>87.73210692863765</v>
      </c>
      <c>
        <v>0</v>
      </c>
      <c>
        <v>0</v>
      </c>
      <c>
        <v>566.0338067658246</v>
      </c>
    </row>
    <row>
      <c>
        <v>2612184</v>
      </c>
      <c>
        <v>1</v>
      </c>
      <c>
        <is>
          <t>İZMİR</t>
        </is>
      </c>
      <c>
        <v>MENEMEN</v>
      </c>
      <c>
        <is>
          <t>Dağıtım Transformatörü</t>
        </is>
      </c>
      <c>
        <v>KIRMAHALLE  TR-12 35-28-M00271_35-28-M00271_2351707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17.07.2023 19:15:02</t>
        </is>
      </c>
      <c>
        <is>
          <t>17.07.2023 20:26:08</t>
        </is>
      </c>
      <c>
        <v>1.185</v>
      </c>
      <c>
        <v>0</v>
      </c>
      <c>
        <v>87</v>
      </c>
      <c>
        <v>0</v>
      </c>
      <c>
        <v>81</v>
      </c>
      <c>
        <v>0</v>
      </c>
      <c>
        <v>17</v>
      </c>
      <c>
        <v>0</v>
      </c>
      <c>
        <v>0</v>
      </c>
      <c>
        <v>0</v>
      </c>
      <c>
        <v>26.255639542520388</v>
      </c>
      <c>
        <v>0</v>
      </c>
      <c>
        <v>47.87412175075552</v>
      </c>
      <c>
        <v>0</v>
      </c>
      <c>
        <v>12.190523040078618</v>
      </c>
      <c>
        <v>0</v>
      </c>
      <c>
        <v>0</v>
      </c>
      <c>
        <v>86.32028433335452</v>
      </c>
    </row>
    <row>
      <c>
        <v>2611379</v>
      </c>
      <c>
        <v>2</v>
      </c>
      <c>
        <is>
          <t>MANİSA</t>
        </is>
      </c>
      <c>
        <v>SELENDİ</v>
      </c>
      <c>
        <is>
          <t>OG Fideri</t>
        </is>
      </c>
      <c>
        <v>OKLUİSA KÖK 45-81-M00046_HatBaşıAyırıcı_53135383 M03_53135383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17.07.2023 10:34:35</t>
        </is>
      </c>
      <c>
        <is>
          <t>17.07.2023 12:58:22</t>
        </is>
      </c>
      <c>
        <v>2.396388888</v>
      </c>
      <c>
        <v>0</v>
      </c>
      <c>
        <v>38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12.569818384766762</v>
      </c>
      <c>
        <v>0</v>
      </c>
      <c>
        <v>0</v>
      </c>
      <c>
        <v>0</v>
      </c>
      <c>
        <v>0.7611133963750498</v>
      </c>
      <c>
        <v>0</v>
      </c>
      <c>
        <v>0</v>
      </c>
      <c>
        <v>13.330931781141812</v>
      </c>
    </row>
    <row>
      <c>
        <v>2611308</v>
      </c>
      <c>
        <v>1</v>
      </c>
      <c>
        <is>
          <t>İZMİR</t>
        </is>
      </c>
      <c>
        <v>BERGAMA</v>
      </c>
      <c>
        <is>
          <t>DM</t>
        </is>
      </c>
      <c>
        <v>BÖLCEK DM 35-16-M00153_SARICALAR M07_82962828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17.07.2023 07:30:37</t>
        </is>
      </c>
      <c>
        <is>
          <t>17.07.2023 09:26:30</t>
        </is>
      </c>
      <c>
        <v>1.931388888</v>
      </c>
      <c>
        <v>0</v>
      </c>
      <c>
        <v>208</v>
      </c>
      <c>
        <v>25</v>
      </c>
      <c>
        <v>21</v>
      </c>
      <c>
        <v>2</v>
      </c>
      <c>
        <v>22</v>
      </c>
      <c>
        <v>0</v>
      </c>
      <c>
        <v>0</v>
      </c>
      <c>
        <v>0</v>
      </c>
      <c>
        <v>46.05587290089696</v>
      </c>
      <c>
        <v>336.5180261943638</v>
      </c>
      <c>
        <v>190.23173310165308</v>
      </c>
      <c>
        <v>16.953190355457586</v>
      </c>
      <c>
        <v>24.89615010236294</v>
      </c>
      <c>
        <v>0</v>
      </c>
      <c>
        <v>0</v>
      </c>
      <c>
        <v>614.6549726547344</v>
      </c>
    </row>
    <row>
      <c>
        <v>2612347</v>
      </c>
      <c>
        <v>1</v>
      </c>
      <c>
        <is>
          <t>İZMİR</t>
        </is>
      </c>
      <c>
        <v>ÇEŞME</v>
      </c>
      <c>
        <is>
          <t>DM</t>
        </is>
      </c>
      <c>
        <v>ÇEŞME İM 35-18-A00001_VAKIFLAR L06_2053080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17.07.2023 22:59:12</t>
        </is>
      </c>
      <c>
        <is>
          <t>17.07.2023 23:05:03</t>
        </is>
      </c>
      <c>
        <v>0.0975</v>
      </c>
      <c>
        <v>0</v>
      </c>
      <c>
        <v>1968</v>
      </c>
      <c>
        <v>0</v>
      </c>
      <c>
        <v>2</v>
      </c>
      <c>
        <v>1</v>
      </c>
      <c>
        <v>652</v>
      </c>
      <c>
        <v>0</v>
      </c>
      <c>
        <v>0</v>
      </c>
      <c>
        <v>0</v>
      </c>
      <c>
        <v>50.09589360803178</v>
      </c>
      <c>
        <v>0</v>
      </c>
      <c>
        <v>0.007802302880780085</v>
      </c>
      <c>
        <v>8.125731588875118</v>
      </c>
      <c>
        <v>88.55084978389135</v>
      </c>
      <c>
        <v>0</v>
      </c>
      <c>
        <v>0</v>
      </c>
      <c>
        <v>146.78027728367903</v>
      </c>
    </row>
    <row>
      <c>
        <v>2611806</v>
      </c>
      <c>
        <v>1</v>
      </c>
      <c>
        <is>
          <t>İZMİR</t>
        </is>
      </c>
      <c>
        <v>BAYINDIR</v>
      </c>
      <c>
        <is>
          <t>AG Fideri</t>
        </is>
      </c>
      <c>
        <v>TR-1-5/5 35-20-L00063_10263400_56375607_56375607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17.07.2023 13:49:57</t>
        </is>
      </c>
      <c>
        <is>
          <t>17.07.2023 17:42:40</t>
        </is>
      </c>
      <c>
        <v>3.878611111</v>
      </c>
      <c>
        <v>0</v>
      </c>
      <c>
        <v>4</v>
      </c>
      <c>
        <v>0</v>
      </c>
      <c>
        <v>6</v>
      </c>
      <c>
        <v>0</v>
      </c>
      <c>
        <v>2</v>
      </c>
      <c>
        <v>0</v>
      </c>
      <c>
        <v>0</v>
      </c>
      <c>
        <v>0</v>
      </c>
      <c>
        <v>2.7164639638259342</v>
      </c>
      <c>
        <v>0</v>
      </c>
      <c>
        <v>69.11777664085878</v>
      </c>
      <c>
        <v>0</v>
      </c>
      <c>
        <v>5.463833798763977</v>
      </c>
      <c>
        <v>0</v>
      </c>
      <c>
        <v>0</v>
      </c>
      <c>
        <v>77.29807440344868</v>
      </c>
    </row>
    <row>
      <c>
        <v>2611288</v>
      </c>
      <c>
        <v>1</v>
      </c>
      <c>
        <is>
          <t>MANİSA</t>
        </is>
      </c>
      <c>
        <v>ŞEHZADELER</v>
      </c>
      <c>
        <is>
          <t>OG Fideri</t>
        </is>
      </c>
      <c>
        <v>GÜZELKÖY KÖK 45-71-M00123_HatBaşıAyırıcı_53134943 M07_53134943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17.07.2023 05:57:15</t>
        </is>
      </c>
      <c>
        <is>
          <t>17.07.2023 09:20:13</t>
        </is>
      </c>
      <c>
        <v>3.382777777</v>
      </c>
      <c>
        <v>1</v>
      </c>
      <c>
        <v>7</v>
      </c>
      <c>
        <v>35</v>
      </c>
      <c>
        <v>27</v>
      </c>
      <c>
        <v>3</v>
      </c>
      <c>
        <v>0</v>
      </c>
      <c>
        <v>0</v>
      </c>
      <c>
        <v>0</v>
      </c>
      <c>
        <v>0.8414019457328906</v>
      </c>
      <c>
        <v>5.9396008785582675</v>
      </c>
      <c>
        <v>122.30527724590631</v>
      </c>
      <c>
        <v>84.34734623469319</v>
      </c>
      <c>
        <v>18.961324556011206</v>
      </c>
      <c>
        <v>0</v>
      </c>
      <c>
        <v>0</v>
      </c>
      <c>
        <v>0</v>
      </c>
      <c>
        <v>232.39495086090187</v>
      </c>
    </row>
    <row>
      <c>
        <v>2611706</v>
      </c>
      <c>
        <v>1</v>
      </c>
      <c>
        <is>
          <t>İZMİR</t>
        </is>
      </c>
      <c>
        <v>BORNOVA</v>
      </c>
      <c>
        <is>
          <t>AG Fideri</t>
        </is>
      </c>
      <c>
        <v>M-1280 35-02-M01280_R_56362721_56362721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17.07.2023 12:59:59</t>
        </is>
      </c>
      <c>
        <is>
          <t>17.07.2023 14:16:14</t>
        </is>
      </c>
      <c>
        <v>1.270833333</v>
      </c>
      <c>
        <v>0</v>
      </c>
      <c>
        <v>255</v>
      </c>
      <c>
        <v>0</v>
      </c>
      <c>
        <v>0</v>
      </c>
      <c>
        <v>0</v>
      </c>
      <c>
        <v>19</v>
      </c>
      <c>
        <v>0</v>
      </c>
      <c>
        <v>0</v>
      </c>
      <c>
        <v>0</v>
      </c>
      <c>
        <v>77.516363091226</v>
      </c>
      <c>
        <v>0</v>
      </c>
      <c>
        <v>0</v>
      </c>
      <c>
        <v>0</v>
      </c>
      <c>
        <v>25.440894522630575</v>
      </c>
      <c>
        <v>0</v>
      </c>
      <c>
        <v>0</v>
      </c>
      <c>
        <v>102.95725761385657</v>
      </c>
    </row>
    <row>
      <c>
        <v>2612141</v>
      </c>
      <c>
        <v>1</v>
      </c>
      <c>
        <is>
          <t>MANİSA</t>
        </is>
      </c>
      <c>
        <v>KIRKAĞAÇ</v>
      </c>
      <c>
        <is>
          <t>AG Fideri</t>
        </is>
      </c>
      <c>
        <v>GELENBE TR-3 45-76-L00062_A_91113272_91113272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17.07.2023 18:36:12</t>
        </is>
      </c>
      <c>
        <is>
          <t>17.07.2023 19:10:24</t>
        </is>
      </c>
      <c>
        <v>0.57</v>
      </c>
      <c>
        <v>0</v>
      </c>
      <c>
        <v>76</v>
      </c>
      <c>
        <v>0</v>
      </c>
      <c>
        <v>0</v>
      </c>
      <c>
        <v>0</v>
      </c>
      <c>
        <v>12</v>
      </c>
      <c>
        <v>0</v>
      </c>
      <c>
        <v>0</v>
      </c>
      <c>
        <v>0</v>
      </c>
      <c>
        <v>6.967958301784558</v>
      </c>
      <c>
        <v>0</v>
      </c>
      <c>
        <v>0</v>
      </c>
      <c>
        <v>0</v>
      </c>
      <c>
        <v>1.3894956230361237</v>
      </c>
      <c>
        <v>0</v>
      </c>
      <c>
        <v>0</v>
      </c>
      <c>
        <v>8.357453924820682</v>
      </c>
    </row>
    <row>
      <c>
        <v>2611600</v>
      </c>
      <c>
        <v>1</v>
      </c>
      <c>
        <is>
          <t>MANİSA</t>
        </is>
      </c>
      <c>
        <v>ŞEHZADELER</v>
      </c>
      <c>
        <is>
          <t>OG Fideri</t>
        </is>
      </c>
      <c>
        <v>SELİMŞAHLAR TR-2 45-71-M00137_HatBaşıAyırıcı_53135247 M03_53135247</v>
      </c>
      <c>
        <v>OG Kademe Ayarı</v>
      </c>
      <c>
        <v>Dağıtım-OG</v>
      </c>
      <c>
        <v>Uzun</v>
      </c>
      <c>
        <v>Şebeke işletmecisi</v>
      </c>
      <c>
        <v>Bildirimsiz</v>
      </c>
      <c>
        <is>
          <t>17.07.2023 11:15:59</t>
        </is>
      </c>
      <c>
        <is>
          <t>17.07.2023 11:38:06</t>
        </is>
      </c>
      <c>
        <v>0.368611111</v>
      </c>
      <c>
        <v>0</v>
      </c>
      <c>
        <v>74</v>
      </c>
      <c>
        <v>1</v>
      </c>
      <c>
        <v>18</v>
      </c>
      <c>
        <v>0</v>
      </c>
      <c>
        <v>19</v>
      </c>
      <c>
        <v>0</v>
      </c>
      <c>
        <v>0</v>
      </c>
      <c>
        <v>0</v>
      </c>
      <c>
        <v>5.913893937718462</v>
      </c>
      <c>
        <v>11.741139018315215</v>
      </c>
      <c>
        <v>11.231729355184079</v>
      </c>
      <c>
        <v>0</v>
      </c>
      <c>
        <v>4.205411551193261</v>
      </c>
      <c>
        <v>0</v>
      </c>
      <c>
        <v>0</v>
      </c>
      <c>
        <v>33.092173862411016</v>
      </c>
    </row>
    <row>
      <c>
        <v>2611494</v>
      </c>
      <c>
        <v>1</v>
      </c>
      <c>
        <is>
          <t>İZMİR</t>
        </is>
      </c>
      <c>
        <v>TİRE</v>
      </c>
      <c>
        <is>
          <t>AG Fideri</t>
        </is>
      </c>
      <c>
        <v>TOPARLAR KARŞI MAH.TR-2 35-29-L00324_A_56395309_56395309</v>
      </c>
      <c>
        <v>AG Yük Ayırıcı Arızası</v>
      </c>
      <c>
        <v>Dağıtım-AG</v>
      </c>
      <c>
        <v>Uzun</v>
      </c>
      <c>
        <v>Şebeke işletmecisi</v>
      </c>
      <c>
        <v>Bildirimsiz</v>
      </c>
      <c>
        <is>
          <t>17.07.2023 10:16:24</t>
        </is>
      </c>
      <c>
        <is>
          <t>17.07.2023 12:47:18</t>
        </is>
      </c>
      <c>
        <v>2.515</v>
      </c>
      <c>
        <v>0</v>
      </c>
      <c>
        <v>12</v>
      </c>
      <c>
        <v>0</v>
      </c>
      <c>
        <v>1</v>
      </c>
      <c>
        <v>0</v>
      </c>
      <c>
        <v>1</v>
      </c>
      <c>
        <v>0</v>
      </c>
      <c>
        <v>0</v>
      </c>
      <c>
        <v>0</v>
      </c>
      <c>
        <v>3.9423377967374353</v>
      </c>
      <c>
        <v>0</v>
      </c>
      <c>
        <v>2.760353538428512</v>
      </c>
      <c>
        <v>0</v>
      </c>
      <c>
        <v>1.818101645555727</v>
      </c>
      <c>
        <v>0</v>
      </c>
      <c>
        <v>0</v>
      </c>
      <c>
        <v>8.520792980721675</v>
      </c>
    </row>
    <row>
      <c>
        <v>2611268</v>
      </c>
      <c>
        <v>2</v>
      </c>
      <c>
        <is>
          <t>İZMİR</t>
        </is>
      </c>
      <c>
        <v>BUCA</v>
      </c>
      <c>
        <is>
          <t>OG Fideri</t>
        </is>
      </c>
      <c>
        <v>M-3288 35-03-M03288_M-2433 M03_85894948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17.07.2023 04:21:57</t>
        </is>
      </c>
      <c>
        <is>
          <t>17.07.2023 04:51:59</t>
        </is>
      </c>
      <c>
        <v>0.500555555</v>
      </c>
      <c>
        <v>0</v>
      </c>
      <c>
        <v>12003</v>
      </c>
      <c>
        <v>0</v>
      </c>
      <c>
        <v>13</v>
      </c>
      <c>
        <v>0</v>
      </c>
      <c>
        <v>895</v>
      </c>
      <c>
        <v>1</v>
      </c>
      <c>
        <v>0</v>
      </c>
      <c>
        <v>0</v>
      </c>
      <c>
        <v>1263.93733659167</v>
      </c>
      <c>
        <v>0</v>
      </c>
      <c>
        <v>1.8942824819827992</v>
      </c>
      <c>
        <v>0</v>
      </c>
      <c>
        <v>340.237712920177</v>
      </c>
      <c>
        <v>32.2210560880943</v>
      </c>
      <c>
        <v>0</v>
      </c>
      <c>
        <v>1638.290388081924</v>
      </c>
    </row>
    <row>
      <c>
        <v>2611580</v>
      </c>
      <c>
        <v>1</v>
      </c>
      <c>
        <is>
          <t>MANİSA</t>
        </is>
      </c>
      <c>
        <v>YUNUSEMRE</v>
      </c>
      <c>
        <is>
          <t>Kullanıcı Bağlantı Hattı</t>
        </is>
      </c>
      <c>
        <v>DM-25/17-A 45-71-M00054_953195338_953195338</v>
      </c>
      <c>
        <v>AG Branşman Yeraltı Kablo Arızası</v>
      </c>
      <c>
        <v>Dağıtım-AG</v>
      </c>
      <c>
        <v>Uzun</v>
      </c>
      <c>
        <v>Şebeke işletmecisi</v>
      </c>
      <c>
        <v>Bildirimsiz</v>
      </c>
      <c>
        <is>
          <t>17.07.2023 11:14:38</t>
        </is>
      </c>
      <c>
        <is>
          <t>17.07.2023 20:09:49</t>
        </is>
      </c>
      <c>
        <v>8.919722222</v>
      </c>
      <c>
        <v>0</v>
      </c>
      <c>
        <v>7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9.239858809776575</v>
      </c>
      <c>
        <v>0</v>
      </c>
      <c>
        <v>0</v>
      </c>
      <c>
        <v>0</v>
      </c>
      <c>
        <v>0</v>
      </c>
      <c>
        <v>0</v>
      </c>
      <c>
        <v>0</v>
      </c>
      <c>
        <v>9.239858809776575</v>
      </c>
    </row>
    <row>
      <c>
        <v>2611457</v>
      </c>
      <c>
        <v>1</v>
      </c>
      <c>
        <is>
          <t>İZMİR</t>
        </is>
      </c>
      <c>
        <v>ÇEŞME</v>
      </c>
      <c>
        <is>
          <t>DM</t>
        </is>
      </c>
      <c>
        <v>GERMİYAN İM 35-18-A00004_KARABURUN-3 (ALAÇATI TM) M05_66027122</v>
      </c>
      <c>
        <v>Müteahhit Çalışması</v>
      </c>
      <c>
        <v>Dağıtım-OG</v>
      </c>
      <c>
        <v>Uzun</v>
      </c>
      <c>
        <v>Şebeke işletmecisi</v>
      </c>
      <c>
        <v>Bildirimli</v>
      </c>
      <c>
        <is>
          <t>17.07.2023 09:43:47</t>
        </is>
      </c>
      <c>
        <is>
          <t>17.07.2023 11:27:03</t>
        </is>
      </c>
      <c>
        <v>1.721111111</v>
      </c>
      <c>
        <v>0</v>
      </c>
      <c>
        <v>467</v>
      </c>
      <c>
        <v>4</v>
      </c>
      <c>
        <v>0</v>
      </c>
      <c>
        <v>1</v>
      </c>
      <c>
        <v>12</v>
      </c>
      <c>
        <v>0</v>
      </c>
      <c>
        <v>0</v>
      </c>
      <c>
        <v>0</v>
      </c>
      <c>
        <v>296.60852168521694</v>
      </c>
      <c>
        <v>968.423669358196</v>
      </c>
      <c>
        <v>0</v>
      </c>
      <c>
        <v>3.656108679233889</v>
      </c>
      <c>
        <v>45.822417361043875</v>
      </c>
      <c>
        <v>0</v>
      </c>
      <c>
        <v>0</v>
      </c>
      <c>
        <v>1314.5107170836907</v>
      </c>
    </row>
    <row>
      <c>
        <v>2611411</v>
      </c>
      <c>
        <v>1</v>
      </c>
      <c>
        <is>
          <t>İZMİR</t>
        </is>
      </c>
      <c>
        <v>BORNOVA</v>
      </c>
      <c>
        <is>
          <t>AG Fideri</t>
        </is>
      </c>
      <c>
        <v>K-3569 35-02-K03569_M_56367807_56367807</v>
      </c>
      <c>
        <v>Şebeke Yenileme ve Kapasite Artışı Çalışması</v>
      </c>
      <c>
        <v>Dağıtım-AG</v>
      </c>
      <c>
        <v>Uzun</v>
      </c>
      <c>
        <v>Şebeke işletmecisi</v>
      </c>
      <c>
        <v>Bildirimli</v>
      </c>
      <c>
        <is>
          <t>17.07.2023 09:29:59</t>
        </is>
      </c>
      <c>
        <is>
          <t>17.07.2023 16:42:13</t>
        </is>
      </c>
      <c>
        <v>7.203888888</v>
      </c>
      <c>
        <v>0</v>
      </c>
      <c>
        <v>144</v>
      </c>
      <c>
        <v>0</v>
      </c>
      <c>
        <v>0</v>
      </c>
      <c>
        <v>0</v>
      </c>
      <c>
        <v>16</v>
      </c>
      <c>
        <v>0</v>
      </c>
      <c>
        <v>0</v>
      </c>
      <c>
        <v>0</v>
      </c>
      <c>
        <v>250.2536235453533</v>
      </c>
      <c>
        <v>0</v>
      </c>
      <c>
        <v>0</v>
      </c>
      <c>
        <v>0</v>
      </c>
      <c>
        <v>75.25976097408315</v>
      </c>
      <c>
        <v>0</v>
      </c>
      <c>
        <v>0</v>
      </c>
      <c>
        <v>325.51338451943644</v>
      </c>
    </row>
    <row>
      <c>
        <v>2611265</v>
      </c>
      <c>
        <v>1</v>
      </c>
      <c>
        <is>
          <t>MANİSA</t>
        </is>
      </c>
      <c>
        <v>AKHİSAR</v>
      </c>
      <c>
        <is>
          <t>Dağıtım Transformatörü</t>
        </is>
      </c>
      <c>
        <v>TR-2/30-A 45-72-L00060_45-72-L00060_66510237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17.07.2023 03:45:33</t>
        </is>
      </c>
      <c>
        <is>
          <t>17.07.2023 06:24:35</t>
        </is>
      </c>
      <c>
        <v>2.650555555</v>
      </c>
      <c>
        <v>0</v>
      </c>
      <c>
        <v>197</v>
      </c>
      <c>
        <v>0</v>
      </c>
      <c>
        <v>0</v>
      </c>
      <c>
        <v>0</v>
      </c>
      <c>
        <v>154</v>
      </c>
      <c>
        <v>0</v>
      </c>
      <c>
        <v>0</v>
      </c>
      <c>
        <v>0</v>
      </c>
      <c>
        <v>81.1582958200783</v>
      </c>
      <c>
        <v>0</v>
      </c>
      <c>
        <v>0</v>
      </c>
      <c>
        <v>0</v>
      </c>
      <c>
        <v>318.98826452238814</v>
      </c>
      <c>
        <v>0</v>
      </c>
      <c>
        <v>0</v>
      </c>
      <c>
        <v>400.14656034246644</v>
      </c>
    </row>
    <row>
      <c>
        <v>2611812</v>
      </c>
      <c>
        <v>1</v>
      </c>
      <c>
        <is>
          <t>MANİSA</t>
        </is>
      </c>
      <c>
        <v>KÖPRÜBAŞI</v>
      </c>
      <c>
        <is>
          <t>KÖK</t>
        </is>
      </c>
      <c>
        <v>UĞURLU KÖK 45-86-M00045_GÜNDOĞDU UĞURLU M02_72226051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17.07.2023 14:04:15</t>
        </is>
      </c>
      <c>
        <is>
          <t>17.07.2023 14:25:40</t>
        </is>
      </c>
      <c>
        <v>0.356944444</v>
      </c>
      <c>
        <v>7</v>
      </c>
      <c>
        <v>305</v>
      </c>
      <c>
        <v>36</v>
      </c>
      <c>
        <v>133</v>
      </c>
      <c>
        <v>6</v>
      </c>
      <c>
        <v>20</v>
      </c>
      <c>
        <v>1</v>
      </c>
      <c>
        <v>0</v>
      </c>
      <c>
        <v>0.5415672283856285</v>
      </c>
      <c>
        <v>16.835087225078766</v>
      </c>
      <c>
        <v>189.46359187839377</v>
      </c>
      <c>
        <v>54.53898140187799</v>
      </c>
      <c>
        <v>37.94704272644502</v>
      </c>
      <c>
        <v>8.633074662786731</v>
      </c>
      <c>
        <v>61.5875273618875</v>
      </c>
      <c>
        <v>0</v>
      </c>
      <c>
        <v>369.54687248485544</v>
      </c>
    </row>
    <row>
      <c>
        <v>2611417</v>
      </c>
      <c>
        <v>1</v>
      </c>
      <c>
        <is>
          <t>MANİSA</t>
        </is>
      </c>
      <c>
        <v>ŞEHZADELER</v>
      </c>
      <c>
        <is>
          <t>TM Fideri</t>
        </is>
      </c>
      <c>
        <v>MANİSA TM-1 45-71-A00001_DM-8 M21_2309130</v>
      </c>
      <c>
        <v>Şebeke Bakım Çalışması</v>
      </c>
      <c>
        <v>Dağıtım-OG</v>
      </c>
      <c>
        <v>Uzun</v>
      </c>
      <c>
        <v>Şebeke işletmecisi</v>
      </c>
      <c>
        <v>Bildirimli</v>
      </c>
      <c>
        <is>
          <t>17.07.2023 09:14:35</t>
        </is>
      </c>
      <c>
        <is>
          <t>17.07.2023 10:39:22</t>
        </is>
      </c>
      <c>
        <v>1.413055555</v>
      </c>
      <c>
        <v>0</v>
      </c>
      <c>
        <v>14245</v>
      </c>
      <c>
        <v>0</v>
      </c>
      <c>
        <v>25</v>
      </c>
      <c>
        <v>6</v>
      </c>
      <c>
        <v>1024</v>
      </c>
      <c>
        <v>5</v>
      </c>
      <c>
        <v>5</v>
      </c>
      <c>
        <v>0</v>
      </c>
      <c>
        <v>4475.65229105749</v>
      </c>
      <c>
        <v>0</v>
      </c>
      <c>
        <v>27.682600175941833</v>
      </c>
      <c>
        <v>294.90873719758724</v>
      </c>
      <c>
        <v>2234.3127710066906</v>
      </c>
      <c>
        <v>620.4770683942653</v>
      </c>
      <c>
        <v>254.6094939662199</v>
      </c>
      <c>
        <v>7907.642961798195</v>
      </c>
    </row>
    <row>
      <c>
        <v>2612353</v>
      </c>
      <c>
        <v>1</v>
      </c>
      <c>
        <is>
          <t>İZMİR</t>
        </is>
      </c>
      <c>
        <v>BAYINDIR</v>
      </c>
      <c>
        <is>
          <t>AG Fideri</t>
        </is>
      </c>
      <c>
        <v>HASKÖY TR-1 35-20-L00206_A_56382561_56382561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17.07.2023 23:22:12</t>
        </is>
      </c>
      <c>
        <is>
          <t>17.07.2023 23:56:43</t>
        </is>
      </c>
      <c>
        <v>0.575277777</v>
      </c>
      <c>
        <v>0</v>
      </c>
      <c>
        <v>32</v>
      </c>
      <c>
        <v>0</v>
      </c>
      <c>
        <v>7</v>
      </c>
      <c>
        <v>0</v>
      </c>
      <c>
        <v>7</v>
      </c>
      <c>
        <v>0</v>
      </c>
      <c>
        <v>0</v>
      </c>
      <c>
        <v>0</v>
      </c>
      <c>
        <v>9.238538117438928</v>
      </c>
      <c>
        <v>0</v>
      </c>
      <c>
        <v>20.046894227987124</v>
      </c>
      <c>
        <v>0</v>
      </c>
      <c>
        <v>7.060828768745204</v>
      </c>
      <c>
        <v>0</v>
      </c>
      <c>
        <v>0</v>
      </c>
      <c>
        <v>36.346261114171256</v>
      </c>
    </row>
    <row>
      <c>
        <v>2611666</v>
      </c>
      <c>
        <v>1</v>
      </c>
      <c>
        <is>
          <t>İZMİR</t>
        </is>
      </c>
      <c>
        <v>MENDERES</v>
      </c>
      <c>
        <is>
          <t>AG Fideri</t>
        </is>
      </c>
      <c>
        <v>AHMETBEYLİ M-6 35-22-M00244_A_56354160_56354160</v>
      </c>
      <c>
        <v>AG Klemens Arızası</v>
      </c>
      <c>
        <v>Dağıtım-AG</v>
      </c>
      <c>
        <v>Uzun</v>
      </c>
      <c>
        <v>Şebeke işletmecisi</v>
      </c>
      <c>
        <v>Bildirimsiz</v>
      </c>
      <c>
        <is>
          <t>17.07.2023 12:24:05</t>
        </is>
      </c>
      <c>
        <is>
          <t>17.07.2023 14:15:27</t>
        </is>
      </c>
      <c>
        <v>1.856111111</v>
      </c>
      <c>
        <v>0</v>
      </c>
      <c>
        <v>48</v>
      </c>
      <c>
        <v>0</v>
      </c>
      <c>
        <v>4</v>
      </c>
      <c>
        <v>0</v>
      </c>
      <c>
        <v>7</v>
      </c>
      <c>
        <v>0</v>
      </c>
      <c>
        <v>0</v>
      </c>
      <c>
        <v>0</v>
      </c>
      <c>
        <v>32.01310743015715</v>
      </c>
      <c>
        <v>0</v>
      </c>
      <c>
        <v>3.483848817498537</v>
      </c>
      <c>
        <v>0</v>
      </c>
      <c>
        <v>62.19681359035884</v>
      </c>
      <c>
        <v>0</v>
      </c>
      <c>
        <v>0</v>
      </c>
      <c>
        <v>97.69376983801453</v>
      </c>
    </row>
    <row>
      <c>
        <v>2612307</v>
      </c>
      <c>
        <v>1</v>
      </c>
      <c>
        <is>
          <t>İZMİR</t>
        </is>
      </c>
      <c>
        <v>BORNOVA</v>
      </c>
      <c>
        <is>
          <t>AG Fideri</t>
        </is>
      </c>
      <c>
        <v>K-3649 35-02-K03649_B_56372254_56372254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17.07.2023 21:27:03</t>
        </is>
      </c>
      <c>
        <is>
          <t>17.07.2023 22:38:47</t>
        </is>
      </c>
      <c>
        <v>1.195555555</v>
      </c>
      <c>
        <v>0</v>
      </c>
      <c>
        <v>270</v>
      </c>
      <c>
        <v>0</v>
      </c>
      <c>
        <v>0</v>
      </c>
      <c>
        <v>0</v>
      </c>
      <c>
        <v>19</v>
      </c>
      <c>
        <v>0</v>
      </c>
      <c>
        <v>0</v>
      </c>
      <c>
        <v>0</v>
      </c>
      <c>
        <v>89.20558757518153</v>
      </c>
      <c>
        <v>0</v>
      </c>
      <c>
        <v>0</v>
      </c>
      <c>
        <v>0</v>
      </c>
      <c>
        <v>12.38257954751883</v>
      </c>
      <c>
        <v>0</v>
      </c>
      <c>
        <v>0</v>
      </c>
      <c>
        <v>101.58816712270036</v>
      </c>
    </row>
    <row>
      <c>
        <v>2612161</v>
      </c>
      <c>
        <v>1</v>
      </c>
      <c>
        <is>
          <t>MANİSA</t>
        </is>
      </c>
      <c>
        <v>AKHİSAR</v>
      </c>
      <c>
        <is>
          <t>DM</t>
        </is>
      </c>
      <c>
        <v>MORALILAR İM 45-72-A00002_MORALILAR TARIMSAL SULAMA L04_2097902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17.07.2023 18:50:10</t>
        </is>
      </c>
      <c>
        <is>
          <t>17.07.2023 19:11:22</t>
        </is>
      </c>
      <c>
        <v>0.353333333</v>
      </c>
      <c>
        <v>3</v>
      </c>
      <c>
        <v>0</v>
      </c>
      <c>
        <v>29</v>
      </c>
      <c>
        <v>12</v>
      </c>
      <c>
        <v>6</v>
      </c>
      <c>
        <v>1</v>
      </c>
      <c>
        <v>2</v>
      </c>
      <c>
        <v>0</v>
      </c>
      <c>
        <v>2.5542884916985997</v>
      </c>
      <c>
        <v>0</v>
      </c>
      <c>
        <v>228.38792082781515</v>
      </c>
      <c>
        <v>67.44827773238043</v>
      </c>
      <c>
        <v>11.364397973031828</v>
      </c>
      <c>
        <v>0</v>
      </c>
      <c>
        <v>9.089581313352257</v>
      </c>
      <c>
        <v>0</v>
      </c>
      <c>
        <v>318.84446633827827</v>
      </c>
    </row>
    <row>
      <c>
        <v>2612350</v>
      </c>
      <c>
        <v>1</v>
      </c>
      <c>
        <is>
          <t>İZMİR</t>
        </is>
      </c>
      <c>
        <v>ALİAĞA</v>
      </c>
      <c>
        <is>
          <t>AG Fideri</t>
        </is>
      </c>
      <c>
        <v>YENİ ŞAKRAN TR-19 35-17-M00216_C_65451228_65451228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17.07.2023 23:10:02</t>
        </is>
      </c>
      <c>
        <is>
          <t>18.07.2023 01:40:13</t>
        </is>
      </c>
      <c>
        <v>2.503055555</v>
      </c>
      <c>
        <v>0</v>
      </c>
      <c>
        <v>76</v>
      </c>
      <c>
        <v>0</v>
      </c>
      <c>
        <v>4</v>
      </c>
      <c>
        <v>0</v>
      </c>
      <c>
        <v>2</v>
      </c>
      <c>
        <v>0</v>
      </c>
      <c>
        <v>0</v>
      </c>
      <c>
        <v>0</v>
      </c>
      <c>
        <v>44.039692201192146</v>
      </c>
      <c>
        <v>0</v>
      </c>
      <c>
        <v>2.5468518023995577</v>
      </c>
      <c>
        <v>0</v>
      </c>
      <c>
        <v>2.7989936343483333</v>
      </c>
      <c>
        <v>0</v>
      </c>
      <c>
        <v>0</v>
      </c>
      <c>
        <v>49.38553763794004</v>
      </c>
    </row>
    <row>
      <c>
        <v>2611354</v>
      </c>
      <c>
        <v>1</v>
      </c>
      <c>
        <is>
          <t>İZMİR</t>
        </is>
      </c>
      <c>
        <v>URLA</v>
      </c>
      <c>
        <is>
          <t>Saha Dağıtım Kutusu (SDK)</t>
        </is>
      </c>
      <c>
        <v>TR-49 EGELİ 35-19-L00049_D D01b_78938406</v>
      </c>
      <c>
        <v>AG Box / Sdk Giriş Sigorta Atığı</v>
      </c>
      <c>
        <v>Dağıtım-AG</v>
      </c>
      <c>
        <v>Uzun</v>
      </c>
      <c>
        <v>Şebeke işletmecisi</v>
      </c>
      <c>
        <v>Bildirimsiz</v>
      </c>
      <c>
        <is>
          <t>17.07.2023 08:42:59</t>
        </is>
      </c>
      <c>
        <is>
          <t>17.07.2023 12:07:52</t>
        </is>
      </c>
      <c>
        <v>3.414722222</v>
      </c>
      <c>
        <v>0</v>
      </c>
      <c>
        <v>35</v>
      </c>
      <c>
        <v>0</v>
      </c>
      <c>
        <v>18</v>
      </c>
      <c>
        <v>0</v>
      </c>
      <c>
        <v>3</v>
      </c>
      <c>
        <v>0</v>
      </c>
      <c>
        <v>0</v>
      </c>
      <c>
        <v>0</v>
      </c>
      <c>
        <v>52.19744912752755</v>
      </c>
      <c>
        <v>0</v>
      </c>
      <c>
        <v>25.297184806653636</v>
      </c>
      <c>
        <v>0</v>
      </c>
      <c>
        <v>30.90860197583504</v>
      </c>
      <c>
        <v>0</v>
      </c>
      <c>
        <v>0</v>
      </c>
      <c>
        <v>108.40323591001622</v>
      </c>
    </row>
    <row>
      <c>
        <v>2612018</v>
      </c>
      <c>
        <v>1</v>
      </c>
      <c>
        <is>
          <t>İZMİR</t>
        </is>
      </c>
      <c>
        <v>BERGAMA</v>
      </c>
      <c>
        <is>
          <t>Kullanıcı Bağlantı Hattı</t>
        </is>
      </c>
      <c>
        <v>TR-55 35-16-L00055_95002629382_95002629382</v>
      </c>
      <c>
        <v>AG Branşman Yeraltı Kablo Arızası</v>
      </c>
      <c>
        <v>Dağıtım-AG</v>
      </c>
      <c>
        <v>Uzun</v>
      </c>
      <c>
        <v>Şebeke işletmecisi</v>
      </c>
      <c>
        <v>Bildirimsiz</v>
      </c>
      <c>
        <is>
          <t>17.07.2023 16:56:46</t>
        </is>
      </c>
      <c>
        <is>
          <t>17.07.2023 18:00:51</t>
        </is>
      </c>
      <c>
        <v>1.068055555</v>
      </c>
      <c>
        <v>0</v>
      </c>
      <c>
        <v>5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1.3817777964416669</v>
      </c>
      <c>
        <v>0</v>
      </c>
      <c>
        <v>0</v>
      </c>
      <c>
        <v>0</v>
      </c>
      <c>
        <v>0</v>
      </c>
      <c>
        <v>0</v>
      </c>
      <c>
        <v>0</v>
      </c>
      <c>
        <v>1.3817777964416669</v>
      </c>
    </row>
    <row>
      <c>
        <v>2612207</v>
      </c>
      <c>
        <v>1</v>
      </c>
      <c>
        <is>
          <t>MANİSA</t>
        </is>
      </c>
      <c>
        <v>AKHİSAR</v>
      </c>
      <c>
        <is>
          <t>DM</t>
        </is>
      </c>
      <c>
        <v>AKSELENDİ İM 45-72-A00004_MORALILAR ÇIKIŞ L22_2326923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17.07.2023 19:43:11</t>
        </is>
      </c>
      <c>
        <is>
          <t>17.07.2023 22:07:04</t>
        </is>
      </c>
      <c>
        <v>2.398055555</v>
      </c>
      <c>
        <v>1</v>
      </c>
      <c>
        <v>15</v>
      </c>
      <c>
        <v>108</v>
      </c>
      <c>
        <v>0</v>
      </c>
      <c>
        <v>2</v>
      </c>
      <c>
        <v>0</v>
      </c>
      <c>
        <v>0</v>
      </c>
      <c>
        <v>0</v>
      </c>
      <c>
        <v>1.3463668761233927</v>
      </c>
      <c>
        <v>6.93369549298008</v>
      </c>
      <c>
        <v>1860.8435476593352</v>
      </c>
      <c>
        <v>0</v>
      </c>
      <c>
        <v>27.94050549124457</v>
      </c>
      <c>
        <v>0</v>
      </c>
      <c>
        <v>0</v>
      </c>
      <c>
        <v>0</v>
      </c>
      <c>
        <v>1897.0641155196831</v>
      </c>
    </row>
    <row>
      <c>
        <v>2611640</v>
      </c>
      <c>
        <v>1</v>
      </c>
      <c>
        <is>
          <t>İZMİR</t>
        </is>
      </c>
      <c>
        <v>TORBALI</v>
      </c>
      <c>
        <is>
          <t>KÖK</t>
        </is>
      </c>
      <c>
        <v>SELAMPEN KÖK 35-26-M00926_İMPO-KALE-CENKÇİ-SELAMPEN M01_65890825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17.07.2023 11:50:51</t>
        </is>
      </c>
      <c>
        <is>
          <t>17.07.2023 13:27:09</t>
        </is>
      </c>
      <c>
        <v>1.605</v>
      </c>
      <c>
        <v>0</v>
      </c>
      <c>
        <v>0</v>
      </c>
      <c>
        <v>4</v>
      </c>
      <c>
        <v>1</v>
      </c>
      <c>
        <v>4</v>
      </c>
      <c>
        <v>0</v>
      </c>
      <c>
        <v>5</v>
      </c>
      <c>
        <v>1</v>
      </c>
      <c>
        <v>0</v>
      </c>
      <c>
        <v>0</v>
      </c>
      <c>
        <v>138.6710973775284</v>
      </c>
      <c>
        <v>2.1587875374539243</v>
      </c>
      <c>
        <v>20.411954848173494</v>
      </c>
      <c>
        <v>0</v>
      </c>
      <c>
        <v>189.20424045620223</v>
      </c>
      <c>
        <v>47.86500189404835</v>
      </c>
      <c>
        <v>398.3110821134064</v>
      </c>
    </row>
    <row>
      <c>
        <v>2611311</v>
      </c>
      <c>
        <v>1</v>
      </c>
      <c>
        <is>
          <t>İZMİR</t>
        </is>
      </c>
      <c>
        <v>BUCA</v>
      </c>
      <c>
        <is>
          <t>AG Fideri</t>
        </is>
      </c>
      <c>
        <v>K-2378 35-03-K02378_A_56354801_56354801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17.07.2023 07:34:36</t>
        </is>
      </c>
      <c>
        <is>
          <t>17.07.2023 09:09:54</t>
        </is>
      </c>
      <c>
        <v>1.588333333</v>
      </c>
      <c>
        <v>0</v>
      </c>
      <c>
        <v>93</v>
      </c>
      <c>
        <v>0</v>
      </c>
      <c>
        <v>0</v>
      </c>
      <c>
        <v>0</v>
      </c>
      <c>
        <v>11</v>
      </c>
      <c>
        <v>0</v>
      </c>
      <c>
        <v>0</v>
      </c>
      <c>
        <v>0</v>
      </c>
      <c>
        <v>28.081797648183063</v>
      </c>
      <c>
        <v>0</v>
      </c>
      <c>
        <v>0</v>
      </c>
      <c>
        <v>0</v>
      </c>
      <c>
        <v>15.506844162492524</v>
      </c>
      <c>
        <v>0</v>
      </c>
      <c>
        <v>0</v>
      </c>
      <c>
        <v>43.58864181067558</v>
      </c>
    </row>
    <row>
      <c>
        <v>2611205</v>
      </c>
      <c>
        <v>1</v>
      </c>
      <c>
        <is>
          <t>MANİSA</t>
        </is>
      </c>
      <c>
        <v>GÖRDES</v>
      </c>
      <c>
        <is>
          <t>Dağıtım Transformatörü</t>
        </is>
      </c>
      <c>
        <v>KAYACIK KOŞUBURNU TR-1 45-75-M00216_45-75-M00216_2359721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17.07.2023 01:27:41</t>
        </is>
      </c>
      <c>
        <is>
          <t>17.07.2023 01:51:47</t>
        </is>
      </c>
      <c>
        <v>0.401666666</v>
      </c>
      <c>
        <v>0</v>
      </c>
      <c>
        <v>50</v>
      </c>
      <c>
        <v>0</v>
      </c>
      <c>
        <v>3</v>
      </c>
      <c>
        <v>0</v>
      </c>
      <c>
        <v>1</v>
      </c>
      <c>
        <v>0</v>
      </c>
      <c>
        <v>0</v>
      </c>
      <c>
        <v>0</v>
      </c>
      <c>
        <v>2.221562164589607</v>
      </c>
      <c>
        <v>0</v>
      </c>
      <c>
        <v>0.07132742302846651</v>
      </c>
      <c>
        <v>0</v>
      </c>
      <c>
        <v>0.39749605837936863</v>
      </c>
      <c>
        <v>0</v>
      </c>
      <c>
        <v>0</v>
      </c>
      <c>
        <v>2.6903856459974422</v>
      </c>
    </row>
    <row>
      <c>
        <v>2612081</v>
      </c>
      <c>
        <v>1</v>
      </c>
      <c>
        <is>
          <t>MANİSA</t>
        </is>
      </c>
      <c>
        <v>TURGUTLU</v>
      </c>
      <c>
        <is>
          <t>AG Fideri</t>
        </is>
      </c>
      <c>
        <v>TR-2/83 45-83-L00083_C_91112125_91112125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17.07.2023 15:25:30</t>
        </is>
      </c>
      <c>
        <is>
          <t>17.07.2023 18:45:00</t>
        </is>
      </c>
      <c>
        <v>3.325</v>
      </c>
      <c>
        <v>0</v>
      </c>
      <c>
        <v>166</v>
      </c>
      <c>
        <v>0</v>
      </c>
      <c>
        <v>0</v>
      </c>
      <c>
        <v>0</v>
      </c>
      <c>
        <v>40</v>
      </c>
      <c>
        <v>0</v>
      </c>
      <c>
        <v>1</v>
      </c>
      <c>
        <v>0</v>
      </c>
      <c>
        <v>126.13763739429251</v>
      </c>
      <c>
        <v>0</v>
      </c>
      <c>
        <v>0</v>
      </c>
      <c>
        <v>0</v>
      </c>
      <c>
        <v>162.66304210009244</v>
      </c>
      <c>
        <v>0</v>
      </c>
      <c>
        <v>30.461493567792267</v>
      </c>
      <c>
        <v>319.2621730621772</v>
      </c>
    </row>
    <row>
      <c>
        <v>2611540</v>
      </c>
      <c>
        <v>1</v>
      </c>
      <c>
        <is>
          <t>İZMİR</t>
        </is>
      </c>
      <c>
        <v>ÇEŞME</v>
      </c>
      <c>
        <is>
          <t>AG Fideri</t>
        </is>
      </c>
      <c>
        <v>L-110 OVACIK 35-18-L00110_A_91231703_91231703</v>
      </c>
      <c>
        <v>AG Tel Kopuğu</v>
      </c>
      <c>
        <v>Dağıtım-AG</v>
      </c>
      <c>
        <v>Uzun</v>
      </c>
      <c>
        <v>Şebeke işletmecisi</v>
      </c>
      <c>
        <v>Bildirimsiz</v>
      </c>
      <c>
        <is>
          <t>17.07.2023 10:48:45</t>
        </is>
      </c>
      <c>
        <is>
          <t>17.07.2023 12:19:56</t>
        </is>
      </c>
      <c>
        <v>1.519722222</v>
      </c>
      <c>
        <v>0</v>
      </c>
      <c>
        <v>9</v>
      </c>
      <c>
        <v>0</v>
      </c>
      <c>
        <v>0</v>
      </c>
      <c>
        <v>0</v>
      </c>
      <c>
        <v>8</v>
      </c>
      <c>
        <v>0</v>
      </c>
      <c>
        <v>0</v>
      </c>
      <c>
        <v>0</v>
      </c>
      <c>
        <v>5.381649333383419</v>
      </c>
      <c>
        <v>0</v>
      </c>
      <c>
        <v>0</v>
      </c>
      <c>
        <v>0</v>
      </c>
      <c>
        <v>19.808885944063732</v>
      </c>
      <c>
        <v>0</v>
      </c>
      <c>
        <v>0</v>
      </c>
      <c>
        <v>25.19053527744715</v>
      </c>
    </row>
    <row>
      <c>
        <v>2611454</v>
      </c>
      <c>
        <v>1</v>
      </c>
      <c>
        <is>
          <t>İZMİR</t>
        </is>
      </c>
      <c>
        <v>BUCA</v>
      </c>
      <c>
        <is>
          <t>OG Fideri</t>
        </is>
      </c>
      <c>
        <v>K-1849 35-03-K01849_TRAFO K01_42295114</v>
      </c>
      <c>
        <v>Şebeke Yenileme ve Kapasite Artışı Çalışması</v>
      </c>
      <c>
        <v>Dağıtım-OG</v>
      </c>
      <c>
        <v>Uzun</v>
      </c>
      <c>
        <v>Şebeke işletmecisi</v>
      </c>
      <c>
        <v>Bildirimli</v>
      </c>
      <c>
        <is>
          <t>17.07.2023 10:02:16</t>
        </is>
      </c>
      <c>
        <is>
          <t>17.07.2023 14:05:07</t>
        </is>
      </c>
      <c>
        <v>4.0475</v>
      </c>
      <c>
        <v>0</v>
      </c>
      <c>
        <v>300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252.36272214661471</v>
      </c>
      <c>
        <v>0</v>
      </c>
      <c>
        <v>0</v>
      </c>
      <c>
        <v>0</v>
      </c>
      <c>
        <v>0</v>
      </c>
      <c>
        <v>0</v>
      </c>
      <c>
        <v>0</v>
      </c>
      <c>
        <v>252.36272214661471</v>
      </c>
    </row>
    <row>
      <c>
        <v>2612187</v>
      </c>
      <c>
        <v>1</v>
      </c>
      <c>
        <is>
          <t>MANİSA</t>
        </is>
      </c>
      <c>
        <v>TURGUTLU</v>
      </c>
      <c>
        <is>
          <t>AG Fideri</t>
        </is>
      </c>
      <c>
        <v>TR-2/82 BARIŞ MANÇO KÖK 45-83-L00082__72373183_72373183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17.07.2023 19:21:27</t>
        </is>
      </c>
      <c>
        <is>
          <t>17.07.2023 19:47:33</t>
        </is>
      </c>
      <c>
        <v>0.435</v>
      </c>
      <c>
        <v>0</v>
      </c>
      <c>
        <v>215</v>
      </c>
      <c>
        <v>0</v>
      </c>
      <c>
        <v>0</v>
      </c>
      <c>
        <v>0</v>
      </c>
      <c>
        <v>7</v>
      </c>
      <c>
        <v>0</v>
      </c>
      <c>
        <v>0</v>
      </c>
      <c>
        <v>0</v>
      </c>
      <c>
        <v>19.13168919950772</v>
      </c>
      <c>
        <v>0</v>
      </c>
      <c>
        <v>0</v>
      </c>
      <c>
        <v>0</v>
      </c>
      <c>
        <v>3.2263838649778798</v>
      </c>
      <c>
        <v>0</v>
      </c>
      <c>
        <v>0</v>
      </c>
      <c>
        <v>22.3580730644856</v>
      </c>
    </row>
    <row>
      <c>
        <v>2611789</v>
      </c>
      <c>
        <v>1</v>
      </c>
      <c>
        <is>
          <t>İZMİR</t>
        </is>
      </c>
      <c>
        <v>BERGAMA</v>
      </c>
      <c>
        <is>
          <t>DM</t>
        </is>
      </c>
      <c>
        <v>AŞAĞIKIRIKLAR DM 35-16-M00448_TOPÇAM M05_2334650</v>
      </c>
      <c>
        <v>Plansız Kesinti / Müdahale</v>
      </c>
      <c>
        <v>Dağıtım-OG</v>
      </c>
      <c>
        <v>Uzun</v>
      </c>
      <c>
        <v>Şebeke işletmecisi</v>
      </c>
      <c>
        <v>Bildirimsiz</v>
      </c>
      <c>
        <is>
          <t>17.07.2023 13:49:30</t>
        </is>
      </c>
      <c>
        <is>
          <t>17.07.2023 16:03:18</t>
        </is>
      </c>
      <c>
        <v>2.23</v>
      </c>
      <c>
        <v>0</v>
      </c>
      <c>
        <v>1</v>
      </c>
      <c>
        <v>9</v>
      </c>
      <c>
        <v>171</v>
      </c>
      <c>
        <v>1</v>
      </c>
      <c>
        <v>20</v>
      </c>
      <c>
        <v>1</v>
      </c>
      <c>
        <v>0</v>
      </c>
      <c>
        <v>0</v>
      </c>
      <c>
        <v>0.8072112312907201</v>
      </c>
      <c>
        <v>130.3436257445614</v>
      </c>
      <c>
        <v>1924.6867356237965</v>
      </c>
      <c>
        <v>59.988264683906976</v>
      </c>
      <c>
        <v>271.6876181620461</v>
      </c>
      <c>
        <v>374.40035212096495</v>
      </c>
      <c>
        <v>0</v>
      </c>
      <c>
        <v>2761.913807566566</v>
      </c>
    </row>
    <row>
      <c>
        <v>2611497</v>
      </c>
      <c>
        <v>1</v>
      </c>
      <c>
        <is>
          <t>MANİSA</t>
        </is>
      </c>
      <c>
        <v>KÖPRÜBAŞI</v>
      </c>
      <c>
        <is>
          <t>OG Fideri</t>
        </is>
      </c>
      <c>
        <v>TOKMAKLI KÖK 45-86-M00047_HatBaşıAyırıcı_53137214 M05_53137214</v>
      </c>
      <c>
        <v>Şebeke Bakım Çalışması</v>
      </c>
      <c>
        <v>Dağıtım-OG</v>
      </c>
      <c>
        <v>Uzun</v>
      </c>
      <c>
        <v>Şebeke işletmecisi</v>
      </c>
      <c>
        <v>Bildirimli</v>
      </c>
      <c>
        <is>
          <t>17.07.2023 10:13:25</t>
        </is>
      </c>
      <c>
        <is>
          <t>17.07.2023 12:52:33</t>
        </is>
      </c>
      <c>
        <v>2.652222222</v>
      </c>
      <c>
        <v>1</v>
      </c>
      <c>
        <v>215</v>
      </c>
      <c>
        <v>4</v>
      </c>
      <c>
        <v>2</v>
      </c>
      <c>
        <v>0</v>
      </c>
      <c>
        <v>22</v>
      </c>
      <c>
        <v>0</v>
      </c>
      <c>
        <v>0</v>
      </c>
      <c>
        <v>0.6301704527466667</v>
      </c>
      <c>
        <v>81.41337799636429</v>
      </c>
      <c>
        <v>82.529883437922</v>
      </c>
      <c>
        <v>8.377500485788817</v>
      </c>
      <c>
        <v>0</v>
      </c>
      <c>
        <v>43.505448718908454</v>
      </c>
      <c>
        <v>0</v>
      </c>
      <c>
        <v>0</v>
      </c>
      <c>
        <v>216.45638109173024</v>
      </c>
    </row>
    <row>
      <c>
        <v>2612316</v>
      </c>
      <c>
        <v>1</v>
      </c>
      <c>
        <is>
          <t>İZMİR</t>
        </is>
      </c>
      <c>
        <v>BAYINDIR</v>
      </c>
      <c>
        <is>
          <t>Dağıtım Transformatörü</t>
        </is>
      </c>
      <c>
        <v>SÖĞÜTÖREN TR-2 35-20-L00348_35-20-L00348_2360690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17.07.2023 21:34:20</t>
        </is>
      </c>
      <c>
        <is>
          <t>18.07.2023 01:55:58</t>
        </is>
      </c>
      <c>
        <v>4.360555555</v>
      </c>
      <c>
        <v>0</v>
      </c>
      <c>
        <v>90</v>
      </c>
      <c>
        <v>0</v>
      </c>
      <c>
        <v>7</v>
      </c>
      <c>
        <v>0</v>
      </c>
      <c>
        <v>13</v>
      </c>
      <c>
        <v>0</v>
      </c>
      <c>
        <v>0</v>
      </c>
      <c>
        <v>0</v>
      </c>
      <c>
        <v>55.18800775136523</v>
      </c>
      <c>
        <v>0</v>
      </c>
      <c>
        <v>18.601906115595124</v>
      </c>
      <c>
        <v>0</v>
      </c>
      <c>
        <v>71.4537093469652</v>
      </c>
      <c>
        <v>0</v>
      </c>
      <c>
        <v>0</v>
      </c>
      <c>
        <v>145.24362321392556</v>
      </c>
    </row>
    <row>
      <c>
        <v>2611320</v>
      </c>
      <c>
        <v>1</v>
      </c>
      <c>
        <is>
          <t>İZMİR</t>
        </is>
      </c>
      <c>
        <v>BORNOVA</v>
      </c>
      <c>
        <is>
          <t>KÖK</t>
        </is>
      </c>
      <c>
        <v>M-850 KARAÇAM KÖK 35-02-M00850_BENZİNLİK M08_49919689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17.07.2023 07:40:39</t>
        </is>
      </c>
      <c>
        <is>
          <t>17.07.2023 09:30:06</t>
        </is>
      </c>
      <c>
        <v>1.824166666</v>
      </c>
      <c>
        <v>0</v>
      </c>
      <c>
        <v>0</v>
      </c>
      <c>
        <v>1</v>
      </c>
      <c>
        <v>0</v>
      </c>
      <c>
        <v>8</v>
      </c>
      <c>
        <v>0</v>
      </c>
      <c>
        <v>0</v>
      </c>
      <c>
        <v>0</v>
      </c>
      <c>
        <v>0</v>
      </c>
      <c>
        <v>0</v>
      </c>
      <c>
        <v>0.6467787477317624</v>
      </c>
      <c>
        <v>0</v>
      </c>
      <c>
        <v>97.30053833026575</v>
      </c>
      <c>
        <v>0</v>
      </c>
      <c>
        <v>0</v>
      </c>
      <c>
        <v>0</v>
      </c>
      <c>
        <v>97.94731707799751</v>
      </c>
    </row>
    <row>
      <c>
        <v>2612007</v>
      </c>
      <c>
        <v>1</v>
      </c>
      <c>
        <is>
          <t>İZMİR</t>
        </is>
      </c>
      <c>
        <v>KARABAĞLAR</v>
      </c>
      <c>
        <is>
          <t>Dağıtım Transformatörü</t>
        </is>
      </c>
      <c>
        <v>K-1722 35-01-K01722_35-01-K01722_2359932</v>
      </c>
      <c>
        <v>Hırsızlık</v>
      </c>
      <c>
        <v>Dağıtım-AG</v>
      </c>
      <c>
        <v>Uzun</v>
      </c>
      <c>
        <v>Dışsal</v>
      </c>
      <c>
        <v>Bildirimsiz</v>
      </c>
      <c>
        <is>
          <t>17.07.2023 16:47:41</t>
        </is>
      </c>
      <c>
        <is>
          <t>17.07.2023 19:05:55</t>
        </is>
      </c>
      <c>
        <v>2.303888888</v>
      </c>
      <c>
        <v>0</v>
      </c>
      <c>
        <v>727</v>
      </c>
      <c>
        <v>0</v>
      </c>
      <c>
        <v>0</v>
      </c>
      <c>
        <v>0</v>
      </c>
      <c>
        <v>13</v>
      </c>
      <c>
        <v>0</v>
      </c>
      <c>
        <v>0</v>
      </c>
      <c>
        <v>0</v>
      </c>
      <c>
        <v>426.0518346708429</v>
      </c>
      <c>
        <v>0</v>
      </c>
      <c>
        <v>0</v>
      </c>
      <c>
        <v>0</v>
      </c>
      <c>
        <v>155.72830077006466</v>
      </c>
      <c>
        <v>0</v>
      </c>
      <c>
        <v>0</v>
      </c>
      <c>
        <v>581.7801354409075</v>
      </c>
    </row>
    <row>
      <c>
        <v>2612339</v>
      </c>
      <c>
        <v>1</v>
      </c>
      <c>
        <is>
          <t>MANİSA</t>
        </is>
      </c>
      <c>
        <v>ŞEHZADELER</v>
      </c>
      <c>
        <is>
          <t>Dağıtım Transformatörü</t>
        </is>
      </c>
      <c>
        <v>YENİKÖY TR-2 45-71-M01045_45-71-M01045_2362856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17.07.2023 22:24:16</t>
        </is>
      </c>
      <c>
        <is>
          <t>17.07.2023 23:09:19</t>
        </is>
      </c>
      <c>
        <v>0.750833333</v>
      </c>
      <c>
        <v>0</v>
      </c>
      <c>
        <v>159</v>
      </c>
      <c>
        <v>0</v>
      </c>
      <c>
        <v>8</v>
      </c>
      <c>
        <v>0</v>
      </c>
      <c>
        <v>32</v>
      </c>
      <c>
        <v>0</v>
      </c>
      <c>
        <v>0</v>
      </c>
      <c>
        <v>0</v>
      </c>
      <c>
        <v>28.063791318445972</v>
      </c>
      <c>
        <v>0</v>
      </c>
      <c>
        <v>21.93861682636811</v>
      </c>
      <c>
        <v>0</v>
      </c>
      <c>
        <v>9.925145499082793</v>
      </c>
      <c>
        <v>0</v>
      </c>
      <c>
        <v>0</v>
      </c>
      <c>
        <v>59.92755364389688</v>
      </c>
    </row>
    <row>
      <c>
        <v>2612293</v>
      </c>
      <c>
        <v>1</v>
      </c>
      <c>
        <is>
          <t>İZMİR</t>
        </is>
      </c>
      <c>
        <v>KARABAĞLAR</v>
      </c>
      <c>
        <is>
          <t>AG Fideri</t>
        </is>
      </c>
      <c>
        <v>M-3070(YATIRIM REZERVE) 35-01-M03070_B_56372487_56372487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17.07.2023 21:11:41</t>
        </is>
      </c>
      <c>
        <is>
          <t>18.07.2023 00:37:42</t>
        </is>
      </c>
      <c>
        <v>3.433611111</v>
      </c>
      <c>
        <v>0</v>
      </c>
      <c>
        <v>102</v>
      </c>
      <c>
        <v>0</v>
      </c>
      <c>
        <v>0</v>
      </c>
      <c>
        <v>0</v>
      </c>
      <c>
        <v>10</v>
      </c>
      <c>
        <v>0</v>
      </c>
      <c>
        <v>0</v>
      </c>
      <c>
        <v>0</v>
      </c>
      <c>
        <v>95.22430124307081</v>
      </c>
      <c>
        <v>0</v>
      </c>
      <c>
        <v>0</v>
      </c>
      <c>
        <v>0</v>
      </c>
      <c>
        <v>15.608485622095998</v>
      </c>
      <c>
        <v>0</v>
      </c>
      <c>
        <v>0</v>
      </c>
      <c>
        <v>110.83278686516681</v>
      </c>
    </row>
    <row>
      <c>
        <v>2611506</v>
      </c>
      <c>
        <v>1</v>
      </c>
      <c>
        <is>
          <t>İZMİR</t>
        </is>
      </c>
      <c>
        <v>BAYRAKLI</v>
      </c>
      <c>
        <is>
          <t>OG Fideri</t>
        </is>
      </c>
      <c>
        <v>K-116 GEÇİT 35-04-K00116_K-1107 K01_66931271</v>
      </c>
      <c>
        <v>OG Hatta Ağaç Kesimi</v>
      </c>
      <c>
        <v>Dağıtım-OG</v>
      </c>
      <c>
        <v>Uzun</v>
      </c>
      <c>
        <v>Şebeke işletmecisi</v>
      </c>
      <c>
        <v>Bildirimsiz</v>
      </c>
      <c>
        <is>
          <t>17.07.2023 10:20:00</t>
        </is>
      </c>
      <c>
        <is>
          <t>17.07.2023 12:46:55</t>
        </is>
      </c>
      <c>
        <v>2.448611111</v>
      </c>
      <c>
        <v>0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475.24161005651587</v>
      </c>
      <c>
        <v>0</v>
      </c>
      <c>
        <v>0</v>
      </c>
      <c>
        <v>0</v>
      </c>
      <c>
        <v>475.24161005651587</v>
      </c>
    </row>
    <row>
      <c>
        <v>2611483</v>
      </c>
      <c>
        <v>1</v>
      </c>
      <c>
        <is>
          <t>İZMİR</t>
        </is>
      </c>
      <c>
        <v>ÇEŞME</v>
      </c>
      <c>
        <is>
          <t>Kullanıcı Bağlantı Hattı</t>
        </is>
      </c>
      <c>
        <v>L-288 MENDERES MAH. 35-18-L00288_950447123_950447123</v>
      </c>
      <c>
        <v>AG Branşman Yeraltı Kablo Arızası</v>
      </c>
      <c>
        <v>Dağıtım-AG</v>
      </c>
      <c>
        <v>Uzun</v>
      </c>
      <c>
        <v>Şebeke işletmecisi</v>
      </c>
      <c>
        <v>Bildirimsiz</v>
      </c>
      <c>
        <is>
          <t>17.07.2023 10:05:24</t>
        </is>
      </c>
      <c>
        <is>
          <t>17.07.2023 13:02:19</t>
        </is>
      </c>
      <c>
        <v>2.948611111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0.1109881709317175</v>
      </c>
      <c>
        <v>0</v>
      </c>
      <c>
        <v>0</v>
      </c>
      <c>
        <v>0</v>
      </c>
      <c>
        <v>0</v>
      </c>
      <c>
        <v>0</v>
      </c>
      <c>
        <v>0</v>
      </c>
      <c>
        <v>0.1109881709317175</v>
      </c>
    </row>
    <row>
      <c>
        <v>2611314</v>
      </c>
      <c>
        <v>1</v>
      </c>
      <c>
        <is>
          <t>MANİSA</t>
        </is>
      </c>
      <c>
        <v>ALAŞEHİR</v>
      </c>
      <c>
        <is>
          <t>DM</t>
        </is>
      </c>
      <c>
        <v>DM-12/TR-1 45-73-M00067_AKKEÇİLİ M03_65917910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17.07.2023 07:46:20</t>
        </is>
      </c>
      <c>
        <is>
          <t>17.07.2023 08:50:41</t>
        </is>
      </c>
      <c>
        <v>1.0725</v>
      </c>
      <c>
        <v>1</v>
      </c>
      <c>
        <v>84</v>
      </c>
      <c>
        <v>13</v>
      </c>
      <c>
        <v>53</v>
      </c>
      <c>
        <v>1</v>
      </c>
      <c>
        <v>79</v>
      </c>
      <c>
        <v>3</v>
      </c>
      <c>
        <v>0</v>
      </c>
      <c>
        <v>2.6218362451895327</v>
      </c>
      <c>
        <v>18.535624631408414</v>
      </c>
      <c>
        <v>24.132194040900675</v>
      </c>
      <c>
        <v>73.43737622872548</v>
      </c>
      <c>
        <v>2.7671084401887724</v>
      </c>
      <c>
        <v>22.38847783650465</v>
      </c>
      <c>
        <v>714.5745995192717</v>
      </c>
      <c>
        <v>0</v>
      </c>
      <c>
        <v>858.4572169421892</v>
      </c>
    </row>
    <row>
      <c>
        <v>2611460</v>
      </c>
      <c>
        <v>1</v>
      </c>
      <c>
        <is>
          <t>İZMİR</t>
        </is>
      </c>
      <c>
        <v>BAYRAKLI</v>
      </c>
      <c>
        <is>
          <t>AG Fideri</t>
        </is>
      </c>
      <c>
        <v>K-618 35-04-K00618_C_56356220_56356220</v>
      </c>
      <c>
        <v>Şebeke Yenileme ve Kapasite Artışı Çalışması</v>
      </c>
      <c>
        <v>Dağıtım-AG</v>
      </c>
      <c>
        <v>Uzun</v>
      </c>
      <c>
        <v>Şebeke işletmecisi</v>
      </c>
      <c>
        <v>Bildirimli</v>
      </c>
      <c>
        <is>
          <t>17.07.2023 10:03:09</t>
        </is>
      </c>
      <c>
        <is>
          <t>17.07.2023 17:08:40</t>
        </is>
      </c>
      <c>
        <v>7.091944444</v>
      </c>
      <c>
        <v>0</v>
      </c>
      <c>
        <v>93</v>
      </c>
      <c>
        <v>0</v>
      </c>
      <c>
        <v>0</v>
      </c>
      <c>
        <v>0</v>
      </c>
      <c>
        <v>23</v>
      </c>
      <c>
        <v>0</v>
      </c>
      <c>
        <v>0</v>
      </c>
      <c>
        <v>0</v>
      </c>
      <c>
        <v>175.037541643063</v>
      </c>
      <c>
        <v>0</v>
      </c>
      <c>
        <v>0</v>
      </c>
      <c>
        <v>0</v>
      </c>
      <c>
        <v>154.89719605396402</v>
      </c>
      <c>
        <v>0</v>
      </c>
      <c>
        <v>0</v>
      </c>
      <c>
        <v>329.934737697027</v>
      </c>
    </row>
    <row>
      <c>
        <v>2612107</v>
      </c>
      <c>
        <v>1</v>
      </c>
      <c>
        <is>
          <t>MANİSA</t>
        </is>
      </c>
      <c>
        <v>AKHİSAR</v>
      </c>
      <c>
        <is>
          <t>DM</t>
        </is>
      </c>
      <c>
        <v>SAZOBA DM 45-72-M00413_KEMİKLİDERE GİRİŞ M04_2102716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17.07.2023 18:03:34</t>
        </is>
      </c>
      <c>
        <is>
          <t>17.07.2023 19:48:24</t>
        </is>
      </c>
      <c>
        <v>1.747222222</v>
      </c>
      <c>
        <v>1</v>
      </c>
      <c>
        <v>1148</v>
      </c>
      <c>
        <v>58</v>
      </c>
      <c>
        <v>86</v>
      </c>
      <c>
        <v>5</v>
      </c>
      <c>
        <v>150</v>
      </c>
      <c>
        <v>1</v>
      </c>
      <c>
        <v>0</v>
      </c>
      <c>
        <v>0.46488985146555556</v>
      </c>
      <c>
        <v>447.6015361540562</v>
      </c>
      <c>
        <v>1804.0910376418012</v>
      </c>
      <c>
        <v>2484.680086620515</v>
      </c>
      <c>
        <v>83.99420707064874</v>
      </c>
      <c>
        <v>130.561804833854</v>
      </c>
      <c>
        <v>157.82486804376498</v>
      </c>
      <c>
        <v>0</v>
      </c>
      <c>
        <v>5109.218430216104</v>
      </c>
    </row>
    <row>
      <c>
        <v>2612024</v>
      </c>
      <c>
        <v>1</v>
      </c>
      <c>
        <is>
          <t>İZMİR</t>
        </is>
      </c>
      <c>
        <v>ÖDEMİŞ</v>
      </c>
      <c>
        <is>
          <t>AG Fideri</t>
        </is>
      </c>
      <c>
        <v>TR-136 35-15-M00136__72374185_72374185</v>
      </c>
      <c>
        <v>AG Hatta Ağaç Kesimi</v>
      </c>
      <c>
        <v>Dağıtım-AG</v>
      </c>
      <c>
        <v>Uzun</v>
      </c>
      <c>
        <v>Şebeke işletmecisi</v>
      </c>
      <c>
        <v>Bildirimsiz</v>
      </c>
      <c>
        <is>
          <t>17.07.2023 17:05:28</t>
        </is>
      </c>
      <c>
        <is>
          <t>17.07.2023 19:02:48</t>
        </is>
      </c>
      <c>
        <v>1.955555555</v>
      </c>
      <c>
        <v>0</v>
      </c>
      <c>
        <v>9</v>
      </c>
      <c>
        <v>0</v>
      </c>
      <c>
        <v>9</v>
      </c>
      <c>
        <v>0</v>
      </c>
      <c>
        <v>2</v>
      </c>
      <c>
        <v>0</v>
      </c>
      <c>
        <v>0</v>
      </c>
      <c>
        <v>0</v>
      </c>
      <c>
        <v>10.528950459435356</v>
      </c>
      <c>
        <v>0</v>
      </c>
      <c>
        <v>85.15500029807778</v>
      </c>
      <c>
        <v>0</v>
      </c>
      <c>
        <v>1.7041706377001993</v>
      </c>
      <c>
        <v>0</v>
      </c>
      <c>
        <v>0</v>
      </c>
      <c>
        <v>97.38812139521333</v>
      </c>
    </row>
    <row>
      <c>
        <v>2612356</v>
      </c>
      <c>
        <v>1</v>
      </c>
      <c>
        <is>
          <t>İZMİR</t>
        </is>
      </c>
      <c>
        <v>ÇEŞME</v>
      </c>
      <c>
        <is>
          <t>OG Fideri</t>
        </is>
      </c>
      <c>
        <v>L-225 35-18-L00225_DIREK TIPI TRAFO HUCRESI H01_2061980</v>
      </c>
      <c>
        <v>OG Kademe Ayarı</v>
      </c>
      <c>
        <v>Dağıtım-OG</v>
      </c>
      <c>
        <v>Uzun</v>
      </c>
      <c>
        <v>Şebeke işletmecisi</v>
      </c>
      <c>
        <v>Bildirimsiz</v>
      </c>
      <c>
        <is>
          <t>17.07.2023 23:30:10</t>
        </is>
      </c>
      <c>
        <is>
          <t>18.07.2023 00:06:32</t>
        </is>
      </c>
      <c>
        <v>0.606111111</v>
      </c>
      <c>
        <v>0</v>
      </c>
      <c>
        <v>125</v>
      </c>
      <c>
        <v>0</v>
      </c>
      <c>
        <v>1</v>
      </c>
      <c>
        <v>0</v>
      </c>
      <c>
        <v>10</v>
      </c>
      <c>
        <v>0</v>
      </c>
      <c>
        <v>0</v>
      </c>
      <c>
        <v>0</v>
      </c>
      <c>
        <v>39.32474847491859</v>
      </c>
      <c>
        <v>0</v>
      </c>
      <c>
        <v>1.1796040501972809</v>
      </c>
      <c>
        <v>0</v>
      </c>
      <c>
        <v>1.384810844699283</v>
      </c>
      <c>
        <v>0</v>
      </c>
      <c>
        <v>0</v>
      </c>
      <c>
        <v>41.88916336981516</v>
      </c>
    </row>
    <row>
      <c>
        <v>2611466</v>
      </c>
      <c>
        <v>1</v>
      </c>
      <c>
        <is>
          <t>İZMİR</t>
        </is>
      </c>
      <c>
        <v>BERGAMA</v>
      </c>
      <c>
        <is>
          <t>TM Fideri</t>
        </is>
      </c>
      <c>
        <v>BERGAMA TM 35-16-A00004_DAĞISTAN M13_2314069</v>
      </c>
      <c>
        <v>Şebeke Yenileme ve Kapasite Artışı Çalışması</v>
      </c>
      <c>
        <v>Dağıtım-OG</v>
      </c>
      <c>
        <v>Uzun</v>
      </c>
      <c>
        <v>Şebeke işletmecisi</v>
      </c>
      <c>
        <v>Bildirimli</v>
      </c>
      <c>
        <is>
          <t>17.07.2023 10:01:51</t>
        </is>
      </c>
      <c>
        <is>
          <t>17.07.2023 15:21:44</t>
        </is>
      </c>
      <c>
        <v>5.331388888</v>
      </c>
      <c>
        <v>6</v>
      </c>
      <c>
        <v>42</v>
      </c>
      <c>
        <v>43</v>
      </c>
      <c>
        <v>130</v>
      </c>
      <c>
        <v>6</v>
      </c>
      <c>
        <v>46</v>
      </c>
      <c>
        <v>2</v>
      </c>
      <c>
        <v>0</v>
      </c>
      <c>
        <v>16.13207948056688</v>
      </c>
      <c>
        <v>111.55484079153055</v>
      </c>
      <c>
        <v>377.5295131201606</v>
      </c>
      <c>
        <v>890.1694246596348</v>
      </c>
      <c>
        <v>144.52588857030867</v>
      </c>
      <c>
        <v>266.99428722991587</v>
      </c>
      <c>
        <v>676.299389474404</v>
      </c>
      <c>
        <v>0</v>
      </c>
      <c>
        <v>2483.2054233265217</v>
      </c>
    </row>
    <row>
      <c>
        <v>2611861</v>
      </c>
      <c>
        <v>1</v>
      </c>
      <c>
        <is>
          <t>İZMİR</t>
        </is>
      </c>
      <c>
        <v>ÖDEMİŞ</v>
      </c>
      <c>
        <is>
          <t>Dağıtım Transformatörü</t>
        </is>
      </c>
      <c>
        <v>BALABANLI TR-3 35-15-L00969_35-15-L00969_2352591</v>
      </c>
      <c>
        <v>AG Sehim Bozukluğu</v>
      </c>
      <c>
        <v>Dağıtım-AG</v>
      </c>
      <c>
        <v>Uzun</v>
      </c>
      <c>
        <v>Şebeke işletmecisi</v>
      </c>
      <c>
        <v>Bildirimsiz</v>
      </c>
      <c>
        <is>
          <t>17.07.2023 14:47:15</t>
        </is>
      </c>
      <c>
        <is>
          <t>17.07.2023 16:07:41</t>
        </is>
      </c>
      <c>
        <v>1.340555555</v>
      </c>
      <c>
        <v>0</v>
      </c>
      <c>
        <v>41</v>
      </c>
      <c>
        <v>0</v>
      </c>
      <c>
        <v>21</v>
      </c>
      <c>
        <v>0</v>
      </c>
      <c>
        <v>27</v>
      </c>
      <c>
        <v>0</v>
      </c>
      <c>
        <v>0</v>
      </c>
      <c>
        <v>0</v>
      </c>
      <c>
        <v>25.334901308629185</v>
      </c>
      <c>
        <v>0</v>
      </c>
      <c>
        <v>41.73415291350974</v>
      </c>
      <c>
        <v>0</v>
      </c>
      <c>
        <v>41.82981382471884</v>
      </c>
      <c>
        <v>0</v>
      </c>
      <c>
        <v>0</v>
      </c>
      <c>
        <v>108.89886804685777</v>
      </c>
    </row>
    <row>
      <c>
        <v>2611569</v>
      </c>
      <c>
        <v>1</v>
      </c>
      <c>
        <is>
          <t>İZMİR</t>
        </is>
      </c>
      <c>
        <v>TİRE</v>
      </c>
      <c>
        <is>
          <t>AG Fideri</t>
        </is>
      </c>
      <c>
        <v>DM-1/22 35-29-M00022_48358199_56361036_56361036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17.07.2023 11:04:58</t>
        </is>
      </c>
      <c>
        <is>
          <t>17.07.2023 11:54:22</t>
        </is>
      </c>
      <c>
        <v>0.823333333</v>
      </c>
      <c>
        <v>0</v>
      </c>
      <c>
        <v>86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16.64310123999804</v>
      </c>
      <c>
        <v>0</v>
      </c>
      <c>
        <v>0</v>
      </c>
      <c>
        <v>0</v>
      </c>
      <c>
        <v>3.212326549019588</v>
      </c>
      <c>
        <v>0</v>
      </c>
      <c>
        <v>0</v>
      </c>
      <c>
        <v>19.855427789017625</v>
      </c>
    </row>
    <row>
      <c>
        <v>2612210</v>
      </c>
      <c>
        <v>1</v>
      </c>
      <c>
        <is>
          <t>İZMİR</t>
        </is>
      </c>
      <c>
        <v>TİRE</v>
      </c>
      <c>
        <is>
          <t>Dağıtım Transformatörü</t>
        </is>
      </c>
      <c>
        <v>ALACALI TR-2 35-29-L00776_35-29-L00776_72347283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17.07.2023 19:43:09</t>
        </is>
      </c>
      <c>
        <is>
          <t>17.07.2023 21:05:53</t>
        </is>
      </c>
      <c>
        <v>1.378888888</v>
      </c>
      <c>
        <v>0</v>
      </c>
      <c>
        <v>45</v>
      </c>
      <c>
        <v>0</v>
      </c>
      <c>
        <v>1</v>
      </c>
      <c>
        <v>0</v>
      </c>
      <c>
        <v>8</v>
      </c>
      <c>
        <v>0</v>
      </c>
      <c>
        <v>0</v>
      </c>
      <c>
        <v>0</v>
      </c>
      <c>
        <v>33.679913231465655</v>
      </c>
      <c>
        <v>0</v>
      </c>
      <c>
        <v>13.77678862612241</v>
      </c>
      <c>
        <v>0</v>
      </c>
      <c>
        <v>4.941689533835698</v>
      </c>
      <c>
        <v>0</v>
      </c>
      <c>
        <v>0</v>
      </c>
      <c>
        <v>52.398391391423765</v>
      </c>
    </row>
    <row>
      <c>
        <v>2612090</v>
      </c>
      <c>
        <v>1</v>
      </c>
      <c>
        <is>
          <t>MANİSA</t>
        </is>
      </c>
      <c>
        <v>TURGUTLU</v>
      </c>
      <c>
        <is>
          <t>AG Fideri</t>
        </is>
      </c>
      <c>
        <v>TR-2/17 45-83-L00017_A_90960006_90960006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17.07.2023 17:49:31</t>
        </is>
      </c>
      <c>
        <is>
          <t>17.07.2023 19:15:39</t>
        </is>
      </c>
      <c>
        <v>1.435555555</v>
      </c>
      <c>
        <v>0</v>
      </c>
      <c>
        <v>25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5.250525158622139</v>
      </c>
      <c>
        <v>0</v>
      </c>
      <c>
        <v>0</v>
      </c>
      <c>
        <v>0</v>
      </c>
      <c>
        <v>0</v>
      </c>
      <c>
        <v>0</v>
      </c>
      <c>
        <v>0</v>
      </c>
      <c>
        <v>5.250525158622139</v>
      </c>
    </row>
    <row>
      <c>
        <v>2611898</v>
      </c>
      <c>
        <v>1</v>
      </c>
      <c>
        <is>
          <t>İZMİR</t>
        </is>
      </c>
      <c>
        <v>ÇİĞLİ</v>
      </c>
      <c>
        <is>
          <t>Dağıtım Transformatörü</t>
        </is>
      </c>
      <c>
        <v>M-1980 35-09-M01980_35-09-M01980_60226237</v>
      </c>
      <c>
        <v>Üçüncü Şahısların Vermiş Olduğu Hasarlar</v>
      </c>
      <c>
        <v>Dağıtım-AG</v>
      </c>
      <c>
        <v>Uzun</v>
      </c>
      <c>
        <v>Dışsal</v>
      </c>
      <c>
        <v>Bildirimsiz</v>
      </c>
      <c>
        <is>
          <t>17.07.2023 15:15:20</t>
        </is>
      </c>
      <c>
        <is>
          <t>17.07.2023 16:42:20</t>
        </is>
      </c>
      <c>
        <v>1.45</v>
      </c>
      <c>
        <v>0</v>
      </c>
      <c>
        <v>686</v>
      </c>
      <c>
        <v>0</v>
      </c>
      <c>
        <v>0</v>
      </c>
      <c>
        <v>0</v>
      </c>
      <c>
        <v>29</v>
      </c>
      <c>
        <v>0</v>
      </c>
      <c>
        <v>0</v>
      </c>
      <c>
        <v>0</v>
      </c>
      <c>
        <v>234.80867509339805</v>
      </c>
      <c>
        <v>0</v>
      </c>
      <c>
        <v>0</v>
      </c>
      <c>
        <v>0</v>
      </c>
      <c>
        <v>23.140525336770242</v>
      </c>
      <c>
        <v>0</v>
      </c>
      <c>
        <v>0</v>
      </c>
      <c>
        <v>257.9492004301683</v>
      </c>
    </row>
    <row>
      <c>
        <v>2611380</v>
      </c>
      <c>
        <v>1</v>
      </c>
      <c>
        <is>
          <t>MANİSA</t>
        </is>
      </c>
      <c>
        <v>AHMETLİ</v>
      </c>
      <c>
        <is>
          <t>DM</t>
        </is>
      </c>
      <c>
        <v>AHMETLİ İM 45-84-A00001_TATAROCAĞI ATAKÖY L06_2064238</v>
      </c>
      <c>
        <v>Şebeke Yenileme ve Kapasite Artışı Çalışması</v>
      </c>
      <c>
        <v>Dağıtım-OG</v>
      </c>
      <c>
        <v>Uzun</v>
      </c>
      <c>
        <v>Şebeke işletmecisi</v>
      </c>
      <c>
        <v>Bildirimli</v>
      </c>
      <c>
        <is>
          <t>17.07.2023 09:06:46</t>
        </is>
      </c>
      <c>
        <is>
          <t>17.07.2023 15:43:05</t>
        </is>
      </c>
      <c>
        <v>6.605277777</v>
      </c>
      <c>
        <v>2</v>
      </c>
      <c>
        <v>381</v>
      </c>
      <c>
        <v>94</v>
      </c>
      <c>
        <v>89</v>
      </c>
      <c>
        <v>10</v>
      </c>
      <c>
        <v>28</v>
      </c>
      <c>
        <v>1</v>
      </c>
      <c>
        <v>0</v>
      </c>
      <c>
        <v>77.89401822832919</v>
      </c>
      <c>
        <v>419.7935233728166</v>
      </c>
      <c>
        <v>1886.9282082178408</v>
      </c>
      <c>
        <v>1639.3542350470893</v>
      </c>
      <c>
        <v>168.8021999413906</v>
      </c>
      <c>
        <v>285.31713695468386</v>
      </c>
      <c>
        <v>646.329247922146</v>
      </c>
      <c>
        <v>0</v>
      </c>
      <c>
        <v>5124.418569684297</v>
      </c>
    </row>
    <row>
      <c>
        <v>2612276</v>
      </c>
      <c>
        <v>1</v>
      </c>
      <c>
        <is>
          <t>MANİSA</t>
        </is>
      </c>
      <c>
        <v>YUNUSEMRE</v>
      </c>
      <c>
        <is>
          <t>DM</t>
        </is>
      </c>
      <c>
        <v>ÜÇPINAR DM 45-71-M00183_AVDAL M02_72249224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17.07.2023 20:51:15</t>
        </is>
      </c>
      <c>
        <is>
          <t>17.07.2023 22:05:24</t>
        </is>
      </c>
      <c>
        <v>1.235833333</v>
      </c>
      <c>
        <v>14</v>
      </c>
      <c>
        <v>106</v>
      </c>
      <c>
        <v>35</v>
      </c>
      <c>
        <v>16</v>
      </c>
      <c>
        <v>3</v>
      </c>
      <c>
        <v>9</v>
      </c>
      <c>
        <v>0</v>
      </c>
      <c>
        <v>0</v>
      </c>
      <c>
        <v>5.665388710401041</v>
      </c>
      <c>
        <v>24.331769778406976</v>
      </c>
      <c>
        <v>33.056277377564996</v>
      </c>
      <c>
        <v>8.92461919745928</v>
      </c>
      <c>
        <v>5.151852676450479</v>
      </c>
      <c>
        <v>5.142311475655786</v>
      </c>
      <c>
        <v>0</v>
      </c>
      <c>
        <v>0</v>
      </c>
      <c>
        <v>82.27221921593856</v>
      </c>
    </row>
    <row>
      <c>
        <v>2612021</v>
      </c>
      <c>
        <v>1</v>
      </c>
      <c>
        <is>
          <t>MANİSA</t>
        </is>
      </c>
      <c>
        <v>YUNUSEMRE</v>
      </c>
      <c>
        <is>
          <t>KÖK</t>
        </is>
      </c>
      <c>
        <v>MURADİYE DM-5/6 KÖK 45-71-M00245_KENT BETON M08_72097653</v>
      </c>
      <c>
        <v>OG Fider Açması</v>
      </c>
      <c>
        <v>Dağıtım-OG</v>
      </c>
      <c>
        <v>Kısa</v>
      </c>
      <c>
        <v>Şebeke işletmecisi</v>
      </c>
      <c>
        <v>Bildirimsiz</v>
      </c>
      <c>
        <is>
          <t>17.07.2023 17:02:59</t>
        </is>
      </c>
      <c>
        <is>
          <t>17.07.2023 17:05:58</t>
        </is>
      </c>
      <c>
        <v>0.049722222</v>
      </c>
      <c>
        <v>0</v>
      </c>
      <c>
        <v>0</v>
      </c>
      <c>
        <v>0</v>
      </c>
      <c>
        <v>0</v>
      </c>
      <c>
        <v>15</v>
      </c>
      <c>
        <v>0</v>
      </c>
      <c>
        <v>13</v>
      </c>
      <c>
        <v>0</v>
      </c>
      <c>
        <v>0</v>
      </c>
      <c>
        <v>0</v>
      </c>
      <c>
        <v>0</v>
      </c>
      <c>
        <v>0</v>
      </c>
      <c>
        <v>2.30503430359096</v>
      </c>
      <c>
        <v>0</v>
      </c>
      <c>
        <v>38.08845066655343</v>
      </c>
      <c>
        <v>0</v>
      </c>
      <c>
        <v>40.393484970144385</v>
      </c>
    </row>
    <row>
      <c>
        <v>2611855</v>
      </c>
      <c>
        <v>1</v>
      </c>
      <c>
        <is>
          <t>İZMİR</t>
        </is>
      </c>
      <c>
        <v>BAYRAKLI</v>
      </c>
      <c>
        <is>
          <t>Saha Dağıtım Kutusu (SDK)</t>
        </is>
      </c>
      <c>
        <v>K-941 35-02-K00941_12454041 f1b_5841169</v>
      </c>
      <c>
        <v>AG Box / Sdk Giriş Sigorta Atığı</v>
      </c>
      <c>
        <v>Dağıtım-AG</v>
      </c>
      <c>
        <v>Uzun</v>
      </c>
      <c>
        <v>Şebeke işletmecisi</v>
      </c>
      <c>
        <v>Bildirimsiz</v>
      </c>
      <c>
        <is>
          <t>17.07.2023 14:35:20</t>
        </is>
      </c>
      <c>
        <is>
          <t>17.07.2023 15:54:34</t>
        </is>
      </c>
      <c>
        <v>1.320555555</v>
      </c>
      <c>
        <v>0</v>
      </c>
      <c>
        <v>71</v>
      </c>
      <c>
        <v>0</v>
      </c>
      <c>
        <v>0</v>
      </c>
      <c>
        <v>0</v>
      </c>
      <c>
        <v>8</v>
      </c>
      <c>
        <v>0</v>
      </c>
      <c>
        <v>0</v>
      </c>
      <c>
        <v>0</v>
      </c>
      <c>
        <v>24.173819335750082</v>
      </c>
      <c>
        <v>0</v>
      </c>
      <c>
        <v>0</v>
      </c>
      <c>
        <v>0</v>
      </c>
      <c>
        <v>21.349173121680543</v>
      </c>
      <c>
        <v>0</v>
      </c>
      <c>
        <v>0</v>
      </c>
      <c>
        <v>45.522992457430625</v>
      </c>
    </row>
    <row>
      <c>
        <v>2611755</v>
      </c>
      <c>
        <v>1</v>
      </c>
      <c>
        <is>
          <t>İZMİR</t>
        </is>
      </c>
      <c>
        <v>KONAK</v>
      </c>
      <c>
        <is>
          <t>Saha Dağıtım Kutusu (SDK)</t>
        </is>
      </c>
      <c>
        <v>M-2522 35-01-M02522_D D1_79593161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17.07.2023 13:26:45</t>
        </is>
      </c>
      <c>
        <is>
          <t>17.07.2023 14:42:10</t>
        </is>
      </c>
      <c>
        <v>1.256944444</v>
      </c>
      <c>
        <v>0</v>
      </c>
      <c>
        <v>0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1.6185686649614661</v>
      </c>
      <c>
        <v>0</v>
      </c>
      <c>
        <v>0</v>
      </c>
      <c>
        <v>1.6185686649614661</v>
      </c>
    </row>
    <row>
      <c>
        <v>2611194</v>
      </c>
      <c>
        <v>1</v>
      </c>
      <c>
        <is>
          <t>İZMİR</t>
        </is>
      </c>
      <c>
        <v>MENEMEN</v>
      </c>
      <c>
        <is>
          <t>DM</t>
        </is>
      </c>
      <c>
        <v>KOYUNDERE DM 35-28-M00165_KOYUNDERE TR-5 M04_66524414</v>
      </c>
      <c>
        <v>OG İletken Kopması</v>
      </c>
      <c>
        <v>Dağıtım-OG</v>
      </c>
      <c>
        <v>Uzun</v>
      </c>
      <c>
        <v>Şebeke işletmecisi</v>
      </c>
      <c>
        <v>Bildirimsiz</v>
      </c>
      <c>
        <is>
          <t>17.07.2023 01:14:24</t>
        </is>
      </c>
      <c>
        <is>
          <t>17.07.2023 05:02:05</t>
        </is>
      </c>
      <c>
        <v>3.794722222</v>
      </c>
      <c>
        <v>0</v>
      </c>
      <c>
        <v>161</v>
      </c>
      <c>
        <v>0</v>
      </c>
      <c>
        <v>12</v>
      </c>
      <c>
        <v>8</v>
      </c>
      <c>
        <v>29</v>
      </c>
      <c>
        <v>6</v>
      </c>
      <c>
        <v>1</v>
      </c>
      <c>
        <v>0</v>
      </c>
      <c>
        <v>132.31488562785864</v>
      </c>
      <c>
        <v>0</v>
      </c>
      <c>
        <v>16.605341289093218</v>
      </c>
      <c>
        <v>81.9947684166678</v>
      </c>
      <c>
        <v>92.18401413567231</v>
      </c>
      <c>
        <v>468.8066273855565</v>
      </c>
      <c>
        <v>2.5208499051881468</v>
      </c>
      <c>
        <v>794.4264867600366</v>
      </c>
    </row>
    <row>
      <c>
        <v>2611586</v>
      </c>
      <c>
        <v>1</v>
      </c>
      <c>
        <is>
          <t>İZMİR</t>
        </is>
      </c>
      <c>
        <v>BAYINDIR</v>
      </c>
      <c>
        <is>
          <t>Kullanıcı Bağlantı Hattı</t>
        </is>
      </c>
      <c>
        <v>KARAHALİLLİ KÖK 35-20-L00087_955210761_955210761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17.07.2023 11:12:29</t>
        </is>
      </c>
      <c>
        <is>
          <t>17.07.2023 15:40:42</t>
        </is>
      </c>
      <c>
        <v>4.470277777</v>
      </c>
      <c>
        <v>0</v>
      </c>
      <c>
        <v>0</v>
      </c>
      <c>
        <v>0</v>
      </c>
      <c>
        <v>1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11.440111888375208</v>
      </c>
      <c>
        <v>0</v>
      </c>
      <c>
        <v>2.6090622028276584</v>
      </c>
      <c>
        <v>0</v>
      </c>
      <c>
        <v>0</v>
      </c>
      <c>
        <v>14.049174091202866</v>
      </c>
    </row>
    <row>
      <c>
        <v>2612233</v>
      </c>
      <c>
        <v>1</v>
      </c>
      <c>
        <is>
          <t>MANİSA</t>
        </is>
      </c>
      <c>
        <v>SALİHLİ</v>
      </c>
      <c>
        <is>
          <t>Dağıtım Transformatörü</t>
        </is>
      </c>
      <c>
        <v>BEZİRGANLI ÇAMLIK TR-1 45-78-M00250_45-78-M00250_2350325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17.07.2023 20:11:30</t>
        </is>
      </c>
      <c>
        <is>
          <t>17.07.2023 22:01:58</t>
        </is>
      </c>
      <c>
        <v>1.841111111</v>
      </c>
      <c>
        <v>0</v>
      </c>
      <c>
        <v>14</v>
      </c>
      <c>
        <v>0</v>
      </c>
      <c>
        <v>6</v>
      </c>
      <c>
        <v>0</v>
      </c>
      <c>
        <v>3</v>
      </c>
      <c>
        <v>0</v>
      </c>
      <c>
        <v>0</v>
      </c>
      <c>
        <v>0</v>
      </c>
      <c>
        <v>6.023006665105552</v>
      </c>
      <c>
        <v>0</v>
      </c>
      <c>
        <v>42.06801800433731</v>
      </c>
      <c>
        <v>0</v>
      </c>
      <c>
        <v>2.942697088240878</v>
      </c>
      <c>
        <v>0</v>
      </c>
      <c>
        <v>0</v>
      </c>
      <c>
        <v>51.033721757683736</v>
      </c>
    </row>
    <row>
      <c>
        <v>2611792</v>
      </c>
      <c>
        <v>1</v>
      </c>
      <c>
        <is>
          <t>MANİSA</t>
        </is>
      </c>
      <c>
        <v>GÖRDES</v>
      </c>
      <c>
        <is>
          <t>AG Fideri</t>
        </is>
      </c>
      <c>
        <v>KAŞIKÇI TAŞPINAR TR-1 45-75-M00083_A_91064005_91064005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17.07.2023 13:46:25</t>
        </is>
      </c>
      <c>
        <is>
          <t>17.07.2023 15:58:29</t>
        </is>
      </c>
      <c>
        <v>2.201111111</v>
      </c>
      <c>
        <v>0</v>
      </c>
      <c>
        <v>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0.614392903980461</v>
      </c>
      <c>
        <v>0</v>
      </c>
      <c>
        <v>0</v>
      </c>
      <c>
        <v>0</v>
      </c>
      <c>
        <v>5.368196780811667</v>
      </c>
      <c>
        <v>0</v>
      </c>
      <c>
        <v>0</v>
      </c>
      <c>
        <v>5.982589684792128</v>
      </c>
    </row>
    <row>
      <c>
        <v>2620331</v>
      </c>
      <c>
        <v>1</v>
      </c>
      <c>
        <is>
          <t>MANİSA</t>
        </is>
      </c>
      <c>
        <v>SELENDİ</v>
      </c>
      <c>
        <is>
          <t>OG Fideri</t>
        </is>
      </c>
      <c>
        <v>SELENDİ DM 45-81-M00001_HatBaşıAyırıcı_53134869 M14_53134869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17.07.2023 10:32:45</t>
        </is>
      </c>
      <c>
        <is>
          <t>17.07.2023 13:35:06</t>
        </is>
      </c>
      <c>
        <v>3.039166666</v>
      </c>
      <c>
        <v>0</v>
      </c>
      <c>
        <v>390</v>
      </c>
      <c>
        <v>0</v>
      </c>
      <c>
        <v>13</v>
      </c>
      <c>
        <v>0</v>
      </c>
      <c>
        <v>17</v>
      </c>
      <c>
        <v>0</v>
      </c>
      <c>
        <v>0</v>
      </c>
      <c>
        <v>0</v>
      </c>
      <c>
        <v>123.62399280154105</v>
      </c>
      <c>
        <v>0</v>
      </c>
      <c>
        <v>8.86476532831898</v>
      </c>
      <c>
        <v>0</v>
      </c>
      <c>
        <v>38.2131602598318</v>
      </c>
      <c>
        <v>0</v>
      </c>
      <c>
        <v>0</v>
      </c>
      <c>
        <v>170.70191838969183</v>
      </c>
    </row>
    <row>
      <c>
        <v>2612027</v>
      </c>
      <c>
        <v>1</v>
      </c>
      <c>
        <is>
          <t>İZMİR</t>
        </is>
      </c>
      <c>
        <v>BAYRAKLI</v>
      </c>
      <c>
        <is>
          <t>Saha Dağıtım Kutusu (SDK)</t>
        </is>
      </c>
      <c>
        <v>K-941 35-02-K00941_7402394 e1b_5841161</v>
      </c>
      <c>
        <v>AG Box / Sdk Giriş Sigorta Atığı</v>
      </c>
      <c>
        <v>Dağıtım-AG</v>
      </c>
      <c>
        <v>Uzun</v>
      </c>
      <c>
        <v>Şebeke işletmecisi</v>
      </c>
      <c>
        <v>Bildirimsiz</v>
      </c>
      <c>
        <is>
          <t>17.07.2023 17:13:02</t>
        </is>
      </c>
      <c>
        <is>
          <t>17.07.2023 20:56:56</t>
        </is>
      </c>
      <c>
        <v>3.731666666</v>
      </c>
      <c>
        <v>0</v>
      </c>
      <c>
        <v>70</v>
      </c>
      <c>
        <v>0</v>
      </c>
      <c>
        <v>0</v>
      </c>
      <c>
        <v>0</v>
      </c>
      <c>
        <v>15</v>
      </c>
      <c>
        <v>0</v>
      </c>
      <c>
        <v>0</v>
      </c>
      <c>
        <v>0</v>
      </c>
      <c>
        <v>70.05491133886414</v>
      </c>
      <c>
        <v>0</v>
      </c>
      <c>
        <v>0</v>
      </c>
      <c>
        <v>0</v>
      </c>
      <c>
        <v>46.30679688169568</v>
      </c>
      <c>
        <v>0</v>
      </c>
      <c>
        <v>0</v>
      </c>
      <c>
        <v>116.36170822055982</v>
      </c>
    </row>
    <row>
      <c>
        <v>2611463</v>
      </c>
      <c>
        <v>1</v>
      </c>
      <c>
        <is>
          <t>İZMİR</t>
        </is>
      </c>
      <c>
        <v>TİRE</v>
      </c>
      <c>
        <is>
          <t>AG Fideri</t>
        </is>
      </c>
      <c>
        <v>GÖKÇEN DM 1-2/7 35-29-L00063_B_91008615_91008615</v>
      </c>
      <c>
        <v>Şebeke Bakım Çalışması</v>
      </c>
      <c>
        <v>Dağıtım-AG</v>
      </c>
      <c>
        <v>Uzun</v>
      </c>
      <c>
        <v>Şebeke işletmecisi</v>
      </c>
      <c>
        <v>Bildirimli</v>
      </c>
      <c>
        <is>
          <t>17.07.2023 09:57:47</t>
        </is>
      </c>
      <c>
        <is>
          <t>17.07.2023 14:24:00</t>
        </is>
      </c>
      <c>
        <v>4.436944444</v>
      </c>
      <c>
        <v>0</v>
      </c>
      <c>
        <v>27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29.84417770740307</v>
      </c>
      <c>
        <v>0</v>
      </c>
      <c>
        <v>0</v>
      </c>
      <c>
        <v>0</v>
      </c>
      <c>
        <v>1.6456538277856383</v>
      </c>
      <c>
        <v>0</v>
      </c>
      <c>
        <v>0</v>
      </c>
      <c>
        <v>31.489831535188706</v>
      </c>
    </row>
    <row>
      <c>
        <v>2612150</v>
      </c>
      <c>
        <v>1</v>
      </c>
      <c>
        <is>
          <t>İZMİR</t>
        </is>
      </c>
      <c>
        <v>BORNOVA</v>
      </c>
      <c>
        <is>
          <t>AG Fideri</t>
        </is>
      </c>
      <c>
        <v>K-1561 35-02-K01561_A_56381100_56381100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17.07.2023 18:42:50</t>
        </is>
      </c>
      <c>
        <is>
          <t>17.07.2023 19:59:09</t>
        </is>
      </c>
      <c>
        <v>1.271944444</v>
      </c>
      <c>
        <v>0</v>
      </c>
      <c>
        <v>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3.8140802774080544</v>
      </c>
      <c>
        <v>0</v>
      </c>
      <c>
        <v>0</v>
      </c>
      <c>
        <v>0</v>
      </c>
      <c>
        <v>2.334188881445556</v>
      </c>
      <c>
        <v>0</v>
      </c>
      <c>
        <v>0</v>
      </c>
      <c>
        <v>6.14826915885361</v>
      </c>
    </row>
    <row>
      <c>
        <v>2612219</v>
      </c>
      <c>
        <v>2</v>
      </c>
      <c>
        <is>
          <t>İZMİR</t>
        </is>
      </c>
      <c>
        <v>BEYDAĞ</v>
      </c>
      <c>
        <is>
          <t>Dağıtım Transformatörü</t>
        </is>
      </c>
      <c>
        <v>MUTAFLAR ORTA MAH. TR-2 35-32-L00071_35-32-L00071_2362555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17.07.2023 21:46:38</t>
        </is>
      </c>
      <c>
        <is>
          <t>17.07.2023 22:12:26</t>
        </is>
      </c>
      <c>
        <v>0.43</v>
      </c>
      <c>
        <v>0</v>
      </c>
      <c>
        <v>37</v>
      </c>
      <c>
        <v>0</v>
      </c>
      <c>
        <v>1</v>
      </c>
      <c>
        <v>0</v>
      </c>
      <c>
        <v>7</v>
      </c>
      <c>
        <v>0</v>
      </c>
      <c>
        <v>0</v>
      </c>
      <c>
        <v>0</v>
      </c>
      <c>
        <v>2.2096680392215067</v>
      </c>
      <c>
        <v>0</v>
      </c>
      <c>
        <v>0.19559408594460434</v>
      </c>
      <c>
        <v>0</v>
      </c>
      <c>
        <v>1.6728180668815582</v>
      </c>
      <c>
        <v>0</v>
      </c>
      <c>
        <v>0</v>
      </c>
      <c>
        <v>4.078080192047669</v>
      </c>
    </row>
    <row>
      <c>
        <v>2611526</v>
      </c>
      <c>
        <v>1</v>
      </c>
      <c>
        <is>
          <t>İZMİR</t>
        </is>
      </c>
      <c>
        <v>BAYINDIR</v>
      </c>
      <c>
        <is>
          <t>Dağıtım Transformatörü</t>
        </is>
      </c>
      <c>
        <v>ZEYTİNOVA TR-4 35-20-L00310_35-20-L00310_72379584</v>
      </c>
      <c>
        <v>AG Direk Kırılması</v>
      </c>
      <c>
        <v>Dağıtım-AG</v>
      </c>
      <c>
        <v>Uzun</v>
      </c>
      <c>
        <v>Şebeke işletmecisi</v>
      </c>
      <c>
        <v>Bildirimsiz</v>
      </c>
      <c>
        <is>
          <t>17.07.2023 10:42:34</t>
        </is>
      </c>
      <c>
        <is>
          <t>17.07.2023 12:03:15</t>
        </is>
      </c>
      <c>
        <v>1.344722222</v>
      </c>
      <c>
        <v>0</v>
      </c>
      <c>
        <v>114</v>
      </c>
      <c>
        <v>0</v>
      </c>
      <c>
        <v>6</v>
      </c>
      <c>
        <v>0</v>
      </c>
      <c>
        <v>24</v>
      </c>
      <c>
        <v>0</v>
      </c>
      <c>
        <v>0</v>
      </c>
      <c>
        <v>0</v>
      </c>
      <c>
        <v>22.80531495223438</v>
      </c>
      <c>
        <v>0</v>
      </c>
      <c>
        <v>16.385478141232998</v>
      </c>
      <c>
        <v>0</v>
      </c>
      <c>
        <v>22.402966774558863</v>
      </c>
      <c>
        <v>0</v>
      </c>
      <c>
        <v>0</v>
      </c>
      <c>
        <v>61.59375986802624</v>
      </c>
    </row>
    <row>
      <c>
        <v>2611858</v>
      </c>
      <c>
        <v>1</v>
      </c>
      <c>
        <is>
          <t>İZMİR</t>
        </is>
      </c>
      <c>
        <v>TORBALI</v>
      </c>
      <c>
        <is>
          <t>Dağıtım Transformatörü</t>
        </is>
      </c>
      <c>
        <v>YEŞİLKÖY-3 35-26-M00792_35-26-M00792_2373662</v>
      </c>
      <c>
        <v>AG Hatta Ağaç Kesimi</v>
      </c>
      <c>
        <v>Dağıtım-AG</v>
      </c>
      <c>
        <v>Uzun</v>
      </c>
      <c>
        <v>Şebeke işletmecisi</v>
      </c>
      <c>
        <v>Bildirimsiz</v>
      </c>
      <c>
        <is>
          <t>17.07.2023 14:44:44</t>
        </is>
      </c>
      <c>
        <is>
          <t>17.07.2023 15:33:07</t>
        </is>
      </c>
      <c>
        <v>0.806388888</v>
      </c>
      <c>
        <v>0</v>
      </c>
      <c>
        <v>217</v>
      </c>
      <c>
        <v>0</v>
      </c>
      <c>
        <v>12</v>
      </c>
      <c>
        <v>0</v>
      </c>
      <c>
        <v>30</v>
      </c>
      <c>
        <v>0</v>
      </c>
      <c>
        <v>0</v>
      </c>
      <c>
        <v>0</v>
      </c>
      <c>
        <v>48.77726209136301</v>
      </c>
      <c>
        <v>0</v>
      </c>
      <c>
        <v>2.4198835750391154</v>
      </c>
      <c>
        <v>0</v>
      </c>
      <c>
        <v>24.62105994998639</v>
      </c>
      <c>
        <v>0</v>
      </c>
      <c>
        <v>0</v>
      </c>
      <c>
        <v>75.81820561638852</v>
      </c>
    </row>
    <row>
      <c>
        <v>2611268</v>
      </c>
      <c>
        <v>3</v>
      </c>
      <c>
        <is>
          <t>İZMİR</t>
        </is>
      </c>
      <c>
        <v>BUCA</v>
      </c>
      <c>
        <is>
          <t>OG Fideri</t>
        </is>
      </c>
      <c>
        <v>M-2118 35-03-M02118_M-2119 M01_2065136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17.07.2023 04:51:59</t>
        </is>
      </c>
      <c>
        <is>
          <t>17.07.2023 05:22:24</t>
        </is>
      </c>
      <c>
        <v>0.506944444</v>
      </c>
      <c>
        <v>0</v>
      </c>
      <c>
        <v>7448</v>
      </c>
      <c>
        <v>0</v>
      </c>
      <c>
        <v>1</v>
      </c>
      <c>
        <v>0</v>
      </c>
      <c>
        <v>567</v>
      </c>
      <c>
        <v>1</v>
      </c>
      <c>
        <v>0</v>
      </c>
      <c>
        <v>0</v>
      </c>
      <c>
        <v>767.1610452938746</v>
      </c>
      <c>
        <v>0</v>
      </c>
      <c>
        <v>0.005305368583997778</v>
      </c>
      <c>
        <v>0</v>
      </c>
      <c>
        <v>177.54081058428852</v>
      </c>
      <c>
        <v>32.8993953337727</v>
      </c>
      <c>
        <v>0</v>
      </c>
      <c>
        <v>977.6065565805197</v>
      </c>
    </row>
    <row>
      <c>
        <v>2612167</v>
      </c>
      <c>
        <v>1</v>
      </c>
      <c>
        <is>
          <t>MANİSA</t>
        </is>
      </c>
      <c>
        <v>GÖRDES</v>
      </c>
      <c>
        <is>
          <t>AG Fideri</t>
        </is>
      </c>
      <c>
        <v>KARAYAĞCI AVŞAR TR-1 45-75-M00293_A_56385883_56385883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17.07.2023 18:56:00</t>
        </is>
      </c>
      <c>
        <is>
          <t>17.07.2023 19:29:26</t>
        </is>
      </c>
      <c>
        <v>0.557222222</v>
      </c>
      <c>
        <v>0</v>
      </c>
      <c>
        <v>14</v>
      </c>
      <c>
        <v>0</v>
      </c>
      <c>
        <v>1</v>
      </c>
      <c>
        <v>0</v>
      </c>
      <c>
        <v>1</v>
      </c>
      <c>
        <v>0</v>
      </c>
      <c>
        <v>0</v>
      </c>
      <c>
        <v>0</v>
      </c>
      <c>
        <v>1.9346012532518655</v>
      </c>
      <c>
        <v>0</v>
      </c>
      <c>
        <v>0.23584283320894583</v>
      </c>
      <c>
        <v>0</v>
      </c>
      <c>
        <v>1.0138841619822223</v>
      </c>
      <c>
        <v>0</v>
      </c>
      <c>
        <v>0</v>
      </c>
      <c>
        <v>3.1843282484430335</v>
      </c>
    </row>
    <row>
      <c>
        <v>2612359</v>
      </c>
      <c>
        <v>1</v>
      </c>
      <c>
        <is>
          <t>İZMİR</t>
        </is>
      </c>
      <c>
        <v>ÖDEMİŞ</v>
      </c>
      <c>
        <is>
          <t>AG Fideri</t>
        </is>
      </c>
      <c>
        <v>TR-63 GERENLİKUYU MEVKİİ 35-15-L00063_A_56370678_56370678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17.07.2023 23:31:25</t>
        </is>
      </c>
      <c>
        <is>
          <t>18.07.2023 01:24:10</t>
        </is>
      </c>
      <c>
        <v>1.879166666</v>
      </c>
      <c>
        <v>0</v>
      </c>
      <c>
        <v>5</v>
      </c>
      <c>
        <v>0</v>
      </c>
      <c>
        <v>11</v>
      </c>
      <c>
        <v>0</v>
      </c>
      <c>
        <v>5</v>
      </c>
      <c>
        <v>0</v>
      </c>
      <c>
        <v>0</v>
      </c>
      <c>
        <v>0</v>
      </c>
      <c>
        <v>4.515045385473923</v>
      </c>
      <c>
        <v>0</v>
      </c>
      <c>
        <v>55.85155651134943</v>
      </c>
      <c>
        <v>0</v>
      </c>
      <c>
        <v>17.693758470782672</v>
      </c>
      <c>
        <v>0</v>
      </c>
      <c>
        <v>0</v>
      </c>
      <c>
        <v>78.06036036760602</v>
      </c>
    </row>
    <row>
      <c>
        <v>2611818</v>
      </c>
      <c>
        <v>1</v>
      </c>
      <c>
        <is>
          <t>İZMİR</t>
        </is>
      </c>
      <c>
        <v>GÜZELBAHÇE</v>
      </c>
      <c>
        <is>
          <t>AG Fideri</t>
        </is>
      </c>
      <c>
        <v>K-4492 35-10-K04492_F_56374076_56374076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17.07.2023 14:04:49</t>
        </is>
      </c>
      <c>
        <is>
          <t>17.07.2023 19:39:02</t>
        </is>
      </c>
      <c>
        <v>5.570277777</v>
      </c>
      <c>
        <v>0</v>
      </c>
      <c>
        <v>85</v>
      </c>
      <c>
        <v>0</v>
      </c>
      <c>
        <v>1</v>
      </c>
      <c>
        <v>0</v>
      </c>
      <c>
        <v>1</v>
      </c>
      <c>
        <v>0</v>
      </c>
      <c>
        <v>0</v>
      </c>
      <c>
        <v>0</v>
      </c>
      <c>
        <v>162.72183548958188</v>
      </c>
      <c>
        <v>0</v>
      </c>
      <c>
        <v>9.989834696570057</v>
      </c>
      <c>
        <v>0</v>
      </c>
      <c>
        <v>1.7653733361006108</v>
      </c>
      <c>
        <v>0</v>
      </c>
      <c>
        <v>0</v>
      </c>
      <c>
        <v>174.47704352225256</v>
      </c>
    </row>
    <row>
      <c>
        <v>2611924</v>
      </c>
      <c>
        <v>1</v>
      </c>
      <c>
        <is>
          <t>İZMİR</t>
        </is>
      </c>
      <c>
        <v>KİRAZ</v>
      </c>
      <c>
        <is>
          <t>AG Fideri</t>
        </is>
      </c>
      <c>
        <v>ÇATAK TR-1 35-31-L00165_A_65512451_65512451</v>
      </c>
      <c>
        <v>AG Tel Kopuğu</v>
      </c>
      <c>
        <v>Dağıtım-AG</v>
      </c>
      <c>
        <v>Uzun</v>
      </c>
      <c>
        <v>Şebeke işletmecisi</v>
      </c>
      <c>
        <v>Bildirimsiz</v>
      </c>
      <c>
        <is>
          <t>17.07.2023 15:43:24</t>
        </is>
      </c>
      <c>
        <is>
          <t>17.07.2023 20:44:07</t>
        </is>
      </c>
      <c>
        <v>5.011944444</v>
      </c>
      <c>
        <v>0</v>
      </c>
      <c>
        <v>17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14.044652667834821</v>
      </c>
      <c>
        <v>0</v>
      </c>
      <c>
        <v>0</v>
      </c>
      <c>
        <v>0</v>
      </c>
      <c>
        <v>12.612875940148479</v>
      </c>
      <c>
        <v>0</v>
      </c>
      <c>
        <v>0</v>
      </c>
      <c>
        <v>26.657528607983302</v>
      </c>
    </row>
    <row>
      <c>
        <v>2611875</v>
      </c>
      <c>
        <v>1</v>
      </c>
      <c>
        <is>
          <t>İZMİR</t>
        </is>
      </c>
      <c>
        <v>BUCA</v>
      </c>
      <c>
        <is>
          <t>KÖK</t>
        </is>
      </c>
      <c>
        <v>M-639 OLDURUK KÖK 35-03-M00639_CUMAOVASI-1 (HAVAİ HAT) M03_42868423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17.07.2023 14:48:25</t>
        </is>
      </c>
      <c>
        <is>
          <t>17.07.2023 16:09:24</t>
        </is>
      </c>
      <c>
        <v>1.349722222</v>
      </c>
      <c>
        <v>9</v>
      </c>
      <c>
        <v>2271</v>
      </c>
      <c>
        <v>13</v>
      </c>
      <c>
        <v>319</v>
      </c>
      <c>
        <v>71</v>
      </c>
      <c>
        <v>1022</v>
      </c>
      <c>
        <v>6</v>
      </c>
      <c>
        <v>7</v>
      </c>
      <c>
        <v>6.38114117254772</v>
      </c>
      <c>
        <v>971.9393885507268</v>
      </c>
      <c>
        <v>51.03813773202263</v>
      </c>
      <c>
        <v>203.4044320224408</v>
      </c>
      <c>
        <v>1225.156923205942</v>
      </c>
      <c>
        <v>2988.7170702742333</v>
      </c>
      <c>
        <v>728.2517473336142</v>
      </c>
      <c>
        <v>369.01920379283143</v>
      </c>
      <c>
        <v>6543.908044084359</v>
      </c>
    </row>
    <row>
      <c>
        <v>2611314</v>
      </c>
      <c>
        <v>3</v>
      </c>
      <c>
        <is>
          <t>MANİSA</t>
        </is>
      </c>
      <c>
        <v>ALAŞEHİR</v>
      </c>
      <c>
        <is>
          <t>OG Fideri</t>
        </is>
      </c>
      <c>
        <v>MÜNEVVER BÜYÜKKARCI VE ARK. TR 45-73-M00405_DIREK TIPI TRAFO HUCRESI H01_2094078</v>
      </c>
      <c>
        <v>OG Fider Açması</v>
      </c>
      <c>
        <v>Dağıtım-OG</v>
      </c>
      <c>
        <v>Kısa</v>
      </c>
      <c>
        <v>Şebeke işletmecisi</v>
      </c>
      <c>
        <v>Bildirimsiz</v>
      </c>
      <c>
        <is>
          <t>17.07.2023 09:06:22</t>
        </is>
      </c>
      <c>
        <is>
          <t>17.07.2023 09:07:24</t>
        </is>
      </c>
      <c>
        <v>0.017222222</v>
      </c>
      <c>
        <v>0</v>
      </c>
      <c>
        <v>3</v>
      </c>
      <c>
        <v>0</v>
      </c>
      <c>
        <v>11</v>
      </c>
      <c>
        <v>0</v>
      </c>
      <c>
        <v>2</v>
      </c>
      <c>
        <v>0</v>
      </c>
      <c>
        <v>0</v>
      </c>
      <c>
        <v>0</v>
      </c>
      <c>
        <v>0.014232656340337501</v>
      </c>
      <c>
        <v>0</v>
      </c>
      <c>
        <v>0.4716258211205077</v>
      </c>
      <c>
        <v>0</v>
      </c>
      <c>
        <v>0.028431775170814886</v>
      </c>
      <c>
        <v>0</v>
      </c>
      <c>
        <v>0</v>
      </c>
      <c>
        <v>0.5142902526316601</v>
      </c>
    </row>
    <row>
      <c>
        <v>2612256</v>
      </c>
      <c>
        <v>1</v>
      </c>
      <c>
        <is>
          <t>İZMİR</t>
        </is>
      </c>
      <c>
        <v>BAYINDIR</v>
      </c>
      <c>
        <is>
          <t>Kullanıcı Bağlantı Hattı</t>
        </is>
      </c>
      <c>
        <v>ÇIRPI TR-1/4 35-20-M00004_947338348_947338348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17.07.2023 20:31:03</t>
        </is>
      </c>
      <c>
        <is>
          <t>17.07.2023 22:48:04</t>
        </is>
      </c>
      <c>
        <v>2.283611111</v>
      </c>
      <c>
        <v>0</v>
      </c>
      <c>
        <v>0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0.8158001151844394</v>
      </c>
      <c>
        <v>0</v>
      </c>
      <c>
        <v>0</v>
      </c>
      <c>
        <v>0.8158001151844394</v>
      </c>
    </row>
    <row>
      <c>
        <v>2611403</v>
      </c>
      <c>
        <v>1</v>
      </c>
      <c>
        <is>
          <t>MANİSA</t>
        </is>
      </c>
      <c>
        <v>GÖLMARMARA</v>
      </c>
      <c>
        <is>
          <t>DM</t>
        </is>
      </c>
      <c>
        <v>GÖLMARMARA İM 45-85-A00001_KAYAALTI L15_2113851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17.07.2023 09:25:36</t>
        </is>
      </c>
      <c>
        <is>
          <t>17.07.2023 09:39:07</t>
        </is>
      </c>
      <c>
        <v>0.225277777</v>
      </c>
      <c>
        <v>2</v>
      </c>
      <c>
        <v>425</v>
      </c>
      <c>
        <v>119</v>
      </c>
      <c>
        <v>13</v>
      </c>
      <c>
        <v>4</v>
      </c>
      <c>
        <v>19</v>
      </c>
      <c>
        <v>0</v>
      </c>
      <c>
        <v>0</v>
      </c>
      <c>
        <v>0.46013496681991295</v>
      </c>
      <c>
        <v>21.385892328868945</v>
      </c>
      <c>
        <v>281.6467353102343</v>
      </c>
      <c>
        <v>10.231930185245297</v>
      </c>
      <c>
        <v>1.1389323978203476</v>
      </c>
      <c>
        <v>2.840203550430909</v>
      </c>
      <c>
        <v>0</v>
      </c>
      <c>
        <v>0</v>
      </c>
      <c>
        <v>317.7038287394197</v>
      </c>
    </row>
    <row>
      <c>
        <v>2612230</v>
      </c>
      <c>
        <v>1</v>
      </c>
      <c>
        <is>
          <t>MANİSA</t>
        </is>
      </c>
      <c>
        <v>GÖLMARMARA</v>
      </c>
      <c>
        <is>
          <t>DM</t>
        </is>
      </c>
      <c>
        <v>GÖLMARMARA İM 45-85-A00001_TİYENLİ M10_2305895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17.07.2023 20:09:30</t>
        </is>
      </c>
      <c>
        <is>
          <t>17.07.2023 20:30:00</t>
        </is>
      </c>
      <c>
        <v>0.341666666</v>
      </c>
      <c>
        <v>2</v>
      </c>
      <c>
        <v>754</v>
      </c>
      <c>
        <v>128</v>
      </c>
      <c>
        <v>209</v>
      </c>
      <c>
        <v>7</v>
      </c>
      <c>
        <v>75</v>
      </c>
      <c>
        <v>1</v>
      </c>
      <c>
        <v>0</v>
      </c>
      <c>
        <v>0.1862688766666667</v>
      </c>
      <c>
        <v>56.19877252081863</v>
      </c>
      <c>
        <v>529.5266575013626</v>
      </c>
      <c>
        <v>547.6362368489482</v>
      </c>
      <c>
        <v>15.11923861811951</v>
      </c>
      <c>
        <v>18.173848815250754</v>
      </c>
      <c>
        <v>22.1273221627179</v>
      </c>
      <c>
        <v>0</v>
      </c>
      <c>
        <v>1188.9683453438843</v>
      </c>
    </row>
    <row>
      <c>
        <v>2611538</v>
      </c>
      <c>
        <v>2</v>
      </c>
      <c>
        <is>
          <t>İZMİR</t>
        </is>
      </c>
      <c>
        <v>TORBALI</v>
      </c>
      <c>
        <is>
          <t>Dağıtım Transformatörü</t>
        </is>
      </c>
      <c>
        <v>ŞEHİTLER TR-2 35-26-L00162_35-26-L00162_2357910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17.07.2023 14:59:41</t>
        </is>
      </c>
      <c>
        <is>
          <t>17.07.2023 15:07:30</t>
        </is>
      </c>
      <c>
        <v>0.130277777</v>
      </c>
      <c>
        <v>0</v>
      </c>
      <c>
        <v>91</v>
      </c>
      <c>
        <v>0</v>
      </c>
      <c>
        <v>24</v>
      </c>
      <c>
        <v>0</v>
      </c>
      <c>
        <v>13</v>
      </c>
      <c>
        <v>0</v>
      </c>
      <c>
        <v>0</v>
      </c>
      <c>
        <v>0</v>
      </c>
      <c>
        <v>3.588564295562808</v>
      </c>
      <c>
        <v>0</v>
      </c>
      <c>
        <v>15.5524203137052</v>
      </c>
      <c>
        <v>0</v>
      </c>
      <c>
        <v>1.3808291579652292</v>
      </c>
      <c>
        <v>0</v>
      </c>
      <c>
        <v>0</v>
      </c>
      <c>
        <v>20.52181376723324</v>
      </c>
    </row>
    <row>
      <c>
        <v>2611175</v>
      </c>
      <c>
        <v>4</v>
      </c>
      <c>
        <is>
          <t>İZMİR</t>
        </is>
      </c>
      <c>
        <v>BUCA</v>
      </c>
      <c>
        <is>
          <t>OG Fideri</t>
        </is>
      </c>
      <c>
        <v>M-2447 35-03-M02447_M-2377 M01_44430485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17.07.2023 02:51:59</t>
        </is>
      </c>
      <c>
        <is>
          <t>17.07.2023 03:38:10</t>
        </is>
      </c>
      <c>
        <v>0.769722222</v>
      </c>
      <c>
        <v>0</v>
      </c>
      <c>
        <v>1239</v>
      </c>
      <c>
        <v>0</v>
      </c>
      <c>
        <v>0</v>
      </c>
      <c>
        <v>1</v>
      </c>
      <c>
        <v>57</v>
      </c>
      <c>
        <v>0</v>
      </c>
      <c>
        <v>0</v>
      </c>
      <c>
        <v>0</v>
      </c>
      <c>
        <v>196.58758505588608</v>
      </c>
      <c>
        <v>0</v>
      </c>
      <c>
        <v>0</v>
      </c>
      <c>
        <v>11.634694644184227</v>
      </c>
      <c>
        <v>35.60550622784844</v>
      </c>
      <c>
        <v>0</v>
      </c>
      <c>
        <v>0</v>
      </c>
      <c>
        <v>243.82778592791874</v>
      </c>
    </row>
    <row>
      <c>
        <v>2611752</v>
      </c>
      <c>
        <v>1</v>
      </c>
      <c>
        <is>
          <t>İZMİR</t>
        </is>
      </c>
      <c>
        <v>ÇEŞME</v>
      </c>
      <c>
        <is>
          <t>Kullanıcı Bağlantı Hattı</t>
        </is>
      </c>
      <c>
        <v>M-12 GERMİYAN 35-18-M00183_950441987_950441987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17.07.2023 13:23:56</t>
        </is>
      </c>
      <c>
        <is>
          <t>17.07.2023 17:43:32</t>
        </is>
      </c>
      <c>
        <v>4.326666666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2.024010266910393</v>
      </c>
      <c>
        <v>0</v>
      </c>
      <c>
        <v>0</v>
      </c>
      <c>
        <v>0</v>
      </c>
      <c>
        <v>0</v>
      </c>
      <c>
        <v>0</v>
      </c>
      <c>
        <v>0</v>
      </c>
      <c>
        <v>2.024010266910393</v>
      </c>
    </row>
    <row>
      <c>
        <v>2612130</v>
      </c>
      <c>
        <v>1</v>
      </c>
      <c>
        <is>
          <t>İZMİR</t>
        </is>
      </c>
      <c>
        <v>ÖDEMİŞ</v>
      </c>
      <c>
        <is>
          <t>AG Fideri</t>
        </is>
      </c>
      <c>
        <v>KARADOĞAN BENZİNLİK YANI TR-2 35-15-L00143_C_56361349_56361349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17.07.2023 18:26:36</t>
        </is>
      </c>
      <c>
        <is>
          <t>17.07.2023 20:18:19</t>
        </is>
      </c>
      <c>
        <v>1.861944444</v>
      </c>
      <c>
        <v>0</v>
      </c>
      <c>
        <v>138</v>
      </c>
      <c>
        <v>0</v>
      </c>
      <c>
        <v>3</v>
      </c>
      <c>
        <v>0</v>
      </c>
      <c>
        <v>8</v>
      </c>
      <c>
        <v>0</v>
      </c>
      <c>
        <v>0</v>
      </c>
      <c>
        <v>0</v>
      </c>
      <c>
        <v>56.040263773687435</v>
      </c>
      <c>
        <v>0</v>
      </c>
      <c>
        <v>6.227867943488769</v>
      </c>
      <c>
        <v>0</v>
      </c>
      <c>
        <v>26.748273668289897</v>
      </c>
      <c>
        <v>0</v>
      </c>
      <c>
        <v>0</v>
      </c>
      <c>
        <v>89.0164053854661</v>
      </c>
    </row>
    <row>
      <c>
        <v>2611938</v>
      </c>
      <c>
        <v>1</v>
      </c>
      <c>
        <is>
          <t>MANİSA</t>
        </is>
      </c>
      <c>
        <v>YUNUSEMRE</v>
      </c>
      <c>
        <is>
          <t>Saha Dağıtım Kutusu (SDK)</t>
        </is>
      </c>
      <c>
        <v>DM-13/02 45-71-M00330_A A7_44925030</v>
      </c>
      <c>
        <v>AG Box / Sdk Giriş Sigorta Atığı</v>
      </c>
      <c>
        <v>Dağıtım-AG</v>
      </c>
      <c>
        <v>Uzun</v>
      </c>
      <c>
        <v>Şebeke işletmecisi</v>
      </c>
      <c>
        <v>Bildirimsiz</v>
      </c>
      <c>
        <is>
          <t>17.07.2023 15:57:16</t>
        </is>
      </c>
      <c>
        <is>
          <t>17.07.2023 17:12:41</t>
        </is>
      </c>
      <c>
        <v>1.256944444</v>
      </c>
      <c>
        <v>0</v>
      </c>
      <c>
        <v>22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7.537834026041283</v>
      </c>
      <c>
        <v>0</v>
      </c>
      <c>
        <v>0</v>
      </c>
      <c>
        <v>0</v>
      </c>
      <c>
        <v>27.150769753808127</v>
      </c>
      <c>
        <v>0</v>
      </c>
      <c>
        <v>0</v>
      </c>
      <c>
        <v>34.68860377984941</v>
      </c>
    </row>
    <row>
      <c>
        <v>2611297</v>
      </c>
      <c>
        <v>1</v>
      </c>
      <c>
        <is>
          <t>İZMİR</t>
        </is>
      </c>
      <c>
        <v>ÖDEMİŞ</v>
      </c>
      <c>
        <is>
          <t>DM</t>
        </is>
      </c>
      <c>
        <v>ÖDEMİŞ İM 35-15-A00001_TR-110 M04_2058913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17.07.2023 07:07:36</t>
        </is>
      </c>
      <c>
        <is>
          <t>17.07.2023 07:11:38</t>
        </is>
      </c>
      <c>
        <v>0.067222222</v>
      </c>
      <c>
        <v>0</v>
      </c>
      <c>
        <v>2456</v>
      </c>
      <c>
        <v>0</v>
      </c>
      <c>
        <v>84</v>
      </c>
      <c>
        <v>5</v>
      </c>
      <c>
        <v>218</v>
      </c>
      <c>
        <v>0</v>
      </c>
      <c>
        <v>3</v>
      </c>
      <c>
        <v>0</v>
      </c>
      <c>
        <v>28.039488913568572</v>
      </c>
      <c>
        <v>0</v>
      </c>
      <c>
        <v>18.464868744674828</v>
      </c>
      <c>
        <v>0.3182194549550683</v>
      </c>
      <c>
        <v>8.367341933552034</v>
      </c>
      <c>
        <v>0</v>
      </c>
      <c>
        <v>1.643448030090307</v>
      </c>
      <c>
        <v>56.83336707684081</v>
      </c>
    </row>
    <row>
      <c>
        <v>2612236</v>
      </c>
      <c>
        <v>1</v>
      </c>
      <c>
        <is>
          <t>MANİSA</t>
        </is>
      </c>
      <c>
        <v>YUNUSEMRE</v>
      </c>
      <c>
        <is>
          <t>DM</t>
        </is>
      </c>
      <c>
        <v>ÜÇPINAR DM 45-71-M00183_MURADİYE M07_72249132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17.07.2023 20:13:40</t>
        </is>
      </c>
      <c>
        <is>
          <t>17.07.2023 20:26:10</t>
        </is>
      </c>
      <c>
        <v>0.208333333</v>
      </c>
      <c>
        <v>60</v>
      </c>
      <c>
        <v>3693</v>
      </c>
      <c>
        <v>428</v>
      </c>
      <c>
        <v>319</v>
      </c>
      <c>
        <v>46</v>
      </c>
      <c>
        <v>424</v>
      </c>
      <c>
        <v>3</v>
      </c>
      <c>
        <v>0</v>
      </c>
      <c>
        <v>7.797907014522922</v>
      </c>
      <c>
        <v>131.8749658488981</v>
      </c>
      <c>
        <v>232.4098233726073</v>
      </c>
      <c>
        <v>97.86183218798499</v>
      </c>
      <c>
        <v>88.64327459070697</v>
      </c>
      <c>
        <v>48.96724929841515</v>
      </c>
      <c>
        <v>5.059591853626438</v>
      </c>
      <c>
        <v>0</v>
      </c>
      <c>
        <v>612.6146441667619</v>
      </c>
    </row>
    <row>
      <c>
        <v>2612362</v>
      </c>
      <c>
        <v>1</v>
      </c>
      <c>
        <is>
          <t>İZMİR</t>
        </is>
      </c>
      <c>
        <v>ÇEŞME</v>
      </c>
      <c>
        <is>
          <t>Kullanıcı Bağlantı Hattı</t>
        </is>
      </c>
      <c>
        <v>L-284 İMAMOĞLU TRAFO 35-18-L00284_950459327_950459327</v>
      </c>
      <c>
        <v>AG Branşman Yeraltı Kablo Arızası</v>
      </c>
      <c>
        <v>Dağıtım-AG</v>
      </c>
      <c>
        <v>Uzun</v>
      </c>
      <c>
        <v>Şebeke işletmecisi</v>
      </c>
      <c>
        <v>Bildirimsiz</v>
      </c>
      <c>
        <is>
          <t>17.07.2023 23:37:53</t>
        </is>
      </c>
      <c>
        <is>
          <t>18.07.2023 02:00:49</t>
        </is>
      </c>
      <c>
        <v>2.382222222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0.4870739465847635</v>
      </c>
      <c>
        <v>0</v>
      </c>
      <c>
        <v>0</v>
      </c>
      <c>
        <v>0</v>
      </c>
      <c>
        <v>0</v>
      </c>
      <c>
        <v>0</v>
      </c>
      <c>
        <v>0</v>
      </c>
      <c>
        <v>0.4870739465847635</v>
      </c>
    </row>
    <row>
      <c>
        <v>2611675</v>
      </c>
      <c>
        <v>1</v>
      </c>
      <c>
        <is>
          <t>MANİSA</t>
        </is>
      </c>
      <c>
        <v>ALAŞEHİR</v>
      </c>
      <c>
        <is>
          <t>DM</t>
        </is>
      </c>
      <c>
        <v>CABBAR DM 45-73-M00100_KULA ÇIKIŞI M08_2307321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17.07.2023 12:35:01</t>
        </is>
      </c>
      <c>
        <is>
          <t>17.07.2023 13:29:37</t>
        </is>
      </c>
      <c>
        <v>0.91</v>
      </c>
      <c>
        <v>4</v>
      </c>
      <c>
        <v>1377</v>
      </c>
      <c>
        <v>27</v>
      </c>
      <c>
        <v>224</v>
      </c>
      <c>
        <v>6</v>
      </c>
      <c>
        <v>40</v>
      </c>
      <c>
        <v>0</v>
      </c>
      <c>
        <v>0</v>
      </c>
      <c>
        <v>0.8767261433244445</v>
      </c>
      <c>
        <v>220.34917831617574</v>
      </c>
      <c>
        <v>117.27340146796259</v>
      </c>
      <c>
        <v>179.84036054850395</v>
      </c>
      <c>
        <v>263.02403452471145</v>
      </c>
      <c>
        <v>54.250334935463385</v>
      </c>
      <c>
        <v>0</v>
      </c>
      <c>
        <v>0</v>
      </c>
      <c>
        <v>835.6140359361416</v>
      </c>
    </row>
    <row>
      <c>
        <v>2612076</v>
      </c>
      <c>
        <v>1</v>
      </c>
      <c>
        <is>
          <t>İZMİR</t>
        </is>
      </c>
      <c>
        <v>TORBALI</v>
      </c>
      <c>
        <is>
          <t>AG Fideri</t>
        </is>
      </c>
      <c>
        <v>DM-4/18 35-26-M00803__56360972_56360972</v>
      </c>
      <c>
        <v>AG Kablo Başlığı Arızası</v>
      </c>
      <c>
        <v>Dağıtım-AG</v>
      </c>
      <c>
        <v>Uzun</v>
      </c>
      <c>
        <v>Şebeke işletmecisi</v>
      </c>
      <c>
        <v>Bildirimsiz</v>
      </c>
      <c>
        <is>
          <t>17.07.2023 17:38:00</t>
        </is>
      </c>
      <c>
        <is>
          <t>17.07.2023 21:59:26</t>
        </is>
      </c>
      <c>
        <v>4.357222222</v>
      </c>
      <c>
        <v>0</v>
      </c>
      <c>
        <v>47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48.581933326589414</v>
      </c>
      <c>
        <v>0</v>
      </c>
      <c>
        <v>0</v>
      </c>
      <c>
        <v>0</v>
      </c>
      <c>
        <v>8.256473658597852</v>
      </c>
      <c>
        <v>0</v>
      </c>
      <c>
        <v>0</v>
      </c>
      <c>
        <v>56.83840698518726</v>
      </c>
    </row>
    <row>
      <c>
        <v>2612222</v>
      </c>
      <c>
        <v>1</v>
      </c>
      <c>
        <is>
          <t>İZMİR</t>
        </is>
      </c>
      <c>
        <v>TORBALI</v>
      </c>
      <c>
        <is>
          <t>KÖK</t>
        </is>
      </c>
      <c>
        <v>KRAL KÖK 35-26-M00345_PEHLİNAOĞLU M01_66236438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17.07.2023 20:01:58</t>
        </is>
      </c>
      <c>
        <is>
          <t>17.07.2023 20:10:15</t>
        </is>
      </c>
      <c>
        <v>0.138055555</v>
      </c>
      <c>
        <v>0</v>
      </c>
      <c>
        <v>0</v>
      </c>
      <c>
        <v>7</v>
      </c>
      <c>
        <v>21</v>
      </c>
      <c>
        <v>11</v>
      </c>
      <c>
        <v>4</v>
      </c>
      <c>
        <v>5</v>
      </c>
      <c>
        <v>1</v>
      </c>
      <c>
        <v>0</v>
      </c>
      <c>
        <v>0</v>
      </c>
      <c>
        <v>97.59006450675146</v>
      </c>
      <c>
        <v>24.924494289121103</v>
      </c>
      <c>
        <v>15.031603860549112</v>
      </c>
      <c>
        <v>2.8600281911813727</v>
      </c>
      <c>
        <v>13.146355680287975</v>
      </c>
      <c>
        <v>0.4234598672388842</v>
      </c>
      <c>
        <v>153.9760063951299</v>
      </c>
    </row>
    <row>
      <c>
        <v>2611575</v>
      </c>
      <c>
        <v>1</v>
      </c>
      <c>
        <is>
          <t>İZMİR</t>
        </is>
      </c>
      <c>
        <v>ÇİĞLİ</v>
      </c>
      <c>
        <is>
          <t>AG Fideri</t>
        </is>
      </c>
      <c>
        <v>K-1874 35-09-K01874_A_56380991_56380991</v>
      </c>
      <c>
        <v>AG Pano Faz Sigorta Atığı</v>
      </c>
      <c>
        <v>Dağıtım-AG</v>
      </c>
      <c>
        <v>Uzun</v>
      </c>
      <c>
        <v>Şebeke işletmecisi</v>
      </c>
      <c>
        <v>Bildirimsiz</v>
      </c>
      <c>
        <is>
          <t>17.07.2023 11:05:40</t>
        </is>
      </c>
      <c>
        <is>
          <t>17.07.2023 13:14:00</t>
        </is>
      </c>
      <c>
        <v>2.138888888</v>
      </c>
      <c>
        <v>0</v>
      </c>
      <c>
        <v>101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57.69769264919484</v>
      </c>
      <c>
        <v>0</v>
      </c>
      <c>
        <v>0</v>
      </c>
      <c>
        <v>0</v>
      </c>
      <c>
        <v>2.33720402137528</v>
      </c>
      <c>
        <v>0</v>
      </c>
      <c>
        <v>0</v>
      </c>
      <c>
        <v>60.03489667057012</v>
      </c>
    </row>
    <row>
      <c>
        <v>2611821</v>
      </c>
      <c>
        <v>1</v>
      </c>
      <c>
        <is>
          <t>İZMİR</t>
        </is>
      </c>
      <c>
        <v>NARLIDERE</v>
      </c>
      <c>
        <is>
          <t>Kullanıcı Bağlantı Hattı</t>
        </is>
      </c>
      <c>
        <v>K-1854 35-07-K01854_915180622_915180622</v>
      </c>
      <c>
        <v>Üçüncü Şahısların Vermiş Olduğu Hasarlar</v>
      </c>
      <c>
        <v>Dağıtım-AG</v>
      </c>
      <c>
        <v>Uzun</v>
      </c>
      <c>
        <v>Şebeke işletmecisi</v>
      </c>
      <c>
        <v>Bildirimsiz</v>
      </c>
      <c>
        <is>
          <t>17.07.2023 14:03:27</t>
        </is>
      </c>
      <c>
        <is>
          <t>17.07.2023 16:50:22</t>
        </is>
      </c>
      <c>
        <v>2.781944444</v>
      </c>
      <c>
        <v>0</v>
      </c>
      <c>
        <v>0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40.66894270745641</v>
      </c>
      <c>
        <v>0</v>
      </c>
      <c>
        <v>0</v>
      </c>
      <c>
        <v>40.66894270745641</v>
      </c>
    </row>
    <row>
      <c>
        <v>2612216</v>
      </c>
      <c>
        <v>1</v>
      </c>
      <c>
        <is>
          <t>İZMİR</t>
        </is>
      </c>
      <c>
        <v>KİRAZ</v>
      </c>
      <c>
        <is>
          <t>Dağıtım Transformatörü</t>
        </is>
      </c>
      <c>
        <v>SULUDERE TR-11 İSMET AKCAN EVİ YANI 35-31-L00066_35-31-L00066_2364630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17.07.2023 19:48:20</t>
        </is>
      </c>
      <c>
        <is>
          <t>17.07.2023 20:35:05</t>
        </is>
      </c>
      <c>
        <v>0.779166666</v>
      </c>
      <c>
        <v>0</v>
      </c>
      <c>
        <v>19</v>
      </c>
      <c>
        <v>0</v>
      </c>
      <c>
        <v>17</v>
      </c>
      <c>
        <v>0</v>
      </c>
      <c>
        <v>7</v>
      </c>
      <c>
        <v>0</v>
      </c>
      <c>
        <v>0</v>
      </c>
      <c>
        <v>0</v>
      </c>
      <c>
        <v>5.919945877033226</v>
      </c>
      <c>
        <v>0</v>
      </c>
      <c>
        <v>60.91678712666705</v>
      </c>
      <c>
        <v>0</v>
      </c>
      <c>
        <v>10.459815154660758</v>
      </c>
      <c>
        <v>0</v>
      </c>
      <c>
        <v>0</v>
      </c>
      <c>
        <v>77.29654815836103</v>
      </c>
    </row>
    <row>
      <c>
        <v>2611429</v>
      </c>
      <c>
        <v>1</v>
      </c>
      <c>
        <is>
          <t>MANİSA</t>
        </is>
      </c>
      <c>
        <v>AKHİSAR</v>
      </c>
      <c>
        <is>
          <t>DM</t>
        </is>
      </c>
      <c>
        <v>AKHİSAR İM 45-72-A00001_ESKİ ZEYTİN OVA L06_2058306</v>
      </c>
      <c>
        <v>Şebeke Yenileme ve Kapasite Artışı Çalışması</v>
      </c>
      <c>
        <v>Dağıtım-OG</v>
      </c>
      <c>
        <v>Uzun</v>
      </c>
      <c>
        <v>Şebeke işletmecisi</v>
      </c>
      <c>
        <v>Bildirimli</v>
      </c>
      <c>
        <is>
          <t>17.07.2023 09:40:45</t>
        </is>
      </c>
      <c>
        <is>
          <t>17.07.2023 11:07:44</t>
        </is>
      </c>
      <c>
        <v>1.449722222</v>
      </c>
      <c>
        <v>3</v>
      </c>
      <c>
        <v>182</v>
      </c>
      <c>
        <v>124</v>
      </c>
      <c>
        <v>303</v>
      </c>
      <c>
        <v>9</v>
      </c>
      <c>
        <v>36</v>
      </c>
      <c>
        <v>5</v>
      </c>
      <c>
        <v>1</v>
      </c>
      <c>
        <v>0.3820267716877494</v>
      </c>
      <c>
        <v>39.418605745375466</v>
      </c>
      <c>
        <v>261.7665763983728</v>
      </c>
      <c>
        <v>220.12695947476794</v>
      </c>
      <c>
        <v>45.3849850567958</v>
      </c>
      <c>
        <v>74.56603455191068</v>
      </c>
      <c>
        <v>772.728665687085</v>
      </c>
      <c>
        <v>8.993899964955576</v>
      </c>
      <c>
        <v>1423.367753650951</v>
      </c>
    </row>
    <row>
      <c>
        <v>2611280</v>
      </c>
      <c>
        <v>1</v>
      </c>
      <c>
        <is>
          <t>İZMİR</t>
        </is>
      </c>
      <c>
        <v>MENDERES</v>
      </c>
      <c>
        <is>
          <t>OG Fideri</t>
        </is>
      </c>
      <c>
        <v>OĞLANANASI TR-4 35-22-M00258_DIREK TIPI TRAFO HUCRESI H01_2112505</v>
      </c>
      <c>
        <v>Hırsızlık </v>
      </c>
      <c>
        <v>Dağıtım-OG</v>
      </c>
      <c>
        <v>Uzun</v>
      </c>
      <c>
        <v>Şebeke işletmecisi</v>
      </c>
      <c>
        <v>Bildirimsiz</v>
      </c>
      <c>
        <is>
          <t>17.07.2023 05:01:11</t>
        </is>
      </c>
      <c>
        <is>
          <t>17.07.2023 14:05:08</t>
        </is>
      </c>
      <c>
        <v>9.065833333</v>
      </c>
      <c>
        <v>0</v>
      </c>
      <c>
        <v>140</v>
      </c>
      <c>
        <v>0</v>
      </c>
      <c>
        <v>4</v>
      </c>
      <c>
        <v>0</v>
      </c>
      <c>
        <v>13</v>
      </c>
      <c>
        <v>0</v>
      </c>
      <c>
        <v>0</v>
      </c>
      <c>
        <v>0</v>
      </c>
      <c>
        <v>345.118221739817</v>
      </c>
      <c>
        <v>0</v>
      </c>
      <c>
        <v>350.2310651509212</v>
      </c>
      <c>
        <v>0</v>
      </c>
      <c>
        <v>108.37979226068646</v>
      </c>
      <c>
        <v>0</v>
      </c>
      <c>
        <v>0</v>
      </c>
      <c>
        <v>803.7290791514247</v>
      </c>
    </row>
    <row>
      <c>
        <v>2611967</v>
      </c>
      <c>
        <v>1</v>
      </c>
      <c>
        <is>
          <t>İZMİR</t>
        </is>
      </c>
      <c>
        <v>BORNOVA</v>
      </c>
      <c>
        <is>
          <t>AG Fideri</t>
        </is>
      </c>
      <c>
        <v>M-10 35-02-M00010_A_56362733_56362733</v>
      </c>
      <c>
        <v>AG Box / Sdk Giriş Sigorta Atığı</v>
      </c>
      <c>
        <v>Dağıtım-AG</v>
      </c>
      <c>
        <v>Uzun</v>
      </c>
      <c>
        <v>Şebeke işletmecisi</v>
      </c>
      <c>
        <v>Bildirimsiz</v>
      </c>
      <c>
        <is>
          <t>17.07.2023 16:22:58</t>
        </is>
      </c>
      <c>
        <is>
          <t>17.07.2023 18:38:57</t>
        </is>
      </c>
      <c>
        <v>2.266388888</v>
      </c>
      <c>
        <v>0</v>
      </c>
      <c>
        <v>0</v>
      </c>
      <c>
        <v>0</v>
      </c>
      <c>
        <v>0</v>
      </c>
      <c>
        <v>0</v>
      </c>
      <c>
        <v>7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17.998987288676986</v>
      </c>
      <c>
        <v>0</v>
      </c>
      <c>
        <v>0</v>
      </c>
      <c>
        <v>17.998987288676986</v>
      </c>
    </row>
    <row>
      <c>
        <v>2612159</v>
      </c>
      <c>
        <v>1</v>
      </c>
      <c>
        <is>
          <t>İZMİR</t>
        </is>
      </c>
      <c>
        <v>TORBALI</v>
      </c>
      <c>
        <is>
          <t>Kullanıcı Bağlantı Hattı</t>
        </is>
      </c>
      <c>
        <v>TR-166 35-26-M00166_956613912_956613912</v>
      </c>
      <c>
        <v>AG Box / Sdk Abone Çıkış Sigorta Atığı</v>
      </c>
      <c>
        <v>Dağıtım-AG</v>
      </c>
      <c>
        <v>Uzun</v>
      </c>
      <c>
        <v>Şebeke işletmecisi</v>
      </c>
      <c>
        <v>Bildirimsiz</v>
      </c>
      <c>
        <is>
          <t>17.07.2023 18:39:21</t>
        </is>
      </c>
      <c>
        <is>
          <t>17.07.2023 19:46:57</t>
        </is>
      </c>
      <c>
        <v>1.126666666</v>
      </c>
      <c>
        <v>0</v>
      </c>
      <c>
        <v>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19.095123842184066</v>
      </c>
      <c>
        <v>0</v>
      </c>
      <c>
        <v>0</v>
      </c>
      <c>
        <v>0</v>
      </c>
      <c>
        <v>2.0810281307783334</v>
      </c>
      <c>
        <v>0</v>
      </c>
      <c>
        <v>0</v>
      </c>
      <c>
        <v>21.176151972962398</v>
      </c>
    </row>
    <row>
      <c>
        <v>2612013</v>
      </c>
      <c>
        <v>1</v>
      </c>
      <c>
        <is>
          <t>İZMİR</t>
        </is>
      </c>
      <c>
        <v>BERGAMA</v>
      </c>
      <c>
        <is>
          <t>DM</t>
        </is>
      </c>
      <c>
        <v>BÖLCEK DM 35-16-M00153_KÜÇÜK BÖLCEK M04_82962825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17.07.2023 16:51:46</t>
        </is>
      </c>
      <c>
        <is>
          <t>17.07.2023 19:33:24</t>
        </is>
      </c>
      <c>
        <v>2.693888888</v>
      </c>
      <c>
        <v>0</v>
      </c>
      <c>
        <v>0</v>
      </c>
      <c>
        <v>35</v>
      </c>
      <c>
        <v>137</v>
      </c>
      <c>
        <v>2</v>
      </c>
      <c>
        <v>9</v>
      </c>
      <c>
        <v>0</v>
      </c>
      <c>
        <v>0</v>
      </c>
      <c>
        <v>0</v>
      </c>
      <c>
        <v>0</v>
      </c>
      <c>
        <v>429.7417819932688</v>
      </c>
      <c>
        <v>1270.447991460957</v>
      </c>
      <c>
        <v>75.17958811417294</v>
      </c>
      <c>
        <v>68.97715463267316</v>
      </c>
      <c>
        <v>0</v>
      </c>
      <c>
        <v>0</v>
      </c>
      <c>
        <v>1844.3465162010718</v>
      </c>
    </row>
    <row>
      <c>
        <v>2612113</v>
      </c>
      <c>
        <v>1</v>
      </c>
      <c>
        <is>
          <t>İZMİR</t>
        </is>
      </c>
      <c>
        <v>BUCA</v>
      </c>
      <c>
        <is>
          <t>Saha Dağıtım Kutusu (SDK)</t>
        </is>
      </c>
      <c>
        <v>M-326 35-03-M00326_SD E1b_5776350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17.07.2023 18:03:10</t>
        </is>
      </c>
      <c>
        <is>
          <t>17.07.2023 19:04:53</t>
        </is>
      </c>
      <c>
        <v>1.028611111</v>
      </c>
      <c>
        <v>0</v>
      </c>
      <c>
        <v>93</v>
      </c>
      <c>
        <v>0</v>
      </c>
      <c>
        <v>2</v>
      </c>
      <c>
        <v>0</v>
      </c>
      <c>
        <v>19</v>
      </c>
      <c>
        <v>0</v>
      </c>
      <c>
        <v>0</v>
      </c>
      <c>
        <v>0</v>
      </c>
      <c>
        <v>28.26980379687112</v>
      </c>
      <c>
        <v>0</v>
      </c>
      <c>
        <v>0.4421235889408566</v>
      </c>
      <c>
        <v>0</v>
      </c>
      <c>
        <v>19.587585324161957</v>
      </c>
      <c>
        <v>0</v>
      </c>
      <c>
        <v>0</v>
      </c>
      <c>
        <v>48.29951270997393</v>
      </c>
    </row>
    <row>
      <c>
        <v>2611947</v>
      </c>
      <c>
        <v>1</v>
      </c>
      <c>
        <is>
          <t>İZMİR</t>
        </is>
      </c>
      <c>
        <v>BORNOVA</v>
      </c>
      <c>
        <is>
          <t>Kullanıcı Bağlantı Hattı</t>
        </is>
      </c>
      <c>
        <v>K-3092 35-02-K03092_915011561_915011561</v>
      </c>
      <c>
        <v>Üçüncü Şahısların Vermiş Olduğu Hasarlar</v>
      </c>
      <c>
        <v>Dağıtım-AG</v>
      </c>
      <c>
        <v>Uzun</v>
      </c>
      <c>
        <v>Dışsal</v>
      </c>
      <c>
        <v>Bildirimsiz</v>
      </c>
      <c>
        <is>
          <t>17.07.2023 16:13:07</t>
        </is>
      </c>
      <c>
        <is>
          <t>17.07.2023 19:37:29</t>
        </is>
      </c>
      <c>
        <v>3.406111111</v>
      </c>
      <c>
        <v>0</v>
      </c>
      <c>
        <v>7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2.9462443184502916</v>
      </c>
      <c>
        <v>0</v>
      </c>
      <c>
        <v>0</v>
      </c>
      <c>
        <v>0</v>
      </c>
      <c>
        <v>0</v>
      </c>
      <c>
        <v>0</v>
      </c>
      <c>
        <v>0</v>
      </c>
      <c>
        <v>2.9462443184502916</v>
      </c>
    </row>
    <row>
      <c>
        <v>2611592</v>
      </c>
      <c>
        <v>1</v>
      </c>
      <c>
        <is>
          <t>İZMİR</t>
        </is>
      </c>
      <c>
        <v>KARŞIYAKA</v>
      </c>
      <c>
        <is>
          <t>Kullanıcı Bağlantı Hattı</t>
        </is>
      </c>
      <c>
        <v>K-1482 35-04-K01482_99378414_99378414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17.07.2023 11:08:28</t>
        </is>
      </c>
      <c>
        <is>
          <t>17.07.2023 12:05:06</t>
        </is>
      </c>
      <c>
        <v>0.943888888</v>
      </c>
      <c>
        <v>0</v>
      </c>
      <c>
        <v>25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7.53958901049845</v>
      </c>
      <c>
        <v>0</v>
      </c>
      <c>
        <v>0</v>
      </c>
      <c>
        <v>0</v>
      </c>
      <c>
        <v>3.115956500776715</v>
      </c>
      <c>
        <v>0</v>
      </c>
      <c>
        <v>0</v>
      </c>
      <c>
        <v>10.655545511275164</v>
      </c>
    </row>
    <row>
      <c>
        <v>2611661</v>
      </c>
      <c>
        <v>1</v>
      </c>
      <c>
        <is>
          <t>MANİSA</t>
        </is>
      </c>
      <c>
        <v>SARIGÖL</v>
      </c>
      <c>
        <is>
          <t>KÖK</t>
        </is>
      </c>
      <c>
        <v>TIRAZLI KÖK 45-79-M00079_BAHARLAR M06_72036244</v>
      </c>
      <c>
        <v>OG Fider Açması</v>
      </c>
      <c>
        <v>Dağıtım-OG</v>
      </c>
      <c>
        <v>Kısa</v>
      </c>
      <c>
        <v>Şebeke işletmecisi</v>
      </c>
      <c>
        <v>Bildirimsiz</v>
      </c>
      <c>
        <is>
          <t>17.07.2023 12:18:41</t>
        </is>
      </c>
      <c>
        <is>
          <t>17.07.2023 12:19:51</t>
        </is>
      </c>
      <c>
        <v>0.019444444</v>
      </c>
      <c>
        <v>4</v>
      </c>
      <c>
        <v>1672</v>
      </c>
      <c>
        <v>127</v>
      </c>
      <c>
        <v>404</v>
      </c>
      <c>
        <v>6</v>
      </c>
      <c>
        <v>79</v>
      </c>
      <c>
        <v>0</v>
      </c>
      <c>
        <v>0</v>
      </c>
      <c>
        <v>0.0187504968</v>
      </c>
      <c>
        <v>4.742740296382508</v>
      </c>
      <c>
        <v>24.976485432074977</v>
      </c>
      <c>
        <v>46.370867311006634</v>
      </c>
      <c>
        <v>0.8141363201813763</v>
      </c>
      <c>
        <v>1.340969579332034</v>
      </c>
      <c>
        <v>0</v>
      </c>
      <c>
        <v>0</v>
      </c>
      <c>
        <v>78.26394943577753</v>
      </c>
    </row>
    <row>
      <c>
        <v>2612302</v>
      </c>
      <c>
        <v>1</v>
      </c>
      <c>
        <is>
          <t>İZMİR</t>
        </is>
      </c>
      <c>
        <v>DİKİLİ</v>
      </c>
      <c>
        <is>
          <t>AG Fideri</t>
        </is>
      </c>
      <c>
        <v>ÇANDARLI TR-7 35-30-M00007_C_60983146_60983146</v>
      </c>
      <c>
        <v>AG Nötr İletken Kopması</v>
      </c>
      <c>
        <v>Dağıtım-AG</v>
      </c>
      <c>
        <v>Uzun</v>
      </c>
      <c>
        <v>Şebeke işletmecisi</v>
      </c>
      <c>
        <v>Bildirimsiz</v>
      </c>
      <c>
        <is>
          <t>17.07.2023 21:22:34</t>
        </is>
      </c>
      <c>
        <is>
          <t>17.07.2023 22:53:24</t>
        </is>
      </c>
      <c>
        <v>1.513888888</v>
      </c>
      <c>
        <v>0</v>
      </c>
      <c>
        <v>103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40.73987064446796</v>
      </c>
      <c>
        <v>0</v>
      </c>
      <c>
        <v>0</v>
      </c>
      <c>
        <v>0</v>
      </c>
      <c>
        <v>1.1655225059783123</v>
      </c>
      <c>
        <v>0</v>
      </c>
      <c>
        <v>0</v>
      </c>
      <c>
        <v>41.90539315044627</v>
      </c>
    </row>
    <row>
      <c>
        <v>2611286</v>
      </c>
      <c>
        <v>1</v>
      </c>
      <c>
        <is>
          <t>İZMİR</t>
        </is>
      </c>
      <c>
        <v>KEMALPAŞA</v>
      </c>
      <c>
        <is>
          <t>DM</t>
        </is>
      </c>
      <c>
        <v>ULUCAK DM 35-27-M00792_ESKİ ÇAMBEL M16_2052603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17.07.2023 05:53:28</t>
        </is>
      </c>
      <c>
        <is>
          <t>17.07.2023 06:29:40</t>
        </is>
      </c>
      <c>
        <v>0.603333333</v>
      </c>
      <c>
        <v>0</v>
      </c>
      <c>
        <v>19</v>
      </c>
      <c>
        <v>1</v>
      </c>
      <c>
        <v>0</v>
      </c>
      <c>
        <v>31</v>
      </c>
      <c>
        <v>21</v>
      </c>
      <c>
        <v>16</v>
      </c>
      <c>
        <v>0</v>
      </c>
      <c>
        <v>0</v>
      </c>
      <c>
        <v>1.043368317453937</v>
      </c>
      <c>
        <v>0.022825139727189338</v>
      </c>
      <c>
        <v>0</v>
      </c>
      <c>
        <v>81.09026482390904</v>
      </c>
      <c>
        <v>4.047246584438656</v>
      </c>
      <c>
        <v>223.19704617761562</v>
      </c>
      <c>
        <v>0</v>
      </c>
      <c>
        <v>309.40075104314445</v>
      </c>
    </row>
    <row>
      <c>
        <v>2611784</v>
      </c>
      <c>
        <v>1</v>
      </c>
      <c>
        <is>
          <t>İZMİR</t>
        </is>
      </c>
      <c>
        <v>KINIK</v>
      </c>
      <c>
        <is>
          <t>Kullanıcı Bağlantı Hattı</t>
        </is>
      </c>
      <c>
        <v>KINIK TR-7 35-24-L00007_955216286_955216286</v>
      </c>
      <c>
        <v>AG Box / Sdk Abone Çıkış Sigorta Atığı</v>
      </c>
      <c>
        <v>Dağıtım-AG</v>
      </c>
      <c>
        <v>Uzun</v>
      </c>
      <c>
        <v>Şebeke işletmecisi</v>
      </c>
      <c>
        <v>Bildirimsiz</v>
      </c>
      <c>
        <is>
          <t>17.07.2023 13:29:01</t>
        </is>
      </c>
      <c>
        <is>
          <t>17.07.2023 14:37:08</t>
        </is>
      </c>
      <c>
        <v>1.135277777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0.25757207535526677</v>
      </c>
      <c>
        <v>0</v>
      </c>
      <c>
        <v>0</v>
      </c>
      <c>
        <v>0</v>
      </c>
      <c>
        <v>0</v>
      </c>
      <c>
        <v>0</v>
      </c>
      <c>
        <v>0</v>
      </c>
      <c>
        <v>0.25757207535526677</v>
      </c>
    </row>
    <row>
      <c>
        <v>2611263</v>
      </c>
      <c>
        <v>1</v>
      </c>
      <c>
        <is>
          <t>İZMİR</t>
        </is>
      </c>
      <c>
        <v>BUCA</v>
      </c>
      <c>
        <is>
          <t>Saha Dağıtım Kutusu (SDK)</t>
        </is>
      </c>
      <c>
        <v>M-1103 35-03-M01103_A _5796910</v>
      </c>
      <c>
        <v>NH Altlık Arızası</v>
      </c>
      <c>
        <v>Dağıtım-AG</v>
      </c>
      <c>
        <v>Uzun</v>
      </c>
      <c>
        <v>Şebeke işletmecisi</v>
      </c>
      <c>
        <v>Bildirimsiz</v>
      </c>
      <c>
        <is>
          <t>17.07.2023 03:41:46</t>
        </is>
      </c>
      <c>
        <is>
          <t>17.07.2023 05:33:52</t>
        </is>
      </c>
      <c>
        <v>1.868333333</v>
      </c>
      <c>
        <v>0</v>
      </c>
      <c>
        <v>72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31.079808908446424</v>
      </c>
      <c>
        <v>0</v>
      </c>
      <c>
        <v>0</v>
      </c>
      <c>
        <v>0</v>
      </c>
      <c>
        <v>3.5407797838311104</v>
      </c>
      <c>
        <v>0</v>
      </c>
      <c>
        <v>0</v>
      </c>
      <c>
        <v>34.620588692277536</v>
      </c>
    </row>
    <row>
      <c>
        <v>2611492</v>
      </c>
      <c>
        <v>1</v>
      </c>
      <c>
        <is>
          <t>MANİSA</t>
        </is>
      </c>
      <c>
        <v>KÖPRÜBAŞI</v>
      </c>
      <c>
        <is>
          <t>OG Fideri</t>
        </is>
      </c>
      <c>
        <v>KÖPRÜBAŞI TR-20 45-86-M00020_TR-6 M03_84552716</v>
      </c>
      <c>
        <v>Şebeke Yenileme ve Kapasite Artışı Çalışması</v>
      </c>
      <c>
        <v>Dağıtım-OG</v>
      </c>
      <c>
        <v>Uzun</v>
      </c>
      <c>
        <v>Şebeke işletmecisi</v>
      </c>
      <c>
        <v>Bildirimli</v>
      </c>
      <c>
        <is>
          <t>17.07.2023 10:13:40</t>
        </is>
      </c>
      <c>
        <is>
          <t>17.07.2023 17:54:12</t>
        </is>
      </c>
      <c>
        <v>7.675555555</v>
      </c>
      <c>
        <v>0</v>
      </c>
      <c>
        <v>433</v>
      </c>
      <c>
        <v>0</v>
      </c>
      <c>
        <v>43</v>
      </c>
      <c>
        <v>0</v>
      </c>
      <c>
        <v>17</v>
      </c>
      <c>
        <v>0</v>
      </c>
      <c>
        <v>0</v>
      </c>
      <c>
        <v>0</v>
      </c>
      <c>
        <v>484.0034033432979</v>
      </c>
      <c>
        <v>0</v>
      </c>
      <c>
        <v>215.28252509084433</v>
      </c>
      <c>
        <v>0</v>
      </c>
      <c>
        <v>220.20658727739618</v>
      </c>
      <c>
        <v>0</v>
      </c>
      <c>
        <v>0</v>
      </c>
      <c>
        <v>919.4925157115385</v>
      </c>
    </row>
    <row>
      <c>
        <v>2611884</v>
      </c>
      <c>
        <v>1</v>
      </c>
      <c>
        <is>
          <t>İZMİR</t>
        </is>
      </c>
      <c>
        <v>TORBALI</v>
      </c>
      <c>
        <is>
          <t>AG Fideri</t>
        </is>
      </c>
      <c>
        <v>DM-3/22 35-26-M00796_6719906_56369710_56369710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17.07.2023 14:59:41</t>
        </is>
      </c>
      <c>
        <is>
          <t>17.07.2023 15:55:33</t>
        </is>
      </c>
      <c>
        <v>0.931111111</v>
      </c>
      <c>
        <v>0</v>
      </c>
      <c>
        <v>205</v>
      </c>
      <c>
        <v>0</v>
      </c>
      <c>
        <v>5</v>
      </c>
      <c>
        <v>0</v>
      </c>
      <c>
        <v>31</v>
      </c>
      <c>
        <v>0</v>
      </c>
      <c>
        <v>0</v>
      </c>
      <c>
        <v>0</v>
      </c>
      <c>
        <v>42.41970726292697</v>
      </c>
      <c>
        <v>0</v>
      </c>
      <c>
        <v>5.119657122970192</v>
      </c>
      <c>
        <v>0</v>
      </c>
      <c>
        <v>23.946437274532272</v>
      </c>
      <c>
        <v>0</v>
      </c>
      <c>
        <v>0</v>
      </c>
      <c>
        <v>71.48580166042943</v>
      </c>
    </row>
    <row>
      <c>
        <v>2612282</v>
      </c>
      <c>
        <v>1</v>
      </c>
      <c>
        <is>
          <t>İZMİR</t>
        </is>
      </c>
      <c>
        <v>TORBALI</v>
      </c>
      <c>
        <is>
          <t>Dağıtım Transformatörü</t>
        </is>
      </c>
      <c>
        <v>DM-4/18 35-26-M00803_35-26-M00803_65909385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17.07.2023 20:51:28</t>
        </is>
      </c>
      <c>
        <is>
          <t>17.07.2023 21:18:24</t>
        </is>
      </c>
      <c>
        <v>0.448888888</v>
      </c>
      <c>
        <v>0</v>
      </c>
      <c>
        <v>355</v>
      </c>
      <c>
        <v>0</v>
      </c>
      <c>
        <v>0</v>
      </c>
      <c>
        <v>0</v>
      </c>
      <c>
        <v>11</v>
      </c>
      <c>
        <v>0</v>
      </c>
      <c>
        <v>0</v>
      </c>
      <c>
        <v>0</v>
      </c>
      <c>
        <v>41.95144627697571</v>
      </c>
      <c>
        <v>0</v>
      </c>
      <c>
        <v>0</v>
      </c>
      <c>
        <v>0</v>
      </c>
      <c>
        <v>3.7238681958841826</v>
      </c>
      <c>
        <v>0</v>
      </c>
      <c>
        <v>0</v>
      </c>
      <c>
        <v>45.67531447285989</v>
      </c>
    </row>
    <row>
      <c>
        <v>2612133</v>
      </c>
      <c>
        <v>1</v>
      </c>
      <c>
        <is>
          <t>MANİSA</t>
        </is>
      </c>
      <c>
        <v>YUNUSEMRE</v>
      </c>
      <c>
        <is>
          <t>Saha Dağıtım Kutusu (SDK)</t>
        </is>
      </c>
      <c>
        <v>DM-21/16 45-71-M00454_A A2_44565355</v>
      </c>
      <c>
        <v>AG Box / Sdk Giriş Sigorta Atığı</v>
      </c>
      <c>
        <v>Dağıtım-AG</v>
      </c>
      <c>
        <v>Uzun</v>
      </c>
      <c>
        <v>Şebeke işletmecisi</v>
      </c>
      <c>
        <v>Bildirimsiz</v>
      </c>
      <c>
        <is>
          <t>17.07.2023 18:28:11</t>
        </is>
      </c>
      <c>
        <is>
          <t>17.07.2023 19:15:49</t>
        </is>
      </c>
      <c>
        <v>0.793888888</v>
      </c>
      <c>
        <v>0</v>
      </c>
      <c>
        <v>111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23.282336213336027</v>
      </c>
      <c>
        <v>0</v>
      </c>
      <c>
        <v>0</v>
      </c>
      <c>
        <v>0</v>
      </c>
      <c>
        <v>3.0180035490966666</v>
      </c>
      <c>
        <v>0</v>
      </c>
      <c>
        <v>0</v>
      </c>
      <c>
        <v>26.300339762432692</v>
      </c>
    </row>
    <row>
      <c>
        <v>2611990</v>
      </c>
      <c>
        <v>1</v>
      </c>
      <c>
        <is>
          <t>MANİSA</t>
        </is>
      </c>
      <c>
        <v>KULA</v>
      </c>
      <c>
        <is>
          <t>OG Fideri</t>
        </is>
      </c>
      <c>
        <v>HAMİDİYE TR-1 45-77-L00114_DIREK TIPI TRAFO HUCRESI H01_2056352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17.07.2023 16:39:00</t>
        </is>
      </c>
      <c>
        <is>
          <t>17.07.2023 18:47:09</t>
        </is>
      </c>
      <c>
        <v>2.135833333</v>
      </c>
      <c>
        <v>0</v>
      </c>
      <c>
        <v>50</v>
      </c>
      <c>
        <v>0</v>
      </c>
      <c>
        <v>7</v>
      </c>
      <c>
        <v>0</v>
      </c>
      <c>
        <v>8</v>
      </c>
      <c>
        <v>0</v>
      </c>
      <c>
        <v>0</v>
      </c>
      <c>
        <v>0</v>
      </c>
      <c>
        <v>15.190702043101963</v>
      </c>
      <c>
        <v>0</v>
      </c>
      <c>
        <v>1.8780367890797354</v>
      </c>
      <c>
        <v>0</v>
      </c>
      <c>
        <v>12.571928379217761</v>
      </c>
      <c>
        <v>0</v>
      </c>
      <c>
        <v>0</v>
      </c>
      <c>
        <v>29.64066721139946</v>
      </c>
    </row>
    <row>
      <c>
        <v>2611890</v>
      </c>
      <c>
        <v>1</v>
      </c>
      <c>
        <is>
          <t>İZMİR</t>
        </is>
      </c>
      <c>
        <v>MENDERES</v>
      </c>
      <c>
        <is>
          <t>Kullanıcı Bağlantı Hattı</t>
        </is>
      </c>
      <c>
        <v>ŞAŞAL TR-1 35-22-M00283_95000122948_95000122948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17.07.2023 15:04:30</t>
        </is>
      </c>
      <c>
        <is>
          <t>17.07.2023 17:18:21</t>
        </is>
      </c>
      <c>
        <v>2.230833333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0.959882215404338</v>
      </c>
      <c>
        <v>0</v>
      </c>
      <c>
        <v>0</v>
      </c>
      <c>
        <v>0</v>
      </c>
      <c>
        <v>0</v>
      </c>
      <c>
        <v>0</v>
      </c>
      <c>
        <v>0</v>
      </c>
      <c>
        <v>0.959882215404338</v>
      </c>
    </row>
    <row>
      <c>
        <v>2612196</v>
      </c>
      <c>
        <v>1</v>
      </c>
      <c>
        <is>
          <t>İZMİR</t>
        </is>
      </c>
      <c>
        <v>KINIK</v>
      </c>
      <c>
        <is>
          <t>AG Fideri</t>
        </is>
      </c>
      <c>
        <v>EMRULLAH KARTAL ARK. 35-24-M00201_A_91330986_91330986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17.07.2023 19:26:56</t>
        </is>
      </c>
      <c>
        <is>
          <t>17.07.2023 20:04:24</t>
        </is>
      </c>
      <c>
        <v>0.624444444</v>
      </c>
      <c>
        <v>0</v>
      </c>
      <c>
        <v>2</v>
      </c>
      <c>
        <v>0</v>
      </c>
      <c>
        <v>9</v>
      </c>
      <c>
        <v>0</v>
      </c>
      <c>
        <v>5</v>
      </c>
      <c>
        <v>0</v>
      </c>
      <c>
        <v>0</v>
      </c>
      <c>
        <v>0</v>
      </c>
      <c>
        <v>0.9203528784985651</v>
      </c>
      <c>
        <v>0</v>
      </c>
      <c>
        <v>16.846588815678384</v>
      </c>
      <c>
        <v>0</v>
      </c>
      <c>
        <v>5.800188901902966</v>
      </c>
      <c>
        <v>0</v>
      </c>
      <c>
        <v>0</v>
      </c>
      <c>
        <v>23.567130596079917</v>
      </c>
    </row>
    <row>
      <c>
        <v>2611175</v>
      </c>
      <c>
        <v>2</v>
      </c>
      <c>
        <is>
          <t>İZMİR</t>
        </is>
      </c>
      <c>
        <v>BUCA</v>
      </c>
      <c>
        <is>
          <t>OG Fideri</t>
        </is>
      </c>
      <c>
        <v>M-1393 35-03-M01393_M-2670 M02_41972328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17.07.2023 01:11:30</t>
        </is>
      </c>
      <c>
        <is>
          <t>17.07.2023 02:12:03</t>
        </is>
      </c>
      <c>
        <v>1.009166666</v>
      </c>
      <c>
        <v>0</v>
      </c>
      <c>
        <v>25269</v>
      </c>
      <c>
        <v>0</v>
      </c>
      <c>
        <v>0</v>
      </c>
      <c>
        <v>5</v>
      </c>
      <c>
        <v>3906</v>
      </c>
      <c>
        <v>0</v>
      </c>
      <c>
        <v>27</v>
      </c>
      <c>
        <v>0</v>
      </c>
      <c>
        <v>5559.705025044757</v>
      </c>
      <c>
        <v>0</v>
      </c>
      <c>
        <v>0</v>
      </c>
      <c>
        <v>64.8754322095649</v>
      </c>
      <c>
        <v>1904.5210482054224</v>
      </c>
      <c>
        <v>0</v>
      </c>
      <c>
        <v>98.22875311332244</v>
      </c>
      <c>
        <v>7627.330258573067</v>
      </c>
    </row>
    <row>
      <c>
        <v>2611532</v>
      </c>
      <c>
        <v>1</v>
      </c>
      <c>
        <is>
          <t>İZMİR</t>
        </is>
      </c>
      <c>
        <v>BORNOVA</v>
      </c>
      <c>
        <is>
          <t>OG Fideri</t>
        </is>
      </c>
      <c>
        <v>M-30 35-02-M00030_M-29 M06_2309641</v>
      </c>
      <c>
        <v>Manevra</v>
      </c>
      <c>
        <v>Dağıtım-OG</v>
      </c>
      <c>
        <v>Kısa</v>
      </c>
      <c>
        <v>Şebeke işletmecisi</v>
      </c>
      <c>
        <v>Bildirimsiz</v>
      </c>
      <c>
        <is>
          <t>17.07.2023 10:46:53</t>
        </is>
      </c>
      <c>
        <is>
          <t>17.07.2023 10:48:48</t>
        </is>
      </c>
      <c>
        <v>0.031944444</v>
      </c>
      <c>
        <v>0</v>
      </c>
      <c>
        <v>0</v>
      </c>
      <c>
        <v>0</v>
      </c>
      <c>
        <v>0</v>
      </c>
      <c>
        <v>3</v>
      </c>
      <c>
        <v>0</v>
      </c>
      <c>
        <v>4</v>
      </c>
      <c>
        <v>0</v>
      </c>
      <c>
        <v>0</v>
      </c>
      <c>
        <v>0</v>
      </c>
      <c>
        <v>0</v>
      </c>
      <c>
        <v>0</v>
      </c>
      <c>
        <v>1.3240972838954699</v>
      </c>
      <c>
        <v>0</v>
      </c>
      <c>
        <v>100.20452151663754</v>
      </c>
      <c>
        <v>0</v>
      </c>
      <c>
        <v>101.52861880053301</v>
      </c>
    </row>
    <row>
      <c>
        <v>2612219</v>
      </c>
      <c>
        <v>1</v>
      </c>
      <c>
        <is>
          <t>İZMİR</t>
        </is>
      </c>
      <c>
        <v>BEYDAĞ</v>
      </c>
      <c>
        <is>
          <t>AG Fideri</t>
        </is>
      </c>
      <c>
        <v>MUTAFLAR ORTA MAH. TR-2 35-32-L00071_A_56358203_56358203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17.07.2023 20:00:00</t>
        </is>
      </c>
      <c>
        <is>
          <t>17.07.2023 21:46:38</t>
        </is>
      </c>
      <c>
        <v>1.777222222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</row>
    <row>
      <c>
        <v>2612265</v>
      </c>
      <c>
        <v>1</v>
      </c>
      <c>
        <is>
          <t>İZMİR</t>
        </is>
      </c>
      <c>
        <v>MENEMEN</v>
      </c>
      <c>
        <is>
          <t>Saha Dağıtım Kutusu (SDK)</t>
        </is>
      </c>
      <c>
        <v>MENEMEN DM-3/10 35-28-L00096_A A1_5878099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17.07.2023 20:43:36</t>
        </is>
      </c>
      <c>
        <is>
          <t>17.07.2023 22:28:50</t>
        </is>
      </c>
      <c>
        <v>1.753888888</v>
      </c>
      <c>
        <v>0</v>
      </c>
      <c>
        <v>148</v>
      </c>
      <c>
        <v>0</v>
      </c>
      <c>
        <v>0</v>
      </c>
      <c>
        <v>0</v>
      </c>
      <c>
        <v>6</v>
      </c>
      <c>
        <v>0</v>
      </c>
      <c>
        <v>0</v>
      </c>
      <c>
        <v>0</v>
      </c>
      <c>
        <v>65.90503372607775</v>
      </c>
      <c>
        <v>0</v>
      </c>
      <c>
        <v>0</v>
      </c>
      <c>
        <v>0</v>
      </c>
      <c>
        <v>8.3817937912294</v>
      </c>
      <c>
        <v>0</v>
      </c>
      <c>
        <v>0</v>
      </c>
      <c>
        <v>74.28682751730715</v>
      </c>
    </row>
    <row>
      <c>
        <v>2612365</v>
      </c>
      <c>
        <v>1</v>
      </c>
      <c>
        <is>
          <t>İZMİR</t>
        </is>
      </c>
      <c>
        <v>TİRE</v>
      </c>
      <c>
        <is>
          <t>AG Fideri</t>
        </is>
      </c>
      <c>
        <v>GÖKÇEN DM 1-2/3 35-29-L00061_48309551_56397001_56397001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17.07.2023 23:51:45</t>
        </is>
      </c>
      <c>
        <is>
          <t>18.07.2023 01:56:19</t>
        </is>
      </c>
      <c>
        <v>2.076111111</v>
      </c>
      <c>
        <v>0</v>
      </c>
      <c>
        <v>21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7.865393833980119</v>
      </c>
      <c>
        <v>0</v>
      </c>
      <c>
        <v>0</v>
      </c>
      <c>
        <v>0</v>
      </c>
      <c>
        <v>7.519124607866656</v>
      </c>
      <c>
        <v>0</v>
      </c>
      <c>
        <v>0</v>
      </c>
      <c>
        <v>15.384518441846776</v>
      </c>
    </row>
    <row>
      <c>
        <v>2611655</v>
      </c>
      <c>
        <v>1</v>
      </c>
      <c>
        <is>
          <t>İZMİR</t>
        </is>
      </c>
      <c>
        <v>BUCA</v>
      </c>
      <c>
        <is>
          <t>Kullanıcı Bağlantı Hattı</t>
        </is>
      </c>
      <c>
        <v>K-3550 35-03-K03550_910610233_910610233</v>
      </c>
      <c>
        <v>Üçüncü Şahısların Vermiş Olduğu Hasarlar</v>
      </c>
      <c>
        <v>Dağıtım-AG</v>
      </c>
      <c>
        <v>Uzun</v>
      </c>
      <c>
        <v>Dışsal</v>
      </c>
      <c>
        <v>Bildirimsiz</v>
      </c>
      <c>
        <is>
          <t>17.07.2023 12:09:53</t>
        </is>
      </c>
      <c>
        <is>
          <t>17.07.2023 18:23:04</t>
        </is>
      </c>
      <c>
        <v>6.219722222</v>
      </c>
      <c>
        <v>0</v>
      </c>
      <c>
        <v>4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4.536715470884157</v>
      </c>
      <c>
        <v>0</v>
      </c>
      <c>
        <v>0</v>
      </c>
      <c>
        <v>0</v>
      </c>
      <c>
        <v>0</v>
      </c>
      <c>
        <v>0</v>
      </c>
      <c>
        <v>0</v>
      </c>
      <c>
        <v>4.536715470884157</v>
      </c>
    </row>
    <row>
      <c>
        <v>2611409</v>
      </c>
      <c>
        <v>1</v>
      </c>
      <c>
        <is>
          <t>İZMİR</t>
        </is>
      </c>
      <c>
        <v>BAYRAKLI</v>
      </c>
      <c>
        <is>
          <t>AG Fideri</t>
        </is>
      </c>
      <c>
        <v>K-1409 35-04-K01409_A_56371547_56371547</v>
      </c>
      <c>
        <v>Şebeke Yenileme ve Kapasite Artışı Çalışması</v>
      </c>
      <c>
        <v>Dağıtım-AG</v>
      </c>
      <c>
        <v>Uzun</v>
      </c>
      <c>
        <v>Şebeke işletmecisi</v>
      </c>
      <c>
        <v>Bildirimli</v>
      </c>
      <c>
        <is>
          <t>17.07.2023 09:29:46</t>
        </is>
      </c>
      <c>
        <is>
          <t>17.07.2023 17:07:09</t>
        </is>
      </c>
      <c>
        <v>7.623055555</v>
      </c>
      <c>
        <v>0</v>
      </c>
      <c>
        <v>156</v>
      </c>
      <c>
        <v>0</v>
      </c>
      <c>
        <v>0</v>
      </c>
      <c>
        <v>0</v>
      </c>
      <c>
        <v>25</v>
      </c>
      <c>
        <v>0</v>
      </c>
      <c>
        <v>0</v>
      </c>
      <c>
        <v>0</v>
      </c>
      <c>
        <v>323.31538693356555</v>
      </c>
      <c>
        <v>0</v>
      </c>
      <c>
        <v>0</v>
      </c>
      <c>
        <v>0</v>
      </c>
      <c>
        <v>241.51265806603624</v>
      </c>
      <c>
        <v>0</v>
      </c>
      <c>
        <v>0</v>
      </c>
      <c>
        <v>564.8280449996018</v>
      </c>
    </row>
    <row>
      <c>
        <v>2611386</v>
      </c>
      <c>
        <v>1</v>
      </c>
      <c>
        <is>
          <t>İZMİR</t>
        </is>
      </c>
      <c>
        <v>KARABURUN</v>
      </c>
      <c>
        <is>
          <t>OG Fideri</t>
        </is>
      </c>
      <c>
        <v>TEPEBOZ TR-3 35-21-L00062_DAĞITIM TRAFO TEPEBOZ TR-3 L03_72177038</v>
      </c>
      <c>
        <v>Şebeke Yenileme ve Kapasite Artışı Çalışması</v>
      </c>
      <c>
        <v>Dağıtım-OG</v>
      </c>
      <c>
        <v>Uzun</v>
      </c>
      <c>
        <v>Şebeke işletmecisi</v>
      </c>
      <c>
        <v>Bildirimli</v>
      </c>
      <c>
        <is>
          <t>17.07.2023 09:07:15</t>
        </is>
      </c>
      <c>
        <is>
          <t>17.07.2023 11:40:33</t>
        </is>
      </c>
      <c>
        <v>2.555</v>
      </c>
      <c>
        <v>0</v>
      </c>
      <c>
        <v>15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12.216677620532096</v>
      </c>
      <c>
        <v>0</v>
      </c>
      <c>
        <v>0</v>
      </c>
      <c>
        <v>0</v>
      </c>
      <c>
        <v>0</v>
      </c>
      <c>
        <v>0</v>
      </c>
      <c>
        <v>0</v>
      </c>
      <c>
        <v>12.216677620532096</v>
      </c>
    </row>
    <row>
      <c>
        <v>2612050</v>
      </c>
      <c>
        <v>1</v>
      </c>
      <c>
        <is>
          <t>İZMİR</t>
        </is>
      </c>
      <c>
        <v>KARABAĞLAR</v>
      </c>
      <c>
        <is>
          <t>TM Fideri</t>
        </is>
      </c>
      <c>
        <v>KARABAĞLAR TM 35-01-A00012_TR-D M15_2310490</v>
      </c>
      <c>
        <v>Manevra</v>
      </c>
      <c>
        <v>İletim</v>
      </c>
      <c>
        <v>Uzun</v>
      </c>
      <c>
        <v>Şebeke işletmecisi</v>
      </c>
      <c>
        <v>Bildirimsiz</v>
      </c>
      <c>
        <is>
          <t>17.07.2023 17:20:45</t>
        </is>
      </c>
      <c>
        <is>
          <t>17.07.2023 17:45:04</t>
        </is>
      </c>
      <c>
        <v>0.405277777</v>
      </c>
      <c>
        <v>0</v>
      </c>
      <c>
        <v>23834</v>
      </c>
      <c>
        <v>0</v>
      </c>
      <c>
        <v>0</v>
      </c>
      <c>
        <v>2</v>
      </c>
      <c>
        <v>2047</v>
      </c>
      <c>
        <v>0</v>
      </c>
      <c>
        <v>4</v>
      </c>
      <c>
        <v>0</v>
      </c>
      <c>
        <v>2727.8926773838534</v>
      </c>
      <c>
        <v>0</v>
      </c>
      <c>
        <v>0</v>
      </c>
      <c>
        <v>104.02862295696808</v>
      </c>
      <c>
        <v>1057.4472889225196</v>
      </c>
      <c>
        <v>0</v>
      </c>
      <c>
        <v>45.14109984107579</v>
      </c>
      <c>
        <v>3934.509689104417</v>
      </c>
    </row>
    <row>
      <c>
        <v>2611515</v>
      </c>
      <c>
        <v>1</v>
      </c>
      <c>
        <is>
          <t>İZMİR</t>
        </is>
      </c>
      <c>
        <v>ÇEŞME</v>
      </c>
      <c>
        <is>
          <t>Kullanıcı Bağlantı Hattı</t>
        </is>
      </c>
      <c>
        <v>L-308 35-18-L00308_950447520_950447520</v>
      </c>
      <c>
        <v>AG Branşman Yeraltı Kablo Arızası</v>
      </c>
      <c>
        <v>Dağıtım-AG</v>
      </c>
      <c>
        <v>Uzun</v>
      </c>
      <c>
        <v>Şebeke işletmecisi</v>
      </c>
      <c>
        <v>Bildirimsiz</v>
      </c>
      <c>
        <is>
          <t>17.07.2023 10:15:37</t>
        </is>
      </c>
      <c>
        <is>
          <t>17.07.2023 13:51:34</t>
        </is>
      </c>
      <c>
        <v>3.599166666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1.2334364721963826</v>
      </c>
      <c>
        <v>0</v>
      </c>
      <c>
        <v>0</v>
      </c>
      <c>
        <v>0</v>
      </c>
      <c>
        <v>0</v>
      </c>
      <c>
        <v>0</v>
      </c>
      <c>
        <v>0</v>
      </c>
      <c>
        <v>1.2334364721963826</v>
      </c>
    </row>
    <row>
      <c>
        <v>2611369</v>
      </c>
      <c>
        <v>1</v>
      </c>
      <c>
        <is>
          <t>İZMİR</t>
        </is>
      </c>
      <c>
        <v>MENDERES</v>
      </c>
      <c>
        <is>
          <t>KÖK</t>
        </is>
      </c>
      <c>
        <v>TAHTALIÇAY KÖK (M-751) 35-22-M00145_M-1548 TÜFEKÇİOĞLU M02_2330035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17.07.2023 08:57:25</t>
        </is>
      </c>
      <c>
        <is>
          <t>17.07.2023 10:15:04</t>
        </is>
      </c>
      <c>
        <v>1.294166666</v>
      </c>
      <c>
        <v>1</v>
      </c>
      <c>
        <v>29</v>
      </c>
      <c>
        <v>4</v>
      </c>
      <c>
        <v>31</v>
      </c>
      <c>
        <v>17</v>
      </c>
      <c>
        <v>16</v>
      </c>
      <c>
        <v>1</v>
      </c>
      <c>
        <v>0</v>
      </c>
      <c>
        <v>1.0163063234263574</v>
      </c>
      <c>
        <v>21.640917838989548</v>
      </c>
      <c>
        <v>23.332588248306806</v>
      </c>
      <c>
        <v>143.5510495334602</v>
      </c>
      <c>
        <v>96.14561279530238</v>
      </c>
      <c>
        <v>30.50155565197404</v>
      </c>
      <c>
        <v>37.5354088359088</v>
      </c>
      <c>
        <v>0</v>
      </c>
      <c>
        <v>353.72343922736815</v>
      </c>
    </row>
    <row>
      <c>
        <v>2612305</v>
      </c>
      <c>
        <v>1</v>
      </c>
      <c>
        <is>
          <t>İZMİR</t>
        </is>
      </c>
      <c>
        <v>BERGAMA</v>
      </c>
      <c>
        <is>
          <t>DM</t>
        </is>
      </c>
      <c>
        <v>BÖLCEK DM 35-16-M00153_KÜÇÜK BÖLCEK M04_82962825</v>
      </c>
      <c>
        <v>Plansız Kesinti / Müdahale</v>
      </c>
      <c>
        <v>Dağıtım-OG</v>
      </c>
      <c>
        <v>Uzun</v>
      </c>
      <c>
        <v>Şebeke işletmecisi</v>
      </c>
      <c>
        <v>Bildirimsiz</v>
      </c>
      <c>
        <is>
          <t>17.07.2023 21:27:17</t>
        </is>
      </c>
      <c>
        <is>
          <t>17.07.2023 22:56:53</t>
        </is>
      </c>
      <c>
        <v>1.493333333</v>
      </c>
      <c>
        <v>0</v>
      </c>
      <c>
        <v>0</v>
      </c>
      <c>
        <v>35</v>
      </c>
      <c>
        <v>137</v>
      </c>
      <c>
        <v>2</v>
      </c>
      <c>
        <v>9</v>
      </c>
      <c>
        <v>0</v>
      </c>
      <c>
        <v>0</v>
      </c>
      <c>
        <v>0</v>
      </c>
      <c>
        <v>0</v>
      </c>
      <c>
        <v>222.56526681311914</v>
      </c>
      <c>
        <v>694.0022595060252</v>
      </c>
      <c>
        <v>35.56979074288068</v>
      </c>
      <c>
        <v>26.71374804572529</v>
      </c>
      <c>
        <v>0</v>
      </c>
      <c>
        <v>0</v>
      </c>
      <c>
        <v>978.8510651077503</v>
      </c>
    </row>
    <row>
      <c>
        <v>2611177</v>
      </c>
      <c>
        <v>1</v>
      </c>
      <c>
        <is>
          <t>İZMİR</t>
        </is>
      </c>
      <c>
        <v>KINIK</v>
      </c>
      <c>
        <is>
          <t>DM</t>
        </is>
      </c>
      <c>
        <v>YAYAKENT DM 35-24-M00209_BALABAN M05_72093612</v>
      </c>
      <c>
        <v>OG Ayırıcı Arızası</v>
      </c>
      <c>
        <v>Dağıtım-OG</v>
      </c>
      <c>
        <v>Uzun</v>
      </c>
      <c>
        <v>Şebeke işletmecisi</v>
      </c>
      <c>
        <v>Bildirimsiz</v>
      </c>
      <c>
        <is>
          <t>17.07.2023 00:17:57</t>
        </is>
      </c>
      <c>
        <is>
          <t>17.07.2023 01:41:01</t>
        </is>
      </c>
      <c>
        <v>1.384444444</v>
      </c>
      <c>
        <v>0</v>
      </c>
      <c>
        <v>1083</v>
      </c>
      <c>
        <v>5</v>
      </c>
      <c>
        <v>245</v>
      </c>
      <c>
        <v>5</v>
      </c>
      <c>
        <v>182</v>
      </c>
      <c>
        <v>0</v>
      </c>
      <c>
        <v>0</v>
      </c>
      <c>
        <v>0</v>
      </c>
      <c>
        <v>275.7440694894954</v>
      </c>
      <c>
        <v>25.819439851898927</v>
      </c>
      <c>
        <v>615.4988926199904</v>
      </c>
      <c>
        <v>22.33156326753179</v>
      </c>
      <c>
        <v>215.8906028326644</v>
      </c>
      <c>
        <v>0</v>
      </c>
      <c>
        <v>0</v>
      </c>
      <c>
        <v>1155.284568061581</v>
      </c>
    </row>
    <row>
      <c>
        <v>2612279</v>
      </c>
      <c>
        <v>1</v>
      </c>
      <c>
        <is>
          <t>İZMİR</t>
        </is>
      </c>
      <c>
        <v>BUCA</v>
      </c>
      <c>
        <is>
          <t>Saha Dağıtım Kutusu (SDK)</t>
        </is>
      </c>
      <c>
        <v>K-2311 35-03-K02311_C C1_5779502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17.07.2023 20:47:09</t>
        </is>
      </c>
      <c>
        <is>
          <t>17.07.2023 21:49:06</t>
        </is>
      </c>
      <c>
        <v>1.0325</v>
      </c>
      <c>
        <v>0</v>
      </c>
      <c>
        <v>82</v>
      </c>
      <c>
        <v>0</v>
      </c>
      <c>
        <v>0</v>
      </c>
      <c>
        <v>0</v>
      </c>
      <c>
        <v>12</v>
      </c>
      <c>
        <v>0</v>
      </c>
      <c>
        <v>0</v>
      </c>
      <c>
        <v>0</v>
      </c>
      <c>
        <v>18.823253968958706</v>
      </c>
      <c>
        <v>0</v>
      </c>
      <c>
        <v>0</v>
      </c>
      <c>
        <v>0</v>
      </c>
      <c>
        <v>7.87522977726982</v>
      </c>
      <c>
        <v>0</v>
      </c>
      <c>
        <v>0</v>
      </c>
      <c>
        <v>26.698483746228526</v>
      </c>
    </row>
    <row>
      <c>
        <v>2611260</v>
      </c>
      <c>
        <v>1</v>
      </c>
      <c>
        <is>
          <t>İZMİR</t>
        </is>
      </c>
      <c>
        <v>BUCA</v>
      </c>
      <c>
        <is>
          <t>OG Fideri</t>
        </is>
      </c>
      <c>
        <v>M-2377 35-03-M02377_ H_48054599</v>
      </c>
      <c>
        <v>Üçüncü Şahısların Vermiş Olduğu Hasarlar</v>
      </c>
      <c>
        <v>Dağıtım-OG</v>
      </c>
      <c>
        <v>Uzun</v>
      </c>
      <c>
        <v>Dışsal</v>
      </c>
      <c>
        <v>Bildirimsiz</v>
      </c>
      <c>
        <is>
          <t>17.07.2023 03:24:32</t>
        </is>
      </c>
      <c>
        <is>
          <t>17.07.2023 03:52:45</t>
        </is>
      </c>
      <c>
        <v>0.470277777</v>
      </c>
      <c>
        <v>0</v>
      </c>
      <c>
        <v>204</v>
      </c>
      <c>
        <v>0</v>
      </c>
      <c>
        <v>0</v>
      </c>
      <c>
        <v>0</v>
      </c>
      <c>
        <v>19</v>
      </c>
      <c>
        <v>0</v>
      </c>
      <c>
        <v>0</v>
      </c>
      <c>
        <v>0</v>
      </c>
      <c>
        <v>21.16535635904306</v>
      </c>
      <c>
        <v>0</v>
      </c>
      <c>
        <v>0</v>
      </c>
      <c>
        <v>0</v>
      </c>
      <c>
        <v>5.343898717039952</v>
      </c>
      <c>
        <v>0</v>
      </c>
      <c>
        <v>0</v>
      </c>
      <c>
        <v>26.50925507608301</v>
      </c>
    </row>
    <row>
      <c>
        <v>2611758</v>
      </c>
      <c>
        <v>1</v>
      </c>
      <c>
        <is>
          <t>İZMİR</t>
        </is>
      </c>
      <c>
        <v>TORBALI</v>
      </c>
      <c>
        <is>
          <t>OG Fideri</t>
        </is>
      </c>
      <c>
        <v>DM-5/14 35-26-M00808_İZSU TERFİ İSTASYONU M01_65905662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17.07.2023 13:29:10</t>
        </is>
      </c>
      <c>
        <is>
          <t>17.07.2023 14:32:47</t>
        </is>
      </c>
      <c>
        <v>1.060277777</v>
      </c>
      <c>
        <v>0</v>
      </c>
      <c>
        <v>0</v>
      </c>
      <c>
        <v>0</v>
      </c>
      <c>
        <v>0</v>
      </c>
      <c>
        <v>1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169.1722548045826</v>
      </c>
      <c>
        <v>2.5593527943511107</v>
      </c>
      <c>
        <v>0</v>
      </c>
      <c>
        <v>0</v>
      </c>
      <c>
        <v>171.7316075989337</v>
      </c>
    </row>
    <row>
      <c>
        <v>2611993</v>
      </c>
      <c>
        <v>1</v>
      </c>
      <c>
        <is>
          <t>İZMİR</t>
        </is>
      </c>
      <c>
        <v>GÜZELBAHÇE</v>
      </c>
      <c>
        <is>
          <t>AG Fideri</t>
        </is>
      </c>
      <c>
        <v>K-1924 35-10-K01924_C_56374059_56374059</v>
      </c>
      <c>
        <v>Üçüncü Şahısların Vermiş Olduğu Hasarlar</v>
      </c>
      <c>
        <v>Dağıtım-AG</v>
      </c>
      <c>
        <v>Uzun</v>
      </c>
      <c>
        <v>Şebeke işletmecisi</v>
      </c>
      <c>
        <v>Bildirimsiz</v>
      </c>
      <c>
        <is>
          <t>17.07.2023 16:36:49</t>
        </is>
      </c>
      <c>
        <is>
          <t>17.07.2023 19:19:26</t>
        </is>
      </c>
      <c>
        <v>2.710277777</v>
      </c>
      <c>
        <v>0</v>
      </c>
      <c>
        <v>81</v>
      </c>
      <c>
        <v>0</v>
      </c>
      <c>
        <v>7</v>
      </c>
      <c>
        <v>0</v>
      </c>
      <c>
        <v>16</v>
      </c>
      <c>
        <v>0</v>
      </c>
      <c>
        <v>0</v>
      </c>
      <c>
        <v>0</v>
      </c>
      <c>
        <v>74.64762471369579</v>
      </c>
      <c>
        <v>0</v>
      </c>
      <c>
        <v>4.001788287983963</v>
      </c>
      <c>
        <v>0</v>
      </c>
      <c>
        <v>71.6930905173396</v>
      </c>
      <c>
        <v>0</v>
      </c>
      <c>
        <v>0</v>
      </c>
      <c>
        <v>150.34250351901937</v>
      </c>
    </row>
    <row>
      <c>
        <v>2611658</v>
      </c>
      <c>
        <v>1</v>
      </c>
      <c>
        <is>
          <t>MANİSA</t>
        </is>
      </c>
      <c>
        <v>ALAŞEHİR</v>
      </c>
      <c>
        <is>
          <t>OG Fideri</t>
        </is>
      </c>
      <c>
        <v>UÇAK KARDEŞLER KÖK 45-73-M00296_HatBaşıAyırıcı_85019950 M02_85019950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17.07.2023 12:09:56</t>
        </is>
      </c>
      <c>
        <is>
          <t>17.07.2023 14:49:48</t>
        </is>
      </c>
      <c>
        <v>2.664444444</v>
      </c>
      <c>
        <v>0</v>
      </c>
      <c>
        <v>0</v>
      </c>
      <c>
        <v>0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1180.0192015031298</v>
      </c>
      <c>
        <v>0</v>
      </c>
      <c>
        <v>1180.0192015031298</v>
      </c>
    </row>
    <row>
      <c>
        <v>2611681</v>
      </c>
      <c>
        <v>1</v>
      </c>
      <c>
        <is>
          <t>İZMİR</t>
        </is>
      </c>
      <c>
        <v>BAYRAKLI</v>
      </c>
      <c>
        <is>
          <t>TM Fideri</t>
        </is>
      </c>
      <c>
        <v>PİYALE TM 35-02-A00007_PİYALE-19 K25_2310582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17.07.2023 12:43:00</t>
        </is>
      </c>
      <c>
        <is>
          <t>17.07.2023 13:06:29</t>
        </is>
      </c>
      <c>
        <v>0.391388888</v>
      </c>
      <c>
        <v>0</v>
      </c>
      <c>
        <v>5613</v>
      </c>
      <c>
        <v>0</v>
      </c>
      <c>
        <v>0</v>
      </c>
      <c>
        <v>9</v>
      </c>
      <c>
        <v>523</v>
      </c>
      <c>
        <v>2</v>
      </c>
      <c>
        <v>0</v>
      </c>
      <c>
        <v>0</v>
      </c>
      <c>
        <v>564.1483696584353</v>
      </c>
      <c>
        <v>0</v>
      </c>
      <c>
        <v>0</v>
      </c>
      <c>
        <v>142.67532897139802</v>
      </c>
      <c>
        <v>331.7750726691773</v>
      </c>
      <c>
        <v>288.0972679366134</v>
      </c>
      <c>
        <v>0</v>
      </c>
      <c>
        <v>1326.696039235624</v>
      </c>
    </row>
    <row>
      <c>
        <v>2611489</v>
      </c>
      <c>
        <v>1</v>
      </c>
      <c>
        <is>
          <t>MANİSA</t>
        </is>
      </c>
      <c>
        <v>ŞEHZADELER</v>
      </c>
      <c>
        <is>
          <t>OG Fideri</t>
        </is>
      </c>
      <c>
        <v>KARAOĞLANLI TR-2 45-71-M00092_TR-4 M05_2319031</v>
      </c>
      <c>
        <v>Şebeke Yenileme ve Kapasite Artışı Çalışması</v>
      </c>
      <c>
        <v>Dağıtım-OG</v>
      </c>
      <c>
        <v>Uzun</v>
      </c>
      <c>
        <v>Şebeke işletmecisi</v>
      </c>
      <c>
        <v>Bildirimli</v>
      </c>
      <c>
        <is>
          <t>17.07.2023 10:17:11</t>
        </is>
      </c>
      <c>
        <is>
          <t>17.07.2023 15:14:42</t>
        </is>
      </c>
      <c>
        <v>4.958611111</v>
      </c>
      <c>
        <v>0</v>
      </c>
      <c>
        <v>685</v>
      </c>
      <c>
        <v>22</v>
      </c>
      <c>
        <v>19</v>
      </c>
      <c>
        <v>1</v>
      </c>
      <c>
        <v>86</v>
      </c>
      <c>
        <v>0</v>
      </c>
      <c>
        <v>0</v>
      </c>
      <c>
        <v>0</v>
      </c>
      <c>
        <v>541.1421693462261</v>
      </c>
      <c>
        <v>320.61435925899684</v>
      </c>
      <c>
        <v>142.30162609917713</v>
      </c>
      <c>
        <v>7.918361806409006</v>
      </c>
      <c>
        <v>291.22368156569723</v>
      </c>
      <c>
        <v>0</v>
      </c>
      <c>
        <v>0</v>
      </c>
      <c>
        <v>1303.2001980765062</v>
      </c>
    </row>
    <row>
      <c>
        <v>2611203</v>
      </c>
      <c>
        <v>1</v>
      </c>
      <c>
        <is>
          <t>MANİSA</t>
        </is>
      </c>
      <c>
        <v>YUNUSEMRE</v>
      </c>
      <c>
        <is>
          <t>KÖK</t>
        </is>
      </c>
      <c>
        <v>MURADİYE DM-5/6 KÖK 45-71-M00245_KENT BETON M08_72097653</v>
      </c>
      <c>
        <v>OG Fider Açması</v>
      </c>
      <c>
        <v>Dağıtım-OG</v>
      </c>
      <c>
        <v>Kısa</v>
      </c>
      <c>
        <v>Şebeke işletmecisi</v>
      </c>
      <c>
        <v>Bildirimsiz</v>
      </c>
      <c>
        <is>
          <t>17.07.2023 01:32:54</t>
        </is>
      </c>
      <c>
        <is>
          <t>17.07.2023 01:34:53</t>
        </is>
      </c>
      <c>
        <v>0.033055555</v>
      </c>
      <c>
        <v>0</v>
      </c>
      <c>
        <v>0</v>
      </c>
      <c>
        <v>0</v>
      </c>
      <c>
        <v>0</v>
      </c>
      <c>
        <v>15</v>
      </c>
      <c>
        <v>0</v>
      </c>
      <c>
        <v>13</v>
      </c>
      <c>
        <v>0</v>
      </c>
      <c>
        <v>0</v>
      </c>
      <c>
        <v>0</v>
      </c>
      <c>
        <v>0</v>
      </c>
      <c>
        <v>0</v>
      </c>
      <c>
        <v>0.9482575824826109</v>
      </c>
      <c>
        <v>0</v>
      </c>
      <c>
        <v>7.16999162255147</v>
      </c>
      <c>
        <v>0</v>
      </c>
      <c>
        <v>8.11824920503408</v>
      </c>
    </row>
    <row>
      <c>
        <v>2611452</v>
      </c>
      <c>
        <v>1</v>
      </c>
      <c>
        <is>
          <t>İZMİR</t>
        </is>
      </c>
      <c>
        <v>ÇİĞLİ</v>
      </c>
      <c>
        <is>
          <t>Saha Dağıtım Kutusu (SDK)</t>
        </is>
      </c>
      <c>
        <v>K-1864 35-09-K01864_A a1b_5883601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17.07.2023 09:56:42</t>
        </is>
      </c>
      <c>
        <is>
          <t>17.07.2023 10:39:19</t>
        </is>
      </c>
      <c>
        <v>0.710277777</v>
      </c>
      <c>
        <v>0</v>
      </c>
      <c>
        <v>217</v>
      </c>
      <c>
        <v>0</v>
      </c>
      <c>
        <v>0</v>
      </c>
      <c>
        <v>0</v>
      </c>
      <c>
        <v>19</v>
      </c>
      <c>
        <v>0</v>
      </c>
      <c>
        <v>0</v>
      </c>
      <c>
        <v>0</v>
      </c>
      <c>
        <v>38.79814882416898</v>
      </c>
      <c>
        <v>0</v>
      </c>
      <c>
        <v>0</v>
      </c>
      <c>
        <v>0</v>
      </c>
      <c>
        <v>34.047320497702565</v>
      </c>
      <c>
        <v>0</v>
      </c>
      <c>
        <v>0</v>
      </c>
      <c>
        <v>72.84546932187155</v>
      </c>
    </row>
    <row>
      <c>
        <v>2611987</v>
      </c>
      <c>
        <v>1</v>
      </c>
      <c>
        <is>
          <t>MANİSA</t>
        </is>
      </c>
      <c>
        <v>SARIGÖL</v>
      </c>
      <c>
        <is>
          <t>AG Fideri</t>
        </is>
      </c>
      <c>
        <v>ÇANAKÇI TR-2 45-79-M00186_C_56402930_56402930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17.07.2023 16:33:06</t>
        </is>
      </c>
      <c>
        <is>
          <t>17.07.2023 17:27:46</t>
        </is>
      </c>
      <c>
        <v>0.911111111</v>
      </c>
      <c>
        <v>0</v>
      </c>
      <c>
        <v>31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7.761653261462475</v>
      </c>
      <c>
        <v>0</v>
      </c>
      <c>
        <v>0</v>
      </c>
      <c>
        <v>0</v>
      </c>
      <c>
        <v>0.5224231605764829</v>
      </c>
      <c>
        <v>0</v>
      </c>
      <c>
        <v>0</v>
      </c>
      <c>
        <v>8.284076422038957</v>
      </c>
    </row>
    <row>
      <c>
        <v>2612136</v>
      </c>
      <c>
        <v>1</v>
      </c>
      <c>
        <is>
          <t>MANİSA</t>
        </is>
      </c>
      <c>
        <v>ALAŞEHİR</v>
      </c>
      <c>
        <is>
          <t>KÖK</t>
        </is>
      </c>
      <c>
        <v>TOLOZ KÖK 45-79-M00251_ERENKÖY-ÇEŞNELİ-OSMANİYE-KIZILDAĞ M02_66843654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17.07.2023 18:20:40</t>
        </is>
      </c>
      <c>
        <is>
          <t>17.07.2023 19:05:34</t>
        </is>
      </c>
      <c>
        <v>0.748333333</v>
      </c>
      <c>
        <v>2</v>
      </c>
      <c>
        <v>321</v>
      </c>
      <c>
        <v>12</v>
      </c>
      <c>
        <v>46</v>
      </c>
      <c>
        <v>0</v>
      </c>
      <c>
        <v>3</v>
      </c>
      <c>
        <v>0</v>
      </c>
      <c>
        <v>0</v>
      </c>
      <c>
        <v>0.3895309418709808</v>
      </c>
      <c>
        <v>47.94035122387278</v>
      </c>
      <c>
        <v>66.40319373138607</v>
      </c>
      <c>
        <v>172.81409329510453</v>
      </c>
      <c>
        <v>0</v>
      </c>
      <c>
        <v>2.005932708026992</v>
      </c>
      <c>
        <v>0</v>
      </c>
      <c>
        <v>0</v>
      </c>
      <c>
        <v>289.55310190026137</v>
      </c>
    </row>
    <row>
      <c>
        <v>2612291</v>
      </c>
      <c>
        <v>1</v>
      </c>
      <c>
        <is>
          <t>MANİSA</t>
        </is>
      </c>
      <c>
        <v>AKHİSAR</v>
      </c>
      <c>
        <is>
          <t>DM</t>
        </is>
      </c>
      <c>
        <v>SAZOBA DM 45-72-M00413_BEYOBA TARIMSAL SULAMA M07_2331526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17.07.2023 21:06:26</t>
        </is>
      </c>
      <c>
        <is>
          <t>17.07.2023 22:26:46</t>
        </is>
      </c>
      <c>
        <v>1.338888888</v>
      </c>
      <c>
        <v>0</v>
      </c>
      <c>
        <v>0</v>
      </c>
      <c>
        <v>25</v>
      </c>
      <c>
        <v>18</v>
      </c>
      <c>
        <v>4</v>
      </c>
      <c>
        <v>1</v>
      </c>
      <c>
        <v>0</v>
      </c>
      <c>
        <v>0</v>
      </c>
      <c>
        <v>0</v>
      </c>
      <c>
        <v>0</v>
      </c>
      <c>
        <v>559.7830982192256</v>
      </c>
      <c>
        <v>512.5426401603697</v>
      </c>
      <c>
        <v>53.000050972886044</v>
      </c>
      <c>
        <v>3.1271614852186627</v>
      </c>
      <c>
        <v>0</v>
      </c>
      <c>
        <v>0</v>
      </c>
      <c>
        <v>1128.4529508377002</v>
      </c>
    </row>
    <row>
      <c>
        <v>2611272</v>
      </c>
      <c>
        <v>1</v>
      </c>
      <c>
        <is>
          <t>İZMİR</t>
        </is>
      </c>
      <c>
        <v>SELÇUK</v>
      </c>
      <c>
        <is>
          <t>OG Fideri</t>
        </is>
      </c>
      <c>
        <v>TR-3 35-13-L00003_TR-5 - TR-2 - ŞİRİNCE L02_66496729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17.07.2023 04:41:11</t>
        </is>
      </c>
      <c>
        <is>
          <t>17.07.2023 05:23:19</t>
        </is>
      </c>
      <c>
        <v>0.702222222</v>
      </c>
      <c>
        <v>0</v>
      </c>
      <c>
        <v>6990</v>
      </c>
      <c>
        <v>0</v>
      </c>
      <c>
        <v>2</v>
      </c>
      <c>
        <v>2</v>
      </c>
      <c>
        <v>379</v>
      </c>
      <c>
        <v>0</v>
      </c>
      <c>
        <v>0</v>
      </c>
      <c>
        <v>0</v>
      </c>
      <c>
        <v>910.5288868065505</v>
      </c>
      <c>
        <v>0</v>
      </c>
      <c>
        <v>2.0753065065733565</v>
      </c>
      <c>
        <v>9.841483958017385</v>
      </c>
      <c>
        <v>166.86290985986446</v>
      </c>
      <c>
        <v>0</v>
      </c>
      <c>
        <v>0</v>
      </c>
      <c>
        <v>1089.3085871310059</v>
      </c>
    </row>
    <row>
      <c>
        <v>2612268</v>
      </c>
      <c>
        <v>1</v>
      </c>
      <c>
        <is>
          <t>İZMİR</t>
        </is>
      </c>
      <c>
        <v>TİRE</v>
      </c>
      <c>
        <is>
          <t>Dağıtım Transformatörü</t>
        </is>
      </c>
      <c>
        <v>TAŞTEPE TR-2 35-29-L00396_35-29-L00396_2376502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17.07.2023 20:43:44</t>
        </is>
      </c>
      <c>
        <is>
          <t>17.07.2023 21:15:44</t>
        </is>
      </c>
      <c>
        <v>0.533333333</v>
      </c>
      <c>
        <v>0</v>
      </c>
      <c>
        <v>13</v>
      </c>
      <c>
        <v>0</v>
      </c>
      <c>
        <v>11</v>
      </c>
      <c>
        <v>0</v>
      </c>
      <c>
        <v>6</v>
      </c>
      <c>
        <v>0</v>
      </c>
      <c>
        <v>0</v>
      </c>
      <c>
        <v>0</v>
      </c>
      <c>
        <v>4.761583372381147</v>
      </c>
      <c>
        <v>0</v>
      </c>
      <c>
        <v>17.684854504147406</v>
      </c>
      <c>
        <v>0</v>
      </c>
      <c>
        <v>6.347471451316508</v>
      </c>
      <c>
        <v>0</v>
      </c>
      <c>
        <v>0</v>
      </c>
      <c>
        <v>28.79390932784506</v>
      </c>
    </row>
    <row>
      <c>
        <v>2611604</v>
      </c>
      <c>
        <v>1</v>
      </c>
      <c>
        <is>
          <t>İZMİR</t>
        </is>
      </c>
      <c>
        <v>DİKİLİ</v>
      </c>
      <c>
        <is>
          <t>Kullanıcı Bağlantı Hattı</t>
        </is>
      </c>
      <c>
        <v>ÇANDARLI TR-18 35-30-M00018_955321115_955321115</v>
      </c>
      <c>
        <v>AG Box / Sdk Abone Çıkış Sigorta Atığı</v>
      </c>
      <c>
        <v>Dağıtım-AG</v>
      </c>
      <c>
        <v>Uzun</v>
      </c>
      <c>
        <v>Şebeke işletmecisi</v>
      </c>
      <c>
        <v>Bildirimsiz</v>
      </c>
      <c>
        <is>
          <t>17.07.2023 11:25:53</t>
        </is>
      </c>
      <c>
        <is>
          <t>17.07.2023 15:26:13</t>
        </is>
      </c>
      <c>
        <v>4.005555555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1.289561270562085</v>
      </c>
      <c>
        <v>0</v>
      </c>
      <c>
        <v>0</v>
      </c>
      <c>
        <v>0</v>
      </c>
      <c>
        <v>0</v>
      </c>
      <c>
        <v>0</v>
      </c>
      <c>
        <v>0</v>
      </c>
      <c>
        <v>1.289561270562085</v>
      </c>
    </row>
    <row>
      <c>
        <v>2611936</v>
      </c>
      <c>
        <v>1</v>
      </c>
      <c>
        <is>
          <t>MANİSA</t>
        </is>
      </c>
      <c>
        <v>AKHİSAR</v>
      </c>
      <c>
        <is>
          <t>Kullanıcı Bağlantı Hattı</t>
        </is>
      </c>
      <c>
        <v>TR-1/90 45-72-M00090_956520508_956520508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17.07.2023 15:58:26</t>
        </is>
      </c>
      <c>
        <is>
          <t>17.07.2023 17:46:39</t>
        </is>
      </c>
      <c>
        <v>1.803611111</v>
      </c>
      <c>
        <v>0</v>
      </c>
      <c>
        <v>0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2.30941997208971</v>
      </c>
      <c>
        <v>0</v>
      </c>
      <c>
        <v>0</v>
      </c>
      <c>
        <v>2.30941997208971</v>
      </c>
    </row>
    <row>
      <c>
        <v>2612122</v>
      </c>
      <c>
        <v>1</v>
      </c>
      <c>
        <is>
          <t>İZMİR</t>
        </is>
      </c>
      <c>
        <v>ÖDEMİŞ</v>
      </c>
      <c>
        <is>
          <t>DM</t>
        </is>
      </c>
      <c>
        <v>ELMABAĞ DM 35-15-L00317_ÇALDAĞ L05_66822281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17.07.2023 18:20:54</t>
        </is>
      </c>
      <c>
        <is>
          <t>17.07.2023 19:59:28</t>
        </is>
      </c>
      <c>
        <v>1.642777777</v>
      </c>
      <c>
        <v>0</v>
      </c>
      <c>
        <v>13</v>
      </c>
      <c>
        <v>1</v>
      </c>
      <c>
        <v>54</v>
      </c>
      <c>
        <v>2</v>
      </c>
      <c>
        <v>17</v>
      </c>
      <c>
        <v>0</v>
      </c>
      <c>
        <v>0</v>
      </c>
      <c>
        <v>0</v>
      </c>
      <c>
        <v>5.684106985409344</v>
      </c>
      <c>
        <v>14.956451310387573</v>
      </c>
      <c>
        <v>57.361754609016174</v>
      </c>
      <c>
        <v>19.67213120637721</v>
      </c>
      <c>
        <v>8.731148771330185</v>
      </c>
      <c>
        <v>0</v>
      </c>
      <c>
        <v>0</v>
      </c>
      <c>
        <v>106.40559288252048</v>
      </c>
    </row>
    <row>
      <c>
        <v>2612145</v>
      </c>
      <c>
        <v>1</v>
      </c>
      <c>
        <is>
          <t>MANİSA</t>
        </is>
      </c>
      <c>
        <v>KÖPRÜBAŞI</v>
      </c>
      <c>
        <is>
          <t>AG Fideri</t>
        </is>
      </c>
      <c>
        <v>İKİZKUYU TR-3 45-86-M00303_A_91464209_91464209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17.07.2023 18:35:06</t>
        </is>
      </c>
      <c>
        <is>
          <t>17.07.2023 19:19:20</t>
        </is>
      </c>
      <c>
        <v>0.737222222</v>
      </c>
      <c>
        <v>0</v>
      </c>
      <c>
        <v>0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0.06851606753881695</v>
      </c>
      <c>
        <v>0</v>
      </c>
      <c>
        <v>0</v>
      </c>
      <c>
        <v>0.06851606753881695</v>
      </c>
    </row>
    <row>
      <c>
        <v>2611558</v>
      </c>
      <c>
        <v>1</v>
      </c>
      <c>
        <is>
          <t>İZMİR</t>
        </is>
      </c>
      <c>
        <v>KARABAĞLAR</v>
      </c>
      <c>
        <is>
          <t>Dağıtım Transformatörü</t>
        </is>
      </c>
      <c>
        <v>K-805 35-01-K00805_35-01-K00805_2349520</v>
      </c>
      <c>
        <v>Şebeke Yenileme ve Kapasite Artışı Çalışması</v>
      </c>
      <c>
        <v>Dağıtım-AG</v>
      </c>
      <c>
        <v>Uzun</v>
      </c>
      <c>
        <v>Şebeke işletmecisi</v>
      </c>
      <c>
        <v>Bildirimli</v>
      </c>
      <c>
        <is>
          <t>17.07.2023 11:06:44</t>
        </is>
      </c>
      <c>
        <is>
          <t>17.07.2023 17:13:15</t>
        </is>
      </c>
      <c>
        <v>6.108611111</v>
      </c>
      <c>
        <v>0</v>
      </c>
      <c>
        <v>264</v>
      </c>
      <c>
        <v>0</v>
      </c>
      <c>
        <v>0</v>
      </c>
      <c>
        <v>0</v>
      </c>
      <c>
        <v>6</v>
      </c>
      <c>
        <v>0</v>
      </c>
      <c>
        <v>0</v>
      </c>
      <c>
        <v>0</v>
      </c>
      <c>
        <v>364.92352471348</v>
      </c>
      <c>
        <v>0</v>
      </c>
      <c>
        <v>0</v>
      </c>
      <c>
        <v>0</v>
      </c>
      <c>
        <v>94.78063405535178</v>
      </c>
      <c>
        <v>0</v>
      </c>
      <c>
        <v>0</v>
      </c>
      <c>
        <v>459.7041587688318</v>
      </c>
    </row>
    <row>
      <c>
        <v>2611418</v>
      </c>
      <c>
        <v>1</v>
      </c>
      <c>
        <is>
          <t>MANİSA</t>
        </is>
      </c>
      <c>
        <v>ALAŞEHİR</v>
      </c>
      <c>
        <is>
          <t>OG Fideri</t>
        </is>
      </c>
      <c>
        <v>ÖRENCİK TR-1 45-73-M00551_DIREK TIPI TRAFO HUCRESI H01_2055375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17.07.2023 09:23:36</t>
        </is>
      </c>
      <c>
        <is>
          <t>17.07.2023 12:04:13</t>
        </is>
      </c>
      <c>
        <v>2.676944444</v>
      </c>
      <c>
        <v>0</v>
      </c>
      <c>
        <v>52</v>
      </c>
      <c>
        <v>0</v>
      </c>
      <c>
        <v>37</v>
      </c>
      <c>
        <v>0</v>
      </c>
      <c>
        <v>0</v>
      </c>
      <c>
        <v>0</v>
      </c>
      <c>
        <v>0</v>
      </c>
      <c>
        <v>0</v>
      </c>
      <c>
        <v>19.335830292095768</v>
      </c>
      <c>
        <v>0</v>
      </c>
      <c>
        <v>49.01665788410594</v>
      </c>
      <c>
        <v>0</v>
      </c>
      <c>
        <v>0</v>
      </c>
      <c>
        <v>0</v>
      </c>
      <c>
        <v>0</v>
      </c>
      <c>
        <v>68.3524881762017</v>
      </c>
    </row>
    <row>
      <c>
        <v>2611919</v>
      </c>
      <c>
        <v>1</v>
      </c>
      <c>
        <is>
          <t>İZMİR</t>
        </is>
      </c>
      <c>
        <v>BAYRAKLI</v>
      </c>
      <c>
        <is>
          <t>Kullanıcı Bağlantı Hattı</t>
        </is>
      </c>
      <c>
        <v>M-2546 35-02-M02546_99608893_99608893</v>
      </c>
      <c>
        <v>Üçüncü Şahısların Vermiş Olduğu Hasarlar</v>
      </c>
      <c>
        <v>Dağıtım-AG</v>
      </c>
      <c>
        <v>Uzun</v>
      </c>
      <c>
        <v>Dışsal</v>
      </c>
      <c>
        <v>Bildirimsiz</v>
      </c>
      <c>
        <is>
          <t>17.07.2023 15:34:23</t>
        </is>
      </c>
      <c>
        <is>
          <t>17.07.2023 16:34:00</t>
        </is>
      </c>
      <c>
        <v>0.993611111</v>
      </c>
      <c>
        <v>0</v>
      </c>
      <c>
        <v>5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1.9045280871370156</v>
      </c>
      <c>
        <v>0</v>
      </c>
      <c>
        <v>0</v>
      </c>
      <c>
        <v>0</v>
      </c>
      <c>
        <v>0</v>
      </c>
      <c>
        <v>0</v>
      </c>
      <c>
        <v>0</v>
      </c>
      <c>
        <v>1.9045280871370156</v>
      </c>
    </row>
    <row>
      <c>
        <v>2612105</v>
      </c>
      <c>
        <v>1</v>
      </c>
      <c>
        <is>
          <t>MANİSA</t>
        </is>
      </c>
      <c>
        <v>TURGUTLU</v>
      </c>
      <c>
        <is>
          <t>OG Fideri</t>
        </is>
      </c>
      <c>
        <v>PAŞATIMARI TR-1 45-83-M00811_TARIMSAL SULAMA M04_89801445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17.07.2023 17:58:40</t>
        </is>
      </c>
      <c>
        <is>
          <t>17.07.2023 19:00:28</t>
        </is>
      </c>
      <c>
        <v>1.03</v>
      </c>
      <c>
        <v>8</v>
      </c>
      <c>
        <v>7</v>
      </c>
      <c>
        <v>106</v>
      </c>
      <c>
        <v>159</v>
      </c>
      <c>
        <v>12</v>
      </c>
      <c>
        <v>12</v>
      </c>
      <c>
        <v>0</v>
      </c>
      <c>
        <v>0</v>
      </c>
      <c>
        <v>11.579394408645282</v>
      </c>
      <c>
        <v>11.103758543674592</v>
      </c>
      <c>
        <v>299.5974361997753</v>
      </c>
      <c>
        <v>482.93328622674426</v>
      </c>
      <c>
        <v>26.25046098821938</v>
      </c>
      <c>
        <v>43.726990051056674</v>
      </c>
      <c>
        <v>0</v>
      </c>
      <c>
        <v>0</v>
      </c>
      <c>
        <v>875.1913264181155</v>
      </c>
    </row>
    <row>
      <c>
        <v>2611232</v>
      </c>
      <c>
        <v>1</v>
      </c>
      <c>
        <is>
          <t>MANİSA</t>
        </is>
      </c>
      <c>
        <v>YUNUSEMRE</v>
      </c>
      <c>
        <is>
          <t>KÖK</t>
        </is>
      </c>
      <c>
        <v>MURADİYE DM-5/6 KÖK 45-71-M00245_KENT BETON M08_72097653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17.07.2023 02:23:15</t>
        </is>
      </c>
      <c>
        <is>
          <t>17.07.2023 02:49:08</t>
        </is>
      </c>
      <c>
        <v>0.431388888</v>
      </c>
      <c>
        <v>0</v>
      </c>
      <c>
        <v>0</v>
      </c>
      <c>
        <v>0</v>
      </c>
      <c>
        <v>0</v>
      </c>
      <c>
        <v>15</v>
      </c>
      <c>
        <v>0</v>
      </c>
      <c>
        <v>13</v>
      </c>
      <c>
        <v>0</v>
      </c>
      <c>
        <v>0</v>
      </c>
      <c>
        <v>0</v>
      </c>
      <c>
        <v>0</v>
      </c>
      <c>
        <v>0</v>
      </c>
      <c>
        <v>11.927350536137148</v>
      </c>
      <c>
        <v>0</v>
      </c>
      <c>
        <v>91.83625664016103</v>
      </c>
      <c>
        <v>0</v>
      </c>
      <c>
        <v>103.76360717629817</v>
      </c>
    </row>
    <row>
      <c>
        <v>2612354</v>
      </c>
      <c>
        <v>1</v>
      </c>
      <c>
        <is>
          <t>MANİSA</t>
        </is>
      </c>
      <c>
        <v>SALİHLİ</v>
      </c>
      <c>
        <is>
          <t>Dağıtım Transformatörü</t>
        </is>
      </c>
      <c>
        <v>YEŞİLOVA TR-1 45-78-M01058_45-78-M01058_2373652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17.07.2023 23:27:00</t>
        </is>
      </c>
      <c>
        <is>
          <t>17.07.2023 23:58:31</t>
        </is>
      </c>
      <c>
        <v>0.525277777</v>
      </c>
      <c>
        <v>0</v>
      </c>
      <c>
        <v>110</v>
      </c>
      <c>
        <v>0</v>
      </c>
      <c>
        <v>1</v>
      </c>
      <c>
        <v>0</v>
      </c>
      <c>
        <v>6</v>
      </c>
      <c>
        <v>0</v>
      </c>
      <c>
        <v>0</v>
      </c>
      <c>
        <v>0</v>
      </c>
      <c>
        <v>9.143237821688324</v>
      </c>
      <c>
        <v>0</v>
      </c>
      <c>
        <v>0.007543996911967389</v>
      </c>
      <c>
        <v>0</v>
      </c>
      <c>
        <v>4.036275851480033</v>
      </c>
      <c>
        <v>0</v>
      </c>
      <c>
        <v>0</v>
      </c>
      <c>
        <v>13.187057670080325</v>
      </c>
    </row>
    <row>
      <c>
        <v>2612308</v>
      </c>
      <c>
        <v>1</v>
      </c>
      <c>
        <is>
          <t>MANİSA</t>
        </is>
      </c>
      <c>
        <v>ALAŞEHİR</v>
      </c>
      <c>
        <is>
          <t>Dağıtım Transformatörü</t>
        </is>
      </c>
      <c>
        <v>ŞAHYAR TR-3 45-73-M00195_45-73-M00195_2353541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17.07.2023 21:27:34</t>
        </is>
      </c>
      <c>
        <is>
          <t>17.07.2023 22:06:45</t>
        </is>
      </c>
      <c>
        <v>0.653055555</v>
      </c>
      <c>
        <v>0</v>
      </c>
      <c>
        <v>20</v>
      </c>
      <c>
        <v>0</v>
      </c>
      <c>
        <v>4</v>
      </c>
      <c>
        <v>0</v>
      </c>
      <c>
        <v>0</v>
      </c>
      <c>
        <v>0</v>
      </c>
      <c>
        <v>0</v>
      </c>
      <c>
        <v>0</v>
      </c>
      <c>
        <v>3.4860560079587475</v>
      </c>
      <c>
        <v>0</v>
      </c>
      <c>
        <v>51.0532101650975</v>
      </c>
      <c>
        <v>0</v>
      </c>
      <c>
        <v>0</v>
      </c>
      <c>
        <v>0</v>
      </c>
      <c>
        <v>0</v>
      </c>
      <c>
        <v>54.53926617305624</v>
      </c>
    </row>
    <row>
      <c>
        <v>2612208</v>
      </c>
      <c>
        <v>1</v>
      </c>
      <c>
        <is>
          <t>İZMİR</t>
        </is>
      </c>
      <c>
        <v>BAYINDIR</v>
      </c>
      <c>
        <is>
          <t>AG Fideri</t>
        </is>
      </c>
      <c>
        <v>YAKACIK TR-1 35-20-L00232_A_91343412_91343412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17.07.2023 19:42:54</t>
        </is>
      </c>
      <c>
        <is>
          <t>17.07.2023 20:31:54</t>
        </is>
      </c>
      <c>
        <v>0.816666666</v>
      </c>
      <c>
        <v>0</v>
      </c>
      <c>
        <v>24</v>
      </c>
      <c>
        <v>0</v>
      </c>
      <c>
        <v>4</v>
      </c>
      <c>
        <v>0</v>
      </c>
      <c>
        <v>11</v>
      </c>
      <c>
        <v>0</v>
      </c>
      <c>
        <v>0</v>
      </c>
      <c>
        <v>0</v>
      </c>
      <c>
        <v>7.773293222809062</v>
      </c>
      <c>
        <v>0</v>
      </c>
      <c>
        <v>3.3042248075133287</v>
      </c>
      <c>
        <v>0</v>
      </c>
      <c>
        <v>4.099638259964621</v>
      </c>
      <c>
        <v>0</v>
      </c>
      <c>
        <v>0</v>
      </c>
      <c>
        <v>15.177156290287012</v>
      </c>
    </row>
    <row>
      <c>
        <v>2611186</v>
      </c>
      <c>
        <v>1</v>
      </c>
      <c>
        <is>
          <t>İZMİR</t>
        </is>
      </c>
      <c>
        <v>BORNOVA</v>
      </c>
      <c>
        <is>
          <t>KÖK</t>
        </is>
      </c>
      <c>
        <v>M-1335 KAYADİBİ KÖK 35-02-M01335_M-1157 KARAÇAM M05_2053136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17.07.2023 00:48:14</t>
        </is>
      </c>
      <c>
        <is>
          <t>17.07.2023 00:59:53</t>
        </is>
      </c>
      <c>
        <v>0.194166666</v>
      </c>
      <c>
        <v>11</v>
      </c>
      <c>
        <v>802</v>
      </c>
      <c>
        <v>13</v>
      </c>
      <c>
        <v>52</v>
      </c>
      <c>
        <v>33</v>
      </c>
      <c>
        <v>70</v>
      </c>
      <c>
        <v>1</v>
      </c>
      <c>
        <v>0</v>
      </c>
      <c>
        <v>1.7510381035634577</v>
      </c>
      <c>
        <v>34.34382458082736</v>
      </c>
      <c>
        <v>3.545686054592437</v>
      </c>
      <c>
        <v>2.279253530799565</v>
      </c>
      <c>
        <v>21.68087776203121</v>
      </c>
      <c>
        <v>6.982401739378547</v>
      </c>
      <c>
        <v>1.7060098552688805</v>
      </c>
      <c>
        <v>0</v>
      </c>
      <c>
        <v>72.28909162646146</v>
      </c>
    </row>
    <row>
      <c>
        <v>2611335</v>
      </c>
      <c>
        <v>1</v>
      </c>
      <c>
        <is>
          <t>İZMİR</t>
        </is>
      </c>
      <c>
        <v>ÇİĞLİ</v>
      </c>
      <c>
        <is>
          <t>OG Fideri</t>
        </is>
      </c>
      <c>
        <v>M-1391 GEÇİT 35-09-M01391_M-1391 ÖZEL M02_66754319</v>
      </c>
      <c>
        <v>OG Trafo Arızası</v>
      </c>
      <c>
        <v>Dağıtım-OG</v>
      </c>
      <c>
        <v>Uzun</v>
      </c>
      <c>
        <v>Şebeke işletmecisi</v>
      </c>
      <c>
        <v>Bildirimsiz</v>
      </c>
      <c>
        <is>
          <t>17.07.2023 08:01:33</t>
        </is>
      </c>
      <c>
        <is>
          <t>17.07.2023 08:49:09</t>
        </is>
      </c>
      <c>
        <v>0.793333333</v>
      </c>
      <c>
        <v>0</v>
      </c>
      <c>
        <v>0</v>
      </c>
      <c>
        <v>0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433.4935424829966</v>
      </c>
      <c>
        <v>0</v>
      </c>
      <c>
        <v>433.4935424829966</v>
      </c>
    </row>
    <row>
      <c>
        <v>2611455</v>
      </c>
      <c>
        <v>1</v>
      </c>
      <c>
        <is>
          <t>MANİSA</t>
        </is>
      </c>
      <c>
        <v>AKHİSAR</v>
      </c>
      <c>
        <is>
          <t>OG Fideri</t>
        </is>
      </c>
      <c>
        <v>SUDELİĞİ KÖK 45-72-L00111_HatBaşıAyırıcı_53139805 L01_53139805</v>
      </c>
      <c>
        <v>Şebeke Bakım Çalışması</v>
      </c>
      <c>
        <v>Dağıtım-OG</v>
      </c>
      <c>
        <v>Uzun</v>
      </c>
      <c>
        <v>Şebeke işletmecisi</v>
      </c>
      <c>
        <v>Bildirimli</v>
      </c>
      <c>
        <is>
          <t>17.07.2023 08:24:48</t>
        </is>
      </c>
      <c>
        <is>
          <t>17.07.2023 17:41:21</t>
        </is>
      </c>
      <c>
        <v>9.275833333</v>
      </c>
      <c>
        <v>0</v>
      </c>
      <c>
        <v>231</v>
      </c>
      <c>
        <v>0</v>
      </c>
      <c>
        <v>13</v>
      </c>
      <c>
        <v>2</v>
      </c>
      <c>
        <v>15</v>
      </c>
      <c>
        <v>0</v>
      </c>
      <c>
        <v>0</v>
      </c>
      <c>
        <v>0</v>
      </c>
      <c>
        <v>326.9724366005309</v>
      </c>
      <c>
        <v>0</v>
      </c>
      <c>
        <v>93.50087124034698</v>
      </c>
      <c>
        <v>16.497051926654347</v>
      </c>
      <c>
        <v>78.87829268803416</v>
      </c>
      <c>
        <v>0</v>
      </c>
      <c>
        <v>0</v>
      </c>
      <c>
        <v>515.8486524555664</v>
      </c>
    </row>
    <row>
      <c>
        <v>2612288</v>
      </c>
      <c>
        <v>1</v>
      </c>
      <c>
        <is>
          <t>İZMİR</t>
        </is>
      </c>
      <c>
        <v>BUCA</v>
      </c>
      <c>
        <is>
          <t>AG Fideri</t>
        </is>
      </c>
      <c>
        <v>K-2378 35-03-K02378_A_56354801_56354801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17.07.2023 20:59:18</t>
        </is>
      </c>
      <c>
        <is>
          <t>17.07.2023 21:26:33</t>
        </is>
      </c>
      <c>
        <v>0.454166666</v>
      </c>
      <c>
        <v>0</v>
      </c>
      <c>
        <v>93</v>
      </c>
      <c>
        <v>0</v>
      </c>
      <c>
        <v>0</v>
      </c>
      <c>
        <v>0</v>
      </c>
      <c>
        <v>11</v>
      </c>
      <c>
        <v>0</v>
      </c>
      <c>
        <v>0</v>
      </c>
      <c>
        <v>0</v>
      </c>
      <c>
        <v>10.209021308496991</v>
      </c>
      <c>
        <v>0</v>
      </c>
      <c>
        <v>0</v>
      </c>
      <c>
        <v>0</v>
      </c>
      <c>
        <v>4.342397794877644</v>
      </c>
      <c>
        <v>0</v>
      </c>
      <c>
        <v>0</v>
      </c>
      <c>
        <v>14.551419103374634</v>
      </c>
    </row>
    <row>
      <c>
        <v>2611790</v>
      </c>
      <c>
        <v>1</v>
      </c>
      <c>
        <is>
          <t>İZMİR</t>
        </is>
      </c>
      <c>
        <v>ÇEŞME</v>
      </c>
      <c>
        <is>
          <t>Kullanıcı Bağlantı Hattı</t>
        </is>
      </c>
      <c>
        <v>L-4 TEKKE 35-18-L00004_950436439_950436439</v>
      </c>
      <c>
        <v>AG Branşman Yeraltı Kablo Arızası</v>
      </c>
      <c>
        <v>Dağıtım-AG</v>
      </c>
      <c>
        <v>Uzun</v>
      </c>
      <c>
        <v>Şebeke işletmecisi</v>
      </c>
      <c>
        <v>Bildirimsiz</v>
      </c>
      <c>
        <is>
          <t>17.07.2023 13:45:09</t>
        </is>
      </c>
      <c>
        <is>
          <t>17.07.2023 15:57:01</t>
        </is>
      </c>
      <c>
        <v>2.197777777</v>
      </c>
      <c>
        <v>0</v>
      </c>
      <c>
        <v>3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2.372432976300232</v>
      </c>
      <c>
        <v>0</v>
      </c>
      <c>
        <v>0</v>
      </c>
      <c>
        <v>0</v>
      </c>
      <c>
        <v>0</v>
      </c>
      <c>
        <v>0</v>
      </c>
      <c>
        <v>0</v>
      </c>
      <c>
        <v>2.372432976300232</v>
      </c>
    </row>
    <row>
      <c>
        <v>2611641</v>
      </c>
      <c>
        <v>1</v>
      </c>
      <c>
        <is>
          <t>İZMİR</t>
        </is>
      </c>
      <c>
        <v>SEFERİHİSAR</v>
      </c>
      <c>
        <is>
          <t>AG Fideri</t>
        </is>
      </c>
      <c>
        <v>SIĞACIK DM (L-35) 35-14-M00425_C_56354551_56354551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17.07.2023 11:52:30</t>
        </is>
      </c>
      <c>
        <is>
          <t>17.07.2023 13:53:32</t>
        </is>
      </c>
      <c>
        <v>2.017222222</v>
      </c>
      <c>
        <v>0</v>
      </c>
      <c>
        <v>14</v>
      </c>
      <c>
        <v>0</v>
      </c>
      <c>
        <v>2</v>
      </c>
      <c>
        <v>0</v>
      </c>
      <c>
        <v>18</v>
      </c>
      <c>
        <v>0</v>
      </c>
      <c>
        <v>0</v>
      </c>
      <c>
        <v>0</v>
      </c>
      <c>
        <v>10.65130275293507</v>
      </c>
      <c>
        <v>0</v>
      </c>
      <c>
        <v>0.5228532115727628</v>
      </c>
      <c>
        <v>0</v>
      </c>
      <c>
        <v>142.42093396674528</v>
      </c>
      <c>
        <v>0</v>
      </c>
      <c>
        <v>0</v>
      </c>
      <c>
        <v>153.5950899312531</v>
      </c>
    </row>
    <row>
      <c>
        <v>2611249</v>
      </c>
      <c>
        <v>1</v>
      </c>
      <c>
        <is>
          <t>İZMİR</t>
        </is>
      </c>
      <c>
        <v>KİRAZ</v>
      </c>
      <c>
        <is>
          <t>OG Fideri</t>
        </is>
      </c>
      <c>
        <v>TR-18 35-31-L00018_TR-1 L01_2114287</v>
      </c>
      <c>
        <v>OG İzolatör Arızası</v>
      </c>
      <c>
        <v>Dağıtım-OG</v>
      </c>
      <c>
        <v>Uzun</v>
      </c>
      <c>
        <v>Şebeke işletmecisi</v>
      </c>
      <c>
        <v>Bildirimsiz</v>
      </c>
      <c>
        <is>
          <t>17.07.2023 02:45:00</t>
        </is>
      </c>
      <c>
        <is>
          <t>17.07.2023 05:13:00</t>
        </is>
      </c>
      <c>
        <v>2.466666666</v>
      </c>
      <c>
        <v>0</v>
      </c>
      <c>
        <v>2502</v>
      </c>
      <c>
        <v>0</v>
      </c>
      <c>
        <v>124</v>
      </c>
      <c>
        <v>3</v>
      </c>
      <c>
        <v>554</v>
      </c>
      <c>
        <v>1</v>
      </c>
      <c>
        <v>0</v>
      </c>
      <c>
        <v>0</v>
      </c>
      <c>
        <v>893.385900266781</v>
      </c>
      <c>
        <v>0</v>
      </c>
      <c>
        <v>281.8426427600114</v>
      </c>
      <c>
        <v>70.91192026800972</v>
      </c>
      <c>
        <v>609.024670548838</v>
      </c>
      <c>
        <v>167.1873884767022</v>
      </c>
      <c>
        <v>0</v>
      </c>
      <c>
        <v>2022.3525223203424</v>
      </c>
    </row>
    <row>
      <c>
        <v>2611498</v>
      </c>
      <c>
        <v>1</v>
      </c>
      <c>
        <is>
          <t>MANİSA</t>
        </is>
      </c>
      <c>
        <v>GÖRDES</v>
      </c>
      <c>
        <is>
          <t>Dağıtım Transformatörü</t>
        </is>
      </c>
      <c>
        <v>DAMARDI AKPINAR TR-2 45-75-M00326_45-75-M00326_2367333</v>
      </c>
      <c>
        <v>Şebeke Yenileme ve Kapasite Artışı Çalışması</v>
      </c>
      <c>
        <v>Dağıtım-AG</v>
      </c>
      <c>
        <v>Uzun</v>
      </c>
      <c>
        <v>Şebeke işletmecisi</v>
      </c>
      <c>
        <v>Bildirimli</v>
      </c>
      <c>
        <is>
          <t>17.07.2023 10:18:50</t>
        </is>
      </c>
      <c>
        <is>
          <t>17.07.2023 16:51:02</t>
        </is>
      </c>
      <c>
        <v>6.536666666</v>
      </c>
      <c>
        <v>0</v>
      </c>
      <c>
        <v>66</v>
      </c>
      <c>
        <v>0</v>
      </c>
      <c>
        <v>13</v>
      </c>
      <c>
        <v>0</v>
      </c>
      <c>
        <v>6</v>
      </c>
      <c>
        <v>0</v>
      </c>
      <c>
        <v>0</v>
      </c>
      <c>
        <v>0</v>
      </c>
      <c>
        <v>36.33177841820894</v>
      </c>
      <c>
        <v>0</v>
      </c>
      <c>
        <v>33.99017908291525</v>
      </c>
      <c>
        <v>0</v>
      </c>
      <c>
        <v>43.071994184096845</v>
      </c>
      <c>
        <v>0</v>
      </c>
      <c>
        <v>0</v>
      </c>
      <c>
        <v>113.39395168522103</v>
      </c>
    </row>
    <row>
      <c>
        <v>2611398</v>
      </c>
      <c>
        <v>1</v>
      </c>
      <c>
        <is>
          <t>İZMİR</t>
        </is>
      </c>
      <c>
        <v>TORBALI</v>
      </c>
      <c>
        <is>
          <t>Kullanıcı Bağlantı Hattı</t>
        </is>
      </c>
      <c>
        <v>TR-4 METROPOLİS 35-26-M00004_956618056_956618056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17.07.2023 09:22:47</t>
        </is>
      </c>
      <c>
        <is>
          <t>17.07.2023 11:56:48</t>
        </is>
      </c>
      <c>
        <v>2.566944444</v>
      </c>
      <c>
        <v>0</v>
      </c>
      <c>
        <v>4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1.5996899113348597</v>
      </c>
      <c>
        <v>0</v>
      </c>
      <c>
        <v>0</v>
      </c>
      <c>
        <v>0</v>
      </c>
      <c>
        <v>0</v>
      </c>
      <c>
        <v>0</v>
      </c>
      <c>
        <v>0</v>
      </c>
      <c>
        <v>1.5996899113348597</v>
      </c>
    </row>
    <row>
      <c>
        <v>2612125</v>
      </c>
      <c>
        <v>1</v>
      </c>
      <c>
        <is>
          <t>MANİSA</t>
        </is>
      </c>
      <c>
        <v>YUNUSEMRE</v>
      </c>
      <c>
        <is>
          <t>Dağıtım Transformatörü</t>
        </is>
      </c>
      <c>
        <v>DM-14/13 45-71-M00562_45-71-M00562_2356359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17.07.2023 18:23:41</t>
        </is>
      </c>
      <c>
        <is>
          <t>17.07.2023 23:35:17</t>
        </is>
      </c>
      <c>
        <v>5.193333333</v>
      </c>
      <c>
        <v>0</v>
      </c>
      <c>
        <v>372</v>
      </c>
      <c>
        <v>0</v>
      </c>
      <c>
        <v>1</v>
      </c>
      <c>
        <v>0</v>
      </c>
      <c>
        <v>9</v>
      </c>
      <c>
        <v>0</v>
      </c>
      <c>
        <v>0</v>
      </c>
      <c>
        <v>0</v>
      </c>
      <c>
        <v>547.1473202490673</v>
      </c>
      <c>
        <v>0</v>
      </c>
      <c>
        <v>15.592810898686666</v>
      </c>
      <c>
        <v>0</v>
      </c>
      <c>
        <v>41.12879485280811</v>
      </c>
      <c>
        <v>0</v>
      </c>
      <c>
        <v>0</v>
      </c>
      <c>
        <v>603.8689260005622</v>
      </c>
    </row>
    <row>
      <c>
        <v>2612102</v>
      </c>
      <c>
        <v>1</v>
      </c>
      <c>
        <is>
          <t>İZMİR</t>
        </is>
      </c>
      <c>
        <v>KARŞIYAKA</v>
      </c>
      <c>
        <is>
          <t>Saha Dağıtım Kutusu (SDK)</t>
        </is>
      </c>
      <c>
        <v>K-1316 35-04-K01316_E E2B_5824350</v>
      </c>
      <c>
        <v>AG Box / Sdk Giriş Sigorta Atığı</v>
      </c>
      <c>
        <v>Dağıtım-AG</v>
      </c>
      <c>
        <v>Uzun</v>
      </c>
      <c>
        <v>Şebeke işletmecisi</v>
      </c>
      <c>
        <v>Bildirimsiz</v>
      </c>
      <c>
        <is>
          <t>17.07.2023 17:50:23</t>
        </is>
      </c>
      <c>
        <is>
          <t>17.07.2023 20:27:36</t>
        </is>
      </c>
      <c>
        <v>2.620277777</v>
      </c>
      <c>
        <v>0</v>
      </c>
      <c>
        <v>48</v>
      </c>
      <c>
        <v>0</v>
      </c>
      <c>
        <v>0</v>
      </c>
      <c>
        <v>0</v>
      </c>
      <c>
        <v>14</v>
      </c>
      <c>
        <v>0</v>
      </c>
      <c>
        <v>0</v>
      </c>
      <c>
        <v>0</v>
      </c>
      <c>
        <v>40.406565711721555</v>
      </c>
      <c>
        <v>0</v>
      </c>
      <c>
        <v>0</v>
      </c>
      <c>
        <v>0</v>
      </c>
      <c>
        <v>160.5440929305352</v>
      </c>
      <c>
        <v>0</v>
      </c>
      <c>
        <v>0</v>
      </c>
      <c>
        <v>200.95065864225674</v>
      </c>
    </row>
    <row>
      <c>
        <v>2611415</v>
      </c>
      <c>
        <v>1</v>
      </c>
      <c>
        <is>
          <t>İZMİR</t>
        </is>
      </c>
      <c>
        <v>BAYRAKLI</v>
      </c>
      <c>
        <is>
          <t>OG Fideri</t>
        </is>
      </c>
      <c>
        <v>K-2589 35-02-K02589_TRAFO K01_2333809</v>
      </c>
      <c>
        <v>Şebeke Yenileme ve Kapasite Artışı Çalışması</v>
      </c>
      <c>
        <v>Dağıtım-OG</v>
      </c>
      <c>
        <v>Uzun</v>
      </c>
      <c>
        <v>Şebeke işletmecisi</v>
      </c>
      <c>
        <v>Bildirimli</v>
      </c>
      <c>
        <is>
          <t>17.07.2023 09:12:26</t>
        </is>
      </c>
      <c>
        <is>
          <t>18.07.2023 03:41:45</t>
        </is>
      </c>
      <c>
        <v>18.488611111</v>
      </c>
      <c>
        <v>0</v>
      </c>
      <c>
        <v>642</v>
      </c>
      <c>
        <v>0</v>
      </c>
      <c>
        <v>0</v>
      </c>
      <c>
        <v>0</v>
      </c>
      <c>
        <v>110</v>
      </c>
      <c>
        <v>0</v>
      </c>
      <c>
        <v>0</v>
      </c>
      <c>
        <v>0</v>
      </c>
      <c>
        <v>4118.268981292492</v>
      </c>
      <c>
        <v>0</v>
      </c>
      <c>
        <v>0</v>
      </c>
      <c>
        <v>0</v>
      </c>
      <c>
        <v>2472.831578216117</v>
      </c>
      <c>
        <v>0</v>
      </c>
      <c>
        <v>0</v>
      </c>
      <c>
        <v>6591.100559508609</v>
      </c>
    </row>
    <row>
      <c>
        <v>2612079</v>
      </c>
      <c>
        <v>1</v>
      </c>
      <c>
        <is>
          <t>İZMİR</t>
        </is>
      </c>
      <c>
        <v>BERGAMA</v>
      </c>
      <c>
        <is>
          <t>Kullanıcı Bağlantı Hattı</t>
        </is>
      </c>
      <c>
        <v>TR-27 35-16-L00027_953351949_953351949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17.07.2023 17:41:41</t>
        </is>
      </c>
      <c>
        <is>
          <t>17.07.2023 19:33:23</t>
        </is>
      </c>
      <c>
        <v>1.861666666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0.49480991753537235</v>
      </c>
      <c>
        <v>0</v>
      </c>
      <c>
        <v>0</v>
      </c>
      <c>
        <v>0</v>
      </c>
      <c>
        <v>0</v>
      </c>
      <c>
        <v>0</v>
      </c>
      <c>
        <v>0</v>
      </c>
      <c>
        <v>0.49480991753537235</v>
      </c>
    </row>
    <row>
      <c>
        <v>2611315</v>
      </c>
      <c>
        <v>1</v>
      </c>
      <c>
        <is>
          <t>İZMİR</t>
        </is>
      </c>
      <c>
        <v>ÖDEMİŞ</v>
      </c>
      <c>
        <is>
          <t>AG Fideri</t>
        </is>
      </c>
      <c>
        <v>KARAKOVA TR-5 35-15-L01081_A_91447202_91447202</v>
      </c>
      <c>
        <v>AG Pano Faz Sigorta Atığı</v>
      </c>
      <c>
        <v>Dağıtım-AG</v>
      </c>
      <c>
        <v>Uzun</v>
      </c>
      <c>
        <v>Şebeke işletmecisi</v>
      </c>
      <c>
        <v>Bildirimsiz</v>
      </c>
      <c>
        <is>
          <t>17.07.2023 07:46:03</t>
        </is>
      </c>
      <c>
        <is>
          <t>17.07.2023 09:31:18</t>
        </is>
      </c>
      <c>
        <v>1.754166666</v>
      </c>
      <c>
        <v>0</v>
      </c>
      <c>
        <v>0</v>
      </c>
      <c>
        <v>0</v>
      </c>
      <c>
        <v>3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15.100821690918867</v>
      </c>
      <c>
        <v>0</v>
      </c>
      <c>
        <v>16.319073165892025</v>
      </c>
      <c>
        <v>0</v>
      </c>
      <c>
        <v>0</v>
      </c>
      <c>
        <v>31.419894856810892</v>
      </c>
    </row>
    <row>
      <c>
        <v>2612248</v>
      </c>
      <c>
        <v>1</v>
      </c>
      <c>
        <is>
          <t>İZMİR</t>
        </is>
      </c>
      <c>
        <v>MENEMEN</v>
      </c>
      <c>
        <is>
          <t>Dağıtım Transformatörü</t>
        </is>
      </c>
      <c>
        <v>KOYUNDERE TR-19 (DM-2/21) 35-28-M00148_35-28-M00148_66525891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17.07.2023 20:27:00</t>
        </is>
      </c>
      <c>
        <is>
          <t>17.07.2023 21:58:46</t>
        </is>
      </c>
      <c>
        <v>1.529444444</v>
      </c>
      <c>
        <v>0</v>
      </c>
      <c>
        <v>0</v>
      </c>
      <c>
        <v>0</v>
      </c>
      <c>
        <v>0</v>
      </c>
      <c>
        <v>0</v>
      </c>
      <c>
        <v>5</v>
      </c>
      <c>
        <v>0</v>
      </c>
      <c>
        <v>3</v>
      </c>
      <c>
        <v>0</v>
      </c>
      <c>
        <v>0</v>
      </c>
      <c>
        <v>0</v>
      </c>
      <c>
        <v>0</v>
      </c>
      <c>
        <v>0</v>
      </c>
      <c>
        <v>56.53765320234673</v>
      </c>
      <c>
        <v>0</v>
      </c>
      <c>
        <v>333.63608537328884</v>
      </c>
      <c>
        <v>390.1737385756356</v>
      </c>
    </row>
    <row>
      <c>
        <v>2612165</v>
      </c>
      <c>
        <v>1</v>
      </c>
      <c>
        <is>
          <t>İZMİR</t>
        </is>
      </c>
      <c>
        <v>KARŞIYAKA</v>
      </c>
      <c>
        <is>
          <t>Dağıtım Transformatörü</t>
        </is>
      </c>
      <c>
        <v>K-4918 35-04-K04918_35-04-K04918_79552226</v>
      </c>
      <c>
        <v>AG Box / Sdk Abone Çıkış Sigorta Atığı</v>
      </c>
      <c>
        <v>Dağıtım-AG</v>
      </c>
      <c>
        <v>Uzun</v>
      </c>
      <c>
        <v>Şebeke işletmecisi</v>
      </c>
      <c>
        <v>Bildirimsiz</v>
      </c>
      <c>
        <is>
          <t>17.07.2023 18:34:02</t>
        </is>
      </c>
      <c>
        <is>
          <t>17.07.2023 19:50:37</t>
        </is>
      </c>
      <c>
        <v>1.276388888</v>
      </c>
      <c>
        <v>0</v>
      </c>
      <c>
        <v>176</v>
      </c>
      <c>
        <v>0</v>
      </c>
      <c>
        <v>0</v>
      </c>
      <c>
        <v>0</v>
      </c>
      <c>
        <v>12</v>
      </c>
      <c>
        <v>0</v>
      </c>
      <c>
        <v>0</v>
      </c>
      <c>
        <v>0</v>
      </c>
      <c>
        <v>64.45794851814141</v>
      </c>
      <c>
        <v>0</v>
      </c>
      <c>
        <v>0</v>
      </c>
      <c>
        <v>0</v>
      </c>
      <c>
        <v>16.07007478242392</v>
      </c>
      <c>
        <v>0</v>
      </c>
      <c>
        <v>0</v>
      </c>
      <c>
        <v>80.52802330056532</v>
      </c>
    </row>
    <row>
      <c>
        <v>2611169</v>
      </c>
      <c>
        <v>1</v>
      </c>
      <c>
        <is>
          <t>MANİSA</t>
        </is>
      </c>
      <c>
        <v>SELENDİ</v>
      </c>
      <c>
        <is>
          <t>Dağıtım Transformatörü</t>
        </is>
      </c>
      <c>
        <v>TEPEYNİHAN TR-2 45-81-M00242_45-81-M00242_2376638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17.07.2023 00:06:41</t>
        </is>
      </c>
      <c>
        <is>
          <t>17.07.2023 00:42:00</t>
        </is>
      </c>
      <c>
        <v>0.588611111</v>
      </c>
      <c>
        <v>0</v>
      </c>
      <c>
        <v>38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2.756371873904144</v>
      </c>
      <c>
        <v>0</v>
      </c>
      <c>
        <v>0</v>
      </c>
      <c>
        <v>0</v>
      </c>
      <c>
        <v>0.08783405261586222</v>
      </c>
      <c>
        <v>0</v>
      </c>
      <c>
        <v>0</v>
      </c>
      <c>
        <v>2.844205926520006</v>
      </c>
    </row>
    <row>
      <c>
        <v>2611810</v>
      </c>
      <c>
        <v>1</v>
      </c>
      <c>
        <is>
          <t>MANİSA</t>
        </is>
      </c>
      <c>
        <v>YUNUSEMRE</v>
      </c>
      <c>
        <is>
          <t>Dağıtım Transformatörü</t>
        </is>
      </c>
      <c>
        <v>MÜSLİH TR-1 45-71-M01562_45-71-M01562_2368624</v>
      </c>
      <c>
        <v>Şebeke Yenileme ve Kapasite Artışı Çalışması</v>
      </c>
      <c>
        <v>Dağıtım-AG</v>
      </c>
      <c>
        <v>Uzun</v>
      </c>
      <c>
        <v>Şebeke işletmecisi</v>
      </c>
      <c>
        <v>Bildirimli</v>
      </c>
      <c>
        <is>
          <t>17.07.2023 14:02:24</t>
        </is>
      </c>
      <c>
        <is>
          <t>17.07.2023 18:15:12</t>
        </is>
      </c>
      <c>
        <v>4.213333333</v>
      </c>
      <c>
        <v>0</v>
      </c>
      <c>
        <v>60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23.375598874854862</v>
      </c>
      <c>
        <v>0</v>
      </c>
      <c>
        <v>0</v>
      </c>
      <c>
        <v>0</v>
      </c>
      <c>
        <v>27.91325214696097</v>
      </c>
      <c>
        <v>0</v>
      </c>
      <c>
        <v>0</v>
      </c>
      <c>
        <v>51.28885102181583</v>
      </c>
    </row>
    <row>
      <c>
        <v>2611624</v>
      </c>
      <c>
        <v>1</v>
      </c>
      <c>
        <is>
          <t>MANİSA</t>
        </is>
      </c>
      <c>
        <v>TURGUTLU</v>
      </c>
      <c>
        <is>
          <t>DM</t>
        </is>
      </c>
      <c>
        <v>GÜNEY DM 45-83-L00130_DAĞMARMARA L07_2303291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17.07.2023 11:46:00</t>
        </is>
      </c>
      <c>
        <is>
          <t>17.07.2023 12:29:17</t>
        </is>
      </c>
      <c>
        <v>0.721388888</v>
      </c>
      <c>
        <v>1</v>
      </c>
      <c>
        <v>955</v>
      </c>
      <c>
        <v>26</v>
      </c>
      <c>
        <v>133</v>
      </c>
      <c>
        <v>3</v>
      </c>
      <c>
        <v>104</v>
      </c>
      <c>
        <v>0</v>
      </c>
      <c>
        <v>0</v>
      </c>
      <c>
        <v>0.17358948735333335</v>
      </c>
      <c>
        <v>91.16821177514939</v>
      </c>
      <c>
        <v>11.93534446797</v>
      </c>
      <c>
        <v>73.41505727068302</v>
      </c>
      <c>
        <v>3.6499381293829862</v>
      </c>
      <c>
        <v>41.06999401088105</v>
      </c>
      <c>
        <v>0</v>
      </c>
      <c>
        <v>0</v>
      </c>
      <c>
        <v>221.41213514141975</v>
      </c>
    </row>
    <row>
      <c>
        <v>2611375</v>
      </c>
      <c>
        <v>1</v>
      </c>
      <c>
        <is>
          <t>İZMİR</t>
        </is>
      </c>
      <c>
        <v>BAYRAKLI</v>
      </c>
      <c>
        <is>
          <t>Kullanıcı Bağlantı Hattı</t>
        </is>
      </c>
      <c>
        <v>K-3889 35-02-K03889_912478578_912478578</v>
      </c>
      <c>
        <v>Üçüncü Şahısların Vermiş Olduğu Hasarlar</v>
      </c>
      <c>
        <v>Dağıtım-AG</v>
      </c>
      <c>
        <v>Uzun</v>
      </c>
      <c>
        <v>Dışsal</v>
      </c>
      <c>
        <v>Bildirimsiz</v>
      </c>
      <c>
        <is>
          <t>17.07.2023 09:05:11</t>
        </is>
      </c>
      <c>
        <is>
          <t>17.07.2023 12:04:59</t>
        </is>
      </c>
      <c>
        <v>2.996666666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0.87169081562288</v>
      </c>
      <c>
        <v>0</v>
      </c>
      <c>
        <v>0</v>
      </c>
      <c>
        <v>0</v>
      </c>
      <c>
        <v>0</v>
      </c>
      <c>
        <v>0</v>
      </c>
      <c>
        <v>0</v>
      </c>
      <c>
        <v>0.87169081562288</v>
      </c>
    </row>
    <row>
      <c>
        <v>2612016</v>
      </c>
      <c>
        <v>1</v>
      </c>
      <c>
        <is>
          <t>İZMİR</t>
        </is>
      </c>
      <c>
        <v>ÇİĞLİ</v>
      </c>
      <c>
        <is>
          <t>TM Fideri</t>
        </is>
      </c>
      <c>
        <v>EBSO TM 35-09-A00001_EBSO-14 K46_2062843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17.07.2023 16:46:05</t>
        </is>
      </c>
      <c>
        <is>
          <t>17.07.2023 21:34:32</t>
        </is>
      </c>
      <c>
        <v>4.8075</v>
      </c>
      <c>
        <v>0</v>
      </c>
      <c>
        <v>8697</v>
      </c>
      <c>
        <v>0</v>
      </c>
      <c>
        <v>0</v>
      </c>
      <c>
        <v>0</v>
      </c>
      <c>
        <v>765</v>
      </c>
      <c>
        <v>0</v>
      </c>
      <c>
        <v>4</v>
      </c>
      <c>
        <v>0</v>
      </c>
      <c>
        <v>10362.90431362147</v>
      </c>
      <c>
        <v>0</v>
      </c>
      <c>
        <v>0</v>
      </c>
      <c>
        <v>0</v>
      </c>
      <c>
        <v>4390.184186732951</v>
      </c>
      <c>
        <v>0</v>
      </c>
      <c>
        <v>168.89346756196343</v>
      </c>
      <c>
        <v>14921.981967916385</v>
      </c>
    </row>
    <row>
      <c>
        <v>2611332</v>
      </c>
      <c>
        <v>1</v>
      </c>
      <c>
        <is>
          <t>İZMİR</t>
        </is>
      </c>
      <c>
        <v>KARABAĞLAR</v>
      </c>
      <c>
        <is>
          <t>AG Fideri</t>
        </is>
      </c>
      <c>
        <v>K-2881 35-01-K02881_C_56352582_56352582</v>
      </c>
      <c>
        <v>Hırsızlık</v>
      </c>
      <c>
        <v>Dağıtım-AG</v>
      </c>
      <c>
        <v>Uzun</v>
      </c>
      <c>
        <v>Dışsal</v>
      </c>
      <c>
        <v>Bildirimsiz</v>
      </c>
      <c>
        <is>
          <t>17.07.2023 08:13:18</t>
        </is>
      </c>
      <c>
        <is>
          <t>17.07.2023 17:28:21</t>
        </is>
      </c>
      <c>
        <v>9.250833333</v>
      </c>
      <c>
        <v>0</v>
      </c>
      <c>
        <v>86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209.05614942122025</v>
      </c>
      <c>
        <v>0</v>
      </c>
      <c>
        <v>0</v>
      </c>
      <c>
        <v>0</v>
      </c>
      <c>
        <v>62.910911569170004</v>
      </c>
      <c>
        <v>0</v>
      </c>
      <c>
        <v>0</v>
      </c>
      <c>
        <v>271.9670609903903</v>
      </c>
    </row>
    <row>
      <c>
        <v>2611664</v>
      </c>
      <c>
        <v>1</v>
      </c>
      <c>
        <is>
          <t>İZMİR</t>
        </is>
      </c>
      <c>
        <v>KONAK</v>
      </c>
      <c>
        <is>
          <t>Saha Dağıtım Kutusu (SDK)</t>
        </is>
      </c>
      <c>
        <v>K-442 35-01-K00442_C E1_5922342</v>
      </c>
      <c>
        <v>AG Pano Faz Sigorta Atığı</v>
      </c>
      <c>
        <v>Dağıtım-AG</v>
      </c>
      <c>
        <v>Uzun</v>
      </c>
      <c>
        <v>Şebeke işletmecisi</v>
      </c>
      <c>
        <v>Bildirimsiz</v>
      </c>
      <c>
        <is>
          <t>17.07.2023 12:19:08</t>
        </is>
      </c>
      <c>
        <is>
          <t>17.07.2023 13:56:36</t>
        </is>
      </c>
      <c>
        <v>1.624444444</v>
      </c>
      <c>
        <v>0</v>
      </c>
      <c>
        <v>191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69.56494089587726</v>
      </c>
      <c>
        <v>0</v>
      </c>
      <c>
        <v>0</v>
      </c>
      <c>
        <v>0</v>
      </c>
      <c>
        <v>0</v>
      </c>
      <c>
        <v>0</v>
      </c>
      <c>
        <v>0</v>
      </c>
      <c>
        <v>69.56494089587726</v>
      </c>
    </row>
    <row>
      <c>
        <v>2611494</v>
      </c>
      <c>
        <v>2</v>
      </c>
      <c>
        <is>
          <t>İZMİR</t>
        </is>
      </c>
      <c>
        <v>TİRE</v>
      </c>
      <c>
        <is>
          <t>Dağıtım Transformatörü</t>
        </is>
      </c>
      <c>
        <v>TOPARLAR KARŞI MAH.TR-2 35-29-L00324_35-29-L00324_2375083</v>
      </c>
      <c>
        <v>AG Yük Ayırıcı Arızası</v>
      </c>
      <c>
        <v>Dağıtım-AG</v>
      </c>
      <c>
        <v>Uzun</v>
      </c>
      <c>
        <v>Şebeke işletmecisi</v>
      </c>
      <c>
        <v>Bildirimsiz</v>
      </c>
      <c>
        <is>
          <t>17.07.2023 12:47:18</t>
        </is>
      </c>
      <c>
        <is>
          <t>17.07.2023 12:55:30</t>
        </is>
      </c>
      <c>
        <v>0.136666666</v>
      </c>
      <c>
        <v>0</v>
      </c>
      <c>
        <v>21</v>
      </c>
      <c>
        <v>0</v>
      </c>
      <c>
        <v>17</v>
      </c>
      <c>
        <v>0</v>
      </c>
      <c>
        <v>5</v>
      </c>
      <c>
        <v>0</v>
      </c>
      <c>
        <v>0</v>
      </c>
      <c>
        <v>0</v>
      </c>
      <c>
        <v>0.31248383383899575</v>
      </c>
      <c>
        <v>0</v>
      </c>
      <c>
        <v>3.0396693259172984</v>
      </c>
      <c>
        <v>0</v>
      </c>
      <c>
        <v>0.521924349733502</v>
      </c>
      <c>
        <v>0</v>
      </c>
      <c>
        <v>0</v>
      </c>
      <c>
        <v>3.8740775094897963</v>
      </c>
    </row>
    <row>
      <c>
        <v>2611873</v>
      </c>
      <c>
        <v>1</v>
      </c>
      <c>
        <is>
          <t>İZMİR</t>
        </is>
      </c>
      <c>
        <v>BORNOVA</v>
      </c>
      <c>
        <is>
          <t>TM Fideri</t>
        </is>
      </c>
      <c>
        <v>IŞIKLAR TM 35-02-A00006_BOĞAZİÇİ-1 M04_2307645</v>
      </c>
      <c>
        <v>Üçüncü Şahısların Vermiş Olduğu Hasarlar</v>
      </c>
      <c>
        <v>Dağıtım-OG</v>
      </c>
      <c>
        <v>Uzun</v>
      </c>
      <c>
        <v>Dışsal</v>
      </c>
      <c>
        <v>Bildirimsiz</v>
      </c>
      <c>
        <is>
          <t>17.07.2023 14:48:25</t>
        </is>
      </c>
      <c>
        <is>
          <t>17.07.2023 15:30:50</t>
        </is>
      </c>
      <c>
        <v>0.706944444</v>
      </c>
      <c>
        <v>0</v>
      </c>
      <c>
        <v>2344</v>
      </c>
      <c>
        <v>0</v>
      </c>
      <c>
        <v>0</v>
      </c>
      <c>
        <v>4</v>
      </c>
      <c>
        <v>626</v>
      </c>
      <c>
        <v>1</v>
      </c>
      <c>
        <v>22</v>
      </c>
      <c>
        <v>0</v>
      </c>
      <c>
        <v>508.41089497331546</v>
      </c>
      <c>
        <v>0</v>
      </c>
      <c>
        <v>0</v>
      </c>
      <c>
        <v>159.77497818136789</v>
      </c>
      <c>
        <v>900.4689936699517</v>
      </c>
      <c>
        <v>25.27240498542374</v>
      </c>
      <c>
        <v>844.2001830968212</v>
      </c>
      <c>
        <v>2438.12745490688</v>
      </c>
    </row>
    <row>
      <c>
        <v>2611656</v>
      </c>
      <c>
        <v>2</v>
      </c>
      <c>
        <is>
          <t>MANİSA</t>
        </is>
      </c>
      <c>
        <v>YUNUSEMRE</v>
      </c>
      <c>
        <is>
          <t>Dağıtım Transformatörü</t>
        </is>
      </c>
      <c>
        <v>DM-13/02 45-71-M00330_45-71-M00330_72050163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17.07.2023 13:00:06</t>
        </is>
      </c>
      <c>
        <is>
          <t>17.07.2023 15:48:11</t>
        </is>
      </c>
      <c>
        <v>2.801388888</v>
      </c>
      <c>
        <v>0</v>
      </c>
      <c>
        <v>823</v>
      </c>
      <c>
        <v>0</v>
      </c>
      <c>
        <v>0</v>
      </c>
      <c>
        <v>0</v>
      </c>
      <c>
        <v>72</v>
      </c>
      <c>
        <v>0</v>
      </c>
      <c>
        <v>0</v>
      </c>
      <c>
        <v>0</v>
      </c>
      <c>
        <v>599.0666762608905</v>
      </c>
      <c>
        <v>0</v>
      </c>
      <c>
        <v>0</v>
      </c>
      <c>
        <v>0</v>
      </c>
      <c>
        <v>607.8078827723156</v>
      </c>
      <c>
        <v>0</v>
      </c>
      <c>
        <v>0</v>
      </c>
      <c>
        <v>1206.874559033206</v>
      </c>
    </row>
    <row>
      <c>
        <v>2611309</v>
      </c>
      <c>
        <v>1</v>
      </c>
      <c>
        <is>
          <t>MANİSA</t>
        </is>
      </c>
      <c>
        <v>YUNUSEMRE</v>
      </c>
      <c>
        <is>
          <t>KÖK</t>
        </is>
      </c>
      <c>
        <v>SİYEKLİ KÖK 45-71-M00185_DAĞYENİCE M07_72256967</v>
      </c>
      <c>
        <v>Şebeke Yenileme ve Kapasite Artışı Çalışması</v>
      </c>
      <c>
        <v>Dağıtım-OG</v>
      </c>
      <c>
        <v>Uzun</v>
      </c>
      <c>
        <v>Şebeke işletmecisi</v>
      </c>
      <c>
        <v>Bildirimli</v>
      </c>
      <c>
        <is>
          <t>17.07.2023 07:25:41</t>
        </is>
      </c>
      <c>
        <is>
          <t>17.07.2023 14:34:24</t>
        </is>
      </c>
      <c>
        <v>7.145277777</v>
      </c>
      <c>
        <v>7</v>
      </c>
      <c>
        <v>1189</v>
      </c>
      <c>
        <v>4</v>
      </c>
      <c>
        <v>3</v>
      </c>
      <c>
        <v>3</v>
      </c>
      <c>
        <v>85</v>
      </c>
      <c>
        <v>0</v>
      </c>
      <c>
        <v>0</v>
      </c>
      <c>
        <v>11.14575690338834</v>
      </c>
      <c>
        <v>976.8618698774646</v>
      </c>
      <c>
        <v>188.21743534365703</v>
      </c>
      <c>
        <v>31.514533054362463</v>
      </c>
      <c>
        <v>299.0775221272184</v>
      </c>
      <c>
        <v>168.85948335011742</v>
      </c>
      <c>
        <v>0</v>
      </c>
      <c>
        <v>0</v>
      </c>
      <c>
        <v>1675.6766006562084</v>
      </c>
    </row>
    <row>
      <c>
        <v>2611850</v>
      </c>
      <c>
        <v>1</v>
      </c>
      <c>
        <is>
          <t>MANİSA</t>
        </is>
      </c>
      <c>
        <v>ŞEHZADELER</v>
      </c>
      <c>
        <is>
          <t>KÖK</t>
        </is>
      </c>
      <c>
        <v>HAMZABEYLİ KÖK 45-71-M00071_TR4-TR5 M07_2318885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17.07.2023 14:36:50</t>
        </is>
      </c>
      <c>
        <is>
          <t>17.07.2023 15:27:25</t>
        </is>
      </c>
      <c>
        <v>0.843055555</v>
      </c>
      <c>
        <v>0</v>
      </c>
      <c>
        <v>74</v>
      </c>
      <c>
        <v>0</v>
      </c>
      <c>
        <v>14</v>
      </c>
      <c>
        <v>0</v>
      </c>
      <c>
        <v>4</v>
      </c>
      <c>
        <v>0</v>
      </c>
      <c>
        <v>0</v>
      </c>
      <c>
        <v>0</v>
      </c>
      <c>
        <v>19.549216288137764</v>
      </c>
      <c>
        <v>0</v>
      </c>
      <c>
        <v>41.61482432910088</v>
      </c>
      <c>
        <v>0</v>
      </c>
      <c>
        <v>3.3163975757666138</v>
      </c>
      <c>
        <v>0</v>
      </c>
      <c>
        <v>0</v>
      </c>
      <c>
        <v>64.48043819300526</v>
      </c>
    </row>
    <row>
      <c>
        <v>2611189</v>
      </c>
      <c>
        <v>1</v>
      </c>
      <c>
        <is>
          <t>İZMİR</t>
        </is>
      </c>
      <c>
        <v>MENDERES</v>
      </c>
      <c>
        <is>
          <t>OG Fideri</t>
        </is>
      </c>
      <c>
        <v>DEVELİ TR-5 35-22-M00287_DIREK TIPI TRAFO HUCRESI H01_2046531</v>
      </c>
      <c>
        <v>OG Ayırıcı Arızası</v>
      </c>
      <c>
        <v>Dağıtım-OG</v>
      </c>
      <c>
        <v>Uzun</v>
      </c>
      <c>
        <v>Şebeke işletmecisi</v>
      </c>
      <c>
        <v>Bildirimsiz</v>
      </c>
      <c>
        <is>
          <t>17.07.2023 00:53:31</t>
        </is>
      </c>
      <c>
        <is>
          <t>17.07.2023 01:28:07</t>
        </is>
      </c>
      <c>
        <v>0.576666666</v>
      </c>
      <c>
        <v>0</v>
      </c>
      <c>
        <v>46</v>
      </c>
      <c>
        <v>0</v>
      </c>
      <c>
        <v>7</v>
      </c>
      <c>
        <v>0</v>
      </c>
      <c>
        <v>1</v>
      </c>
      <c>
        <v>0</v>
      </c>
      <c>
        <v>0</v>
      </c>
      <c>
        <v>0</v>
      </c>
      <c>
        <v>20.84880589517609</v>
      </c>
      <c>
        <v>0</v>
      </c>
      <c>
        <v>3.361940198744506</v>
      </c>
      <c>
        <v>0</v>
      </c>
      <c>
        <v>0.21311086378032623</v>
      </c>
      <c>
        <v>0</v>
      </c>
      <c>
        <v>0</v>
      </c>
      <c>
        <v>24.42385695770092</v>
      </c>
    </row>
    <row>
      <c>
        <v>2611787</v>
      </c>
      <c>
        <v>1</v>
      </c>
      <c>
        <is>
          <t>İZMİR</t>
        </is>
      </c>
      <c>
        <v>ALİAĞA</v>
      </c>
      <c>
        <is>
          <t>OG Fideri</t>
        </is>
      </c>
      <c>
        <v>HELVACI DM-2 35-17-M00359_HatBaşıAyırıcı_67182223 M04_67182223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17.07.2023 13:32:26</t>
        </is>
      </c>
      <c>
        <is>
          <t>17.07.2023 19:58:12</t>
        </is>
      </c>
      <c>
        <v>6.429444444</v>
      </c>
      <c>
        <v>0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6.248875574109919</v>
      </c>
      <c>
        <v>0</v>
      </c>
      <c>
        <v>0</v>
      </c>
      <c>
        <v>0</v>
      </c>
      <c>
        <v>6.248875574109919</v>
      </c>
    </row>
    <row>
      <c>
        <v>2611289</v>
      </c>
      <c>
        <v>1</v>
      </c>
      <c>
        <is>
          <t>İZMİR</t>
        </is>
      </c>
      <c>
        <v>SELÇUK</v>
      </c>
      <c>
        <is>
          <t>OG Fideri</t>
        </is>
      </c>
      <c>
        <v>DM-2/TR-10 35-13-L00051_DAĞITIM TRAFO DM-2/TR-10 L03_74769154</v>
      </c>
      <c>
        <v>OG Kesici Arızası</v>
      </c>
      <c>
        <v>Dağıtım-OG</v>
      </c>
      <c>
        <v>Uzun</v>
      </c>
      <c>
        <v>Şebeke işletmecisi</v>
      </c>
      <c>
        <v>Bildirimsiz</v>
      </c>
      <c>
        <is>
          <t>17.07.2023 05:27:24</t>
        </is>
      </c>
      <c>
        <is>
          <t>17.07.2023 09:47:55</t>
        </is>
      </c>
      <c>
        <v>4.341944444</v>
      </c>
      <c>
        <v>0</v>
      </c>
      <c>
        <v>263</v>
      </c>
      <c>
        <v>0</v>
      </c>
      <c>
        <v>0</v>
      </c>
      <c>
        <v>0</v>
      </c>
      <c>
        <v>6</v>
      </c>
      <c>
        <v>0</v>
      </c>
      <c>
        <v>0</v>
      </c>
      <c>
        <v>0</v>
      </c>
      <c>
        <v>222.89457859088193</v>
      </c>
      <c>
        <v>0</v>
      </c>
      <c>
        <v>0</v>
      </c>
      <c>
        <v>0</v>
      </c>
      <c>
        <v>19.647435468423456</v>
      </c>
      <c>
        <v>0</v>
      </c>
      <c>
        <v>0</v>
      </c>
      <c>
        <v>242.5420140593054</v>
      </c>
    </row>
    <row>
      <c>
        <v>2611538</v>
      </c>
      <c>
        <v>1</v>
      </c>
      <c>
        <is>
          <t>İZMİR</t>
        </is>
      </c>
      <c>
        <v>TORBALI</v>
      </c>
      <c>
        <is>
          <t>AG Fideri</t>
        </is>
      </c>
      <c>
        <v>ŞEHİTLER TR-2 35-26-L00162_C_91148770_91148770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17.07.2023 10:45:11</t>
        </is>
      </c>
      <c>
        <is>
          <t>17.07.2023 14:59:41</t>
        </is>
      </c>
      <c>
        <v>4.241666666</v>
      </c>
      <c>
        <v>0</v>
      </c>
      <c>
        <v>24</v>
      </c>
      <c>
        <v>0</v>
      </c>
      <c>
        <v>6</v>
      </c>
      <c>
        <v>0</v>
      </c>
      <c>
        <v>2</v>
      </c>
      <c>
        <v>0</v>
      </c>
      <c>
        <v>0</v>
      </c>
      <c>
        <v>0</v>
      </c>
      <c>
        <v>25.41820699894745</v>
      </c>
      <c>
        <v>0</v>
      </c>
      <c>
        <v>122.87272527898743</v>
      </c>
      <c>
        <v>0</v>
      </c>
      <c>
        <v>18.289024963724874</v>
      </c>
      <c>
        <v>0</v>
      </c>
      <c>
        <v>0</v>
      </c>
      <c>
        <v>166.57995724165974</v>
      </c>
    </row>
    <row>
      <c>
        <v>2611501</v>
      </c>
      <c>
        <v>1</v>
      </c>
      <c>
        <is>
          <t>İZMİR</t>
        </is>
      </c>
      <c>
        <v>BORNOVA</v>
      </c>
      <c>
        <is>
          <t>Kullanıcı Bağlantı Hattı</t>
        </is>
      </c>
      <c>
        <v>K-1081 35-02-K01081_913014378_913014378</v>
      </c>
      <c>
        <v>AG Box / Sdk Abone Çıkış Sigorta Atığı</v>
      </c>
      <c>
        <v>Dağıtım-AG</v>
      </c>
      <c>
        <v>Uzun</v>
      </c>
      <c>
        <v>Şebeke işletmecisi</v>
      </c>
      <c>
        <v>Bildirimsiz</v>
      </c>
      <c>
        <is>
          <t>17.07.2023 10:05:07</t>
        </is>
      </c>
      <c>
        <is>
          <t>17.07.2023 11:13:09</t>
        </is>
      </c>
      <c>
        <v>1.133888888</v>
      </c>
      <c>
        <v>0</v>
      </c>
      <c>
        <v>5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1.153971062033482</v>
      </c>
      <c>
        <v>0</v>
      </c>
      <c>
        <v>0</v>
      </c>
      <c>
        <v>0</v>
      </c>
      <c>
        <v>2.1294626131048244</v>
      </c>
      <c>
        <v>0</v>
      </c>
      <c>
        <v>0</v>
      </c>
      <c>
        <v>3.2834336751383066</v>
      </c>
    </row>
    <row>
      <c>
        <v>2611146</v>
      </c>
      <c>
        <v>1</v>
      </c>
      <c>
        <is>
          <t>MANİSA</t>
        </is>
      </c>
      <c>
        <v>TURGUTLU</v>
      </c>
      <c>
        <is>
          <t>DM</t>
        </is>
      </c>
      <c>
        <v>DERBENT İM-DM 45-83-A00004_15.8 TRF GİRİŞ L01_2097288</v>
      </c>
      <c>
        <v>Şebeke Bakım Çalışması</v>
      </c>
      <c>
        <v>Dağıtım-OG</v>
      </c>
      <c>
        <v>Uzun</v>
      </c>
      <c>
        <v>Şebeke işletmecisi</v>
      </c>
      <c>
        <v>Bildirimli</v>
      </c>
      <c>
        <is>
          <t>17.07.2023 00:02:00</t>
        </is>
      </c>
      <c>
        <is>
          <t>17.07.2023 07:02:12</t>
        </is>
      </c>
      <c>
        <v>7.003333333</v>
      </c>
      <c>
        <v>25</v>
      </c>
      <c>
        <v>4295</v>
      </c>
      <c>
        <v>351</v>
      </c>
      <c>
        <v>456</v>
      </c>
      <c>
        <v>83</v>
      </c>
      <c>
        <v>459</v>
      </c>
      <c>
        <v>4</v>
      </c>
      <c>
        <v>0</v>
      </c>
      <c>
        <v>79.02474405893709</v>
      </c>
      <c>
        <v>4137.315710528684</v>
      </c>
      <c>
        <v>3545.255856428763</v>
      </c>
      <c>
        <v>3839.7882816159636</v>
      </c>
      <c>
        <v>1025.851737443121</v>
      </c>
      <c>
        <v>1243.47298109079</v>
      </c>
      <c>
        <v>795.7765193434285</v>
      </c>
      <c>
        <v>0</v>
      </c>
      <c>
        <v>14666.485830509688</v>
      </c>
    </row>
    <row>
      <c>
        <v>2611352</v>
      </c>
      <c>
        <v>1</v>
      </c>
      <c>
        <is>
          <t>MANİSA</t>
        </is>
      </c>
      <c>
        <v>SARIGÖL</v>
      </c>
      <c>
        <is>
          <t>Kullanıcı Bağlantı Hattı</t>
        </is>
      </c>
      <c>
        <v>TIRAZLAR TR-3 45-79-M00078_950094117_950094117</v>
      </c>
      <c>
        <v>AG Branşman Yeraltı Kablo Arızası</v>
      </c>
      <c>
        <v>Dağıtım-AG</v>
      </c>
      <c>
        <v>Uzun</v>
      </c>
      <c>
        <v>Şebeke işletmecisi</v>
      </c>
      <c>
        <v>Bildirimsiz</v>
      </c>
      <c>
        <is>
          <t>17.07.2023 08:39:38</t>
        </is>
      </c>
      <c>
        <is>
          <t>17.07.2023 09:42:56</t>
        </is>
      </c>
      <c>
        <v>1.055</v>
      </c>
      <c>
        <v>0</v>
      </c>
      <c>
        <v>1</v>
      </c>
      <c>
        <v>0</v>
      </c>
      <c>
        <v>4</v>
      </c>
      <c>
        <v>0</v>
      </c>
      <c>
        <v>0</v>
      </c>
      <c>
        <v>0</v>
      </c>
      <c>
        <v>0</v>
      </c>
      <c>
        <v>0</v>
      </c>
      <c>
        <v>0.23531784674</v>
      </c>
      <c>
        <v>0</v>
      </c>
      <c>
        <v>34.561907592388565</v>
      </c>
      <c>
        <v>0</v>
      </c>
      <c>
        <v>0</v>
      </c>
      <c>
        <v>0</v>
      </c>
      <c>
        <v>0</v>
      </c>
      <c>
        <v>34.79722543912857</v>
      </c>
    </row>
    <row>
      <c>
        <v>2612334</v>
      </c>
      <c>
        <v>1</v>
      </c>
      <c>
        <is>
          <t>MANİSA</t>
        </is>
      </c>
      <c>
        <v>SALİHLİ</v>
      </c>
      <c>
        <is>
          <t>AG Fideri</t>
        </is>
      </c>
      <c>
        <v>DURASILLI TR-5 45-78-M01116_C_91063717_91063717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17.07.2023 22:19:00</t>
        </is>
      </c>
      <c>
        <is>
          <t>17.07.2023 23:00:24</t>
        </is>
      </c>
      <c>
        <v>0.69</v>
      </c>
      <c>
        <v>0</v>
      </c>
      <c>
        <v>47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6.6077008444249365</v>
      </c>
      <c>
        <v>0</v>
      </c>
      <c>
        <v>0</v>
      </c>
      <c>
        <v>0</v>
      </c>
      <c>
        <v>0.027131301637902002</v>
      </c>
      <c>
        <v>0</v>
      </c>
      <c>
        <v>0</v>
      </c>
      <c>
        <v>6.6348321460628386</v>
      </c>
    </row>
    <row>
      <c>
        <v>2612085</v>
      </c>
      <c>
        <v>1</v>
      </c>
      <c>
        <is>
          <t>İZMİR</t>
        </is>
      </c>
      <c>
        <v>ÇEŞME</v>
      </c>
      <c>
        <is>
          <t>AG Fideri</t>
        </is>
      </c>
      <c>
        <v>L-336 REİSDERE 35-18-L00336_11477674_56355320_56355320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17.07.2023 17:46:47</t>
        </is>
      </c>
      <c>
        <is>
          <t>17.07.2023 18:57:14</t>
        </is>
      </c>
      <c>
        <v>1.174166666</v>
      </c>
      <c>
        <v>0</v>
      </c>
      <c>
        <v>85</v>
      </c>
      <c>
        <v>0</v>
      </c>
      <c>
        <v>0</v>
      </c>
      <c>
        <v>0</v>
      </c>
      <c>
        <v>12</v>
      </c>
      <c>
        <v>0</v>
      </c>
      <c>
        <v>0</v>
      </c>
      <c>
        <v>0</v>
      </c>
      <c>
        <v>30.047894844561117</v>
      </c>
      <c>
        <v>0</v>
      </c>
      <c>
        <v>0</v>
      </c>
      <c>
        <v>0</v>
      </c>
      <c>
        <v>31.26723387470869</v>
      </c>
      <c>
        <v>0</v>
      </c>
      <c>
        <v>0</v>
      </c>
      <c>
        <v>61.31512871926981</v>
      </c>
    </row>
    <row>
      <c>
        <v>2612815</v>
      </c>
      <c>
        <v>1</v>
      </c>
      <c>
        <is>
          <t>MANİSA</t>
        </is>
      </c>
      <c>
        <v>GÖRDES</v>
      </c>
      <c>
        <is>
          <t>KÖK</t>
        </is>
      </c>
      <c>
        <v>ÇİÇEKLİ KÖK 45-75-M00070_META ÖZEL M07_2308352</v>
      </c>
      <c>
        <v>Şebeke Yenileme ve Kapasite Artışı Çalışması</v>
      </c>
      <c>
        <v>Dağıtım-OG</v>
      </c>
      <c>
        <v>Uzun</v>
      </c>
      <c>
        <v>Şebeke işletmecisi</v>
      </c>
      <c>
        <v>Bildirimli</v>
      </c>
      <c>
        <is>
          <t>18.07.2023 12:21:40</t>
        </is>
      </c>
      <c>
        <is>
          <t>18.07.2023 14:18:38</t>
        </is>
      </c>
      <c>
        <v>1.949444444</v>
      </c>
      <c>
        <v>0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42.378071854992896</v>
      </c>
      <c>
        <v>0</v>
      </c>
      <c>
        <v>0</v>
      </c>
      <c>
        <v>0</v>
      </c>
      <c>
        <v>42.378071854992896</v>
      </c>
    </row>
    <row>
      <c>
        <v>2613525</v>
      </c>
      <c>
        <v>1</v>
      </c>
      <c>
        <is>
          <t>MANİSA</t>
        </is>
      </c>
      <c>
        <v>SALİHLİ</v>
      </c>
      <c>
        <is>
          <t>OG Fideri</t>
        </is>
      </c>
      <c>
        <v>KARAPINAR İM 45-78-A00002_HatBaşıAyırıcı_53139294 M05_53139294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18.07.2023 22:58:09</t>
        </is>
      </c>
      <c>
        <is>
          <t>19.07.2023 02:23:14</t>
        </is>
      </c>
      <c>
        <v>3.418055555</v>
      </c>
      <c>
        <v>0</v>
      </c>
      <c>
        <v>0</v>
      </c>
      <c>
        <v>11</v>
      </c>
      <c>
        <v>0</v>
      </c>
      <c>
        <v>10</v>
      </c>
      <c>
        <v>0</v>
      </c>
      <c>
        <v>0</v>
      </c>
      <c>
        <v>0</v>
      </c>
      <c>
        <v>0</v>
      </c>
      <c>
        <v>0</v>
      </c>
      <c>
        <v>146.16610756958278</v>
      </c>
      <c>
        <v>0</v>
      </c>
      <c>
        <v>31.294876977778827</v>
      </c>
      <c>
        <v>0</v>
      </c>
      <c>
        <v>0</v>
      </c>
      <c>
        <v>0</v>
      </c>
      <c>
        <v>177.4609845473616</v>
      </c>
    </row>
    <row>
      <c>
        <v>2613502</v>
      </c>
      <c>
        <v>1</v>
      </c>
      <c>
        <is>
          <t>İZMİR</t>
        </is>
      </c>
      <c>
        <v>BERGAMA</v>
      </c>
      <c>
        <is>
          <t>DM</t>
        </is>
      </c>
      <c>
        <v>TIRMANLAR DM 35-16-M00171_TIRMANLAR M03_72041582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18.07.2023 22:25:07</t>
        </is>
      </c>
      <c>
        <is>
          <t>18.07.2023 23:38:30</t>
        </is>
      </c>
      <c>
        <v>1.223055555</v>
      </c>
      <c>
        <v>1</v>
      </c>
      <c>
        <v>470</v>
      </c>
      <c>
        <v>4</v>
      </c>
      <c>
        <v>7</v>
      </c>
      <c>
        <v>3</v>
      </c>
      <c>
        <v>67</v>
      </c>
      <c>
        <v>0</v>
      </c>
      <c>
        <v>0</v>
      </c>
      <c>
        <v>0.06233820994930725</v>
      </c>
      <c>
        <v>50.95147624127337</v>
      </c>
      <c>
        <v>2.510168781017027</v>
      </c>
      <c>
        <v>3.175029311191791</v>
      </c>
      <c>
        <v>5.695113209237951</v>
      </c>
      <c>
        <v>21.541742328373417</v>
      </c>
      <c>
        <v>0</v>
      </c>
      <c>
        <v>0</v>
      </c>
      <c>
        <v>83.93586808104287</v>
      </c>
    </row>
    <row>
      <c>
        <v>2612652</v>
      </c>
      <c>
        <v>1</v>
      </c>
      <c>
        <is>
          <t>İZMİR</t>
        </is>
      </c>
      <c>
        <v>SELÇUK</v>
      </c>
      <c>
        <is>
          <t>DM</t>
        </is>
      </c>
      <c>
        <v>BELEVİ İM 35-13-A00002_BELEVİ OTOBAN SULAMA L01_2313338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18.07.2023 10:21:50</t>
        </is>
      </c>
      <c>
        <is>
          <t>18.07.2023 12:04:12</t>
        </is>
      </c>
      <c>
        <v>1.706111111</v>
      </c>
      <c>
        <v>1</v>
      </c>
      <c>
        <v>0</v>
      </c>
      <c>
        <v>52</v>
      </c>
      <c>
        <v>18</v>
      </c>
      <c>
        <v>35</v>
      </c>
      <c>
        <v>10</v>
      </c>
      <c>
        <v>1</v>
      </c>
      <c>
        <v>0</v>
      </c>
      <c>
        <v>1.2923902788511588</v>
      </c>
      <c>
        <v>0</v>
      </c>
      <c>
        <v>1665.1283502484896</v>
      </c>
      <c>
        <v>53.18703347152582</v>
      </c>
      <c>
        <v>891.0084658218162</v>
      </c>
      <c>
        <v>30.766121844605166</v>
      </c>
      <c>
        <v>215.60687836768648</v>
      </c>
      <c>
        <v>0</v>
      </c>
      <c>
        <v>2856.9892400329745</v>
      </c>
    </row>
    <row>
      <c>
        <v>2612546</v>
      </c>
      <c>
        <v>1</v>
      </c>
      <c>
        <is>
          <t>İZMİR</t>
        </is>
      </c>
      <c>
        <v>KARABURUN</v>
      </c>
      <c>
        <is>
          <t>DM</t>
        </is>
      </c>
      <c>
        <v>MORDOĞAN İM 35-21-A00002_İSKELE L03_2314080</v>
      </c>
      <c>
        <v>Şebeke Yenileme ve Kapasite Artışı Çalışması</v>
      </c>
      <c>
        <v>Dağıtım-OG</v>
      </c>
      <c>
        <v>Uzun</v>
      </c>
      <c>
        <v>Şebeke işletmecisi</v>
      </c>
      <c>
        <v>Bildirimli</v>
      </c>
      <c>
        <is>
          <t>18.07.2023 09:09:58</t>
        </is>
      </c>
      <c>
        <is>
          <t>18.07.2023 18:54:14</t>
        </is>
      </c>
      <c>
        <v>9.737777777</v>
      </c>
      <c>
        <v>1</v>
      </c>
      <c>
        <v>3311</v>
      </c>
      <c>
        <v>0</v>
      </c>
      <c>
        <v>37</v>
      </c>
      <c>
        <v>9</v>
      </c>
      <c>
        <v>348</v>
      </c>
      <c>
        <v>0</v>
      </c>
      <c>
        <v>0</v>
      </c>
      <c>
        <v>70.7207835819529</v>
      </c>
      <c>
        <v>6746.600738514302</v>
      </c>
      <c>
        <v>0</v>
      </c>
      <c>
        <v>198.66475858131787</v>
      </c>
      <c>
        <v>1383.7903432224186</v>
      </c>
      <c>
        <v>6282.203584180056</v>
      </c>
      <c>
        <v>0</v>
      </c>
      <c>
        <v>0</v>
      </c>
      <c>
        <v>14681.980208080047</v>
      </c>
    </row>
    <row>
      <c>
        <v>2613007</v>
      </c>
      <c>
        <v>1</v>
      </c>
      <c>
        <is>
          <t>İZMİR</t>
        </is>
      </c>
      <c>
        <v>ÖDEMİŞ</v>
      </c>
      <c>
        <is>
          <t>KÖK</t>
        </is>
      </c>
      <c>
        <v>YALLIOĞLU KÖK 35-15-L00361_YENİKÖY L02_66935957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18.07.2023 15:08:04</t>
        </is>
      </c>
      <c>
        <is>
          <t>18.07.2023 15:13:40</t>
        </is>
      </c>
      <c>
        <v>0.093333333</v>
      </c>
      <c>
        <v>2</v>
      </c>
      <c>
        <v>341</v>
      </c>
      <c>
        <v>23</v>
      </c>
      <c>
        <v>86</v>
      </c>
      <c>
        <v>5</v>
      </c>
      <c>
        <v>70</v>
      </c>
      <c>
        <v>0</v>
      </c>
      <c>
        <v>0</v>
      </c>
      <c>
        <v>0.156527548121784</v>
      </c>
      <c>
        <v>8.478465737314393</v>
      </c>
      <c>
        <v>11.10960212720876</v>
      </c>
      <c>
        <v>31.88875522913749</v>
      </c>
      <c>
        <v>0.9691577352145362</v>
      </c>
      <c>
        <v>10.074263166880263</v>
      </c>
      <c>
        <v>0</v>
      </c>
      <c>
        <v>0</v>
      </c>
      <c>
        <v>62.67677154387723</v>
      </c>
    </row>
    <row>
      <c>
        <v>2613339</v>
      </c>
      <c>
        <v>1</v>
      </c>
      <c>
        <is>
          <t>İZMİR</t>
        </is>
      </c>
      <c>
        <v>BORNOVA</v>
      </c>
      <c>
        <is>
          <t>OG Fideri</t>
        </is>
      </c>
      <c>
        <v>K-1497 35-02-K01497_TRAFO K03_2324569</v>
      </c>
      <c>
        <v>OG Kademe Ayarı</v>
      </c>
      <c>
        <v>Dağıtım-OG</v>
      </c>
      <c>
        <v>Uzun</v>
      </c>
      <c>
        <v>Şebeke işletmecisi</v>
      </c>
      <c>
        <v>Bildirimsiz</v>
      </c>
      <c>
        <is>
          <t>18.07.2023 20:25:25</t>
        </is>
      </c>
      <c>
        <is>
          <t>18.07.2023 20:31:01</t>
        </is>
      </c>
      <c>
        <v>0.093333333</v>
      </c>
      <c>
        <v>0</v>
      </c>
      <c>
        <v>895</v>
      </c>
      <c>
        <v>0</v>
      </c>
      <c>
        <v>0</v>
      </c>
      <c>
        <v>0</v>
      </c>
      <c>
        <v>42</v>
      </c>
      <c>
        <v>0</v>
      </c>
      <c>
        <v>0</v>
      </c>
      <c>
        <v>0</v>
      </c>
      <c>
        <v>18.90580168432224</v>
      </c>
      <c>
        <v>0</v>
      </c>
      <c>
        <v>0</v>
      </c>
      <c>
        <v>0</v>
      </c>
      <c>
        <v>2.292482734122784</v>
      </c>
      <c>
        <v>0</v>
      </c>
      <c>
        <v>0</v>
      </c>
      <c>
        <v>21.198284418445024</v>
      </c>
    </row>
    <row>
      <c>
        <v>2613147</v>
      </c>
      <c>
        <v>1</v>
      </c>
      <c>
        <is>
          <t>MANİSA</t>
        </is>
      </c>
      <c>
        <v>SALİHLİ</v>
      </c>
      <c>
        <is>
          <t>AG Fideri</t>
        </is>
      </c>
      <c>
        <v>SALİHLİ TR-108/A 45-78-L00734_A_91443716_91443716</v>
      </c>
      <c>
        <v>Üçüncü Şahısların Vermiş Olduğu Hasarlar</v>
      </c>
      <c>
        <v>Dağıtım-AG</v>
      </c>
      <c>
        <v>Uzun</v>
      </c>
      <c>
        <v>Dışsal</v>
      </c>
      <c>
        <v>Bildirimsiz</v>
      </c>
      <c>
        <is>
          <t>18.07.2023 17:18:13</t>
        </is>
      </c>
      <c>
        <is>
          <t>18.07.2023 18:52:37</t>
        </is>
      </c>
      <c>
        <v>1.573333333</v>
      </c>
      <c>
        <v>0</v>
      </c>
      <c>
        <v>66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27.34449346494702</v>
      </c>
      <c>
        <v>0</v>
      </c>
      <c>
        <v>0</v>
      </c>
      <c>
        <v>0</v>
      </c>
      <c>
        <v>0</v>
      </c>
      <c>
        <v>0</v>
      </c>
      <c>
        <v>0</v>
      </c>
      <c>
        <v>27.34449346494702</v>
      </c>
    </row>
    <row>
      <c>
        <v>2612798</v>
      </c>
      <c>
        <v>1</v>
      </c>
      <c>
        <is>
          <t>İZMİR</t>
        </is>
      </c>
      <c>
        <v>TORBALI</v>
      </c>
      <c>
        <is>
          <t>KÖK</t>
        </is>
      </c>
      <c>
        <v>PANCAR KÖK 35-26-M00891_PANCAR ŞEHİR M01_2302861</v>
      </c>
      <c>
        <v>OG Hatta Yabancı Cisim </v>
      </c>
      <c>
        <v>Dağıtım-OG</v>
      </c>
      <c>
        <v>Uzun</v>
      </c>
      <c>
        <v>Şebeke işletmecisi</v>
      </c>
      <c>
        <v>Bildirimsiz</v>
      </c>
      <c>
        <is>
          <t>18.07.2023 12:08:27</t>
        </is>
      </c>
      <c>
        <is>
          <t>18.07.2023 12:58:32</t>
        </is>
      </c>
      <c>
        <v>0.834722222</v>
      </c>
      <c>
        <v>0</v>
      </c>
      <c>
        <v>1307</v>
      </c>
      <c>
        <v>9</v>
      </c>
      <c>
        <v>17</v>
      </c>
      <c>
        <v>3</v>
      </c>
      <c>
        <v>194</v>
      </c>
      <c>
        <v>0</v>
      </c>
      <c>
        <v>2</v>
      </c>
      <c>
        <v>0</v>
      </c>
      <c>
        <v>276.8662161916153</v>
      </c>
      <c>
        <v>308.43715495662065</v>
      </c>
      <c>
        <v>116.44000036947327</v>
      </c>
      <c>
        <v>18.394649214831702</v>
      </c>
      <c>
        <v>248.41276794669142</v>
      </c>
      <c>
        <v>0</v>
      </c>
      <c>
        <v>7.53021869408511</v>
      </c>
      <c>
        <v>976.0810073733176</v>
      </c>
    </row>
    <row>
      <c>
        <v>2612755</v>
      </c>
      <c>
        <v>1</v>
      </c>
      <c>
        <is>
          <t>İZMİR</t>
        </is>
      </c>
      <c>
        <v>BUCA</v>
      </c>
      <c>
        <is>
          <t>Saha Dağıtım Kutusu (SDK)</t>
        </is>
      </c>
      <c>
        <v>K-1505 35-03-K01505_E e1b_5778298</v>
      </c>
      <c>
        <v>AG Yeraltı Kablo Arızası</v>
      </c>
      <c>
        <v>Dağıtım-AG</v>
      </c>
      <c>
        <v>Uzun</v>
      </c>
      <c>
        <v>Şebeke işletmecisi</v>
      </c>
      <c>
        <v>Bildirimsiz</v>
      </c>
      <c>
        <is>
          <t>18.07.2023 11:42:17</t>
        </is>
      </c>
      <c>
        <is>
          <t>18.07.2023 17:14:03</t>
        </is>
      </c>
      <c>
        <v>5.529444444</v>
      </c>
      <c>
        <v>0</v>
      </c>
      <c>
        <v>30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45.893652548572426</v>
      </c>
      <c>
        <v>0</v>
      </c>
      <c>
        <v>0</v>
      </c>
      <c>
        <v>0</v>
      </c>
      <c>
        <v>0</v>
      </c>
      <c>
        <v>0</v>
      </c>
      <c>
        <v>0</v>
      </c>
      <c>
        <v>45.893652548572426</v>
      </c>
    </row>
    <row>
      <c>
        <v>2612586</v>
      </c>
      <c>
        <v>1</v>
      </c>
      <c>
        <is>
          <t>İZMİR</t>
        </is>
      </c>
      <c>
        <v>URLA</v>
      </c>
      <c>
        <is>
          <t>AG Fideri</t>
        </is>
      </c>
      <c>
        <v>TR-55 KÖK 35-19-M00055_B_56393482_56393482</v>
      </c>
      <c>
        <v>Şebeke Yenileme ve Kapasite Artışı Çalışması</v>
      </c>
      <c>
        <v>Dağıtım-AG</v>
      </c>
      <c>
        <v>Uzun</v>
      </c>
      <c>
        <v>Şebeke işletmecisi</v>
      </c>
      <c>
        <v>Bildirimli</v>
      </c>
      <c>
        <is>
          <t>18.07.2023 09:30:37</t>
        </is>
      </c>
      <c>
        <is>
          <t>18.07.2023 15:56:20</t>
        </is>
      </c>
      <c>
        <v>6.428611111</v>
      </c>
      <c>
        <v>0</v>
      </c>
      <c>
        <v>62</v>
      </c>
      <c>
        <v>0</v>
      </c>
      <c>
        <v>1</v>
      </c>
      <c>
        <v>0</v>
      </c>
      <c>
        <v>2</v>
      </c>
      <c>
        <v>0</v>
      </c>
      <c>
        <v>0</v>
      </c>
      <c>
        <v>0</v>
      </c>
      <c>
        <v>149.47145154532728</v>
      </c>
      <c>
        <v>0</v>
      </c>
      <c>
        <v>0</v>
      </c>
      <c>
        <v>0</v>
      </c>
      <c>
        <v>376.8962854065352</v>
      </c>
      <c>
        <v>0</v>
      </c>
      <c>
        <v>0</v>
      </c>
      <c>
        <v>526.3677369518625</v>
      </c>
    </row>
    <row>
      <c>
        <v>2612400</v>
      </c>
      <c>
        <v>1</v>
      </c>
      <c>
        <is>
          <t>İZMİR</t>
        </is>
      </c>
      <c>
        <v>MENDERES</v>
      </c>
      <c>
        <is>
          <t>Saha Dağıtım Kutusu (SDK)</t>
        </is>
      </c>
      <c>
        <v>GÜMÜLDÜR M-21 35-25-M00021_9633194 b2b_5783935</v>
      </c>
      <c>
        <v>AG Yeraltı Kablo Arızası</v>
      </c>
      <c>
        <v>Dağıtım-AG</v>
      </c>
      <c>
        <v>Uzun</v>
      </c>
      <c>
        <v>Şebeke işletmecisi</v>
      </c>
      <c>
        <v>Bildirimsiz</v>
      </c>
      <c>
        <is>
          <t>18.07.2023 04:21:34</t>
        </is>
      </c>
      <c>
        <is>
          <t>18.07.2023 07:10:34</t>
        </is>
      </c>
      <c>
        <v>2.816666666</v>
      </c>
      <c>
        <v>0</v>
      </c>
      <c>
        <v>6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2.924808799772528</v>
      </c>
      <c>
        <v>0</v>
      </c>
      <c>
        <v>0</v>
      </c>
      <c>
        <v>0</v>
      </c>
      <c>
        <v>31.878244921869566</v>
      </c>
      <c>
        <v>0</v>
      </c>
      <c>
        <v>0</v>
      </c>
      <c>
        <v>34.803053721642094</v>
      </c>
    </row>
    <row>
      <c>
        <v>2612466</v>
      </c>
      <c>
        <v>1</v>
      </c>
      <c>
        <is>
          <t>İZMİR</t>
        </is>
      </c>
      <c>
        <v>DİKİLİ</v>
      </c>
      <c>
        <is>
          <t>Kullanıcı Bağlantı Hattı</t>
        </is>
      </c>
      <c>
        <v>TR-10 (M-710) 35-30-M00710_955296922_955296922</v>
      </c>
      <c>
        <v>AG Branşman Yeraltı Kablo Arızası</v>
      </c>
      <c>
        <v>Dağıtım-AG</v>
      </c>
      <c>
        <v>Uzun</v>
      </c>
      <c>
        <v>Şebeke işletmecisi</v>
      </c>
      <c>
        <v>Bildirimsiz</v>
      </c>
      <c>
        <is>
          <t>18.07.2023 08:00:41</t>
        </is>
      </c>
      <c>
        <is>
          <t>18.07.2023 10:21:34</t>
        </is>
      </c>
      <c>
        <v>2.348055555</v>
      </c>
      <c>
        <v>0</v>
      </c>
      <c>
        <v>20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9.805493924798544</v>
      </c>
      <c>
        <v>0</v>
      </c>
      <c>
        <v>0</v>
      </c>
      <c>
        <v>0</v>
      </c>
      <c>
        <v>0</v>
      </c>
      <c>
        <v>0</v>
      </c>
      <c>
        <v>0</v>
      </c>
      <c>
        <v>9.805493924798544</v>
      </c>
    </row>
    <row>
      <c>
        <v>2613107</v>
      </c>
      <c>
        <v>1</v>
      </c>
      <c>
        <is>
          <t>İZMİR</t>
        </is>
      </c>
      <c>
        <v>BERGAMA</v>
      </c>
      <c>
        <is>
          <t>OG Fideri</t>
        </is>
      </c>
      <c>
        <v>AKÇENGER TR-1 35-16-M00086_DIREK TIPI TRAFO HUCRESI H01_2043539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18.07.2023 16:37:28</t>
        </is>
      </c>
      <c>
        <is>
          <t>18.07.2023 21:29:21</t>
        </is>
      </c>
      <c>
        <v>4.864722222</v>
      </c>
      <c>
        <v>0</v>
      </c>
      <c>
        <v>108</v>
      </c>
      <c>
        <v>0</v>
      </c>
      <c>
        <v>1</v>
      </c>
      <c>
        <v>0</v>
      </c>
      <c>
        <v>14</v>
      </c>
      <c>
        <v>0</v>
      </c>
      <c>
        <v>0</v>
      </c>
      <c>
        <v>0</v>
      </c>
      <c>
        <v>51.52994590530132</v>
      </c>
      <c>
        <v>0</v>
      </c>
      <c>
        <v>2.1046272441471694</v>
      </c>
      <c>
        <v>0</v>
      </c>
      <c>
        <v>39.20041148378536</v>
      </c>
      <c>
        <v>0</v>
      </c>
      <c>
        <v>0</v>
      </c>
      <c>
        <v>92.83498463323384</v>
      </c>
    </row>
    <row>
      <c>
        <v>2612735</v>
      </c>
      <c>
        <v>1</v>
      </c>
      <c>
        <is>
          <t>İZMİR</t>
        </is>
      </c>
      <c>
        <v>MENDERES</v>
      </c>
      <c>
        <is>
          <t>Saha Dağıtım Kutusu (SDK)</t>
        </is>
      </c>
      <c>
        <v>GÜMÜLDÜR M-21 35-25-M00021_9633194 b2b_5783935</v>
      </c>
      <c>
        <v>AG Yeraltı Kablo Arızası</v>
      </c>
      <c>
        <v>Dağıtım-AG</v>
      </c>
      <c>
        <v>Uzun</v>
      </c>
      <c>
        <v>Şebeke işletmecisi</v>
      </c>
      <c>
        <v>Bildirimsiz</v>
      </c>
      <c>
        <is>
          <t>18.07.2023 11:34:40</t>
        </is>
      </c>
      <c>
        <is>
          <t>18.07.2023 12:17:11</t>
        </is>
      </c>
      <c>
        <v>0.708611111</v>
      </c>
      <c>
        <v>0</v>
      </c>
      <c>
        <v>6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0.9698196698729853</v>
      </c>
      <c>
        <v>0</v>
      </c>
      <c>
        <v>0</v>
      </c>
      <c>
        <v>0</v>
      </c>
      <c>
        <v>18.22504120198136</v>
      </c>
      <c>
        <v>0</v>
      </c>
      <c>
        <v>0</v>
      </c>
      <c>
        <v>19.194860871854345</v>
      </c>
    </row>
    <row>
      <c>
        <v>2612511</v>
      </c>
      <c>
        <v>2</v>
      </c>
      <c>
        <is>
          <t>MANİSA</t>
        </is>
      </c>
      <c>
        <v>ALAŞEHİR</v>
      </c>
      <c>
        <is>
          <t>DM</t>
        </is>
      </c>
      <c>
        <v>KEMALİYE DM (TR-1) 45-73-M00150_İSMETİYE M02_66715922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18.07.2023 13:17:44</t>
        </is>
      </c>
      <c>
        <is>
          <t>18.07.2023 13:32:05</t>
        </is>
      </c>
      <c>
        <v>0.239166666</v>
      </c>
      <c>
        <v>19</v>
      </c>
      <c>
        <v>378</v>
      </c>
      <c>
        <v>153</v>
      </c>
      <c>
        <v>183</v>
      </c>
      <c>
        <v>18</v>
      </c>
      <c>
        <v>33</v>
      </c>
      <c>
        <v>1</v>
      </c>
      <c>
        <v>0</v>
      </c>
      <c>
        <v>1.7477082106324608</v>
      </c>
      <c>
        <v>22.045420690372424</v>
      </c>
      <c>
        <v>151.3915422176902</v>
      </c>
      <c>
        <v>129.72644447949756</v>
      </c>
      <c>
        <v>14.796617019607218</v>
      </c>
      <c>
        <v>11.21557754610571</v>
      </c>
      <c>
        <v>37.374948251392496</v>
      </c>
      <c>
        <v>0</v>
      </c>
      <c>
        <v>368.298258415298</v>
      </c>
    </row>
    <row>
      <c>
        <v>2613362</v>
      </c>
      <c>
        <v>1</v>
      </c>
      <c>
        <is>
          <t>İZMİR</t>
        </is>
      </c>
      <c>
        <v>URLA</v>
      </c>
      <c>
        <is>
          <t>KÖK</t>
        </is>
      </c>
      <c>
        <v>BİRGİ KÖK 35-19-M00041_KÖYLER M03_72152106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18.07.2023 20:35:00</t>
        </is>
      </c>
      <c>
        <is>
          <t>18.07.2023 21:08:50</t>
        </is>
      </c>
      <c>
        <v>0.563888888</v>
      </c>
      <c>
        <v>12</v>
      </c>
      <c>
        <v>708</v>
      </c>
      <c>
        <v>10</v>
      </c>
      <c>
        <v>102</v>
      </c>
      <c>
        <v>16</v>
      </c>
      <c>
        <v>141</v>
      </c>
      <c>
        <v>0</v>
      </c>
      <c>
        <v>1</v>
      </c>
      <c>
        <v>39.17822464684764</v>
      </c>
      <c>
        <v>118.34384478349273</v>
      </c>
      <c>
        <v>14.176397178228608</v>
      </c>
      <c>
        <v>35.415224240567774</v>
      </c>
      <c>
        <v>52.07483635771196</v>
      </c>
      <c>
        <v>79.3016414561395</v>
      </c>
      <c>
        <v>0</v>
      </c>
      <c>
        <v>11.36636166348864</v>
      </c>
      <c>
        <v>349.85653032647684</v>
      </c>
    </row>
    <row>
      <c>
        <v>2612523</v>
      </c>
      <c>
        <v>1</v>
      </c>
      <c>
        <is>
          <t>İZMİR</t>
        </is>
      </c>
      <c>
        <v>TORBALI</v>
      </c>
      <c>
        <is>
          <t>Dağıtım Transformatörü</t>
        </is>
      </c>
      <c>
        <v>KARA KIZLAR TR-1 35-26-M00509_35-26-M00509_2364165</v>
      </c>
      <c>
        <v>Şebeke Yenileme ve Kapasite Artışı Çalışması</v>
      </c>
      <c>
        <v>Dağıtım-AG</v>
      </c>
      <c>
        <v>Uzun</v>
      </c>
      <c>
        <v>Şebeke işletmecisi</v>
      </c>
      <c>
        <v>Bildirimli</v>
      </c>
      <c>
        <is>
          <t>18.07.2023 08:58:56</t>
        </is>
      </c>
      <c>
        <is>
          <t>18.07.2023 18:20:20</t>
        </is>
      </c>
      <c>
        <v>9.356666666</v>
      </c>
      <c>
        <v>0</v>
      </c>
      <c>
        <v>110</v>
      </c>
      <c>
        <v>0</v>
      </c>
      <c>
        <v>14</v>
      </c>
      <c>
        <v>0</v>
      </c>
      <c>
        <v>17</v>
      </c>
      <c>
        <v>0</v>
      </c>
      <c>
        <v>0</v>
      </c>
      <c>
        <v>0</v>
      </c>
      <c>
        <v>178.37689724064703</v>
      </c>
      <c>
        <v>0</v>
      </c>
      <c>
        <v>70.70647311042862</v>
      </c>
      <c>
        <v>0</v>
      </c>
      <c>
        <v>116.57539183042536</v>
      </c>
      <c>
        <v>0</v>
      </c>
      <c>
        <v>0</v>
      </c>
      <c>
        <v>365.658762181501</v>
      </c>
    </row>
    <row>
      <c>
        <v>2613319</v>
      </c>
      <c>
        <v>1</v>
      </c>
      <c>
        <is>
          <t>İZMİR</t>
        </is>
      </c>
      <c>
        <v>ALİAĞA</v>
      </c>
      <c>
        <is>
          <t>Kullanıcı Bağlantı Hattı</t>
        </is>
      </c>
      <c>
        <v>ÇITAK TR-2 35-17-M00450_950305155_950305155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18.07.2023 20:13:52</t>
        </is>
      </c>
      <c>
        <is>
          <t>19.07.2023 00:03:44</t>
        </is>
      </c>
      <c>
        <v>3.831111111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0.8139527481868107</v>
      </c>
      <c>
        <v>0</v>
      </c>
      <c>
        <v>0</v>
      </c>
      <c>
        <v>0</v>
      </c>
      <c>
        <v>0</v>
      </c>
      <c>
        <v>0</v>
      </c>
      <c>
        <v>0</v>
      </c>
      <c>
        <v>0.8139527481868107</v>
      </c>
    </row>
    <row>
      <c>
        <v>2612529</v>
      </c>
      <c>
        <v>1</v>
      </c>
      <c>
        <is>
          <t>İZMİR</t>
        </is>
      </c>
      <c>
        <v>BORNOVA</v>
      </c>
      <c>
        <is>
          <t>AG Fideri</t>
        </is>
      </c>
      <c>
        <v>K-3569 35-02-K03569_A_56372623_56372623</v>
      </c>
      <c>
        <v>Şebeke Yenileme ve Kapasite Artışı Çalışması</v>
      </c>
      <c>
        <v>Dağıtım-AG</v>
      </c>
      <c>
        <v>Uzun</v>
      </c>
      <c>
        <v>Şebeke işletmecisi</v>
      </c>
      <c>
        <v>Bildirimli</v>
      </c>
      <c>
        <is>
          <t>18.07.2023 09:00:46</t>
        </is>
      </c>
      <c>
        <is>
          <t>18.07.2023 16:52:49</t>
        </is>
      </c>
      <c>
        <v>7.8675</v>
      </c>
      <c>
        <v>0</v>
      </c>
      <c>
        <v>161</v>
      </c>
      <c>
        <v>0</v>
      </c>
      <c>
        <v>0</v>
      </c>
      <c>
        <v>0</v>
      </c>
      <c>
        <v>21</v>
      </c>
      <c>
        <v>0</v>
      </c>
      <c>
        <v>0</v>
      </c>
      <c>
        <v>0</v>
      </c>
      <c>
        <v>305.13997154494285</v>
      </c>
      <c>
        <v>0</v>
      </c>
      <c>
        <v>0</v>
      </c>
      <c>
        <v>0</v>
      </c>
      <c>
        <v>303.34483366042383</v>
      </c>
      <c>
        <v>0</v>
      </c>
      <c>
        <v>0</v>
      </c>
      <c>
        <v>608.4848052053667</v>
      </c>
    </row>
    <row>
      <c>
        <v>2612629</v>
      </c>
      <c>
        <v>1</v>
      </c>
      <c>
        <is>
          <t>İZMİR</t>
        </is>
      </c>
      <c>
        <v>KEMALPAŞA</v>
      </c>
      <c>
        <is>
          <t>OG Fideri</t>
        </is>
      </c>
      <c>
        <v>AŞAĞI KIZILCA TR-3 35-27-L00047_DIREK TIPI TRAFO HUCRESI H01_2048114</v>
      </c>
      <c>
        <v>Şebeke Yenileme ve Kapasite Artışı Çalışması</v>
      </c>
      <c>
        <v>Dağıtım-OG</v>
      </c>
      <c>
        <v>Uzun</v>
      </c>
      <c>
        <v>Şebeke işletmecisi</v>
      </c>
      <c>
        <v>Bildirimli</v>
      </c>
      <c>
        <is>
          <t>18.07.2023 10:06:27</t>
        </is>
      </c>
      <c>
        <is>
          <t>18.07.2023 17:58:26</t>
        </is>
      </c>
      <c>
        <v>7.866388888</v>
      </c>
      <c>
        <v>0</v>
      </c>
      <c>
        <v>83</v>
      </c>
      <c>
        <v>0</v>
      </c>
      <c>
        <v>6</v>
      </c>
      <c>
        <v>0</v>
      </c>
      <c>
        <v>10</v>
      </c>
      <c>
        <v>0</v>
      </c>
      <c>
        <v>0</v>
      </c>
      <c>
        <v>0</v>
      </c>
      <c>
        <v>128.9409860061215</v>
      </c>
      <c>
        <v>0</v>
      </c>
      <c>
        <v>28.8184572417483</v>
      </c>
      <c>
        <v>0</v>
      </c>
      <c>
        <v>115.60329450944273</v>
      </c>
      <c>
        <v>0</v>
      </c>
      <c>
        <v>0</v>
      </c>
      <c>
        <v>273.3627377573125</v>
      </c>
    </row>
    <row>
      <c>
        <v>2613050</v>
      </c>
      <c>
        <v>1</v>
      </c>
      <c>
        <is>
          <t>İZMİR</t>
        </is>
      </c>
      <c>
        <v>ÖDEMİŞ</v>
      </c>
      <c>
        <is>
          <t>Kullanıcı Bağlantı Hattı</t>
        </is>
      </c>
      <c>
        <v>TR-134 35-15-M00134_941911217_941911217</v>
      </c>
      <c>
        <v>AG Branşman Yeraltı Kablo Arızası</v>
      </c>
      <c>
        <v>Dağıtım-AG</v>
      </c>
      <c>
        <v>Uzun</v>
      </c>
      <c>
        <v>Şebeke işletmecisi</v>
      </c>
      <c>
        <v>Bildirimsiz</v>
      </c>
      <c>
        <is>
          <t>18.07.2023 15:33:44</t>
        </is>
      </c>
      <c>
        <is>
          <t>18.07.2023 18:12:22</t>
        </is>
      </c>
      <c>
        <v>2.643888888</v>
      </c>
      <c>
        <v>0</v>
      </c>
      <c>
        <v>0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</row>
    <row>
      <c>
        <v>2612526</v>
      </c>
      <c>
        <v>1</v>
      </c>
      <c>
        <is>
          <t>MANİSA</t>
        </is>
      </c>
      <c>
        <v>KÖPRÜBAŞI</v>
      </c>
      <c>
        <is>
          <t>KÖK</t>
        </is>
      </c>
      <c>
        <v>BORLU KÖK 45-86-M00046_ÇATALOLUK DM M02_72227104</v>
      </c>
      <c>
        <v>OG Fider Açması</v>
      </c>
      <c>
        <v>Dağıtım-OG</v>
      </c>
      <c>
        <v>Kısa</v>
      </c>
      <c>
        <v>Şebeke işletmecisi</v>
      </c>
      <c>
        <v>Bildirimsiz</v>
      </c>
      <c>
        <is>
          <t>18.07.2023 08:59:34</t>
        </is>
      </c>
      <c>
        <is>
          <t>18.07.2023 09:01:01</t>
        </is>
      </c>
      <c>
        <v>0.024166666</v>
      </c>
      <c>
        <v>6</v>
      </c>
      <c>
        <v>697</v>
      </c>
      <c>
        <v>12</v>
      </c>
      <c>
        <v>97</v>
      </c>
      <c>
        <v>14</v>
      </c>
      <c>
        <v>52</v>
      </c>
      <c>
        <v>0</v>
      </c>
      <c>
        <v>0</v>
      </c>
      <c>
        <v>0.029227835523333336</v>
      </c>
      <c>
        <v>1.9848796713466748</v>
      </c>
      <c>
        <v>0.8441453224353954</v>
      </c>
      <c>
        <v>1.5811906922624972</v>
      </c>
      <c>
        <v>0.9144380605986377</v>
      </c>
      <c>
        <v>0.8426045625077209</v>
      </c>
      <c>
        <v>0</v>
      </c>
      <c>
        <v>0</v>
      </c>
      <c>
        <v>6.196486144674259</v>
      </c>
    </row>
    <row>
      <c>
        <v>2613522</v>
      </c>
      <c>
        <v>1</v>
      </c>
      <c>
        <is>
          <t>MANİSA</t>
        </is>
      </c>
      <c>
        <v>KULA</v>
      </c>
      <c>
        <is>
          <t>Kullanıcı Bağlantı Hattı</t>
        </is>
      </c>
      <c>
        <v>ORTAKÖY TR-2 45-77-L00307_945501822_945501822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18.07.2023 22:46:39</t>
        </is>
      </c>
      <c>
        <is>
          <t>18.07.2023 23:22:31</t>
        </is>
      </c>
      <c>
        <v>0.597777777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0.06127572130640606</v>
      </c>
      <c>
        <v>0</v>
      </c>
      <c>
        <v>0</v>
      </c>
      <c>
        <v>0</v>
      </c>
      <c>
        <v>0</v>
      </c>
      <c>
        <v>0</v>
      </c>
      <c>
        <v>0</v>
      </c>
      <c>
        <v>0.06127572130640606</v>
      </c>
    </row>
    <row>
      <c>
        <v>2613359</v>
      </c>
      <c>
        <v>1</v>
      </c>
      <c>
        <is>
          <t>İZMİR</t>
        </is>
      </c>
      <c>
        <v>BAYRAKLI</v>
      </c>
      <c>
        <is>
          <t>Saha Dağıtım Kutusu (SDK)</t>
        </is>
      </c>
      <c>
        <v>K-2868 35-02-K02868_A A1B_5880219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18.07.2023 20:33:07</t>
        </is>
      </c>
      <c>
        <is>
          <t>19.07.2023 03:57:37</t>
        </is>
      </c>
      <c>
        <v>7.408333333</v>
      </c>
      <c>
        <v>0</v>
      </c>
      <c>
        <v>11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14.929376718077368</v>
      </c>
      <c>
        <v>0</v>
      </c>
      <c>
        <v>0</v>
      </c>
      <c>
        <v>14.929376718077368</v>
      </c>
    </row>
    <row>
      <c>
        <v>2613213</v>
      </c>
      <c>
        <v>1</v>
      </c>
      <c>
        <is>
          <t>İZMİR</t>
        </is>
      </c>
      <c>
        <v>ÖDEMİŞ</v>
      </c>
      <c>
        <is>
          <t>Saha Dağıtım Kutusu (SDK)</t>
        </is>
      </c>
      <c>
        <v>TR-24 35-15-L00024_E E1b_48898497</v>
      </c>
      <c>
        <v>AG Box / Sdk Giriş Sigorta Atığı</v>
      </c>
      <c>
        <v>Dağıtım-AG</v>
      </c>
      <c>
        <v>Uzun</v>
      </c>
      <c>
        <v>Şebeke işletmecisi</v>
      </c>
      <c>
        <v>Bildirimsiz</v>
      </c>
      <c>
        <is>
          <t>18.07.2023 18:29:08</t>
        </is>
      </c>
      <c>
        <is>
          <t>18.07.2023 20:44:59</t>
        </is>
      </c>
      <c>
        <v>2.264166666</v>
      </c>
      <c>
        <v>0</v>
      </c>
      <c>
        <v>32</v>
      </c>
      <c>
        <v>0</v>
      </c>
      <c>
        <v>0</v>
      </c>
      <c>
        <v>0</v>
      </c>
      <c>
        <v>36</v>
      </c>
      <c>
        <v>0</v>
      </c>
      <c>
        <v>0</v>
      </c>
      <c>
        <v>0</v>
      </c>
      <c>
        <v>10.728454960521498</v>
      </c>
      <c>
        <v>0</v>
      </c>
      <c>
        <v>0</v>
      </c>
      <c>
        <v>0</v>
      </c>
      <c>
        <v>144.70127148049127</v>
      </c>
      <c>
        <v>0</v>
      </c>
      <c>
        <v>0</v>
      </c>
      <c>
        <v>155.42972644101278</v>
      </c>
    </row>
    <row>
      <c>
        <v>2612572</v>
      </c>
      <c>
        <v>1</v>
      </c>
      <c>
        <is>
          <t>MANİSA</t>
        </is>
      </c>
      <c>
        <v>SARUHANLI</v>
      </c>
      <c>
        <is>
          <t>KÖK</t>
        </is>
      </c>
      <c>
        <v>HACIRAHMANLI TR-1 KÖK 45-80-M00070_İSHAKÇELEBİ M04_72197690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18.07.2023 09:20:34</t>
        </is>
      </c>
      <c>
        <is>
          <t>18.07.2023 10:01:28</t>
        </is>
      </c>
      <c>
        <v>0.681666666</v>
      </c>
      <c>
        <v>0</v>
      </c>
      <c>
        <v>638</v>
      </c>
      <c>
        <v>9</v>
      </c>
      <c>
        <v>15</v>
      </c>
      <c>
        <v>3</v>
      </c>
      <c>
        <v>77</v>
      </c>
      <c>
        <v>2</v>
      </c>
      <c>
        <v>0</v>
      </c>
      <c>
        <v>0</v>
      </c>
      <c>
        <v>74.23410001766892</v>
      </c>
      <c>
        <v>35.99237404507982</v>
      </c>
      <c>
        <v>32.293514210259715</v>
      </c>
      <c>
        <v>7.562647654284709</v>
      </c>
      <c>
        <v>71.16895529760983</v>
      </c>
      <c>
        <v>149.14011805934598</v>
      </c>
      <c>
        <v>0</v>
      </c>
      <c>
        <v>370.391709284249</v>
      </c>
    </row>
    <row>
      <c>
        <v>2613039</v>
      </c>
      <c>
        <v>2</v>
      </c>
      <c>
        <is>
          <t>İZMİR</t>
        </is>
      </c>
      <c>
        <v>DİKİLİ</v>
      </c>
      <c>
        <is>
          <t>AG Fideri</t>
        </is>
      </c>
      <c>
        <v>ÇANDARLI TR-11(CANKENT1) 35-30-M00011_B_56367286_56367286</v>
      </c>
      <c>
        <v>AG Branşman Yeraltı Kablo Arızası</v>
      </c>
      <c>
        <v>Dağıtım-AG</v>
      </c>
      <c>
        <v>Uzun</v>
      </c>
      <c>
        <v>Şebeke işletmecisi</v>
      </c>
      <c>
        <v>Bildirimsiz</v>
      </c>
      <c>
        <is>
          <t>18.07.2023 19:08:55</t>
        </is>
      </c>
      <c>
        <is>
          <t>18.07.2023 19:39:39</t>
        </is>
      </c>
      <c>
        <v>0.512222222</v>
      </c>
      <c>
        <v>0</v>
      </c>
      <c>
        <v>97</v>
      </c>
      <c>
        <v>0</v>
      </c>
      <c>
        <v>0</v>
      </c>
      <c>
        <v>0</v>
      </c>
      <c>
        <v>6</v>
      </c>
      <c>
        <v>0</v>
      </c>
      <c>
        <v>0</v>
      </c>
      <c>
        <v>0</v>
      </c>
      <c>
        <v>18.397643898124535</v>
      </c>
      <c>
        <v>0</v>
      </c>
      <c>
        <v>0</v>
      </c>
      <c>
        <v>0</v>
      </c>
      <c>
        <v>1.2715909042179985</v>
      </c>
      <c>
        <v>0</v>
      </c>
      <c>
        <v>0</v>
      </c>
      <c>
        <v>19.669234802342533</v>
      </c>
    </row>
    <row>
      <c>
        <v>2613528</v>
      </c>
      <c>
        <v>1</v>
      </c>
      <c>
        <is>
          <t>MANİSA</t>
        </is>
      </c>
      <c>
        <v>AKHİSAR</v>
      </c>
      <c>
        <is>
          <t>AG Fideri</t>
        </is>
      </c>
      <c>
        <v>ÇAMÖNÜ TR-5 45-72-L00270_A_56390917_56390917</v>
      </c>
      <c>
        <v>AG Pano Faz Sigorta Atığı</v>
      </c>
      <c>
        <v>Dağıtım-AG</v>
      </c>
      <c>
        <v>Uzun</v>
      </c>
      <c>
        <v>Şebeke işletmecisi</v>
      </c>
      <c>
        <v>Bildirimsiz</v>
      </c>
      <c>
        <is>
          <t>18.07.2023 23:09:23</t>
        </is>
      </c>
      <c>
        <is>
          <t>19.07.2023 01:29:11</t>
        </is>
      </c>
      <c>
        <v>2.33</v>
      </c>
      <c>
        <v>0</v>
      </c>
      <c>
        <v>3</v>
      </c>
      <c>
        <v>0</v>
      </c>
      <c>
        <v>7</v>
      </c>
      <c>
        <v>0</v>
      </c>
      <c>
        <v>1</v>
      </c>
      <c>
        <v>0</v>
      </c>
      <c>
        <v>0</v>
      </c>
      <c>
        <v>0</v>
      </c>
      <c>
        <v>3.7731826724253095</v>
      </c>
      <c>
        <v>0</v>
      </c>
      <c>
        <v>6.964281025735738</v>
      </c>
      <c>
        <v>0</v>
      </c>
      <c>
        <v>1.095489721048583</v>
      </c>
      <c>
        <v>0</v>
      </c>
      <c>
        <v>0</v>
      </c>
      <c>
        <v>11.83295341920963</v>
      </c>
    </row>
    <row>
      <c>
        <v>2612403</v>
      </c>
      <c>
        <v>1</v>
      </c>
      <c>
        <is>
          <t>İZMİR</t>
        </is>
      </c>
      <c>
        <v>BAYRAKLI</v>
      </c>
      <c>
        <is>
          <t>Saha Dağıtım Kutusu (SDK)</t>
        </is>
      </c>
      <c>
        <v>K-941 35-02-K00941_7402394 e1b_5841161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18.07.2023 01:16:17</t>
        </is>
      </c>
      <c>
        <is>
          <t>18.07.2023 05:43:10</t>
        </is>
      </c>
      <c>
        <v>4.448055555</v>
      </c>
      <c>
        <v>0</v>
      </c>
      <c>
        <v>70</v>
      </c>
      <c>
        <v>0</v>
      </c>
      <c>
        <v>0</v>
      </c>
      <c>
        <v>0</v>
      </c>
      <c>
        <v>15</v>
      </c>
      <c>
        <v>0</v>
      </c>
      <c>
        <v>0</v>
      </c>
      <c>
        <v>0</v>
      </c>
      <c>
        <v>64.47018129412427</v>
      </c>
      <c>
        <v>0</v>
      </c>
      <c>
        <v>0</v>
      </c>
      <c>
        <v>0</v>
      </c>
      <c>
        <v>28.81381278690798</v>
      </c>
      <c>
        <v>0</v>
      </c>
      <c>
        <v>0</v>
      </c>
      <c>
        <v>93.28399408103226</v>
      </c>
    </row>
    <row>
      <c>
        <v>2613044</v>
      </c>
      <c>
        <v>1</v>
      </c>
      <c>
        <is>
          <t>İZMİR</t>
        </is>
      </c>
      <c>
        <v>TORBALI</v>
      </c>
      <c>
        <is>
          <t>Kullanıcı Bağlantı Hattı</t>
        </is>
      </c>
      <c>
        <v>TR-37 35-26-M00037_956620410_956620410</v>
      </c>
      <c>
        <v>AG Box / Sdk Abone Çıkış Sigorta Atığı</v>
      </c>
      <c>
        <v>Dağıtım-AG</v>
      </c>
      <c>
        <v>Uzun</v>
      </c>
      <c>
        <v>Şebeke işletmecisi</v>
      </c>
      <c>
        <v>Bildirimsiz</v>
      </c>
      <c>
        <is>
          <t>18.07.2023 15:36:11</t>
        </is>
      </c>
      <c>
        <is>
          <t>18.07.2023 16:58:02</t>
        </is>
      </c>
      <c>
        <v>1.364166666</v>
      </c>
      <c>
        <v>0</v>
      </c>
      <c>
        <v>7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2.2891869262598528</v>
      </c>
      <c>
        <v>0</v>
      </c>
      <c>
        <v>0</v>
      </c>
      <c>
        <v>0</v>
      </c>
      <c>
        <v>0</v>
      </c>
      <c>
        <v>0</v>
      </c>
      <c>
        <v>0</v>
      </c>
      <c>
        <v>2.2891869262598528</v>
      </c>
    </row>
    <row>
      <c>
        <v>2612463</v>
      </c>
      <c>
        <v>1</v>
      </c>
      <c>
        <is>
          <t>İZMİR</t>
        </is>
      </c>
      <c>
        <v>ÇEŞME</v>
      </c>
      <c>
        <is>
          <t>AG Fideri</t>
        </is>
      </c>
      <c>
        <v>L-179 35-18-L00179_D_91301691_91301691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18.07.2023 07:55:51</t>
        </is>
      </c>
      <c>
        <is>
          <t>18.07.2023 10:50:23</t>
        </is>
      </c>
      <c>
        <v>2.908888888</v>
      </c>
      <c>
        <v>0</v>
      </c>
      <c>
        <v>77</v>
      </c>
      <c>
        <v>0</v>
      </c>
      <c>
        <v>1</v>
      </c>
      <c>
        <v>0</v>
      </c>
      <c>
        <v>17</v>
      </c>
      <c>
        <v>0</v>
      </c>
      <c>
        <v>0</v>
      </c>
      <c>
        <v>0</v>
      </c>
      <c>
        <v>75.95246616986789</v>
      </c>
      <c>
        <v>0</v>
      </c>
      <c>
        <v>0</v>
      </c>
      <c>
        <v>0</v>
      </c>
      <c>
        <v>38.87283112586298</v>
      </c>
      <c>
        <v>0</v>
      </c>
      <c>
        <v>0</v>
      </c>
      <c>
        <v>114.82529729573088</v>
      </c>
    </row>
    <row>
      <c>
        <v>2612655</v>
      </c>
      <c>
        <v>1</v>
      </c>
      <c>
        <is>
          <t>İZMİR</t>
        </is>
      </c>
      <c>
        <v>ÇİĞLİ</v>
      </c>
      <c>
        <is>
          <t>DM</t>
        </is>
      </c>
      <c>
        <v>HARMANDALI DM-2 (M-200) 35-09-M00200_M-2166Ö M01_45385755</v>
      </c>
      <c>
        <v>Şebeke Bakım Çalışması</v>
      </c>
      <c>
        <v>Dağıtım-OG</v>
      </c>
      <c>
        <v>Uzun</v>
      </c>
      <c>
        <v>Şebeke işletmecisi</v>
      </c>
      <c>
        <v>Bildirimli</v>
      </c>
      <c>
        <is>
          <t>18.07.2023 10:22:43</t>
        </is>
      </c>
      <c>
        <is>
          <t>18.07.2023 12:17:07</t>
        </is>
      </c>
      <c>
        <v>1.906666666</v>
      </c>
      <c>
        <v>0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58.53472935366449</v>
      </c>
      <c>
        <v>0</v>
      </c>
      <c>
        <v>0</v>
      </c>
      <c>
        <v>0</v>
      </c>
      <c>
        <v>58.53472935366449</v>
      </c>
    </row>
    <row>
      <c>
        <v>2613342</v>
      </c>
      <c>
        <v>1</v>
      </c>
      <c>
        <is>
          <t>İZMİR</t>
        </is>
      </c>
      <c>
        <v>MENDERES</v>
      </c>
      <c>
        <is>
          <t>DM</t>
        </is>
      </c>
      <c>
        <v>MENDERES DM-2/TR-1 35-22-M00300_PERLİT M18_2095706</v>
      </c>
      <c>
        <v>OG Fider Açması</v>
      </c>
      <c>
        <v>Dağıtım-OG</v>
      </c>
      <c>
        <v>Kısa</v>
      </c>
      <c>
        <v>Şebeke işletmecisi</v>
      </c>
      <c>
        <v>Bildirimsiz</v>
      </c>
      <c>
        <is>
          <t>18.07.2023 20:26:02</t>
        </is>
      </c>
      <c>
        <is>
          <t>18.07.2023 20:28:16</t>
        </is>
      </c>
      <c>
        <v>0.037222222</v>
      </c>
      <c>
        <v>6</v>
      </c>
      <c>
        <v>1079</v>
      </c>
      <c>
        <v>25</v>
      </c>
      <c>
        <v>383</v>
      </c>
      <c>
        <v>12</v>
      </c>
      <c>
        <v>214</v>
      </c>
      <c>
        <v>3</v>
      </c>
      <c>
        <v>0</v>
      </c>
      <c>
        <v>0.18501875694188016</v>
      </c>
      <c>
        <v>9.583595156421374</v>
      </c>
      <c>
        <v>0.6509336105487051</v>
      </c>
      <c>
        <v>6.139175472246442</v>
      </c>
      <c>
        <v>3.116105217322511</v>
      </c>
      <c>
        <v>6.572078952209181</v>
      </c>
      <c>
        <v>3.74452635528928</v>
      </c>
      <c>
        <v>0</v>
      </c>
      <c>
        <v>29.991433520979374</v>
      </c>
    </row>
    <row>
      <c>
        <v>2612612</v>
      </c>
      <c>
        <v>1</v>
      </c>
      <c>
        <is>
          <t>İZMİR</t>
        </is>
      </c>
      <c>
        <v>KARŞIYAKA</v>
      </c>
      <c>
        <is>
          <t>Saha Dağıtım Kutusu (SDK)</t>
        </is>
      </c>
      <c>
        <v>K-1316 35-04-K01316_E E1B_5835613</v>
      </c>
      <c>
        <v>AG Box / Sdk Giriş Sigorta Atığı</v>
      </c>
      <c>
        <v>Dağıtım-AG</v>
      </c>
      <c>
        <v>Uzun</v>
      </c>
      <c>
        <v>Şebeke işletmecisi</v>
      </c>
      <c>
        <v>Bildirimsiz</v>
      </c>
      <c>
        <is>
          <t>18.07.2023 09:41:52</t>
        </is>
      </c>
      <c>
        <is>
          <t>18.07.2023 12:32:35</t>
        </is>
      </c>
      <c>
        <v>2.845277777</v>
      </c>
      <c>
        <v>0</v>
      </c>
      <c>
        <v>74</v>
      </c>
      <c>
        <v>0</v>
      </c>
      <c>
        <v>0</v>
      </c>
      <c>
        <v>0</v>
      </c>
      <c>
        <v>24</v>
      </c>
      <c>
        <v>0</v>
      </c>
      <c>
        <v>0</v>
      </c>
      <c>
        <v>0</v>
      </c>
      <c>
        <v>60.15645646173173</v>
      </c>
      <c>
        <v>0</v>
      </c>
      <c>
        <v>0</v>
      </c>
      <c>
        <v>0</v>
      </c>
      <c>
        <v>276.8725845169292</v>
      </c>
      <c>
        <v>0</v>
      </c>
      <c>
        <v>0</v>
      </c>
      <c>
        <v>337.02904097866093</v>
      </c>
    </row>
    <row>
      <c>
        <v>2613153</v>
      </c>
      <c>
        <v>1</v>
      </c>
      <c>
        <is>
          <t>İZMİR</t>
        </is>
      </c>
      <c>
        <v>BERGAMA</v>
      </c>
      <c>
        <is>
          <t>AG Fideri</t>
        </is>
      </c>
      <c>
        <v>ORUÇLAR TR-1 35-16-M00093_B_56399379_56399379</v>
      </c>
      <c>
        <v>AG Nötr İletken Kopması</v>
      </c>
      <c>
        <v>Dağıtım-AG</v>
      </c>
      <c>
        <v>Uzun</v>
      </c>
      <c>
        <v>Şebeke işletmecisi</v>
      </c>
      <c>
        <v>Bildirimsiz</v>
      </c>
      <c>
        <is>
          <t>18.07.2023 17:38:51</t>
        </is>
      </c>
      <c>
        <is>
          <t>18.07.2023 19:28:20</t>
        </is>
      </c>
      <c>
        <v>1.824722222</v>
      </c>
      <c>
        <v>0</v>
      </c>
      <c>
        <v>51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7.834938073030066</v>
      </c>
      <c>
        <v>0</v>
      </c>
      <c>
        <v>0</v>
      </c>
      <c>
        <v>0</v>
      </c>
      <c>
        <v>3.722361586450803</v>
      </c>
      <c>
        <v>0</v>
      </c>
      <c>
        <v>0</v>
      </c>
      <c>
        <v>11.557299659480869</v>
      </c>
    </row>
    <row>
      <c>
        <v>2613087</v>
      </c>
      <c>
        <v>1</v>
      </c>
      <c>
        <is>
          <t>İZMİR</t>
        </is>
      </c>
      <c>
        <v>TORBALI</v>
      </c>
      <c>
        <is>
          <t>Dağıtım Transformatörü</t>
        </is>
      </c>
      <c>
        <v>DM-3/22 35-26-M00796_35-26-M00796_2355054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18.07.2023 16:24:49</t>
        </is>
      </c>
      <c>
        <is>
          <t>18.07.2023 17:40:07</t>
        </is>
      </c>
      <c>
        <v>1.255</v>
      </c>
      <c>
        <v>0</v>
      </c>
      <c>
        <v>277</v>
      </c>
      <c>
        <v>0</v>
      </c>
      <c>
        <v>5</v>
      </c>
      <c>
        <v>0</v>
      </c>
      <c>
        <v>65</v>
      </c>
      <c>
        <v>0</v>
      </c>
      <c>
        <v>0</v>
      </c>
      <c>
        <v>0</v>
      </c>
      <c>
        <v>83.59810752021949</v>
      </c>
      <c>
        <v>0</v>
      </c>
      <c>
        <v>7.088142939196299</v>
      </c>
      <c>
        <v>0</v>
      </c>
      <c>
        <v>135.7198577510016</v>
      </c>
      <c>
        <v>0</v>
      </c>
      <c>
        <v>0</v>
      </c>
      <c>
        <v>226.4061082104174</v>
      </c>
    </row>
    <row>
      <c>
        <v>2612446</v>
      </c>
      <c>
        <v>1</v>
      </c>
      <c>
        <is>
          <t>İZMİR</t>
        </is>
      </c>
      <c>
        <v>KİRAZ</v>
      </c>
      <c>
        <is>
          <t>AG Fideri</t>
        </is>
      </c>
      <c>
        <v>DOĞANCI TR-11 35-31-L00337_B_91225812_91225812</v>
      </c>
      <c>
        <v>AG Pano Faz Sigorta Atığı</v>
      </c>
      <c>
        <v>Dağıtım-AG</v>
      </c>
      <c>
        <v>Uzun</v>
      </c>
      <c>
        <v>Şebeke işletmecisi</v>
      </c>
      <c>
        <v>Bildirimsiz</v>
      </c>
      <c>
        <is>
          <t>18.07.2023 07:14:45</t>
        </is>
      </c>
      <c>
        <is>
          <t>18.07.2023 12:10:47</t>
        </is>
      </c>
      <c>
        <v>4.933888888</v>
      </c>
      <c>
        <v>0</v>
      </c>
      <c>
        <v>4</v>
      </c>
      <c>
        <v>0</v>
      </c>
      <c>
        <v>8</v>
      </c>
      <c>
        <v>0</v>
      </c>
      <c>
        <v>2</v>
      </c>
      <c>
        <v>0</v>
      </c>
      <c>
        <v>0</v>
      </c>
      <c>
        <v>0</v>
      </c>
      <c>
        <v>4.19704550014542</v>
      </c>
      <c>
        <v>0</v>
      </c>
      <c>
        <v>35.4341928969228</v>
      </c>
      <c>
        <v>0</v>
      </c>
      <c>
        <v>12.279931423910828</v>
      </c>
      <c>
        <v>0</v>
      </c>
      <c>
        <v>0</v>
      </c>
      <c>
        <v>51.911169820979055</v>
      </c>
    </row>
    <row>
      <c>
        <v>2613110</v>
      </c>
      <c>
        <v>1</v>
      </c>
      <c>
        <is>
          <t>İZMİR</t>
        </is>
      </c>
      <c>
        <v>KİRAZ</v>
      </c>
      <c>
        <is>
          <t>Dağıtım Transformatörü</t>
        </is>
      </c>
      <c>
        <v>ÇÖMLEKÇİ TR-7/B 35-31-L00468_35-31-L00468_61235431</v>
      </c>
      <c>
        <v>AG Pano Faz Sigorta Atığı</v>
      </c>
      <c>
        <v>Dağıtım-AG</v>
      </c>
      <c>
        <v>Uzun</v>
      </c>
      <c>
        <v>Şebeke işletmecisi</v>
      </c>
      <c>
        <v>Bildirimsiz</v>
      </c>
      <c>
        <is>
          <t>18.07.2023 16:41:51</t>
        </is>
      </c>
      <c>
        <is>
          <t>18.07.2023 20:21:51</t>
        </is>
      </c>
      <c>
        <v>3.666666666</v>
      </c>
      <c>
        <v>0</v>
      </c>
      <c>
        <v>21</v>
      </c>
      <c>
        <v>0</v>
      </c>
      <c>
        <v>6</v>
      </c>
      <c>
        <v>0</v>
      </c>
      <c>
        <v>6</v>
      </c>
      <c>
        <v>0</v>
      </c>
      <c>
        <v>0</v>
      </c>
      <c>
        <v>0</v>
      </c>
      <c>
        <v>11.968405116250361</v>
      </c>
      <c>
        <v>0</v>
      </c>
      <c>
        <v>34.07399028326006</v>
      </c>
      <c>
        <v>0</v>
      </c>
      <c>
        <v>83.76712835816352</v>
      </c>
      <c>
        <v>0</v>
      </c>
      <c>
        <v>0</v>
      </c>
      <c>
        <v>129.80952375767393</v>
      </c>
    </row>
    <row>
      <c>
        <v>2612961</v>
      </c>
      <c>
        <v>1</v>
      </c>
      <c>
        <is>
          <t>İZMİR</t>
        </is>
      </c>
      <c>
        <v>KİRAZ</v>
      </c>
      <c>
        <is>
          <t>KÖK</t>
        </is>
      </c>
      <c>
        <v>VELİLER KÖK 35-31-L00116_VELİLER TR-1 L02_2119147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18.07.2023 14:25:14</t>
        </is>
      </c>
      <c>
        <is>
          <t>18.07.2023 15:18:45</t>
        </is>
      </c>
      <c>
        <v>0.891944444</v>
      </c>
      <c>
        <v>0</v>
      </c>
      <c>
        <v>564</v>
      </c>
      <c>
        <v>0</v>
      </c>
      <c>
        <v>89</v>
      </c>
      <c>
        <v>1</v>
      </c>
      <c>
        <v>88</v>
      </c>
      <c>
        <v>0</v>
      </c>
      <c>
        <v>0</v>
      </c>
      <c>
        <v>0</v>
      </c>
      <c>
        <v>86.74566640344725</v>
      </c>
      <c>
        <v>0</v>
      </c>
      <c>
        <v>49.10800070226117</v>
      </c>
      <c>
        <v>4.949828264275353</v>
      </c>
      <c>
        <v>82.42499548801283</v>
      </c>
      <c>
        <v>0</v>
      </c>
      <c>
        <v>0</v>
      </c>
      <c>
        <v>223.22849085799658</v>
      </c>
    </row>
    <row>
      <c>
        <v>2612569</v>
      </c>
      <c>
        <v>1</v>
      </c>
      <c>
        <is>
          <t>İZMİR</t>
        </is>
      </c>
      <c>
        <v>BAYRAKLI</v>
      </c>
      <c>
        <is>
          <t>Saha Dağıtım Kutusu (SDK)</t>
        </is>
      </c>
      <c>
        <v>K-941 35-02-K00941_7402394 e1b_5841161</v>
      </c>
      <c>
        <v>AG Box / Sdk Giriş Sigorta Atığı</v>
      </c>
      <c>
        <v>Dağıtım-AG</v>
      </c>
      <c>
        <v>Uzun</v>
      </c>
      <c>
        <v>Şebeke işletmecisi</v>
      </c>
      <c>
        <v>Bildirimsiz</v>
      </c>
      <c>
        <is>
          <t>18.07.2023 09:14:23</t>
        </is>
      </c>
      <c>
        <is>
          <t>18.07.2023 12:01:41</t>
        </is>
      </c>
      <c>
        <v>2.788333333</v>
      </c>
      <c>
        <v>0</v>
      </c>
      <c>
        <v>70</v>
      </c>
      <c>
        <v>0</v>
      </c>
      <c>
        <v>0</v>
      </c>
      <c>
        <v>0</v>
      </c>
      <c>
        <v>15</v>
      </c>
      <c>
        <v>0</v>
      </c>
      <c>
        <v>0</v>
      </c>
      <c>
        <v>0</v>
      </c>
      <c>
        <v>48.24479415014454</v>
      </c>
      <c>
        <v>0</v>
      </c>
      <c>
        <v>0</v>
      </c>
      <c>
        <v>0</v>
      </c>
      <c>
        <v>39.09209317985154</v>
      </c>
      <c>
        <v>0</v>
      </c>
      <c>
        <v>0</v>
      </c>
      <c>
        <v>87.33688732999607</v>
      </c>
    </row>
    <row>
      <c>
        <v>2613210</v>
      </c>
      <c>
        <v>1</v>
      </c>
      <c>
        <is>
          <t>İZMİR</t>
        </is>
      </c>
      <c>
        <v>TİRE</v>
      </c>
      <c>
        <is>
          <t>DM</t>
        </is>
      </c>
      <c>
        <v>TİRE İM-DM-1 35-29-A00001_YENİÇİFTLİK M18_2059040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18.07.2023 18:40:04</t>
        </is>
      </c>
      <c>
        <is>
          <t>18.07.2023 18:44:15</t>
        </is>
      </c>
      <c>
        <v>0.069722222</v>
      </c>
      <c>
        <v>1</v>
      </c>
      <c>
        <v>4</v>
      </c>
      <c>
        <v>68</v>
      </c>
      <c>
        <v>334</v>
      </c>
      <c>
        <v>27</v>
      </c>
      <c>
        <v>63</v>
      </c>
      <c>
        <v>0</v>
      </c>
      <c>
        <v>0</v>
      </c>
      <c>
        <v>0.05899966542985462</v>
      </c>
      <c>
        <v>0.307061450308682</v>
      </c>
      <c>
        <v>84.77076581644354</v>
      </c>
      <c>
        <v>160.27247267016844</v>
      </c>
      <c>
        <v>12.828826311934701</v>
      </c>
      <c>
        <v>25.993026138700305</v>
      </c>
      <c>
        <v>0</v>
      </c>
      <c>
        <v>0</v>
      </c>
      <c>
        <v>284.2311520529855</v>
      </c>
    </row>
    <row>
      <c>
        <v>2612632</v>
      </c>
      <c>
        <v>1</v>
      </c>
      <c>
        <is>
          <t>İZMİR</t>
        </is>
      </c>
      <c>
        <v>GAZİEMİR</v>
      </c>
      <c>
        <is>
          <t>OG Fideri</t>
        </is>
      </c>
      <c>
        <v>K-3681 35-08-K03681_TRAFO K01_42548910</v>
      </c>
      <c>
        <v>Şebeke Bakım Çalışması</v>
      </c>
      <c>
        <v>Dağıtım-OG</v>
      </c>
      <c>
        <v>Uzun</v>
      </c>
      <c>
        <v>Şebeke işletmecisi</v>
      </c>
      <c>
        <v>Bildirimli</v>
      </c>
      <c>
        <is>
          <t>18.07.2023 10:00:05</t>
        </is>
      </c>
      <c>
        <is>
          <t>18.07.2023 14:44:10</t>
        </is>
      </c>
      <c>
        <v>4.734722222</v>
      </c>
      <c>
        <v>0</v>
      </c>
      <c>
        <v>118</v>
      </c>
      <c>
        <v>0</v>
      </c>
      <c>
        <v>0</v>
      </c>
      <c>
        <v>0</v>
      </c>
      <c>
        <v>6</v>
      </c>
      <c>
        <v>0</v>
      </c>
      <c>
        <v>0</v>
      </c>
      <c>
        <v>0</v>
      </c>
      <c>
        <v>192.1342757598863</v>
      </c>
      <c>
        <v>0</v>
      </c>
      <c>
        <v>0</v>
      </c>
      <c>
        <v>0</v>
      </c>
      <c>
        <v>41.09092059180939</v>
      </c>
      <c>
        <v>0</v>
      </c>
      <c>
        <v>0</v>
      </c>
      <c>
        <v>233.22519635169567</v>
      </c>
    </row>
    <row>
      <c>
        <v>2613024</v>
      </c>
      <c>
        <v>1</v>
      </c>
      <c>
        <is>
          <t>İZMİR</t>
        </is>
      </c>
      <c>
        <v>ÇEŞME</v>
      </c>
      <c>
        <is>
          <t>Kullanıcı Bağlantı Hattı</t>
        </is>
      </c>
      <c>
        <v>L-347 MASİSA BURCU SİTESİ-2 35-18-L00347_950441946_950441946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18.07.2023 15:21:53</t>
        </is>
      </c>
      <c>
        <is>
          <t>18.07.2023 22:02:36</t>
        </is>
      </c>
      <c>
        <v>6.678611111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6.39352861935671</v>
      </c>
      <c>
        <v>0</v>
      </c>
      <c>
        <v>0</v>
      </c>
      <c>
        <v>0</v>
      </c>
      <c>
        <v>0</v>
      </c>
      <c>
        <v>0</v>
      </c>
      <c>
        <v>0</v>
      </c>
      <c>
        <v>6.39352861935671</v>
      </c>
    </row>
    <row>
      <c>
        <v>2612552</v>
      </c>
      <c>
        <v>1</v>
      </c>
      <c>
        <is>
          <t>İZMİR</t>
        </is>
      </c>
      <c>
        <v>BORNOVA</v>
      </c>
      <c>
        <is>
          <t>AG Fideri</t>
        </is>
      </c>
      <c>
        <v>K-3569 35-02-K03569_G_56367021_56367021</v>
      </c>
      <c>
        <v>Şebeke Yenileme ve Kapasite Artışı Çalışması</v>
      </c>
      <c>
        <v>Dağıtım-AG</v>
      </c>
      <c>
        <v>Uzun</v>
      </c>
      <c>
        <v>Şebeke işletmecisi</v>
      </c>
      <c>
        <v>Bildirimli</v>
      </c>
      <c>
        <is>
          <t>18.07.2023 09:11:39</t>
        </is>
      </c>
      <c>
        <is>
          <t>18.07.2023 16:53:10</t>
        </is>
      </c>
      <c>
        <v>7.691944444</v>
      </c>
      <c>
        <v>0</v>
      </c>
      <c>
        <v>97</v>
      </c>
      <c>
        <v>0</v>
      </c>
      <c>
        <v>0</v>
      </c>
      <c>
        <v>0</v>
      </c>
      <c>
        <v>14</v>
      </c>
      <c>
        <v>0</v>
      </c>
      <c>
        <v>0</v>
      </c>
      <c>
        <v>0</v>
      </c>
      <c>
        <v>172.12220726367696</v>
      </c>
      <c>
        <v>0</v>
      </c>
      <c>
        <v>0</v>
      </c>
      <c>
        <v>0</v>
      </c>
      <c>
        <v>32.91104810479232</v>
      </c>
      <c>
        <v>0</v>
      </c>
      <c>
        <v>0</v>
      </c>
      <c>
        <v>205.03325536846927</v>
      </c>
    </row>
    <row>
      <c>
        <v>2613285</v>
      </c>
      <c>
        <v>1</v>
      </c>
      <c>
        <is>
          <t>İZMİR</t>
        </is>
      </c>
      <c>
        <v>SEFERİHİSAR</v>
      </c>
      <c>
        <is>
          <t>OG Fideri</t>
        </is>
      </c>
      <c>
        <v>DOĞANBEY M-40 35-25-M00355_DAĞITIM TRAFOSU M02_79999723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18.07.2023 19:37:00</t>
        </is>
      </c>
      <c>
        <is>
          <t>18.07.2023 20:38:13</t>
        </is>
      </c>
      <c>
        <v>1.020277777</v>
      </c>
      <c>
        <v>0</v>
      </c>
      <c>
        <v>211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63.81360030443247</v>
      </c>
      <c>
        <v>0</v>
      </c>
      <c>
        <v>0</v>
      </c>
      <c>
        <v>0</v>
      </c>
      <c>
        <v>1.758989963741111</v>
      </c>
      <c>
        <v>0</v>
      </c>
      <c>
        <v>0</v>
      </c>
      <c>
        <v>65.57259026817358</v>
      </c>
    </row>
    <row>
      <c>
        <v>2612621</v>
      </c>
      <c>
        <v>1</v>
      </c>
      <c>
        <is>
          <t>İZMİR</t>
        </is>
      </c>
      <c>
        <v>MENDERES</v>
      </c>
      <c>
        <is>
          <t>DM</t>
        </is>
      </c>
      <c>
        <v>TEKELİ DM 35-22-M00088_ESKİ AHMETBEYLİ M08_48495873</v>
      </c>
      <c>
        <v>Şebeke Bakım Çalışması</v>
      </c>
      <c>
        <v>Dağıtım-OG</v>
      </c>
      <c>
        <v>Uzun</v>
      </c>
      <c>
        <v>Şebeke işletmecisi</v>
      </c>
      <c>
        <v>Bildirimli</v>
      </c>
      <c>
        <is>
          <t>18.07.2023 09:59:15</t>
        </is>
      </c>
      <c>
        <is>
          <t>18.07.2023 18:08:00</t>
        </is>
      </c>
      <c>
        <v>8.145833333</v>
      </c>
      <c>
        <v>11</v>
      </c>
      <c>
        <v>36</v>
      </c>
      <c>
        <v>67</v>
      </c>
      <c>
        <v>85</v>
      </c>
      <c>
        <v>14</v>
      </c>
      <c>
        <v>39</v>
      </c>
      <c>
        <v>0</v>
      </c>
      <c>
        <v>1</v>
      </c>
      <c>
        <v>41.33005598335161</v>
      </c>
      <c>
        <v>74.70707401206387</v>
      </c>
      <c>
        <v>1579.4636978453655</v>
      </c>
      <c>
        <v>1044.647600389151</v>
      </c>
      <c>
        <v>1243.2978147762146</v>
      </c>
      <c>
        <v>578.7561424747213</v>
      </c>
      <c>
        <v>0</v>
      </c>
      <c>
        <v>104.98805717799071</v>
      </c>
      <c>
        <v>4667.190442658858</v>
      </c>
    </row>
    <row>
      <c>
        <v>2613308</v>
      </c>
      <c>
        <v>1</v>
      </c>
      <c>
        <is>
          <t>İZMİR</t>
        </is>
      </c>
      <c>
        <v>ÇEŞME</v>
      </c>
      <c>
        <is>
          <t>AG Fideri</t>
        </is>
      </c>
      <c>
        <v>L-425 BELLONA KABİN 35-18-L00425_7842867_56368758_56368758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18.07.2023 20:01:39</t>
        </is>
      </c>
      <c>
        <is>
          <t>18.07.2023 21:06:09</t>
        </is>
      </c>
      <c>
        <v>1.075</v>
      </c>
      <c>
        <v>0</v>
      </c>
      <c>
        <v>96</v>
      </c>
      <c>
        <v>0</v>
      </c>
      <c>
        <v>0</v>
      </c>
      <c>
        <v>0</v>
      </c>
      <c>
        <v>11</v>
      </c>
      <c>
        <v>0</v>
      </c>
      <c>
        <v>0</v>
      </c>
      <c>
        <v>0</v>
      </c>
      <c>
        <v>44.07266878257601</v>
      </c>
      <c>
        <v>0</v>
      </c>
      <c>
        <v>0</v>
      </c>
      <c>
        <v>0</v>
      </c>
      <c>
        <v>8.363848266046745</v>
      </c>
      <c>
        <v>0</v>
      </c>
      <c>
        <v>0</v>
      </c>
      <c>
        <v>52.436517048622754</v>
      </c>
    </row>
    <row>
      <c>
        <v>2613245</v>
      </c>
      <c>
        <v>1</v>
      </c>
      <c>
        <is>
          <t>İZMİR</t>
        </is>
      </c>
      <c>
        <v>MENEMEN</v>
      </c>
      <c>
        <is>
          <t>Saha Dağıtım Kutusu (SDK)</t>
        </is>
      </c>
      <c>
        <v>MENEMEN DM-7/16 35-28-L00089_A B01_5826006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18.07.2023 18:11:08</t>
        </is>
      </c>
      <c>
        <is>
          <t>18.07.2023 19:29:07</t>
        </is>
      </c>
      <c>
        <v>1.299722222</v>
      </c>
      <c>
        <v>0</v>
      </c>
      <c>
        <v>127</v>
      </c>
      <c>
        <v>0</v>
      </c>
      <c>
        <v>0</v>
      </c>
      <c>
        <v>0</v>
      </c>
      <c>
        <v>16</v>
      </c>
      <c>
        <v>0</v>
      </c>
      <c>
        <v>0</v>
      </c>
      <c>
        <v>0</v>
      </c>
      <c>
        <v>39.90784283956381</v>
      </c>
      <c>
        <v>0</v>
      </c>
      <c>
        <v>0</v>
      </c>
      <c>
        <v>0</v>
      </c>
      <c>
        <v>43.92915559101475</v>
      </c>
      <c>
        <v>0</v>
      </c>
      <c>
        <v>0</v>
      </c>
      <c>
        <v>83.83699843057856</v>
      </c>
    </row>
    <row>
      <c>
        <v>2612558</v>
      </c>
      <c>
        <v>1</v>
      </c>
      <c>
        <is>
          <t>MANİSA</t>
        </is>
      </c>
      <c>
        <v>SARIGÖL</v>
      </c>
      <c>
        <is>
          <t>OG Fideri</t>
        </is>
      </c>
      <c>
        <v>SARIGÖL DM 45-79-M00069_HatBaşıAyırıcı_53134266 M18_53134266</v>
      </c>
      <c>
        <v>Şebeke Yenileme ve Kapasite Artışı Çalışması</v>
      </c>
      <c>
        <v>Dağıtım-OG</v>
      </c>
      <c>
        <v>Uzun</v>
      </c>
      <c>
        <v>Şebeke işletmecisi</v>
      </c>
      <c>
        <v>Bildirimli</v>
      </c>
      <c>
        <is>
          <t>18.07.2023 09:13:41</t>
        </is>
      </c>
      <c>
        <is>
          <t>18.07.2023 17:44:28</t>
        </is>
      </c>
      <c>
        <v>8.513055555</v>
      </c>
      <c>
        <v>0</v>
      </c>
      <c>
        <v>377</v>
      </c>
      <c>
        <v>0</v>
      </c>
      <c>
        <v>39</v>
      </c>
      <c>
        <v>0</v>
      </c>
      <c>
        <v>26</v>
      </c>
      <c>
        <v>0</v>
      </c>
      <c>
        <v>0</v>
      </c>
      <c>
        <v>0</v>
      </c>
      <c>
        <v>766.1175179011866</v>
      </c>
      <c>
        <v>0</v>
      </c>
      <c>
        <v>1685.244660298379</v>
      </c>
      <c>
        <v>0</v>
      </c>
      <c>
        <v>215.16142455918936</v>
      </c>
      <c>
        <v>0</v>
      </c>
      <c>
        <v>0</v>
      </c>
      <c>
        <v>2666.523602758755</v>
      </c>
    </row>
    <row>
      <c>
        <v>2613531</v>
      </c>
      <c>
        <v>1</v>
      </c>
      <c>
        <is>
          <t>MANİSA</t>
        </is>
      </c>
      <c>
        <v>SALİHLİ</v>
      </c>
      <c>
        <is>
          <t>KÖK</t>
        </is>
      </c>
      <c>
        <v>AKÖREN TR-19 KÖK 45-78-M00974_YENİKENT ÇIKIŞI    KAPASİTÖR M05_66244826</v>
      </c>
      <c>
        <v>Plansız Kesinti / Müdahale</v>
      </c>
      <c>
        <v>Dağıtım-OG</v>
      </c>
      <c>
        <v>Uzun</v>
      </c>
      <c>
        <v>Şebeke işletmecisi</v>
      </c>
      <c>
        <v>Bildirimsiz</v>
      </c>
      <c>
        <is>
          <t>18.07.2023 23:18:03</t>
        </is>
      </c>
      <c>
        <is>
          <t>18.07.2023 23:52:36</t>
        </is>
      </c>
      <c>
        <v>0.575833333</v>
      </c>
      <c>
        <v>0</v>
      </c>
      <c>
        <v>1</v>
      </c>
      <c>
        <v>0</v>
      </c>
      <c>
        <v>89</v>
      </c>
      <c>
        <v>0</v>
      </c>
      <c>
        <v>5</v>
      </c>
      <c>
        <v>0</v>
      </c>
      <c>
        <v>0</v>
      </c>
      <c>
        <v>0</v>
      </c>
      <c>
        <v>0.31555747830052533</v>
      </c>
      <c>
        <v>0</v>
      </c>
      <c>
        <v>255.83704741589773</v>
      </c>
      <c>
        <v>0</v>
      </c>
      <c>
        <v>4.742979394624144</v>
      </c>
      <c>
        <v>0</v>
      </c>
      <c>
        <v>0</v>
      </c>
      <c>
        <v>260.8955842888224</v>
      </c>
    </row>
    <row>
      <c>
        <v>2613139</v>
      </c>
      <c>
        <v>1</v>
      </c>
      <c>
        <is>
          <t>MANİSA</t>
        </is>
      </c>
      <c>
        <v>ALAŞEHİR</v>
      </c>
      <c>
        <is>
          <t>AG Fideri</t>
        </is>
      </c>
      <c>
        <v>SOĞANLI TR-1 45-73-M01034_B_56394374_56394374</v>
      </c>
      <c>
        <v>AG Pano Faz Sigorta Atığı</v>
      </c>
      <c>
        <v>Dağıtım-AG</v>
      </c>
      <c>
        <v>Uzun</v>
      </c>
      <c>
        <v>Şebeke işletmecisi</v>
      </c>
      <c>
        <v>Bildirimsiz</v>
      </c>
      <c>
        <is>
          <t>18.07.2023 17:07:24</t>
        </is>
      </c>
      <c>
        <is>
          <t>18.07.2023 18:49:59</t>
        </is>
      </c>
      <c>
        <v>1.709722222</v>
      </c>
      <c>
        <v>0</v>
      </c>
      <c>
        <v>107</v>
      </c>
      <c>
        <v>0</v>
      </c>
      <c>
        <v>0</v>
      </c>
      <c>
        <v>0</v>
      </c>
      <c>
        <v>8</v>
      </c>
      <c>
        <v>0</v>
      </c>
      <c>
        <v>0</v>
      </c>
      <c>
        <v>0</v>
      </c>
      <c>
        <v>27.94420605385049</v>
      </c>
      <c>
        <v>0</v>
      </c>
      <c>
        <v>0</v>
      </c>
      <c>
        <v>0</v>
      </c>
      <c>
        <v>7.8852519795038045</v>
      </c>
      <c>
        <v>0</v>
      </c>
      <c>
        <v>0</v>
      </c>
      <c>
        <v>35.82945803335429</v>
      </c>
    </row>
    <row>
      <c>
        <v>2612412</v>
      </c>
      <c>
        <v>1</v>
      </c>
      <c>
        <is>
          <t>İZMİR</t>
        </is>
      </c>
      <c>
        <v>KİRAZ</v>
      </c>
      <c>
        <is>
          <t>Dağıtım Transformatörü</t>
        </is>
      </c>
      <c>
        <v>UMURCALI TR-7 35-31-L00110_35-31-L00110_96739716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18.07.2023 05:56:52</t>
        </is>
      </c>
      <c>
        <is>
          <t>18.07.2023 07:08:55</t>
        </is>
      </c>
      <c>
        <v>1.200833333</v>
      </c>
      <c>
        <v>0</v>
      </c>
      <c>
        <v>4</v>
      </c>
      <c>
        <v>0</v>
      </c>
      <c>
        <v>17</v>
      </c>
      <c>
        <v>0</v>
      </c>
      <c>
        <v>3</v>
      </c>
      <c>
        <v>0</v>
      </c>
      <c>
        <v>0</v>
      </c>
      <c>
        <v>0</v>
      </c>
      <c>
        <v>2.943893398238866</v>
      </c>
      <c>
        <v>0</v>
      </c>
      <c>
        <v>145.18770808931953</v>
      </c>
      <c>
        <v>0</v>
      </c>
      <c>
        <v>3.313400355335193</v>
      </c>
      <c>
        <v>0</v>
      </c>
      <c>
        <v>0</v>
      </c>
      <c>
        <v>151.4450018428936</v>
      </c>
    </row>
    <row>
      <c>
        <v>2613488</v>
      </c>
      <c>
        <v>1</v>
      </c>
      <c>
        <is>
          <t>İZMİR</t>
        </is>
      </c>
      <c>
        <v>BUCA</v>
      </c>
      <c>
        <is>
          <t>OG Fideri</t>
        </is>
      </c>
      <c>
        <v>K-4745 35-03-K04745_ H_61169032</v>
      </c>
      <c>
        <v>OG Yeraltı Kablo Arızası</v>
      </c>
      <c>
        <v>Dağıtım-OG</v>
      </c>
      <c>
        <v>Uzun</v>
      </c>
      <c>
        <v>Şebeke işletmecisi</v>
      </c>
      <c>
        <v>Bildirimsiz</v>
      </c>
      <c>
        <is>
          <t>18.07.2023 21:57:56</t>
        </is>
      </c>
      <c>
        <is>
          <t>19.07.2023 04:13:01</t>
        </is>
      </c>
      <c>
        <v>6.251388888</v>
      </c>
      <c>
        <v>0</v>
      </c>
      <c>
        <v>348</v>
      </c>
      <c>
        <v>0</v>
      </c>
      <c>
        <v>0</v>
      </c>
      <c>
        <v>0</v>
      </c>
      <c>
        <v>13</v>
      </c>
      <c>
        <v>0</v>
      </c>
      <c>
        <v>0</v>
      </c>
      <c>
        <v>0</v>
      </c>
      <c>
        <v>384.34418826668724</v>
      </c>
      <c>
        <v>0</v>
      </c>
      <c>
        <v>0</v>
      </c>
      <c>
        <v>0</v>
      </c>
      <c>
        <v>154.92555227467105</v>
      </c>
      <c>
        <v>0</v>
      </c>
      <c>
        <v>0</v>
      </c>
      <c>
        <v>539.2697405413583</v>
      </c>
    </row>
    <row>
      <c>
        <v>2612658</v>
      </c>
      <c>
        <v>1</v>
      </c>
      <c>
        <is>
          <t>MANİSA</t>
        </is>
      </c>
      <c>
        <v>SALİHLİ</v>
      </c>
      <c>
        <is>
          <t>AG Fideri</t>
        </is>
      </c>
      <c>
        <v>YILMAZ TR-30 45-78-M00190_B_90996177_90996177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18.07.2023 10:23:33</t>
        </is>
      </c>
      <c>
        <is>
          <t>18.07.2023 10:55:41</t>
        </is>
      </c>
      <c>
        <v>0.535555555</v>
      </c>
      <c>
        <v>0</v>
      </c>
      <c>
        <v>26</v>
      </c>
      <c>
        <v>0</v>
      </c>
      <c>
        <v>20</v>
      </c>
      <c>
        <v>0</v>
      </c>
      <c>
        <v>4</v>
      </c>
      <c>
        <v>0</v>
      </c>
      <c>
        <v>0</v>
      </c>
      <c>
        <v>0</v>
      </c>
      <c>
        <v>3.8670942211346713</v>
      </c>
      <c>
        <v>0</v>
      </c>
      <c>
        <v>3.3899084377085744</v>
      </c>
      <c>
        <v>0</v>
      </c>
      <c>
        <v>1.5536201058941257</v>
      </c>
      <c>
        <v>0</v>
      </c>
      <c>
        <v>0</v>
      </c>
      <c>
        <v>8.81062276473737</v>
      </c>
    </row>
    <row>
      <c>
        <v>2612847</v>
      </c>
      <c>
        <v>1</v>
      </c>
      <c>
        <is>
          <t>İZMİR</t>
        </is>
      </c>
      <c>
        <v>KARŞIYAKA</v>
      </c>
      <c>
        <is>
          <t>Saha Dağıtım Kutusu (SDK)</t>
        </is>
      </c>
      <c>
        <v>K-1316 35-04-K01316_E 1316 E1B_5831947</v>
      </c>
      <c>
        <v>AG Box / Sdk Giriş Sigorta Atığı</v>
      </c>
      <c>
        <v>Dağıtım-AG</v>
      </c>
      <c>
        <v>Uzun</v>
      </c>
      <c>
        <v>Şebeke işletmecisi</v>
      </c>
      <c>
        <v>Bildirimsiz</v>
      </c>
      <c>
        <is>
          <t>18.07.2023 12:42:44</t>
        </is>
      </c>
      <c>
        <is>
          <t>18.07.2023 14:19:04</t>
        </is>
      </c>
      <c>
        <v>1.605555555</v>
      </c>
      <c>
        <v>0</v>
      </c>
      <c>
        <v>40</v>
      </c>
      <c>
        <v>0</v>
      </c>
      <c>
        <v>0</v>
      </c>
      <c>
        <v>0</v>
      </c>
      <c>
        <v>37</v>
      </c>
      <c>
        <v>0</v>
      </c>
      <c>
        <v>0</v>
      </c>
      <c>
        <v>0</v>
      </c>
      <c>
        <v>10.337067160585786</v>
      </c>
      <c>
        <v>0</v>
      </c>
      <c>
        <v>0</v>
      </c>
      <c>
        <v>0</v>
      </c>
      <c>
        <v>57.31118023375382</v>
      </c>
      <c>
        <v>0</v>
      </c>
      <c>
        <v>0</v>
      </c>
      <c>
        <v>67.6482473943396</v>
      </c>
    </row>
    <row>
      <c>
        <v>2612515</v>
      </c>
      <c>
        <v>1</v>
      </c>
      <c>
        <is>
          <t>MANİSA</t>
        </is>
      </c>
      <c>
        <v>SALİHLİ</v>
      </c>
      <c>
        <is>
          <t>AG Fideri</t>
        </is>
      </c>
      <c>
        <v>HACIBEKTAŞLI TR-3 45-78-M00694_B_90996897_90996897</v>
      </c>
      <c>
        <v>Şebeke Yenileme ve Kapasite Artışı Çalışması</v>
      </c>
      <c>
        <v>Dağıtım-AG</v>
      </c>
      <c>
        <v>Uzun</v>
      </c>
      <c>
        <v>Şebeke işletmecisi</v>
      </c>
      <c>
        <v>Bildirimli</v>
      </c>
      <c>
        <is>
          <t>18.07.2023 08:56:31</t>
        </is>
      </c>
      <c>
        <is>
          <t>18.07.2023 18:07:00</t>
        </is>
      </c>
      <c>
        <v>9.174722222</v>
      </c>
      <c>
        <v>0</v>
      </c>
      <c>
        <v>17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35.24352513168807</v>
      </c>
      <c>
        <v>0</v>
      </c>
      <c>
        <v>0</v>
      </c>
      <c>
        <v>0</v>
      </c>
      <c>
        <v>3.0025396956393458</v>
      </c>
      <c>
        <v>0</v>
      </c>
      <c>
        <v>0</v>
      </c>
      <c>
        <v>38.246064827327416</v>
      </c>
    </row>
    <row>
      <c>
        <v>2612870</v>
      </c>
      <c>
        <v>1</v>
      </c>
      <c>
        <is>
          <t>İZMİR</t>
        </is>
      </c>
      <c>
        <v>BAYINDIR</v>
      </c>
      <c>
        <is>
          <t>KÖK</t>
        </is>
      </c>
      <c>
        <v>ÇIPLAK KÖK 35-29-M00126_YENİÇİFTLİK ENH M09_72189962</v>
      </c>
      <c>
        <v>Manevra</v>
      </c>
      <c>
        <v>Dağıtım-OG</v>
      </c>
      <c>
        <v>Uzun</v>
      </c>
      <c>
        <v>Şebeke işletmecisi</v>
      </c>
      <c>
        <v>Bildirimsiz</v>
      </c>
      <c>
        <is>
          <t>18.07.2023 13:11:41</t>
        </is>
      </c>
      <c>
        <is>
          <t>18.07.2023 13:56:20</t>
        </is>
      </c>
      <c>
        <v>0.744166666</v>
      </c>
      <c>
        <v>0</v>
      </c>
      <c>
        <v>21</v>
      </c>
      <c>
        <v>12</v>
      </c>
      <c>
        <v>127</v>
      </c>
      <c>
        <v>3</v>
      </c>
      <c>
        <v>34</v>
      </c>
      <c>
        <v>2</v>
      </c>
      <c>
        <v>0</v>
      </c>
      <c>
        <v>0</v>
      </c>
      <c>
        <v>9.369137140770269</v>
      </c>
      <c>
        <v>217.5659709582711</v>
      </c>
      <c>
        <v>713.7046590694556</v>
      </c>
      <c>
        <v>39.253019602421105</v>
      </c>
      <c>
        <v>208.64222338114175</v>
      </c>
      <c>
        <v>165.6655878110722</v>
      </c>
      <c>
        <v>0</v>
      </c>
      <c>
        <v>1354.2005979631322</v>
      </c>
    </row>
    <row>
      <c>
        <v>2612472</v>
      </c>
      <c>
        <v>1</v>
      </c>
      <c>
        <is>
          <t>İZMİR</t>
        </is>
      </c>
      <c>
        <v>BAYINDIR</v>
      </c>
      <c>
        <is>
          <t>OG Fideri</t>
        </is>
      </c>
      <c>
        <v>ÇIPLAK KÖK 35-29-M00126_HatBaşıAyırıcı_53133357 M09_53133357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18.07.2023 08:07:34</t>
        </is>
      </c>
      <c>
        <is>
          <t>18.07.2023 14:02:45</t>
        </is>
      </c>
      <c>
        <v>5.919722222</v>
      </c>
      <c>
        <v>0</v>
      </c>
      <c>
        <v>0</v>
      </c>
      <c>
        <v>0</v>
      </c>
      <c>
        <v>12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657.5311865625733</v>
      </c>
      <c>
        <v>0</v>
      </c>
      <c>
        <v>143.68379055999017</v>
      </c>
      <c>
        <v>0</v>
      </c>
      <c>
        <v>0</v>
      </c>
      <c>
        <v>801.2149771225635</v>
      </c>
    </row>
    <row>
      <c>
        <v>2612540</v>
      </c>
      <c>
        <v>2</v>
      </c>
      <c>
        <is>
          <t>İZMİR</t>
        </is>
      </c>
      <c>
        <v>NARLIDERE</v>
      </c>
      <c>
        <is>
          <t>Dağıtım Transformatörü</t>
        </is>
      </c>
      <c>
        <v>K-1854 35-07-K01854_35-07-K01854_65925246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18.07.2023 09:50:42</t>
        </is>
      </c>
      <c>
        <is>
          <t>18.07.2023 09:54:10</t>
        </is>
      </c>
      <c>
        <v>0.057777777</v>
      </c>
      <c>
        <v>0</v>
      </c>
      <c>
        <v>107</v>
      </c>
      <c>
        <v>0</v>
      </c>
      <c>
        <v>0</v>
      </c>
      <c>
        <v>0</v>
      </c>
      <c>
        <v>13</v>
      </c>
      <c>
        <v>0</v>
      </c>
      <c>
        <v>0</v>
      </c>
      <c>
        <v>0</v>
      </c>
      <c>
        <v>5.0713954262276575</v>
      </c>
      <c>
        <v>0</v>
      </c>
      <c>
        <v>0</v>
      </c>
      <c>
        <v>0</v>
      </c>
      <c>
        <v>2.355002034071555</v>
      </c>
      <c>
        <v>0</v>
      </c>
      <c>
        <v>0</v>
      </c>
      <c>
        <v>7.426397460299213</v>
      </c>
    </row>
    <row>
      <c>
        <v>2613182</v>
      </c>
      <c>
        <v>1</v>
      </c>
      <c>
        <is>
          <t>MANİSA</t>
        </is>
      </c>
      <c>
        <v>SALİHLİ</v>
      </c>
      <c>
        <is>
          <t>AG Fideri</t>
        </is>
      </c>
      <c>
        <v>DURASILLI TR-5 45-78-M01116_49274757_56391786_56391786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18.07.2023 17:48:39</t>
        </is>
      </c>
      <c>
        <is>
          <t>18.07.2023 21:05:15</t>
        </is>
      </c>
      <c>
        <v>3.276666666</v>
      </c>
      <c>
        <v>0</v>
      </c>
      <c>
        <v>112</v>
      </c>
      <c>
        <v>0</v>
      </c>
      <c>
        <v>6</v>
      </c>
      <c>
        <v>0</v>
      </c>
      <c>
        <v>3</v>
      </c>
      <c>
        <v>0</v>
      </c>
      <c>
        <v>0</v>
      </c>
      <c>
        <v>0</v>
      </c>
      <c>
        <v>71.99967000628</v>
      </c>
      <c>
        <v>0</v>
      </c>
      <c>
        <v>95.86306119472238</v>
      </c>
      <c>
        <v>0</v>
      </c>
      <c>
        <v>23.973287883613896</v>
      </c>
      <c>
        <v>0</v>
      </c>
      <c>
        <v>0</v>
      </c>
      <c>
        <v>191.83601908461625</v>
      </c>
    </row>
    <row>
      <c>
        <v>2613176</v>
      </c>
      <c>
        <v>1</v>
      </c>
      <c>
        <is>
          <t>İZMİR</t>
        </is>
      </c>
      <c>
        <v>KONAK</v>
      </c>
      <c>
        <is>
          <t>AG Fideri</t>
        </is>
      </c>
      <c>
        <v>K-379 35-01-K00379__79812642_79812642</v>
      </c>
      <c>
        <v>Hırsızlık</v>
      </c>
      <c>
        <v>Dağıtım-AG</v>
      </c>
      <c>
        <v>Uzun</v>
      </c>
      <c>
        <v>Dışsal</v>
      </c>
      <c>
        <v>Bildirimsiz</v>
      </c>
      <c>
        <is>
          <t>18.07.2023 18:02:46</t>
        </is>
      </c>
      <c>
        <is>
          <t>18.07.2023 19:00:54</t>
        </is>
      </c>
      <c>
        <v>0.968888888</v>
      </c>
      <c>
        <v>0</v>
      </c>
      <c>
        <v>203</v>
      </c>
      <c>
        <v>0</v>
      </c>
      <c>
        <v>0</v>
      </c>
      <c>
        <v>0</v>
      </c>
      <c>
        <v>21</v>
      </c>
      <c>
        <v>0</v>
      </c>
      <c>
        <v>0</v>
      </c>
      <c>
        <v>0</v>
      </c>
      <c>
        <v>52.5817776231423</v>
      </c>
      <c>
        <v>0</v>
      </c>
      <c>
        <v>0</v>
      </c>
      <c>
        <v>0</v>
      </c>
      <c>
        <v>11.431014065201497</v>
      </c>
      <c>
        <v>0</v>
      </c>
      <c>
        <v>0</v>
      </c>
      <c>
        <v>64.0127916883438</v>
      </c>
    </row>
    <row>
      <c>
        <v>2612578</v>
      </c>
      <c>
        <v>1</v>
      </c>
      <c>
        <is>
          <t>İZMİR</t>
        </is>
      </c>
      <c>
        <v>KİRAZ</v>
      </c>
      <c>
        <is>
          <t>Dağıtım Transformatörü</t>
        </is>
      </c>
      <c>
        <v>HİSAR TR-3 35-31-L00121_35-31-L00121_74718759</v>
      </c>
      <c>
        <v>Şebeke Yenileme ve Kapasite Artışı Çalışması</v>
      </c>
      <c>
        <v>Dağıtım-AG</v>
      </c>
      <c>
        <v>Uzun</v>
      </c>
      <c>
        <v>Şebeke işletmecisi</v>
      </c>
      <c>
        <v>Bildirimli</v>
      </c>
      <c>
        <is>
          <t>18.07.2023 09:26:53</t>
        </is>
      </c>
      <c>
        <is>
          <t>18.07.2023 17:11:37</t>
        </is>
      </c>
      <c>
        <v>7.745555555</v>
      </c>
      <c>
        <v>0</v>
      </c>
      <c>
        <v>10</v>
      </c>
      <c>
        <v>0</v>
      </c>
      <c>
        <v>2</v>
      </c>
      <c>
        <v>0</v>
      </c>
      <c>
        <v>2</v>
      </c>
      <c>
        <v>0</v>
      </c>
      <c>
        <v>0</v>
      </c>
      <c>
        <v>0</v>
      </c>
      <c>
        <v>40.1853587684715</v>
      </c>
      <c>
        <v>0</v>
      </c>
      <c>
        <v>18.112683480187457</v>
      </c>
      <c>
        <v>0</v>
      </c>
      <c>
        <v>55.64062378196951</v>
      </c>
      <c>
        <v>0</v>
      </c>
      <c>
        <v>0</v>
      </c>
      <c>
        <v>113.93866603062847</v>
      </c>
    </row>
    <row>
      <c>
        <v>2612498</v>
      </c>
      <c>
        <v>2</v>
      </c>
      <c>
        <is>
          <t>İZMİR</t>
        </is>
      </c>
      <c>
        <v>KİRAZ</v>
      </c>
      <c>
        <is>
          <t>Dağıtım Transformatörü</t>
        </is>
      </c>
      <c>
        <v>SULUDERE TR-11 İSMET AKCAN EVİ YANI 35-31-L00066_35-31-L00066_2364630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18.07.2023 14:04:53</t>
        </is>
      </c>
      <c>
        <is>
          <t>18.07.2023 14:34:19</t>
        </is>
      </c>
      <c>
        <v>0.490555555</v>
      </c>
      <c>
        <v>0</v>
      </c>
      <c>
        <v>19</v>
      </c>
      <c>
        <v>0</v>
      </c>
      <c>
        <v>17</v>
      </c>
      <c>
        <v>0</v>
      </c>
      <c>
        <v>7</v>
      </c>
      <c>
        <v>0</v>
      </c>
      <c>
        <v>0</v>
      </c>
      <c>
        <v>0</v>
      </c>
      <c>
        <v>3.813377787907218</v>
      </c>
      <c>
        <v>0</v>
      </c>
      <c>
        <v>35.232467569647916</v>
      </c>
      <c>
        <v>0</v>
      </c>
      <c>
        <v>9.1052913443424</v>
      </c>
      <c>
        <v>0</v>
      </c>
      <c>
        <v>0</v>
      </c>
      <c>
        <v>48.151136701897535</v>
      </c>
    </row>
    <row>
      <c>
        <v>2612409</v>
      </c>
      <c>
        <v>1</v>
      </c>
      <c>
        <is>
          <t>İZMİR</t>
        </is>
      </c>
      <c>
        <v>ÖDEMİŞ</v>
      </c>
      <c>
        <is>
          <t>DM</t>
        </is>
      </c>
      <c>
        <v>DEMİRCİLİ DM 35-15-L00895_KARAKOVA DM L013_85268591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18.07.2023 05:47:40</t>
        </is>
      </c>
      <c>
        <is>
          <t>18.07.2023 06:43:53</t>
        </is>
      </c>
      <c>
        <v>0.936944444</v>
      </c>
      <c>
        <v>1</v>
      </c>
      <c>
        <v>336</v>
      </c>
      <c>
        <v>39</v>
      </c>
      <c>
        <v>199</v>
      </c>
      <c>
        <v>7</v>
      </c>
      <c>
        <v>96</v>
      </c>
      <c>
        <v>0</v>
      </c>
      <c>
        <v>0</v>
      </c>
      <c>
        <v>1.4550347640719228</v>
      </c>
      <c>
        <v>73.1562747631179</v>
      </c>
      <c>
        <v>993.0664909759723</v>
      </c>
      <c>
        <v>698.6812460137729</v>
      </c>
      <c>
        <v>53.60021547083047</v>
      </c>
      <c>
        <v>124.10724987957244</v>
      </c>
      <c>
        <v>0</v>
      </c>
      <c>
        <v>0</v>
      </c>
      <c>
        <v>1944.066511867338</v>
      </c>
    </row>
    <row>
      <c>
        <v>2613259</v>
      </c>
      <c>
        <v>1</v>
      </c>
      <c>
        <is>
          <t>İZMİR</t>
        </is>
      </c>
      <c>
        <v>BEYDAĞ</v>
      </c>
      <c>
        <is>
          <t>Dağıtım Transformatörü</t>
        </is>
      </c>
      <c>
        <v>KURUDERE OVA TR-2 35-32-L00051_35-32-L00051_2346771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18.07.2023 19:30:24</t>
        </is>
      </c>
      <c>
        <is>
          <t>18.07.2023 21:55:15</t>
        </is>
      </c>
      <c>
        <v>2.414166666</v>
      </c>
      <c>
        <v>0</v>
      </c>
      <c>
        <v>33</v>
      </c>
      <c>
        <v>0</v>
      </c>
      <c>
        <v>13</v>
      </c>
      <c>
        <v>0</v>
      </c>
      <c>
        <v>12</v>
      </c>
      <c>
        <v>0</v>
      </c>
      <c>
        <v>0</v>
      </c>
      <c>
        <v>0</v>
      </c>
      <c>
        <v>20.69091099928583</v>
      </c>
      <c>
        <v>0</v>
      </c>
      <c>
        <v>151.254523326011</v>
      </c>
      <c>
        <v>0</v>
      </c>
      <c>
        <v>74.26404390845059</v>
      </c>
      <c>
        <v>0</v>
      </c>
      <c>
        <v>0</v>
      </c>
      <c>
        <v>246.2094782337474</v>
      </c>
    </row>
    <row>
      <c>
        <v>2612595</v>
      </c>
      <c>
        <v>1</v>
      </c>
      <c>
        <is>
          <t>İZMİR</t>
        </is>
      </c>
      <c>
        <v>KONAK</v>
      </c>
      <c>
        <is>
          <t>AG Fideri</t>
        </is>
      </c>
      <c>
        <v>M-1541 35-01-M01541_F_56383226_56383226</v>
      </c>
      <c>
        <v>Hırsızlık</v>
      </c>
      <c>
        <v>Dağıtım-AG</v>
      </c>
      <c>
        <v>Uzun</v>
      </c>
      <c>
        <v>Dışsal</v>
      </c>
      <c>
        <v>Bildirimsiz</v>
      </c>
      <c>
        <is>
          <t>18.07.2023 09:33:26</t>
        </is>
      </c>
      <c>
        <is>
          <t>18.07.2023 10:02:50</t>
        </is>
      </c>
      <c>
        <v>0.49</v>
      </c>
      <c>
        <v>0</v>
      </c>
      <c>
        <v>118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11.290986771716916</v>
      </c>
      <c>
        <v>0</v>
      </c>
      <c>
        <v>0</v>
      </c>
      <c>
        <v>0</v>
      </c>
      <c>
        <v>1.0178921971702222</v>
      </c>
      <c>
        <v>0</v>
      </c>
      <c>
        <v>0</v>
      </c>
      <c>
        <v>12.30887896888714</v>
      </c>
    </row>
    <row>
      <c>
        <v>2613107</v>
      </c>
      <c>
        <v>2</v>
      </c>
      <c>
        <is>
          <t>İZMİR</t>
        </is>
      </c>
      <c>
        <v>BERGAMA</v>
      </c>
      <c>
        <is>
          <t>OG Fideri</t>
        </is>
      </c>
      <c>
        <v>TIRMANLAR DM 35-16-M00171_HatBaşıAyırıcı_74718568 M03_74718568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18.07.2023 21:29:21</t>
        </is>
      </c>
      <c>
        <is>
          <t>18.07.2023 22:04:10</t>
        </is>
      </c>
      <c>
        <v>0.580277777</v>
      </c>
      <c>
        <v>0</v>
      </c>
      <c>
        <v>468</v>
      </c>
      <c>
        <v>0</v>
      </c>
      <c>
        <v>2</v>
      </c>
      <c>
        <v>2</v>
      </c>
      <c>
        <v>58</v>
      </c>
      <c>
        <v>0</v>
      </c>
      <c>
        <v>0</v>
      </c>
      <c>
        <v>0</v>
      </c>
      <c>
        <v>25.761551117530562</v>
      </c>
      <c>
        <v>0</v>
      </c>
      <c>
        <v>0.2457492373968419</v>
      </c>
      <c>
        <v>2.7810751618651457</v>
      </c>
      <c>
        <v>11.92024547645925</v>
      </c>
      <c>
        <v>0</v>
      </c>
      <c>
        <v>0</v>
      </c>
      <c>
        <v>40.7086209932518</v>
      </c>
    </row>
    <row>
      <c>
        <v>2613104</v>
      </c>
      <c>
        <v>2</v>
      </c>
      <c>
        <is>
          <t>MANİSA</t>
        </is>
      </c>
      <c>
        <v>YUNUSEMRE</v>
      </c>
      <c>
        <is>
          <t>Dağıtım Transformatörü</t>
        </is>
      </c>
      <c>
        <v>KARAKOCA TR-1 45-71-M00978_45-71-M00978_2355322</v>
      </c>
      <c>
        <v>Plansız Kesinti / Müdahale</v>
      </c>
      <c>
        <v>Dağıtım-AG</v>
      </c>
      <c>
        <v>Kısa</v>
      </c>
      <c>
        <v>Şebeke işletmecisi</v>
      </c>
      <c>
        <v>Bildirimsiz</v>
      </c>
      <c>
        <is>
          <t>18.07.2023 20:05:40</t>
        </is>
      </c>
      <c>
        <is>
          <t>18.07.2023 20:07:19</t>
        </is>
      </c>
      <c>
        <v>0.0275</v>
      </c>
      <c>
        <v>0</v>
      </c>
      <c>
        <v>122</v>
      </c>
      <c>
        <v>0</v>
      </c>
      <c>
        <v>6</v>
      </c>
      <c>
        <v>0</v>
      </c>
      <c>
        <v>4</v>
      </c>
      <c>
        <v>0</v>
      </c>
      <c>
        <v>0</v>
      </c>
      <c>
        <v>0</v>
      </c>
      <c>
        <v>0.6088503100387728</v>
      </c>
      <c>
        <v>0</v>
      </c>
      <c>
        <v>0.015562645756350002</v>
      </c>
      <c>
        <v>0</v>
      </c>
      <c>
        <v>0.1049789088825015</v>
      </c>
      <c>
        <v>0</v>
      </c>
      <c>
        <v>0</v>
      </c>
      <c>
        <v>0.7293918646776243</v>
      </c>
    </row>
    <row>
      <c>
        <v>2612641</v>
      </c>
      <c>
        <v>1</v>
      </c>
      <c>
        <is>
          <t>MANİSA</t>
        </is>
      </c>
      <c>
        <v>AKHİSAR</v>
      </c>
      <c>
        <is>
          <t>AG Fideri</t>
        </is>
      </c>
      <c>
        <v>TR-2/11 45-72-L00011_B_56393692_56393692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18.07.2023 10:07:39</t>
        </is>
      </c>
      <c>
        <is>
          <t>18.07.2023 13:00:40</t>
        </is>
      </c>
      <c>
        <v>2.883611111</v>
      </c>
      <c>
        <v>0</v>
      </c>
      <c>
        <v>49</v>
      </c>
      <c>
        <v>0</v>
      </c>
      <c>
        <v>7</v>
      </c>
      <c>
        <v>0</v>
      </c>
      <c>
        <v>2</v>
      </c>
      <c>
        <v>0</v>
      </c>
      <c>
        <v>0</v>
      </c>
      <c>
        <v>0</v>
      </c>
      <c>
        <v>24.911017353895947</v>
      </c>
      <c>
        <v>0</v>
      </c>
      <c>
        <v>3.611890129823072</v>
      </c>
      <c>
        <v>0</v>
      </c>
      <c>
        <v>6.4727883059601385</v>
      </c>
      <c>
        <v>0</v>
      </c>
      <c>
        <v>0</v>
      </c>
      <c>
        <v>34.995695789679154</v>
      </c>
    </row>
    <row>
      <c>
        <v>2612996</v>
      </c>
      <c>
        <v>1</v>
      </c>
      <c>
        <is>
          <t>MANİSA</t>
        </is>
      </c>
      <c>
        <v>TURGUTLU</v>
      </c>
      <c>
        <is>
          <t>AG Fideri</t>
        </is>
      </c>
      <c>
        <v>TR-2/122 45-83-M00720_D_91461627_91461627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18.07.2023 14:53:15</t>
        </is>
      </c>
      <c>
        <is>
          <t>18.07.2023 16:46:12</t>
        </is>
      </c>
      <c>
        <v>1.8825</v>
      </c>
      <c>
        <v>0</v>
      </c>
      <c>
        <v>103</v>
      </c>
      <c>
        <v>0</v>
      </c>
      <c>
        <v>0</v>
      </c>
      <c>
        <v>0</v>
      </c>
      <c>
        <v>11</v>
      </c>
      <c>
        <v>0</v>
      </c>
      <c>
        <v>0</v>
      </c>
      <c>
        <v>0</v>
      </c>
      <c>
        <v>39.77722340504563</v>
      </c>
      <c>
        <v>0</v>
      </c>
      <c>
        <v>0</v>
      </c>
      <c>
        <v>0</v>
      </c>
      <c>
        <v>29.55681456887957</v>
      </c>
      <c>
        <v>0</v>
      </c>
      <c>
        <v>0</v>
      </c>
      <c>
        <v>69.3340379739252</v>
      </c>
    </row>
    <row>
      <c>
        <v>2613537</v>
      </c>
      <c>
        <v>1</v>
      </c>
      <c>
        <is>
          <t>İZMİR</t>
        </is>
      </c>
      <c>
        <v>ALİAĞA</v>
      </c>
      <c>
        <is>
          <t>DM</t>
        </is>
      </c>
      <c>
        <v>ALİAĞA TR-43 DM 35-17-M00043_M-87 M04_2114071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18.07.2023 23:31:21</t>
        </is>
      </c>
      <c>
        <is>
          <t>18.07.2023 23:54:56</t>
        </is>
      </c>
      <c>
        <v>0.393055555</v>
      </c>
      <c>
        <v>0</v>
      </c>
      <c>
        <v>431</v>
      </c>
      <c>
        <v>0</v>
      </c>
      <c>
        <v>0</v>
      </c>
      <c>
        <v>0</v>
      </c>
      <c>
        <v>62</v>
      </c>
      <c>
        <v>0</v>
      </c>
      <c>
        <v>0</v>
      </c>
      <c>
        <v>0</v>
      </c>
      <c>
        <v>36.55792092287664</v>
      </c>
      <c>
        <v>0</v>
      </c>
      <c>
        <v>0</v>
      </c>
      <c>
        <v>0</v>
      </c>
      <c>
        <v>16.06845833903184</v>
      </c>
      <c>
        <v>0</v>
      </c>
      <c>
        <v>0</v>
      </c>
      <c>
        <v>52.62637926190848</v>
      </c>
    </row>
    <row>
      <c>
        <v>2612850</v>
      </c>
      <c>
        <v>1</v>
      </c>
      <c>
        <is>
          <t>İZMİR</t>
        </is>
      </c>
      <c>
        <v>BAYINDIR</v>
      </c>
      <c>
        <is>
          <t>AG Fideri</t>
        </is>
      </c>
      <c>
        <v>HASKÖY TR-1 35-20-L00206_A_91354014_91354014</v>
      </c>
      <c>
        <v>AG Tel Kopuğu</v>
      </c>
      <c>
        <v>Dağıtım-AG</v>
      </c>
      <c>
        <v>Uzun</v>
      </c>
      <c>
        <v>Şebeke işletmecisi</v>
      </c>
      <c>
        <v>Bildirimsiz</v>
      </c>
      <c>
        <is>
          <t>18.07.2023 12:52:54</t>
        </is>
      </c>
      <c>
        <is>
          <t>18.07.2023 18:47:18</t>
        </is>
      </c>
      <c>
        <v>5.906666666</v>
      </c>
      <c>
        <v>0</v>
      </c>
      <c>
        <v>32</v>
      </c>
      <c>
        <v>0</v>
      </c>
      <c>
        <v>7</v>
      </c>
      <c>
        <v>0</v>
      </c>
      <c>
        <v>7</v>
      </c>
      <c>
        <v>0</v>
      </c>
      <c>
        <v>0</v>
      </c>
      <c>
        <v>0</v>
      </c>
      <c>
        <v>101.64645494291912</v>
      </c>
      <c>
        <v>0</v>
      </c>
      <c>
        <v>237.79886539637576</v>
      </c>
      <c>
        <v>0</v>
      </c>
      <c>
        <v>136.71397566095288</v>
      </c>
      <c>
        <v>0</v>
      </c>
      <c>
        <v>0</v>
      </c>
      <c>
        <v>476.15929600024776</v>
      </c>
    </row>
    <row>
      <c>
        <v>2612681</v>
      </c>
      <c>
        <v>1</v>
      </c>
      <c>
        <is>
          <t>MANİSA</t>
        </is>
      </c>
      <c>
        <v>GÖRDES</v>
      </c>
      <c>
        <is>
          <t>KÖK</t>
        </is>
      </c>
      <c>
        <v>GÜNEŞLİ KÖK 45-75-M00056_KÖSELER - ULGAR M01_67577840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18.07.2023 10:41:50</t>
        </is>
      </c>
      <c>
        <is>
          <t>18.07.2023 13:25:52</t>
        </is>
      </c>
      <c>
        <v>2.733888888</v>
      </c>
      <c>
        <v>1</v>
      </c>
      <c>
        <v>802</v>
      </c>
      <c>
        <v>0</v>
      </c>
      <c>
        <v>10</v>
      </c>
      <c>
        <v>0</v>
      </c>
      <c>
        <v>45</v>
      </c>
      <c>
        <v>0</v>
      </c>
      <c>
        <v>0</v>
      </c>
      <c>
        <v>0.6333065673533333</v>
      </c>
      <c>
        <v>214.2746796804178</v>
      </c>
      <c>
        <v>0</v>
      </c>
      <c>
        <v>16.585598264750285</v>
      </c>
      <c>
        <v>0</v>
      </c>
      <c>
        <v>40.097465711666814</v>
      </c>
      <c>
        <v>0</v>
      </c>
      <c>
        <v>0</v>
      </c>
      <c>
        <v>271.5910502241882</v>
      </c>
    </row>
    <row>
      <c>
        <v>2613016</v>
      </c>
      <c>
        <v>1</v>
      </c>
      <c>
        <is>
          <t>İZMİR</t>
        </is>
      </c>
      <c>
        <v>KARŞIYAKA</v>
      </c>
      <c>
        <is>
          <t>Saha Dağıtım Kutusu (SDK)</t>
        </is>
      </c>
      <c>
        <v>K-476 35-04-K00476_E E1_5779236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18.07.2023 15:00:58</t>
        </is>
      </c>
      <c>
        <is>
          <t>18.07.2023 16:38:12</t>
        </is>
      </c>
      <c>
        <v>1.620555555</v>
      </c>
      <c>
        <v>0</v>
      </c>
      <c>
        <v>54</v>
      </c>
      <c>
        <v>0</v>
      </c>
      <c>
        <v>0</v>
      </c>
      <c>
        <v>0</v>
      </c>
      <c>
        <v>26</v>
      </c>
      <c>
        <v>0</v>
      </c>
      <c>
        <v>0</v>
      </c>
      <c>
        <v>0</v>
      </c>
      <c>
        <v>27.19906985395575</v>
      </c>
      <c>
        <v>0</v>
      </c>
      <c>
        <v>0</v>
      </c>
      <c>
        <v>0</v>
      </c>
      <c>
        <v>305.327082454058</v>
      </c>
      <c>
        <v>0</v>
      </c>
      <c>
        <v>0</v>
      </c>
      <c>
        <v>332.5261523080137</v>
      </c>
    </row>
    <row>
      <c>
        <v>2612489</v>
      </c>
      <c>
        <v>1</v>
      </c>
      <c>
        <is>
          <t>İZMİR</t>
        </is>
      </c>
      <c>
        <v>ALİAĞA</v>
      </c>
      <c>
        <is>
          <t>Kullanıcı Bağlantı Hattı</t>
        </is>
      </c>
      <c>
        <v>ÇAKMAKLI TR-2 35-17-M00346_950305726_950305726</v>
      </c>
      <c>
        <v>AG Branşman Yeraltı Kablo Arızası</v>
      </c>
      <c>
        <v>Dağıtım-AG</v>
      </c>
      <c>
        <v>Uzun</v>
      </c>
      <c>
        <v>Şebeke işletmecisi</v>
      </c>
      <c>
        <v>Bildirimsiz</v>
      </c>
      <c>
        <is>
          <t>18.07.2023 08:34:46</t>
        </is>
      </c>
      <c>
        <is>
          <t>18.07.2023 13:29:10</t>
        </is>
      </c>
      <c>
        <v>4.906666666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1.368282140134041</v>
      </c>
      <c>
        <v>0</v>
      </c>
      <c>
        <v>0</v>
      </c>
      <c>
        <v>0</v>
      </c>
      <c>
        <v>0</v>
      </c>
      <c>
        <v>0</v>
      </c>
      <c>
        <v>0</v>
      </c>
      <c>
        <v>1.368282140134041</v>
      </c>
    </row>
    <row>
      <c>
        <v>2612638</v>
      </c>
      <c>
        <v>1</v>
      </c>
      <c>
        <is>
          <t>İZMİR</t>
        </is>
      </c>
      <c>
        <v>BEYDAĞ</v>
      </c>
      <c>
        <is>
          <t>DM</t>
        </is>
      </c>
      <c>
        <v>BEYDAĞ İM 35-32-A00001_MUTAFLAR L14_2049959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18.07.2023 10:09:34</t>
        </is>
      </c>
      <c>
        <is>
          <t>18.07.2023 10:14:16</t>
        </is>
      </c>
      <c>
        <v>0.078333333</v>
      </c>
      <c>
        <v>0</v>
      </c>
      <c>
        <v>541</v>
      </c>
      <c>
        <v>0</v>
      </c>
      <c>
        <v>34</v>
      </c>
      <c>
        <v>1</v>
      </c>
      <c>
        <v>69</v>
      </c>
      <c>
        <v>0</v>
      </c>
      <c>
        <v>0</v>
      </c>
      <c>
        <v>0</v>
      </c>
      <c>
        <v>5.555351672310863</v>
      </c>
      <c>
        <v>0</v>
      </c>
      <c>
        <v>3.4064003168538437</v>
      </c>
      <c>
        <v>0.06819074753378801</v>
      </c>
      <c>
        <v>4.501127609390552</v>
      </c>
      <c>
        <v>0</v>
      </c>
      <c>
        <v>0</v>
      </c>
      <c>
        <v>13.531070346089045</v>
      </c>
    </row>
    <row>
      <c>
        <v>2613079</v>
      </c>
      <c>
        <v>1</v>
      </c>
      <c>
        <is>
          <t>İZMİR</t>
        </is>
      </c>
      <c>
        <v>TORBALI</v>
      </c>
      <c>
        <is>
          <t>AG Fideri</t>
        </is>
      </c>
      <c>
        <v>TR-52 SAĞLIK OCAĞI 35-26-M00052_D_91238511_91238511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18.07.2023 16:13:04</t>
        </is>
      </c>
      <c>
        <is>
          <t>18.07.2023 17:25:24</t>
        </is>
      </c>
      <c>
        <v>1.205555555</v>
      </c>
      <c>
        <v>0</v>
      </c>
      <c>
        <v>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0.3155121737826227</v>
      </c>
      <c>
        <v>0</v>
      </c>
      <c>
        <v>0</v>
      </c>
      <c>
        <v>0</v>
      </c>
      <c>
        <v>0.5114496731790014</v>
      </c>
      <c>
        <v>0</v>
      </c>
      <c>
        <v>0</v>
      </c>
      <c>
        <v>0.826961846961624</v>
      </c>
    </row>
    <row>
      <c>
        <v>2613328</v>
      </c>
      <c>
        <v>1</v>
      </c>
      <c>
        <is>
          <t>İZMİR</t>
        </is>
      </c>
      <c>
        <v>BAYINDIR</v>
      </c>
      <c>
        <is>
          <t>AG Fideri</t>
        </is>
      </c>
      <c>
        <v>YEŞİLOVA ÇAYIR TR-2 35-20-L00127_7632888_56373939_56373939</v>
      </c>
      <c>
        <v>AG Pano Faz Sigorta Atığı</v>
      </c>
      <c>
        <v>Dağıtım-AG</v>
      </c>
      <c>
        <v>Uzun</v>
      </c>
      <c>
        <v>Şebeke işletmecisi</v>
      </c>
      <c>
        <v>Bildirimsiz</v>
      </c>
      <c>
        <is>
          <t>18.07.2023 20:09:29</t>
        </is>
      </c>
      <c>
        <is>
          <t>18.07.2023 21:15:27</t>
        </is>
      </c>
      <c>
        <v>1.099444444</v>
      </c>
      <c>
        <v>0</v>
      </c>
      <c>
        <v>2</v>
      </c>
      <c>
        <v>0</v>
      </c>
      <c>
        <v>2</v>
      </c>
      <c>
        <v>0</v>
      </c>
      <c>
        <v>2</v>
      </c>
      <c>
        <v>0</v>
      </c>
      <c>
        <v>0</v>
      </c>
      <c>
        <v>0</v>
      </c>
      <c>
        <v>0.23461747494416002</v>
      </c>
      <c>
        <v>0</v>
      </c>
      <c>
        <v>20.804803735875794</v>
      </c>
      <c>
        <v>0</v>
      </c>
      <c>
        <v>4.435519069562543</v>
      </c>
      <c>
        <v>0</v>
      </c>
      <c>
        <v>0</v>
      </c>
      <c>
        <v>25.474940280382494</v>
      </c>
    </row>
    <row>
      <c>
        <v>2612389</v>
      </c>
      <c>
        <v>1</v>
      </c>
      <c>
        <is>
          <t>İZMİR</t>
        </is>
      </c>
      <c>
        <v>BERGAMA</v>
      </c>
      <c>
        <is>
          <t>AG Fideri</t>
        </is>
      </c>
      <c>
        <v>TR-122 35-16-L00122_47581461_56353146_56353146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18.07.2023 02:30:38</t>
        </is>
      </c>
      <c>
        <is>
          <t>18.07.2023 04:02:40</t>
        </is>
      </c>
      <c>
        <v>1.533888888</v>
      </c>
      <c>
        <v>0</v>
      </c>
      <c>
        <v>107</v>
      </c>
      <c>
        <v>0</v>
      </c>
      <c>
        <v>0</v>
      </c>
      <c>
        <v>0</v>
      </c>
      <c>
        <v>8</v>
      </c>
      <c>
        <v>0</v>
      </c>
      <c>
        <v>0</v>
      </c>
      <c>
        <v>0</v>
      </c>
      <c>
        <v>23.47553190685411</v>
      </c>
      <c>
        <v>0</v>
      </c>
      <c>
        <v>0</v>
      </c>
      <c>
        <v>0</v>
      </c>
      <c>
        <v>3.8304854080114485</v>
      </c>
      <c>
        <v>0</v>
      </c>
      <c>
        <v>0</v>
      </c>
      <c>
        <v>27.306017314865557</v>
      </c>
    </row>
    <row>
      <c>
        <v>2612532</v>
      </c>
      <c>
        <v>1</v>
      </c>
      <c>
        <is>
          <t>MANİSA</t>
        </is>
      </c>
      <c>
        <v>AHMETLİ</v>
      </c>
      <c>
        <is>
          <t>DM</t>
        </is>
      </c>
      <c>
        <v>AHMETLİ İM 45-84-A00001_AHMETLİ DSİ M10_2314532</v>
      </c>
      <c>
        <v>Şebeke Yenileme ve Kapasite Artışı Çalışması</v>
      </c>
      <c>
        <v>Dağıtım-OG</v>
      </c>
      <c>
        <v>Uzun</v>
      </c>
      <c>
        <v>Şebeke işletmecisi</v>
      </c>
      <c>
        <v>Bildirimli</v>
      </c>
      <c>
        <is>
          <t>18.07.2023 09:02:55</t>
        </is>
      </c>
      <c>
        <is>
          <t>18.07.2023 14:46:22</t>
        </is>
      </c>
      <c>
        <v>5.724166666</v>
      </c>
      <c>
        <v>2</v>
      </c>
      <c>
        <v>0</v>
      </c>
      <c>
        <v>39</v>
      </c>
      <c>
        <v>0</v>
      </c>
      <c>
        <v>3</v>
      </c>
      <c>
        <v>0</v>
      </c>
      <c>
        <v>0</v>
      </c>
      <c>
        <v>0</v>
      </c>
      <c>
        <v>35.16949837591901</v>
      </c>
      <c>
        <v>0</v>
      </c>
      <c>
        <v>1586.5785738274783</v>
      </c>
      <c>
        <v>0</v>
      </c>
      <c>
        <v>44.90018868638072</v>
      </c>
      <c>
        <v>0</v>
      </c>
      <c>
        <v>0</v>
      </c>
      <c>
        <v>0</v>
      </c>
      <c>
        <v>1666.648260889778</v>
      </c>
    </row>
    <row>
      <c>
        <v>2613514</v>
      </c>
      <c>
        <v>1</v>
      </c>
      <c>
        <is>
          <t>İZMİR</t>
        </is>
      </c>
      <c>
        <v>ÖDEMİŞ</v>
      </c>
      <c>
        <is>
          <t>AG Fideri</t>
        </is>
      </c>
      <c>
        <v>OVACIK TR-4 35-31-L00147_47822230_56352532_56352532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18.07.2023 22:37:40</t>
        </is>
      </c>
      <c>
        <is>
          <t>19.07.2023 05:05:57</t>
        </is>
      </c>
      <c>
        <v>6.471388888</v>
      </c>
      <c>
        <v>0</v>
      </c>
      <c>
        <v>12</v>
      </c>
      <c>
        <v>0</v>
      </c>
      <c>
        <v>3</v>
      </c>
      <c>
        <v>0</v>
      </c>
      <c>
        <v>1</v>
      </c>
      <c>
        <v>0</v>
      </c>
      <c>
        <v>0</v>
      </c>
      <c>
        <v>0</v>
      </c>
      <c>
        <v>8.743028361758816</v>
      </c>
      <c>
        <v>0</v>
      </c>
      <c>
        <v>2.204999320644377</v>
      </c>
      <c>
        <v>0</v>
      </c>
      <c>
        <v>0.044768653271629794</v>
      </c>
      <c>
        <v>0</v>
      </c>
      <c>
        <v>0</v>
      </c>
      <c>
        <v>10.992796335674823</v>
      </c>
    </row>
    <row>
      <c>
        <v>2612973</v>
      </c>
      <c>
        <v>1</v>
      </c>
      <c>
        <is>
          <t>MANİSA</t>
        </is>
      </c>
      <c>
        <v>AKHİSAR</v>
      </c>
      <c>
        <is>
          <t>AG Fideri</t>
        </is>
      </c>
      <c>
        <v>HANPAŞA TR-1 45-72-M00205_B_65499284_65499284</v>
      </c>
      <c>
        <v>AG Pano Faz Sigorta Atığı</v>
      </c>
      <c>
        <v>Dağıtım-AG</v>
      </c>
      <c>
        <v>Uzun</v>
      </c>
      <c>
        <v>Şebeke işletmecisi</v>
      </c>
      <c>
        <v>Bildirimsiz</v>
      </c>
      <c>
        <is>
          <t>18.07.2023 14:31:19</t>
        </is>
      </c>
      <c>
        <is>
          <t>18.07.2023 20:08:51</t>
        </is>
      </c>
      <c>
        <v>5.625555555</v>
      </c>
      <c>
        <v>0</v>
      </c>
      <c>
        <v>14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10.83663156547677</v>
      </c>
      <c>
        <v>0</v>
      </c>
      <c>
        <v>0</v>
      </c>
      <c>
        <v>0</v>
      </c>
      <c>
        <v>0</v>
      </c>
      <c>
        <v>0</v>
      </c>
      <c>
        <v>0</v>
      </c>
      <c>
        <v>10.83663156547677</v>
      </c>
    </row>
    <row>
      <c>
        <v>2612836</v>
      </c>
      <c>
        <v>1</v>
      </c>
      <c>
        <is>
          <t>İZMİR</t>
        </is>
      </c>
      <c>
        <v>URLA</v>
      </c>
      <c>
        <is>
          <t>Dağıtım Transformatörü</t>
        </is>
      </c>
      <c>
        <v>TR-52 35-19-L00052_35-19-L00052_2348981</v>
      </c>
      <c>
        <v>Şebeke Yenileme ve Kapasite Artışı Çalışması</v>
      </c>
      <c>
        <v>Dağıtım-AG</v>
      </c>
      <c>
        <v>Uzun</v>
      </c>
      <c>
        <v>Şebeke işletmecisi</v>
      </c>
      <c>
        <v>Bildirimli</v>
      </c>
      <c>
        <is>
          <t>18.07.2023 12:36:04</t>
        </is>
      </c>
      <c>
        <is>
          <t>18.07.2023 18:29:00</t>
        </is>
      </c>
      <c>
        <v>5.882222222</v>
      </c>
      <c>
        <v>0</v>
      </c>
      <c>
        <v>50</v>
      </c>
      <c>
        <v>0</v>
      </c>
      <c>
        <v>30</v>
      </c>
      <c>
        <v>0</v>
      </c>
      <c>
        <v>11</v>
      </c>
      <c>
        <v>0</v>
      </c>
      <c>
        <v>0</v>
      </c>
      <c>
        <v>0</v>
      </c>
      <c>
        <v>90.52417728288796</v>
      </c>
      <c>
        <v>0</v>
      </c>
      <c>
        <v>135.01881953988908</v>
      </c>
      <c>
        <v>0</v>
      </c>
      <c>
        <v>216.94382604680058</v>
      </c>
      <c>
        <v>0</v>
      </c>
      <c>
        <v>0</v>
      </c>
      <c>
        <v>442.4868228695776</v>
      </c>
    </row>
    <row>
      <c>
        <v>2612504</v>
      </c>
      <c>
        <v>1</v>
      </c>
      <c>
        <is>
          <t>İZMİR</t>
        </is>
      </c>
      <c>
        <v>KEMALPAŞA</v>
      </c>
      <c>
        <is>
          <t>OG Fideri</t>
        </is>
      </c>
      <c>
        <v>ÖREN TOPRAK SULAMA TR-3 35-27-M00764_ H_72382989</v>
      </c>
      <c>
        <v>OG Ayırıcı Arızası</v>
      </c>
      <c>
        <v>Dağıtım-OG</v>
      </c>
      <c>
        <v>Uzun</v>
      </c>
      <c>
        <v>Şebeke işletmecisi</v>
      </c>
      <c>
        <v>Bildirimsiz</v>
      </c>
      <c>
        <is>
          <t>18.07.2023 08:45:01</t>
        </is>
      </c>
      <c>
        <is>
          <t>18.07.2023 14:38:28</t>
        </is>
      </c>
      <c>
        <v>5.890833333</v>
      </c>
      <c>
        <v>0</v>
      </c>
      <c>
        <v>22</v>
      </c>
      <c>
        <v>0</v>
      </c>
      <c>
        <v>8</v>
      </c>
      <c>
        <v>0</v>
      </c>
      <c>
        <v>0</v>
      </c>
      <c>
        <v>0</v>
      </c>
      <c>
        <v>0</v>
      </c>
      <c>
        <v>0</v>
      </c>
      <c>
        <v>18.35954412133194</v>
      </c>
      <c>
        <v>0</v>
      </c>
      <c>
        <v>108.5229566657165</v>
      </c>
      <c>
        <v>0</v>
      </c>
      <c>
        <v>0</v>
      </c>
      <c>
        <v>0</v>
      </c>
      <c>
        <v>0</v>
      </c>
      <c>
        <v>126.88250078704844</v>
      </c>
    </row>
    <row>
      <c>
        <v>2613191</v>
      </c>
      <c>
        <v>1</v>
      </c>
      <c>
        <is>
          <t>İZMİR</t>
        </is>
      </c>
      <c>
        <v>BORNOVA</v>
      </c>
      <c>
        <is>
          <t>Dağıtım Transformatörü</t>
        </is>
      </c>
      <c>
        <v>M-228 35-02-M00228_35-02-M00228_49764240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18.07.2023 18:02:55</t>
        </is>
      </c>
      <c>
        <is>
          <t>18.07.2023 20:01:15</t>
        </is>
      </c>
      <c>
        <v>1.972222222</v>
      </c>
      <c>
        <v>0</v>
      </c>
      <c>
        <v>1</v>
      </c>
      <c>
        <v>0</v>
      </c>
      <c>
        <v>0</v>
      </c>
      <c>
        <v>0</v>
      </c>
      <c>
        <v>111</v>
      </c>
      <c>
        <v>0</v>
      </c>
      <c>
        <v>2</v>
      </c>
      <c>
        <v>0</v>
      </c>
      <c>
        <v>0.6478840739948355</v>
      </c>
      <c>
        <v>0</v>
      </c>
      <c>
        <v>0</v>
      </c>
      <c>
        <v>0</v>
      </c>
      <c>
        <v>167.55411356489634</v>
      </c>
      <c>
        <v>0</v>
      </c>
      <c>
        <v>255.7560559668274</v>
      </c>
      <c>
        <v>423.9580536057186</v>
      </c>
    </row>
    <row>
      <c>
        <v>2612667</v>
      </c>
      <c>
        <v>1</v>
      </c>
      <c>
        <is>
          <t>İZMİR</t>
        </is>
      </c>
      <c>
        <v>BAYINDIR</v>
      </c>
      <c>
        <is>
          <t>AG Fideri</t>
        </is>
      </c>
      <c>
        <v>YAKAPINAR TR-5 35-20-L00138_C_56377071_56377071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18.07.2023 10:13:35</t>
        </is>
      </c>
      <c>
        <is>
          <t>18.07.2023 14:16:26</t>
        </is>
      </c>
      <c>
        <v>4.0475</v>
      </c>
      <c>
        <v>0</v>
      </c>
      <c>
        <v>6</v>
      </c>
      <c>
        <v>0</v>
      </c>
      <c>
        <v>16</v>
      </c>
      <c>
        <v>0</v>
      </c>
      <c>
        <v>9</v>
      </c>
      <c>
        <v>0</v>
      </c>
      <c>
        <v>0</v>
      </c>
      <c>
        <v>0</v>
      </c>
      <c>
        <v>5.114681961916743</v>
      </c>
      <c>
        <v>0</v>
      </c>
      <c>
        <v>127.3671527535566</v>
      </c>
      <c>
        <v>0</v>
      </c>
      <c>
        <v>76.317827862913</v>
      </c>
      <c>
        <v>0</v>
      </c>
      <c>
        <v>0</v>
      </c>
      <c>
        <v>208.79966257838635</v>
      </c>
    </row>
    <row>
      <c>
        <v>2612644</v>
      </c>
      <c>
        <v>1</v>
      </c>
      <c>
        <is>
          <t>İZMİR</t>
        </is>
      </c>
      <c>
        <v>ÇEŞME</v>
      </c>
      <c>
        <is>
          <t>AG Fideri</t>
        </is>
      </c>
      <c>
        <v>L-425 BELLONA KABİN 35-18-L00425_12294394_56372915_56372915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18.07.2023 10:10:43</t>
        </is>
      </c>
      <c>
        <is>
          <t>18.07.2023 18:11:40</t>
        </is>
      </c>
      <c>
        <v>8.015833333</v>
      </c>
      <c>
        <v>0</v>
      </c>
      <c>
        <v>19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252.27509484185708</v>
      </c>
      <c>
        <v>0</v>
      </c>
      <c>
        <v>0</v>
      </c>
      <c>
        <v>0</v>
      </c>
      <c>
        <v>178.6813073261106</v>
      </c>
      <c>
        <v>0</v>
      </c>
      <c>
        <v>0</v>
      </c>
      <c>
        <v>430.95640216796767</v>
      </c>
    </row>
    <row>
      <c>
        <v>2613477</v>
      </c>
      <c>
        <v>1</v>
      </c>
      <c>
        <is>
          <t>İZMİR</t>
        </is>
      </c>
      <c>
        <v>BORNOVA</v>
      </c>
      <c>
        <is>
          <t>Saha Dağıtım Kutusu (SDK)</t>
        </is>
      </c>
      <c>
        <v>M-195 35-02-M00195_F F1B_5847723</v>
      </c>
      <c>
        <v>AG Box / Sdk Giriş Sigorta Atığı</v>
      </c>
      <c>
        <v>Dağıtım-AG</v>
      </c>
      <c>
        <v>Uzun</v>
      </c>
      <c>
        <v>Şebeke işletmecisi</v>
      </c>
      <c>
        <v>Bildirimsiz</v>
      </c>
      <c>
        <is>
          <t>18.07.2023 21:52:45</t>
        </is>
      </c>
      <c>
        <is>
          <t>19.07.2023 04:40:33</t>
        </is>
      </c>
      <c>
        <v>6.796666666</v>
      </c>
      <c>
        <v>0</v>
      </c>
      <c>
        <v>0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7.41717633573</v>
      </c>
      <c>
        <v>0</v>
      </c>
      <c>
        <v>0</v>
      </c>
      <c>
        <v>7.41717633573</v>
      </c>
    </row>
    <row>
      <c>
        <v>2612813</v>
      </c>
      <c>
        <v>1</v>
      </c>
      <c>
        <is>
          <t>İZMİR</t>
        </is>
      </c>
      <c>
        <v>FOÇA</v>
      </c>
      <c>
        <is>
          <t>AG Fideri</t>
        </is>
      </c>
      <c>
        <v>BAĞARASI TR-3 35-23-M00172_C_91412624_91412624</v>
      </c>
      <c>
        <v>AG Tel Kopuğu</v>
      </c>
      <c>
        <v>Dağıtım-AG</v>
      </c>
      <c>
        <v>Uzun</v>
      </c>
      <c>
        <v>Şebeke işletmecisi</v>
      </c>
      <c>
        <v>Bildirimsiz</v>
      </c>
      <c>
        <is>
          <t>18.07.2023 12:20:50</t>
        </is>
      </c>
      <c>
        <is>
          <t>18.07.2023 14:45:30</t>
        </is>
      </c>
      <c>
        <v>2.411111111</v>
      </c>
      <c>
        <v>0</v>
      </c>
      <c>
        <v>16</v>
      </c>
      <c>
        <v>0</v>
      </c>
      <c>
        <v>7</v>
      </c>
      <c>
        <v>0</v>
      </c>
      <c>
        <v>9</v>
      </c>
      <c>
        <v>0</v>
      </c>
      <c>
        <v>0</v>
      </c>
      <c>
        <v>0</v>
      </c>
      <c>
        <v>7.627691853598945</v>
      </c>
      <c>
        <v>0</v>
      </c>
      <c>
        <v>4.7540578960159285</v>
      </c>
      <c>
        <v>0</v>
      </c>
      <c>
        <v>27.03682185075262</v>
      </c>
      <c>
        <v>0</v>
      </c>
      <c>
        <v>0</v>
      </c>
      <c>
        <v>39.41857160036749</v>
      </c>
    </row>
    <row>
      <c>
        <v>2612498</v>
      </c>
      <c>
        <v>1</v>
      </c>
      <c>
        <is>
          <t>İZMİR</t>
        </is>
      </c>
      <c>
        <v>KİRAZ</v>
      </c>
      <c>
        <is>
          <t>AG Fideri</t>
        </is>
      </c>
      <c>
        <v>SULUDERE TR-11 İSMET AKCAN EVİ YANI 35-31-L00066_B_91349241_91349241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18.07.2023 08:40:40</t>
        </is>
      </c>
      <c>
        <is>
          <t>18.07.2023 14:04:53</t>
        </is>
      </c>
      <c>
        <v>5.403611111</v>
      </c>
      <c>
        <v>0</v>
      </c>
      <c>
        <v>4</v>
      </c>
      <c>
        <v>0</v>
      </c>
      <c>
        <v>3</v>
      </c>
      <c>
        <v>0</v>
      </c>
      <c>
        <v>1</v>
      </c>
      <c>
        <v>0</v>
      </c>
      <c>
        <v>0</v>
      </c>
      <c>
        <v>0</v>
      </c>
      <c>
        <v>14.805478579437805</v>
      </c>
      <c>
        <v>0</v>
      </c>
      <c>
        <v>81.16036257163165</v>
      </c>
      <c>
        <v>0</v>
      </c>
      <c>
        <v>13.124724532332724</v>
      </c>
      <c>
        <v>0</v>
      </c>
      <c>
        <v>0</v>
      </c>
      <c>
        <v>109.09056568340218</v>
      </c>
    </row>
    <row>
      <c>
        <v>2612853</v>
      </c>
      <c>
        <v>1</v>
      </c>
      <c>
        <is>
          <t>İZMİR</t>
        </is>
      </c>
      <c>
        <v>BAYRAKLI</v>
      </c>
      <c>
        <is>
          <t>OG Fideri</t>
        </is>
      </c>
      <c>
        <v>K-4206 35-02-K04206_DAĞITIM TRAFO-1 K-4206 K03_2066272</v>
      </c>
      <c>
        <v>Şebeke Yenileme ve Kapasite Artışı Çalışması</v>
      </c>
      <c>
        <v>Dağıtım-OG</v>
      </c>
      <c>
        <v>Uzun</v>
      </c>
      <c>
        <v>Şebeke işletmecisi</v>
      </c>
      <c>
        <v>Bildirimli</v>
      </c>
      <c>
        <is>
          <t>18.07.2023 12:50:00</t>
        </is>
      </c>
      <c>
        <is>
          <t>18.07.2023 18:59:06</t>
        </is>
      </c>
      <c>
        <v>6.151666666</v>
      </c>
      <c>
        <v>0</v>
      </c>
      <c>
        <v>304</v>
      </c>
      <c>
        <v>0</v>
      </c>
      <c>
        <v>0</v>
      </c>
      <c>
        <v>0</v>
      </c>
      <c>
        <v>20</v>
      </c>
      <c>
        <v>0</v>
      </c>
      <c>
        <v>0</v>
      </c>
      <c>
        <v>0</v>
      </c>
      <c>
        <v>699.6873964837516</v>
      </c>
      <c>
        <v>0</v>
      </c>
      <c>
        <v>0</v>
      </c>
      <c>
        <v>0</v>
      </c>
      <c>
        <v>346.60449268693026</v>
      </c>
      <c>
        <v>0</v>
      </c>
      <c>
        <v>0</v>
      </c>
      <c>
        <v>1046.2918891706818</v>
      </c>
    </row>
    <row>
      <c>
        <v>2612750</v>
      </c>
      <c>
        <v>1</v>
      </c>
      <c>
        <is>
          <t>İZMİR</t>
        </is>
      </c>
      <c>
        <v>GÜZELBAHÇE</v>
      </c>
      <c>
        <is>
          <t>DM</t>
        </is>
      </c>
      <c>
        <v>M-2605 YELKİ DM 35-10-M02605_YEDEK M08_2035526</v>
      </c>
      <c>
        <v>Üçüncü Şahısların Vermiş Olduğu Hasarlar</v>
      </c>
      <c>
        <v>Dağıtım-OG</v>
      </c>
      <c>
        <v>Uzun</v>
      </c>
      <c>
        <v>Şebeke işletmecisi</v>
      </c>
      <c>
        <v>Bildirimsiz</v>
      </c>
      <c>
        <is>
          <t>18.07.2023 11:43:04</t>
        </is>
      </c>
      <c>
        <is>
          <t>18.07.2023 12:02:11</t>
        </is>
      </c>
      <c>
        <v>0.318611111</v>
      </c>
      <c>
        <v>5</v>
      </c>
      <c>
        <v>15274</v>
      </c>
      <c>
        <v>10</v>
      </c>
      <c>
        <v>276</v>
      </c>
      <c>
        <v>37</v>
      </c>
      <c>
        <v>1816</v>
      </c>
      <c>
        <v>6</v>
      </c>
      <c>
        <v>4</v>
      </c>
      <c>
        <v>19.44969170622797</v>
      </c>
      <c>
        <v>1766.8898472746753</v>
      </c>
      <c>
        <v>5.024598131697685</v>
      </c>
      <c>
        <v>53.279359288777044</v>
      </c>
      <c>
        <v>162.6493349576924</v>
      </c>
      <c>
        <v>1311.8626174626233</v>
      </c>
      <c>
        <v>3343.414983084639</v>
      </c>
      <c>
        <v>114.08768437582208</v>
      </c>
      <c>
        <v>6776.658116282155</v>
      </c>
    </row>
    <row>
      <c>
        <v>2613045</v>
      </c>
      <c>
        <v>1</v>
      </c>
      <c>
        <is>
          <t>MANİSA</t>
        </is>
      </c>
      <c>
        <v>SARUHANLI</v>
      </c>
      <c>
        <is>
          <t>Dağıtım Transformatörü</t>
        </is>
      </c>
      <c>
        <v>SARUHANLI TR-20 45-80-M00020_45-80-M00020_2348850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18.07.2023 15:37:44</t>
        </is>
      </c>
      <c>
        <is>
          <t>18.07.2023 15:57:03</t>
        </is>
      </c>
      <c>
        <v>0.321944444</v>
      </c>
      <c>
        <v>0</v>
      </c>
      <c>
        <v>328</v>
      </c>
      <c>
        <v>0</v>
      </c>
      <c>
        <v>1</v>
      </c>
      <c>
        <v>0</v>
      </c>
      <c>
        <v>29</v>
      </c>
      <c>
        <v>0</v>
      </c>
      <c>
        <v>0</v>
      </c>
      <c>
        <v>0</v>
      </c>
      <c>
        <v>34.77506720922281</v>
      </c>
      <c>
        <v>0</v>
      </c>
      <c>
        <v>0</v>
      </c>
      <c>
        <v>0</v>
      </c>
      <c>
        <v>10.204010742415347</v>
      </c>
      <c>
        <v>0</v>
      </c>
      <c>
        <v>0</v>
      </c>
      <c>
        <v>44.97907795163816</v>
      </c>
    </row>
    <row>
      <c>
        <v>2612919</v>
      </c>
      <c>
        <v>1</v>
      </c>
      <c>
        <is>
          <t>İZMİR</t>
        </is>
      </c>
      <c>
        <v>ÇEŞME</v>
      </c>
      <c>
        <is>
          <t>AG Fideri</t>
        </is>
      </c>
      <c>
        <v>DM-2/3 ESKİ ANIT YANI 35-18-L00581_10630961_56393867_56393867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18.07.2023 13:47:21</t>
        </is>
      </c>
      <c>
        <is>
          <t>18.07.2023 14:51:55</t>
        </is>
      </c>
      <c>
        <v>1.076111111</v>
      </c>
      <c>
        <v>0</v>
      </c>
      <c>
        <v>122</v>
      </c>
      <c>
        <v>0</v>
      </c>
      <c>
        <v>0</v>
      </c>
      <c>
        <v>0</v>
      </c>
      <c>
        <v>8</v>
      </c>
      <c>
        <v>0</v>
      </c>
      <c>
        <v>0</v>
      </c>
      <c>
        <v>0</v>
      </c>
      <c>
        <v>32.5600874624503</v>
      </c>
      <c>
        <v>0</v>
      </c>
      <c>
        <v>0</v>
      </c>
      <c>
        <v>0</v>
      </c>
      <c>
        <v>7.831574836048639</v>
      </c>
      <c>
        <v>0</v>
      </c>
      <c>
        <v>0</v>
      </c>
      <c>
        <v>40.391662298498936</v>
      </c>
    </row>
    <row>
      <c>
        <v>2612398</v>
      </c>
      <c>
        <v>1</v>
      </c>
      <c>
        <is>
          <t>MANİSA</t>
        </is>
      </c>
      <c>
        <v>AKHİSAR</v>
      </c>
      <c>
        <is>
          <t>KÖK</t>
        </is>
      </c>
      <c>
        <v>HİKMET GIDA KÖK 45-72-M00122_HARTA BAKIR FİDERİ ÇIKIŞ M04_66519783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18.07.2023 03:56:11</t>
        </is>
      </c>
      <c>
        <is>
          <t>18.07.2023 04:37:29</t>
        </is>
      </c>
      <c>
        <v>0.688333333</v>
      </c>
      <c>
        <v>1</v>
      </c>
      <c>
        <v>79</v>
      </c>
      <c>
        <v>195</v>
      </c>
      <c>
        <v>25</v>
      </c>
      <c>
        <v>12</v>
      </c>
      <c>
        <v>3</v>
      </c>
      <c>
        <v>0</v>
      </c>
      <c>
        <v>0</v>
      </c>
      <c>
        <v>0.11040678209277777</v>
      </c>
      <c>
        <v>7.038317977248963</v>
      </c>
      <c>
        <v>111.80830845412127</v>
      </c>
      <c>
        <v>12.058373337201727</v>
      </c>
      <c>
        <v>69.41473828633507</v>
      </c>
      <c>
        <v>0.1398618541008343</v>
      </c>
      <c>
        <v>0</v>
      </c>
      <c>
        <v>0</v>
      </c>
      <c>
        <v>200.57000669110067</v>
      </c>
    </row>
    <row>
      <c>
        <v>2613039</v>
      </c>
      <c>
        <v>1</v>
      </c>
      <c>
        <is>
          <t>İZMİR</t>
        </is>
      </c>
      <c>
        <v>DİKİLİ</v>
      </c>
      <c>
        <is>
          <t>Kullanıcı Bağlantı Hattı</t>
        </is>
      </c>
      <c>
        <v>ÇANDARLI TR-11(CANKENT1) 35-30-M00011_95001387331_95001387331</v>
      </c>
      <c>
        <v>AG Branşman Yeraltı Kablo Arızası</v>
      </c>
      <c>
        <v>Dağıtım-AG</v>
      </c>
      <c>
        <v>Uzun</v>
      </c>
      <c>
        <v>Şebeke işletmecisi</v>
      </c>
      <c>
        <v>Bildirimsiz</v>
      </c>
      <c>
        <is>
          <t>18.07.2023 15:27:19</t>
        </is>
      </c>
      <c>
        <is>
          <t>18.07.2023 19:08:55</t>
        </is>
      </c>
      <c>
        <v>3.693333333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0.9327220256794444</v>
      </c>
      <c>
        <v>0</v>
      </c>
      <c>
        <v>0</v>
      </c>
      <c>
        <v>0</v>
      </c>
      <c>
        <v>0</v>
      </c>
      <c>
        <v>0</v>
      </c>
      <c>
        <v>0</v>
      </c>
      <c>
        <v>0.9327220256794444</v>
      </c>
    </row>
    <row>
      <c>
        <v>2612684</v>
      </c>
      <c>
        <v>1</v>
      </c>
      <c>
        <is>
          <t>MANİSA</t>
        </is>
      </c>
      <c>
        <v>ALAŞEHİR</v>
      </c>
      <c>
        <is>
          <t>OG Fideri</t>
        </is>
      </c>
      <c>
        <v>DELEMENLER KÖK 45-73-M00490_HatBaşıAyırıcı_53136480 M03_53136480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18.07.2023 10:44:26</t>
        </is>
      </c>
      <c>
        <is>
          <t>18.07.2023 16:01:51</t>
        </is>
      </c>
      <c>
        <v>5.290277777</v>
      </c>
      <c>
        <v>0</v>
      </c>
      <c>
        <v>39</v>
      </c>
      <c>
        <v>0</v>
      </c>
      <c>
        <v>6</v>
      </c>
      <c>
        <v>0</v>
      </c>
      <c>
        <v>1</v>
      </c>
      <c>
        <v>0</v>
      </c>
      <c>
        <v>0</v>
      </c>
      <c>
        <v>0</v>
      </c>
      <c>
        <v>64.28492833051142</v>
      </c>
      <c>
        <v>0</v>
      </c>
      <c>
        <v>19.829462272293547</v>
      </c>
      <c>
        <v>0</v>
      </c>
      <c>
        <v>7.9180380798388486</v>
      </c>
      <c>
        <v>0</v>
      </c>
      <c>
        <v>0</v>
      </c>
      <c>
        <v>92.03242868264383</v>
      </c>
    </row>
    <row>
      <c>
        <v>2613274</v>
      </c>
      <c>
        <v>1</v>
      </c>
      <c>
        <is>
          <t>İZMİR</t>
        </is>
      </c>
      <c>
        <v>KİRAZ</v>
      </c>
      <c>
        <is>
          <t>AG Fideri</t>
        </is>
      </c>
      <c>
        <v>KARABURÇ MERKEZ TR-1 35-31-L00265_A_91234855_91234855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18.07.2023 19:29:25</t>
        </is>
      </c>
      <c>
        <is>
          <t>18.07.2023 21:13:38</t>
        </is>
      </c>
      <c>
        <v>1.736944444</v>
      </c>
      <c>
        <v>0</v>
      </c>
      <c>
        <v>0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3.421994115203919</v>
      </c>
      <c>
        <v>0</v>
      </c>
      <c>
        <v>0</v>
      </c>
      <c>
        <v>3.421994115203919</v>
      </c>
    </row>
    <row>
      <c>
        <v>2613105</v>
      </c>
      <c>
        <v>1</v>
      </c>
      <c>
        <is>
          <t>İZMİR</t>
        </is>
      </c>
      <c>
        <v>KİRAZ</v>
      </c>
      <c>
        <is>
          <t>OG Fideri</t>
        </is>
      </c>
      <c>
        <v>VELİLER KÖK 35-31-L00116_HatBaşıAyırıcı_97441042 L02_97441042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18.07.2023 16:28:08</t>
        </is>
      </c>
      <c>
        <is>
          <t>18.07.2023 18:31:47</t>
        </is>
      </c>
      <c>
        <v>2.060833333</v>
      </c>
      <c>
        <v>0</v>
      </c>
      <c>
        <v>131</v>
      </c>
      <c>
        <v>0</v>
      </c>
      <c>
        <v>9</v>
      </c>
      <c>
        <v>0</v>
      </c>
      <c>
        <v>12</v>
      </c>
      <c>
        <v>0</v>
      </c>
      <c>
        <v>0</v>
      </c>
      <c>
        <v>0</v>
      </c>
      <c>
        <v>45.73144617261411</v>
      </c>
      <c>
        <v>0</v>
      </c>
      <c>
        <v>8.402025966048638</v>
      </c>
      <c>
        <v>0</v>
      </c>
      <c>
        <v>39.469467209975114</v>
      </c>
      <c>
        <v>0</v>
      </c>
      <c>
        <v>0</v>
      </c>
      <c>
        <v>93.60293934863788</v>
      </c>
    </row>
    <row>
      <c>
        <v>2612441</v>
      </c>
      <c>
        <v>1</v>
      </c>
      <c>
        <is>
          <t>MANİSA</t>
        </is>
      </c>
      <c>
        <v>SALİHLİ</v>
      </c>
      <c>
        <is>
          <t>OG Fideri</t>
        </is>
      </c>
      <c>
        <v>TAYTAN OFİS KÖK 45-78-M00314_HatBaşıAyırıcı_89696999 M06_89696999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18.07.2023 07:00:17</t>
        </is>
      </c>
      <c>
        <is>
          <t>18.07.2023 10:44:49</t>
        </is>
      </c>
      <c>
        <v>3.742222222</v>
      </c>
      <c>
        <v>0</v>
      </c>
      <c>
        <v>165</v>
      </c>
      <c>
        <v>8</v>
      </c>
      <c>
        <v>13</v>
      </c>
      <c>
        <v>2</v>
      </c>
      <c>
        <v>17</v>
      </c>
      <c>
        <v>0</v>
      </c>
      <c>
        <v>0</v>
      </c>
      <c>
        <v>0</v>
      </c>
      <c>
        <v>113.79639452912849</v>
      </c>
      <c>
        <v>133.39285129494434</v>
      </c>
      <c>
        <v>73.62460032370377</v>
      </c>
      <c>
        <v>45.10291168628317</v>
      </c>
      <c>
        <v>9.096568771794614</v>
      </c>
      <c>
        <v>0</v>
      </c>
      <c>
        <v>0</v>
      </c>
      <c>
        <v>375.0133266058544</v>
      </c>
    </row>
    <row>
      <c>
        <v>2612939</v>
      </c>
      <c>
        <v>1</v>
      </c>
      <c>
        <is>
          <t>İZMİR</t>
        </is>
      </c>
      <c>
        <v>URLA</v>
      </c>
      <c>
        <is>
          <t>Kullanıcı Bağlantı Hattı</t>
        </is>
      </c>
      <c>
        <v>DM-3/18 35-19-M00416_956671867_956671867</v>
      </c>
      <c>
        <v>AG Branşman Yeraltı Kablo Arızası</v>
      </c>
      <c>
        <v>Dağıtım-AG</v>
      </c>
      <c>
        <v>Uzun</v>
      </c>
      <c>
        <v>Şebeke işletmecisi</v>
      </c>
      <c>
        <v>Bildirimsiz</v>
      </c>
      <c>
        <is>
          <t>18.07.2023 14:01:44</t>
        </is>
      </c>
      <c>
        <is>
          <t>18.07.2023 15:32:37</t>
        </is>
      </c>
      <c>
        <v>1.514722222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0.3659524824188507</v>
      </c>
      <c>
        <v>0</v>
      </c>
      <c>
        <v>0</v>
      </c>
      <c>
        <v>0</v>
      </c>
      <c>
        <v>0</v>
      </c>
      <c>
        <v>0</v>
      </c>
      <c>
        <v>0</v>
      </c>
      <c>
        <v>0.3659524824188507</v>
      </c>
    </row>
    <row>
      <c>
        <v>2613019</v>
      </c>
      <c>
        <v>1</v>
      </c>
      <c>
        <is>
          <t>İZMİR</t>
        </is>
      </c>
      <c>
        <v>KARŞIYAKA</v>
      </c>
      <c>
        <is>
          <t>AG Fideri</t>
        </is>
      </c>
      <c>
        <v>K-215 35-04-K00215_D_56383840_56383840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18.07.2023 15:02:26</t>
        </is>
      </c>
      <c>
        <is>
          <t>18.07.2023 15:59:52</t>
        </is>
      </c>
      <c>
        <v>0.957222222</v>
      </c>
      <c>
        <v>0</v>
      </c>
      <c>
        <v>202</v>
      </c>
      <c>
        <v>0</v>
      </c>
      <c>
        <v>0</v>
      </c>
      <c>
        <v>0</v>
      </c>
      <c>
        <v>27</v>
      </c>
      <c>
        <v>0</v>
      </c>
      <c>
        <v>0</v>
      </c>
      <c>
        <v>0</v>
      </c>
      <c>
        <v>53.123631251657514</v>
      </c>
      <c>
        <v>0</v>
      </c>
      <c>
        <v>0</v>
      </c>
      <c>
        <v>0</v>
      </c>
      <c>
        <v>23.408835767278003</v>
      </c>
      <c>
        <v>0</v>
      </c>
      <c>
        <v>0</v>
      </c>
      <c>
        <v>76.53246701893552</v>
      </c>
    </row>
    <row>
      <c>
        <v>2612378</v>
      </c>
      <c>
        <v>1</v>
      </c>
      <c>
        <is>
          <t>MANİSA</t>
        </is>
      </c>
      <c>
        <v>GÖRDES</v>
      </c>
      <c>
        <is>
          <t>AG Fideri</t>
        </is>
      </c>
      <c>
        <v>KALEMOĞLU TR-1 45-75-M00318_B_56398875_56398875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18.07.2023 00:47:58</t>
        </is>
      </c>
      <c>
        <is>
          <t>18.07.2023 05:04:22</t>
        </is>
      </c>
      <c>
        <v>4.273333333</v>
      </c>
      <c>
        <v>0</v>
      </c>
      <c>
        <v>38</v>
      </c>
      <c>
        <v>0</v>
      </c>
      <c>
        <v>1</v>
      </c>
      <c>
        <v>0</v>
      </c>
      <c>
        <v>2</v>
      </c>
      <c>
        <v>0</v>
      </c>
      <c>
        <v>0</v>
      </c>
      <c>
        <v>0</v>
      </c>
      <c>
        <v>15.665737917435276</v>
      </c>
      <c>
        <v>0</v>
      </c>
      <c>
        <v>0</v>
      </c>
      <c>
        <v>0</v>
      </c>
      <c>
        <v>6.2012272002850315</v>
      </c>
      <c>
        <v>0</v>
      </c>
      <c>
        <v>0</v>
      </c>
      <c>
        <v>21.86696511772031</v>
      </c>
    </row>
    <row>
      <c>
        <v>2612770</v>
      </c>
      <c>
        <v>1</v>
      </c>
      <c>
        <is>
          <t>İZMİR</t>
        </is>
      </c>
      <c>
        <v>ÖDEMİŞ</v>
      </c>
      <c>
        <is>
          <t>KÖK</t>
        </is>
      </c>
      <c>
        <v>YALLIOĞLU KÖK 35-15-L00361_YENİKÖY L02_66935979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18.07.2023 11:56:50</t>
        </is>
      </c>
      <c>
        <is>
          <t>18.07.2023 12:11:31</t>
        </is>
      </c>
      <c>
        <v>0.244722222</v>
      </c>
      <c>
        <v>2</v>
      </c>
      <c>
        <v>341</v>
      </c>
      <c>
        <v>23</v>
      </c>
      <c>
        <v>86</v>
      </c>
      <c>
        <v>5</v>
      </c>
      <c>
        <v>70</v>
      </c>
      <c>
        <v>0</v>
      </c>
      <c>
        <v>0</v>
      </c>
      <c>
        <v>0.3993314933438618</v>
      </c>
      <c>
        <v>21.02888859100589</v>
      </c>
      <c>
        <v>28.89218118679064</v>
      </c>
      <c>
        <v>81.21053245946062</v>
      </c>
      <c>
        <v>2.3939322362688493</v>
      </c>
      <c>
        <v>24.80152897979721</v>
      </c>
      <c>
        <v>0</v>
      </c>
      <c>
        <v>0</v>
      </c>
      <c>
        <v>158.72639494666709</v>
      </c>
    </row>
    <row>
      <c>
        <v>2612584</v>
      </c>
      <c>
        <v>1</v>
      </c>
      <c>
        <is>
          <t>İZMİR</t>
        </is>
      </c>
      <c>
        <v>KARABAĞLAR</v>
      </c>
      <c>
        <is>
          <t>OG Fideri</t>
        </is>
      </c>
      <c>
        <v>M-1394 35-01-M01394_TRAFO M03_65821739</v>
      </c>
      <c>
        <v>TEİAŞ Trafo Arızası</v>
      </c>
      <c>
        <v>Dağıtım-OG</v>
      </c>
      <c>
        <v>Uzun</v>
      </c>
      <c>
        <v>Şebeke işletmecisi</v>
      </c>
      <c>
        <v>Bildirimsiz</v>
      </c>
      <c>
        <is>
          <t>18.07.2023 09:20:00</t>
        </is>
      </c>
      <c>
        <is>
          <t>18.07.2023 11:50:28</t>
        </is>
      </c>
      <c>
        <v>2.507777777</v>
      </c>
      <c>
        <v>0</v>
      </c>
      <c>
        <v>196</v>
      </c>
      <c>
        <v>0</v>
      </c>
      <c>
        <v>0</v>
      </c>
      <c>
        <v>0</v>
      </c>
      <c>
        <v>27</v>
      </c>
      <c>
        <v>0</v>
      </c>
      <c>
        <v>0</v>
      </c>
      <c>
        <v>0</v>
      </c>
      <c>
        <v>120.05110808194932</v>
      </c>
      <c>
        <v>0</v>
      </c>
      <c>
        <v>0</v>
      </c>
      <c>
        <v>0</v>
      </c>
      <c>
        <v>133.07624096183406</v>
      </c>
      <c>
        <v>0</v>
      </c>
      <c>
        <v>0</v>
      </c>
      <c>
        <v>253.1273490437834</v>
      </c>
    </row>
    <row>
      <c>
        <v>2612381</v>
      </c>
      <c>
        <v>2</v>
      </c>
      <c>
        <is>
          <t>İZMİR</t>
        </is>
      </c>
      <c>
        <v>BUCA</v>
      </c>
      <c>
        <is>
          <t>Dağıtım Transformatörü</t>
        </is>
      </c>
      <c>
        <v>K-2378 35-03-K02378_35-03-K02378_2349863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18.07.2023 08:20:04</t>
        </is>
      </c>
      <c>
        <is>
          <t>18.07.2023 09:32:29</t>
        </is>
      </c>
      <c>
        <v>1.206944444</v>
      </c>
      <c>
        <v>0</v>
      </c>
      <c>
        <v>475</v>
      </c>
      <c>
        <v>0</v>
      </c>
      <c>
        <v>0</v>
      </c>
      <c>
        <v>0</v>
      </c>
      <c>
        <v>65</v>
      </c>
      <c>
        <v>0</v>
      </c>
      <c>
        <v>0</v>
      </c>
      <c>
        <v>0</v>
      </c>
      <c>
        <v>105.11742449609797</v>
      </c>
      <c>
        <v>0</v>
      </c>
      <c>
        <v>0</v>
      </c>
      <c>
        <v>0</v>
      </c>
      <c>
        <v>173.17095266542287</v>
      </c>
      <c>
        <v>0</v>
      </c>
      <c>
        <v>0</v>
      </c>
      <c>
        <v>278.2883771615208</v>
      </c>
    </row>
    <row>
      <c>
        <v>2612435</v>
      </c>
      <c>
        <v>1</v>
      </c>
      <c>
        <is>
          <t>İZMİR</t>
        </is>
      </c>
      <c>
        <v>BEYDAĞ</v>
      </c>
      <c>
        <is>
          <t>DM</t>
        </is>
      </c>
      <c>
        <v>BEYDAĞ İM 35-32-A00001_MUTAFLAR L14_2049959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18.07.2023 06:59:45</t>
        </is>
      </c>
      <c>
        <is>
          <t>18.07.2023 07:12:01</t>
        </is>
      </c>
      <c>
        <v>0.204444444</v>
      </c>
      <c>
        <v>0</v>
      </c>
      <c>
        <v>541</v>
      </c>
      <c>
        <v>0</v>
      </c>
      <c>
        <v>34</v>
      </c>
      <c>
        <v>1</v>
      </c>
      <c>
        <v>69</v>
      </c>
      <c>
        <v>0</v>
      </c>
      <c>
        <v>0</v>
      </c>
      <c>
        <v>0</v>
      </c>
      <c>
        <v>11.884282403625319</v>
      </c>
      <c>
        <v>0</v>
      </c>
      <c>
        <v>8.261227340404753</v>
      </c>
      <c>
        <v>0.10917962629517151</v>
      </c>
      <c>
        <v>6.455848680972891</v>
      </c>
      <c>
        <v>0</v>
      </c>
      <c>
        <v>0</v>
      </c>
      <c>
        <v>26.710538051298137</v>
      </c>
    </row>
    <row>
      <c>
        <v>2612876</v>
      </c>
      <c>
        <v>1</v>
      </c>
      <c>
        <is>
          <t>İZMİR</t>
        </is>
      </c>
      <c>
        <v>BERGAMA</v>
      </c>
      <c>
        <is>
          <t>Dağıtım Transformatörü</t>
        </is>
      </c>
      <c>
        <v>TOPÇAM SULAMA TR-15 35-16-M00208_35-16-M00208_2351139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18.07.2023 13:07:23</t>
        </is>
      </c>
      <c>
        <is>
          <t>18.07.2023 14:51:46</t>
        </is>
      </c>
      <c>
        <v>1.739722222</v>
      </c>
      <c>
        <v>0</v>
      </c>
      <c>
        <v>0</v>
      </c>
      <c>
        <v>0</v>
      </c>
      <c>
        <v>17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106.53087628566358</v>
      </c>
      <c>
        <v>0</v>
      </c>
      <c>
        <v>0</v>
      </c>
      <c>
        <v>0</v>
      </c>
      <c>
        <v>0</v>
      </c>
      <c>
        <v>106.53087628566358</v>
      </c>
    </row>
    <row>
      <c>
        <v>2612727</v>
      </c>
      <c>
        <v>1</v>
      </c>
      <c>
        <is>
          <t>İZMİR</t>
        </is>
      </c>
      <c>
        <v>ALİAĞA</v>
      </c>
      <c>
        <is>
          <t>KÖK</t>
        </is>
      </c>
      <c>
        <v>İSKELE KÖK 35-17-M00705_YENİ ŞAKRAN M05_85143067</v>
      </c>
      <c>
        <v>Şebeke Bakım Çalışması</v>
      </c>
      <c>
        <v>Dağıtım-OG</v>
      </c>
      <c>
        <v>Uzun</v>
      </c>
      <c>
        <v>Şebeke işletmecisi</v>
      </c>
      <c>
        <v>Bildirimli</v>
      </c>
      <c>
        <is>
          <t>18.07.2023 11:28:12</t>
        </is>
      </c>
      <c>
        <is>
          <t>18.07.2023 17:48:41</t>
        </is>
      </c>
      <c>
        <v>6.341388888</v>
      </c>
      <c>
        <v>2</v>
      </c>
      <c>
        <v>1058</v>
      </c>
      <c>
        <v>15</v>
      </c>
      <c>
        <v>15</v>
      </c>
      <c>
        <v>14</v>
      </c>
      <c>
        <v>68</v>
      </c>
      <c>
        <v>0</v>
      </c>
      <c>
        <v>0</v>
      </c>
      <c>
        <v>10.722439655594451</v>
      </c>
      <c>
        <v>1573.8420001423847</v>
      </c>
      <c>
        <v>388.58075475615294</v>
      </c>
      <c>
        <v>40.709041644553984</v>
      </c>
      <c>
        <v>495.1791107579442</v>
      </c>
      <c>
        <v>526.8441488054665</v>
      </c>
      <c>
        <v>0</v>
      </c>
      <c>
        <v>0</v>
      </c>
      <c>
        <v>3035.8774957620967</v>
      </c>
    </row>
    <row>
      <c>
        <v>2613268</v>
      </c>
      <c>
        <v>1</v>
      </c>
      <c>
        <is>
          <t>İZMİR</t>
        </is>
      </c>
      <c>
        <v>BUCA</v>
      </c>
      <c>
        <is>
          <t>AG Fideri</t>
        </is>
      </c>
      <c>
        <v>M-2316 KARAAĞAÇ TR-6 35-03-M02316_B_56396536_56396536</v>
      </c>
      <c>
        <v>AG Pano Faz Sigorta Atığı</v>
      </c>
      <c>
        <v>Dağıtım-AG</v>
      </c>
      <c>
        <v>Uzun</v>
      </c>
      <c>
        <v>Şebeke işletmecisi</v>
      </c>
      <c>
        <v>Bildirimsiz</v>
      </c>
      <c>
        <is>
          <t>18.07.2023 19:14:15</t>
        </is>
      </c>
      <c>
        <is>
          <t>18.07.2023 21:15:33</t>
        </is>
      </c>
      <c>
        <v>2.021666666</v>
      </c>
      <c>
        <v>0</v>
      </c>
      <c>
        <v>21</v>
      </c>
      <c>
        <v>0</v>
      </c>
      <c>
        <v>7</v>
      </c>
      <c>
        <v>0</v>
      </c>
      <c>
        <v>4</v>
      </c>
      <c>
        <v>0</v>
      </c>
      <c>
        <v>0</v>
      </c>
      <c>
        <v>0</v>
      </c>
      <c>
        <v>18.100972248870068</v>
      </c>
      <c>
        <v>0</v>
      </c>
      <c>
        <v>57.99888307124674</v>
      </c>
      <c>
        <v>0</v>
      </c>
      <c>
        <v>7.271207276662863</v>
      </c>
      <c>
        <v>0</v>
      </c>
      <c>
        <v>0</v>
      </c>
      <c>
        <v>83.37106259677967</v>
      </c>
    </row>
    <row>
      <c>
        <v>2612670</v>
      </c>
      <c>
        <v>1</v>
      </c>
      <c>
        <is>
          <t>İZMİR</t>
        </is>
      </c>
      <c>
        <v>SEFERİHİSAR</v>
      </c>
      <c>
        <is>
          <t>Saha Dağıtım Kutusu (SDK)</t>
        </is>
      </c>
      <c>
        <v>SEFERİHİSAR İM 35-14-A00002_A A01b_78961065</v>
      </c>
      <c>
        <v>AG Yeraltı Kablo Arızası</v>
      </c>
      <c>
        <v>Dağıtım-AG</v>
      </c>
      <c>
        <v>Uzun</v>
      </c>
      <c>
        <v>Şebeke işletmecisi</v>
      </c>
      <c>
        <v>Bildirimsiz</v>
      </c>
      <c>
        <is>
          <t>18.07.2023 10:32:12</t>
        </is>
      </c>
      <c>
        <is>
          <t>18.07.2023 15:42:26</t>
        </is>
      </c>
      <c>
        <v>5.170555555</v>
      </c>
      <c>
        <v>0</v>
      </c>
      <c>
        <v>100</v>
      </c>
      <c>
        <v>0</v>
      </c>
      <c>
        <v>0</v>
      </c>
      <c>
        <v>0</v>
      </c>
      <c>
        <v>22</v>
      </c>
      <c>
        <v>0</v>
      </c>
      <c>
        <v>0</v>
      </c>
      <c>
        <v>0</v>
      </c>
      <c>
        <v>145.92733440707826</v>
      </c>
      <c>
        <v>0</v>
      </c>
      <c>
        <v>0</v>
      </c>
      <c>
        <v>0</v>
      </c>
      <c>
        <v>529.3255533122215</v>
      </c>
      <c>
        <v>0</v>
      </c>
      <c>
        <v>0</v>
      </c>
      <c>
        <v>675.2528877192997</v>
      </c>
    </row>
    <row>
      <c>
        <v>2612624</v>
      </c>
      <c>
        <v>1</v>
      </c>
      <c>
        <is>
          <t>İZMİR</t>
        </is>
      </c>
      <c>
        <v>KINIK</v>
      </c>
      <c>
        <is>
          <t>DM</t>
        </is>
      </c>
      <c>
        <v>KINIK İM 35-24-A00001_KINIK ŞEHİR-1 L01_2309873</v>
      </c>
      <c>
        <v>Şebeke Bakım Çalışması</v>
      </c>
      <c>
        <v>Dağıtım-OG</v>
      </c>
      <c>
        <v>Uzun</v>
      </c>
      <c>
        <v>Şebeke işletmecisi</v>
      </c>
      <c>
        <v>Bildirimli</v>
      </c>
      <c>
        <is>
          <t>18.07.2023 10:04:19</t>
        </is>
      </c>
      <c>
        <is>
          <t>18.07.2023 13:33:19</t>
        </is>
      </c>
      <c>
        <v>3.483333333</v>
      </c>
      <c>
        <v>0</v>
      </c>
      <c>
        <v>3218</v>
      </c>
      <c>
        <v>0</v>
      </c>
      <c>
        <v>110</v>
      </c>
      <c>
        <v>7</v>
      </c>
      <c>
        <v>600</v>
      </c>
      <c>
        <v>1</v>
      </c>
      <c>
        <v>2</v>
      </c>
      <c>
        <v>0</v>
      </c>
      <c>
        <v>2192.821967639087</v>
      </c>
      <c>
        <v>0</v>
      </c>
      <c>
        <v>323.0760713099271</v>
      </c>
      <c>
        <v>568.3096185208749</v>
      </c>
      <c>
        <v>2070.5200149446014</v>
      </c>
      <c>
        <v>10.84679000806865</v>
      </c>
      <c>
        <v>586.4614558801453</v>
      </c>
      <c>
        <v>5752.035918302704</v>
      </c>
    </row>
    <row>
      <c>
        <v>2613288</v>
      </c>
      <c>
        <v>1</v>
      </c>
      <c>
        <is>
          <t>İZMİR</t>
        </is>
      </c>
      <c>
        <v>BAYINDIR</v>
      </c>
      <c>
        <is>
          <t>OG Fideri</t>
        </is>
      </c>
      <c>
        <v>KARAHALİLLİ KÖK 35-20-L00087_HatBaşıAyırıcı_94862261 L02_94862261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18.07.2023 19:45:24</t>
        </is>
      </c>
      <c>
        <is>
          <t>18.07.2023 23:54:29</t>
        </is>
      </c>
      <c>
        <v>4.151388888</v>
      </c>
      <c>
        <v>0</v>
      </c>
      <c>
        <v>138</v>
      </c>
      <c>
        <v>0</v>
      </c>
      <c>
        <v>45</v>
      </c>
      <c>
        <v>0</v>
      </c>
      <c>
        <v>29</v>
      </c>
      <c>
        <v>0</v>
      </c>
      <c>
        <v>0</v>
      </c>
      <c>
        <v>0</v>
      </c>
      <c>
        <v>130.94943171476203</v>
      </c>
      <c>
        <v>0</v>
      </c>
      <c>
        <v>155.9095571343136</v>
      </c>
      <c>
        <v>0</v>
      </c>
      <c>
        <v>59.84986727813085</v>
      </c>
      <c>
        <v>0</v>
      </c>
      <c>
        <v>0</v>
      </c>
      <c>
        <v>346.70885612720645</v>
      </c>
    </row>
    <row>
      <c>
        <v>2612833</v>
      </c>
      <c>
        <v>1</v>
      </c>
      <c>
        <is>
          <t>İZMİR</t>
        </is>
      </c>
      <c>
        <v>MENDERES</v>
      </c>
      <c>
        <is>
          <t>AG Fideri</t>
        </is>
      </c>
      <c>
        <v>K-138 GÖRECE 35-22-K00138_A_91312071_91312071</v>
      </c>
      <c>
        <v>Üçüncü Şahısların Vermiş Olduğu Hasarlar</v>
      </c>
      <c>
        <v>Dağıtım-AG</v>
      </c>
      <c>
        <v>Uzun</v>
      </c>
      <c>
        <v>Dışsal</v>
      </c>
      <c>
        <v>Bildirimsiz</v>
      </c>
      <c>
        <is>
          <t>18.07.2023 12:29:43</t>
        </is>
      </c>
      <c>
        <is>
          <t>18.07.2023 17:02:26</t>
        </is>
      </c>
      <c>
        <v>4.545277777</v>
      </c>
      <c>
        <v>0</v>
      </c>
      <c>
        <v>4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3.000265544096127</v>
      </c>
      <c>
        <v>0</v>
      </c>
      <c>
        <v>0</v>
      </c>
      <c>
        <v>0</v>
      </c>
      <c>
        <v>5.741636531770904</v>
      </c>
      <c>
        <v>0</v>
      </c>
      <c>
        <v>0</v>
      </c>
      <c>
        <v>8.741902075867031</v>
      </c>
    </row>
    <row>
      <c>
        <v>2612461</v>
      </c>
      <c>
        <v>1</v>
      </c>
      <c>
        <is>
          <t>MANİSA</t>
        </is>
      </c>
      <c>
        <v>AKHİSAR</v>
      </c>
      <c>
        <is>
          <t>DM</t>
        </is>
      </c>
      <c>
        <v>AKSELENDİ İM 45-72-A00004_ILCAKSU L23_2326924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18.07.2023 07:50:25</t>
        </is>
      </c>
      <c>
        <is>
          <t>18.07.2023 09:23:28</t>
        </is>
      </c>
      <c>
        <v>1.550833333</v>
      </c>
      <c>
        <v>1</v>
      </c>
      <c>
        <v>3</v>
      </c>
      <c>
        <v>55</v>
      </c>
      <c>
        <v>90</v>
      </c>
      <c>
        <v>5</v>
      </c>
      <c>
        <v>1</v>
      </c>
      <c>
        <v>0</v>
      </c>
      <c>
        <v>0</v>
      </c>
      <c>
        <v>1.6290205205131447</v>
      </c>
      <c>
        <v>1.343615965246913</v>
      </c>
      <c>
        <v>663.6237727659276</v>
      </c>
      <c>
        <v>850.1250614030773</v>
      </c>
      <c>
        <v>8.18946732840649</v>
      </c>
      <c>
        <v>9.401588378812841</v>
      </c>
      <c>
        <v>0</v>
      </c>
      <c>
        <v>0</v>
      </c>
      <c>
        <v>1534.3125263619843</v>
      </c>
    </row>
    <row>
      <c>
        <v>2613543</v>
      </c>
      <c>
        <v>1</v>
      </c>
      <c>
        <is>
          <t>İZMİR</t>
        </is>
      </c>
      <c>
        <v>MENEMEN</v>
      </c>
      <c>
        <is>
          <t>AG Fideri</t>
        </is>
      </c>
      <c>
        <v>MENEMEN TR-15 35-28-L00015_6658747_56367496_56367496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18.07.2023 23:51:06</t>
        </is>
      </c>
      <c>
        <is>
          <t>19.07.2023 00:58:55</t>
        </is>
      </c>
      <c>
        <v>1.130277777</v>
      </c>
      <c>
        <v>0</v>
      </c>
      <c>
        <v>109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31.76701629446848</v>
      </c>
      <c>
        <v>0</v>
      </c>
      <c>
        <v>0</v>
      </c>
      <c>
        <v>0</v>
      </c>
      <c>
        <v>1.2631604178560858</v>
      </c>
      <c>
        <v>0</v>
      </c>
      <c>
        <v>0</v>
      </c>
      <c>
        <v>33.03017671232457</v>
      </c>
    </row>
    <row>
      <c>
        <v>2613042</v>
      </c>
      <c>
        <v>1</v>
      </c>
      <c>
        <is>
          <t>İZMİR</t>
        </is>
      </c>
      <c>
        <v>GAZİEMİR</v>
      </c>
      <c>
        <is>
          <t>Saha Dağıtım Kutusu (SDK)</t>
        </is>
      </c>
      <c>
        <v>K-3125 35-08-K03125_E e2_5790684</v>
      </c>
      <c>
        <v>AG Box / Sdk Giriş Sigorta Atığı</v>
      </c>
      <c>
        <v>Dağıtım-AG</v>
      </c>
      <c>
        <v>Uzun</v>
      </c>
      <c>
        <v>Şebeke işletmecisi</v>
      </c>
      <c>
        <v>Bildirimsiz</v>
      </c>
      <c>
        <is>
          <t>18.07.2023 15:21:35</t>
        </is>
      </c>
      <c>
        <is>
          <t>18.07.2023 18:02:56</t>
        </is>
      </c>
      <c>
        <v>2.689166666</v>
      </c>
      <c>
        <v>0</v>
      </c>
      <c>
        <v>31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25.719316429971684</v>
      </c>
      <c>
        <v>0</v>
      </c>
      <c>
        <v>0</v>
      </c>
      <c>
        <v>0</v>
      </c>
      <c>
        <v>64.50485307861351</v>
      </c>
      <c>
        <v>0</v>
      </c>
      <c>
        <v>0</v>
      </c>
      <c>
        <v>90.22416950858519</v>
      </c>
    </row>
    <row>
      <c>
        <v>2613102</v>
      </c>
      <c>
        <v>1</v>
      </c>
      <c>
        <is>
          <t>İZMİR</t>
        </is>
      </c>
      <c>
        <v>BORNOVA</v>
      </c>
      <c>
        <is>
          <t>OG Fideri</t>
        </is>
      </c>
      <c>
        <v>M-247 35-02-M00247_M-286 M01_2035098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18.07.2023 16:41:42</t>
        </is>
      </c>
      <c>
        <is>
          <t>18.07.2023 16:50:50</t>
        </is>
      </c>
      <c>
        <v>0.152222222</v>
      </c>
      <c>
        <v>0</v>
      </c>
      <c>
        <v>1</v>
      </c>
      <c>
        <v>1</v>
      </c>
      <c>
        <v>1</v>
      </c>
      <c>
        <v>10</v>
      </c>
      <c>
        <v>588</v>
      </c>
      <c>
        <v>4</v>
      </c>
      <c>
        <v>23</v>
      </c>
      <c>
        <v>0</v>
      </c>
      <c>
        <v>0.003529736422595</v>
      </c>
      <c>
        <v>34.409602660866156</v>
      </c>
      <c>
        <v>0.04635044383191445</v>
      </c>
      <c>
        <v>13.14195185100551</v>
      </c>
      <c>
        <v>130.52798955283512</v>
      </c>
      <c>
        <v>52.87276775797153</v>
      </c>
      <c>
        <v>172.8734112988314</v>
      </c>
      <c>
        <v>403.8756033017642</v>
      </c>
    </row>
    <row>
      <c>
        <v>2613188</v>
      </c>
      <c>
        <v>1</v>
      </c>
      <c>
        <is>
          <t>MANİSA</t>
        </is>
      </c>
      <c>
        <v>YUNUSEMRE</v>
      </c>
      <c>
        <is>
          <t>Dağıtım Transformatörü</t>
        </is>
      </c>
      <c>
        <v>DM-13/02 45-71-M00330_45-71-M00330_72050163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18.07.2023 18:06:40</t>
        </is>
      </c>
      <c>
        <is>
          <t>18.07.2023 19:17:28</t>
        </is>
      </c>
      <c>
        <v>1.18</v>
      </c>
      <c>
        <v>0</v>
      </c>
      <c>
        <v>518</v>
      </c>
      <c>
        <v>0</v>
      </c>
      <c>
        <v>0</v>
      </c>
      <c>
        <v>0</v>
      </c>
      <c>
        <v>54</v>
      </c>
      <c>
        <v>0</v>
      </c>
      <c>
        <v>0</v>
      </c>
      <c>
        <v>0</v>
      </c>
      <c>
        <v>161.55392988293326</v>
      </c>
      <c>
        <v>0</v>
      </c>
      <c>
        <v>0</v>
      </c>
      <c>
        <v>0</v>
      </c>
      <c>
        <v>93.48390201315819</v>
      </c>
      <c>
        <v>0</v>
      </c>
      <c>
        <v>0</v>
      </c>
      <c>
        <v>255.03783189609146</v>
      </c>
    </row>
    <row>
      <c>
        <v>2613142</v>
      </c>
      <c>
        <v>1</v>
      </c>
      <c>
        <is>
          <t>MANİSA</t>
        </is>
      </c>
      <c>
        <v>KÖPRÜBAŞI</v>
      </c>
      <c>
        <is>
          <t>KÖK</t>
        </is>
      </c>
      <c>
        <v>TOKMAKLI KÖK 45-86-M00047_ÇATALOLUK ENH.(BORLU KÖK) M01_72227668</v>
      </c>
      <c>
        <v>Yangın</v>
      </c>
      <c>
        <v>Dağıtım-OG</v>
      </c>
      <c>
        <v>Uzun</v>
      </c>
      <c>
        <v>Şebeke işletmecisi</v>
      </c>
      <c>
        <v>Bildirimsiz</v>
      </c>
      <c>
        <is>
          <t>18.07.2023 17:26:34</t>
        </is>
      </c>
      <c>
        <is>
          <t>18.07.2023 17:46:02</t>
        </is>
      </c>
      <c>
        <v>0.324444444</v>
      </c>
      <c>
        <v>7</v>
      </c>
      <c>
        <v>2050</v>
      </c>
      <c>
        <v>50</v>
      </c>
      <c>
        <v>206</v>
      </c>
      <c>
        <v>9</v>
      </c>
      <c>
        <v>295</v>
      </c>
      <c>
        <v>0</v>
      </c>
      <c>
        <v>0</v>
      </c>
      <c>
        <v>0.5460464512533333</v>
      </c>
      <c>
        <v>93.32046026980782</v>
      </c>
      <c>
        <v>156.1445251704091</v>
      </c>
      <c>
        <v>41.51489062430839</v>
      </c>
      <c>
        <v>6.979998968158956</v>
      </c>
      <c>
        <v>45.403487665026375</v>
      </c>
      <c>
        <v>0</v>
      </c>
      <c>
        <v>0</v>
      </c>
      <c>
        <v>343.909409148964</v>
      </c>
    </row>
    <row>
      <c>
        <v>2612607</v>
      </c>
      <c>
        <v>1</v>
      </c>
      <c>
        <is>
          <t>İZMİR</t>
        </is>
      </c>
      <c>
        <v>DİKİLİ</v>
      </c>
      <c>
        <is>
          <t>AG Fideri</t>
        </is>
      </c>
      <c>
        <v>TÖYKO TR-2 35-30-M00214_42914826_56362431_56362431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18.07.2023 09:45:39</t>
        </is>
      </c>
      <c>
        <is>
          <t>18.07.2023 10:04:48</t>
        </is>
      </c>
      <c>
        <v>0.319166666</v>
      </c>
      <c>
        <v>0</v>
      </c>
      <c>
        <v>61</v>
      </c>
      <c>
        <v>0</v>
      </c>
      <c>
        <v>0</v>
      </c>
      <c>
        <v>0</v>
      </c>
      <c>
        <v>6</v>
      </c>
      <c>
        <v>0</v>
      </c>
      <c>
        <v>0</v>
      </c>
      <c>
        <v>0</v>
      </c>
      <c>
        <v>3.8413053690596595</v>
      </c>
      <c>
        <v>0</v>
      </c>
      <c>
        <v>0</v>
      </c>
      <c>
        <v>0</v>
      </c>
      <c>
        <v>4.041758160444051</v>
      </c>
      <c>
        <v>0</v>
      </c>
      <c>
        <v>0</v>
      </c>
      <c>
        <v>7.88306352950371</v>
      </c>
    </row>
    <row>
      <c>
        <v>2613394</v>
      </c>
      <c>
        <v>1</v>
      </c>
      <c>
        <is>
          <t>İZMİR</t>
        </is>
      </c>
      <c>
        <v>ÖDEMİŞ</v>
      </c>
      <c>
        <is>
          <t>DM</t>
        </is>
      </c>
      <c>
        <v>KÜÇÜKAVULCUK DM 35-15-L00727_YOLÜSTÜ İM L02_72098456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18.07.2023 21:08:54</t>
        </is>
      </c>
      <c>
        <is>
          <t>18.07.2023 21:40:37</t>
        </is>
      </c>
      <c>
        <v>0.528611111</v>
      </c>
      <c>
        <v>0</v>
      </c>
      <c>
        <v>434</v>
      </c>
      <c>
        <v>25</v>
      </c>
      <c>
        <v>50</v>
      </c>
      <c>
        <v>10</v>
      </c>
      <c>
        <v>127</v>
      </c>
      <c>
        <v>0</v>
      </c>
      <c>
        <v>0</v>
      </c>
      <c>
        <v>0</v>
      </c>
      <c>
        <v>61.03028115175192</v>
      </c>
      <c>
        <v>275.1541842367061</v>
      </c>
      <c>
        <v>112.70004869209907</v>
      </c>
      <c>
        <v>38.83192416563133</v>
      </c>
      <c>
        <v>70.65834083350636</v>
      </c>
      <c>
        <v>0</v>
      </c>
      <c>
        <v>0</v>
      </c>
      <c>
        <v>558.3747790796948</v>
      </c>
    </row>
    <row>
      <c>
        <v>2613371</v>
      </c>
      <c>
        <v>1</v>
      </c>
      <c>
        <is>
          <t>İZMİR</t>
        </is>
      </c>
      <c>
        <v>KONAK</v>
      </c>
      <c>
        <is>
          <t>Kullanıcı Bağlantı Hattı</t>
        </is>
      </c>
      <c>
        <v>K-847 35-01-K00847_910573080_910573080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18.07.2023 20:45:17</t>
        </is>
      </c>
      <c>
        <is>
          <t>18.07.2023 22:05:34</t>
        </is>
      </c>
      <c>
        <v>1.338055555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0.25567407881341503</v>
      </c>
      <c>
        <v>0</v>
      </c>
      <c>
        <v>0</v>
      </c>
      <c>
        <v>0</v>
      </c>
      <c>
        <v>0</v>
      </c>
      <c>
        <v>0</v>
      </c>
      <c>
        <v>0</v>
      </c>
      <c>
        <v>0.25567407881341503</v>
      </c>
    </row>
    <row>
      <c>
        <v>2612544</v>
      </c>
      <c>
        <v>1</v>
      </c>
      <c>
        <is>
          <t>İZMİR</t>
        </is>
      </c>
      <c>
        <v>DİKİLİ</v>
      </c>
      <c>
        <is>
          <t>Kullanıcı Bağlantı Hattı</t>
        </is>
      </c>
      <c>
        <v>HİCABİ GÜNDÜZ GRB 35-30-M00368_955326631_955326631</v>
      </c>
      <c>
        <v>AG Box / Sdk Abone Çıkış Sigorta Atığı</v>
      </c>
      <c>
        <v>Dağıtım-AG</v>
      </c>
      <c>
        <v>Uzun</v>
      </c>
      <c>
        <v>Şebeke işletmecisi</v>
      </c>
      <c>
        <v>Bildirimsiz</v>
      </c>
      <c>
        <is>
          <t>18.07.2023 09:05:31</t>
        </is>
      </c>
      <c>
        <is>
          <t>18.07.2023 11:58:09</t>
        </is>
      </c>
      <c>
        <v>2.877222222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16.19846913099953</v>
      </c>
      <c>
        <v>0</v>
      </c>
      <c>
        <v>0</v>
      </c>
      <c>
        <v>0</v>
      </c>
      <c>
        <v>0</v>
      </c>
      <c>
        <v>16.19846913099953</v>
      </c>
    </row>
    <row>
      <c>
        <v>2612581</v>
      </c>
      <c>
        <v>1</v>
      </c>
      <c>
        <is>
          <t>İZMİR</t>
        </is>
      </c>
      <c>
        <v>KONAK</v>
      </c>
      <c>
        <is>
          <t>AG Fideri</t>
        </is>
      </c>
      <c>
        <v>M-1439 35-01-M01439_A_56358145_56358145</v>
      </c>
      <c>
        <v>Şebeke Yenileme ve Kapasite Artışı Çalışması</v>
      </c>
      <c>
        <v>Dağıtım-AG</v>
      </c>
      <c>
        <v>Uzun</v>
      </c>
      <c>
        <v>Şebeke işletmecisi</v>
      </c>
      <c>
        <v>Bildirimli</v>
      </c>
      <c>
        <is>
          <t>18.07.2023 09:28:38</t>
        </is>
      </c>
      <c>
        <is>
          <t>18.07.2023 11:35:02</t>
        </is>
      </c>
      <c>
        <v>2.106666666</v>
      </c>
      <c>
        <v>0</v>
      </c>
      <c>
        <v>0</v>
      </c>
      <c>
        <v>0</v>
      </c>
      <c>
        <v>0</v>
      </c>
      <c>
        <v>0</v>
      </c>
      <c>
        <v>51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124.97221616214293</v>
      </c>
      <c>
        <v>0</v>
      </c>
      <c>
        <v>64.82605427964297</v>
      </c>
      <c>
        <v>189.79827044178592</v>
      </c>
    </row>
    <row>
      <c>
        <v>2612687</v>
      </c>
      <c>
        <v>1</v>
      </c>
      <c>
        <is>
          <t>İZMİR</t>
        </is>
      </c>
      <c>
        <v>KARŞIYAKA</v>
      </c>
      <c>
        <is>
          <t>Saha Dağıtım Kutusu (SDK)</t>
        </is>
      </c>
      <c>
        <v>K-476 35-04-K00476_E E1_5779236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18.07.2023 10:39:57</t>
        </is>
      </c>
      <c>
        <is>
          <t>18.07.2023 12:51:04</t>
        </is>
      </c>
      <c>
        <v>2.185277777</v>
      </c>
      <c>
        <v>0</v>
      </c>
      <c>
        <v>54</v>
      </c>
      <c>
        <v>0</v>
      </c>
      <c>
        <v>0</v>
      </c>
      <c>
        <v>0</v>
      </c>
      <c>
        <v>26</v>
      </c>
      <c>
        <v>0</v>
      </c>
      <c>
        <v>0</v>
      </c>
      <c>
        <v>0</v>
      </c>
      <c>
        <v>34.43987677420605</v>
      </c>
      <c>
        <v>0</v>
      </c>
      <c>
        <v>0</v>
      </c>
      <c>
        <v>0</v>
      </c>
      <c>
        <v>386.3879552184886</v>
      </c>
      <c>
        <v>0</v>
      </c>
      <c>
        <v>0</v>
      </c>
      <c>
        <v>420.82783199269466</v>
      </c>
    </row>
    <row>
      <c>
        <v>2612438</v>
      </c>
      <c>
        <v>1</v>
      </c>
      <c>
        <is>
          <t>MANİSA</t>
        </is>
      </c>
      <c>
        <v>SARUHANLI</v>
      </c>
      <c>
        <is>
          <t>KÖK</t>
        </is>
      </c>
      <c>
        <v>KOLDERE KÖK 45-80-M00051_ÇAVUŞOĞLU TST M06_73403318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18.07.2023 07:02:08</t>
        </is>
      </c>
      <c>
        <is>
          <t>18.07.2023 07:44:02</t>
        </is>
      </c>
      <c>
        <v>0.698333333</v>
      </c>
      <c>
        <v>2</v>
      </c>
      <c>
        <v>93</v>
      </c>
      <c>
        <v>62</v>
      </c>
      <c>
        <v>2</v>
      </c>
      <c>
        <v>10</v>
      </c>
      <c>
        <v>7</v>
      </c>
      <c>
        <v>0</v>
      </c>
      <c>
        <v>0</v>
      </c>
      <c>
        <v>0.22306431493333334</v>
      </c>
      <c>
        <v>21.93355826705801</v>
      </c>
      <c>
        <v>218.91870030650338</v>
      </c>
      <c>
        <v>0.001734713890104</v>
      </c>
      <c>
        <v>18.835620697419866</v>
      </c>
      <c>
        <v>2.8449621593115744</v>
      </c>
      <c>
        <v>0</v>
      </c>
      <c>
        <v>0</v>
      </c>
      <c>
        <v>262.75764045911626</v>
      </c>
    </row>
    <row>
      <c>
        <v>2612524</v>
      </c>
      <c>
        <v>1</v>
      </c>
      <c>
        <is>
          <t>MANİSA</t>
        </is>
      </c>
      <c>
        <v>SALİHLİ</v>
      </c>
      <c>
        <is>
          <t>AG Fideri</t>
        </is>
      </c>
      <c>
        <v>KARAOĞLANLI TR-1 45-78-M00350_E_56402744_56402744</v>
      </c>
      <c>
        <v>Şebeke Yenileme ve Kapasite Artışı Çalışması</v>
      </c>
      <c>
        <v>Dağıtım-AG</v>
      </c>
      <c>
        <v>Uzun</v>
      </c>
      <c>
        <v>Şebeke işletmecisi</v>
      </c>
      <c>
        <v>Bildirimli</v>
      </c>
      <c>
        <is>
          <t>18.07.2023 08:59:08</t>
        </is>
      </c>
      <c>
        <is>
          <t>18.07.2023 16:46:05</t>
        </is>
      </c>
      <c>
        <v>7.7825</v>
      </c>
      <c>
        <v>0</v>
      </c>
      <c>
        <v>55</v>
      </c>
      <c>
        <v>0</v>
      </c>
      <c>
        <v>1</v>
      </c>
      <c>
        <v>0</v>
      </c>
      <c>
        <v>8</v>
      </c>
      <c>
        <v>0</v>
      </c>
      <c>
        <v>0</v>
      </c>
      <c>
        <v>0</v>
      </c>
      <c>
        <v>90.8831250195293</v>
      </c>
      <c>
        <v>0</v>
      </c>
      <c>
        <v>0</v>
      </c>
      <c>
        <v>0</v>
      </c>
      <c>
        <v>64.3345027709012</v>
      </c>
      <c>
        <v>0</v>
      </c>
      <c>
        <v>0</v>
      </c>
      <c>
        <v>155.2176277904305</v>
      </c>
    </row>
    <row>
      <c>
        <v>2613420</v>
      </c>
      <c>
        <v>1</v>
      </c>
      <c>
        <is>
          <t>İZMİR</t>
        </is>
      </c>
      <c>
        <v>MENEMEN</v>
      </c>
      <c>
        <is>
          <t>TM Fideri</t>
        </is>
      </c>
      <c>
        <v>ULUCAK TM 35-28-A00002_DSİ M06_2313768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18.07.2023 21:22:30</t>
        </is>
      </c>
      <c>
        <is>
          <t>18.07.2023 21:43:44</t>
        </is>
      </c>
      <c>
        <v>0.353888888</v>
      </c>
      <c>
        <v>4</v>
      </c>
      <c>
        <v>2220</v>
      </c>
      <c>
        <v>6</v>
      </c>
      <c>
        <v>4</v>
      </c>
      <c>
        <v>43</v>
      </c>
      <c>
        <v>361</v>
      </c>
      <c>
        <v>24</v>
      </c>
      <c>
        <v>35</v>
      </c>
      <c>
        <v>5.337600374935414</v>
      </c>
      <c>
        <v>256.18975392172973</v>
      </c>
      <c>
        <v>3.2889113772552765</v>
      </c>
      <c>
        <v>5.376376356949619</v>
      </c>
      <c>
        <v>679.8135070221366</v>
      </c>
      <c>
        <v>295.3668389814734</v>
      </c>
      <c>
        <v>592.941037928336</v>
      </c>
      <c>
        <v>258.9713090710665</v>
      </c>
      <c>
        <v>2097.2853350338823</v>
      </c>
    </row>
    <row>
      <c>
        <v>2612882</v>
      </c>
      <c>
        <v>1</v>
      </c>
      <c>
        <is>
          <t>İZMİR</t>
        </is>
      </c>
      <c>
        <v>ÇİĞLİ</v>
      </c>
      <c>
        <is>
          <t>Saha Dağıtım Kutusu (SDK)</t>
        </is>
      </c>
      <c>
        <v>K-1864 35-09-K01864_A a1b_5883601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18.07.2023 13:08:49</t>
        </is>
      </c>
      <c>
        <is>
          <t>18.07.2023 14:41:39</t>
        </is>
      </c>
      <c>
        <v>1.547222222</v>
      </c>
      <c>
        <v>0</v>
      </c>
      <c>
        <v>217</v>
      </c>
      <c>
        <v>0</v>
      </c>
      <c>
        <v>0</v>
      </c>
      <c>
        <v>0</v>
      </c>
      <c>
        <v>19</v>
      </c>
      <c>
        <v>0</v>
      </c>
      <c>
        <v>0</v>
      </c>
      <c>
        <v>0</v>
      </c>
      <c>
        <v>86.95984198103993</v>
      </c>
      <c>
        <v>0</v>
      </c>
      <c>
        <v>0</v>
      </c>
      <c>
        <v>0</v>
      </c>
      <c>
        <v>78.78620849300395</v>
      </c>
      <c>
        <v>0</v>
      </c>
      <c>
        <v>0</v>
      </c>
      <c>
        <v>165.7460504740439</v>
      </c>
    </row>
    <row>
      <c>
        <v>2612696</v>
      </c>
      <c>
        <v>1</v>
      </c>
      <c>
        <is>
          <t>İZMİR</t>
        </is>
      </c>
      <c>
        <v>DİKİLİ</v>
      </c>
      <c>
        <is>
          <t>OG Fideri</t>
        </is>
      </c>
      <c>
        <v>TR-73 ( M-773) 35-30-M00773_TR-74 L01_72053434</v>
      </c>
      <c>
        <v>Şebeke Bakım Çalışması</v>
      </c>
      <c>
        <v>Dağıtım-OG</v>
      </c>
      <c>
        <v>Uzun</v>
      </c>
      <c>
        <v>Şebeke işletmecisi</v>
      </c>
      <c>
        <v>Bildirimli</v>
      </c>
      <c>
        <is>
          <t>18.07.2023 11:29:27</t>
        </is>
      </c>
      <c>
        <is>
          <t>18.07.2023 15:14:30</t>
        </is>
      </c>
      <c>
        <v>3.750833333</v>
      </c>
      <c>
        <v>0</v>
      </c>
      <c>
        <v>440</v>
      </c>
      <c>
        <v>0</v>
      </c>
      <c>
        <v>0</v>
      </c>
      <c>
        <v>0</v>
      </c>
      <c>
        <v>15</v>
      </c>
      <c>
        <v>0</v>
      </c>
      <c>
        <v>0</v>
      </c>
      <c>
        <v>0</v>
      </c>
      <c>
        <v>321.1958324164434</v>
      </c>
      <c>
        <v>0</v>
      </c>
      <c>
        <v>0</v>
      </c>
      <c>
        <v>0</v>
      </c>
      <c>
        <v>113.25958040249772</v>
      </c>
      <c>
        <v>0</v>
      </c>
      <c>
        <v>0</v>
      </c>
      <c>
        <v>434.4554128189411</v>
      </c>
    </row>
    <row>
      <c>
        <v>2613260</v>
      </c>
      <c>
        <v>1</v>
      </c>
      <c>
        <is>
          <t>İZMİR</t>
        </is>
      </c>
      <c>
        <v>URLA</v>
      </c>
      <c>
        <is>
          <t>Dağıtım Transformatörü</t>
        </is>
      </c>
      <c>
        <v>BALIKLIOVA TR-1 35-19-L00271_35-19-L00271_81735427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18.07.2023 19:31:40</t>
        </is>
      </c>
      <c>
        <is>
          <t>18.07.2023 20:00:02</t>
        </is>
      </c>
      <c>
        <v>0.472777777</v>
      </c>
      <c>
        <v>0</v>
      </c>
      <c>
        <v>96</v>
      </c>
      <c>
        <v>0</v>
      </c>
      <c>
        <v>25</v>
      </c>
      <c>
        <v>0</v>
      </c>
      <c>
        <v>12</v>
      </c>
      <c>
        <v>0</v>
      </c>
      <c>
        <v>0</v>
      </c>
      <c>
        <v>0</v>
      </c>
      <c>
        <v>9.705652227436598</v>
      </c>
      <c>
        <v>0</v>
      </c>
      <c>
        <v>2.3096648915168734</v>
      </c>
      <c>
        <v>0</v>
      </c>
      <c>
        <v>10.46118895281458</v>
      </c>
      <c>
        <v>0</v>
      </c>
      <c>
        <v>0</v>
      </c>
      <c>
        <v>22.47650607176805</v>
      </c>
    </row>
    <row>
      <c>
        <v>2612713</v>
      </c>
      <c>
        <v>1</v>
      </c>
      <c>
        <is>
          <t>İZMİR</t>
        </is>
      </c>
      <c>
        <v>TİRE</v>
      </c>
      <c>
        <is>
          <t>DM</t>
        </is>
      </c>
      <c>
        <v>GÖKÇEN İM 35-29-A00004_GÖKÇEN ŞEHİR L15_2329146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18.07.2023 11:10:20</t>
        </is>
      </c>
      <c>
        <is>
          <t>18.07.2023 11:22:34</t>
        </is>
      </c>
      <c>
        <v>0.203888888</v>
      </c>
      <c>
        <v>0</v>
      </c>
      <c>
        <v>929</v>
      </c>
      <c>
        <v>7</v>
      </c>
      <c>
        <v>42</v>
      </c>
      <c>
        <v>4</v>
      </c>
      <c>
        <v>230</v>
      </c>
      <c>
        <v>0</v>
      </c>
      <c>
        <v>0</v>
      </c>
      <c>
        <v>0</v>
      </c>
      <c>
        <v>38.46773003320104</v>
      </c>
      <c>
        <v>57.07414376266506</v>
      </c>
      <c>
        <v>37.22235982091143</v>
      </c>
      <c>
        <v>9.399671191482613</v>
      </c>
      <c>
        <v>48.19905172295717</v>
      </c>
      <c>
        <v>0</v>
      </c>
      <c>
        <v>0</v>
      </c>
      <c>
        <v>190.36295653121732</v>
      </c>
    </row>
    <row>
      <c>
        <v>2612404</v>
      </c>
      <c>
        <v>1</v>
      </c>
      <c>
        <is>
          <t>İZMİR</t>
        </is>
      </c>
      <c>
        <v>ÇEŞME</v>
      </c>
      <c>
        <is>
          <t>OG Fideri</t>
        </is>
      </c>
      <c>
        <v>DM-2/8 BAŞKENT TR 35-18-L00588_DM-2/9 L04_72045737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18.07.2023 05:05:59</t>
        </is>
      </c>
      <c>
        <is>
          <t>18.07.2023 06:27:00</t>
        </is>
      </c>
      <c>
        <v>1.350277777</v>
      </c>
      <c>
        <v>0</v>
      </c>
      <c>
        <v>486</v>
      </c>
      <c>
        <v>0</v>
      </c>
      <c>
        <v>0</v>
      </c>
      <c>
        <v>3</v>
      </c>
      <c>
        <v>67</v>
      </c>
      <c>
        <v>0</v>
      </c>
      <c>
        <v>0</v>
      </c>
      <c>
        <v>0</v>
      </c>
      <c>
        <v>215.84059034760418</v>
      </c>
      <c>
        <v>0</v>
      </c>
      <c>
        <v>0</v>
      </c>
      <c>
        <v>94.46516301973634</v>
      </c>
      <c>
        <v>70.15095893237736</v>
      </c>
      <c>
        <v>0</v>
      </c>
      <c>
        <v>0</v>
      </c>
      <c>
        <v>380.4567122997179</v>
      </c>
    </row>
    <row>
      <c>
        <v>2613151</v>
      </c>
      <c>
        <v>1</v>
      </c>
      <c>
        <is>
          <t>İZMİR</t>
        </is>
      </c>
      <c>
        <v>ÖDEMİŞ</v>
      </c>
      <c>
        <is>
          <t>KÖK</t>
        </is>
      </c>
      <c>
        <v>KAZANLI KÖK 35-15-L00951_KAZANLI KÖYÜ L05_66954448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18.07.2023 17:34:34</t>
        </is>
      </c>
      <c>
        <is>
          <t>18.07.2023 19:09:19</t>
        </is>
      </c>
      <c>
        <v>1.579166666</v>
      </c>
      <c>
        <v>0</v>
      </c>
      <c>
        <v>163</v>
      </c>
      <c>
        <v>0</v>
      </c>
      <c>
        <v>21</v>
      </c>
      <c>
        <v>0</v>
      </c>
      <c>
        <v>27</v>
      </c>
      <c>
        <v>0</v>
      </c>
      <c>
        <v>0</v>
      </c>
      <c>
        <v>0</v>
      </c>
      <c>
        <v>76.91769281685308</v>
      </c>
      <c>
        <v>0</v>
      </c>
      <c>
        <v>50.71330926381582</v>
      </c>
      <c>
        <v>0</v>
      </c>
      <c>
        <v>23.11297265052129</v>
      </c>
      <c>
        <v>0</v>
      </c>
      <c>
        <v>0</v>
      </c>
      <c>
        <v>150.7439747311902</v>
      </c>
    </row>
    <row>
      <c>
        <v>2613446</v>
      </c>
      <c>
        <v>1</v>
      </c>
      <c>
        <is>
          <t>İZMİR</t>
        </is>
      </c>
      <c>
        <v>NARLIDERE</v>
      </c>
      <c>
        <is>
          <t>Dağıtım Transformatörü</t>
        </is>
      </c>
      <c>
        <v>K-3944 35-07-K03944_35-07-K03944_48412378</v>
      </c>
      <c>
        <v>AG Kademe Ayarı</v>
      </c>
      <c>
        <v>Dağıtım-AG</v>
      </c>
      <c>
        <v>Uzun</v>
      </c>
      <c>
        <v>Şebeke işletmecisi</v>
      </c>
      <c>
        <v>Bildirimsiz</v>
      </c>
      <c>
        <is>
          <t>18.07.2023 21:40:45</t>
        </is>
      </c>
      <c>
        <is>
          <t>18.07.2023 21:50:30</t>
        </is>
      </c>
      <c>
        <v>0.1625</v>
      </c>
      <c>
        <v>0</v>
      </c>
      <c>
        <v>172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8.600138945111482</v>
      </c>
      <c>
        <v>0</v>
      </c>
      <c>
        <v>0</v>
      </c>
      <c>
        <v>0</v>
      </c>
      <c>
        <v>1.1545960055144127</v>
      </c>
      <c>
        <v>0</v>
      </c>
      <c>
        <v>0</v>
      </c>
      <c>
        <v>9.754734950625895</v>
      </c>
    </row>
    <row>
      <c>
        <v>2612945</v>
      </c>
      <c>
        <v>1</v>
      </c>
      <c>
        <is>
          <t>İZMİR</t>
        </is>
      </c>
      <c>
        <v>ÇEŞME</v>
      </c>
      <c>
        <is>
          <t>Dağıtım Transformatörü</t>
        </is>
      </c>
      <c>
        <v>L-309 35-18-L00309_35-18-L00309_72136819</v>
      </c>
      <c>
        <v>Üçüncü Şahıs Talebiyle Planlı Çalışma</v>
      </c>
      <c>
        <v>Dağıtım-AG</v>
      </c>
      <c>
        <v>Uzun</v>
      </c>
      <c>
        <v>Şebeke işletmecisi</v>
      </c>
      <c>
        <v>Bildirimli</v>
      </c>
      <c>
        <is>
          <t>18.07.2023 14:03:15</t>
        </is>
      </c>
      <c>
        <is>
          <t>18.07.2023 17:39:00</t>
        </is>
      </c>
      <c>
        <v>3.595833333</v>
      </c>
      <c>
        <v>0</v>
      </c>
      <c>
        <v>207</v>
      </c>
      <c>
        <v>0</v>
      </c>
      <c>
        <v>0</v>
      </c>
      <c>
        <v>0</v>
      </c>
      <c>
        <v>17</v>
      </c>
      <c>
        <v>0</v>
      </c>
      <c>
        <v>0</v>
      </c>
      <c>
        <v>0</v>
      </c>
      <c>
        <v>338.85415480670025</v>
      </c>
      <c>
        <v>0</v>
      </c>
      <c>
        <v>0</v>
      </c>
      <c>
        <v>0</v>
      </c>
      <c>
        <v>60.24081553249789</v>
      </c>
      <c>
        <v>0</v>
      </c>
      <c>
        <v>0</v>
      </c>
      <c>
        <v>399.09497033919814</v>
      </c>
    </row>
    <row>
      <c>
        <v>2612633</v>
      </c>
      <c>
        <v>1</v>
      </c>
      <c>
        <is>
          <t>İZMİR</t>
        </is>
      </c>
      <c>
        <v>NARLIDERE</v>
      </c>
      <c>
        <is>
          <t>AG Fideri</t>
        </is>
      </c>
      <c>
        <v>M-3312(YATIRIM REZERVE) 35-07-M03312_A_56381648_56381648</v>
      </c>
      <c>
        <v>Şebeke Yenileme ve Kapasite Artışı Çalışması</v>
      </c>
      <c>
        <v>Dağıtım-AG</v>
      </c>
      <c>
        <v>Uzun</v>
      </c>
      <c>
        <v>Şebeke işletmecisi</v>
      </c>
      <c>
        <v>Bildirimli</v>
      </c>
      <c>
        <is>
          <t>18.07.2023 10:08:21</t>
        </is>
      </c>
      <c>
        <is>
          <t>18.07.2023 16:39:22</t>
        </is>
      </c>
      <c>
        <v>6.516944444</v>
      </c>
      <c>
        <v>0</v>
      </c>
      <c>
        <v>35</v>
      </c>
      <c>
        <v>0</v>
      </c>
      <c>
        <v>0</v>
      </c>
      <c>
        <v>0</v>
      </c>
      <c>
        <v>11</v>
      </c>
      <c>
        <v>0</v>
      </c>
      <c>
        <v>0</v>
      </c>
      <c>
        <v>0</v>
      </c>
      <c>
        <v>170.20062042856998</v>
      </c>
      <c>
        <v>0</v>
      </c>
      <c>
        <v>0</v>
      </c>
      <c>
        <v>0</v>
      </c>
      <c>
        <v>149.6982191982652</v>
      </c>
      <c>
        <v>0</v>
      </c>
      <c>
        <v>0</v>
      </c>
      <c>
        <v>319.8988396268352</v>
      </c>
    </row>
    <row>
      <c>
        <v>2612590</v>
      </c>
      <c>
        <v>1</v>
      </c>
      <c>
        <is>
          <t>İZMİR</t>
        </is>
      </c>
      <c>
        <v>BAYINDIR</v>
      </c>
      <c>
        <is>
          <t>OG Fideri</t>
        </is>
      </c>
      <c>
        <v>TOKATBAŞI TR-1 35-20-L00101_DIREK TIPI TRAFO HUCRESI H01_2038053</v>
      </c>
      <c>
        <v>Şebeke Yenileme ve Kapasite Artışı Çalışması</v>
      </c>
      <c>
        <v>Dağıtım-OG</v>
      </c>
      <c>
        <v>Uzun</v>
      </c>
      <c>
        <v>Şebeke işletmecisi</v>
      </c>
      <c>
        <v>Bildirimli</v>
      </c>
      <c>
        <is>
          <t>18.07.2023 09:32:44</t>
        </is>
      </c>
      <c>
        <is>
          <t>18.07.2023 15:09:09</t>
        </is>
      </c>
      <c>
        <v>5.606944444</v>
      </c>
      <c>
        <v>0</v>
      </c>
      <c>
        <v>52</v>
      </c>
      <c>
        <v>0</v>
      </c>
      <c>
        <v>29</v>
      </c>
      <c>
        <v>0</v>
      </c>
      <c>
        <v>11</v>
      </c>
      <c>
        <v>0</v>
      </c>
      <c>
        <v>0</v>
      </c>
      <c>
        <v>0</v>
      </c>
      <c>
        <v>94.23870939286016</v>
      </c>
      <c>
        <v>0</v>
      </c>
      <c>
        <v>309.70151920958466</v>
      </c>
      <c>
        <v>0</v>
      </c>
      <c>
        <v>169.10296875653844</v>
      </c>
      <c>
        <v>0</v>
      </c>
      <c>
        <v>0</v>
      </c>
      <c>
        <v>573.0431973589832</v>
      </c>
    </row>
    <row>
      <c>
        <v>2612613</v>
      </c>
      <c>
        <v>1</v>
      </c>
      <c>
        <is>
          <t>İZMİR</t>
        </is>
      </c>
      <c>
        <v>BUCA</v>
      </c>
      <c>
        <is>
          <t>KÖK</t>
        </is>
      </c>
      <c>
        <v>M-639 OLDURUK KÖK 35-03-M00639_M-1810 M02_42868422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18.07.2023 09:46:25</t>
        </is>
      </c>
      <c>
        <is>
          <t>18.07.2023 09:59:18</t>
        </is>
      </c>
      <c>
        <v>0.214722222</v>
      </c>
      <c>
        <v>8</v>
      </c>
      <c>
        <v>1646</v>
      </c>
      <c>
        <v>13</v>
      </c>
      <c>
        <v>298</v>
      </c>
      <c>
        <v>33</v>
      </c>
      <c>
        <v>287</v>
      </c>
      <c>
        <v>1</v>
      </c>
      <c>
        <v>0</v>
      </c>
      <c>
        <v>0.8815481126486471</v>
      </c>
      <c>
        <v>90.95995395384419</v>
      </c>
      <c>
        <v>7.750952108277582</v>
      </c>
      <c>
        <v>30.12016732579862</v>
      </c>
      <c>
        <v>65.37719312022398</v>
      </c>
      <c>
        <v>85.65003756139117</v>
      </c>
      <c>
        <v>3.869711578956821</v>
      </c>
      <c>
        <v>0</v>
      </c>
      <c>
        <v>284.60956376114103</v>
      </c>
    </row>
    <row>
      <c>
        <v>2612447</v>
      </c>
      <c>
        <v>1</v>
      </c>
      <c>
        <is>
          <t>MANİSA</t>
        </is>
      </c>
      <c>
        <v>YUNUSEMRE</v>
      </c>
      <c>
        <is>
          <t>OG Fideri</t>
        </is>
      </c>
      <c>
        <v>KOŞUNLAR DEMİR ÖZEL TR 45-71-M02231Ö_ M02_72105040</v>
      </c>
      <c>
        <v>OG Yeraltı Kablo Arızası</v>
      </c>
      <c>
        <v>Dağıtım-OG</v>
      </c>
      <c>
        <v>Uzun</v>
      </c>
      <c>
        <v>Şebeke işletmecisi</v>
      </c>
      <c>
        <v>Bildirimsiz</v>
      </c>
      <c>
        <is>
          <t>18.07.2023 07:10:21</t>
        </is>
      </c>
      <c>
        <is>
          <t>18.07.2023 14:25:48</t>
        </is>
      </c>
      <c>
        <v>7.2575</v>
      </c>
      <c>
        <v>0</v>
      </c>
      <c>
        <v>0</v>
      </c>
      <c>
        <v>0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153.00783593673927</v>
      </c>
      <c>
        <v>0</v>
      </c>
      <c>
        <v>153.00783593673927</v>
      </c>
    </row>
    <row>
      <c>
        <v>2613131</v>
      </c>
      <c>
        <v>1</v>
      </c>
      <c>
        <is>
          <t>İZMİR</t>
        </is>
      </c>
      <c>
        <v>BAYINDIR</v>
      </c>
      <c>
        <is>
          <t>AG Fideri</t>
        </is>
      </c>
      <c>
        <v>HALİL İBİLOĞLU SULAMA GRUBU 35-29-M00294_A_91048488_91048488</v>
      </c>
      <c>
        <v>AG Pano Faz Sigorta Atığı</v>
      </c>
      <c>
        <v>Dağıtım-AG</v>
      </c>
      <c>
        <v>Uzun</v>
      </c>
      <c>
        <v>Şebeke işletmecisi</v>
      </c>
      <c>
        <v>Bildirimsiz</v>
      </c>
      <c>
        <is>
          <t>18.07.2023 16:54:08</t>
        </is>
      </c>
      <c>
        <is>
          <t>18.07.2023 19:09:23</t>
        </is>
      </c>
      <c>
        <v>2.254166666</v>
      </c>
      <c>
        <v>0</v>
      </c>
      <c>
        <v>0</v>
      </c>
      <c>
        <v>0</v>
      </c>
      <c>
        <v>5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73.09655657070529</v>
      </c>
      <c>
        <v>0</v>
      </c>
      <c>
        <v>13.931831950668116</v>
      </c>
      <c>
        <v>0</v>
      </c>
      <c>
        <v>0</v>
      </c>
      <c>
        <v>87.0283885213734</v>
      </c>
    </row>
    <row>
      <c>
        <v>2613174</v>
      </c>
      <c>
        <v>1</v>
      </c>
      <c>
        <is>
          <t>İZMİR</t>
        </is>
      </c>
      <c>
        <v>ALİAĞA</v>
      </c>
      <c>
        <is>
          <t>OG Fideri</t>
        </is>
      </c>
      <c>
        <v>M-448 YALÇINKAYA KÖK 35-17-M00448_HatBaşıAyırıcı_73034568 M02_73034568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18.07.2023 17:58:00</t>
        </is>
      </c>
      <c>
        <is>
          <t>18.07.2023 20:26:26</t>
        </is>
      </c>
      <c>
        <v>2.473888888</v>
      </c>
      <c>
        <v>0</v>
      </c>
      <c>
        <v>0</v>
      </c>
      <c>
        <v>0</v>
      </c>
      <c>
        <v>0</v>
      </c>
      <c>
        <v>4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17.753074185200933</v>
      </c>
      <c>
        <v>0</v>
      </c>
      <c>
        <v>52.003524654838</v>
      </c>
      <c>
        <v>0</v>
      </c>
      <c>
        <v>69.75659884003893</v>
      </c>
    </row>
    <row>
      <c>
        <v>2612570</v>
      </c>
      <c>
        <v>1</v>
      </c>
      <c>
        <is>
          <t>İZMİR</t>
        </is>
      </c>
      <c>
        <v>MENDERES</v>
      </c>
      <c>
        <is>
          <t>Dağıtım Transformatörü</t>
        </is>
      </c>
      <c>
        <v>ÇUKURALTI M-18 35-25-M00066_35-25-M00066_2376934</v>
      </c>
      <c>
        <v>Şebeke Yenileme ve Kapasite Artışı Çalışması</v>
      </c>
      <c>
        <v>Dağıtım-AG</v>
      </c>
      <c>
        <v>Uzun</v>
      </c>
      <c>
        <v>Şebeke işletmecisi</v>
      </c>
      <c>
        <v>Bildirimli</v>
      </c>
      <c>
        <is>
          <t>18.07.2023 09:19:58</t>
        </is>
      </c>
      <c>
        <is>
          <t>18.07.2023 16:30:56</t>
        </is>
      </c>
      <c>
        <v>7.182777777</v>
      </c>
      <c>
        <v>0</v>
      </c>
      <c>
        <v>461</v>
      </c>
      <c>
        <v>0</v>
      </c>
      <c>
        <v>1</v>
      </c>
      <c>
        <v>0</v>
      </c>
      <c>
        <v>42</v>
      </c>
      <c>
        <v>0</v>
      </c>
      <c>
        <v>0</v>
      </c>
      <c>
        <v>0</v>
      </c>
      <c>
        <v>734.3611148783211</v>
      </c>
      <c>
        <v>0</v>
      </c>
      <c>
        <v>2.826155728372252</v>
      </c>
      <c>
        <v>0</v>
      </c>
      <c>
        <v>432.67705745444215</v>
      </c>
      <c>
        <v>0</v>
      </c>
      <c>
        <v>0</v>
      </c>
      <c>
        <v>1169.8643280611354</v>
      </c>
    </row>
    <row>
      <c>
        <v>2612819</v>
      </c>
      <c>
        <v>1</v>
      </c>
      <c>
        <is>
          <t>İZMİR</t>
        </is>
      </c>
      <c>
        <v>KİRAZ</v>
      </c>
      <c>
        <is>
          <t>Dağıtım Transformatörü</t>
        </is>
      </c>
      <c>
        <v>KARAMAN İÇME SUYU YANI TR-3 35-31-L00050_35-31-L00050_2364614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18.07.2023 12:19:00</t>
        </is>
      </c>
      <c>
        <is>
          <t>18.07.2023 15:29:37</t>
        </is>
      </c>
      <c>
        <v>3.176944444</v>
      </c>
      <c>
        <v>0</v>
      </c>
      <c>
        <v>2</v>
      </c>
      <c>
        <v>0</v>
      </c>
      <c>
        <v>42</v>
      </c>
      <c>
        <v>0</v>
      </c>
      <c>
        <v>10</v>
      </c>
      <c>
        <v>0</v>
      </c>
      <c>
        <v>0</v>
      </c>
      <c>
        <v>0</v>
      </c>
      <c>
        <v>0.8752399520649068</v>
      </c>
      <c>
        <v>0</v>
      </c>
      <c>
        <v>136.19945705053175</v>
      </c>
      <c>
        <v>0</v>
      </c>
      <c>
        <v>90.07848073455783</v>
      </c>
      <c>
        <v>0</v>
      </c>
      <c>
        <v>0</v>
      </c>
      <c>
        <v>227.15317773715446</v>
      </c>
    </row>
    <row>
      <c>
        <v>2612782</v>
      </c>
      <c>
        <v>1</v>
      </c>
      <c>
        <is>
          <t>MANİSA</t>
        </is>
      </c>
      <c>
        <v>SARUHANLI</v>
      </c>
      <c>
        <is>
          <t>AG Fideri</t>
        </is>
      </c>
      <c>
        <v>LÜTFİYE TR-2 45-80-M00130_B_91144677_91144677</v>
      </c>
      <c>
        <v>Üçüncü Şahısların Vermiş Olduğu Hasarlar</v>
      </c>
      <c>
        <v>Dağıtım-AG</v>
      </c>
      <c>
        <v>Uzun</v>
      </c>
      <c>
        <v>Dışsal</v>
      </c>
      <c>
        <v>Bildirimsiz</v>
      </c>
      <c>
        <is>
          <t>18.07.2023 11:57:20</t>
        </is>
      </c>
      <c>
        <is>
          <t>18.07.2023 12:56:30</t>
        </is>
      </c>
      <c>
        <v>0.986111111</v>
      </c>
      <c>
        <v>0</v>
      </c>
      <c>
        <v>37</v>
      </c>
      <c>
        <v>0</v>
      </c>
      <c>
        <v>1</v>
      </c>
      <c>
        <v>0</v>
      </c>
      <c>
        <v>10</v>
      </c>
      <c>
        <v>0</v>
      </c>
      <c>
        <v>0</v>
      </c>
      <c>
        <v>0</v>
      </c>
      <c>
        <v>6.700084094676229</v>
      </c>
      <c>
        <v>0</v>
      </c>
      <c>
        <v>0.15491266014683167</v>
      </c>
      <c>
        <v>0</v>
      </c>
      <c>
        <v>2.7815161192978373</v>
      </c>
      <c>
        <v>0</v>
      </c>
      <c>
        <v>0</v>
      </c>
      <c>
        <v>9.636512874120898</v>
      </c>
    </row>
    <row>
      <c>
        <v>2613509</v>
      </c>
      <c>
        <v>1</v>
      </c>
      <c>
        <is>
          <t>İZMİR</t>
        </is>
      </c>
      <c>
        <v>KEMALPAŞA</v>
      </c>
      <c>
        <is>
          <t>KÖK</t>
        </is>
      </c>
      <c>
        <v>ÇAMBEL KÖK 35-27-M00619_ÇAMBEL KÖYÜ M03_72166067</v>
      </c>
      <c>
        <v>Plansız Kesinti / Müdahale</v>
      </c>
      <c>
        <v>Dağıtım-OG</v>
      </c>
      <c>
        <v>Uzun</v>
      </c>
      <c>
        <v>Şebeke işletmecisi</v>
      </c>
      <c>
        <v>Bildirimsiz</v>
      </c>
      <c>
        <is>
          <t>18.07.2023 22:30:30</t>
        </is>
      </c>
      <c>
        <is>
          <t>18.07.2023 23:13:06</t>
        </is>
      </c>
      <c>
        <v>0.71</v>
      </c>
      <c>
        <v>1</v>
      </c>
      <c>
        <v>374</v>
      </c>
      <c>
        <v>4</v>
      </c>
      <c>
        <v>7</v>
      </c>
      <c>
        <v>4</v>
      </c>
      <c>
        <v>27</v>
      </c>
      <c>
        <v>0</v>
      </c>
      <c>
        <v>0</v>
      </c>
      <c>
        <v>0.218505910416408</v>
      </c>
      <c>
        <v>54.58003247393143</v>
      </c>
      <c>
        <v>0.710716712947884</v>
      </c>
      <c>
        <v>2.7412168942217066</v>
      </c>
      <c>
        <v>3.796460067404813</v>
      </c>
      <c>
        <v>5.919375696994807</v>
      </c>
      <c>
        <v>0</v>
      </c>
      <c>
        <v>0</v>
      </c>
      <c>
        <v>67.96630775591706</v>
      </c>
    </row>
    <row>
      <c>
        <v>2612384</v>
      </c>
      <c>
        <v>1</v>
      </c>
      <c>
        <is>
          <t>İZMİR</t>
        </is>
      </c>
      <c>
        <v>FOÇA</v>
      </c>
      <c>
        <is>
          <t>AG Fideri</t>
        </is>
      </c>
      <c>
        <v>BAĞARASI TR-13 35-23-M00360_B_79385546_79385546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18.07.2023 01:31:32</t>
        </is>
      </c>
      <c>
        <is>
          <t>18.07.2023 02:08:55</t>
        </is>
      </c>
      <c>
        <v>0.623055555</v>
      </c>
      <c>
        <v>0</v>
      </c>
      <c>
        <v>98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10.749151858735527</v>
      </c>
      <c>
        <v>0</v>
      </c>
      <c>
        <v>0</v>
      </c>
      <c>
        <v>0</v>
      </c>
      <c>
        <v>0.6404127698227777</v>
      </c>
      <c>
        <v>0</v>
      </c>
      <c>
        <v>0</v>
      </c>
      <c>
        <v>11.389564628558304</v>
      </c>
    </row>
    <row>
      <c>
        <v>2612776</v>
      </c>
      <c>
        <v>1</v>
      </c>
      <c>
        <is>
          <t>İZMİR</t>
        </is>
      </c>
      <c>
        <v>MENEMEN</v>
      </c>
      <c>
        <is>
          <t>AG Fideri</t>
        </is>
      </c>
      <c>
        <v>ASARLIK TR-20 35-28-M00170__72410361_72410361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18.07.2023 11:58:38</t>
        </is>
      </c>
      <c>
        <is>
          <t>18.07.2023 12:55:38</t>
        </is>
      </c>
      <c>
        <v>0.95</v>
      </c>
      <c>
        <v>0</v>
      </c>
      <c>
        <v>88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19.443841716414767</v>
      </c>
      <c>
        <v>0</v>
      </c>
      <c>
        <v>0</v>
      </c>
      <c>
        <v>0</v>
      </c>
      <c>
        <v>0.016871598665316</v>
      </c>
      <c>
        <v>0</v>
      </c>
      <c>
        <v>0</v>
      </c>
      <c>
        <v>19.46071331508008</v>
      </c>
    </row>
    <row>
      <c>
        <v>2613240</v>
      </c>
      <c>
        <v>1</v>
      </c>
      <c>
        <is>
          <t>MANİSA</t>
        </is>
      </c>
      <c>
        <v>DEMİRCİ</v>
      </c>
      <c>
        <is>
          <t>AG Fideri</t>
        </is>
      </c>
      <c>
        <v>ÇANAKÇI TR-1 45-74-M00168_B_56354345_56354345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18.07.2023 19:02:18</t>
        </is>
      </c>
      <c>
        <is>
          <t>18.07.2023 20:08:33</t>
        </is>
      </c>
      <c>
        <v>1.104166666</v>
      </c>
      <c>
        <v>0</v>
      </c>
      <c>
        <v>30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2.8554848210734205</v>
      </c>
      <c>
        <v>0</v>
      </c>
      <c>
        <v>0</v>
      </c>
      <c>
        <v>0</v>
      </c>
      <c>
        <v>0.4864688940317459</v>
      </c>
      <c>
        <v>0</v>
      </c>
      <c>
        <v>0</v>
      </c>
      <c>
        <v>3.3419537151051664</v>
      </c>
    </row>
    <row>
      <c>
        <v>2612885</v>
      </c>
      <c>
        <v>1</v>
      </c>
      <c>
        <is>
          <t>İZMİR</t>
        </is>
      </c>
      <c>
        <v>ÇEŞME</v>
      </c>
      <c>
        <is>
          <t>AG Fideri</t>
        </is>
      </c>
      <c>
        <v>L-308 35-18-L00308_7107592_56372184_56372184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18.07.2023 13:18:43</t>
        </is>
      </c>
      <c>
        <is>
          <t>18.07.2023 14:44:30</t>
        </is>
      </c>
      <c>
        <v>1.429722222</v>
      </c>
      <c>
        <v>0</v>
      </c>
      <c>
        <v>215</v>
      </c>
      <c>
        <v>0</v>
      </c>
      <c>
        <v>0</v>
      </c>
      <c>
        <v>0</v>
      </c>
      <c>
        <v>15</v>
      </c>
      <c>
        <v>0</v>
      </c>
      <c>
        <v>0</v>
      </c>
      <c>
        <v>0</v>
      </c>
      <c>
        <v>104.75279473067356</v>
      </c>
      <c>
        <v>0</v>
      </c>
      <c>
        <v>0</v>
      </c>
      <c>
        <v>0</v>
      </c>
      <c>
        <v>29.453485459477374</v>
      </c>
      <c>
        <v>0</v>
      </c>
      <c>
        <v>0</v>
      </c>
      <c>
        <v>134.20628019015092</v>
      </c>
    </row>
    <row>
      <c>
        <v>2613526</v>
      </c>
      <c>
        <v>1</v>
      </c>
      <c>
        <is>
          <t>İZMİR</t>
        </is>
      </c>
      <c>
        <v>NARLIDERE</v>
      </c>
      <c>
        <is>
          <t>AG Fideri</t>
        </is>
      </c>
      <c>
        <v>K-1854 35-07-K01854_A_56374124_56374124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18.07.2023 22:52:43</t>
        </is>
      </c>
      <c>
        <is>
          <t>19.07.2023 00:27:21</t>
        </is>
      </c>
      <c>
        <v>1.577222222</v>
      </c>
      <c>
        <v>0</v>
      </c>
      <c>
        <v>37</v>
      </c>
      <c>
        <v>0</v>
      </c>
      <c>
        <v>3</v>
      </c>
      <c>
        <v>0</v>
      </c>
      <c>
        <v>4</v>
      </c>
      <c>
        <v>0</v>
      </c>
      <c>
        <v>0</v>
      </c>
      <c>
        <v>0</v>
      </c>
      <c>
        <v>98.73603040544208</v>
      </c>
      <c>
        <v>0</v>
      </c>
      <c>
        <v>2.5273901679421327</v>
      </c>
      <c>
        <v>0</v>
      </c>
      <c>
        <v>2.2272670135085413</v>
      </c>
      <c>
        <v>0</v>
      </c>
      <c>
        <v>0</v>
      </c>
      <c>
        <v>103.49068758689275</v>
      </c>
    </row>
    <row>
      <c>
        <v>2612862</v>
      </c>
      <c>
        <v>1</v>
      </c>
      <c>
        <is>
          <t>MANİSA</t>
        </is>
      </c>
      <c>
        <v>KULA</v>
      </c>
      <c>
        <is>
          <t>OG Fideri</t>
        </is>
      </c>
      <c>
        <v>TR-17 45-77-L00017_TR-18 L03_2107674</v>
      </c>
      <c>
        <v>Şebeke Yenileme ve Kapasite Artışı Çalışması</v>
      </c>
      <c>
        <v>Dağıtım-OG</v>
      </c>
      <c>
        <v>Uzun</v>
      </c>
      <c>
        <v>Şebeke işletmecisi</v>
      </c>
      <c>
        <v>Bildirimli</v>
      </c>
      <c>
        <is>
          <t>18.07.2023 13:05:13</t>
        </is>
      </c>
      <c>
        <is>
          <t>18.07.2023 14:20:33</t>
        </is>
      </c>
      <c>
        <v>1.255555555</v>
      </c>
      <c>
        <v>0</v>
      </c>
      <c>
        <v>409</v>
      </c>
      <c>
        <v>0</v>
      </c>
      <c>
        <v>0</v>
      </c>
      <c>
        <v>0</v>
      </c>
      <c>
        <v>9</v>
      </c>
      <c>
        <v>0</v>
      </c>
      <c>
        <v>0</v>
      </c>
      <c>
        <v>0</v>
      </c>
      <c>
        <v>121.92057482966196</v>
      </c>
      <c>
        <v>0</v>
      </c>
      <c>
        <v>0</v>
      </c>
      <c>
        <v>0</v>
      </c>
      <c>
        <v>8.001397858022283</v>
      </c>
      <c>
        <v>0</v>
      </c>
      <c>
        <v>0</v>
      </c>
      <c>
        <v>129.92197268768425</v>
      </c>
    </row>
    <row>
      <c>
        <v>2612739</v>
      </c>
      <c>
        <v>1</v>
      </c>
      <c>
        <is>
          <t>İZMİR</t>
        </is>
      </c>
      <c>
        <v>BEYDAĞ</v>
      </c>
      <c>
        <is>
          <t>DM</t>
        </is>
      </c>
      <c>
        <v>BEYDAĞ İM 35-32-A00001_BARAJ M09_2308132</v>
      </c>
      <c>
        <v>Şebeke Bakım Çalışması</v>
      </c>
      <c>
        <v>Dağıtım-OG</v>
      </c>
      <c>
        <v>Uzun</v>
      </c>
      <c>
        <v>Şebeke işletmecisi</v>
      </c>
      <c>
        <v>Bildirimli</v>
      </c>
      <c>
        <is>
          <t>18.07.2023 11:39:35</t>
        </is>
      </c>
      <c>
        <is>
          <t>18.07.2023 12:41:54</t>
        </is>
      </c>
      <c>
        <v>1.038611111</v>
      </c>
      <c>
        <v>0</v>
      </c>
      <c>
        <v>74</v>
      </c>
      <c>
        <v>0</v>
      </c>
      <c>
        <v>11</v>
      </c>
      <c>
        <v>1</v>
      </c>
      <c>
        <v>10</v>
      </c>
      <c>
        <v>0</v>
      </c>
      <c>
        <v>0</v>
      </c>
      <c>
        <v>0</v>
      </c>
      <c>
        <v>13.885326144434995</v>
      </c>
      <c>
        <v>0</v>
      </c>
      <c>
        <v>7.659818573343689</v>
      </c>
      <c>
        <v>7.042401792857866</v>
      </c>
      <c>
        <v>15.083377877289683</v>
      </c>
      <c>
        <v>0</v>
      </c>
      <c>
        <v>0</v>
      </c>
      <c>
        <v>43.670924387926235</v>
      </c>
    </row>
    <row>
      <c>
        <v>2612593</v>
      </c>
      <c>
        <v>1</v>
      </c>
      <c>
        <is>
          <t>İZMİR</t>
        </is>
      </c>
      <c>
        <v>BAYRAKLI</v>
      </c>
      <c>
        <is>
          <t>AG Fideri</t>
        </is>
      </c>
      <c>
        <v>K-3965 35-04-K03965_A_56371252_56371252</v>
      </c>
      <c>
        <v>Şebeke Yenileme ve Kapasite Artışı Çalışması</v>
      </c>
      <c>
        <v>Dağıtım-AG</v>
      </c>
      <c>
        <v>Uzun</v>
      </c>
      <c>
        <v>Şebeke işletmecisi</v>
      </c>
      <c>
        <v>Bildirimli</v>
      </c>
      <c>
        <is>
          <t>18.07.2023 09:33:41</t>
        </is>
      </c>
      <c>
        <is>
          <t>18.07.2023 17:35:45</t>
        </is>
      </c>
      <c>
        <v>8.034444444</v>
      </c>
      <c>
        <v>0</v>
      </c>
      <c>
        <v>30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76.22140727800888</v>
      </c>
      <c>
        <v>0</v>
      </c>
      <c>
        <v>0</v>
      </c>
      <c>
        <v>0</v>
      </c>
      <c>
        <v>82.82679829777065</v>
      </c>
      <c>
        <v>0</v>
      </c>
      <c>
        <v>0</v>
      </c>
      <c>
        <v>159.04820557577955</v>
      </c>
    </row>
    <row>
      <c>
        <v>2613008</v>
      </c>
      <c>
        <v>1</v>
      </c>
      <c>
        <is>
          <t>İZMİR</t>
        </is>
      </c>
      <c>
        <v>DİKİLİ</v>
      </c>
      <c>
        <is>
          <t>Kullanıcı Bağlantı Hattı</t>
        </is>
      </c>
      <c>
        <v>TR-57 35-30-L00057_955315757_955315757</v>
      </c>
      <c>
        <v>AG Branşman Yeraltı Kablo Arızası</v>
      </c>
      <c>
        <v>Dağıtım-AG</v>
      </c>
      <c>
        <v>Uzun</v>
      </c>
      <c>
        <v>Şebeke işletmecisi</v>
      </c>
      <c>
        <v>Bildirimsiz</v>
      </c>
      <c>
        <is>
          <t>18.07.2023 14:57:30</t>
        </is>
      </c>
      <c>
        <is>
          <t>18.07.2023 15:47:39</t>
        </is>
      </c>
      <c>
        <v>0.835833333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0.19473030841038286</v>
      </c>
      <c>
        <v>0</v>
      </c>
      <c>
        <v>0</v>
      </c>
      <c>
        <v>0</v>
      </c>
      <c>
        <v>0</v>
      </c>
      <c>
        <v>0</v>
      </c>
      <c>
        <v>0</v>
      </c>
      <c>
        <v>0.19473030841038286</v>
      </c>
    </row>
    <row>
      <c>
        <v>2612902</v>
      </c>
      <c>
        <v>1</v>
      </c>
      <c>
        <is>
          <t>İZMİR</t>
        </is>
      </c>
      <c>
        <v>BORNOVA</v>
      </c>
      <c>
        <is>
          <t>Kullanıcı Bağlantı Hattı</t>
        </is>
      </c>
      <c>
        <v>M-195 35-02-M00195_910073589_910073589</v>
      </c>
      <c>
        <v>AG Branşman Yeraltı Kablo Arızası</v>
      </c>
      <c>
        <v>Dağıtım-AG</v>
      </c>
      <c>
        <v>Uzun</v>
      </c>
      <c>
        <v>Şebeke işletmecisi</v>
      </c>
      <c>
        <v>Bildirimsiz</v>
      </c>
      <c>
        <is>
          <t>18.07.2023 11:06:23</t>
        </is>
      </c>
      <c>
        <is>
          <t>18.07.2023 18:33:21</t>
        </is>
      </c>
      <c>
        <v>7.449444444</v>
      </c>
      <c>
        <v>0</v>
      </c>
      <c>
        <v>0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6.159717628798162</v>
      </c>
      <c>
        <v>0</v>
      </c>
      <c>
        <v>0</v>
      </c>
      <c>
        <v>6.159717628798162</v>
      </c>
    </row>
    <row>
      <c>
        <v>2612547</v>
      </c>
      <c>
        <v>1</v>
      </c>
      <c>
        <is>
          <t>İZMİR</t>
        </is>
      </c>
      <c>
        <v>TİRE</v>
      </c>
      <c>
        <is>
          <t>KÖK</t>
        </is>
      </c>
      <c>
        <v>ESKİOBA KÖK 35-29-L00037_AYAKLIKIRI L07_2324400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18.07.2023 09:09:45</t>
        </is>
      </c>
      <c>
        <is>
          <t>18.07.2023 10:18:47</t>
        </is>
      </c>
      <c>
        <v>1.150555555</v>
      </c>
      <c>
        <v>1</v>
      </c>
      <c>
        <v>553</v>
      </c>
      <c>
        <v>42</v>
      </c>
      <c>
        <v>30</v>
      </c>
      <c>
        <v>4</v>
      </c>
      <c>
        <v>65</v>
      </c>
      <c>
        <v>1</v>
      </c>
      <c>
        <v>0</v>
      </c>
      <c>
        <v>0.4346736594661932</v>
      </c>
      <c>
        <v>154.2320671414101</v>
      </c>
      <c>
        <v>978.5217379671301</v>
      </c>
      <c>
        <v>153.2399505550288</v>
      </c>
      <c>
        <v>83.29901656197733</v>
      </c>
      <c>
        <v>90.15136986968207</v>
      </c>
      <c>
        <v>232.62444413756</v>
      </c>
      <c>
        <v>0</v>
      </c>
      <c>
        <v>1692.5032598922546</v>
      </c>
    </row>
    <row>
      <c>
        <v>2612401</v>
      </c>
      <c>
        <v>1</v>
      </c>
      <c>
        <is>
          <t>MANİSA</t>
        </is>
      </c>
      <c>
        <v>SALİHLİ</v>
      </c>
      <c>
        <is>
          <t>Dağıtım Transformatörü</t>
        </is>
      </c>
      <c>
        <v>TR-99/A 45-78-L00184_45-78-L00184_2357281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18.07.2023 04:41:32</t>
        </is>
      </c>
      <c>
        <is>
          <t>18.07.2023 05:16:58</t>
        </is>
      </c>
      <c>
        <v>0.590555555</v>
      </c>
      <c>
        <v>0</v>
      </c>
      <c>
        <v>347</v>
      </c>
      <c>
        <v>0</v>
      </c>
      <c>
        <v>1</v>
      </c>
      <c>
        <v>0</v>
      </c>
      <c>
        <v>12</v>
      </c>
      <c>
        <v>0</v>
      </c>
      <c>
        <v>0</v>
      </c>
      <c>
        <v>0</v>
      </c>
      <c>
        <v>34.77214486516822</v>
      </c>
      <c>
        <v>0</v>
      </c>
      <c>
        <v>1.3185796556068887</v>
      </c>
      <c>
        <v>0</v>
      </c>
      <c>
        <v>5.5375825582066405</v>
      </c>
      <c>
        <v>0</v>
      </c>
      <c>
        <v>0</v>
      </c>
      <c>
        <v>41.62830707898175</v>
      </c>
    </row>
    <row>
      <c>
        <v>2612507</v>
      </c>
      <c>
        <v>1</v>
      </c>
      <c>
        <is>
          <t>MANİSA</t>
        </is>
      </c>
      <c>
        <v>ŞEHZADELER</v>
      </c>
      <c>
        <is>
          <t>KÖK</t>
        </is>
      </c>
      <c>
        <v>KARGIN KÖK 45-71-M00095_ESKİ KARAOĞLANLI (BAYIRLAR PETROL) M02_2321773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18.07.2023 08:34:08</t>
        </is>
      </c>
      <c>
        <is>
          <t>18.07.2023 11:21:47</t>
        </is>
      </c>
      <c>
        <v>2.794166666</v>
      </c>
      <c>
        <v>5</v>
      </c>
      <c>
        <v>0</v>
      </c>
      <c>
        <v>32</v>
      </c>
      <c>
        <v>0</v>
      </c>
      <c>
        <v>6</v>
      </c>
      <c>
        <v>0</v>
      </c>
      <c>
        <v>2</v>
      </c>
      <c>
        <v>0</v>
      </c>
      <c>
        <v>3.0082120770000005</v>
      </c>
      <c>
        <v>0</v>
      </c>
      <c>
        <v>196.8325693587613</v>
      </c>
      <c>
        <v>0</v>
      </c>
      <c>
        <v>94.43567160296942</v>
      </c>
      <c>
        <v>0</v>
      </c>
      <c>
        <v>198.2915211079574</v>
      </c>
      <c>
        <v>0</v>
      </c>
      <c>
        <v>492.56797414668813</v>
      </c>
    </row>
    <row>
      <c>
        <v>2613094</v>
      </c>
      <c>
        <v>1</v>
      </c>
      <c>
        <is>
          <t>İZMİR</t>
        </is>
      </c>
      <c>
        <v>BORNOVA</v>
      </c>
      <c>
        <is>
          <t>Kullanıcı Bağlantı Hattı</t>
        </is>
      </c>
      <c>
        <v>M-423 35-02-M00423_962750565_962750565</v>
      </c>
      <c>
        <v>AG Branşman Yeraltı Kablo Arızası</v>
      </c>
      <c>
        <v>Dağıtım-AG</v>
      </c>
      <c>
        <v>Uzun</v>
      </c>
      <c>
        <v>Şebeke işletmecisi</v>
      </c>
      <c>
        <v>Bildirimsiz</v>
      </c>
      <c>
        <is>
          <t>18.07.2023 16:30:22</t>
        </is>
      </c>
      <c>
        <is>
          <t>18.07.2023 20:42:48</t>
        </is>
      </c>
      <c>
        <v>4.207222222</v>
      </c>
      <c>
        <v>0</v>
      </c>
      <c>
        <v>0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58.87992448311492</v>
      </c>
      <c>
        <v>0</v>
      </c>
      <c>
        <v>0</v>
      </c>
      <c>
        <v>58.87992448311492</v>
      </c>
    </row>
    <row>
      <c>
        <v>2612687</v>
      </c>
      <c>
        <v>2</v>
      </c>
      <c>
        <is>
          <t>İZMİR</t>
        </is>
      </c>
      <c>
        <v>KARŞIYAKA</v>
      </c>
      <c>
        <is>
          <t>Dağıtım Transformatörü</t>
        </is>
      </c>
      <c>
        <v>K-476 35-04-K00476_35-04-K00476_2373746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18.07.2023 12:51:00</t>
        </is>
      </c>
      <c>
        <is>
          <t>18.07.2023 13:04:02</t>
        </is>
      </c>
      <c>
        <v>0.217222222</v>
      </c>
      <c>
        <v>0</v>
      </c>
      <c>
        <v>450</v>
      </c>
      <c>
        <v>0</v>
      </c>
      <c>
        <v>0</v>
      </c>
      <c>
        <v>0</v>
      </c>
      <c>
        <v>82</v>
      </c>
      <c>
        <v>0</v>
      </c>
      <c>
        <v>0</v>
      </c>
      <c>
        <v>0</v>
      </c>
      <c>
        <v>30.344383996388345</v>
      </c>
      <c>
        <v>0</v>
      </c>
      <c>
        <v>0</v>
      </c>
      <c>
        <v>0</v>
      </c>
      <c>
        <v>74.23543434207613</v>
      </c>
      <c>
        <v>0</v>
      </c>
      <c>
        <v>0</v>
      </c>
      <c>
        <v>104.57981833846448</v>
      </c>
    </row>
    <row>
      <c>
        <v>2613048</v>
      </c>
      <c>
        <v>1</v>
      </c>
      <c>
        <is>
          <t>MANİSA</t>
        </is>
      </c>
      <c>
        <v>ŞEHZADELER</v>
      </c>
      <c>
        <is>
          <t>Kullanıcı Bağlantı Hattı</t>
        </is>
      </c>
      <c>
        <v>DM-3/06 45-71-M00072_953217533_953217533</v>
      </c>
      <c>
        <v>AG Branşman Yeraltı Kablo Arızası</v>
      </c>
      <c>
        <v>Dağıtım-AG</v>
      </c>
      <c>
        <v>Uzun</v>
      </c>
      <c>
        <v>Şebeke işletmecisi</v>
      </c>
      <c>
        <v>Bildirimsiz</v>
      </c>
      <c>
        <is>
          <t>18.07.2023 15:44:08</t>
        </is>
      </c>
      <c>
        <is>
          <t>18.07.2023 19:44:33</t>
        </is>
      </c>
      <c>
        <v>4.006944444</v>
      </c>
      <c>
        <v>0</v>
      </c>
      <c>
        <v>13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12.338849680638251</v>
      </c>
      <c>
        <v>0</v>
      </c>
      <c>
        <v>0</v>
      </c>
      <c>
        <v>0</v>
      </c>
      <c>
        <v>0</v>
      </c>
      <c>
        <v>0</v>
      </c>
      <c>
        <v>0</v>
      </c>
      <c>
        <v>12.338849680638251</v>
      </c>
    </row>
    <row>
      <c>
        <v>2612407</v>
      </c>
      <c>
        <v>1</v>
      </c>
      <c>
        <is>
          <t>İZMİR</t>
        </is>
      </c>
      <c>
        <v>BAYRAKLI</v>
      </c>
      <c>
        <is>
          <t>Dağıtım Transformatörü</t>
        </is>
      </c>
      <c>
        <v>K-2530 35-02-K02530_35-02-K02530_75276490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18.07.2023 05:24:37</t>
        </is>
      </c>
      <c>
        <is>
          <t>18.07.2023 06:41:00</t>
        </is>
      </c>
      <c>
        <v>1.273055555</v>
      </c>
      <c>
        <v>0</v>
      </c>
      <c>
        <v>962</v>
      </c>
      <c>
        <v>0</v>
      </c>
      <c>
        <v>0</v>
      </c>
      <c>
        <v>0</v>
      </c>
      <c>
        <v>50</v>
      </c>
      <c>
        <v>0</v>
      </c>
      <c>
        <v>0</v>
      </c>
      <c>
        <v>0</v>
      </c>
      <c>
        <v>252.4640193998964</v>
      </c>
      <c>
        <v>0</v>
      </c>
      <c>
        <v>0</v>
      </c>
      <c>
        <v>0</v>
      </c>
      <c>
        <v>35.90222139122935</v>
      </c>
      <c>
        <v>0</v>
      </c>
      <c>
        <v>0</v>
      </c>
      <c>
        <v>288.36624079112573</v>
      </c>
    </row>
    <row>
      <c>
        <v>2612965</v>
      </c>
      <c>
        <v>1</v>
      </c>
      <c>
        <is>
          <t>İZMİR</t>
        </is>
      </c>
      <c>
        <v>ALİAĞA</v>
      </c>
      <c>
        <is>
          <t>KÖK</t>
        </is>
      </c>
      <c>
        <v>CEYNAK KÖK 35-17-M00264_ŞEHİT KEMAL GİRİŞİ M04_66447951</v>
      </c>
      <c>
        <v>Plansız Kesinti / Müdahale</v>
      </c>
      <c>
        <v>Dağıtım-OG</v>
      </c>
      <c>
        <v>Uzun</v>
      </c>
      <c>
        <v>Şebeke işletmecisi</v>
      </c>
      <c>
        <v>Bildirimsiz</v>
      </c>
      <c>
        <is>
          <t>18.07.2023 14:26:50</t>
        </is>
      </c>
      <c>
        <is>
          <t>18.07.2023 15:30:02</t>
        </is>
      </c>
      <c>
        <v>1.053333333</v>
      </c>
      <c>
        <v>5</v>
      </c>
      <c>
        <v>401</v>
      </c>
      <c>
        <v>8</v>
      </c>
      <c>
        <v>1</v>
      </c>
      <c>
        <v>37</v>
      </c>
      <c>
        <v>18</v>
      </c>
      <c>
        <v>4</v>
      </c>
      <c>
        <v>0</v>
      </c>
      <c>
        <v>2.6260190732761335</v>
      </c>
      <c>
        <v>103.09174371933693</v>
      </c>
      <c>
        <v>191.380673373135</v>
      </c>
      <c>
        <v>4.766613687142248</v>
      </c>
      <c>
        <v>482.1362439495398</v>
      </c>
      <c>
        <v>19.77032816190731</v>
      </c>
      <c>
        <v>445.98422699579965</v>
      </c>
      <c>
        <v>0</v>
      </c>
      <c>
        <v>1249.755848960137</v>
      </c>
    </row>
    <row>
      <c>
        <v>2613177</v>
      </c>
      <c>
        <v>1</v>
      </c>
      <c>
        <is>
          <t>MANİSA</t>
        </is>
      </c>
      <c>
        <v>SARUHANLI</v>
      </c>
      <c>
        <is>
          <t>KÖK</t>
        </is>
      </c>
      <c>
        <v>BÜYÜKBELEN KÖK 45-80-M00066_ÇULLU GÖRECE ENH M03_72191842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18.07.2023 18:02:34</t>
        </is>
      </c>
      <c>
        <is>
          <t>18.07.2023 19:46:25</t>
        </is>
      </c>
      <c>
        <v>1.730833333</v>
      </c>
      <c>
        <v>1</v>
      </c>
      <c>
        <v>205</v>
      </c>
      <c>
        <v>50</v>
      </c>
      <c>
        <v>18</v>
      </c>
      <c>
        <v>4</v>
      </c>
      <c>
        <v>17</v>
      </c>
      <c>
        <v>0</v>
      </c>
      <c>
        <v>0</v>
      </c>
      <c>
        <v>0.4490211467588889</v>
      </c>
      <c>
        <v>65.96629807057059</v>
      </c>
      <c>
        <v>183.28521952286525</v>
      </c>
      <c>
        <v>63.01796802186543</v>
      </c>
      <c>
        <v>6.487480707781066</v>
      </c>
      <c>
        <v>10.54292611063729</v>
      </c>
      <c>
        <v>0</v>
      </c>
      <c>
        <v>0</v>
      </c>
      <c>
        <v>329.7489135804785</v>
      </c>
    </row>
    <row>
      <c>
        <v>2612444</v>
      </c>
      <c>
        <v>1</v>
      </c>
      <c>
        <is>
          <t>MANİSA</t>
        </is>
      </c>
      <c>
        <v>AKHİSAR</v>
      </c>
      <c>
        <is>
          <t>AG Fideri</t>
        </is>
      </c>
      <c>
        <v>KADIDAĞ TR-1 45-72-L00122_A_91193934_91193934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18.07.2023 07:13:34</t>
        </is>
      </c>
      <c>
        <is>
          <t>18.07.2023 10:46:17</t>
        </is>
      </c>
      <c>
        <v>3.545277777</v>
      </c>
      <c>
        <v>0</v>
      </c>
      <c>
        <v>39</v>
      </c>
      <c>
        <v>0</v>
      </c>
      <c>
        <v>1</v>
      </c>
      <c>
        <v>0</v>
      </c>
      <c>
        <v>2</v>
      </c>
      <c>
        <v>0</v>
      </c>
      <c>
        <v>0</v>
      </c>
      <c>
        <v>0</v>
      </c>
      <c>
        <v>34.57951343914005</v>
      </c>
      <c>
        <v>0</v>
      </c>
      <c>
        <v>8.14805263291386</v>
      </c>
      <c>
        <v>0</v>
      </c>
      <c>
        <v>1.595281511059069</v>
      </c>
      <c>
        <v>0</v>
      </c>
      <c>
        <v>0</v>
      </c>
      <c>
        <v>44.32284758311298</v>
      </c>
    </row>
    <row>
      <c>
        <v>2613108</v>
      </c>
      <c>
        <v>1</v>
      </c>
      <c>
        <is>
          <t>İZMİR</t>
        </is>
      </c>
      <c>
        <v>BAYINDIR</v>
      </c>
      <c>
        <is>
          <t>Dağıtım Transformatörü</t>
        </is>
      </c>
      <c>
        <v>KARAVELİLER TR-2 35-20-L00141_35-20-L00141_2356580</v>
      </c>
      <c>
        <v>AG Klemens Arızası</v>
      </c>
      <c>
        <v>Dağıtım-AG</v>
      </c>
      <c>
        <v>Uzun</v>
      </c>
      <c>
        <v>Şebeke işletmecisi</v>
      </c>
      <c>
        <v>Bildirimsiz</v>
      </c>
      <c>
        <is>
          <t>18.07.2023 16:38:15</t>
        </is>
      </c>
      <c>
        <is>
          <t>18.07.2023 17:30:19</t>
        </is>
      </c>
      <c>
        <v>0.867777777</v>
      </c>
      <c>
        <v>0</v>
      </c>
      <c>
        <v>100</v>
      </c>
      <c>
        <v>0</v>
      </c>
      <c>
        <v>8</v>
      </c>
      <c>
        <v>0</v>
      </c>
      <c>
        <v>23</v>
      </c>
      <c>
        <v>0</v>
      </c>
      <c>
        <v>0</v>
      </c>
      <c>
        <v>0</v>
      </c>
      <c>
        <v>27.769390378783886</v>
      </c>
      <c>
        <v>0</v>
      </c>
      <c>
        <v>10.441603879297803</v>
      </c>
      <c>
        <v>0</v>
      </c>
      <c>
        <v>28.182568079552617</v>
      </c>
      <c>
        <v>0</v>
      </c>
      <c>
        <v>0</v>
      </c>
      <c>
        <v>66.39356233763431</v>
      </c>
    </row>
    <row>
      <c>
        <v>2612616</v>
      </c>
      <c>
        <v>1</v>
      </c>
      <c>
        <is>
          <t>İZMİR</t>
        </is>
      </c>
      <c>
        <v>ÖDEMİŞ</v>
      </c>
      <c>
        <is>
          <t>Dağıtım Transformatörü</t>
        </is>
      </c>
      <c>
        <v>TR-91 35-15-M00091_35-15-M00091_2364917</v>
      </c>
      <c>
        <v>Şebeke Yenileme ve Kapasite Artışı Çalışması</v>
      </c>
      <c>
        <v>Dağıtım-AG</v>
      </c>
      <c>
        <v>Uzun</v>
      </c>
      <c>
        <v>Şebeke işletmecisi</v>
      </c>
      <c>
        <v>Bildirimli</v>
      </c>
      <c>
        <is>
          <t>18.07.2023 09:51:07</t>
        </is>
      </c>
      <c>
        <is>
          <t>18.07.2023 17:59:15</t>
        </is>
      </c>
      <c>
        <v>8.135555555</v>
      </c>
      <c>
        <v>0</v>
      </c>
      <c>
        <v>409</v>
      </c>
      <c>
        <v>0</v>
      </c>
      <c>
        <v>0</v>
      </c>
      <c>
        <v>0</v>
      </c>
      <c>
        <v>80</v>
      </c>
      <c>
        <v>0</v>
      </c>
      <c>
        <v>0</v>
      </c>
      <c>
        <v>0</v>
      </c>
      <c>
        <v>707.2414290267702</v>
      </c>
      <c>
        <v>0</v>
      </c>
      <c>
        <v>0</v>
      </c>
      <c>
        <v>0</v>
      </c>
      <c>
        <v>1001.2170966957785</v>
      </c>
      <c>
        <v>0</v>
      </c>
      <c>
        <v>0</v>
      </c>
      <c>
        <v>1708.4585257225488</v>
      </c>
    </row>
    <row>
      <c>
        <v>2613157</v>
      </c>
      <c>
        <v>1</v>
      </c>
      <c>
        <is>
          <t>İZMİR</t>
        </is>
      </c>
      <c>
        <v>ÇEŞME</v>
      </c>
      <c>
        <is>
          <t>AG Fideri</t>
        </is>
      </c>
      <c>
        <v>L-301 ÇARK 35-18-L00301_C_91304798_91304798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18.07.2023 17:39:40</t>
        </is>
      </c>
      <c>
        <is>
          <t>18.07.2023 21:39:39</t>
        </is>
      </c>
      <c>
        <v>3.999722222</v>
      </c>
      <c>
        <v>0</v>
      </c>
      <c>
        <v>16</v>
      </c>
      <c>
        <v>0</v>
      </c>
      <c>
        <v>0</v>
      </c>
      <c>
        <v>0</v>
      </c>
      <c>
        <v>6</v>
      </c>
      <c>
        <v>0</v>
      </c>
      <c>
        <v>0</v>
      </c>
      <c>
        <v>0</v>
      </c>
      <c>
        <v>21.938918083921617</v>
      </c>
      <c>
        <v>0</v>
      </c>
      <c>
        <v>0</v>
      </c>
      <c>
        <v>0</v>
      </c>
      <c>
        <v>227.84524523452845</v>
      </c>
      <c>
        <v>0</v>
      </c>
      <c>
        <v>0</v>
      </c>
      <c>
        <v>249.78416331845006</v>
      </c>
    </row>
    <row>
      <c>
        <v>2613506</v>
      </c>
      <c>
        <v>1</v>
      </c>
      <c>
        <is>
          <t>İZMİR</t>
        </is>
      </c>
      <c>
        <v>MENEMEN</v>
      </c>
      <c>
        <is>
          <t>TM Fideri</t>
        </is>
      </c>
      <c>
        <v>ULUCAK TM 35-28-A00002_DSİ M06_2313768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18.07.2023 22:30:00</t>
        </is>
      </c>
      <c>
        <is>
          <t>18.07.2023 23:04:08</t>
        </is>
      </c>
      <c>
        <v>0.568888888</v>
      </c>
      <c>
        <v>4</v>
      </c>
      <c>
        <v>2220</v>
      </c>
      <c>
        <v>6</v>
      </c>
      <c>
        <v>4</v>
      </c>
      <c>
        <v>43</v>
      </c>
      <c>
        <v>362</v>
      </c>
      <c>
        <v>24</v>
      </c>
      <c>
        <v>37</v>
      </c>
      <c>
        <v>7.870258471107051</v>
      </c>
      <c>
        <v>391.27775419265896</v>
      </c>
      <c>
        <v>5.009356540858396</v>
      </c>
      <c>
        <v>7.719354555616663</v>
      </c>
      <c>
        <v>1023.0536618700368</v>
      </c>
      <c>
        <v>410.90665654842945</v>
      </c>
      <c>
        <v>883.17804533281</v>
      </c>
      <c>
        <v>385.7226063942596</v>
      </c>
      <c>
        <v>3114.7376939057767</v>
      </c>
    </row>
    <row>
      <c>
        <v>2612487</v>
      </c>
      <c>
        <v>1</v>
      </c>
      <c>
        <is>
          <t>İZMİR</t>
        </is>
      </c>
      <c>
        <v>BAYRAKLI</v>
      </c>
      <c>
        <is>
          <t>AG Fideri</t>
        </is>
      </c>
      <c>
        <v>K-2530 35-02-K02530_C_56370598_56370598</v>
      </c>
      <c>
        <v>AG Yeraltı Kablo Arızası</v>
      </c>
      <c>
        <v>Dağıtım-AG</v>
      </c>
      <c>
        <v>Uzun</v>
      </c>
      <c>
        <v>Şebeke işletmecisi</v>
      </c>
      <c>
        <v>Bildirimsiz</v>
      </c>
      <c>
        <is>
          <t>18.07.2023 08:22:10</t>
        </is>
      </c>
      <c>
        <is>
          <t>18.07.2023 16:01:48</t>
        </is>
      </c>
      <c>
        <v>7.660555555</v>
      </c>
      <c>
        <v>0</v>
      </c>
      <c>
        <v>86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162.38682202960038</v>
      </c>
      <c>
        <v>0</v>
      </c>
      <c>
        <v>0</v>
      </c>
      <c>
        <v>0</v>
      </c>
      <c>
        <v>3.6467828777950126</v>
      </c>
      <c>
        <v>0</v>
      </c>
      <c>
        <v>0</v>
      </c>
      <c>
        <v>166.0336049073954</v>
      </c>
    </row>
    <row>
      <c>
        <v>2613171</v>
      </c>
      <c>
        <v>1</v>
      </c>
      <c>
        <is>
          <t>İZMİR</t>
        </is>
      </c>
      <c>
        <v>TORBALI</v>
      </c>
      <c>
        <is>
          <t>AG Fideri</t>
        </is>
      </c>
      <c>
        <v>TORBALI DM 35-26-M00001_6712321_56357969_56357969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18.07.2023 17:52:58</t>
        </is>
      </c>
      <c>
        <is>
          <t>18.07.2023 20:25:29</t>
        </is>
      </c>
      <c>
        <v>2.541944444</v>
      </c>
      <c>
        <v>0</v>
      </c>
      <c>
        <v>183</v>
      </c>
      <c>
        <v>0</v>
      </c>
      <c>
        <v>2</v>
      </c>
      <c>
        <v>0</v>
      </c>
      <c>
        <v>40</v>
      </c>
      <c>
        <v>0</v>
      </c>
      <c>
        <v>0</v>
      </c>
      <c>
        <v>0</v>
      </c>
      <c>
        <v>124.03882708786466</v>
      </c>
      <c>
        <v>0</v>
      </c>
      <c>
        <v>0.6510497424165628</v>
      </c>
      <c>
        <v>0</v>
      </c>
      <c>
        <v>88.90216973085697</v>
      </c>
      <c>
        <v>0</v>
      </c>
      <c>
        <v>0</v>
      </c>
      <c>
        <v>213.5920465611382</v>
      </c>
    </row>
    <row>
      <c>
        <v>2613429</v>
      </c>
      <c>
        <v>1</v>
      </c>
      <c>
        <is>
          <t>İZMİR</t>
        </is>
      </c>
      <c>
        <v>MENDERES</v>
      </c>
      <c>
        <is>
          <t>Dağıtım Transformatörü</t>
        </is>
      </c>
      <c>
        <v>M-32 CUMHURİYET 35-25-M00103_35-25-M00103_2376684</v>
      </c>
      <c>
        <v>AG Kademe Ayarı</v>
      </c>
      <c>
        <v>Dağıtım-AG</v>
      </c>
      <c>
        <v>Uzun</v>
      </c>
      <c>
        <v>Şebeke işletmecisi</v>
      </c>
      <c>
        <v>Bildirimsiz</v>
      </c>
      <c>
        <is>
          <t>18.07.2023 21:30:55</t>
        </is>
      </c>
      <c>
        <is>
          <t>18.07.2023 22:15:06</t>
        </is>
      </c>
      <c>
        <v>0.736388888</v>
      </c>
      <c>
        <v>0</v>
      </c>
      <c>
        <v>280</v>
      </c>
      <c>
        <v>0</v>
      </c>
      <c>
        <v>2</v>
      </c>
      <c>
        <v>0</v>
      </c>
      <c>
        <v>15</v>
      </c>
      <c>
        <v>0</v>
      </c>
      <c>
        <v>0</v>
      </c>
      <c>
        <v>0</v>
      </c>
      <c>
        <v>48.50758087417821</v>
      </c>
      <c>
        <v>0</v>
      </c>
      <c>
        <v>1.0445389253181132</v>
      </c>
      <c>
        <v>0</v>
      </c>
      <c>
        <v>6.124500621266023</v>
      </c>
      <c>
        <v>0</v>
      </c>
      <c>
        <v>0</v>
      </c>
      <c>
        <v>55.67662042076235</v>
      </c>
    </row>
    <row>
      <c>
        <v>2612433</v>
      </c>
      <c>
        <v>1</v>
      </c>
      <c>
        <is>
          <t>İZMİR</t>
        </is>
      </c>
      <c>
        <v>ÇEŞME</v>
      </c>
      <c>
        <is>
          <t>Dağıtım Transformatörü</t>
        </is>
      </c>
      <c>
        <v>L-179 35-18-L00179_35-18-L00179_2370605</v>
      </c>
      <c>
        <v>AG Yük Ayırıcı Arızası</v>
      </c>
      <c>
        <v>Dağıtım-AG</v>
      </c>
      <c>
        <v>Uzun</v>
      </c>
      <c>
        <v>Şebeke işletmecisi</v>
      </c>
      <c>
        <v>Bildirimsiz</v>
      </c>
      <c>
        <is>
          <t>18.07.2023 03:51:00</t>
        </is>
      </c>
      <c>
        <is>
          <t>18.07.2023 08:00:49</t>
        </is>
      </c>
      <c>
        <v>4.163611111</v>
      </c>
      <c>
        <v>0</v>
      </c>
      <c>
        <v>196</v>
      </c>
      <c>
        <v>0</v>
      </c>
      <c>
        <v>1</v>
      </c>
      <c>
        <v>0</v>
      </c>
      <c>
        <v>29</v>
      </c>
      <c>
        <v>0</v>
      </c>
      <c>
        <v>0</v>
      </c>
      <c>
        <v>0</v>
      </c>
      <c>
        <v>277.338080556211</v>
      </c>
      <c>
        <v>0</v>
      </c>
      <c>
        <v>0</v>
      </c>
      <c>
        <v>0</v>
      </c>
      <c>
        <v>62.5011570079139</v>
      </c>
      <c>
        <v>0</v>
      </c>
      <c>
        <v>0</v>
      </c>
      <c>
        <v>339.8392375641249</v>
      </c>
    </row>
    <row>
      <c>
        <v>2612765</v>
      </c>
      <c>
        <v>1</v>
      </c>
      <c>
        <is>
          <t>İZMİR</t>
        </is>
      </c>
      <c>
        <v>BERGAMA</v>
      </c>
      <c>
        <is>
          <t>OG Fideri</t>
        </is>
      </c>
      <c>
        <v>TR-94 35-16-L00094_TR-95 DEVLET HASTANESİ L02_72001670</v>
      </c>
      <c>
        <v>OG Yeraltı Kablo Arızası</v>
      </c>
      <c>
        <v>Dağıtım-OG</v>
      </c>
      <c>
        <v>Uzun</v>
      </c>
      <c>
        <v>Şebeke işletmecisi</v>
      </c>
      <c>
        <v>Bildirimsiz</v>
      </c>
      <c>
        <is>
          <t>18.07.2023 11:53:37</t>
        </is>
      </c>
      <c>
        <is>
          <t>18.07.2023 19:47:15</t>
        </is>
      </c>
      <c>
        <v>7.893888888</v>
      </c>
      <c>
        <v>0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16.19909595801389</v>
      </c>
      <c>
        <v>0</v>
      </c>
      <c>
        <v>0</v>
      </c>
      <c>
        <v>0</v>
      </c>
      <c>
        <v>16.19909595801389</v>
      </c>
    </row>
    <row>
      <c>
        <v>2612410</v>
      </c>
      <c>
        <v>1</v>
      </c>
      <c>
        <is>
          <t>İZMİR</t>
        </is>
      </c>
      <c>
        <v>MENDERES</v>
      </c>
      <c>
        <is>
          <t>DM</t>
        </is>
      </c>
      <c>
        <v>MENDERES DM-2/TR-1 35-22-M00300_MENDERES-1 M17_2095708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18.07.2023 05:51:01</t>
        </is>
      </c>
      <c>
        <is>
          <t>18.07.2023 06:45:00</t>
        </is>
      </c>
      <c>
        <v>0.899722222</v>
      </c>
      <c>
        <v>5</v>
      </c>
      <c>
        <v>432</v>
      </c>
      <c>
        <v>4</v>
      </c>
      <c>
        <v>64</v>
      </c>
      <c>
        <v>17</v>
      </c>
      <c>
        <v>108</v>
      </c>
      <c>
        <v>4</v>
      </c>
      <c>
        <v>1</v>
      </c>
      <c>
        <v>1.5778110734525104</v>
      </c>
      <c>
        <v>131.9058390125259</v>
      </c>
      <c>
        <v>2.5161028865584893</v>
      </c>
      <c>
        <v>48.8854315283474</v>
      </c>
      <c>
        <v>41.231941384618665</v>
      </c>
      <c>
        <v>47.62654603085699</v>
      </c>
      <c>
        <v>119.36838230478094</v>
      </c>
      <c>
        <v>0.09563614838469767</v>
      </c>
      <c>
        <v>393.2076903695256</v>
      </c>
    </row>
    <row>
      <c>
        <v>2612934</v>
      </c>
      <c>
        <v>1</v>
      </c>
      <c>
        <is>
          <t>MANİSA</t>
        </is>
      </c>
      <c>
        <v>YUNUSEMRE</v>
      </c>
      <c>
        <is>
          <t>Kullanıcı Bağlantı Hattı</t>
        </is>
      </c>
      <c>
        <v>DM-14/3 45-71-M00387_953197343_953197343</v>
      </c>
      <c>
        <v>AG Branşman Yeraltı Kablo Arızası</v>
      </c>
      <c>
        <v>Dağıtım-AG</v>
      </c>
      <c>
        <v>Uzun</v>
      </c>
      <c>
        <v>Şebeke işletmecisi</v>
      </c>
      <c>
        <v>Bildirimsiz</v>
      </c>
      <c>
        <is>
          <t>18.07.2023 14:03:03</t>
        </is>
      </c>
      <c>
        <is>
          <t>18.07.2023 20:31:15</t>
        </is>
      </c>
      <c>
        <v>6.47</v>
      </c>
      <c>
        <v>0</v>
      </c>
      <c>
        <v>5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8.036281809941261</v>
      </c>
      <c>
        <v>0</v>
      </c>
      <c>
        <v>0</v>
      </c>
      <c>
        <v>0</v>
      </c>
      <c>
        <v>0</v>
      </c>
      <c>
        <v>0</v>
      </c>
      <c>
        <v>0</v>
      </c>
      <c>
        <v>8.036281809941261</v>
      </c>
    </row>
    <row>
      <c>
        <v>2612619</v>
      </c>
      <c>
        <v>1</v>
      </c>
      <c>
        <is>
          <t>MANİSA</t>
        </is>
      </c>
      <c>
        <v>AKHİSAR</v>
      </c>
      <c>
        <is>
          <t>Dağıtım Transformatörü</t>
        </is>
      </c>
      <c>
        <v>DAYIOĞLU TR-3 45-72-L00341_45-72-L00341_2371197</v>
      </c>
      <c>
        <v>Şebeke Yenileme ve Kapasite Artışı Çalışması</v>
      </c>
      <c>
        <v>Dağıtım-AG</v>
      </c>
      <c>
        <v>Uzun</v>
      </c>
      <c>
        <v>Şebeke işletmecisi</v>
      </c>
      <c>
        <v>Bildirimli</v>
      </c>
      <c>
        <is>
          <t>18.07.2023 09:54:23</t>
        </is>
      </c>
      <c>
        <is>
          <t>18.07.2023 15:05:23</t>
        </is>
      </c>
      <c>
        <v>5.183333333</v>
      </c>
      <c>
        <v>0</v>
      </c>
      <c>
        <v>26</v>
      </c>
      <c>
        <v>0</v>
      </c>
      <c>
        <v>33</v>
      </c>
      <c>
        <v>0</v>
      </c>
      <c>
        <v>12</v>
      </c>
      <c>
        <v>0</v>
      </c>
      <c>
        <v>1</v>
      </c>
      <c>
        <v>0</v>
      </c>
      <c>
        <v>23.182193700935734</v>
      </c>
      <c>
        <v>0</v>
      </c>
      <c>
        <v>42.00319185998928</v>
      </c>
      <c>
        <v>0</v>
      </c>
      <c>
        <v>142.06069641793187</v>
      </c>
      <c>
        <v>0</v>
      </c>
      <c>
        <v>32.714083488681645</v>
      </c>
      <c>
        <v>239.9601654675385</v>
      </c>
    </row>
    <row>
      <c>
        <v>2613283</v>
      </c>
      <c>
        <v>1</v>
      </c>
      <c>
        <is>
          <t>İZMİR</t>
        </is>
      </c>
      <c>
        <v>URLA</v>
      </c>
      <c>
        <is>
          <t>OG Fideri</t>
        </is>
      </c>
      <c>
        <v>ZEYTİNELİ TR-1 35-19-M00208_DIREK TIPI TRAFO HUCRESI H01_2057017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18.07.2023 19:36:57</t>
        </is>
      </c>
      <c>
        <is>
          <t>18.07.2023 21:01:59</t>
        </is>
      </c>
      <c>
        <v>1.417222222</v>
      </c>
      <c>
        <v>0</v>
      </c>
      <c>
        <v>107</v>
      </c>
      <c>
        <v>0</v>
      </c>
      <c>
        <v>13</v>
      </c>
      <c>
        <v>0</v>
      </c>
      <c>
        <v>13</v>
      </c>
      <c>
        <v>0</v>
      </c>
      <c>
        <v>0</v>
      </c>
      <c>
        <v>0</v>
      </c>
      <c>
        <v>40.81626953176021</v>
      </c>
      <c>
        <v>0</v>
      </c>
      <c>
        <v>6.017023535743841</v>
      </c>
      <c>
        <v>0</v>
      </c>
      <c>
        <v>8.576733119283148</v>
      </c>
      <c>
        <v>0</v>
      </c>
      <c>
        <v>0</v>
      </c>
      <c>
        <v>55.4100261867872</v>
      </c>
    </row>
    <row>
      <c>
        <v>2613475</v>
      </c>
      <c>
        <v>1</v>
      </c>
      <c>
        <is>
          <t>İZMİR</t>
        </is>
      </c>
      <c>
        <v>FOÇA</v>
      </c>
      <c>
        <is>
          <t>AG Fideri</t>
        </is>
      </c>
      <c>
        <v>YENİKÖY TR-1 35-23-M00085_C_56399572_56399572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18.07.2023 21:57:35</t>
        </is>
      </c>
      <c>
        <is>
          <t>19.07.2023 02:10:23</t>
        </is>
      </c>
      <c>
        <v>4.213333333</v>
      </c>
      <c>
        <v>0</v>
      </c>
      <c>
        <v>62</v>
      </c>
      <c>
        <v>0</v>
      </c>
      <c>
        <v>1</v>
      </c>
      <c>
        <v>0</v>
      </c>
      <c>
        <v>3</v>
      </c>
      <c>
        <v>0</v>
      </c>
      <c>
        <v>0</v>
      </c>
      <c>
        <v>0</v>
      </c>
      <c>
        <v>43.93153107162099</v>
      </c>
      <c>
        <v>0</v>
      </c>
      <c>
        <v>0.0013104244540833334</v>
      </c>
      <c>
        <v>0</v>
      </c>
      <c>
        <v>3.2793811113481612</v>
      </c>
      <c>
        <v>0</v>
      </c>
      <c>
        <v>0</v>
      </c>
      <c>
        <v>47.21222260742323</v>
      </c>
    </row>
    <row>
      <c>
        <v>2613352</v>
      </c>
      <c>
        <v>1</v>
      </c>
      <c>
        <is>
          <t>MANİSA</t>
        </is>
      </c>
      <c>
        <v>SALİHLİ</v>
      </c>
      <c>
        <is>
          <t>AG Fideri</t>
        </is>
      </c>
      <c>
        <v>ADALA TR-2 45-78-M00289_49237770_56390037_56390037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18.07.2023 20:29:45</t>
        </is>
      </c>
      <c>
        <is>
          <t>18.07.2023 21:46:40</t>
        </is>
      </c>
      <c>
        <v>1.281944444</v>
      </c>
      <c>
        <v>0</v>
      </c>
      <c>
        <v>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20.589361406741407</v>
      </c>
      <c>
        <v>0</v>
      </c>
      <c>
        <v>0</v>
      </c>
      <c>
        <v>0</v>
      </c>
      <c>
        <v>0.308976812312317</v>
      </c>
      <c>
        <v>0</v>
      </c>
      <c>
        <v>0</v>
      </c>
      <c>
        <v>20.898338219053723</v>
      </c>
    </row>
    <row>
      <c>
        <v>2613137</v>
      </c>
      <c>
        <v>1</v>
      </c>
      <c>
        <is>
          <t>MANİSA</t>
        </is>
      </c>
      <c>
        <v>ŞEHZADELER</v>
      </c>
      <c>
        <is>
          <t>KÖK</t>
        </is>
      </c>
      <c>
        <v>KARAOĞLANLI TR-1 KÖK 45-71-M00091_KARAOĞLANLI TR-2 ŞEHİR İÇİ ÇIKIŞ M02_61195438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18.07.2023 17:23:54</t>
        </is>
      </c>
      <c>
        <is>
          <t>18.07.2023 17:57:31</t>
        </is>
      </c>
      <c>
        <v>0.560277777</v>
      </c>
      <c>
        <v>0</v>
      </c>
      <c>
        <v>814</v>
      </c>
      <c>
        <v>32</v>
      </c>
      <c>
        <v>35</v>
      </c>
      <c>
        <v>1</v>
      </c>
      <c>
        <v>97</v>
      </c>
      <c>
        <v>0</v>
      </c>
      <c>
        <v>0</v>
      </c>
      <c>
        <v>0</v>
      </c>
      <c>
        <v>71.84472709932251</v>
      </c>
      <c>
        <v>47.30493373422105</v>
      </c>
      <c>
        <v>22.168665523870768</v>
      </c>
      <c>
        <v>0.793220924945132</v>
      </c>
      <c>
        <v>35.08563355875463</v>
      </c>
      <c>
        <v>0</v>
      </c>
      <c>
        <v>0</v>
      </c>
      <c>
        <v>177.1971808411141</v>
      </c>
    </row>
    <row>
      <c>
        <v>2612450</v>
      </c>
      <c>
        <v>1</v>
      </c>
      <c>
        <is>
          <t>MANİSA</t>
        </is>
      </c>
      <c>
        <v>TURGUTLU</v>
      </c>
      <c>
        <is>
          <t>AG Fideri</t>
        </is>
      </c>
      <c>
        <v>TR-1/67 (CEZAEVİ YANI) 45-83-M00067__84021684_84021684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18.07.2023 07:26:28</t>
        </is>
      </c>
      <c>
        <is>
          <t>18.07.2023 11:03:19</t>
        </is>
      </c>
      <c>
        <v>3.614166666</v>
      </c>
      <c>
        <v>0</v>
      </c>
      <c>
        <v>0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12.392532231516338</v>
      </c>
      <c>
        <v>0</v>
      </c>
      <c>
        <v>0</v>
      </c>
      <c>
        <v>12.392532231516338</v>
      </c>
    </row>
    <row>
      <c>
        <v>2612602</v>
      </c>
      <c>
        <v>1</v>
      </c>
      <c>
        <is>
          <t>MANİSA</t>
        </is>
      </c>
      <c>
        <v>TURGUTLU</v>
      </c>
      <c>
        <is>
          <t>OG Fideri</t>
        </is>
      </c>
      <c>
        <v>TR-2/107 (İBRAHİMCİ KÖK) 45-83-L00107_TR-2/108 L03_95408939</v>
      </c>
      <c>
        <v>Şebeke Bakım Çalışması</v>
      </c>
      <c>
        <v>Dağıtım-OG</v>
      </c>
      <c>
        <v>Uzun</v>
      </c>
      <c>
        <v>Şebeke işletmecisi</v>
      </c>
      <c>
        <v>Bildirimli</v>
      </c>
      <c>
        <is>
          <t>18.07.2023 09:34:34</t>
        </is>
      </c>
      <c>
        <is>
          <t>18.07.2023 13:05:00</t>
        </is>
      </c>
      <c>
        <v>3.507222222</v>
      </c>
      <c>
        <v>0</v>
      </c>
      <c>
        <v>875</v>
      </c>
      <c>
        <v>0</v>
      </c>
      <c>
        <v>0</v>
      </c>
      <c>
        <v>0</v>
      </c>
      <c>
        <v>47</v>
      </c>
      <c>
        <v>0</v>
      </c>
      <c>
        <v>0</v>
      </c>
      <c>
        <v>0</v>
      </c>
      <c>
        <v>572.3591298576522</v>
      </c>
      <c>
        <v>0</v>
      </c>
      <c>
        <v>0</v>
      </c>
      <c>
        <v>0</v>
      </c>
      <c>
        <v>172.85492196895106</v>
      </c>
      <c>
        <v>0</v>
      </c>
      <c>
        <v>0</v>
      </c>
      <c>
        <v>745.2140518266033</v>
      </c>
    </row>
    <row>
      <c>
        <v>2613492</v>
      </c>
      <c>
        <v>1</v>
      </c>
      <c>
        <is>
          <t>İZMİR</t>
        </is>
      </c>
      <c>
        <v>ÇEŞME</v>
      </c>
      <c>
        <is>
          <t>Dağıtım Transformatörü</t>
        </is>
      </c>
      <c>
        <v>L-301 ÇARK 35-18-L00301_35-18-L00301_2376085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18.07.2023 21:47:48</t>
        </is>
      </c>
      <c>
        <is>
          <t>19.07.2023 00:43:12</t>
        </is>
      </c>
      <c>
        <v>2.923333333</v>
      </c>
      <c>
        <v>0</v>
      </c>
      <c>
        <v>18</v>
      </c>
      <c>
        <v>0</v>
      </c>
      <c>
        <v>0</v>
      </c>
      <c>
        <v>0</v>
      </c>
      <c>
        <v>23</v>
      </c>
      <c>
        <v>0</v>
      </c>
      <c>
        <v>0</v>
      </c>
      <c>
        <v>0</v>
      </c>
      <c>
        <v>19.02228669201245</v>
      </c>
      <c>
        <v>0</v>
      </c>
      <c>
        <v>0</v>
      </c>
      <c>
        <v>0</v>
      </c>
      <c>
        <v>298.66410442770314</v>
      </c>
      <c>
        <v>0</v>
      </c>
      <c>
        <v>0</v>
      </c>
      <c>
        <v>317.6863911197156</v>
      </c>
    </row>
    <row>
      <c>
        <v>2613289</v>
      </c>
      <c>
        <v>1</v>
      </c>
      <c>
        <is>
          <t>İZMİR</t>
        </is>
      </c>
      <c>
        <v>BORNOVA</v>
      </c>
      <c>
        <is>
          <t>Kullanıcı Bağlantı Hattı</t>
        </is>
      </c>
      <c>
        <v>K-3757 35-02-K03757_914645661_914645661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18.07.2023 19:39:16</t>
        </is>
      </c>
      <c>
        <is>
          <t>19.07.2023 03:44:05</t>
        </is>
      </c>
      <c>
        <v>8.080277777</v>
      </c>
      <c>
        <v>0</v>
      </c>
      <c>
        <v>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5.98429516545628</v>
      </c>
      <c>
        <v>0</v>
      </c>
      <c>
        <v>0</v>
      </c>
      <c>
        <v>0</v>
      </c>
      <c>
        <v>0</v>
      </c>
      <c>
        <v>0</v>
      </c>
      <c>
        <v>0</v>
      </c>
      <c>
        <v>5.98429516545628</v>
      </c>
    </row>
    <row>
      <c>
        <v>2612456</v>
      </c>
      <c>
        <v>1</v>
      </c>
      <c>
        <is>
          <t>İZMİR</t>
        </is>
      </c>
      <c>
        <v>BORNOVA</v>
      </c>
      <c>
        <is>
          <t>Kullanıcı Bağlantı Hattı</t>
        </is>
      </c>
      <c>
        <v>K-4481 35-02-K04481_913362548_913362548</v>
      </c>
      <c>
        <v>AG Branşman Yeraltı Kablo Arızası</v>
      </c>
      <c>
        <v>Dağıtım-AG</v>
      </c>
      <c>
        <v>Uzun</v>
      </c>
      <c>
        <v>Şebeke işletmecisi</v>
      </c>
      <c>
        <v>Bildirimsiz</v>
      </c>
      <c>
        <is>
          <t>18.07.2023 07:44:37</t>
        </is>
      </c>
      <c>
        <is>
          <t>18.07.2023 12:04:16</t>
        </is>
      </c>
      <c>
        <v>4.3275</v>
      </c>
      <c>
        <v>0</v>
      </c>
      <c>
        <v>0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3.6803203823129076</v>
      </c>
      <c>
        <v>0</v>
      </c>
      <c>
        <v>0</v>
      </c>
      <c>
        <v>3.6803203823129076</v>
      </c>
    </row>
    <row>
      <c>
        <v>2613203</v>
      </c>
      <c>
        <v>1</v>
      </c>
      <c>
        <is>
          <t>İZMİR</t>
        </is>
      </c>
      <c>
        <v>TİRE</v>
      </c>
      <c>
        <is>
          <t>DM</t>
        </is>
      </c>
      <c>
        <v>DM-3 35-29-M00003_DM-3/2 M04_72188083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18.07.2023 18:19:34</t>
        </is>
      </c>
      <c>
        <is>
          <t>18.07.2023 18:50:24</t>
        </is>
      </c>
      <c>
        <v>0.513888888</v>
      </c>
      <c>
        <v>0</v>
      </c>
      <c>
        <v>386</v>
      </c>
      <c>
        <v>0</v>
      </c>
      <c>
        <v>8</v>
      </c>
      <c>
        <v>3</v>
      </c>
      <c>
        <v>31</v>
      </c>
      <c>
        <v>0</v>
      </c>
      <c>
        <v>0</v>
      </c>
      <c>
        <v>0</v>
      </c>
      <c>
        <v>38.58968103113827</v>
      </c>
      <c>
        <v>0</v>
      </c>
      <c>
        <v>3.8044793497239553</v>
      </c>
      <c>
        <v>11.648230085550399</v>
      </c>
      <c>
        <v>21.363178739286298</v>
      </c>
      <c>
        <v>0</v>
      </c>
      <c>
        <v>0</v>
      </c>
      <c>
        <v>75.40556920569892</v>
      </c>
    </row>
    <row>
      <c>
        <v>2612513</v>
      </c>
      <c>
        <v>1</v>
      </c>
      <c>
        <is>
          <t>İZMİR</t>
        </is>
      </c>
      <c>
        <v>URLA</v>
      </c>
      <c>
        <is>
          <t>AG Fideri</t>
        </is>
      </c>
      <c>
        <v>TR-311 ÖZBEK 35-19-M00527_A_77618126_77618126</v>
      </c>
      <c>
        <v>AG Pano Faz Sigorta Atığı</v>
      </c>
      <c>
        <v>Dağıtım-AG</v>
      </c>
      <c>
        <v>Uzun</v>
      </c>
      <c>
        <v>Şebeke işletmecisi</v>
      </c>
      <c>
        <v>Bildirimsiz</v>
      </c>
      <c>
        <is>
          <t>18.07.2023 08:54:19</t>
        </is>
      </c>
      <c>
        <is>
          <t>18.07.2023 12:01:35</t>
        </is>
      </c>
      <c>
        <v>3.121111111</v>
      </c>
      <c>
        <v>0</v>
      </c>
      <c>
        <v>55</v>
      </c>
      <c>
        <v>0</v>
      </c>
      <c>
        <v>0</v>
      </c>
      <c>
        <v>0</v>
      </c>
      <c>
        <v>8</v>
      </c>
      <c>
        <v>0</v>
      </c>
      <c>
        <v>0</v>
      </c>
      <c>
        <v>0</v>
      </c>
      <c>
        <v>44.15206126191698</v>
      </c>
      <c>
        <v>0</v>
      </c>
      <c>
        <v>0</v>
      </c>
      <c>
        <v>0</v>
      </c>
      <c>
        <v>68.06228481609404</v>
      </c>
      <c>
        <v>0</v>
      </c>
      <c>
        <v>0</v>
      </c>
      <c>
        <v>112.214346078011</v>
      </c>
    </row>
    <row>
      <c>
        <v>2612519</v>
      </c>
      <c>
        <v>1</v>
      </c>
      <c>
        <is>
          <t>İZMİR</t>
        </is>
      </c>
      <c>
        <v>BAYRAKLI</v>
      </c>
      <c>
        <is>
          <t>OG Fideri</t>
        </is>
      </c>
      <c>
        <v>K-4206 35-02-K04206_K-4493 K02_2068674</v>
      </c>
      <c>
        <v>Şebeke Yenileme ve Kapasite Artışı Çalışması</v>
      </c>
      <c>
        <v>Dağıtım-OG</v>
      </c>
      <c>
        <v>Uzun</v>
      </c>
      <c>
        <v>Şebeke işletmecisi</v>
      </c>
      <c>
        <v>Bildirimli</v>
      </c>
      <c>
        <is>
          <t>18.07.2023 08:57:57</t>
        </is>
      </c>
      <c>
        <is>
          <t>18.07.2023 13:54:08</t>
        </is>
      </c>
      <c>
        <v>4.936388888</v>
      </c>
      <c>
        <v>0</v>
      </c>
      <c>
        <v>134</v>
      </c>
      <c>
        <v>0</v>
      </c>
      <c>
        <v>0</v>
      </c>
      <c>
        <v>0</v>
      </c>
      <c>
        <v>12</v>
      </c>
      <c>
        <v>0</v>
      </c>
      <c>
        <v>0</v>
      </c>
      <c>
        <v>0</v>
      </c>
      <c>
        <v>188.0502317765843</v>
      </c>
      <c>
        <v>0</v>
      </c>
      <c>
        <v>0</v>
      </c>
      <c>
        <v>0</v>
      </c>
      <c>
        <v>51.520888124961516</v>
      </c>
      <c>
        <v>0</v>
      </c>
      <c>
        <v>0</v>
      </c>
      <c>
        <v>239.5711199015458</v>
      </c>
    </row>
    <row>
      <c>
        <v>2612639</v>
      </c>
      <c>
        <v>1</v>
      </c>
      <c>
        <is>
          <t>İZMİR</t>
        </is>
      </c>
      <c>
        <v>ÇEŞME</v>
      </c>
      <c>
        <is>
          <t>Kullanıcı Bağlantı Hattı</t>
        </is>
      </c>
      <c>
        <v>L-284 İMAMOĞLU TRAFO 35-18-L00284_950464752_950464752</v>
      </c>
      <c>
        <v>AG Branşman Yeraltı Kablo Arızası</v>
      </c>
      <c>
        <v>Dağıtım-AG</v>
      </c>
      <c>
        <v>Uzun</v>
      </c>
      <c>
        <v>Şebeke işletmecisi</v>
      </c>
      <c>
        <v>Bildirimsiz</v>
      </c>
      <c>
        <is>
          <t>18.07.2023 10:09:18</t>
        </is>
      </c>
      <c>
        <is>
          <t>18.07.2023 14:42:29</t>
        </is>
      </c>
      <c>
        <v>4.553055555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3.1878559736975633</v>
      </c>
      <c>
        <v>0</v>
      </c>
      <c>
        <v>0</v>
      </c>
      <c>
        <v>0</v>
      </c>
      <c>
        <v>0</v>
      </c>
      <c>
        <v>0</v>
      </c>
      <c>
        <v>0</v>
      </c>
      <c>
        <v>3.1878559736975633</v>
      </c>
    </row>
    <row>
      <c>
        <v>2612782</v>
      </c>
      <c>
        <v>2</v>
      </c>
      <c>
        <is>
          <t>MANİSA</t>
        </is>
      </c>
      <c>
        <v>SARUHANLI</v>
      </c>
      <c>
        <is>
          <t>Dağıtım Transformatörü</t>
        </is>
      </c>
      <c>
        <v>LÜTFİYE TR-2 45-80-M00130_45-80-M00130_2357496</v>
      </c>
      <c>
        <v>Üçüncü Şahısların Vermiş Olduğu Hasarlar</v>
      </c>
      <c>
        <v>Dağıtım-AG</v>
      </c>
      <c>
        <v>Uzun</v>
      </c>
      <c>
        <v>Dışsal</v>
      </c>
      <c>
        <v>Bildirimsiz</v>
      </c>
      <c>
        <is>
          <t>18.07.2023 12:56:30</t>
        </is>
      </c>
      <c>
        <is>
          <t>18.07.2023 13:22:38</t>
        </is>
      </c>
      <c>
        <v>0.435555555</v>
      </c>
      <c>
        <v>0</v>
      </c>
      <c>
        <v>78</v>
      </c>
      <c>
        <v>0</v>
      </c>
      <c>
        <v>8</v>
      </c>
      <c>
        <v>0</v>
      </c>
      <c>
        <v>15</v>
      </c>
      <c>
        <v>0</v>
      </c>
      <c>
        <v>0</v>
      </c>
      <c>
        <v>0</v>
      </c>
      <c>
        <v>5.77998681936585</v>
      </c>
      <c>
        <v>0</v>
      </c>
      <c>
        <v>1.900980200519718</v>
      </c>
      <c>
        <v>0</v>
      </c>
      <c>
        <v>2.9809186171787805</v>
      </c>
      <c>
        <v>0</v>
      </c>
      <c>
        <v>0</v>
      </c>
      <c>
        <v>10.661885637064348</v>
      </c>
    </row>
    <row>
      <c>
        <v>2613409</v>
      </c>
      <c>
        <v>1</v>
      </c>
      <c>
        <is>
          <t>İZMİR</t>
        </is>
      </c>
      <c>
        <v>FOÇA</v>
      </c>
      <c>
        <is>
          <t>AG Fideri</t>
        </is>
      </c>
      <c>
        <v>YENİ BAĞARASI TR-4 35-23-M00210_D_91182143_91182143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18.07.2023 21:18:02</t>
        </is>
      </c>
      <c>
        <is>
          <t>18.07.2023 22:28:54</t>
        </is>
      </c>
      <c>
        <v>1.181111111</v>
      </c>
      <c>
        <v>0</v>
      </c>
      <c>
        <v>16</v>
      </c>
      <c>
        <v>0</v>
      </c>
      <c>
        <v>1</v>
      </c>
      <c>
        <v>0</v>
      </c>
      <c>
        <v>2</v>
      </c>
      <c>
        <v>0</v>
      </c>
      <c>
        <v>0</v>
      </c>
      <c>
        <v>0</v>
      </c>
      <c>
        <v>5.552506509408047</v>
      </c>
      <c>
        <v>0</v>
      </c>
      <c>
        <v>0.3627819408641093</v>
      </c>
      <c>
        <v>0</v>
      </c>
      <c>
        <v>1.9880427571443025</v>
      </c>
      <c>
        <v>0</v>
      </c>
      <c>
        <v>0</v>
      </c>
      <c>
        <v>7.903331207416459</v>
      </c>
    </row>
    <row>
      <c>
        <v>2613266</v>
      </c>
      <c>
        <v>1</v>
      </c>
      <c>
        <is>
          <t>İZMİR</t>
        </is>
      </c>
      <c>
        <v>MENDERES</v>
      </c>
      <c>
        <is>
          <t>KÖK</t>
        </is>
      </c>
      <c>
        <v>AĞAÇ İŞLERİ KÖK-2 (M-703) 35-22-M00125_KISIKKÖY(KARTAL) M02_72110742</v>
      </c>
      <c>
        <v>Manevra</v>
      </c>
      <c>
        <v>Dağıtım-OG</v>
      </c>
      <c>
        <v>Uzun</v>
      </c>
      <c>
        <v>Şebeke işletmecisi</v>
      </c>
      <c>
        <v>Bildirimsiz</v>
      </c>
      <c>
        <is>
          <t>18.07.2023 19:34:54</t>
        </is>
      </c>
      <c>
        <is>
          <t>18.07.2023 20:16:34</t>
        </is>
      </c>
      <c>
        <v>0.694444444</v>
      </c>
      <c>
        <v>0</v>
      </c>
      <c>
        <v>280</v>
      </c>
      <c>
        <v>0</v>
      </c>
      <c>
        <v>23</v>
      </c>
      <c>
        <v>9</v>
      </c>
      <c>
        <v>66</v>
      </c>
      <c>
        <v>2</v>
      </c>
      <c>
        <v>2</v>
      </c>
      <c>
        <v>0</v>
      </c>
      <c>
        <v>57.29140828644729</v>
      </c>
      <c>
        <v>0</v>
      </c>
      <c>
        <v>26.353169876258587</v>
      </c>
      <c>
        <v>70.74257051703125</v>
      </c>
      <c>
        <v>67.84571202005877</v>
      </c>
      <c>
        <v>100.13740676880977</v>
      </c>
      <c>
        <v>10.183860794381726</v>
      </c>
      <c>
        <v>332.5541282629874</v>
      </c>
    </row>
    <row>
      <c>
        <v>2613117</v>
      </c>
      <c>
        <v>1</v>
      </c>
      <c>
        <is>
          <t>İZMİR</t>
        </is>
      </c>
      <c>
        <v>BAYINDIR</v>
      </c>
      <c>
        <is>
          <t>AG Fideri</t>
        </is>
      </c>
      <c>
        <v>CANLI TR-4 35-20-L00135_A_91163048_91163048</v>
      </c>
      <c>
        <v>AG Pano Faz Sigorta Atığı</v>
      </c>
      <c>
        <v>Dağıtım-AG</v>
      </c>
      <c>
        <v>Uzun</v>
      </c>
      <c>
        <v>Şebeke işletmecisi</v>
      </c>
      <c>
        <v>Bildirimsiz</v>
      </c>
      <c>
        <is>
          <t>18.07.2023 16:47:19</t>
        </is>
      </c>
      <c>
        <is>
          <t>18.07.2023 20:51:29</t>
        </is>
      </c>
      <c>
        <v>4.069444444</v>
      </c>
      <c>
        <v>0</v>
      </c>
      <c>
        <v>34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36.991881145529334</v>
      </c>
      <c>
        <v>0</v>
      </c>
      <c>
        <v>0</v>
      </c>
      <c>
        <v>0</v>
      </c>
      <c>
        <v>0.559705573756487</v>
      </c>
      <c>
        <v>0</v>
      </c>
      <c>
        <v>0</v>
      </c>
      <c>
        <v>37.55158671928582</v>
      </c>
    </row>
    <row>
      <c>
        <v>2613123</v>
      </c>
      <c>
        <v>1</v>
      </c>
      <c>
        <is>
          <t>İZMİR</t>
        </is>
      </c>
      <c>
        <v>BUCA</v>
      </c>
      <c>
        <is>
          <t>Dağıtım Transformatörü</t>
        </is>
      </c>
      <c>
        <v>K-1505 35-03-K01505_35-03-K01505_41956163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18.07.2023 17:04:14</t>
        </is>
      </c>
      <c>
        <is>
          <t>18.07.2023 17:35:27</t>
        </is>
      </c>
      <c>
        <v>0.520277777</v>
      </c>
      <c>
        <v>0</v>
      </c>
      <c>
        <v>374</v>
      </c>
      <c>
        <v>0</v>
      </c>
      <c>
        <v>0</v>
      </c>
      <c>
        <v>0</v>
      </c>
      <c>
        <v>9</v>
      </c>
      <c>
        <v>0</v>
      </c>
      <c>
        <v>0</v>
      </c>
      <c>
        <v>0</v>
      </c>
      <c>
        <v>54.465868159496395</v>
      </c>
      <c>
        <v>0</v>
      </c>
      <c>
        <v>0</v>
      </c>
      <c>
        <v>0</v>
      </c>
      <c>
        <v>5.642200100675992</v>
      </c>
      <c>
        <v>0</v>
      </c>
      <c>
        <v>0</v>
      </c>
      <c>
        <v>60.10806826017239</v>
      </c>
    </row>
    <row>
      <c>
        <v>2612825</v>
      </c>
      <c>
        <v>1</v>
      </c>
      <c>
        <is>
          <t>İZMİR</t>
        </is>
      </c>
      <c>
        <v>KİRAZ</v>
      </c>
      <c>
        <is>
          <t>OG Fideri</t>
        </is>
      </c>
      <c>
        <v>YAĞLAR TR-3 35-31-L00421_DIREK TIPI TRAFO HUCRESI H01_2064550</v>
      </c>
      <c>
        <v>Hırsızlık</v>
      </c>
      <c>
        <v>Dağıtım-OG</v>
      </c>
      <c>
        <v>Uzun</v>
      </c>
      <c>
        <v>Dışsal</v>
      </c>
      <c>
        <v>Bildirimsiz</v>
      </c>
      <c>
        <is>
          <t>18.07.2023 12:29:06</t>
        </is>
      </c>
      <c>
        <is>
          <t>19.07.2023 00:05:10</t>
        </is>
      </c>
      <c>
        <v>11.601111111</v>
      </c>
      <c>
        <v>0</v>
      </c>
      <c>
        <v>36</v>
      </c>
      <c>
        <v>0</v>
      </c>
      <c>
        <v>5</v>
      </c>
      <c>
        <v>0</v>
      </c>
      <c>
        <v>7</v>
      </c>
      <c>
        <v>0</v>
      </c>
      <c>
        <v>0</v>
      </c>
      <c>
        <v>0</v>
      </c>
      <c>
        <v>145.61335014684764</v>
      </c>
      <c>
        <v>0</v>
      </c>
      <c>
        <v>78.57975577524272</v>
      </c>
      <c>
        <v>0</v>
      </c>
      <c>
        <v>32.16661672684119</v>
      </c>
      <c>
        <v>0</v>
      </c>
      <c>
        <v>0</v>
      </c>
      <c>
        <v>256.35972264893155</v>
      </c>
    </row>
    <row>
      <c>
        <v>2612576</v>
      </c>
      <c>
        <v>1</v>
      </c>
      <c>
        <is>
          <t>İZMİR</t>
        </is>
      </c>
      <c>
        <v>MENDERES</v>
      </c>
      <c>
        <is>
          <t>AG Fideri</t>
        </is>
      </c>
      <c>
        <v>AĞAÇ İŞLERİ TR-2 35-22-M00140_B_56353934_56353934</v>
      </c>
      <c>
        <v>AG Box / Sdk Giriş Sigorta Atığı</v>
      </c>
      <c>
        <v>Dağıtım-AG</v>
      </c>
      <c>
        <v>Uzun</v>
      </c>
      <c>
        <v>Şebeke işletmecisi</v>
      </c>
      <c>
        <v>Bildirimsiz</v>
      </c>
      <c>
        <is>
          <t>18.07.2023 09:15:27</t>
        </is>
      </c>
      <c>
        <is>
          <t>18.07.2023 14:36:04</t>
        </is>
      </c>
      <c>
        <v>5.343611111</v>
      </c>
      <c>
        <v>0</v>
      </c>
      <c>
        <v>0</v>
      </c>
      <c>
        <v>0</v>
      </c>
      <c>
        <v>0</v>
      </c>
      <c>
        <v>0</v>
      </c>
      <c>
        <v>7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48.66064054505974</v>
      </c>
      <c>
        <v>0</v>
      </c>
      <c>
        <v>0</v>
      </c>
      <c>
        <v>48.66064054505974</v>
      </c>
    </row>
    <row>
      <c>
        <v>2613286</v>
      </c>
      <c>
        <v>1</v>
      </c>
      <c>
        <is>
          <t>MANİSA</t>
        </is>
      </c>
      <c>
        <v>ŞEHZADELER</v>
      </c>
      <c>
        <is>
          <t>Kullanıcı Bağlantı Hattı</t>
        </is>
      </c>
      <c>
        <v>DM-2/15(BİTPAZARI) 45-71-M00122_953194210_953194210</v>
      </c>
      <c>
        <v>AG Branşman Yeraltı Kablo Arızası</v>
      </c>
      <c>
        <v>Dağıtım-AG</v>
      </c>
      <c>
        <v>Uzun</v>
      </c>
      <c>
        <v>Şebeke işletmecisi</v>
      </c>
      <c>
        <v>Bildirimsiz</v>
      </c>
      <c>
        <is>
          <t>18.07.2023 19:40:11</t>
        </is>
      </c>
      <c>
        <is>
          <t>18.07.2023 22:15:20</t>
        </is>
      </c>
      <c>
        <v>2.585833333</v>
      </c>
      <c>
        <v>0</v>
      </c>
      <c>
        <v>0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</row>
    <row>
      <c>
        <v>2612762</v>
      </c>
      <c>
        <v>1</v>
      </c>
      <c>
        <is>
          <t>İZMİR</t>
        </is>
      </c>
      <c>
        <v>TORBALI</v>
      </c>
      <c>
        <is>
          <t>Kullanıcı Bağlantı Hattı</t>
        </is>
      </c>
      <c>
        <v>DM-5/TR-6 35-26-M00773_961413119_961413119</v>
      </c>
      <c>
        <v>AG Branşman Yeraltı Kablo Arızası</v>
      </c>
      <c>
        <v>Dağıtım-AG</v>
      </c>
      <c>
        <v>Uzun</v>
      </c>
      <c>
        <v>Şebeke işletmecisi</v>
      </c>
      <c>
        <v>Bildirimsiz</v>
      </c>
      <c>
        <is>
          <t>18.07.2023 11:51:14</t>
        </is>
      </c>
      <c>
        <is>
          <t>18.07.2023 14:11:39</t>
        </is>
      </c>
      <c>
        <v>2.340277777</v>
      </c>
      <c>
        <v>0</v>
      </c>
      <c>
        <v>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0.789575224768396</v>
      </c>
      <c>
        <v>0</v>
      </c>
      <c>
        <v>0</v>
      </c>
      <c>
        <v>0</v>
      </c>
      <c>
        <v>0</v>
      </c>
      <c>
        <v>0</v>
      </c>
      <c>
        <v>0</v>
      </c>
      <c>
        <v>0.789575224768396</v>
      </c>
    </row>
    <row>
      <c>
        <v>2612785</v>
      </c>
      <c>
        <v>1</v>
      </c>
      <c>
        <is>
          <t>İZMİR</t>
        </is>
      </c>
      <c>
        <v>BORNOVA</v>
      </c>
      <c>
        <is>
          <t>AG Fideri</t>
        </is>
      </c>
      <c>
        <v>K-938 35-02-K00938_B_56366276_56366276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18.07.2023 12:01:27</t>
        </is>
      </c>
      <c>
        <is>
          <t>18.07.2023 13:41:44</t>
        </is>
      </c>
      <c>
        <v>1.671388888</v>
      </c>
      <c>
        <v>0</v>
      </c>
      <c>
        <v>0</v>
      </c>
      <c>
        <v>0</v>
      </c>
      <c>
        <v>0</v>
      </c>
      <c>
        <v>0</v>
      </c>
      <c>
        <v>61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68.10683080768584</v>
      </c>
      <c>
        <v>0</v>
      </c>
      <c>
        <v>0</v>
      </c>
      <c>
        <v>68.10683080768584</v>
      </c>
    </row>
    <row>
      <c>
        <v>2612808</v>
      </c>
      <c>
        <v>1</v>
      </c>
      <c>
        <is>
          <t>İZMİR</t>
        </is>
      </c>
      <c>
        <v>URLA</v>
      </c>
      <c>
        <is>
          <t>TM Fideri</t>
        </is>
      </c>
      <c>
        <v>URLA TM-1 35-19-A00004_YELKİ M14_2314057</v>
      </c>
      <c>
        <v>Üçüncü Şahısların Vermiş Olduğu Hasarlar</v>
      </c>
      <c>
        <v>Dağıtım-OG</v>
      </c>
      <c>
        <v>Uzun</v>
      </c>
      <c>
        <v>Şebeke işletmecisi</v>
      </c>
      <c>
        <v>Bildirimsiz</v>
      </c>
      <c>
        <is>
          <t>18.07.2023 12:18:48</t>
        </is>
      </c>
      <c>
        <is>
          <t>18.07.2023 13:32:30</t>
        </is>
      </c>
      <c>
        <v>1.228333333</v>
      </c>
      <c>
        <v>5</v>
      </c>
      <c>
        <v>15706</v>
      </c>
      <c>
        <v>10</v>
      </c>
      <c>
        <v>278</v>
      </c>
      <c>
        <v>37</v>
      </c>
      <c>
        <v>1878</v>
      </c>
      <c>
        <v>6</v>
      </c>
      <c>
        <v>4</v>
      </c>
      <c>
        <v>74.20047879519274</v>
      </c>
      <c>
        <v>7018.196041272333</v>
      </c>
      <c>
        <v>19.003531761926265</v>
      </c>
      <c>
        <v>204.97589061852867</v>
      </c>
      <c>
        <v>624.0029506983509</v>
      </c>
      <c>
        <v>5351.6393471495285</v>
      </c>
      <c>
        <v>11246.192621306192</v>
      </c>
      <c>
        <v>396.02727453119616</v>
      </c>
      <c>
        <v>24934.23813613325</v>
      </c>
    </row>
    <row>
      <c>
        <v>2612559</v>
      </c>
      <c>
        <v>1</v>
      </c>
      <c>
        <is>
          <t>MANİSA</t>
        </is>
      </c>
      <c>
        <v>AKHİSAR</v>
      </c>
      <c>
        <is>
          <t>OG Fideri</t>
        </is>
      </c>
      <c>
        <v>SUDELİĞİ KÖK 45-72-L00111_HatBaşıAyırıcı_53139805 L01_53139805</v>
      </c>
      <c>
        <v>Şebeke Yenileme ve Kapasite Artışı Çalışması</v>
      </c>
      <c>
        <v>Dağıtım-OG</v>
      </c>
      <c>
        <v>Uzun</v>
      </c>
      <c>
        <v>Şebeke işletmecisi</v>
      </c>
      <c>
        <v>Bildirimli</v>
      </c>
      <c>
        <is>
          <t>18.07.2023 09:13:46</t>
        </is>
      </c>
      <c>
        <is>
          <t>18.07.2023 15:26:38</t>
        </is>
      </c>
      <c>
        <v>6.214444444</v>
      </c>
      <c>
        <v>0</v>
      </c>
      <c>
        <v>231</v>
      </c>
      <c>
        <v>0</v>
      </c>
      <c>
        <v>13</v>
      </c>
      <c>
        <v>2</v>
      </c>
      <c>
        <v>15</v>
      </c>
      <c>
        <v>0</v>
      </c>
      <c>
        <v>0</v>
      </c>
      <c>
        <v>0</v>
      </c>
      <c>
        <v>213.11712929458758</v>
      </c>
      <c>
        <v>0</v>
      </c>
      <c>
        <v>63.427597452477094</v>
      </c>
      <c>
        <v>11.058186295719796</v>
      </c>
      <c>
        <v>52.21208548649345</v>
      </c>
      <c>
        <v>0</v>
      </c>
      <c>
        <v>0</v>
      </c>
      <c>
        <v>339.8149985292779</v>
      </c>
    </row>
    <row>
      <c>
        <v>2613054</v>
      </c>
      <c>
        <v>1</v>
      </c>
      <c>
        <is>
          <t>MANİSA</t>
        </is>
      </c>
      <c>
        <v>AKHİSAR</v>
      </c>
      <c>
        <is>
          <t>Kullanıcı Bağlantı Hattı</t>
        </is>
      </c>
      <c>
        <v>TR-1/13 45-72-M00013_95002636604_95002636604</v>
      </c>
      <c>
        <v>AG Box / Sdk Abone Çıkış Sigorta Atığı</v>
      </c>
      <c>
        <v>Dağıtım-AG</v>
      </c>
      <c>
        <v>Uzun</v>
      </c>
      <c>
        <v>Şebeke işletmecisi</v>
      </c>
      <c>
        <v>Bildirimsiz</v>
      </c>
      <c>
        <is>
          <t>18.07.2023 15:45:23</t>
        </is>
      </c>
      <c>
        <is>
          <t>18.07.2023 17:31:51</t>
        </is>
      </c>
      <c>
        <v>1.774444444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0.4510291029094444</v>
      </c>
      <c>
        <v>0</v>
      </c>
      <c>
        <v>0</v>
      </c>
      <c>
        <v>0</v>
      </c>
      <c>
        <v>0</v>
      </c>
      <c>
        <v>0</v>
      </c>
      <c>
        <v>0</v>
      </c>
      <c>
        <v>0.4510291029094444</v>
      </c>
    </row>
    <row>
      <c>
        <v>2612413</v>
      </c>
      <c>
        <v>1</v>
      </c>
      <c>
        <is>
          <t>MANİSA</t>
        </is>
      </c>
      <c>
        <v>SARUHANLI</v>
      </c>
      <c>
        <is>
          <t>KÖK</t>
        </is>
      </c>
      <c>
        <v>KAYIŞLAR KÖK 45-80-M00183_DİLEK M03_72195716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18.07.2023 05:54:14</t>
        </is>
      </c>
      <c>
        <is>
          <t>18.07.2023 06:50:15</t>
        </is>
      </c>
      <c>
        <v>0.933611111</v>
      </c>
      <c>
        <v>0</v>
      </c>
      <c>
        <v>525</v>
      </c>
      <c>
        <v>32</v>
      </c>
      <c>
        <v>54</v>
      </c>
      <c>
        <v>4</v>
      </c>
      <c>
        <v>34</v>
      </c>
      <c>
        <v>0</v>
      </c>
      <c>
        <v>1</v>
      </c>
      <c>
        <v>0</v>
      </c>
      <c>
        <v>92.13045913030082</v>
      </c>
      <c>
        <v>188.48759393155666</v>
      </c>
      <c>
        <v>96.81134636816768</v>
      </c>
      <c>
        <v>9.879833014170941</v>
      </c>
      <c>
        <v>15.131184730782458</v>
      </c>
      <c>
        <v>0</v>
      </c>
      <c>
        <v>10.202717829685424</v>
      </c>
      <c>
        <v>412.64313500466403</v>
      </c>
    </row>
    <row>
      <c>
        <v>2612499</v>
      </c>
      <c>
        <v>1</v>
      </c>
      <c>
        <is>
          <t>MANİSA</t>
        </is>
      </c>
      <c>
        <v>ŞEHZADELER</v>
      </c>
      <c>
        <is>
          <t>KÖK</t>
        </is>
      </c>
      <c>
        <v>ÇINARLIKUYU KÖK 45-71-M00188_ÇINARLIKUYU TR-1 M02_72248739</v>
      </c>
      <c>
        <v>OG Fider Açması</v>
      </c>
      <c>
        <v>Dağıtım-OG</v>
      </c>
      <c>
        <v>Kısa</v>
      </c>
      <c>
        <v>Şebeke işletmecisi</v>
      </c>
      <c>
        <v>Bildirimsiz</v>
      </c>
      <c>
        <is>
          <t>18.07.2023 08:42:30</t>
        </is>
      </c>
      <c>
        <is>
          <t>18.07.2023 08:42:54</t>
        </is>
      </c>
      <c>
        <v>0.006666666</v>
      </c>
      <c>
        <v>9</v>
      </c>
      <c>
        <v>1484</v>
      </c>
      <c>
        <v>33</v>
      </c>
      <c>
        <v>83</v>
      </c>
      <c>
        <v>6</v>
      </c>
      <c>
        <v>126</v>
      </c>
      <c>
        <v>1</v>
      </c>
      <c>
        <v>0</v>
      </c>
      <c>
        <v>0.012631371599706665</v>
      </c>
      <c>
        <v>1.3202383697362772</v>
      </c>
      <c>
        <v>0.8525484638598174</v>
      </c>
      <c>
        <v>0.576341965484628</v>
      </c>
      <c>
        <v>0.2681705012316</v>
      </c>
      <c>
        <v>0.46339670329066696</v>
      </c>
      <c>
        <v>0.015864579188256</v>
      </c>
      <c>
        <v>0</v>
      </c>
      <c>
        <v>3.5091919543909524</v>
      </c>
    </row>
    <row>
      <c>
        <v>2612745</v>
      </c>
      <c>
        <v>1</v>
      </c>
      <c>
        <is>
          <t>İZMİR</t>
        </is>
      </c>
      <c>
        <v>URLA</v>
      </c>
      <c>
        <is>
          <t>KÖK</t>
        </is>
      </c>
      <c>
        <v>TR-55 KÖK 35-19-M00055_TR-77 KÖK M03_76783811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18.07.2023 11:40:09</t>
        </is>
      </c>
      <c>
        <is>
          <t>18.07.2023 12:19:56</t>
        </is>
      </c>
      <c>
        <v>0.663055555</v>
      </c>
      <c>
        <v>0</v>
      </c>
      <c>
        <v>109</v>
      </c>
      <c>
        <v>0</v>
      </c>
      <c>
        <v>6</v>
      </c>
      <c>
        <v>3</v>
      </c>
      <c>
        <v>12</v>
      </c>
      <c>
        <v>0</v>
      </c>
      <c>
        <v>0</v>
      </c>
      <c>
        <v>0</v>
      </c>
      <c>
        <v>42.75986066400788</v>
      </c>
      <c>
        <v>0</v>
      </c>
      <c>
        <v>5.148683783517022</v>
      </c>
      <c>
        <v>913.8553598469898</v>
      </c>
      <c>
        <v>13.041595294013142</v>
      </c>
      <c>
        <v>0</v>
      </c>
      <c>
        <v>0</v>
      </c>
      <c>
        <v>974.8054995885279</v>
      </c>
    </row>
    <row>
      <c>
        <v>2613495</v>
      </c>
      <c>
        <v>1</v>
      </c>
      <c>
        <is>
          <t>İZMİR</t>
        </is>
      </c>
      <c>
        <v>ALİAĞA</v>
      </c>
      <c>
        <is>
          <t>OG Fideri</t>
        </is>
      </c>
      <c>
        <v>PINARCIK TR-1 35-17-R00041_DIREK TIPI TRAFO HUCRESI H01_2048775</v>
      </c>
      <c>
        <v>OG Trafo Arızası</v>
      </c>
      <c>
        <v>Dağıtım-OG</v>
      </c>
      <c>
        <v>Uzun</v>
      </c>
      <c>
        <v>Şebeke işletmecisi</v>
      </c>
      <c>
        <v>Bildirimsiz</v>
      </c>
      <c>
        <is>
          <t>18.07.2023 21:58:12</t>
        </is>
      </c>
      <c>
        <is>
          <t>19.07.2023 01:30:22</t>
        </is>
      </c>
      <c>
        <v>3.536111111</v>
      </c>
      <c>
        <v>0</v>
      </c>
      <c>
        <v>121</v>
      </c>
      <c>
        <v>0</v>
      </c>
      <c>
        <v>3</v>
      </c>
      <c>
        <v>0</v>
      </c>
      <c>
        <v>7</v>
      </c>
      <c>
        <v>0</v>
      </c>
      <c>
        <v>0</v>
      </c>
      <c>
        <v>0</v>
      </c>
      <c>
        <v>91.62297661650008</v>
      </c>
      <c>
        <v>0</v>
      </c>
      <c>
        <v>7.894247370821233</v>
      </c>
      <c>
        <v>0</v>
      </c>
      <c>
        <v>1.9852261068446653</v>
      </c>
      <c>
        <v>0</v>
      </c>
      <c>
        <v>0</v>
      </c>
      <c>
        <v>101.50245009416598</v>
      </c>
    </row>
    <row>
      <c>
        <v>2612871</v>
      </c>
      <c>
        <v>1</v>
      </c>
      <c>
        <is>
          <t>İZMİR</t>
        </is>
      </c>
      <c>
        <v>KARŞIYAKA</v>
      </c>
      <c>
        <is>
          <t>Saha Dağıtım Kutusu (SDK)</t>
        </is>
      </c>
      <c>
        <v>K-1990 35-04-K01990_C C1B_5835454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18.07.2023 13:10:26</t>
        </is>
      </c>
      <c>
        <is>
          <t>18.07.2023 15:06:19</t>
        </is>
      </c>
      <c>
        <v>1.931388888</v>
      </c>
      <c>
        <v>0</v>
      </c>
      <c>
        <v>0</v>
      </c>
      <c>
        <v>0</v>
      </c>
      <c>
        <v>0</v>
      </c>
      <c>
        <v>0</v>
      </c>
      <c>
        <v>11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131.09621630840795</v>
      </c>
      <c>
        <v>0</v>
      </c>
      <c>
        <v>0</v>
      </c>
      <c>
        <v>131.09621630840795</v>
      </c>
    </row>
    <row>
      <c>
        <v>2612373</v>
      </c>
      <c>
        <v>1</v>
      </c>
      <c>
        <is>
          <t>MANİSA</t>
        </is>
      </c>
      <c>
        <v>DEMİRCİ</v>
      </c>
      <c>
        <is>
          <t>Dağıtım Transformatörü</t>
        </is>
      </c>
      <c>
        <v>TR-10/A 45-74-M00013_45-74-M00013_2376489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18.07.2023 00:29:00</t>
        </is>
      </c>
      <c>
        <is>
          <t>18.07.2023 03:01:42</t>
        </is>
      </c>
      <c>
        <v>2.545</v>
      </c>
      <c>
        <v>0</v>
      </c>
      <c>
        <v>22</v>
      </c>
      <c>
        <v>0</v>
      </c>
      <c>
        <v>14</v>
      </c>
      <c>
        <v>0</v>
      </c>
      <c>
        <v>4</v>
      </c>
      <c>
        <v>0</v>
      </c>
      <c>
        <v>0</v>
      </c>
      <c>
        <v>0</v>
      </c>
      <c>
        <v>5.112506848967039</v>
      </c>
      <c>
        <v>0</v>
      </c>
      <c>
        <v>9.151101907813715</v>
      </c>
      <c>
        <v>0</v>
      </c>
      <c>
        <v>1.4289212364192183</v>
      </c>
      <c>
        <v>0</v>
      </c>
      <c>
        <v>0</v>
      </c>
      <c>
        <v>15.692529993199972</v>
      </c>
    </row>
    <row>
      <c>
        <v>2613183</v>
      </c>
      <c>
        <v>1</v>
      </c>
      <c>
        <is>
          <t>İZMİR</t>
        </is>
      </c>
      <c>
        <v>KARABAĞLAR</v>
      </c>
      <c>
        <is>
          <t>Dağıtım Transformatörü</t>
        </is>
      </c>
      <c>
        <v>K-1721 35-01-K01721_35-01-K01721_65786556</v>
      </c>
      <c>
        <v>Hırsızlık</v>
      </c>
      <c>
        <v>Dağıtım-AG</v>
      </c>
      <c>
        <v>Uzun</v>
      </c>
      <c>
        <v>Şebeke işletmecisi</v>
      </c>
      <c>
        <v>Bildirimsiz</v>
      </c>
      <c>
        <is>
          <t>18.07.2023 18:05:46</t>
        </is>
      </c>
      <c>
        <is>
          <t>18.07.2023 22:23:20</t>
        </is>
      </c>
      <c>
        <v>4.292777777</v>
      </c>
      <c>
        <v>0</v>
      </c>
      <c>
        <v>105</v>
      </c>
      <c>
        <v>0</v>
      </c>
      <c>
        <v>0</v>
      </c>
      <c>
        <v>0</v>
      </c>
      <c>
        <v>11</v>
      </c>
      <c>
        <v>0</v>
      </c>
      <c>
        <v>0</v>
      </c>
      <c>
        <v>0</v>
      </c>
      <c>
        <v>206.56448124067788</v>
      </c>
      <c>
        <v>0</v>
      </c>
      <c>
        <v>0</v>
      </c>
      <c>
        <v>0</v>
      </c>
      <c>
        <v>61.24233455342268</v>
      </c>
      <c>
        <v>0</v>
      </c>
      <c>
        <v>0</v>
      </c>
      <c>
        <v>267.80681579410054</v>
      </c>
    </row>
    <row>
      <c>
        <v>2613326</v>
      </c>
      <c>
        <v>1</v>
      </c>
      <c>
        <is>
          <t>İZMİR</t>
        </is>
      </c>
      <c>
        <v>BAYINDIR</v>
      </c>
      <c>
        <is>
          <t>AG Fideri</t>
        </is>
      </c>
      <c>
        <v>YAŞAR SÖKELİOĞLU-1 35-20-L00099_9096320_56360369_56360369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18.07.2023 20:08:48</t>
        </is>
      </c>
      <c>
        <is>
          <t>18.07.2023 22:43:54</t>
        </is>
      </c>
      <c>
        <v>2.585</v>
      </c>
      <c>
        <v>0</v>
      </c>
      <c>
        <v>0</v>
      </c>
      <c>
        <v>0</v>
      </c>
      <c>
        <v>11</v>
      </c>
      <c>
        <v>0</v>
      </c>
      <c>
        <v>3</v>
      </c>
      <c>
        <v>0</v>
      </c>
      <c>
        <v>0</v>
      </c>
      <c>
        <v>0</v>
      </c>
      <c>
        <v>0</v>
      </c>
      <c>
        <v>0</v>
      </c>
      <c>
        <v>117.27655186267182</v>
      </c>
      <c>
        <v>0</v>
      </c>
      <c>
        <v>6.716739784034825</v>
      </c>
      <c>
        <v>0</v>
      </c>
      <c>
        <v>0</v>
      </c>
      <c>
        <v>123.99329164670665</v>
      </c>
    </row>
    <row>
      <c>
        <v>2613034</v>
      </c>
      <c>
        <v>1</v>
      </c>
      <c>
        <is>
          <t>İZMİR</t>
        </is>
      </c>
      <c>
        <v>BORNOVA</v>
      </c>
      <c>
        <is>
          <t>AG Fideri</t>
        </is>
      </c>
      <c>
        <v>M-144 35-02-M00144_A_56383841_56383841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18.07.2023 15:11:59</t>
        </is>
      </c>
      <c>
        <is>
          <t>18.07.2023 17:16:07</t>
        </is>
      </c>
      <c>
        <v>2.068888888</v>
      </c>
      <c>
        <v>0</v>
      </c>
      <c>
        <v>1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1.1112704830232851</v>
      </c>
      <c>
        <v>0</v>
      </c>
      <c>
        <v>0</v>
      </c>
      <c>
        <v>0</v>
      </c>
      <c>
        <v>93.267816882696</v>
      </c>
      <c>
        <v>0</v>
      </c>
      <c>
        <v>0</v>
      </c>
      <c>
        <v>94.37908736571929</v>
      </c>
    </row>
    <row>
      <c>
        <v>2613269</v>
      </c>
      <c>
        <v>1</v>
      </c>
      <c>
        <is>
          <t>MANİSA</t>
        </is>
      </c>
      <c>
        <v>TURGUTLU</v>
      </c>
      <c>
        <is>
          <t>Dağıtım Transformatörü</t>
        </is>
      </c>
      <c>
        <v>ARPALIK TARIMSAL SULAMA TR-7 45-83-M00336_45-83-M00336_2371741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18.07.2023 19:33:52</t>
        </is>
      </c>
      <c>
        <is>
          <t>18.07.2023 20:49:52</t>
        </is>
      </c>
      <c>
        <v>1.266666666</v>
      </c>
      <c>
        <v>0</v>
      </c>
      <c>
        <v>0</v>
      </c>
      <c>
        <v>0</v>
      </c>
      <c>
        <v>18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71.67289956172621</v>
      </c>
      <c>
        <v>0</v>
      </c>
      <c>
        <v>2.3053577428092584</v>
      </c>
      <c>
        <v>0</v>
      </c>
      <c>
        <v>0</v>
      </c>
      <c>
        <v>73.97825730453548</v>
      </c>
    </row>
    <row>
      <c>
        <v>2613412</v>
      </c>
      <c>
        <v>1</v>
      </c>
      <c>
        <is>
          <t>İZMİR</t>
        </is>
      </c>
      <c>
        <v>TORBALI</v>
      </c>
      <c>
        <is>
          <t>AG Fideri</t>
        </is>
      </c>
      <c>
        <v>ORMANKÖY 35-26-M00466_12419215_56357753_56357753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18.07.2023 21:20:06</t>
        </is>
      </c>
      <c>
        <is>
          <t>18.07.2023 23:13:48</t>
        </is>
      </c>
      <c>
        <v>1.895</v>
      </c>
      <c>
        <v>0</v>
      </c>
      <c>
        <v>4</v>
      </c>
      <c>
        <v>0</v>
      </c>
      <c>
        <v>2</v>
      </c>
      <c>
        <v>0</v>
      </c>
      <c>
        <v>18</v>
      </c>
      <c>
        <v>0</v>
      </c>
      <c>
        <v>0</v>
      </c>
      <c>
        <v>0</v>
      </c>
      <c>
        <v>0.6504130476864001</v>
      </c>
      <c>
        <v>0</v>
      </c>
      <c>
        <v>0.8109881014391781</v>
      </c>
      <c>
        <v>0</v>
      </c>
      <c>
        <v>13.251521215846711</v>
      </c>
      <c>
        <v>0</v>
      </c>
      <c>
        <v>0</v>
      </c>
      <c>
        <v>14.71292236497229</v>
      </c>
    </row>
    <row>
      <c>
        <v>2612473</v>
      </c>
      <c>
        <v>1</v>
      </c>
      <c>
        <is>
          <t>MANİSA</t>
        </is>
      </c>
      <c>
        <v>SARIGÖL</v>
      </c>
      <c>
        <is>
          <t>KÖK</t>
        </is>
      </c>
      <c>
        <v>DİNDARLI KÖK TR-3 KAKLIK 45-79-M00395_ALEMŞAHLI M05_72035370</v>
      </c>
      <c>
        <v>OG Fider Açması</v>
      </c>
      <c>
        <v>Dağıtım-OG</v>
      </c>
      <c>
        <v>Kısa</v>
      </c>
      <c>
        <v>Şebeke işletmecisi</v>
      </c>
      <c>
        <v>Bildirimsiz</v>
      </c>
      <c>
        <is>
          <t>18.07.2023 08:16:00</t>
        </is>
      </c>
      <c>
        <is>
          <t>18.07.2023 08:16:34</t>
        </is>
      </c>
      <c>
        <v>0.009444444</v>
      </c>
      <c>
        <v>2</v>
      </c>
      <c>
        <v>489</v>
      </c>
      <c>
        <v>54</v>
      </c>
      <c>
        <v>70</v>
      </c>
      <c>
        <v>1</v>
      </c>
      <c>
        <v>35</v>
      </c>
      <c>
        <v>0</v>
      </c>
      <c>
        <v>0</v>
      </c>
      <c>
        <v>0.004211869532400333</v>
      </c>
      <c>
        <v>0.6305843285166992</v>
      </c>
      <c>
        <v>4.0089830493910235</v>
      </c>
      <c>
        <v>1.6743727444700924</v>
      </c>
      <c>
        <v>0.009766174905373334</v>
      </c>
      <c>
        <v>0.2202300736313511</v>
      </c>
      <c>
        <v>0</v>
      </c>
      <c>
        <v>0</v>
      </c>
      <c>
        <v>6.54814824044694</v>
      </c>
    </row>
    <row>
      <c>
        <v>2612722</v>
      </c>
      <c>
        <v>1</v>
      </c>
      <c>
        <is>
          <t>MANİSA</t>
        </is>
      </c>
      <c>
        <v>TURGUTLU</v>
      </c>
      <c>
        <is>
          <t>Dağıtım Transformatörü</t>
        </is>
      </c>
      <c>
        <v>DERBENTALTI TARIMSAL SULAMA TR-7 45-83-M00584_45-83-M00584_2372268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18.07.2023 11:05:52</t>
        </is>
      </c>
      <c>
        <is>
          <t>18.07.2023 12:53:11</t>
        </is>
      </c>
      <c>
        <v>1.788611111</v>
      </c>
      <c>
        <v>0</v>
      </c>
      <c>
        <v>2</v>
      </c>
      <c>
        <v>0</v>
      </c>
      <c>
        <v>6</v>
      </c>
      <c>
        <v>0</v>
      </c>
      <c>
        <v>4</v>
      </c>
      <c>
        <v>0</v>
      </c>
      <c>
        <v>0</v>
      </c>
      <c>
        <v>0</v>
      </c>
      <c>
        <v>0.8583212392891728</v>
      </c>
      <c>
        <v>0</v>
      </c>
      <c>
        <v>82.42643448577681</v>
      </c>
      <c>
        <v>0</v>
      </c>
      <c>
        <v>19.259532874273457</v>
      </c>
      <c>
        <v>0</v>
      </c>
      <c>
        <v>0</v>
      </c>
      <c>
        <v>102.54428859933944</v>
      </c>
    </row>
    <row>
      <c>
        <v>2613077</v>
      </c>
      <c>
        <v>1</v>
      </c>
      <c>
        <is>
          <t>İZMİR</t>
        </is>
      </c>
      <c>
        <v>BAYRAKLI</v>
      </c>
      <c>
        <is>
          <t>Saha Dağıtım Kutusu (SDK)</t>
        </is>
      </c>
      <c>
        <v>K-941 35-02-K00941_7402394 e1b_5841161</v>
      </c>
      <c>
        <v>AG Box / Sdk Giriş Sigorta Atığı</v>
      </c>
      <c>
        <v>Dağıtım-AG</v>
      </c>
      <c>
        <v>Uzun</v>
      </c>
      <c>
        <v>Şebeke işletmecisi</v>
      </c>
      <c>
        <v>Bildirimsiz</v>
      </c>
      <c>
        <is>
          <t>18.07.2023 16:12:46</t>
        </is>
      </c>
      <c>
        <is>
          <t>18.07.2023 19:24:23</t>
        </is>
      </c>
      <c>
        <v>3.193611111</v>
      </c>
      <c>
        <v>0</v>
      </c>
      <c>
        <v>70</v>
      </c>
      <c>
        <v>0</v>
      </c>
      <c>
        <v>0</v>
      </c>
      <c>
        <v>0</v>
      </c>
      <c>
        <v>15</v>
      </c>
      <c>
        <v>0</v>
      </c>
      <c>
        <v>0</v>
      </c>
      <c>
        <v>0</v>
      </c>
      <c>
        <v>59.64643577631477</v>
      </c>
      <c>
        <v>0</v>
      </c>
      <c>
        <v>0</v>
      </c>
      <c>
        <v>0</v>
      </c>
      <c>
        <v>43.38912868235407</v>
      </c>
      <c>
        <v>0</v>
      </c>
      <c>
        <v>0</v>
      </c>
      <c>
        <v>103.03556445866883</v>
      </c>
    </row>
    <row>
      <c>
        <v>2612430</v>
      </c>
      <c>
        <v>1</v>
      </c>
      <c>
        <is>
          <t>MANİSA</t>
        </is>
      </c>
      <c>
        <v>SARIGÖL</v>
      </c>
      <c>
        <is>
          <t>KÖK</t>
        </is>
      </c>
      <c>
        <v>TIRAZLI KÖK 45-79-M00079_BAHARLAR M06_72036244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18.07.2023 06:47:00</t>
        </is>
      </c>
      <c>
        <is>
          <t>18.07.2023 06:51:52</t>
        </is>
      </c>
      <c>
        <v>0.081111111</v>
      </c>
      <c>
        <v>4</v>
      </c>
      <c>
        <v>1672</v>
      </c>
      <c>
        <v>127</v>
      </c>
      <c>
        <v>404</v>
      </c>
      <c>
        <v>6</v>
      </c>
      <c>
        <v>79</v>
      </c>
      <c>
        <v>0</v>
      </c>
      <c>
        <v>0</v>
      </c>
      <c>
        <v>0.049174951715555554</v>
      </c>
      <c>
        <v>13.836025946095317</v>
      </c>
      <c>
        <v>80.82582708399006</v>
      </c>
      <c>
        <v>157.7388692744846</v>
      </c>
      <c>
        <v>1.7376084165829722</v>
      </c>
      <c>
        <v>2.3639618102187625</v>
      </c>
      <c>
        <v>0</v>
      </c>
      <c>
        <v>0</v>
      </c>
      <c>
        <v>256.55146748308727</v>
      </c>
    </row>
    <row>
      <c>
        <v>2612828</v>
      </c>
      <c>
        <v>1</v>
      </c>
      <c>
        <is>
          <t>MANİSA</t>
        </is>
      </c>
      <c>
        <v>SELENDİ</v>
      </c>
      <c>
        <is>
          <t>OG Fideri</t>
        </is>
      </c>
      <c>
        <v>SELENDİ TR-15 45-81-M00015_CİRİT SAHASI TR-1 M05_91841436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18.07.2023 12:28:08</t>
        </is>
      </c>
      <c>
        <is>
          <t>18.07.2023 13:31:48</t>
        </is>
      </c>
      <c>
        <v>1.061111111</v>
      </c>
      <c>
        <v>0</v>
      </c>
      <c>
        <v>0</v>
      </c>
      <c>
        <v>0</v>
      </c>
      <c>
        <v>21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8.324852749952425</v>
      </c>
      <c>
        <v>0</v>
      </c>
      <c>
        <v>0</v>
      </c>
      <c>
        <v>0</v>
      </c>
      <c>
        <v>0</v>
      </c>
      <c>
        <v>8.324852749952425</v>
      </c>
    </row>
    <row>
      <c>
        <v>2612579</v>
      </c>
      <c>
        <v>1</v>
      </c>
      <c>
        <is>
          <t>İZMİR</t>
        </is>
      </c>
      <c>
        <v>BAYRAKLI</v>
      </c>
      <c>
        <is>
          <t>AG Fideri</t>
        </is>
      </c>
      <c>
        <v>K-816 35-04-K00816_B_56369912_56369912</v>
      </c>
      <c>
        <v>Şebeke Yenileme ve Kapasite Artışı Çalışması</v>
      </c>
      <c>
        <v>Dağıtım-AG</v>
      </c>
      <c>
        <v>Uzun</v>
      </c>
      <c>
        <v>Şebeke işletmecisi</v>
      </c>
      <c>
        <v>Bildirimli</v>
      </c>
      <c>
        <is>
          <t>18.07.2023 09:27:04</t>
        </is>
      </c>
      <c>
        <is>
          <t>18.07.2023 17:40:03</t>
        </is>
      </c>
      <c>
        <v>8.216388888</v>
      </c>
      <c>
        <v>0</v>
      </c>
      <c>
        <v>92</v>
      </c>
      <c>
        <v>0</v>
      </c>
      <c>
        <v>0</v>
      </c>
      <c>
        <v>0</v>
      </c>
      <c>
        <v>18</v>
      </c>
      <c>
        <v>0</v>
      </c>
      <c>
        <v>0</v>
      </c>
      <c>
        <v>0</v>
      </c>
      <c>
        <v>191.59168322626323</v>
      </c>
      <c>
        <v>0</v>
      </c>
      <c>
        <v>0</v>
      </c>
      <c>
        <v>0</v>
      </c>
      <c>
        <v>227.0674253726731</v>
      </c>
      <c>
        <v>0</v>
      </c>
      <c>
        <v>0</v>
      </c>
      <c>
        <v>418.6591085989363</v>
      </c>
    </row>
    <row>
      <c>
        <v>2612694</v>
      </c>
      <c>
        <v>1</v>
      </c>
      <c>
        <is>
          <t>İZMİR</t>
        </is>
      </c>
      <c>
        <v>BERGAMA</v>
      </c>
      <c>
        <is>
          <t>DM</t>
        </is>
      </c>
      <c>
        <v>BERGAMA İM-2 35-16-A00002_KÖYLER(ÇAMKÖY) L12_2311755</v>
      </c>
      <c>
        <v>Şebeke Yenileme ve Kapasite Artışı Çalışması</v>
      </c>
      <c>
        <v>Dağıtım-OG</v>
      </c>
      <c>
        <v>Uzun</v>
      </c>
      <c>
        <v>Şebeke işletmecisi</v>
      </c>
      <c>
        <v>Bildirimli</v>
      </c>
      <c>
        <is>
          <t>18.07.2023 10:43:44</t>
        </is>
      </c>
      <c>
        <is>
          <t>18.07.2023 16:01:17</t>
        </is>
      </c>
      <c>
        <v>5.2925</v>
      </c>
      <c>
        <v>0</v>
      </c>
      <c>
        <v>723</v>
      </c>
      <c>
        <v>16</v>
      </c>
      <c>
        <v>50</v>
      </c>
      <c>
        <v>37</v>
      </c>
      <c>
        <v>95</v>
      </c>
      <c>
        <v>1</v>
      </c>
      <c>
        <v>0</v>
      </c>
      <c>
        <v>0</v>
      </c>
      <c>
        <v>741.7452924265796</v>
      </c>
      <c>
        <v>520.4348958416039</v>
      </c>
      <c>
        <v>1600.3033240348175</v>
      </c>
      <c>
        <v>1319.3847113389202</v>
      </c>
      <c>
        <v>809.2023164055696</v>
      </c>
      <c>
        <v>1243.4853779801476</v>
      </c>
      <c>
        <v>0</v>
      </c>
      <c>
        <v>6234.555918027639</v>
      </c>
    </row>
    <row>
      <c>
        <v>2612648</v>
      </c>
      <c>
        <v>1</v>
      </c>
      <c>
        <is>
          <t>MANİSA</t>
        </is>
      </c>
      <c>
        <v>GÖRDES</v>
      </c>
      <c>
        <is>
          <t>KÖK</t>
        </is>
      </c>
      <c>
        <v>GÜNEŞLİ KÖK 45-75-M00056_KÖSELER - ULGAR M01_67577840</v>
      </c>
      <c>
        <v>OG Fider Açması</v>
      </c>
      <c>
        <v>Dağıtım-OG</v>
      </c>
      <c>
        <v>Kısa</v>
      </c>
      <c>
        <v>Şebeke işletmecisi</v>
      </c>
      <c>
        <v>Bildirimsiz</v>
      </c>
      <c>
        <is>
          <t>18.07.2023 10:19:24</t>
        </is>
      </c>
      <c>
        <is>
          <t>18.07.2023 10:20:04</t>
        </is>
      </c>
      <c>
        <v>0.011111111</v>
      </c>
      <c>
        <v>1</v>
      </c>
      <c>
        <v>802</v>
      </c>
      <c>
        <v>0</v>
      </c>
      <c>
        <v>10</v>
      </c>
      <c>
        <v>0</v>
      </c>
      <c>
        <v>45</v>
      </c>
      <c>
        <v>0</v>
      </c>
      <c>
        <v>0</v>
      </c>
      <c>
        <v>0.0025376567555555557</v>
      </c>
      <c>
        <v>0.8455580294873071</v>
      </c>
      <c>
        <v>0</v>
      </c>
      <c>
        <v>0.06693431090686666</v>
      </c>
      <c>
        <v>0</v>
      </c>
      <c>
        <v>0.15601320402836108</v>
      </c>
      <c>
        <v>0</v>
      </c>
      <c>
        <v>0</v>
      </c>
      <c>
        <v>1.0710432011780904</v>
      </c>
    </row>
    <row>
      <c>
        <v>2613521</v>
      </c>
      <c>
        <v>1</v>
      </c>
      <c>
        <is>
          <t>İZMİR</t>
        </is>
      </c>
      <c>
        <v>BAYRAKLI</v>
      </c>
      <c>
        <is>
          <t>Saha Dağıtım Kutusu (SDK)</t>
        </is>
      </c>
      <c>
        <v>K-941 35-02-K00941_9349235 G2B_5841193</v>
      </c>
      <c>
        <v>AG Box / Sdk Giriş Sigorta Atığı</v>
      </c>
      <c>
        <v>Dağıtım-AG</v>
      </c>
      <c>
        <v>Uzun</v>
      </c>
      <c>
        <v>Şebeke işletmecisi</v>
      </c>
      <c>
        <v>Bildirimsiz</v>
      </c>
      <c>
        <is>
          <t>18.07.2023 20:05:00</t>
        </is>
      </c>
      <c>
        <is>
          <t>19.07.2023 03:14:30</t>
        </is>
      </c>
      <c>
        <v>7.158333333</v>
      </c>
      <c>
        <v>0</v>
      </c>
      <c>
        <v>130</v>
      </c>
      <c>
        <v>0</v>
      </c>
      <c>
        <v>0</v>
      </c>
      <c>
        <v>0</v>
      </c>
      <c>
        <v>6</v>
      </c>
      <c>
        <v>0</v>
      </c>
      <c>
        <v>0</v>
      </c>
      <c>
        <v>0</v>
      </c>
      <c>
        <v>214.30724349817268</v>
      </c>
      <c>
        <v>0</v>
      </c>
      <c>
        <v>0</v>
      </c>
      <c>
        <v>0</v>
      </c>
      <c>
        <v>31.402587943756494</v>
      </c>
      <c>
        <v>0</v>
      </c>
      <c>
        <v>0</v>
      </c>
      <c>
        <v>245.70983144192917</v>
      </c>
    </row>
    <row>
      <c>
        <v>2613103</v>
      </c>
      <c>
        <v>1</v>
      </c>
      <c>
        <is>
          <t>İZMİR</t>
        </is>
      </c>
      <c>
        <v>URLA</v>
      </c>
      <c>
        <is>
          <t>Dağıtım Transformatörü</t>
        </is>
      </c>
      <c>
        <v>TR-131 35-19-L00131_35-19-L00131_2359907</v>
      </c>
      <c>
        <v>AG Tel Kopuğu</v>
      </c>
      <c>
        <v>Dağıtım-AG</v>
      </c>
      <c>
        <v>Uzun</v>
      </c>
      <c>
        <v>Şebeke işletmecisi</v>
      </c>
      <c>
        <v>Bildirimsiz</v>
      </c>
      <c>
        <is>
          <t>18.07.2023 16:26:27</t>
        </is>
      </c>
      <c>
        <is>
          <t>18.07.2023 18:11:30</t>
        </is>
      </c>
      <c>
        <v>1.750833333</v>
      </c>
      <c>
        <v>0</v>
      </c>
      <c>
        <v>245</v>
      </c>
      <c>
        <v>0</v>
      </c>
      <c>
        <v>13</v>
      </c>
      <c>
        <v>0</v>
      </c>
      <c>
        <v>52</v>
      </c>
      <c>
        <v>0</v>
      </c>
      <c>
        <v>0</v>
      </c>
      <c>
        <v>0</v>
      </c>
      <c>
        <v>153.65904204592806</v>
      </c>
      <c>
        <v>0</v>
      </c>
      <c>
        <v>5.224074622066755</v>
      </c>
      <c>
        <v>0</v>
      </c>
      <c>
        <v>101.63533921308432</v>
      </c>
      <c>
        <v>0</v>
      </c>
      <c>
        <v>0</v>
      </c>
      <c>
        <v>260.51845588107915</v>
      </c>
    </row>
    <row>
      <c>
        <v>2612416</v>
      </c>
      <c>
        <v>1</v>
      </c>
      <c>
        <is>
          <t>İZMİR</t>
        </is>
      </c>
      <c>
        <v>MENDERES</v>
      </c>
      <c>
        <is>
          <t>OG Fideri</t>
        </is>
      </c>
      <c>
        <v>ŞAŞAL TR-1 35-22-M00283_DIREK TIPI TRAFO HUCRESI H01_2111399</v>
      </c>
      <c>
        <v>Yangın</v>
      </c>
      <c>
        <v>Dağıtım-OG</v>
      </c>
      <c>
        <v>Uzun</v>
      </c>
      <c>
        <v>Şebeke işletmecisi</v>
      </c>
      <c>
        <v>Bildirimsiz</v>
      </c>
      <c>
        <is>
          <t>18.07.2023 06:04:46</t>
        </is>
      </c>
      <c>
        <is>
          <t>18.07.2023 06:55:54</t>
        </is>
      </c>
      <c>
        <v>0.852222222</v>
      </c>
      <c>
        <v>0</v>
      </c>
      <c>
        <v>149</v>
      </c>
      <c>
        <v>0</v>
      </c>
      <c>
        <v>0</v>
      </c>
      <c>
        <v>0</v>
      </c>
      <c>
        <v>18</v>
      </c>
      <c>
        <v>0</v>
      </c>
      <c>
        <v>0</v>
      </c>
      <c>
        <v>0</v>
      </c>
      <c>
        <v>32.08813717640268</v>
      </c>
      <c>
        <v>0</v>
      </c>
      <c>
        <v>0</v>
      </c>
      <c>
        <v>0</v>
      </c>
      <c>
        <v>5.107302402480538</v>
      </c>
      <c>
        <v>0</v>
      </c>
      <c>
        <v>0</v>
      </c>
      <c>
        <v>37.19543957888322</v>
      </c>
    </row>
    <row>
      <c>
        <v>2613149</v>
      </c>
      <c>
        <v>1</v>
      </c>
      <c>
        <is>
          <t>MANİSA</t>
        </is>
      </c>
      <c>
        <v>AKHİSAR</v>
      </c>
      <c>
        <is>
          <t>Dağıtım Transformatörü</t>
        </is>
      </c>
      <c>
        <v>MECİDİYE TR-3 45-72-L00576_45-72-L00576_2350894</v>
      </c>
      <c>
        <v>AG Hatta Ağaç Kesimi</v>
      </c>
      <c>
        <v>Dağıtım-AG</v>
      </c>
      <c>
        <v>Uzun</v>
      </c>
      <c>
        <v>Şebeke işletmecisi</v>
      </c>
      <c>
        <v>Bildirimsiz</v>
      </c>
      <c>
        <is>
          <t>18.07.2023 17:30:24</t>
        </is>
      </c>
      <c>
        <is>
          <t>18.07.2023 18:29:43</t>
        </is>
      </c>
      <c>
        <v>0.988611111</v>
      </c>
      <c>
        <v>0</v>
      </c>
      <c>
        <v>130</v>
      </c>
      <c>
        <v>0</v>
      </c>
      <c>
        <v>13</v>
      </c>
      <c>
        <v>0</v>
      </c>
      <c>
        <v>37</v>
      </c>
      <c>
        <v>0</v>
      </c>
      <c>
        <v>0</v>
      </c>
      <c>
        <v>0</v>
      </c>
      <c>
        <v>19.224650859718533</v>
      </c>
      <c>
        <v>0</v>
      </c>
      <c>
        <v>3.0672956838995704</v>
      </c>
      <c>
        <v>0</v>
      </c>
      <c>
        <v>10.313533573169298</v>
      </c>
      <c>
        <v>0</v>
      </c>
      <c>
        <v>0</v>
      </c>
      <c>
        <v>32.605480116787405</v>
      </c>
    </row>
    <row>
      <c>
        <v>2612402</v>
      </c>
      <c>
        <v>1</v>
      </c>
      <c>
        <is>
          <t>İZMİR</t>
        </is>
      </c>
      <c>
        <v>BAYINDIR</v>
      </c>
      <c>
        <is>
          <t>DM</t>
        </is>
      </c>
      <c>
        <v>ÇIRPI İM 35-20-A00002_ARIKBAŞI L12_2054987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18.07.2023 04:56:58</t>
        </is>
      </c>
      <c>
        <is>
          <t>18.07.2023 05:09:52</t>
        </is>
      </c>
      <c>
        <v>0.215</v>
      </c>
      <c>
        <v>1</v>
      </c>
      <c>
        <v>260</v>
      </c>
      <c>
        <v>2</v>
      </c>
      <c>
        <v>12</v>
      </c>
      <c>
        <v>10</v>
      </c>
      <c>
        <v>68</v>
      </c>
      <c>
        <v>0</v>
      </c>
      <c>
        <v>0</v>
      </c>
      <c>
        <v>0.22708169967866665</v>
      </c>
      <c>
        <v>10.21273226654001</v>
      </c>
      <c>
        <v>0.32318558221670424</v>
      </c>
      <c>
        <v>5.02263649812612</v>
      </c>
      <c>
        <v>25.343974611224795</v>
      </c>
      <c>
        <v>6.216419275347428</v>
      </c>
      <c>
        <v>0</v>
      </c>
      <c>
        <v>0</v>
      </c>
      <c>
        <v>47.34602993313372</v>
      </c>
    </row>
    <row>
      <c>
        <v>2613235</v>
      </c>
      <c>
        <v>1</v>
      </c>
      <c>
        <is>
          <t>İZMİR</t>
        </is>
      </c>
      <c>
        <v>KONAK</v>
      </c>
      <c>
        <is>
          <t>Saha Dağıtım Kutusu (SDK)</t>
        </is>
      </c>
      <c>
        <v>K-1027 35-01-K01027_G 2G_5865726</v>
      </c>
      <c>
        <v>AG Box / Sdk Giriş Sigorta Atığı</v>
      </c>
      <c>
        <v>Dağıtım-AG</v>
      </c>
      <c>
        <v>Uzun</v>
      </c>
      <c>
        <v>Şebeke işletmecisi</v>
      </c>
      <c>
        <v>Bildirimsiz</v>
      </c>
      <c>
        <is>
          <t>18.07.2023 19:02:50</t>
        </is>
      </c>
      <c>
        <is>
          <t>18.07.2023 20:38:36</t>
        </is>
      </c>
      <c>
        <v>1.596111111</v>
      </c>
      <c>
        <v>0</v>
      </c>
      <c>
        <v>45</v>
      </c>
      <c>
        <v>0</v>
      </c>
      <c>
        <v>0</v>
      </c>
      <c>
        <v>0</v>
      </c>
      <c>
        <v>23</v>
      </c>
      <c>
        <v>0</v>
      </c>
      <c>
        <v>1</v>
      </c>
      <c>
        <v>0</v>
      </c>
      <c>
        <v>23.165180547562734</v>
      </c>
      <c>
        <v>0</v>
      </c>
      <c>
        <v>0</v>
      </c>
      <c>
        <v>0</v>
      </c>
      <c>
        <v>69.10044263381558</v>
      </c>
      <c>
        <v>0</v>
      </c>
      <c>
        <v>12.546917151152968</v>
      </c>
      <c>
        <v>104.81254033253128</v>
      </c>
    </row>
    <row>
      <c>
        <v>2613089</v>
      </c>
      <c>
        <v>1</v>
      </c>
      <c>
        <is>
          <t>İZMİR</t>
        </is>
      </c>
      <c>
        <v>ALİAĞA</v>
      </c>
      <c>
        <is>
          <t>DM</t>
        </is>
      </c>
      <c>
        <v>ALİAĞA TR-43 DM 35-17-M00043_TR-90 ÇIKIŞ M05_2113741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18.07.2023 16:30:28</t>
        </is>
      </c>
      <c>
        <is>
          <t>18.07.2023 16:44:26</t>
        </is>
      </c>
      <c>
        <v>0.232777777</v>
      </c>
      <c>
        <v>0</v>
      </c>
      <c>
        <v>1976</v>
      </c>
      <c>
        <v>0</v>
      </c>
      <c>
        <v>0</v>
      </c>
      <c>
        <v>4</v>
      </c>
      <c>
        <v>145</v>
      </c>
      <c>
        <v>0</v>
      </c>
      <c>
        <v>0</v>
      </c>
      <c>
        <v>0</v>
      </c>
      <c>
        <v>101.8735445815429</v>
      </c>
      <c>
        <v>0</v>
      </c>
      <c>
        <v>0</v>
      </c>
      <c>
        <v>6.809494279159624</v>
      </c>
      <c>
        <v>64.14331785816141</v>
      </c>
      <c>
        <v>0</v>
      </c>
      <c>
        <v>0</v>
      </c>
      <c>
        <v>172.82635671886393</v>
      </c>
    </row>
    <row>
      <c>
        <v>2612608</v>
      </c>
      <c>
        <v>1</v>
      </c>
      <c>
        <is>
          <t>MANİSA</t>
        </is>
      </c>
      <c>
        <v>AKHİSAR</v>
      </c>
      <c>
        <is>
          <t>KÖK</t>
        </is>
      </c>
      <c>
        <v>DEREKÖY KÖK 45-72-L00458_TARIMSAL SULAMA ÇIKIŞI L04_2330809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18.07.2023 09:43:26</t>
        </is>
      </c>
      <c>
        <is>
          <t>18.07.2023 13:07:00</t>
        </is>
      </c>
      <c>
        <v>3.392777777</v>
      </c>
      <c>
        <v>1</v>
      </c>
      <c>
        <v>0</v>
      </c>
      <c>
        <v>29</v>
      </c>
      <c>
        <v>13</v>
      </c>
      <c>
        <v>0</v>
      </c>
      <c>
        <v>0</v>
      </c>
      <c>
        <v>0</v>
      </c>
      <c>
        <v>0</v>
      </c>
      <c>
        <v>0.7776115309211111</v>
      </c>
      <c>
        <v>0</v>
      </c>
      <c>
        <v>255.80345948820806</v>
      </c>
      <c>
        <v>40.643024580315114</v>
      </c>
      <c>
        <v>0</v>
      </c>
      <c>
        <v>0</v>
      </c>
      <c>
        <v>0</v>
      </c>
      <c>
        <v>0</v>
      </c>
      <c>
        <v>297.2240955994443</v>
      </c>
    </row>
    <row>
      <c>
        <v>2613189</v>
      </c>
      <c>
        <v>1</v>
      </c>
      <c>
        <is>
          <t>İZMİR</t>
        </is>
      </c>
      <c>
        <v>NARLIDERE</v>
      </c>
      <c>
        <is>
          <t>Kullanıcı Bağlantı Hattı</t>
        </is>
      </c>
      <c>
        <v>K-1776 35-07-K01776_913232316_913232316</v>
      </c>
      <c>
        <v>AG Box / Sdk Abone Çıkış Sigorta Atığı</v>
      </c>
      <c>
        <v>Dağıtım-AG</v>
      </c>
      <c>
        <v>Uzun</v>
      </c>
      <c>
        <v>Şebeke işletmecisi</v>
      </c>
      <c>
        <v>Bildirimsiz</v>
      </c>
      <c>
        <is>
          <t>18.07.2023 18:11:49</t>
        </is>
      </c>
      <c>
        <is>
          <t>18.07.2023 18:44:51</t>
        </is>
      </c>
      <c>
        <v>0.550555555</v>
      </c>
      <c>
        <v>0</v>
      </c>
      <c>
        <v>8</v>
      </c>
      <c>
        <v>0</v>
      </c>
      <c>
        <v>0</v>
      </c>
      <c>
        <v>0</v>
      </c>
      <c>
        <v>8</v>
      </c>
      <c>
        <v>0</v>
      </c>
      <c>
        <v>0</v>
      </c>
      <c>
        <v>0</v>
      </c>
      <c>
        <v>1.122167047024843</v>
      </c>
      <c>
        <v>0</v>
      </c>
      <c>
        <v>0</v>
      </c>
      <c>
        <v>0</v>
      </c>
      <c>
        <v>5.900681092151692</v>
      </c>
      <c>
        <v>0</v>
      </c>
      <c>
        <v>0</v>
      </c>
      <c>
        <v>7.022848139176535</v>
      </c>
    </row>
    <row>
      <c>
        <v>2612502</v>
      </c>
      <c>
        <v>1</v>
      </c>
      <c>
        <is>
          <t>MANİSA</t>
        </is>
      </c>
      <c>
        <v>ALAŞEHİR</v>
      </c>
      <c>
        <is>
          <t>Saha Dağıtım Kutusu (SDK)</t>
        </is>
      </c>
      <c>
        <v>DM06-TR09 45-73-M01268_A A03b_95481850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18.07.2023 08:44:02</t>
        </is>
      </c>
      <c>
        <is>
          <t>18.07.2023 11:57:03</t>
        </is>
      </c>
      <c>
        <v>3.216944444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2.907613853127084</v>
      </c>
      <c>
        <v>0</v>
      </c>
      <c>
        <v>0</v>
      </c>
      <c>
        <v>0</v>
      </c>
      <c>
        <v>0</v>
      </c>
      <c>
        <v>0</v>
      </c>
      <c>
        <v>0</v>
      </c>
      <c>
        <v>2.907613853127084</v>
      </c>
    </row>
    <row>
      <c>
        <v>2613086</v>
      </c>
      <c>
        <v>1</v>
      </c>
      <c>
        <is>
          <t>İZMİR</t>
        </is>
      </c>
      <c>
        <v>SEFERİHİSAR</v>
      </c>
      <c>
        <is>
          <t>Kullanıcı Bağlantı Hattı</t>
        </is>
      </c>
      <c>
        <v>M-85 ORHANLI TEMESALTI 35-14-M00085_95000583232_95000583232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18.07.2023 16:24:27</t>
        </is>
      </c>
      <c>
        <is>
          <t>18.07.2023 17:54:00</t>
        </is>
      </c>
      <c>
        <v>1.4925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0.11892716313178275</v>
      </c>
      <c>
        <v>0</v>
      </c>
      <c>
        <v>0</v>
      </c>
      <c>
        <v>0</v>
      </c>
      <c>
        <v>0</v>
      </c>
      <c>
        <v>0</v>
      </c>
      <c>
        <v>0</v>
      </c>
      <c>
        <v>0.11892716313178275</v>
      </c>
    </row>
    <row>
      <c>
        <v>2612754</v>
      </c>
      <c>
        <v>1</v>
      </c>
      <c>
        <is>
          <t>İZMİR</t>
        </is>
      </c>
      <c>
        <v>MENEMEN</v>
      </c>
      <c>
        <is>
          <t>AG Fideri</t>
        </is>
      </c>
      <c>
        <v>MENEMEN TR-74 35-28-L00074_C_56377537_56377537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18.07.2023 12:03:10</t>
        </is>
      </c>
      <c>
        <is>
          <t>18.07.2023 13:12:23</t>
        </is>
      </c>
      <c>
        <v>1.153611111</v>
      </c>
      <c>
        <v>0</v>
      </c>
      <c>
        <v>154</v>
      </c>
      <c>
        <v>0</v>
      </c>
      <c>
        <v>0</v>
      </c>
      <c>
        <v>0</v>
      </c>
      <c>
        <v>10</v>
      </c>
      <c>
        <v>0</v>
      </c>
      <c>
        <v>0</v>
      </c>
      <c>
        <v>0</v>
      </c>
      <c>
        <v>37.150385664598446</v>
      </c>
      <c>
        <v>0</v>
      </c>
      <c>
        <v>0</v>
      </c>
      <c>
        <v>0</v>
      </c>
      <c>
        <v>17.40059091471151</v>
      </c>
      <c>
        <v>0</v>
      </c>
      <c>
        <v>0</v>
      </c>
      <c>
        <v>54.55097657930996</v>
      </c>
    </row>
    <row>
      <c>
        <v>2613252</v>
      </c>
      <c>
        <v>1</v>
      </c>
      <c>
        <is>
          <t>MANİSA</t>
        </is>
      </c>
      <c>
        <v>SALİHLİ</v>
      </c>
      <c>
        <is>
          <t>Kullanıcı Bağlantı Hattı</t>
        </is>
      </c>
      <c>
        <v>HASALAN TR-3 45-78-L00385_965959877_965959877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18.07.2023 19:23:11</t>
        </is>
      </c>
      <c>
        <is>
          <t>18.07.2023 20:14:48</t>
        </is>
      </c>
      <c>
        <v>0.860277777</v>
      </c>
      <c>
        <v>0</v>
      </c>
      <c>
        <v>0</v>
      </c>
      <c>
        <v>0</v>
      </c>
      <c>
        <v>1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3.528186125449305</v>
      </c>
      <c>
        <v>0</v>
      </c>
      <c>
        <v>0</v>
      </c>
      <c>
        <v>0</v>
      </c>
      <c>
        <v>0</v>
      </c>
      <c>
        <v>3.528186125449305</v>
      </c>
    </row>
    <row>
      <c>
        <v>2612731</v>
      </c>
      <c>
        <v>1</v>
      </c>
      <c>
        <is>
          <t>İZMİR</t>
        </is>
      </c>
      <c>
        <v>BORNOVA</v>
      </c>
      <c>
        <is>
          <t>OG Fideri</t>
        </is>
      </c>
      <c>
        <v>M-287 35-02-M00287_TRF M01_2311693</v>
      </c>
      <c>
        <v>Manevra</v>
      </c>
      <c>
        <v>Dağıtım-OG</v>
      </c>
      <c>
        <v>Uzun</v>
      </c>
      <c>
        <v>Şebeke işletmecisi</v>
      </c>
      <c>
        <v>Bildirimsiz</v>
      </c>
      <c>
        <is>
          <t>18.07.2023 11:29:40</t>
        </is>
      </c>
      <c>
        <is>
          <t>18.07.2023 11:35:43</t>
        </is>
      </c>
      <c>
        <v>0.100833333</v>
      </c>
      <c>
        <v>0</v>
      </c>
      <c>
        <v>0</v>
      </c>
      <c>
        <v>0</v>
      </c>
      <c>
        <v>0</v>
      </c>
      <c>
        <v>0</v>
      </c>
      <c>
        <v>86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9.148021570294581</v>
      </c>
      <c>
        <v>0</v>
      </c>
      <c>
        <v>0</v>
      </c>
      <c>
        <v>9.148021570294581</v>
      </c>
    </row>
    <row>
      <c>
        <v>2612376</v>
      </c>
      <c>
        <v>1</v>
      </c>
      <c>
        <is>
          <t>MANİSA</t>
        </is>
      </c>
      <c>
        <v>SALİHLİ</v>
      </c>
      <c>
        <is>
          <t>Kullanıcı Bağlantı Hattı</t>
        </is>
      </c>
      <c>
        <v>TR-37 45-78-L00037_95000539851_95000539851</v>
      </c>
      <c>
        <v>AG Branşman Yeraltı Kablo Arızası</v>
      </c>
      <c>
        <v>Dağıtım-AG</v>
      </c>
      <c>
        <v>Uzun</v>
      </c>
      <c>
        <v>Şebeke işletmecisi</v>
      </c>
      <c>
        <v>Bildirimsiz</v>
      </c>
      <c>
        <is>
          <t>18.07.2023 00:50:53</t>
        </is>
      </c>
      <c>
        <is>
          <t>18.07.2023 03:33:46</t>
        </is>
      </c>
      <c>
        <v>2.714722222</v>
      </c>
      <c>
        <v>0</v>
      </c>
      <c>
        <v>11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5.348510881332913</v>
      </c>
      <c>
        <v>0</v>
      </c>
      <c>
        <v>0</v>
      </c>
      <c>
        <v>0</v>
      </c>
      <c>
        <v>0</v>
      </c>
      <c>
        <v>0</v>
      </c>
      <c>
        <v>0</v>
      </c>
      <c>
        <v>5.348510881332913</v>
      </c>
    </row>
    <row>
      <c>
        <v>2613229</v>
      </c>
      <c>
        <v>1</v>
      </c>
      <c>
        <is>
          <t>MANİSA</t>
        </is>
      </c>
      <c>
        <v>AKHİSAR</v>
      </c>
      <c>
        <is>
          <t>OG Fideri</t>
        </is>
      </c>
      <c>
        <v>TR-1/28 45-72-M00028_TR-1/29 YENİ TARİŞ VE ARITMA TESİSLERİ M02_66492532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18.07.2023 18:53:33</t>
        </is>
      </c>
      <c>
        <is>
          <t>18.07.2023 23:03:37</t>
        </is>
      </c>
      <c>
        <v>4.167777777</v>
      </c>
      <c>
        <v>0</v>
      </c>
      <c>
        <v>0</v>
      </c>
      <c>
        <v>1</v>
      </c>
      <c>
        <v>7</v>
      </c>
      <c>
        <v>16</v>
      </c>
      <c>
        <v>144</v>
      </c>
      <c>
        <v>8</v>
      </c>
      <c>
        <v>1</v>
      </c>
      <c>
        <v>0</v>
      </c>
      <c>
        <v>0</v>
      </c>
      <c>
        <v>2.1537433404660264</v>
      </c>
      <c>
        <v>187.64600403589404</v>
      </c>
      <c>
        <v>388.3429442349476</v>
      </c>
      <c>
        <v>408.9209902810159</v>
      </c>
      <c>
        <v>875.6176512144232</v>
      </c>
      <c>
        <v>65.87547920241752</v>
      </c>
      <c>
        <v>1928.5568123091643</v>
      </c>
    </row>
    <row>
      <c>
        <v>2612419</v>
      </c>
      <c>
        <v>1</v>
      </c>
      <c>
        <is>
          <t>MANİSA</t>
        </is>
      </c>
      <c>
        <v>ŞEHZADELER</v>
      </c>
      <c>
        <is>
          <t>OG Fideri</t>
        </is>
      </c>
      <c>
        <v>SANCAKLI BOZKÖY KÖK 45-71-M00087_KÖY İÇİ RİNG-1 M03_61320772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18.07.2023 06:11:00</t>
        </is>
      </c>
      <c>
        <is>
          <t>18.07.2023 06:49:57</t>
        </is>
      </c>
      <c>
        <v>0.649166666</v>
      </c>
      <c>
        <v>1</v>
      </c>
      <c>
        <v>419</v>
      </c>
      <c>
        <v>1</v>
      </c>
      <c>
        <v>40</v>
      </c>
      <c>
        <v>0</v>
      </c>
      <c>
        <v>72</v>
      </c>
      <c>
        <v>0</v>
      </c>
      <c>
        <v>0</v>
      </c>
      <c>
        <v>0.09839200527333333</v>
      </c>
      <c>
        <v>36.980790397423654</v>
      </c>
      <c>
        <v>2.4841343969862737</v>
      </c>
      <c>
        <v>15.563561044780274</v>
      </c>
      <c>
        <v>0</v>
      </c>
      <c>
        <v>20.26876800120919</v>
      </c>
      <c>
        <v>0</v>
      </c>
      <c>
        <v>0</v>
      </c>
      <c>
        <v>75.39564584567272</v>
      </c>
    </row>
    <row>
      <c>
        <v>2612688</v>
      </c>
      <c>
        <v>1</v>
      </c>
      <c>
        <is>
          <t>MANİSA</t>
        </is>
      </c>
      <c>
        <v>SELENDİ</v>
      </c>
      <c>
        <is>
          <t>Kullanıcı Bağlantı Hattı</t>
        </is>
      </c>
      <c>
        <v>SELENDİ TR-12 45-81-M00012_945625481_945625481</v>
      </c>
      <c>
        <v>Üçüncü Şahısların Vermiş Olduğu Hasarlar</v>
      </c>
      <c>
        <v>Dağıtım-AG</v>
      </c>
      <c>
        <v>Uzun</v>
      </c>
      <c>
        <v>Dışsal</v>
      </c>
      <c>
        <v>Bildirimsiz</v>
      </c>
      <c>
        <is>
          <t>18.07.2023 10:48:22</t>
        </is>
      </c>
      <c>
        <is>
          <t>18.07.2023 18:39:37</t>
        </is>
      </c>
      <c>
        <v>7.854166666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0.2802424931257582</v>
      </c>
      <c>
        <v>0</v>
      </c>
      <c>
        <v>0</v>
      </c>
      <c>
        <v>0</v>
      </c>
      <c>
        <v>0</v>
      </c>
      <c>
        <v>0.2802424931257582</v>
      </c>
    </row>
    <row>
      <c>
        <v>2613066</v>
      </c>
      <c>
        <v>1</v>
      </c>
      <c>
        <is>
          <t>İZMİR</t>
        </is>
      </c>
      <c>
        <v>TORBALI</v>
      </c>
      <c>
        <is>
          <t>Kullanıcı Bağlantı Hattı</t>
        </is>
      </c>
      <c>
        <v>DM-2/TR-25 35-26-M01353_957953695_957953695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18.07.2023 15:58:16</t>
        </is>
      </c>
      <c>
        <is>
          <t>18.07.2023 21:34:49</t>
        </is>
      </c>
      <c>
        <v>5.609166666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1.4134402954499998</v>
      </c>
      <c>
        <v>0</v>
      </c>
      <c>
        <v>0</v>
      </c>
      <c>
        <v>0</v>
      </c>
      <c>
        <v>0</v>
      </c>
      <c>
        <v>0</v>
      </c>
      <c>
        <v>0</v>
      </c>
      <c>
        <v>1.4134402954499998</v>
      </c>
    </row>
    <row>
      <c>
        <v>2612880</v>
      </c>
      <c>
        <v>1</v>
      </c>
      <c>
        <is>
          <t>İZMİR</t>
        </is>
      </c>
      <c>
        <v>ÖDEMİŞ</v>
      </c>
      <c>
        <is>
          <t>Dağıtım Transformatörü</t>
        </is>
      </c>
      <c>
        <v>TR-61 HALİM AVCI GRB. 35-15-L00061_35-15-L00061_2365016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18.07.2023 13:07:33</t>
        </is>
      </c>
      <c>
        <is>
          <t>18.07.2023 17:16:42</t>
        </is>
      </c>
      <c>
        <v>4.1525</v>
      </c>
      <c>
        <v>0</v>
      </c>
      <c>
        <v>12</v>
      </c>
      <c>
        <v>0</v>
      </c>
      <c>
        <v>32</v>
      </c>
      <c>
        <v>0</v>
      </c>
      <c>
        <v>13</v>
      </c>
      <c>
        <v>0</v>
      </c>
      <c>
        <v>0</v>
      </c>
      <c>
        <v>0</v>
      </c>
      <c>
        <v>25.939107231822323</v>
      </c>
      <c>
        <v>0</v>
      </c>
      <c>
        <v>606.8695612564667</v>
      </c>
      <c>
        <v>0</v>
      </c>
      <c>
        <v>161.5199006680456</v>
      </c>
      <c>
        <v>0</v>
      </c>
      <c>
        <v>0</v>
      </c>
      <c>
        <v>794.3285691563345</v>
      </c>
    </row>
    <row>
      <c>
        <v>2613421</v>
      </c>
      <c>
        <v>1</v>
      </c>
      <c>
        <is>
          <t>İZMİR</t>
        </is>
      </c>
      <c>
        <v>TORBALI</v>
      </c>
      <c>
        <is>
          <t>Kullanıcı Bağlantı Hattı</t>
        </is>
      </c>
      <c>
        <v>TR-18 35-26-M00018_956618642_956618642</v>
      </c>
      <c>
        <v>AG Box / Sdk Abone Çıkış Sigorta Atığı</v>
      </c>
      <c>
        <v>Dağıtım-AG</v>
      </c>
      <c>
        <v>Uzun</v>
      </c>
      <c>
        <v>Şebeke işletmecisi</v>
      </c>
      <c>
        <v>Bildirimsiz</v>
      </c>
      <c>
        <is>
          <t>18.07.2023 21:25:55</t>
        </is>
      </c>
      <c>
        <is>
          <t>18.07.2023 21:54:07</t>
        </is>
      </c>
      <c>
        <v>0.47</v>
      </c>
      <c>
        <v>0</v>
      </c>
      <c>
        <v>7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0.5838892016644059</v>
      </c>
      <c>
        <v>0</v>
      </c>
      <c>
        <v>0</v>
      </c>
      <c>
        <v>0</v>
      </c>
      <c>
        <v>0</v>
      </c>
      <c>
        <v>0</v>
      </c>
      <c>
        <v>0</v>
      </c>
      <c>
        <v>0.5838892016644059</v>
      </c>
    </row>
    <row>
      <c>
        <v>2613272</v>
      </c>
      <c>
        <v>1</v>
      </c>
      <c>
        <is>
          <t>İZMİR</t>
        </is>
      </c>
      <c>
        <v>BUCA</v>
      </c>
      <c>
        <is>
          <t>TM Fideri</t>
        </is>
      </c>
      <c>
        <v>BUCA TM 35-03-A00003_Buca-5 K07_2311885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18.07.2023 19:34:34</t>
        </is>
      </c>
      <c>
        <is>
          <t>18.07.2023 22:07:00</t>
        </is>
      </c>
      <c>
        <v>2.540555555</v>
      </c>
      <c>
        <v>0</v>
      </c>
      <c>
        <v>3281</v>
      </c>
      <c>
        <v>0</v>
      </c>
      <c>
        <v>0</v>
      </c>
      <c>
        <v>2</v>
      </c>
      <c>
        <v>197</v>
      </c>
      <c>
        <v>0</v>
      </c>
      <c>
        <v>0</v>
      </c>
      <c>
        <v>0</v>
      </c>
      <c>
        <v>1930.4528647947698</v>
      </c>
      <c>
        <v>0</v>
      </c>
      <c>
        <v>0</v>
      </c>
      <c>
        <v>927.6511199962185</v>
      </c>
      <c>
        <v>795.8226320124598</v>
      </c>
      <c>
        <v>0</v>
      </c>
      <c>
        <v>0</v>
      </c>
      <c>
        <v>3653.9266168034483</v>
      </c>
    </row>
    <row>
      <c>
        <v>2612631</v>
      </c>
      <c>
        <v>1</v>
      </c>
      <c>
        <is>
          <t>İZMİR</t>
        </is>
      </c>
      <c>
        <v>KİRAZ</v>
      </c>
      <c>
        <is>
          <t>Dağıtım Transformatörü</t>
        </is>
      </c>
      <c>
        <v>HİSAR TR-2 35-31-L00119_35-31-L00119_96096010</v>
      </c>
      <c>
        <v>Şebeke Yenileme ve Kapasite Artışı Çalışması</v>
      </c>
      <c>
        <v>Dağıtım-AG</v>
      </c>
      <c>
        <v>Uzun</v>
      </c>
      <c>
        <v>Şebeke işletmecisi</v>
      </c>
      <c>
        <v>Bildirimli</v>
      </c>
      <c>
        <is>
          <t>18.07.2023 09:01:00</t>
        </is>
      </c>
      <c>
        <is>
          <t>18.07.2023 16:59:15</t>
        </is>
      </c>
      <c>
        <v>7.970833333</v>
      </c>
      <c>
        <v>0</v>
      </c>
      <c>
        <v>37</v>
      </c>
      <c>
        <v>0</v>
      </c>
      <c>
        <v>6</v>
      </c>
      <c>
        <v>0</v>
      </c>
      <c>
        <v>5</v>
      </c>
      <c>
        <v>0</v>
      </c>
      <c>
        <v>0</v>
      </c>
      <c>
        <v>0</v>
      </c>
      <c>
        <v>57.2178479221773</v>
      </c>
      <c>
        <v>0</v>
      </c>
      <c>
        <v>56.91782501641386</v>
      </c>
      <c>
        <v>0</v>
      </c>
      <c>
        <v>72.42566942717669</v>
      </c>
      <c>
        <v>0</v>
      </c>
      <c>
        <v>0</v>
      </c>
      <c>
        <v>186.56134236576784</v>
      </c>
    </row>
    <row>
      <c>
        <v>2613172</v>
      </c>
      <c>
        <v>1</v>
      </c>
      <c>
        <is>
          <t>MANİSA</t>
        </is>
      </c>
      <c>
        <v>YUNUSEMRE</v>
      </c>
      <c>
        <is>
          <t>DM</t>
        </is>
      </c>
      <c>
        <v>DM-16 45-71-M00309_DM-16/14 M06_93671576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18.07.2023 17:58:55</t>
        </is>
      </c>
      <c>
        <is>
          <t>18.07.2023 19:11:34</t>
        </is>
      </c>
      <c>
        <v>1.210833333</v>
      </c>
      <c>
        <v>0</v>
      </c>
      <c>
        <v>0</v>
      </c>
      <c>
        <v>0</v>
      </c>
      <c>
        <v>0</v>
      </c>
      <c>
        <v>2</v>
      </c>
      <c>
        <v>324</v>
      </c>
      <c>
        <v>0</v>
      </c>
      <c>
        <v>4</v>
      </c>
      <c>
        <v>0</v>
      </c>
      <c>
        <v>0</v>
      </c>
      <c>
        <v>0</v>
      </c>
      <c>
        <v>0</v>
      </c>
      <c>
        <v>12.737692909084812</v>
      </c>
      <c>
        <v>256.97146191599245</v>
      </c>
      <c>
        <v>0</v>
      </c>
      <c>
        <v>271.45794710404556</v>
      </c>
      <c>
        <v>541.1671019291227</v>
      </c>
    </row>
    <row>
      <c>
        <v>2612482</v>
      </c>
      <c>
        <v>1</v>
      </c>
      <c>
        <is>
          <t>MANİSA</t>
        </is>
      </c>
      <c>
        <v>ALAŞEHİR</v>
      </c>
      <c>
        <is>
          <t>OG Fideri</t>
        </is>
      </c>
      <c>
        <v>ALAŞEHİR TR-57 45-73-M00057_DM-6/TR-2 M04_81569727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18.07.2023 08:29:10</t>
        </is>
      </c>
      <c>
        <is>
          <t>18.07.2023 08:55:51</t>
        </is>
      </c>
      <c>
        <v>0.444722222</v>
      </c>
      <c>
        <v>0</v>
      </c>
      <c>
        <v>653</v>
      </c>
      <c>
        <v>2</v>
      </c>
      <c>
        <v>42</v>
      </c>
      <c>
        <v>3</v>
      </c>
      <c>
        <v>121</v>
      </c>
      <c>
        <v>4</v>
      </c>
      <c>
        <v>1</v>
      </c>
      <c>
        <v>0</v>
      </c>
      <c>
        <v>63.30700514936718</v>
      </c>
      <c>
        <v>15.144678781718483</v>
      </c>
      <c>
        <v>9.76180214024799</v>
      </c>
      <c>
        <v>37.02291558960559</v>
      </c>
      <c>
        <v>56.30198955124285</v>
      </c>
      <c>
        <v>377.9887719051247</v>
      </c>
      <c>
        <v>1.0810158577161195</v>
      </c>
      <c>
        <v>560.608178975023</v>
      </c>
    </row>
    <row>
      <c>
        <v>2613315</v>
      </c>
      <c>
        <v>1</v>
      </c>
      <c>
        <is>
          <t>MANİSA</t>
        </is>
      </c>
      <c>
        <v>ALAŞEHİR</v>
      </c>
      <c>
        <is>
          <t>Kullanıcı Bağlantı Hattı</t>
        </is>
      </c>
      <c>
        <v>ALAŞEHİR TR-34 45-73-M00034_945687359_945687359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18.07.2023 19:56:21</t>
        </is>
      </c>
      <c>
        <is>
          <t>18.07.2023 21:27:58</t>
        </is>
      </c>
      <c>
        <v>1.526944444</v>
      </c>
      <c>
        <v>0</v>
      </c>
      <c>
        <v>0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0.01004454480019139</v>
      </c>
      <c>
        <v>0</v>
      </c>
      <c>
        <v>0</v>
      </c>
      <c>
        <v>0.01004454480019139</v>
      </c>
    </row>
    <row>
      <c>
        <v>2612382</v>
      </c>
      <c>
        <v>1</v>
      </c>
      <c>
        <is>
          <t>İZMİR</t>
        </is>
      </c>
      <c>
        <v>BERGAMA</v>
      </c>
      <c>
        <is>
          <t>AG Fideri</t>
        </is>
      </c>
      <c>
        <v>TR-122 35-16-L00122_A_90934656_90934656</v>
      </c>
      <c>
        <v>AG Kablo Başlığı Arızası</v>
      </c>
      <c>
        <v>Dağıtım-AG</v>
      </c>
      <c>
        <v>Uzun</v>
      </c>
      <c>
        <v>Şebeke işletmecisi</v>
      </c>
      <c>
        <v>Bildirimsiz</v>
      </c>
      <c>
        <is>
          <t>18.07.2023 01:17:33</t>
        </is>
      </c>
      <c>
        <is>
          <t>18.07.2023 03:55:56</t>
        </is>
      </c>
      <c>
        <v>2.639722222</v>
      </c>
      <c>
        <v>0</v>
      </c>
      <c>
        <v>88</v>
      </c>
      <c>
        <v>0</v>
      </c>
      <c>
        <v>0</v>
      </c>
      <c>
        <v>0</v>
      </c>
      <c>
        <v>6</v>
      </c>
      <c>
        <v>0</v>
      </c>
      <c>
        <v>0</v>
      </c>
      <c>
        <v>0</v>
      </c>
      <c>
        <v>34.94904364693339</v>
      </c>
      <c>
        <v>0</v>
      </c>
      <c>
        <v>0</v>
      </c>
      <c>
        <v>0</v>
      </c>
      <c>
        <v>15.7898354675648</v>
      </c>
      <c>
        <v>0</v>
      </c>
      <c>
        <v>0</v>
      </c>
      <c>
        <v>50.73887911449819</v>
      </c>
    </row>
    <row>
      <c>
        <v>2612874</v>
      </c>
      <c>
        <v>1</v>
      </c>
      <c>
        <is>
          <t>İZMİR</t>
        </is>
      </c>
      <c>
        <v>DİKİLİ</v>
      </c>
      <c>
        <is>
          <t>Kullanıcı Bağlantı Hattı</t>
        </is>
      </c>
      <c>
        <v>ÇANDARLI TR-15 (SANAYİ) 35-30-M00015_955328498_955328498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18.07.2023 13:06:07</t>
        </is>
      </c>
      <c>
        <is>
          <t>18.07.2023 17:07:24</t>
        </is>
      </c>
      <c>
        <v>4.021388888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1.769343230060384</v>
      </c>
      <c>
        <v>0</v>
      </c>
      <c>
        <v>0</v>
      </c>
      <c>
        <v>0</v>
      </c>
      <c>
        <v>0</v>
      </c>
      <c>
        <v>1.769343230060384</v>
      </c>
    </row>
    <row>
      <c>
        <v>2612860</v>
      </c>
      <c>
        <v>1</v>
      </c>
      <c>
        <is>
          <t>MANİSA</t>
        </is>
      </c>
      <c>
        <v>TURGUTLU</v>
      </c>
      <c>
        <is>
          <t>AG Fideri</t>
        </is>
      </c>
      <c>
        <v>TR-2/78 45-83-L00078__72372960_72372960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18.07.2023 12:54:23</t>
        </is>
      </c>
      <c>
        <is>
          <t>18.07.2023 13:19:27</t>
        </is>
      </c>
      <c>
        <v>0.417777777</v>
      </c>
      <c>
        <v>0</v>
      </c>
      <c>
        <v>121</v>
      </c>
      <c>
        <v>0</v>
      </c>
      <c>
        <v>0</v>
      </c>
      <c>
        <v>0</v>
      </c>
      <c>
        <v>31</v>
      </c>
      <c>
        <v>0</v>
      </c>
      <c>
        <v>0</v>
      </c>
      <c>
        <v>0</v>
      </c>
      <c>
        <v>10.670344080654745</v>
      </c>
      <c>
        <v>0</v>
      </c>
      <c>
        <v>0</v>
      </c>
      <c>
        <v>0</v>
      </c>
      <c>
        <v>8.748497032122735</v>
      </c>
      <c>
        <v>0</v>
      </c>
      <c>
        <v>0</v>
      </c>
      <c>
        <v>19.41884111277748</v>
      </c>
    </row>
    <row>
      <c>
        <v>2612791</v>
      </c>
      <c>
        <v>1</v>
      </c>
      <c>
        <is>
          <t>İZMİR</t>
        </is>
      </c>
      <c>
        <v>KİRAZ</v>
      </c>
      <c>
        <is>
          <t>Dağıtım Transformatörü</t>
        </is>
      </c>
      <c>
        <v>TR-17 35-31-L00017_35-31-L00017_2350088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18.07.2023 12:04:20</t>
        </is>
      </c>
      <c>
        <is>
          <t>18.07.2023 14:54:01</t>
        </is>
      </c>
      <c>
        <v>2.828055555</v>
      </c>
      <c>
        <v>0</v>
      </c>
      <c>
        <v>28</v>
      </c>
      <c>
        <v>0</v>
      </c>
      <c>
        <v>25</v>
      </c>
      <c>
        <v>0</v>
      </c>
      <c>
        <v>7</v>
      </c>
      <c>
        <v>0</v>
      </c>
      <c>
        <v>0</v>
      </c>
      <c>
        <v>0</v>
      </c>
      <c>
        <v>16.97918012333018</v>
      </c>
      <c>
        <v>0</v>
      </c>
      <c>
        <v>102.65029050951587</v>
      </c>
      <c>
        <v>0</v>
      </c>
      <c>
        <v>31.300314322796837</v>
      </c>
      <c>
        <v>0</v>
      </c>
      <c>
        <v>0</v>
      </c>
      <c>
        <v>150.9297849556429</v>
      </c>
    </row>
    <row>
      <c>
        <v>2612668</v>
      </c>
      <c>
        <v>1</v>
      </c>
      <c>
        <is>
          <t>İZMİR</t>
        </is>
      </c>
      <c>
        <v>ÇEŞME</v>
      </c>
      <c>
        <is>
          <t>Dağıtım Transformatörü</t>
        </is>
      </c>
      <c>
        <v>L-330 DENİZKIZI-1 35-18-L00330_35-18-L00330_2371957</v>
      </c>
      <c>
        <v>Şebeke Yenileme ve Kapasite Artışı Çalışması</v>
      </c>
      <c>
        <v>Dağıtım-AG</v>
      </c>
      <c>
        <v>Uzun</v>
      </c>
      <c>
        <v>Şebeke işletmecisi</v>
      </c>
      <c>
        <v>Bildirimli</v>
      </c>
      <c>
        <is>
          <t>18.07.2023 10:32:19</t>
        </is>
      </c>
      <c>
        <is>
          <t>18.07.2023 18:31:41</t>
        </is>
      </c>
      <c>
        <v>7.989444444</v>
      </c>
      <c>
        <v>0</v>
      </c>
      <c>
        <v>21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26.979242411240374</v>
      </c>
      <c>
        <v>0</v>
      </c>
      <c>
        <v>0</v>
      </c>
      <c>
        <v>0</v>
      </c>
      <c>
        <v>18.13713064986278</v>
      </c>
      <c>
        <v>0</v>
      </c>
      <c>
        <v>0</v>
      </c>
      <c>
        <v>45.116373061103154</v>
      </c>
    </row>
    <row>
      <c>
        <v>2613401</v>
      </c>
      <c>
        <v>1</v>
      </c>
      <c>
        <is>
          <t>MANİSA</t>
        </is>
      </c>
      <c>
        <v>SALİHLİ</v>
      </c>
      <c>
        <is>
          <t>KÖK</t>
        </is>
      </c>
      <c>
        <v>AKÖREN TR-19 KÖK 45-78-M00974_YENİKENT ÇIKIŞI    KAPASİTÖR M05_66244826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18.07.2023 21:08:48</t>
        </is>
      </c>
      <c>
        <is>
          <t>18.07.2023 21:32:31</t>
        </is>
      </c>
      <c>
        <v>0.395277777</v>
      </c>
      <c>
        <v>0</v>
      </c>
      <c>
        <v>1</v>
      </c>
      <c>
        <v>0</v>
      </c>
      <c>
        <v>89</v>
      </c>
      <c>
        <v>0</v>
      </c>
      <c>
        <v>5</v>
      </c>
      <c>
        <v>0</v>
      </c>
      <c>
        <v>0</v>
      </c>
      <c>
        <v>0</v>
      </c>
      <c>
        <v>0.23898767582274313</v>
      </c>
      <c>
        <v>0</v>
      </c>
      <c>
        <v>215.6837865293772</v>
      </c>
      <c>
        <v>0</v>
      </c>
      <c>
        <v>4.220211661801552</v>
      </c>
      <c>
        <v>0</v>
      </c>
      <c>
        <v>0</v>
      </c>
      <c>
        <v>220.1429858670015</v>
      </c>
    </row>
    <row>
      <c>
        <v>2612900</v>
      </c>
      <c>
        <v>1</v>
      </c>
      <c>
        <is>
          <t>MANİSA</t>
        </is>
      </c>
      <c>
        <v>SARIGÖL</v>
      </c>
      <c>
        <is>
          <t>AG Fideri</t>
        </is>
      </c>
      <c>
        <v>ŞEYHDAVUTLAR TR-8 45-79-M00595_B_88532296_88532296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18.07.2023 13:45:07</t>
        </is>
      </c>
      <c>
        <is>
          <t>18.07.2023 14:39:05</t>
        </is>
      </c>
      <c>
        <v>0.899444444</v>
      </c>
      <c>
        <v>0</v>
      </c>
      <c>
        <v>13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1.6906407539419488</v>
      </c>
      <c>
        <v>0</v>
      </c>
      <c>
        <v>5.276977515506667</v>
      </c>
      <c>
        <v>0</v>
      </c>
      <c>
        <v>0</v>
      </c>
      <c>
        <v>0</v>
      </c>
      <c>
        <v>0</v>
      </c>
      <c>
        <v>6.967618269448616</v>
      </c>
    </row>
    <row>
      <c>
        <v>2612651</v>
      </c>
      <c>
        <v>1</v>
      </c>
      <c>
        <is>
          <t>İZMİR</t>
        </is>
      </c>
      <c>
        <v>MENEMEN</v>
      </c>
      <c>
        <is>
          <t>OG Fideri</t>
        </is>
      </c>
      <c>
        <v>ULUKENT DM-1/2 35-28-M00583_ULUKENT DM-1/1 M02_66560665</v>
      </c>
      <c>
        <v>Şebeke Yenileme ve Kapasite Artışı Çalışması</v>
      </c>
      <c>
        <v>Dağıtım-OG</v>
      </c>
      <c>
        <v>Uzun</v>
      </c>
      <c>
        <v>Şebeke işletmecisi</v>
      </c>
      <c>
        <v>Bildirimli</v>
      </c>
      <c>
        <is>
          <t>18.07.2023 10:21:31</t>
        </is>
      </c>
      <c>
        <is>
          <t>18.07.2023 19:53:31</t>
        </is>
      </c>
      <c>
        <v>9.533333333</v>
      </c>
      <c>
        <v>0</v>
      </c>
      <c>
        <v>413</v>
      </c>
      <c>
        <v>0</v>
      </c>
      <c>
        <v>0</v>
      </c>
      <c>
        <v>0</v>
      </c>
      <c>
        <v>21</v>
      </c>
      <c>
        <v>0</v>
      </c>
      <c>
        <v>1</v>
      </c>
      <c>
        <v>0</v>
      </c>
      <c>
        <v>1082.6856511495234</v>
      </c>
      <c>
        <v>0</v>
      </c>
      <c>
        <v>0</v>
      </c>
      <c>
        <v>0</v>
      </c>
      <c>
        <v>405.3027301693834</v>
      </c>
      <c>
        <v>0</v>
      </c>
      <c>
        <v>66.89724722360872</v>
      </c>
      <c>
        <v>1554.8856285425154</v>
      </c>
    </row>
    <row>
      <c>
        <v>2612505</v>
      </c>
      <c>
        <v>1</v>
      </c>
      <c>
        <is>
          <t>MANİSA</t>
        </is>
      </c>
      <c>
        <v>YUNUSEMRE</v>
      </c>
      <c>
        <is>
          <t>KÖK</t>
        </is>
      </c>
      <c>
        <v>AKGEDİK KÖK-2 45-71-M00163_UZUNBURUN M02_55994964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18.07.2023 08:45:40</t>
        </is>
      </c>
      <c>
        <is>
          <t>18.07.2023 10:06:18</t>
        </is>
      </c>
      <c>
        <v>1.343888888</v>
      </c>
      <c>
        <v>3</v>
      </c>
      <c>
        <v>304</v>
      </c>
      <c>
        <v>4</v>
      </c>
      <c>
        <v>7</v>
      </c>
      <c>
        <v>12</v>
      </c>
      <c>
        <v>32</v>
      </c>
      <c>
        <v>3</v>
      </c>
      <c>
        <v>0</v>
      </c>
      <c>
        <v>0.8315597863533334</v>
      </c>
      <c>
        <v>86.32551057977112</v>
      </c>
      <c>
        <v>9.06909055586721</v>
      </c>
      <c>
        <v>7.196322923858214</v>
      </c>
      <c>
        <v>96.97040220101523</v>
      </c>
      <c>
        <v>28.090434665072472</v>
      </c>
      <c>
        <v>775.5330177821595</v>
      </c>
      <c>
        <v>0</v>
      </c>
      <c>
        <v>1004.0163384940971</v>
      </c>
    </row>
    <row>
      <c>
        <v>2613046</v>
      </c>
      <c>
        <v>1</v>
      </c>
      <c>
        <is>
          <t>İZMİR</t>
        </is>
      </c>
      <c>
        <v>BORNOVA</v>
      </c>
      <c>
        <is>
          <t>AG Fideri</t>
        </is>
      </c>
      <c>
        <v>M-228 35-02-M00228_D_56383108_56383108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18.07.2023 15:26:56</t>
        </is>
      </c>
      <c>
        <is>
          <t>18.07.2023 18:17:10</t>
        </is>
      </c>
      <c>
        <v>2.837222222</v>
      </c>
      <c>
        <v>0</v>
      </c>
      <c>
        <v>0</v>
      </c>
      <c>
        <v>0</v>
      </c>
      <c>
        <v>0</v>
      </c>
      <c>
        <v>0</v>
      </c>
      <c>
        <v>8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60.0574437431071</v>
      </c>
      <c>
        <v>0</v>
      </c>
      <c>
        <v>0</v>
      </c>
      <c>
        <v>60.0574437431071</v>
      </c>
    </row>
    <row>
      <c>
        <v>2612422</v>
      </c>
      <c>
        <v>1</v>
      </c>
      <c>
        <is>
          <t>İZMİR</t>
        </is>
      </c>
      <c>
        <v>MENEMEN</v>
      </c>
      <c>
        <is>
          <t>DM</t>
        </is>
      </c>
      <c>
        <v>MENEMEN İM 35-28-A00001_ŞEHİR-2 L08_88107414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18.07.2023 06:22:43</t>
        </is>
      </c>
      <c>
        <is>
          <t>18.07.2023 06:35:46</t>
        </is>
      </c>
      <c>
        <v>0.2175</v>
      </c>
      <c>
        <v>1</v>
      </c>
      <c>
        <v>5430</v>
      </c>
      <c>
        <v>0</v>
      </c>
      <c>
        <v>20</v>
      </c>
      <c>
        <v>4</v>
      </c>
      <c>
        <v>1359</v>
      </c>
      <c>
        <v>1</v>
      </c>
      <c>
        <v>3</v>
      </c>
      <c>
        <v>0.13860372939447302</v>
      </c>
      <c>
        <v>209.39551484773443</v>
      </c>
      <c>
        <v>0</v>
      </c>
      <c>
        <v>2.297392719570331</v>
      </c>
      <c>
        <v>26.577570254227435</v>
      </c>
      <c>
        <v>194.0130003794893</v>
      </c>
      <c>
        <v>35.600379126832806</v>
      </c>
      <c>
        <v>4.418565465707662</v>
      </c>
      <c>
        <v>472.44102652295646</v>
      </c>
    </row>
    <row>
      <c>
        <v>2612399</v>
      </c>
      <c>
        <v>1</v>
      </c>
      <c>
        <is>
          <t>İZMİR</t>
        </is>
      </c>
      <c>
        <v>URLA</v>
      </c>
      <c>
        <is>
          <t>KÖK</t>
        </is>
      </c>
      <c>
        <v>DM-1/11A 35-19-M00011_DM-3/1 M05_2333600</v>
      </c>
      <c>
        <v>Şebeke Yenileme ve Kapasite Artışı Çalışması</v>
      </c>
      <c>
        <v>Dağıtım-OG</v>
      </c>
      <c>
        <v>Uzun</v>
      </c>
      <c>
        <v>Şebeke işletmecisi</v>
      </c>
      <c>
        <v>Bildirimli</v>
      </c>
      <c>
        <is>
          <t>18.07.2023 04:00:44</t>
        </is>
      </c>
      <c>
        <is>
          <t>18.07.2023 06:32:37</t>
        </is>
      </c>
      <c>
        <v>2.531388888</v>
      </c>
      <c>
        <v>5</v>
      </c>
      <c>
        <v>3104</v>
      </c>
      <c>
        <v>5</v>
      </c>
      <c>
        <v>286</v>
      </c>
      <c>
        <v>19</v>
      </c>
      <c>
        <v>406</v>
      </c>
      <c>
        <v>1</v>
      </c>
      <c>
        <v>0</v>
      </c>
      <c>
        <v>73.73326956452495</v>
      </c>
      <c>
        <v>1851.7517433083342</v>
      </c>
      <c>
        <v>8.987939867226194</v>
      </c>
      <c>
        <v>299.7554789953429</v>
      </c>
      <c>
        <v>1186.1349008396203</v>
      </c>
      <c>
        <v>809.9404667298433</v>
      </c>
      <c>
        <v>319.4052074470387</v>
      </c>
      <c>
        <v>0</v>
      </c>
      <c>
        <v>4549.709006751931</v>
      </c>
    </row>
    <row>
      <c>
        <v>2613249</v>
      </c>
      <c>
        <v>1</v>
      </c>
      <c>
        <is>
          <t>İZMİR</t>
        </is>
      </c>
      <c>
        <v>MENDERES</v>
      </c>
      <c>
        <is>
          <t>OG Fideri</t>
        </is>
      </c>
      <c>
        <v>KISIK TR-1 (M-135) 35-22-M00135_DIREK TIPI TRAFO HUCRESI H01_2045878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18.07.2023 19:08:11</t>
        </is>
      </c>
      <c>
        <is>
          <t>18.07.2023 20:12:43</t>
        </is>
      </c>
      <c>
        <v>1.075555555</v>
      </c>
      <c>
        <v>0</v>
      </c>
      <c>
        <v>123</v>
      </c>
      <c>
        <v>0</v>
      </c>
      <c>
        <v>4</v>
      </c>
      <c>
        <v>0</v>
      </c>
      <c>
        <v>24</v>
      </c>
      <c>
        <v>0</v>
      </c>
      <c>
        <v>1</v>
      </c>
      <c>
        <v>0</v>
      </c>
      <c>
        <v>37.79835667161899</v>
      </c>
      <c>
        <v>0</v>
      </c>
      <c>
        <v>2.944450768290915</v>
      </c>
      <c>
        <v>0</v>
      </c>
      <c>
        <v>36.5224333303391</v>
      </c>
      <c>
        <v>0</v>
      </c>
      <c>
        <v>14.998377145611522</v>
      </c>
      <c>
        <v>92.26361791586052</v>
      </c>
    </row>
    <row>
      <c>
        <v>2612708</v>
      </c>
      <c>
        <v>1</v>
      </c>
      <c>
        <is>
          <t>MANİSA</t>
        </is>
      </c>
      <c>
        <v>SELENDİ</v>
      </c>
      <c>
        <is>
          <t>DM</t>
        </is>
      </c>
      <c>
        <v>SELENDİ DM 45-81-M00001_SELENDİ M13_2321599</v>
      </c>
      <c>
        <v>Plansız Kesinti / Müdahale</v>
      </c>
      <c>
        <v>Dağıtım-OG</v>
      </c>
      <c>
        <v>Uzun</v>
      </c>
      <c>
        <v>Şebeke işletmecisi</v>
      </c>
      <c>
        <v>Bildirimsiz</v>
      </c>
      <c>
        <is>
          <t>18.07.2023 11:13:18</t>
        </is>
      </c>
      <c>
        <is>
          <t>18.07.2023 11:21:24</t>
        </is>
      </c>
      <c>
        <v>0.135</v>
      </c>
      <c>
        <v>36</v>
      </c>
      <c>
        <v>9009</v>
      </c>
      <c>
        <v>20</v>
      </c>
      <c>
        <v>703</v>
      </c>
      <c>
        <v>30</v>
      </c>
      <c>
        <v>1029</v>
      </c>
      <c>
        <v>0</v>
      </c>
      <c>
        <v>2</v>
      </c>
      <c>
        <v>1.1361439728000011</v>
      </c>
      <c>
        <v>173.96050719105602</v>
      </c>
      <c>
        <v>8.428198684111758</v>
      </c>
      <c>
        <v>65.48068142594332</v>
      </c>
      <c>
        <v>31.607774548376586</v>
      </c>
      <c>
        <v>96.52881141004195</v>
      </c>
      <c>
        <v>0</v>
      </c>
      <c>
        <v>24.354534146609332</v>
      </c>
      <c>
        <v>401.49665137893896</v>
      </c>
    </row>
    <row>
      <c>
        <v>2612442</v>
      </c>
      <c>
        <v>1</v>
      </c>
      <c>
        <is>
          <t>İZMİR</t>
        </is>
      </c>
      <c>
        <v>MENEMEN</v>
      </c>
      <c>
        <is>
          <t>OG Fideri</t>
        </is>
      </c>
      <c>
        <v>DM-2/2 35-28-M00128_TR-90 M01_83507415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18.07.2023 07:06:20</t>
        </is>
      </c>
      <c>
        <is>
          <t>18.07.2023 08:30:56</t>
        </is>
      </c>
      <c>
        <v>1.41</v>
      </c>
      <c>
        <v>0</v>
      </c>
      <c>
        <v>0</v>
      </c>
      <c>
        <v>0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48.6020861820144</v>
      </c>
      <c>
        <v>0</v>
      </c>
      <c>
        <v>48.6020861820144</v>
      </c>
    </row>
    <row>
      <c>
        <v>2612428</v>
      </c>
      <c>
        <v>2</v>
      </c>
      <c>
        <is>
          <t>İZMİR</t>
        </is>
      </c>
      <c>
        <v>BAYRAKLI</v>
      </c>
      <c>
        <is>
          <t>Dağıtım Transformatörü</t>
        </is>
      </c>
      <c>
        <v>K-2530 35-02-K02530_35-02-K02530_75276490</v>
      </c>
      <c>
        <v>AG Pano Arızası</v>
      </c>
      <c>
        <v>Dağıtım-AG</v>
      </c>
      <c>
        <v>Uzun</v>
      </c>
      <c>
        <v>Şebeke işletmecisi</v>
      </c>
      <c>
        <v>Bildirimsiz</v>
      </c>
      <c>
        <is>
          <t>18.07.2023 08:00:48</t>
        </is>
      </c>
      <c>
        <is>
          <t>18.07.2023 08:36:39</t>
        </is>
      </c>
      <c>
        <v>0.5975</v>
      </c>
      <c>
        <v>0</v>
      </c>
      <c>
        <v>962</v>
      </c>
      <c>
        <v>0</v>
      </c>
      <c>
        <v>0</v>
      </c>
      <c>
        <v>0</v>
      </c>
      <c>
        <v>50</v>
      </c>
      <c>
        <v>0</v>
      </c>
      <c>
        <v>0</v>
      </c>
      <c>
        <v>0</v>
      </c>
      <c>
        <v>141.15796126664083</v>
      </c>
      <c>
        <v>0</v>
      </c>
      <c>
        <v>0</v>
      </c>
      <c>
        <v>0</v>
      </c>
      <c>
        <v>29.01060535025661</v>
      </c>
      <c>
        <v>0</v>
      </c>
      <c>
        <v>0</v>
      </c>
      <c>
        <v>170.16856661689744</v>
      </c>
    </row>
    <row>
      <c>
        <v>2613232</v>
      </c>
      <c>
        <v>1</v>
      </c>
      <c>
        <is>
          <t>İZMİR</t>
        </is>
      </c>
      <c>
        <v>KONAK</v>
      </c>
      <c>
        <is>
          <t>Dağıtım Transformatörü</t>
        </is>
      </c>
      <c>
        <v>K-379 35-01-K00379_35-01-K00379_2377127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18.07.2023 19:01:30</t>
        </is>
      </c>
      <c>
        <is>
          <t>18.07.2023 19:58:44</t>
        </is>
      </c>
      <c>
        <v>0.953888888</v>
      </c>
      <c>
        <v>0</v>
      </c>
      <c>
        <v>702</v>
      </c>
      <c>
        <v>0</v>
      </c>
      <c>
        <v>0</v>
      </c>
      <c>
        <v>0</v>
      </c>
      <c>
        <v>55</v>
      </c>
      <c>
        <v>0</v>
      </c>
      <c>
        <v>0</v>
      </c>
      <c>
        <v>0</v>
      </c>
      <c>
        <v>194.31960004335485</v>
      </c>
      <c>
        <v>0</v>
      </c>
      <c>
        <v>0</v>
      </c>
      <c>
        <v>0</v>
      </c>
      <c>
        <v>21.924566494798356</v>
      </c>
      <c>
        <v>0</v>
      </c>
      <c>
        <v>0</v>
      </c>
      <c>
        <v>216.2441665381532</v>
      </c>
    </row>
    <row>
      <c>
        <v>2613153</v>
      </c>
      <c>
        <v>2</v>
      </c>
      <c>
        <is>
          <t>İZMİR</t>
        </is>
      </c>
      <c>
        <v>BERGAMA</v>
      </c>
      <c>
        <is>
          <t>Dağıtım Transformatörü</t>
        </is>
      </c>
      <c>
        <v>ORUÇLAR TR-1 35-16-M00093_35-16-M00093_2361498</v>
      </c>
      <c>
        <v>AG Nötr İletken Kopması</v>
      </c>
      <c>
        <v>Dağıtım-AG</v>
      </c>
      <c>
        <v>Uzun</v>
      </c>
      <c>
        <v>Şebeke işletmecisi</v>
      </c>
      <c>
        <v>Bildirimsiz</v>
      </c>
      <c>
        <is>
          <t>18.07.2023 19:28:20</t>
        </is>
      </c>
      <c>
        <is>
          <t>18.07.2023 20:29:32</t>
        </is>
      </c>
      <c>
        <v>1.02</v>
      </c>
      <c>
        <v>0</v>
      </c>
      <c>
        <v>145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12.822201538079629</v>
      </c>
      <c>
        <v>0</v>
      </c>
      <c>
        <v>0</v>
      </c>
      <c>
        <v>0</v>
      </c>
      <c>
        <v>3.7521779630998235</v>
      </c>
      <c>
        <v>0</v>
      </c>
      <c>
        <v>0</v>
      </c>
      <c>
        <v>16.57437950117945</v>
      </c>
    </row>
    <row>
      <c>
        <v>2612542</v>
      </c>
      <c>
        <v>1</v>
      </c>
      <c>
        <is>
          <t>İZMİR</t>
        </is>
      </c>
      <c>
        <v>KİRAZ</v>
      </c>
      <c>
        <is>
          <t>Dağıtım Transformatörü</t>
        </is>
      </c>
      <c>
        <v>KARABAĞ TR-1 35-31-L00127_35-31-L00127_2364004</v>
      </c>
      <c>
        <v>Şebeke Yenileme ve Kapasite Artışı Çalışması</v>
      </c>
      <c>
        <v>Dağıtım-AG</v>
      </c>
      <c>
        <v>Uzun</v>
      </c>
      <c>
        <v>Şebeke işletmecisi</v>
      </c>
      <c>
        <v>Bildirimli</v>
      </c>
      <c>
        <is>
          <t>18.07.2023 09:06:53</t>
        </is>
      </c>
      <c>
        <is>
          <t>18.07.2023 15:00:34</t>
        </is>
      </c>
      <c>
        <v>5.894722222</v>
      </c>
      <c>
        <v>0</v>
      </c>
      <c>
        <v>20</v>
      </c>
      <c>
        <v>0</v>
      </c>
      <c>
        <v>13</v>
      </c>
      <c>
        <v>0</v>
      </c>
      <c>
        <v>6</v>
      </c>
      <c>
        <v>0</v>
      </c>
      <c>
        <v>0</v>
      </c>
      <c>
        <v>0</v>
      </c>
      <c>
        <v>35.95220901613044</v>
      </c>
      <c>
        <v>0</v>
      </c>
      <c>
        <v>99.40869621213112</v>
      </c>
      <c>
        <v>0</v>
      </c>
      <c>
        <v>32.65002886982166</v>
      </c>
      <c>
        <v>0</v>
      </c>
      <c>
        <v>0</v>
      </c>
      <c>
        <v>168.01093409808323</v>
      </c>
    </row>
    <row>
      <c>
        <v>2612522</v>
      </c>
      <c>
        <v>1</v>
      </c>
      <c>
        <is>
          <t>MANİSA</t>
        </is>
      </c>
      <c>
        <v>ŞEHZADELER</v>
      </c>
      <c>
        <is>
          <t>AG Fideri</t>
        </is>
      </c>
      <c>
        <v>YENİKÖY TR-2 45-71-M01045_C_91218496_91218496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18.07.2023 08:54:29</t>
        </is>
      </c>
      <c>
        <is>
          <t>18.07.2023 12:57:18</t>
        </is>
      </c>
      <c>
        <v>4.046944444</v>
      </c>
      <c>
        <v>0</v>
      </c>
      <c>
        <v>53</v>
      </c>
      <c>
        <v>0</v>
      </c>
      <c>
        <v>6</v>
      </c>
      <c>
        <v>0</v>
      </c>
      <c>
        <v>6</v>
      </c>
      <c>
        <v>0</v>
      </c>
      <c>
        <v>0</v>
      </c>
      <c>
        <v>0</v>
      </c>
      <c>
        <v>53.7745498979739</v>
      </c>
      <c>
        <v>0</v>
      </c>
      <c>
        <v>45.82311353065421</v>
      </c>
      <c>
        <v>0</v>
      </c>
      <c>
        <v>16.78852105707744</v>
      </c>
      <c>
        <v>0</v>
      </c>
      <c>
        <v>0</v>
      </c>
      <c>
        <v>116.38618448570554</v>
      </c>
    </row>
    <row>
      <c>
        <v>2612379</v>
      </c>
      <c>
        <v>1</v>
      </c>
      <c>
        <is>
          <t>İZMİR</t>
        </is>
      </c>
      <c>
        <v>KARABURUN</v>
      </c>
      <c>
        <is>
          <t>AG Fideri</t>
        </is>
      </c>
      <c>
        <v>MORDOĞAN TR-2 35-21-L00140_B_56373482_56373482</v>
      </c>
      <c>
        <v>AG Klemens Arızası</v>
      </c>
      <c>
        <v>Dağıtım-AG</v>
      </c>
      <c>
        <v>Uzun</v>
      </c>
      <c>
        <v>Şebeke işletmecisi</v>
      </c>
      <c>
        <v>Bildirimsiz</v>
      </c>
      <c>
        <is>
          <t>18.07.2023 00:54:25</t>
        </is>
      </c>
      <c>
        <is>
          <t>18.07.2023 03:08:32</t>
        </is>
      </c>
      <c>
        <v>2.235277777</v>
      </c>
      <c>
        <v>0</v>
      </c>
      <c>
        <v>6</v>
      </c>
      <c>
        <v>0</v>
      </c>
      <c>
        <v>0</v>
      </c>
      <c>
        <v>0</v>
      </c>
      <c>
        <v>14</v>
      </c>
      <c>
        <v>0</v>
      </c>
      <c>
        <v>0</v>
      </c>
      <c>
        <v>0</v>
      </c>
      <c>
        <v>2.370740147945656</v>
      </c>
      <c>
        <v>0</v>
      </c>
      <c>
        <v>0</v>
      </c>
      <c>
        <v>0</v>
      </c>
      <c>
        <v>13.441955043445361</v>
      </c>
      <c>
        <v>0</v>
      </c>
      <c>
        <v>0</v>
      </c>
      <c>
        <v>15.812695191391017</v>
      </c>
    </row>
    <row>
      <c>
        <v>2612877</v>
      </c>
      <c>
        <v>1</v>
      </c>
      <c>
        <is>
          <t>MANİSA</t>
        </is>
      </c>
      <c>
        <v>TURGUTLU</v>
      </c>
      <c>
        <is>
          <t>OG Fideri</t>
        </is>
      </c>
      <c>
        <v>URGANLI TR-4 45-83-M00554_MERA M01_2103478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18.07.2023 13:13:08</t>
        </is>
      </c>
      <c>
        <is>
          <t>18.07.2023 14:32:10</t>
        </is>
      </c>
      <c>
        <v>1.317222222</v>
      </c>
      <c>
        <v>2</v>
      </c>
      <c>
        <v>0</v>
      </c>
      <c>
        <v>103</v>
      </c>
      <c>
        <v>1</v>
      </c>
      <c>
        <v>6</v>
      </c>
      <c>
        <v>0</v>
      </c>
      <c>
        <v>0</v>
      </c>
      <c>
        <v>0</v>
      </c>
      <c>
        <v>0.318493925402716</v>
      </c>
      <c>
        <v>0</v>
      </c>
      <c>
        <v>427.4460386062739</v>
      </c>
      <c>
        <v>3.1220559094427998</v>
      </c>
      <c>
        <v>8.162385561889485</v>
      </c>
      <c>
        <v>0</v>
      </c>
      <c>
        <v>0</v>
      </c>
      <c>
        <v>0</v>
      </c>
      <c>
        <v>439.0489740030089</v>
      </c>
    </row>
    <row>
      <c>
        <v>2612734</v>
      </c>
      <c>
        <v>1</v>
      </c>
      <c>
        <is>
          <t>MANİSA</t>
        </is>
      </c>
      <c>
        <v>KÖPRÜBAŞI</v>
      </c>
      <c>
        <is>
          <t>KÖK</t>
        </is>
      </c>
      <c>
        <v>BORLU KÖK 45-86-M00046_ÇATALOLUK DM M02_72227104</v>
      </c>
      <c>
        <v>OG Fider Açması</v>
      </c>
      <c>
        <v>Dağıtım-OG</v>
      </c>
      <c>
        <v>Kısa</v>
      </c>
      <c>
        <v>Şebeke işletmecisi</v>
      </c>
      <c>
        <v>Bildirimsiz</v>
      </c>
      <c>
        <is>
          <t>18.07.2023 11:36:20</t>
        </is>
      </c>
      <c>
        <is>
          <t>18.07.2023 11:37:20</t>
        </is>
      </c>
      <c>
        <v>0.016666666</v>
      </c>
      <c>
        <v>6</v>
      </c>
      <c>
        <v>697</v>
      </c>
      <c>
        <v>12</v>
      </c>
      <c>
        <v>97</v>
      </c>
      <c>
        <v>14</v>
      </c>
      <c>
        <v>52</v>
      </c>
      <c>
        <v>0</v>
      </c>
      <c>
        <v>0</v>
      </c>
      <c>
        <v>0.023377448000000002</v>
      </c>
      <c>
        <v>1.4730029350040477</v>
      </c>
      <c>
        <v>0.6183389251251716</v>
      </c>
      <c>
        <v>1.132278317450243</v>
      </c>
      <c>
        <v>0.7148558301404334</v>
      </c>
      <c>
        <v>0.6867703267102151</v>
      </c>
      <c>
        <v>0</v>
      </c>
      <c>
        <v>0</v>
      </c>
      <c>
        <v>4.648623782430111</v>
      </c>
    </row>
    <row>
      <c>
        <v>2612479</v>
      </c>
      <c>
        <v>1</v>
      </c>
      <c>
        <is>
          <t>MANİSA</t>
        </is>
      </c>
      <c>
        <v>GÖLMARMARA</v>
      </c>
      <c>
        <is>
          <t>DM</t>
        </is>
      </c>
      <c>
        <v>GÖLMARMARA İM 45-85-A00001_TİYENLİ M10_2305895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18.07.2023 08:23:20</t>
        </is>
      </c>
      <c>
        <is>
          <t>18.07.2023 08:35:39</t>
        </is>
      </c>
      <c>
        <v>0.205277777</v>
      </c>
      <c>
        <v>2</v>
      </c>
      <c>
        <v>754</v>
      </c>
      <c>
        <v>128</v>
      </c>
      <c>
        <v>209</v>
      </c>
      <c>
        <v>7</v>
      </c>
      <c>
        <v>75</v>
      </c>
      <c>
        <v>1</v>
      </c>
      <c>
        <v>0</v>
      </c>
      <c>
        <v>0.07512692064444444</v>
      </c>
      <c>
        <v>28.829497281989777</v>
      </c>
      <c>
        <v>308.3527444115185</v>
      </c>
      <c>
        <v>298.3927455552724</v>
      </c>
      <c>
        <v>9.71433373947652</v>
      </c>
      <c>
        <v>10.750772521418673</v>
      </c>
      <c>
        <v>22.856718219510388</v>
      </c>
      <c>
        <v>0</v>
      </c>
      <c>
        <v>678.9719386498307</v>
      </c>
    </row>
    <row>
      <c>
        <v>2612595</v>
      </c>
      <c>
        <v>2</v>
      </c>
      <c>
        <is>
          <t>İZMİR</t>
        </is>
      </c>
      <c>
        <v>KONAK</v>
      </c>
      <c>
        <is>
          <t>Dağıtım Transformatörü</t>
        </is>
      </c>
      <c>
        <v>M-1541 35-01-M01541_35-01-M01541_2377123</v>
      </c>
      <c>
        <v>Hırsızlık</v>
      </c>
      <c>
        <v>Dağıtım-AG</v>
      </c>
      <c>
        <v>Uzun</v>
      </c>
      <c>
        <v>Dışsal</v>
      </c>
      <c>
        <v>Bildirimsiz</v>
      </c>
      <c>
        <is>
          <t>18.07.2023 10:02:50</t>
        </is>
      </c>
      <c>
        <is>
          <t>18.07.2023 11:15:04</t>
        </is>
      </c>
      <c>
        <v>1.203888888</v>
      </c>
      <c>
        <v>0</v>
      </c>
      <c>
        <v>1113</v>
      </c>
      <c>
        <v>0</v>
      </c>
      <c>
        <v>0</v>
      </c>
      <c>
        <v>0</v>
      </c>
      <c>
        <v>94</v>
      </c>
      <c>
        <v>0</v>
      </c>
      <c>
        <v>0</v>
      </c>
      <c>
        <v>0</v>
      </c>
      <c>
        <v>296.89347872959587</v>
      </c>
      <c>
        <v>0</v>
      </c>
      <c>
        <v>0</v>
      </c>
      <c>
        <v>0</v>
      </c>
      <c>
        <v>89.87515146667836</v>
      </c>
      <c>
        <v>0</v>
      </c>
      <c>
        <v>0</v>
      </c>
      <c>
        <v>386.7686301962742</v>
      </c>
    </row>
    <row>
      <c>
        <v>2613404</v>
      </c>
      <c>
        <v>1</v>
      </c>
      <c>
        <is>
          <t>İZMİR</t>
        </is>
      </c>
      <c>
        <v>BAYINDIR</v>
      </c>
      <c>
        <is>
          <t>AG Fideri</t>
        </is>
      </c>
      <c>
        <v>HASKÖY TR-1 35-20-L00206_C_56381524_56381524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18.07.2023 21:13:06</t>
        </is>
      </c>
      <c>
        <is>
          <t>18.07.2023 23:02:57</t>
        </is>
      </c>
      <c>
        <v>1.830833333</v>
      </c>
      <c>
        <v>0</v>
      </c>
      <c>
        <v>52</v>
      </c>
      <c>
        <v>0</v>
      </c>
      <c>
        <v>3</v>
      </c>
      <c>
        <v>0</v>
      </c>
      <c>
        <v>3</v>
      </c>
      <c>
        <v>0</v>
      </c>
      <c>
        <v>0</v>
      </c>
      <c>
        <v>0</v>
      </c>
      <c>
        <v>29.98664238728242</v>
      </c>
      <c>
        <v>0</v>
      </c>
      <c>
        <v>32.83585308957392</v>
      </c>
      <c>
        <v>0</v>
      </c>
      <c>
        <v>2.666032660954642</v>
      </c>
      <c>
        <v>0</v>
      </c>
      <c>
        <v>0</v>
      </c>
      <c>
        <v>65.48852813781097</v>
      </c>
    </row>
    <row>
      <c>
        <v>2613055</v>
      </c>
      <c>
        <v>1</v>
      </c>
      <c>
        <is>
          <t>MANİSA</t>
        </is>
      </c>
      <c>
        <v>YUNUSEMRE</v>
      </c>
      <c>
        <is>
          <t>OG Fideri</t>
        </is>
      </c>
      <c>
        <v>DM-21/19 (BATI SK) 45-71-M00468_DAĞITIM TRAFOSU M01_72108124</v>
      </c>
      <c>
        <v>OG Kesici Arızası</v>
      </c>
      <c>
        <v>Dağıtım-OG</v>
      </c>
      <c>
        <v>Uzun</v>
      </c>
      <c>
        <v>Şebeke işletmecisi</v>
      </c>
      <c>
        <v>Bildirimsiz</v>
      </c>
      <c>
        <is>
          <t>18.07.2023 15:49:00</t>
        </is>
      </c>
      <c>
        <is>
          <t>18.07.2023 17:24:06</t>
        </is>
      </c>
      <c>
        <v>1.585</v>
      </c>
      <c>
        <v>0</v>
      </c>
      <c>
        <v>349</v>
      </c>
      <c>
        <v>0</v>
      </c>
      <c>
        <v>0</v>
      </c>
      <c>
        <v>0</v>
      </c>
      <c>
        <v>23</v>
      </c>
      <c>
        <v>0</v>
      </c>
      <c>
        <v>0</v>
      </c>
      <c>
        <v>0</v>
      </c>
      <c>
        <v>138.55802958024145</v>
      </c>
      <c>
        <v>0</v>
      </c>
      <c>
        <v>0</v>
      </c>
      <c>
        <v>0</v>
      </c>
      <c>
        <v>97.71558157363589</v>
      </c>
      <c>
        <v>0</v>
      </c>
      <c>
        <v>0</v>
      </c>
      <c>
        <v>236.27361115387734</v>
      </c>
    </row>
    <row>
      <c>
        <v>2612903</v>
      </c>
      <c>
        <v>1</v>
      </c>
      <c>
        <is>
          <t>MANİSA</t>
        </is>
      </c>
      <c>
        <v>AKHİSAR</v>
      </c>
      <c>
        <is>
          <t>AG Fideri</t>
        </is>
      </c>
      <c>
        <v>MECİDİYE TR-3 45-72-L00576_B_56354522_56354522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18.07.2023 13:47:27</t>
        </is>
      </c>
      <c>
        <is>
          <t>18.07.2023 18:19:22</t>
        </is>
      </c>
      <c>
        <v>4.531944444</v>
      </c>
      <c>
        <v>0</v>
      </c>
      <c>
        <v>13</v>
      </c>
      <c>
        <v>0</v>
      </c>
      <c>
        <v>7</v>
      </c>
      <c>
        <v>0</v>
      </c>
      <c>
        <v>4</v>
      </c>
      <c>
        <v>0</v>
      </c>
      <c>
        <v>0</v>
      </c>
      <c>
        <v>0</v>
      </c>
      <c>
        <v>12.119180597828878</v>
      </c>
      <c>
        <v>0</v>
      </c>
      <c>
        <v>5.896051942364689</v>
      </c>
      <c>
        <v>0</v>
      </c>
      <c>
        <v>10.899276374245236</v>
      </c>
      <c>
        <v>0</v>
      </c>
      <c>
        <v>0</v>
      </c>
      <c>
        <v>28.9145089144388</v>
      </c>
    </row>
    <row>
      <c>
        <v>2613533</v>
      </c>
      <c>
        <v>1</v>
      </c>
      <c>
        <is>
          <t>İZMİR</t>
        </is>
      </c>
      <c>
        <v>BEYDAĞ</v>
      </c>
      <c>
        <is>
          <t>OG Fideri</t>
        </is>
      </c>
      <c>
        <v>ÇİFTLİK RUMBEYLİ TR-1 35-32-L00036_DIREK TIPI TRAFO HUCRESI H01_2039897</v>
      </c>
      <c>
        <v>OG Ayırıcı Arızası</v>
      </c>
      <c>
        <v>Dağıtım-OG</v>
      </c>
      <c>
        <v>Uzun</v>
      </c>
      <c>
        <v>Şebeke işletmecisi</v>
      </c>
      <c>
        <v>Bildirimsiz</v>
      </c>
      <c>
        <is>
          <t>18.07.2023 23:23:34</t>
        </is>
      </c>
      <c>
        <is>
          <t>19.07.2023 00:18:49</t>
        </is>
      </c>
      <c>
        <v>0.920833333</v>
      </c>
      <c>
        <v>0</v>
      </c>
      <c>
        <v>14</v>
      </c>
      <c>
        <v>0</v>
      </c>
      <c>
        <v>7</v>
      </c>
      <c>
        <v>0</v>
      </c>
      <c>
        <v>11</v>
      </c>
      <c>
        <v>0</v>
      </c>
      <c>
        <v>0</v>
      </c>
      <c>
        <v>0</v>
      </c>
      <c>
        <v>2.0608922125953355</v>
      </c>
      <c>
        <v>0</v>
      </c>
      <c>
        <v>17.43114006391622</v>
      </c>
      <c>
        <v>0</v>
      </c>
      <c>
        <v>7.132330569744508</v>
      </c>
      <c>
        <v>0</v>
      </c>
      <c>
        <v>0</v>
      </c>
      <c>
        <v>26.624362846256062</v>
      </c>
    </row>
    <row>
      <c>
        <v>2613195</v>
      </c>
      <c>
        <v>1</v>
      </c>
      <c>
        <is>
          <t>MANİSA</t>
        </is>
      </c>
      <c>
        <v>SALİHLİ</v>
      </c>
      <c>
        <is>
          <t>OG Fideri</t>
        </is>
      </c>
      <c>
        <v>KAPANCI KÖK 45-78-L00229_HatBaşıAyırıcı_76822454 L02_76822454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18.07.2023 18:02:30</t>
        </is>
      </c>
      <c>
        <is>
          <t>18.07.2023 19:57:22</t>
        </is>
      </c>
      <c>
        <v>1.914444444</v>
      </c>
      <c>
        <v>0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18.899828564001808</v>
      </c>
      <c>
        <v>0</v>
      </c>
      <c>
        <v>0</v>
      </c>
      <c>
        <v>0</v>
      </c>
      <c>
        <v>18.899828564001808</v>
      </c>
    </row>
    <row>
      <c>
        <v>2613241</v>
      </c>
      <c>
        <v>1</v>
      </c>
      <c>
        <is>
          <t>MANİSA</t>
        </is>
      </c>
      <c>
        <v>KÖPRÜBAŞI</v>
      </c>
      <c>
        <is>
          <t>Kullanıcı Bağlantı Hattı</t>
        </is>
      </c>
      <c>
        <v>FATİH MAH. TR-7 45-86-M00202_915853690_915853690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18.07.2023 19:08:34</t>
        </is>
      </c>
      <c>
        <is>
          <t>18.07.2023 19:54:25</t>
        </is>
      </c>
      <c>
        <v>0.764166666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0.14577345359502217</v>
      </c>
      <c>
        <v>0</v>
      </c>
      <c>
        <v>0</v>
      </c>
      <c>
        <v>0</v>
      </c>
      <c>
        <v>0</v>
      </c>
      <c>
        <v>0</v>
      </c>
      <c>
        <v>0</v>
      </c>
      <c>
        <v>0.14577345359502217</v>
      </c>
    </row>
    <row>
      <c>
        <v>2613341</v>
      </c>
      <c>
        <v>1</v>
      </c>
      <c>
        <is>
          <t>İZMİR</t>
        </is>
      </c>
      <c>
        <v>GAZİEMİR</v>
      </c>
      <c>
        <is>
          <t>AG Fideri</t>
        </is>
      </c>
      <c>
        <v>M-1600 35-08-M01600_A_56394561_56394561</v>
      </c>
      <c>
        <v>AG Hatta Ağaç Kesimi</v>
      </c>
      <c>
        <v>Dağıtım-AG</v>
      </c>
      <c>
        <v>Uzun</v>
      </c>
      <c>
        <v>Şebeke işletmecisi</v>
      </c>
      <c>
        <v>Bildirimsiz</v>
      </c>
      <c>
        <is>
          <t>18.07.2023 20:11:10</t>
        </is>
      </c>
      <c>
        <is>
          <t>18.07.2023 22:32:12</t>
        </is>
      </c>
      <c>
        <v>2.350555555</v>
      </c>
      <c>
        <v>0</v>
      </c>
      <c>
        <v>3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0.5932033948266666</v>
      </c>
      <c>
        <v>0</v>
      </c>
      <c>
        <v>1.7274077476932743</v>
      </c>
      <c>
        <v>0</v>
      </c>
      <c>
        <v>0</v>
      </c>
      <c>
        <v>0</v>
      </c>
      <c>
        <v>0</v>
      </c>
      <c>
        <v>2.320611142519941</v>
      </c>
    </row>
    <row>
      <c>
        <v>2612992</v>
      </c>
      <c>
        <v>1</v>
      </c>
      <c>
        <is>
          <t>MANİSA</t>
        </is>
      </c>
      <c>
        <v>ŞEHZADELER</v>
      </c>
      <c>
        <is>
          <t>Kullanıcı Bağlantı Hattı</t>
        </is>
      </c>
      <c>
        <v>DM-3/09 (YAYLA KABİN) 45-71-M00120_95001354677_95001354677</v>
      </c>
      <c>
        <v>AG Branşman Yeraltı Kablo Arızası</v>
      </c>
      <c>
        <v>Dağıtım-AG</v>
      </c>
      <c>
        <v>Uzun</v>
      </c>
      <c>
        <v>Şebeke işletmecisi</v>
      </c>
      <c>
        <v>Bildirimsiz</v>
      </c>
      <c>
        <is>
          <t>18.07.2023 14:44:44</t>
        </is>
      </c>
      <c>
        <is>
          <t>18.07.2023 21:22:23</t>
        </is>
      </c>
      <c>
        <v>6.6275</v>
      </c>
      <c>
        <v>0</v>
      </c>
      <c>
        <v>4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6.023942172967109</v>
      </c>
      <c>
        <v>0</v>
      </c>
      <c>
        <v>0</v>
      </c>
      <c>
        <v>0</v>
      </c>
      <c>
        <v>0</v>
      </c>
      <c>
        <v>0</v>
      </c>
      <c>
        <v>0</v>
      </c>
      <c>
        <v>6.023942172967109</v>
      </c>
    </row>
    <row>
      <c>
        <v>2613278</v>
      </c>
      <c>
        <v>1</v>
      </c>
      <c>
        <is>
          <t>İZMİR</t>
        </is>
      </c>
      <c>
        <v>BAYINDIR</v>
      </c>
      <c>
        <is>
          <t>Kullanıcı Bağlantı Hattı</t>
        </is>
      </c>
      <c>
        <v>ARAPBAŞI TR-2 35-20-M00032_95000500472_95000500472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18.07.2023 19:34:00</t>
        </is>
      </c>
      <c>
        <is>
          <t>18.07.2023 21:00:38</t>
        </is>
      </c>
      <c>
        <v>1.443888888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0.22697154854758886</v>
      </c>
      <c>
        <v>0</v>
      </c>
      <c>
        <v>0</v>
      </c>
      <c>
        <v>0</v>
      </c>
      <c>
        <v>0</v>
      </c>
      <c>
        <v>0.22697154854758886</v>
      </c>
    </row>
    <row>
      <c>
        <v>2612986</v>
      </c>
      <c>
        <v>1</v>
      </c>
      <c>
        <is>
          <t>MANİSA</t>
        </is>
      </c>
      <c>
        <v>SALİHLİ</v>
      </c>
      <c>
        <is>
          <t>Kullanıcı Bağlantı Hattı</t>
        </is>
      </c>
      <c>
        <v>HASALAN TR-2 45-78-L00384_953301709_953301709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18.07.2023 14:48:36</t>
        </is>
      </c>
      <c>
        <is>
          <t>18.07.2023 15:42:40</t>
        </is>
      </c>
      <c>
        <v>0.901111111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0.6455045132960222</v>
      </c>
      <c>
        <v>0</v>
      </c>
      <c>
        <v>0</v>
      </c>
      <c>
        <v>0</v>
      </c>
      <c>
        <v>0</v>
      </c>
      <c>
        <v>0.6455045132960222</v>
      </c>
    </row>
    <row>
      <c>
        <v>2613009</v>
      </c>
      <c>
        <v>1</v>
      </c>
      <c>
        <is>
          <t>İZMİR</t>
        </is>
      </c>
      <c>
        <v>BAYINDIR</v>
      </c>
      <c>
        <is>
          <t>KÖK</t>
        </is>
      </c>
      <c>
        <v>KARAVELİLER TR-1 KÖK 35-20-L00137_KARAVELİLER L01_2328883</v>
      </c>
      <c>
        <v>Manevra</v>
      </c>
      <c>
        <v>Dağıtım-OG</v>
      </c>
      <c>
        <v>Uzun</v>
      </c>
      <c>
        <v>Şebeke işletmecisi</v>
      </c>
      <c>
        <v>Bildirimli</v>
      </c>
      <c>
        <is>
          <t>18.07.2023 15:01:20</t>
        </is>
      </c>
      <c>
        <is>
          <t>18.07.2023 17:04:43</t>
        </is>
      </c>
      <c>
        <v>2.056388888</v>
      </c>
      <c>
        <v>0</v>
      </c>
      <c>
        <v>268</v>
      </c>
      <c>
        <v>0</v>
      </c>
      <c>
        <v>17</v>
      </c>
      <c>
        <v>0</v>
      </c>
      <c>
        <v>63</v>
      </c>
      <c>
        <v>0</v>
      </c>
      <c>
        <v>0</v>
      </c>
      <c>
        <v>0</v>
      </c>
      <c>
        <v>169.89134836676038</v>
      </c>
      <c>
        <v>0</v>
      </c>
      <c>
        <v>52.965489043111695</v>
      </c>
      <c>
        <v>0</v>
      </c>
      <c>
        <v>196.93287636994097</v>
      </c>
      <c>
        <v>0</v>
      </c>
      <c>
        <v>0</v>
      </c>
      <c>
        <v>419.78971377981304</v>
      </c>
    </row>
    <row>
      <c>
        <v>2612468</v>
      </c>
      <c>
        <v>1</v>
      </c>
      <c>
        <is>
          <t>İZMİR</t>
        </is>
      </c>
      <c>
        <v>MENEMEN</v>
      </c>
      <c>
        <is>
          <t>OG Fideri</t>
        </is>
      </c>
      <c>
        <v>MENEMEN DM-6/TR-7 35-28-L00172_TR-39/TR-52 ÇIKIŞI L01_58182015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18.07.2023 08:03:31</t>
        </is>
      </c>
      <c>
        <is>
          <t>18.07.2023 08:56:54</t>
        </is>
      </c>
      <c>
        <v>0.889722222</v>
      </c>
      <c>
        <v>0</v>
      </c>
      <c>
        <v>1387</v>
      </c>
      <c>
        <v>0</v>
      </c>
      <c>
        <v>0</v>
      </c>
      <c>
        <v>1</v>
      </c>
      <c>
        <v>364</v>
      </c>
      <c>
        <v>0</v>
      </c>
      <c>
        <v>0</v>
      </c>
      <c>
        <v>0</v>
      </c>
      <c>
        <v>262.9371006914855</v>
      </c>
      <c>
        <v>0</v>
      </c>
      <c>
        <v>0</v>
      </c>
      <c>
        <v>80.00210845432477</v>
      </c>
      <c>
        <v>236.70466292930791</v>
      </c>
      <c>
        <v>0</v>
      </c>
      <c>
        <v>0</v>
      </c>
      <c>
        <v>579.6438720751182</v>
      </c>
    </row>
    <row>
      <c>
        <v>2613115</v>
      </c>
      <c>
        <v>1</v>
      </c>
      <c>
        <is>
          <t>İZMİR</t>
        </is>
      </c>
      <c>
        <v>ÖDEMİŞ</v>
      </c>
      <c>
        <is>
          <t>AG Fideri</t>
        </is>
      </c>
      <c>
        <v>TR-140 ŞHT.ALİ DERELİ MEVKİİ 35-15-L00140_B_56372115_56372115</v>
      </c>
      <c>
        <v>AG Pano Faz Sigorta Atığı</v>
      </c>
      <c>
        <v>Dağıtım-AG</v>
      </c>
      <c>
        <v>Uzun</v>
      </c>
      <c>
        <v>Şebeke işletmecisi</v>
      </c>
      <c>
        <v>Bildirimsiz</v>
      </c>
      <c>
        <is>
          <t>18.07.2023 16:38:54</t>
        </is>
      </c>
      <c>
        <is>
          <t>18.07.2023 18:51:27</t>
        </is>
      </c>
      <c>
        <v>2.209166666</v>
      </c>
      <c>
        <v>0</v>
      </c>
      <c>
        <v>12</v>
      </c>
      <c>
        <v>0</v>
      </c>
      <c>
        <v>7</v>
      </c>
      <c>
        <v>0</v>
      </c>
      <c>
        <v>2</v>
      </c>
      <c>
        <v>0</v>
      </c>
      <c>
        <v>0</v>
      </c>
      <c>
        <v>0</v>
      </c>
      <c>
        <v>11.130043790867319</v>
      </c>
      <c>
        <v>0</v>
      </c>
      <c>
        <v>97.70018239919821</v>
      </c>
      <c>
        <v>0</v>
      </c>
      <c>
        <v>0.4411165940574401</v>
      </c>
      <c>
        <v>0</v>
      </c>
      <c>
        <v>0</v>
      </c>
      <c>
        <v>109.27134278412296</v>
      </c>
    </row>
    <row>
      <c>
        <v>2612531</v>
      </c>
      <c>
        <v>1</v>
      </c>
      <c>
        <is>
          <t>MANİSA</t>
        </is>
      </c>
      <c>
        <v>ŞEHZADELER</v>
      </c>
      <c>
        <is>
          <t>KÖK</t>
        </is>
      </c>
      <c>
        <v>BEYDERE KÖK 45-71-M00128_ESKİ KARAAĞAÇLI M07_50217231</v>
      </c>
      <c>
        <v>Şebeke Bakım Çalışması</v>
      </c>
      <c>
        <v>Dağıtım-OG</v>
      </c>
      <c>
        <v>Uzun</v>
      </c>
      <c>
        <v>Şebeke işletmecisi</v>
      </c>
      <c>
        <v>Bildirimli</v>
      </c>
      <c>
        <is>
          <t>18.07.2023 09:02:23</t>
        </is>
      </c>
      <c>
        <is>
          <t>18.07.2023 14:18:28</t>
        </is>
      </c>
      <c>
        <v>5.268055555</v>
      </c>
      <c>
        <v>4</v>
      </c>
      <c>
        <v>31</v>
      </c>
      <c>
        <v>100</v>
      </c>
      <c>
        <v>88</v>
      </c>
      <c>
        <v>2</v>
      </c>
      <c>
        <v>4</v>
      </c>
      <c>
        <v>0</v>
      </c>
      <c>
        <v>0</v>
      </c>
      <c>
        <v>10.2907701932734</v>
      </c>
      <c>
        <v>59.49128850182768</v>
      </c>
      <c>
        <v>2178.4834256746863</v>
      </c>
      <c>
        <v>1754.7058944350806</v>
      </c>
      <c>
        <v>98.2454719164829</v>
      </c>
      <c>
        <v>38.92217246767851</v>
      </c>
      <c>
        <v>0</v>
      </c>
      <c>
        <v>0</v>
      </c>
      <c>
        <v>4140.139023189029</v>
      </c>
    </row>
    <row>
      <c>
        <v>2612431</v>
      </c>
      <c>
        <v>1</v>
      </c>
      <c>
        <is>
          <t>MANİSA</t>
        </is>
      </c>
      <c>
        <v>AKHİSAR</v>
      </c>
      <c>
        <is>
          <t>AG Fideri</t>
        </is>
      </c>
      <c>
        <v>HANPAŞA AKYOL TR-1 45-72-M00186_B_56406229_56406229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18.07.2023 06:46:48</t>
        </is>
      </c>
      <c>
        <is>
          <t>18.07.2023 12:52:35</t>
        </is>
      </c>
      <c>
        <v>6.096388888</v>
      </c>
      <c>
        <v>0</v>
      </c>
      <c>
        <v>15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6.477890678852417</v>
      </c>
      <c>
        <v>0</v>
      </c>
      <c>
        <v>0</v>
      </c>
      <c>
        <v>0</v>
      </c>
      <c>
        <v>0</v>
      </c>
      <c>
        <v>0</v>
      </c>
      <c>
        <v>0</v>
      </c>
      <c>
        <v>6.477890678852417</v>
      </c>
    </row>
    <row>
      <c>
        <v>2612737</v>
      </c>
      <c>
        <v>1</v>
      </c>
      <c>
        <is>
          <t>İZMİR</t>
        </is>
      </c>
      <c>
        <v>KARABAĞLAR</v>
      </c>
      <c>
        <is>
          <t>Dağıtım Transformatörü</t>
        </is>
      </c>
      <c>
        <v>K-3807 35-01-K03807_35-01-K03807_2347724</v>
      </c>
      <c>
        <v>AG Kademe Ayarı</v>
      </c>
      <c>
        <v>Dağıtım-AG</v>
      </c>
      <c>
        <v>Uzun</v>
      </c>
      <c>
        <v>Şebeke işletmecisi</v>
      </c>
      <c>
        <v>Bildirimsiz</v>
      </c>
      <c>
        <is>
          <t>18.07.2023 11:38:42</t>
        </is>
      </c>
      <c>
        <is>
          <t>18.07.2023 12:49:21</t>
        </is>
      </c>
      <c>
        <v>1.1775</v>
      </c>
      <c>
        <v>0</v>
      </c>
      <c>
        <v>514</v>
      </c>
      <c>
        <v>0</v>
      </c>
      <c>
        <v>0</v>
      </c>
      <c>
        <v>0</v>
      </c>
      <c>
        <v>48</v>
      </c>
      <c>
        <v>0</v>
      </c>
      <c>
        <v>0</v>
      </c>
      <c>
        <v>0</v>
      </c>
      <c>
        <v>142.09696739894528</v>
      </c>
      <c>
        <v>0</v>
      </c>
      <c>
        <v>0</v>
      </c>
      <c>
        <v>0</v>
      </c>
      <c>
        <v>35.741190597610455</v>
      </c>
      <c>
        <v>0</v>
      </c>
      <c>
        <v>0</v>
      </c>
      <c>
        <v>177.83815799655574</v>
      </c>
    </row>
    <row>
      <c>
        <v>2613032</v>
      </c>
      <c>
        <v>2</v>
      </c>
      <c>
        <is>
          <t>İZMİR</t>
        </is>
      </c>
      <c>
        <v>BERGAMA</v>
      </c>
      <c>
        <is>
          <t>DM</t>
        </is>
      </c>
      <c>
        <v>AŞAĞIKIRIKLAR DM 35-16-M00448_TOPÇAM M05_2334650</v>
      </c>
      <c>
        <v>OG Atlama Arızası</v>
      </c>
      <c>
        <v>Dağıtım-OG</v>
      </c>
      <c>
        <v>Uzun</v>
      </c>
      <c>
        <v>Şebeke işletmecisi</v>
      </c>
      <c>
        <v>Bildirimsiz</v>
      </c>
      <c>
        <is>
          <t>18.07.2023 21:39:49</t>
        </is>
      </c>
      <c>
        <is>
          <t>18.07.2023 22:15:53</t>
        </is>
      </c>
      <c>
        <v>0.601111111</v>
      </c>
      <c>
        <v>0</v>
      </c>
      <c>
        <v>1</v>
      </c>
      <c>
        <v>9</v>
      </c>
      <c>
        <v>171</v>
      </c>
      <c>
        <v>1</v>
      </c>
      <c>
        <v>20</v>
      </c>
      <c>
        <v>1</v>
      </c>
      <c>
        <v>0</v>
      </c>
      <c>
        <v>0</v>
      </c>
      <c>
        <v>0.21507749033247203</v>
      </c>
      <c>
        <v>31.71816154570514</v>
      </c>
      <c>
        <v>527.9236611304883</v>
      </c>
      <c>
        <v>11.072726166416597</v>
      </c>
      <c>
        <v>43.989801934331055</v>
      </c>
      <c>
        <v>42.38207106349916</v>
      </c>
      <c>
        <v>0</v>
      </c>
      <c>
        <v>657.3014993307728</v>
      </c>
    </row>
    <row>
      <c>
        <v>2613092</v>
      </c>
      <c>
        <v>1</v>
      </c>
      <c>
        <is>
          <t>İZMİR</t>
        </is>
      </c>
      <c>
        <v>KARABAĞLAR</v>
      </c>
      <c>
        <is>
          <t>Dağıtım Transformatörü</t>
        </is>
      </c>
      <c>
        <v>K-1514 35-01-K01514_35-01-K01514_2365119</v>
      </c>
      <c>
        <v>Hırsızlık</v>
      </c>
      <c>
        <v>Dağıtım-AG</v>
      </c>
      <c>
        <v>Uzun</v>
      </c>
      <c>
        <v>Dışsal</v>
      </c>
      <c>
        <v>Bildirimsiz</v>
      </c>
      <c>
        <is>
          <t>18.07.2023 16:30:56</t>
        </is>
      </c>
      <c>
        <is>
          <t>18.07.2023 19:43:12</t>
        </is>
      </c>
      <c>
        <v>3.204444444</v>
      </c>
      <c>
        <v>0</v>
      </c>
      <c>
        <v>386</v>
      </c>
      <c>
        <v>0</v>
      </c>
      <c>
        <v>0</v>
      </c>
      <c>
        <v>0</v>
      </c>
      <c>
        <v>16</v>
      </c>
      <c>
        <v>0</v>
      </c>
      <c>
        <v>0</v>
      </c>
      <c>
        <v>0</v>
      </c>
      <c>
        <v>338.61735357271107</v>
      </c>
      <c>
        <v>0</v>
      </c>
      <c>
        <v>0</v>
      </c>
      <c>
        <v>0</v>
      </c>
      <c>
        <v>104.0842677950441</v>
      </c>
      <c>
        <v>0</v>
      </c>
      <c>
        <v>0</v>
      </c>
      <c>
        <v>442.70162136775514</v>
      </c>
    </row>
    <row>
      <c>
        <v>2612760</v>
      </c>
      <c>
        <v>1</v>
      </c>
      <c>
        <is>
          <t>MANİSA</t>
        </is>
      </c>
      <c>
        <v>SARUHANLI</v>
      </c>
      <c>
        <is>
          <t>OG Fideri</t>
        </is>
      </c>
      <c>
        <v>KAYIŞLAR KÖK 45-80-M00183_HatBaşıAyırıcı_53136187 M03_53136187</v>
      </c>
      <c>
        <v>OG Ayırıcı Arızası</v>
      </c>
      <c>
        <v>Dağıtım-OG</v>
      </c>
      <c>
        <v>Uzun</v>
      </c>
      <c>
        <v>Şebeke işletmecisi</v>
      </c>
      <c>
        <v>Bildirimsiz</v>
      </c>
      <c>
        <is>
          <t>18.07.2023 11:45:46</t>
        </is>
      </c>
      <c>
        <is>
          <t>18.07.2023 12:28:40</t>
        </is>
      </c>
      <c>
        <v>0.715</v>
      </c>
      <c>
        <v>0</v>
      </c>
      <c>
        <v>0</v>
      </c>
      <c>
        <v>0</v>
      </c>
      <c>
        <v>7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26.955639756429946</v>
      </c>
      <c>
        <v>0</v>
      </c>
      <c>
        <v>0</v>
      </c>
      <c>
        <v>0</v>
      </c>
      <c>
        <v>0</v>
      </c>
      <c>
        <v>26.955639756429946</v>
      </c>
    </row>
    <row>
      <c>
        <v>2612806</v>
      </c>
      <c>
        <v>1</v>
      </c>
      <c>
        <is>
          <t>MANİSA</t>
        </is>
      </c>
      <c>
        <v>AKHİSAR</v>
      </c>
      <c>
        <is>
          <t>DM</t>
        </is>
      </c>
      <c>
        <v>KAPAKLI İM 45-72-A00003_RAHMİYE (ESKİ BEYOBA) L06_2327009</v>
      </c>
      <c>
        <v>Şebeke Yenileme ve Kapasite Artışı Çalışması</v>
      </c>
      <c>
        <v>Dağıtım-OG</v>
      </c>
      <c>
        <v>Uzun</v>
      </c>
      <c>
        <v>Şebeke işletmecisi</v>
      </c>
      <c>
        <v>Bildirimli</v>
      </c>
      <c>
        <is>
          <t>18.07.2023 11:40:39</t>
        </is>
      </c>
      <c>
        <is>
          <t>18.07.2023 18:58:07</t>
        </is>
      </c>
      <c>
        <v>7.291111111</v>
      </c>
      <c>
        <v>2</v>
      </c>
      <c>
        <v>51</v>
      </c>
      <c>
        <v>18</v>
      </c>
      <c>
        <v>44</v>
      </c>
      <c>
        <v>5</v>
      </c>
      <c>
        <v>5</v>
      </c>
      <c>
        <v>1</v>
      </c>
      <c>
        <v>0</v>
      </c>
      <c>
        <v>2.8411879273964016</v>
      </c>
      <c>
        <v>35.28169261785516</v>
      </c>
      <c>
        <v>1837.2899176927065</v>
      </c>
      <c>
        <v>1117.1432245583017</v>
      </c>
      <c>
        <v>120.41369450215502</v>
      </c>
      <c>
        <v>21.39894242270412</v>
      </c>
      <c>
        <v>241.84695303454026</v>
      </c>
      <c>
        <v>0</v>
      </c>
      <c>
        <v>3376.215612755659</v>
      </c>
    </row>
    <row>
      <c>
        <v>2612511</v>
      </c>
      <c>
        <v>1</v>
      </c>
      <c>
        <is>
          <t>MANİSA</t>
        </is>
      </c>
      <c>
        <v>ALAŞEHİR</v>
      </c>
      <c>
        <is>
          <t>OG Fideri</t>
        </is>
      </c>
      <c>
        <v>KEMALİYE DM (TR-1) 45-73-M00150_HatBaşıAyırıcı_89696990 M02_89696990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18.07.2023 08:51:40</t>
        </is>
      </c>
      <c>
        <is>
          <t>18.07.2023 13:17:44</t>
        </is>
      </c>
      <c>
        <v>4.434444444</v>
      </c>
      <c>
        <v>17</v>
      </c>
      <c>
        <v>264</v>
      </c>
      <c>
        <v>100</v>
      </c>
      <c>
        <v>28</v>
      </c>
      <c>
        <v>11</v>
      </c>
      <c>
        <v>19</v>
      </c>
      <c>
        <v>0</v>
      </c>
      <c>
        <v>0</v>
      </c>
      <c>
        <v>29.290515313824123</v>
      </c>
      <c>
        <v>211.49400881900235</v>
      </c>
      <c>
        <v>1398.0914153489118</v>
      </c>
      <c>
        <v>193.86585361005737</v>
      </c>
      <c>
        <v>189.95648480659565</v>
      </c>
      <c>
        <v>56.833798466354</v>
      </c>
      <c>
        <v>0</v>
      </c>
      <c>
        <v>0</v>
      </c>
      <c>
        <v>2079.5320763647455</v>
      </c>
    </row>
    <row>
      <c>
        <v>2612697</v>
      </c>
      <c>
        <v>1</v>
      </c>
      <c>
        <is>
          <t>İZMİR</t>
        </is>
      </c>
      <c>
        <v>BERGAMA</v>
      </c>
      <c>
        <is>
          <t>DM</t>
        </is>
      </c>
      <c>
        <v>BERGAMA İM-2 35-16-A00002_TR-147(TM-2/147) L10_2311757</v>
      </c>
      <c>
        <v>Şebeke Yenileme ve Kapasite Artışı Çalışması</v>
      </c>
      <c>
        <v>Dağıtım-OG</v>
      </c>
      <c>
        <v>Uzun</v>
      </c>
      <c>
        <v>Şebeke işletmecisi</v>
      </c>
      <c>
        <v>Bildirimli</v>
      </c>
      <c>
        <is>
          <t>18.07.2023 10:54:47</t>
        </is>
      </c>
      <c>
        <is>
          <t>18.07.2023 12:09:10</t>
        </is>
      </c>
      <c>
        <v>1.239722222</v>
      </c>
      <c>
        <v>0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11.42493305052854</v>
      </c>
      <c>
        <v>0</v>
      </c>
      <c>
        <v>0</v>
      </c>
      <c>
        <v>0</v>
      </c>
      <c>
        <v>11.42493305052854</v>
      </c>
    </row>
    <row>
      <c>
        <v>2612405</v>
      </c>
      <c>
        <v>1</v>
      </c>
      <c>
        <is>
          <t>İZMİR</t>
        </is>
      </c>
      <c>
        <v>ÇEŞME</v>
      </c>
      <c>
        <is>
          <t>OG Fideri</t>
        </is>
      </c>
      <c>
        <v>DM-2/8 BAŞKENT TR 35-18-L00588_ÇİFTLİK İ.M L03_72045735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18.07.2023 05:11:09</t>
        </is>
      </c>
      <c>
        <is>
          <t>18.07.2023 06:20:44</t>
        </is>
      </c>
      <c>
        <v>1.159722222</v>
      </c>
      <c>
        <v>0</v>
      </c>
      <c>
        <v>695</v>
      </c>
      <c>
        <v>0</v>
      </c>
      <c>
        <v>5</v>
      </c>
      <c>
        <v>0</v>
      </c>
      <c>
        <v>36</v>
      </c>
      <c>
        <v>0</v>
      </c>
      <c>
        <v>0</v>
      </c>
      <c>
        <v>0</v>
      </c>
      <c>
        <v>170.38168346043614</v>
      </c>
      <c>
        <v>0</v>
      </c>
      <c>
        <v>0.32056954329523024</v>
      </c>
      <c>
        <v>0</v>
      </c>
      <c>
        <v>28.59457112525624</v>
      </c>
      <c>
        <v>0</v>
      </c>
      <c>
        <v>0</v>
      </c>
      <c>
        <v>199.2968241289876</v>
      </c>
    </row>
    <row>
      <c>
        <v>2613324</v>
      </c>
      <c>
        <v>1</v>
      </c>
      <c>
        <is>
          <t>İZMİR</t>
        </is>
      </c>
      <c>
        <v>MENEMEN</v>
      </c>
      <c>
        <is>
          <t>Saha Dağıtım Kutusu (SDK)</t>
        </is>
      </c>
      <c>
        <v>ULUKENT DM-2/12 35-28-M00582_10481361 a1_5822929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18.07.2023 20:19:17</t>
        </is>
      </c>
      <c>
        <is>
          <t>18.07.2023 21:34:59</t>
        </is>
      </c>
      <c>
        <v>1.261666666</v>
      </c>
      <c>
        <v>0</v>
      </c>
      <c>
        <v>63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21.729323473449124</v>
      </c>
      <c>
        <v>0</v>
      </c>
      <c>
        <v>0</v>
      </c>
      <c>
        <v>0</v>
      </c>
      <c>
        <v>8.23403577822</v>
      </c>
      <c>
        <v>0</v>
      </c>
      <c>
        <v>0</v>
      </c>
      <c>
        <v>29.963359251669125</v>
      </c>
    </row>
    <row>
      <c>
        <v>2612634</v>
      </c>
      <c>
        <v>1</v>
      </c>
      <c>
        <is>
          <t>İZMİR</t>
        </is>
      </c>
      <c>
        <v>BEYDAĞ</v>
      </c>
      <c>
        <is>
          <t>DM</t>
        </is>
      </c>
      <c>
        <v>BEYDAĞ İM 35-32-A00001_BAKIR L03_2049979</v>
      </c>
      <c>
        <v>Manevra</v>
      </c>
      <c>
        <v>Dağıtım-OG</v>
      </c>
      <c>
        <v>Uzun</v>
      </c>
      <c>
        <v>Şebeke işletmecisi</v>
      </c>
      <c>
        <v>Bildirimsiz</v>
      </c>
      <c>
        <is>
          <t>18.07.2023 10:07:11</t>
        </is>
      </c>
      <c>
        <is>
          <t>18.07.2023 10:36:42</t>
        </is>
      </c>
      <c>
        <v>0.491944444</v>
      </c>
      <c>
        <v>0</v>
      </c>
      <c>
        <v>725</v>
      </c>
      <c>
        <v>1</v>
      </c>
      <c>
        <v>131</v>
      </c>
      <c>
        <v>9</v>
      </c>
      <c>
        <v>165</v>
      </c>
      <c>
        <v>0</v>
      </c>
      <c>
        <v>0</v>
      </c>
      <c>
        <v>0</v>
      </c>
      <c>
        <v>71.12518582341782</v>
      </c>
      <c>
        <v>0</v>
      </c>
      <c>
        <v>197.7076726858439</v>
      </c>
      <c>
        <v>51.907707767391244</v>
      </c>
      <c>
        <v>145.67499128223776</v>
      </c>
      <c>
        <v>0</v>
      </c>
      <c>
        <v>0</v>
      </c>
      <c>
        <v>466.41555755889067</v>
      </c>
    </row>
    <row>
      <c>
        <v>2613298</v>
      </c>
      <c>
        <v>1</v>
      </c>
      <c>
        <is>
          <t>İZMİR</t>
        </is>
      </c>
      <c>
        <v>ÖDEMİŞ</v>
      </c>
      <c>
        <is>
          <t>AG Fideri</t>
        </is>
      </c>
      <c>
        <v>IŞIK TR-1 35-15-L00366_A_56398780_56398780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18.07.2023 19:46:00</t>
        </is>
      </c>
      <c>
        <is>
          <t>19.07.2023 00:57:20</t>
        </is>
      </c>
      <c>
        <v>5.188888888</v>
      </c>
      <c>
        <v>0</v>
      </c>
      <c>
        <v>20</v>
      </c>
      <c>
        <v>0</v>
      </c>
      <c>
        <v>1</v>
      </c>
      <c>
        <v>0</v>
      </c>
      <c>
        <v>2</v>
      </c>
      <c>
        <v>0</v>
      </c>
      <c>
        <v>0</v>
      </c>
      <c>
        <v>0</v>
      </c>
      <c>
        <v>9.594068209013503</v>
      </c>
      <c>
        <v>0</v>
      </c>
      <c>
        <v>14.361134023599998</v>
      </c>
      <c>
        <v>0</v>
      </c>
      <c>
        <v>7.246945196866667</v>
      </c>
      <c>
        <v>0</v>
      </c>
      <c>
        <v>0</v>
      </c>
      <c>
        <v>31.20214742948017</v>
      </c>
    </row>
    <row>
      <c>
        <v>2612471</v>
      </c>
      <c>
        <v>1</v>
      </c>
      <c>
        <is>
          <t>MANİSA</t>
        </is>
      </c>
      <c>
        <v>DEMİRCİ</v>
      </c>
      <c>
        <is>
          <t>OG Fideri</t>
        </is>
      </c>
      <c>
        <v>ÇATALOLUK DM 45-74-M00227_HatBaşıAyırıcı_77952913 M05_77952913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18.07.2023 08:13:46</t>
        </is>
      </c>
      <c>
        <is>
          <t>18.07.2023 09:46:18</t>
        </is>
      </c>
      <c>
        <v>1.542222222</v>
      </c>
      <c>
        <v>0</v>
      </c>
      <c>
        <v>178</v>
      </c>
      <c>
        <v>0</v>
      </c>
      <c>
        <v>0</v>
      </c>
      <c>
        <v>0</v>
      </c>
      <c>
        <v>17</v>
      </c>
      <c>
        <v>0</v>
      </c>
      <c>
        <v>0</v>
      </c>
      <c>
        <v>0</v>
      </c>
      <c>
        <v>18.753857104268327</v>
      </c>
      <c>
        <v>0</v>
      </c>
      <c>
        <v>0</v>
      </c>
      <c>
        <v>0</v>
      </c>
      <c>
        <v>1.526662449671939</v>
      </c>
      <c>
        <v>0</v>
      </c>
      <c>
        <v>0</v>
      </c>
      <c>
        <v>20.280519553940266</v>
      </c>
    </row>
    <row>
      <c>
        <v>2612591</v>
      </c>
      <c>
        <v>1</v>
      </c>
      <c>
        <is>
          <t>İZMİR</t>
        </is>
      </c>
      <c>
        <v>TİRE</v>
      </c>
      <c>
        <is>
          <t>OG Fideri</t>
        </is>
      </c>
      <c>
        <v>GÖKÇEN İM 35-29-A00004_HatBaşıAyırıcı_53138636 L15_53138636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18.07.2023 09:24:08</t>
        </is>
      </c>
      <c>
        <is>
          <t>18.07.2023 11:28:44</t>
        </is>
      </c>
      <c>
        <v>2.076666666</v>
      </c>
      <c>
        <v>0</v>
      </c>
      <c>
        <v>5</v>
      </c>
      <c>
        <v>4</v>
      </c>
      <c>
        <v>7</v>
      </c>
      <c>
        <v>3</v>
      </c>
      <c>
        <v>10</v>
      </c>
      <c>
        <v>0</v>
      </c>
      <c>
        <v>0</v>
      </c>
      <c>
        <v>0</v>
      </c>
      <c>
        <v>4.59769596444369</v>
      </c>
      <c>
        <v>188.12125228918967</v>
      </c>
      <c>
        <v>46.87267388630294</v>
      </c>
      <c>
        <v>87.3040216929218</v>
      </c>
      <c>
        <v>79.68595503876486</v>
      </c>
      <c>
        <v>0</v>
      </c>
      <c>
        <v>0</v>
      </c>
      <c>
        <v>406.581598871623</v>
      </c>
    </row>
    <row>
      <c>
        <v>2613132</v>
      </c>
      <c>
        <v>1</v>
      </c>
      <c>
        <is>
          <t>İZMİR</t>
        </is>
      </c>
      <c>
        <v>KONAK</v>
      </c>
      <c>
        <is>
          <t>Kullanıcı Bağlantı Hattı</t>
        </is>
      </c>
      <c>
        <v>K-3278 35-01-K03278_911277240_911277240</v>
      </c>
      <c>
        <v>AG Box / Sdk Abone Çıkış Sigorta Atığı</v>
      </c>
      <c>
        <v>Dağıtım-AG</v>
      </c>
      <c>
        <v>Uzun</v>
      </c>
      <c>
        <v>Şebeke işletmecisi</v>
      </c>
      <c>
        <v>Bildirimsiz</v>
      </c>
      <c>
        <is>
          <t>18.07.2023 17:15:18</t>
        </is>
      </c>
      <c>
        <is>
          <t>18.07.2023 18:32:32</t>
        </is>
      </c>
      <c>
        <v>1.287222222</v>
      </c>
      <c>
        <v>0</v>
      </c>
      <c>
        <v>26</v>
      </c>
      <c>
        <v>0</v>
      </c>
      <c>
        <v>0</v>
      </c>
      <c>
        <v>0</v>
      </c>
      <c>
        <v>6</v>
      </c>
      <c>
        <v>0</v>
      </c>
      <c>
        <v>0</v>
      </c>
      <c>
        <v>0</v>
      </c>
      <c>
        <v>16.61636289053909</v>
      </c>
      <c>
        <v>0</v>
      </c>
      <c>
        <v>0</v>
      </c>
      <c>
        <v>0</v>
      </c>
      <c>
        <v>11.04985359092191</v>
      </c>
      <c>
        <v>0</v>
      </c>
      <c>
        <v>0</v>
      </c>
      <c>
        <v>27.666216481461</v>
      </c>
    </row>
    <row>
      <c>
        <v>2613032</v>
      </c>
      <c>
        <v>1</v>
      </c>
      <c>
        <is>
          <t>İZMİR</t>
        </is>
      </c>
      <c>
        <v>BERGAMA</v>
      </c>
      <c>
        <is>
          <t>DM</t>
        </is>
      </c>
      <c>
        <v>AŞAĞIKIRIKLAR DM 35-16-M00448_AŞAĞIKIRIKLAR M06_2334651</v>
      </c>
      <c>
        <v>OG Atlama Arızası</v>
      </c>
      <c>
        <v>Dağıtım-OG</v>
      </c>
      <c>
        <v>Uzun</v>
      </c>
      <c>
        <v>Şebeke işletmecisi</v>
      </c>
      <c>
        <v>Bildirimsiz</v>
      </c>
      <c>
        <is>
          <t>18.07.2023 15:25:27</t>
        </is>
      </c>
      <c>
        <is>
          <t>18.07.2023 21:39:49</t>
        </is>
      </c>
      <c>
        <v>6.239444444</v>
      </c>
      <c>
        <v>0</v>
      </c>
      <c>
        <v>230</v>
      </c>
      <c>
        <v>0</v>
      </c>
      <c>
        <v>37</v>
      </c>
      <c>
        <v>1</v>
      </c>
      <c>
        <v>40</v>
      </c>
      <c>
        <v>1</v>
      </c>
      <c>
        <v>0</v>
      </c>
      <c>
        <v>0</v>
      </c>
      <c>
        <v>330.18672348983654</v>
      </c>
      <c>
        <v>0</v>
      </c>
      <c>
        <v>634.2433843537623</v>
      </c>
      <c>
        <v>11.460789897262224</v>
      </c>
      <c>
        <v>259.357527794069</v>
      </c>
      <c>
        <v>9.673825416911587</v>
      </c>
      <c>
        <v>0</v>
      </c>
      <c>
        <v>1244.9222509518415</v>
      </c>
    </row>
    <row>
      <c>
        <v>2612926</v>
      </c>
      <c>
        <v>1</v>
      </c>
      <c>
        <is>
          <t>İZMİR</t>
        </is>
      </c>
      <c>
        <v>BORNOVA</v>
      </c>
      <c>
        <is>
          <t>OG Fideri</t>
        </is>
      </c>
      <c>
        <v>M-1621 35-02-M01621_M-1629 M06_2102203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18.07.2023 14:04:35</t>
        </is>
      </c>
      <c>
        <is>
          <t>18.07.2023 14:33:04</t>
        </is>
      </c>
      <c>
        <v>0.474722222</v>
      </c>
      <c>
        <v>0</v>
      </c>
      <c>
        <v>248</v>
      </c>
      <c>
        <v>0</v>
      </c>
      <c>
        <v>0</v>
      </c>
      <c>
        <v>2</v>
      </c>
      <c>
        <v>339</v>
      </c>
      <c>
        <v>0</v>
      </c>
      <c>
        <v>14</v>
      </c>
      <c>
        <v>0</v>
      </c>
      <c>
        <v>35.381336875029746</v>
      </c>
      <c>
        <v>0</v>
      </c>
      <c>
        <v>0</v>
      </c>
      <c>
        <v>71.98834763157744</v>
      </c>
      <c>
        <v>397.43002573321763</v>
      </c>
      <c>
        <v>0</v>
      </c>
      <c>
        <v>237.33743861349032</v>
      </c>
      <c>
        <v>742.1371488533151</v>
      </c>
    </row>
    <row>
      <c>
        <v>2612428</v>
      </c>
      <c>
        <v>1</v>
      </c>
      <c>
        <is>
          <t>İZMİR</t>
        </is>
      </c>
      <c>
        <v>BAYRAKLI</v>
      </c>
      <c>
        <is>
          <t>AG Fideri</t>
        </is>
      </c>
      <c>
        <v>K-2530 35-02-K02530_C_56370598_56370598</v>
      </c>
      <c>
        <v>AG Pano Arızası</v>
      </c>
      <c>
        <v>Dağıtım-AG</v>
      </c>
      <c>
        <v>Uzun</v>
      </c>
      <c>
        <v>Şebeke işletmecisi</v>
      </c>
      <c>
        <v>Bildirimsiz</v>
      </c>
      <c>
        <is>
          <t>18.07.2023 06:43:36</t>
        </is>
      </c>
      <c>
        <is>
          <t>18.07.2023 08:00:48</t>
        </is>
      </c>
      <c>
        <v>1.286666666</v>
      </c>
      <c>
        <v>0</v>
      </c>
      <c>
        <v>86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21.433530811851096</v>
      </c>
      <c>
        <v>0</v>
      </c>
      <c>
        <v>0</v>
      </c>
      <c>
        <v>0</v>
      </c>
      <c>
        <v>0.31954587056300404</v>
      </c>
      <c>
        <v>0</v>
      </c>
      <c>
        <v>0</v>
      </c>
      <c>
        <v>21.7530766824141</v>
      </c>
    </row>
    <row>
      <c>
        <v>2612820</v>
      </c>
      <c>
        <v>1</v>
      </c>
      <c>
        <is>
          <t>İZMİR</t>
        </is>
      </c>
      <c>
        <v>BAYRAKLI</v>
      </c>
      <c>
        <is>
          <t>Saha Dağıtım Kutusu (SDK)</t>
        </is>
      </c>
      <c>
        <v>K-941 35-02-K00941_7402394 e2b_5841154</v>
      </c>
      <c>
        <v>AG Box / Sdk Giriş Sigorta Atığı</v>
      </c>
      <c>
        <v>Dağıtım-AG</v>
      </c>
      <c>
        <v>Uzun</v>
      </c>
      <c>
        <v>Şebeke işletmecisi</v>
      </c>
      <c>
        <v>Bildirimsiz</v>
      </c>
      <c>
        <is>
          <t>18.07.2023 12:22:11</t>
        </is>
      </c>
      <c>
        <is>
          <t>18.07.2023 15:00:08</t>
        </is>
      </c>
      <c>
        <v>2.6325</v>
      </c>
      <c>
        <v>0</v>
      </c>
      <c>
        <v>44</v>
      </c>
      <c>
        <v>0</v>
      </c>
      <c>
        <v>0</v>
      </c>
      <c>
        <v>0</v>
      </c>
      <c>
        <v>10</v>
      </c>
      <c>
        <v>0</v>
      </c>
      <c>
        <v>0</v>
      </c>
      <c>
        <v>0</v>
      </c>
      <c>
        <v>31.61126299732786</v>
      </c>
      <c>
        <v>0</v>
      </c>
      <c>
        <v>0</v>
      </c>
      <c>
        <v>0</v>
      </c>
      <c>
        <v>28.40238206021416</v>
      </c>
      <c>
        <v>0</v>
      </c>
      <c>
        <v>0</v>
      </c>
      <c>
        <v>60.01364505754202</v>
      </c>
    </row>
    <row>
      <c>
        <v>2612577</v>
      </c>
      <c>
        <v>1</v>
      </c>
      <c>
        <is>
          <t>İZMİR</t>
        </is>
      </c>
      <c>
        <v>FOÇA</v>
      </c>
      <c>
        <is>
          <t>Kullanıcı Bağlantı Hattı</t>
        </is>
      </c>
      <c>
        <v>FOÇA TR-39 35-23-L00039_950422474_950422474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18.07.2023 09:24:09</t>
        </is>
      </c>
      <c>
        <is>
          <t>18.07.2023 15:48:35</t>
        </is>
      </c>
      <c>
        <v>6.407222222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1.747600801314627</v>
      </c>
      <c>
        <v>0</v>
      </c>
      <c>
        <v>0</v>
      </c>
      <c>
        <v>0</v>
      </c>
      <c>
        <v>0</v>
      </c>
      <c>
        <v>0</v>
      </c>
      <c>
        <v>0</v>
      </c>
      <c>
        <v>1.747600801314627</v>
      </c>
    </row>
    <row>
      <c>
        <v>2613218</v>
      </c>
      <c>
        <v>1</v>
      </c>
      <c>
        <is>
          <t>İZMİR</t>
        </is>
      </c>
      <c>
        <v>TİRE</v>
      </c>
      <c>
        <is>
          <t>DM</t>
        </is>
      </c>
      <c>
        <v>TİRE İM-DM-1 35-29-A00001_YENİÇİFTLİK M18_2312218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18.07.2023 18:47:40</t>
        </is>
      </c>
      <c>
        <is>
          <t>18.07.2023 18:56:21</t>
        </is>
      </c>
      <c>
        <v>0.144722222</v>
      </c>
      <c>
        <v>1</v>
      </c>
      <c>
        <v>4</v>
      </c>
      <c>
        <v>68</v>
      </c>
      <c>
        <v>334</v>
      </c>
      <c>
        <v>27</v>
      </c>
      <c>
        <v>63</v>
      </c>
      <c>
        <v>0</v>
      </c>
      <c>
        <v>0</v>
      </c>
      <c>
        <v>0.12246544099184961</v>
      </c>
      <c>
        <v>0.637366596059057</v>
      </c>
      <c>
        <v>175.95844219269765</v>
      </c>
      <c>
        <v>332.6771245464451</v>
      </c>
      <c>
        <v>26.628758998079608</v>
      </c>
      <c>
        <v>53.95365186558908</v>
      </c>
      <c>
        <v>0</v>
      </c>
      <c>
        <v>0</v>
      </c>
      <c>
        <v>589.9778096398624</v>
      </c>
    </row>
    <row>
      <c>
        <v>2612677</v>
      </c>
      <c>
        <v>1</v>
      </c>
      <c>
        <is>
          <t>MANİSA</t>
        </is>
      </c>
      <c>
        <v>KULA</v>
      </c>
      <c>
        <is>
          <t>KÖK</t>
        </is>
      </c>
      <c>
        <v>SANDAL TR-1 KÖK 45-77-M00007_KULA İM M01_2330692</v>
      </c>
      <c>
        <v>Şebeke Bakım Çalışması</v>
      </c>
      <c>
        <v>Dağıtım-OG</v>
      </c>
      <c>
        <v>Uzun</v>
      </c>
      <c>
        <v>Şebeke işletmecisi</v>
      </c>
      <c>
        <v>Bildirimli</v>
      </c>
      <c>
        <is>
          <t>18.07.2023 10:40:08</t>
        </is>
      </c>
      <c>
        <is>
          <t>18.07.2023 15:33:32</t>
        </is>
      </c>
      <c>
        <v>4.89</v>
      </c>
      <c>
        <v>0</v>
      </c>
      <c>
        <v>561</v>
      </c>
      <c>
        <v>0</v>
      </c>
      <c>
        <v>3</v>
      </c>
      <c>
        <v>0</v>
      </c>
      <c>
        <v>58</v>
      </c>
      <c>
        <v>0</v>
      </c>
      <c>
        <v>0</v>
      </c>
      <c>
        <v>0</v>
      </c>
      <c>
        <v>394.5256177106149</v>
      </c>
      <c>
        <v>0</v>
      </c>
      <c>
        <v>6.022876074303736</v>
      </c>
      <c>
        <v>0</v>
      </c>
      <c>
        <v>121.86496993074412</v>
      </c>
      <c>
        <v>0</v>
      </c>
      <c>
        <v>0</v>
      </c>
      <c>
        <v>522.4134637156627</v>
      </c>
    </row>
    <row>
      <c>
        <v>2612955</v>
      </c>
      <c>
        <v>1</v>
      </c>
      <c>
        <is>
          <t>İZMİR</t>
        </is>
      </c>
      <c>
        <v>GAZİEMİR</v>
      </c>
      <c>
        <is>
          <t>OG Fideri</t>
        </is>
      </c>
      <c>
        <v>K-3021 35-08-K03021_TRAFO K03_42553517</v>
      </c>
      <c>
        <v>Plansız Kesinti / Müdahale</v>
      </c>
      <c>
        <v>Dağıtım-OG</v>
      </c>
      <c>
        <v>Uzun</v>
      </c>
      <c>
        <v>Şebeke işletmecisi</v>
      </c>
      <c>
        <v>Bildirimsiz</v>
      </c>
      <c>
        <is>
          <t>18.07.2023 14:22:50</t>
        </is>
      </c>
      <c>
        <is>
          <t>18.07.2023 14:34:12</t>
        </is>
      </c>
      <c>
        <v>0.189444444</v>
      </c>
      <c>
        <v>0</v>
      </c>
      <c>
        <v>363</v>
      </c>
      <c>
        <v>0</v>
      </c>
      <c>
        <v>0</v>
      </c>
      <c>
        <v>0</v>
      </c>
      <c>
        <v>19</v>
      </c>
      <c>
        <v>0</v>
      </c>
      <c>
        <v>0</v>
      </c>
      <c>
        <v>0</v>
      </c>
      <c>
        <v>21.703078039127575</v>
      </c>
      <c>
        <v>0</v>
      </c>
      <c>
        <v>0</v>
      </c>
      <c>
        <v>0</v>
      </c>
      <c>
        <v>15.15876056885881</v>
      </c>
      <c>
        <v>0</v>
      </c>
      <c>
        <v>0</v>
      </c>
      <c>
        <v>36.861838607986385</v>
      </c>
    </row>
    <row>
      <c>
        <v>2612600</v>
      </c>
      <c>
        <v>1</v>
      </c>
      <c>
        <is>
          <t>İZMİR</t>
        </is>
      </c>
      <c>
        <v>TORBALI</v>
      </c>
      <c>
        <is>
          <t>OG Fideri</t>
        </is>
      </c>
      <c>
        <v>EĞERCİ TR-1 35-26-L00167_DIREK TIPI TRAFO HUCRESI H01_2040538</v>
      </c>
      <c>
        <v>Şebeke Yenileme ve Kapasite Artışı Çalışması</v>
      </c>
      <c>
        <v>Dağıtım-OG</v>
      </c>
      <c>
        <v>Uzun</v>
      </c>
      <c>
        <v>Şebeke işletmecisi</v>
      </c>
      <c>
        <v>Bildirimli</v>
      </c>
      <c>
        <is>
          <t>18.07.2023 09:41:19</t>
        </is>
      </c>
      <c>
        <is>
          <t>18.07.2023 19:36:09</t>
        </is>
      </c>
      <c>
        <v>9.913888888</v>
      </c>
      <c>
        <v>0</v>
      </c>
      <c>
        <v>117</v>
      </c>
      <c>
        <v>0</v>
      </c>
      <c>
        <v>18</v>
      </c>
      <c>
        <v>0</v>
      </c>
      <c>
        <v>17</v>
      </c>
      <c>
        <v>0</v>
      </c>
      <c>
        <v>0</v>
      </c>
      <c>
        <v>0</v>
      </c>
      <c>
        <v>309.04686037995424</v>
      </c>
      <c>
        <v>0</v>
      </c>
      <c>
        <v>950.3197338695007</v>
      </c>
      <c>
        <v>0</v>
      </c>
      <c>
        <v>258.42353437655225</v>
      </c>
      <c>
        <v>0</v>
      </c>
      <c>
        <v>0</v>
      </c>
      <c>
        <v>1517.7901286260071</v>
      </c>
    </row>
    <row>
      <c>
        <v>2613456</v>
      </c>
      <c>
        <v>1</v>
      </c>
      <c>
        <is>
          <t>MANİSA</t>
        </is>
      </c>
      <c>
        <v>SALİHLİ</v>
      </c>
      <c>
        <is>
          <t>OG Fideri</t>
        </is>
      </c>
      <c>
        <v>DURASILLI TARIMSAL SULAMA-10 TR 45-78-M00995_DIREK TIPI TRAFO HUCRESI H01_2111776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18.07.2023 21:39:47</t>
        </is>
      </c>
      <c>
        <is>
          <t>19.07.2023 00:02:01</t>
        </is>
      </c>
      <c>
        <v>2.370555555</v>
      </c>
      <c>
        <v>0</v>
      </c>
      <c>
        <v>0</v>
      </c>
      <c>
        <v>0</v>
      </c>
      <c>
        <v>8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64.40716637269378</v>
      </c>
      <c>
        <v>0</v>
      </c>
      <c>
        <v>0.6873519852826668</v>
      </c>
      <c>
        <v>0</v>
      </c>
      <c>
        <v>0</v>
      </c>
      <c>
        <v>65.09451835797644</v>
      </c>
    </row>
    <row>
      <c>
        <v>2612792</v>
      </c>
      <c>
        <v>1</v>
      </c>
      <c>
        <is>
          <t>MANİSA</t>
        </is>
      </c>
      <c>
        <v>SALİHLİ</v>
      </c>
      <c>
        <is>
          <t>Dağıtım Transformatörü</t>
        </is>
      </c>
      <c>
        <v>SART TR-1 KÖK 45-78-M00168_45-78-M00168_81491805</v>
      </c>
      <c>
        <v>AG Atlama Kopuğu</v>
      </c>
      <c>
        <v>Dağıtım-AG</v>
      </c>
      <c>
        <v>Uzun</v>
      </c>
      <c>
        <v>Şebeke işletmecisi</v>
      </c>
      <c>
        <v>Bildirimsiz</v>
      </c>
      <c>
        <is>
          <t>18.07.2023 12:04:50</t>
        </is>
      </c>
      <c>
        <is>
          <t>18.07.2023 13:30:17</t>
        </is>
      </c>
      <c>
        <v>1.424166666</v>
      </c>
      <c>
        <v>0</v>
      </c>
      <c>
        <v>28</v>
      </c>
      <c>
        <v>0</v>
      </c>
      <c>
        <v>9</v>
      </c>
      <c>
        <v>0</v>
      </c>
      <c>
        <v>9</v>
      </c>
      <c>
        <v>0</v>
      </c>
      <c>
        <v>0</v>
      </c>
      <c>
        <v>0</v>
      </c>
      <c>
        <v>7.5056045398114755</v>
      </c>
      <c>
        <v>0</v>
      </c>
      <c>
        <v>22.849769570517083</v>
      </c>
      <c>
        <v>0</v>
      </c>
      <c>
        <v>8.215401093846983</v>
      </c>
      <c>
        <v>0</v>
      </c>
      <c>
        <v>0</v>
      </c>
      <c>
        <v>38.57077520417554</v>
      </c>
    </row>
    <row>
      <c>
        <v>2612746</v>
      </c>
      <c>
        <v>1</v>
      </c>
      <c>
        <is>
          <t>İZMİR</t>
        </is>
      </c>
      <c>
        <v>TORBALI</v>
      </c>
      <c>
        <is>
          <t>TM Fideri</t>
        </is>
      </c>
      <c>
        <v>ARSLANLAR TM 35-26-A00004_PANCAR M24_2307686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18.07.2023 11:43:30</t>
        </is>
      </c>
      <c>
        <is>
          <t>18.07.2023 12:24:28</t>
        </is>
      </c>
      <c>
        <v>0.682777777</v>
      </c>
      <c>
        <v>1</v>
      </c>
      <c>
        <v>273</v>
      </c>
      <c>
        <v>4</v>
      </c>
      <c>
        <v>53</v>
      </c>
      <c>
        <v>41</v>
      </c>
      <c>
        <v>80</v>
      </c>
      <c>
        <v>32</v>
      </c>
      <c>
        <v>2</v>
      </c>
      <c>
        <v>0.4080760958232963</v>
      </c>
      <c>
        <v>49.73941385787388</v>
      </c>
      <c>
        <v>53.98314223973972</v>
      </c>
      <c>
        <v>169.52449880476613</v>
      </c>
      <c>
        <v>588.4886411768085</v>
      </c>
      <c>
        <v>226.71259523092496</v>
      </c>
      <c>
        <v>7001.391117741654</v>
      </c>
      <c>
        <v>121.03496785599589</v>
      </c>
      <c>
        <v>8211.282453003587</v>
      </c>
    </row>
    <row>
      <c>
        <v>2613496</v>
      </c>
      <c>
        <v>1</v>
      </c>
      <c>
        <is>
          <t>İZMİR</t>
        </is>
      </c>
      <c>
        <v>BAYINDIR</v>
      </c>
      <c>
        <is>
          <t>AG Fideri</t>
        </is>
      </c>
      <c>
        <v>ELİFLİ TR-1 35-20-L00107_D_56407341_56407341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18.07.2023 22:13:37</t>
        </is>
      </c>
      <c>
        <is>
          <t>19.07.2023 02:31:07</t>
        </is>
      </c>
      <c>
        <v>4.291666666</v>
      </c>
      <c>
        <v>0</v>
      </c>
      <c>
        <v>44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24.27458609126473</v>
      </c>
      <c>
        <v>0</v>
      </c>
      <c>
        <v>0</v>
      </c>
      <c>
        <v>0</v>
      </c>
      <c>
        <v>2.6172960889574792</v>
      </c>
      <c>
        <v>0</v>
      </c>
      <c>
        <v>0</v>
      </c>
      <c>
        <v>26.89188218022221</v>
      </c>
    </row>
    <row>
      <c>
        <v>2612500</v>
      </c>
      <c>
        <v>1</v>
      </c>
      <c>
        <is>
          <t>İZMİR</t>
        </is>
      </c>
      <c>
        <v>FOÇA</v>
      </c>
      <c>
        <is>
          <t>OG Fideri</t>
        </is>
      </c>
      <c>
        <v>YENİ FOÇA TR-2 35-23-M00002_TR-9 M01_66039430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18.07.2023 08:43:10</t>
        </is>
      </c>
      <c>
        <is>
          <t>18.07.2023 10:10:53</t>
        </is>
      </c>
      <c>
        <v>1.461944444</v>
      </c>
      <c>
        <v>0</v>
      </c>
      <c>
        <v>868</v>
      </c>
      <c>
        <v>0</v>
      </c>
      <c>
        <v>0</v>
      </c>
      <c>
        <v>0</v>
      </c>
      <c>
        <v>73</v>
      </c>
      <c>
        <v>0</v>
      </c>
      <c>
        <v>0</v>
      </c>
      <c>
        <v>0</v>
      </c>
      <c>
        <v>257.4622619471928</v>
      </c>
      <c>
        <v>0</v>
      </c>
      <c>
        <v>0</v>
      </c>
      <c>
        <v>0</v>
      </c>
      <c>
        <v>270.5821583776947</v>
      </c>
      <c>
        <v>0</v>
      </c>
      <c>
        <v>0</v>
      </c>
      <c>
        <v>528.0444203248876</v>
      </c>
    </row>
    <row>
      <c>
        <v>2612522</v>
      </c>
      <c>
        <v>2</v>
      </c>
      <c>
        <is>
          <t>MANİSA</t>
        </is>
      </c>
      <c>
        <v>ŞEHZADELER</v>
      </c>
      <c>
        <is>
          <t>Dağıtım Transformatörü</t>
        </is>
      </c>
      <c>
        <v>YENİKÖY TR-2 45-71-M01045_45-71-M01045_2362856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18.07.2023 12:57:18</t>
        </is>
      </c>
      <c>
        <is>
          <t>18.07.2023 13:14:01</t>
        </is>
      </c>
      <c>
        <v>0.278611111</v>
      </c>
      <c>
        <v>0</v>
      </c>
      <c>
        <v>159</v>
      </c>
      <c>
        <v>0</v>
      </c>
      <c>
        <v>8</v>
      </c>
      <c>
        <v>0</v>
      </c>
      <c>
        <v>32</v>
      </c>
      <c>
        <v>0</v>
      </c>
      <c>
        <v>0</v>
      </c>
      <c>
        <v>0</v>
      </c>
      <c>
        <v>10.33416844318601</v>
      </c>
      <c>
        <v>0</v>
      </c>
      <c>
        <v>8.617381622080567</v>
      </c>
      <c>
        <v>0</v>
      </c>
      <c>
        <v>6.48223993576385</v>
      </c>
      <c>
        <v>0</v>
      </c>
      <c>
        <v>0</v>
      </c>
      <c>
        <v>25.433790001030427</v>
      </c>
    </row>
    <row>
      <c>
        <v>2612892</v>
      </c>
      <c>
        <v>1</v>
      </c>
      <c>
        <is>
          <t>İZMİR</t>
        </is>
      </c>
      <c>
        <v>BAYINDIR</v>
      </c>
      <c>
        <is>
          <t>Dağıtım Transformatörü</t>
        </is>
      </c>
      <c>
        <v>HASKÖY TR-2 35-20-L00207_35-20-L00207_2367748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18.07.2023 13:27:34</t>
        </is>
      </c>
      <c>
        <is>
          <t>18.07.2023 14:22:11</t>
        </is>
      </c>
      <c>
        <v>0.910277777</v>
      </c>
      <c>
        <v>0</v>
      </c>
      <c>
        <v>69</v>
      </c>
      <c>
        <v>0</v>
      </c>
      <c>
        <v>2</v>
      </c>
      <c>
        <v>0</v>
      </c>
      <c>
        <v>10</v>
      </c>
      <c>
        <v>0</v>
      </c>
      <c>
        <v>0</v>
      </c>
      <c>
        <v>0</v>
      </c>
      <c>
        <v>22.936019715055508</v>
      </c>
      <c>
        <v>0</v>
      </c>
      <c>
        <v>7.409502960756378</v>
      </c>
      <c>
        <v>0</v>
      </c>
      <c>
        <v>10.943213387841094</v>
      </c>
      <c>
        <v>0</v>
      </c>
      <c>
        <v>0</v>
      </c>
      <c>
        <v>41.288736063652976</v>
      </c>
    </row>
    <row>
      <c>
        <v>2612460</v>
      </c>
      <c>
        <v>1</v>
      </c>
      <c>
        <is>
          <t>MANİSA</t>
        </is>
      </c>
      <c>
        <v>ŞEHZADELER</v>
      </c>
      <c>
        <is>
          <t>OG Fideri</t>
        </is>
      </c>
      <c>
        <v>KARGIN KÖK 45-71-M00095_HatBaşıAyırıcı_53135193 M07_53135193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18.07.2023 07:47:37</t>
        </is>
      </c>
      <c>
        <is>
          <t>18.07.2023 11:58:17</t>
        </is>
      </c>
      <c>
        <v>4.177777777</v>
      </c>
      <c>
        <v>0</v>
      </c>
      <c>
        <v>1</v>
      </c>
      <c>
        <v>0</v>
      </c>
      <c>
        <v>14</v>
      </c>
      <c>
        <v>0</v>
      </c>
      <c>
        <v>2</v>
      </c>
      <c>
        <v>0</v>
      </c>
      <c>
        <v>0</v>
      </c>
      <c>
        <v>0</v>
      </c>
      <c>
        <v>50.52016259566664</v>
      </c>
      <c>
        <v>0</v>
      </c>
      <c>
        <v>128.56114293461377</v>
      </c>
      <c>
        <v>0</v>
      </c>
      <c>
        <v>9.022249802206483</v>
      </c>
      <c>
        <v>0</v>
      </c>
      <c>
        <v>0</v>
      </c>
      <c>
        <v>188.1035553324869</v>
      </c>
    </row>
    <row>
      <c>
        <v>2613041</v>
      </c>
      <c>
        <v>1</v>
      </c>
      <c>
        <is>
          <t>MANİSA</t>
        </is>
      </c>
      <c>
        <v>TURGUTLU</v>
      </c>
      <c>
        <is>
          <t>AG Fideri</t>
        </is>
      </c>
      <c>
        <v>AKÇAPINAR TR-1 45-83-L00438_C_56389397_56389397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18.07.2023 15:34:17</t>
        </is>
      </c>
      <c>
        <is>
          <t>18.07.2023 17:37:08</t>
        </is>
      </c>
      <c>
        <v>2.0475</v>
      </c>
      <c>
        <v>0</v>
      </c>
      <c>
        <v>3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1.4890889158281324</v>
      </c>
      <c>
        <v>0</v>
      </c>
      <c>
        <v>0</v>
      </c>
      <c>
        <v>0</v>
      </c>
      <c>
        <v>1.7684056131430328</v>
      </c>
      <c>
        <v>0</v>
      </c>
      <c>
        <v>0</v>
      </c>
      <c>
        <v>3.257494528971165</v>
      </c>
    </row>
    <row>
      <c>
        <v>2612849</v>
      </c>
      <c>
        <v>1</v>
      </c>
      <c>
        <is>
          <t>İZMİR</t>
        </is>
      </c>
      <c>
        <v>DİKİLİ</v>
      </c>
      <c>
        <is>
          <t>Kullanıcı Bağlantı Hattı</t>
        </is>
      </c>
      <c>
        <v>TR-10 (M-710) 35-30-M00710_955296922_955296922</v>
      </c>
      <c>
        <v>AG Branşman Yeraltı Kablo Arızası</v>
      </c>
      <c>
        <v>Dağıtım-AG</v>
      </c>
      <c>
        <v>Uzun</v>
      </c>
      <c>
        <v>Şebeke işletmecisi</v>
      </c>
      <c>
        <v>Bildirimsiz</v>
      </c>
      <c>
        <is>
          <t>18.07.2023 12:45:19</t>
        </is>
      </c>
      <c>
        <is>
          <t>18.07.2023 14:31:50</t>
        </is>
      </c>
      <c>
        <v>1.775277777</v>
      </c>
      <c>
        <v>0</v>
      </c>
      <c>
        <v>20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8.269711089962126</v>
      </c>
      <c>
        <v>0</v>
      </c>
      <c>
        <v>0</v>
      </c>
      <c>
        <v>0</v>
      </c>
      <c>
        <v>0</v>
      </c>
      <c>
        <v>0</v>
      </c>
      <c>
        <v>0</v>
      </c>
      <c>
        <v>8.269711089962126</v>
      </c>
    </row>
    <row>
      <c>
        <v>2613370</v>
      </c>
      <c>
        <v>1</v>
      </c>
      <c>
        <is>
          <t>MANİSA</t>
        </is>
      </c>
      <c>
        <v>ŞEHZADELER</v>
      </c>
      <c>
        <is>
          <t>OG Fideri</t>
        </is>
      </c>
      <c>
        <v>YENİ HARMANDALI TR-2 45-71-M00892_DIREK TIPI TRAFO HUCRESI H01_2084264</v>
      </c>
      <c>
        <v>OG Ayırıcı Arızası</v>
      </c>
      <c>
        <v>Dağıtım-OG</v>
      </c>
      <c>
        <v>Uzun</v>
      </c>
      <c>
        <v>Şebeke işletmecisi</v>
      </c>
      <c>
        <v>Bildirimsiz</v>
      </c>
      <c>
        <is>
          <t>18.07.2023 17:42:05</t>
        </is>
      </c>
      <c>
        <is>
          <t>19.07.2023 01:50:41</t>
        </is>
      </c>
      <c>
        <v>8.143333333</v>
      </c>
      <c>
        <v>0</v>
      </c>
      <c>
        <v>9</v>
      </c>
      <c>
        <v>0</v>
      </c>
      <c>
        <v>7</v>
      </c>
      <c>
        <v>0</v>
      </c>
      <c>
        <v>2</v>
      </c>
      <c>
        <v>0</v>
      </c>
      <c>
        <v>0</v>
      </c>
      <c>
        <v>0</v>
      </c>
      <c>
        <v>16.190852237656873</v>
      </c>
      <c>
        <v>0</v>
      </c>
      <c>
        <v>309.89683261622497</v>
      </c>
      <c>
        <v>0</v>
      </c>
      <c>
        <v>2.0548144808551467</v>
      </c>
      <c>
        <v>0</v>
      </c>
      <c>
        <v>0</v>
      </c>
      <c>
        <v>328.142499334737</v>
      </c>
    </row>
    <row>
      <c>
        <v>2613227</v>
      </c>
      <c>
        <v>1</v>
      </c>
      <c>
        <is>
          <t>MANİSA</t>
        </is>
      </c>
      <c>
        <v>GÖLMARMARA</v>
      </c>
      <c>
        <is>
          <t>AG Fideri</t>
        </is>
      </c>
      <c>
        <v>GÖLMARMARA TR-12 45-85-L00012_D_56402568_56402568</v>
      </c>
      <c>
        <v>AG Tel Kopuğu</v>
      </c>
      <c>
        <v>Dağıtım-AG</v>
      </c>
      <c>
        <v>Uzun</v>
      </c>
      <c>
        <v>Şebeke işletmecisi</v>
      </c>
      <c>
        <v>Bildirimsiz</v>
      </c>
      <c>
        <is>
          <t>18.07.2023 18:58:41</t>
        </is>
      </c>
      <c>
        <is>
          <t>18.07.2023 21:11:09</t>
        </is>
      </c>
      <c>
        <v>2.207777777</v>
      </c>
      <c>
        <v>0</v>
      </c>
      <c>
        <v>92</v>
      </c>
      <c>
        <v>0</v>
      </c>
      <c>
        <v>1</v>
      </c>
      <c>
        <v>0</v>
      </c>
      <c>
        <v>29</v>
      </c>
      <c>
        <v>0</v>
      </c>
      <c>
        <v>0</v>
      </c>
      <c>
        <v>0</v>
      </c>
      <c>
        <v>46.200640942608324</v>
      </c>
      <c>
        <v>0</v>
      </c>
      <c>
        <v>0</v>
      </c>
      <c>
        <v>0</v>
      </c>
      <c>
        <v>52.80105232291102</v>
      </c>
      <c>
        <v>0</v>
      </c>
      <c>
        <v>0</v>
      </c>
      <c>
        <v>99.00169326551935</v>
      </c>
    </row>
    <row>
      <c>
        <v>2612729</v>
      </c>
      <c>
        <v>1</v>
      </c>
      <c>
        <is>
          <t>İZMİR</t>
        </is>
      </c>
      <c>
        <v>ÇİĞLİ</v>
      </c>
      <c>
        <is>
          <t>AG Fideri</t>
        </is>
      </c>
      <c>
        <v>K-1954 35-09-K01954_C_56380285_56380285</v>
      </c>
      <c>
        <v>AG Hatta Ağaç Kesimi</v>
      </c>
      <c>
        <v>Dağıtım-AG</v>
      </c>
      <c>
        <v>Uzun</v>
      </c>
      <c>
        <v>Şebeke işletmecisi</v>
      </c>
      <c>
        <v>Bildirimsiz</v>
      </c>
      <c>
        <is>
          <t>18.07.2023 11:28:35</t>
        </is>
      </c>
      <c>
        <is>
          <t>18.07.2023 13:31:21</t>
        </is>
      </c>
      <c>
        <v>2.046111111</v>
      </c>
      <c>
        <v>0</v>
      </c>
      <c>
        <v>69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27.069784446452047</v>
      </c>
      <c>
        <v>0</v>
      </c>
      <c>
        <v>0</v>
      </c>
      <c>
        <v>0</v>
      </c>
      <c>
        <v>1.2206105431299221</v>
      </c>
      <c>
        <v>0</v>
      </c>
      <c>
        <v>0</v>
      </c>
      <c>
        <v>28.29039498958197</v>
      </c>
    </row>
    <row>
      <c>
        <v>2613250</v>
      </c>
      <c>
        <v>1</v>
      </c>
      <c>
        <is>
          <t>İZMİR</t>
        </is>
      </c>
      <c>
        <v>SEFERİHİSAR</v>
      </c>
      <c>
        <is>
          <t>KÖK</t>
        </is>
      </c>
      <c>
        <v>PAYAMLI M-1 KÖK 35-25-M00175_SEFEERİHİSAR ENH M13_72057721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18.07.2023 19:22:27</t>
        </is>
      </c>
      <c>
        <is>
          <t>18.07.2023 19:27:11</t>
        </is>
      </c>
      <c>
        <v>0.078888888</v>
      </c>
      <c>
        <v>10</v>
      </c>
      <c>
        <v>3344</v>
      </c>
      <c>
        <v>3</v>
      </c>
      <c>
        <v>26</v>
      </c>
      <c>
        <v>13</v>
      </c>
      <c>
        <v>239</v>
      </c>
      <c>
        <v>1</v>
      </c>
      <c>
        <v>1</v>
      </c>
      <c>
        <v>4.612429825746019</v>
      </c>
      <c>
        <v>74.79443406658176</v>
      </c>
      <c>
        <v>0.40749463759855065</v>
      </c>
      <c>
        <v>0.7067409600457467</v>
      </c>
      <c>
        <v>5.895343557264895</v>
      </c>
      <c>
        <v>16.503229795167417</v>
      </c>
      <c>
        <v>0.04684239536366444</v>
      </c>
      <c>
        <v>0</v>
      </c>
      <c>
        <v>102.96651523776805</v>
      </c>
    </row>
    <row>
      <c>
        <v>2612709</v>
      </c>
      <c>
        <v>1</v>
      </c>
      <c>
        <is>
          <t>İZMİR</t>
        </is>
      </c>
      <c>
        <v>KONAK</v>
      </c>
      <c>
        <is>
          <t>Kullanıcı Bağlantı Hattı</t>
        </is>
      </c>
      <c>
        <v>K-4343 35-01-K04343_911339687_911339687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18.07.2023 11:02:47</t>
        </is>
      </c>
      <c>
        <is>
          <t>18.07.2023 12:44:19</t>
        </is>
      </c>
      <c>
        <v>1.692222222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0.4223651561842222</v>
      </c>
      <c>
        <v>0</v>
      </c>
      <c>
        <v>0</v>
      </c>
      <c>
        <v>0</v>
      </c>
      <c>
        <v>0</v>
      </c>
      <c>
        <v>0</v>
      </c>
      <c>
        <v>0</v>
      </c>
      <c>
        <v>0.4223651561842222</v>
      </c>
    </row>
    <row>
      <c>
        <v>2613207</v>
      </c>
      <c>
        <v>1</v>
      </c>
      <c>
        <is>
          <t>İZMİR</t>
        </is>
      </c>
      <c>
        <v>URLA</v>
      </c>
      <c>
        <is>
          <t>Saha Dağıtım Kutusu (SDK)</t>
        </is>
      </c>
      <c>
        <v>DM-3/1 35-19-M00003_6448703 D1B_5961283</v>
      </c>
      <c>
        <v>AG Nötr İletken Kopması</v>
      </c>
      <c>
        <v>Dağıtım-AG</v>
      </c>
      <c>
        <v>Uzun</v>
      </c>
      <c>
        <v>Şebeke işletmecisi</v>
      </c>
      <c>
        <v>Bildirimsiz</v>
      </c>
      <c>
        <is>
          <t>18.07.2023 18:28:34</t>
        </is>
      </c>
      <c>
        <is>
          <t>18.07.2023 22:36:19</t>
        </is>
      </c>
      <c>
        <v>4.129166666</v>
      </c>
      <c>
        <v>0</v>
      </c>
      <c>
        <v>0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7.79074871518661</v>
      </c>
      <c>
        <v>0</v>
      </c>
      <c>
        <v>0</v>
      </c>
      <c>
        <v>7.79074871518661</v>
      </c>
    </row>
    <row>
      <c>
        <v>2612417</v>
      </c>
      <c>
        <v>1</v>
      </c>
      <c>
        <is>
          <t>MANİSA</t>
        </is>
      </c>
      <c>
        <v>ALAŞEHİR</v>
      </c>
      <c>
        <is>
          <t>DM</t>
        </is>
      </c>
      <c>
        <v>KEMALİYE DM (TR-1) 45-73-M00150_İSMETİYE M02_66716001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18.07.2023 05:56:30</t>
        </is>
      </c>
      <c>
        <is>
          <t>18.07.2023 07:27:35</t>
        </is>
      </c>
      <c>
        <v>1.518055555</v>
      </c>
      <c>
        <v>19</v>
      </c>
      <c>
        <v>378</v>
      </c>
      <c>
        <v>153</v>
      </c>
      <c>
        <v>183</v>
      </c>
      <c>
        <v>18</v>
      </c>
      <c>
        <v>33</v>
      </c>
      <c>
        <v>1</v>
      </c>
      <c>
        <v>0</v>
      </c>
      <c>
        <v>7.387852769486303</v>
      </c>
      <c>
        <v>102.56847235743788</v>
      </c>
      <c>
        <v>753.1066805413734</v>
      </c>
      <c>
        <v>713.3554826166499</v>
      </c>
      <c>
        <v>49.36801427078525</v>
      </c>
      <c>
        <v>32.10766597043789</v>
      </c>
      <c>
        <v>84.70418976026666</v>
      </c>
      <c>
        <v>0</v>
      </c>
      <c>
        <v>1742.5983582864374</v>
      </c>
    </row>
    <row>
      <c>
        <v>2613084</v>
      </c>
      <c>
        <v>1</v>
      </c>
      <c>
        <is>
          <t>MANİSA</t>
        </is>
      </c>
      <c>
        <v>ALAŞEHİR</v>
      </c>
      <c>
        <is>
          <t>Kullanıcı Bağlantı Hattı</t>
        </is>
      </c>
      <c>
        <v>ALAŞEHİR TR-54 45-73-M00054_945681673_945681673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18.07.2023 16:13:26</t>
        </is>
      </c>
      <c>
        <is>
          <t>18.07.2023 17:22:51</t>
        </is>
      </c>
      <c>
        <v>1.156944444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0.07521724061554391</v>
      </c>
      <c>
        <v>0</v>
      </c>
      <c>
        <v>0</v>
      </c>
      <c>
        <v>0</v>
      </c>
      <c>
        <v>0</v>
      </c>
      <c>
        <v>0.07521724061554391</v>
      </c>
    </row>
    <row>
      <c>
        <v>2612723</v>
      </c>
      <c>
        <v>1</v>
      </c>
      <c>
        <is>
          <t>İZMİR</t>
        </is>
      </c>
      <c>
        <v>BERGAMA</v>
      </c>
      <c>
        <is>
          <t>OG Fideri</t>
        </is>
      </c>
      <c>
        <v>TR-82 35-16-L00082_TR-94 L07_71999979</v>
      </c>
      <c>
        <v>OG Yeraltı Kablo Arızası</v>
      </c>
      <c>
        <v>Dağıtım-OG</v>
      </c>
      <c>
        <v>Uzun</v>
      </c>
      <c>
        <v>Şebeke işletmecisi</v>
      </c>
      <c>
        <v>Bildirimsiz</v>
      </c>
      <c>
        <is>
          <t>18.07.2023 11:14:20</t>
        </is>
      </c>
      <c>
        <is>
          <t>18.07.2023 11:56:42</t>
        </is>
      </c>
      <c>
        <v>0.706111111</v>
      </c>
      <c>
        <v>0</v>
      </c>
      <c>
        <v>590</v>
      </c>
      <c>
        <v>0</v>
      </c>
      <c>
        <v>3</v>
      </c>
      <c>
        <v>0</v>
      </c>
      <c>
        <v>66</v>
      </c>
      <c>
        <v>0</v>
      </c>
      <c>
        <v>0</v>
      </c>
      <c>
        <v>0</v>
      </c>
      <c>
        <v>82.53524972360518</v>
      </c>
      <c>
        <v>0</v>
      </c>
      <c>
        <v>0.39275616478361214</v>
      </c>
      <c>
        <v>0</v>
      </c>
      <c>
        <v>83.22384916602168</v>
      </c>
      <c>
        <v>0</v>
      </c>
      <c>
        <v>0</v>
      </c>
      <c>
        <v>166.15185505441048</v>
      </c>
    </row>
    <row>
      <c>
        <v>2613270</v>
      </c>
      <c>
        <v>1</v>
      </c>
      <c>
        <is>
          <t>İZMİR</t>
        </is>
      </c>
      <c>
        <v>KARŞIYAKA</v>
      </c>
      <c>
        <is>
          <t>Saha Dağıtım Kutusu (SDK)</t>
        </is>
      </c>
      <c>
        <v>K-111 35-04-K00111_A A1B_5780468</v>
      </c>
      <c>
        <v>AG Yeraltı Kablo Arızası</v>
      </c>
      <c>
        <v>Dağıtım-AG</v>
      </c>
      <c>
        <v>Uzun</v>
      </c>
      <c>
        <v>Şebeke işletmecisi</v>
      </c>
      <c>
        <v>Bildirimsiz</v>
      </c>
      <c>
        <is>
          <t>18.07.2023 19:59:21</t>
        </is>
      </c>
      <c>
        <is>
          <t>18.07.2023 20:53:49</t>
        </is>
      </c>
      <c>
        <v>0.907777777</v>
      </c>
      <c>
        <v>0</v>
      </c>
      <c>
        <v>19</v>
      </c>
      <c>
        <v>0</v>
      </c>
      <c>
        <v>0</v>
      </c>
      <c>
        <v>0</v>
      </c>
      <c>
        <v>13</v>
      </c>
      <c>
        <v>0</v>
      </c>
      <c>
        <v>0</v>
      </c>
      <c>
        <v>0</v>
      </c>
      <c>
        <v>6.67624809902028</v>
      </c>
      <c>
        <v>0</v>
      </c>
      <c>
        <v>0</v>
      </c>
      <c>
        <v>0</v>
      </c>
      <c>
        <v>18.221086090098343</v>
      </c>
      <c>
        <v>0</v>
      </c>
      <c>
        <v>0</v>
      </c>
      <c>
        <v>24.897334189118624</v>
      </c>
    </row>
    <row>
      <c>
        <v>2612915</v>
      </c>
      <c>
        <v>1</v>
      </c>
      <c>
        <is>
          <t>İZMİR</t>
        </is>
      </c>
      <c>
        <v>SELÇUK</v>
      </c>
      <c>
        <is>
          <t>KÖK</t>
        </is>
      </c>
      <c>
        <v>GÖKÇEALAN KÖK 35-13-L00401_GÖKÇEALAN L02_66680401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18.07.2023 13:58:35</t>
        </is>
      </c>
      <c>
        <is>
          <t>18.07.2023 15:24:03</t>
        </is>
      </c>
      <c>
        <v>1.424444444</v>
      </c>
      <c>
        <v>10</v>
      </c>
      <c>
        <v>541</v>
      </c>
      <c>
        <v>18</v>
      </c>
      <c>
        <v>72</v>
      </c>
      <c>
        <v>15</v>
      </c>
      <c>
        <v>83</v>
      </c>
      <c>
        <v>2</v>
      </c>
      <c>
        <v>1</v>
      </c>
      <c>
        <v>8.578600114147205</v>
      </c>
      <c>
        <v>169.07992845809528</v>
      </c>
      <c>
        <v>52.0723645631037</v>
      </c>
      <c>
        <v>62.3104485537599</v>
      </c>
      <c>
        <v>151.0282863265234</v>
      </c>
      <c>
        <v>90.06305999976678</v>
      </c>
      <c>
        <v>145.88522520075222</v>
      </c>
      <c>
        <v>97.00745693207135</v>
      </c>
      <c>
        <v>776.0253701482198</v>
      </c>
    </row>
    <row>
      <c>
        <v>2613078</v>
      </c>
      <c>
        <v>1</v>
      </c>
      <c>
        <is>
          <t>İZMİR</t>
        </is>
      </c>
      <c>
        <v>BORNOVA</v>
      </c>
      <c>
        <is>
          <t>Dağıtım Transformatörü</t>
        </is>
      </c>
      <c>
        <v>K-3569 35-02-K03569_35-02-K03569_2377087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18.07.2023 16:14:11</t>
        </is>
      </c>
      <c>
        <is>
          <t>18.07.2023 16:52:30</t>
        </is>
      </c>
      <c>
        <v>0.638611111</v>
      </c>
      <c>
        <v>0</v>
      </c>
      <c>
        <v>335</v>
      </c>
      <c>
        <v>0</v>
      </c>
      <c>
        <v>0</v>
      </c>
      <c>
        <v>0</v>
      </c>
      <c>
        <v>43</v>
      </c>
      <c>
        <v>0</v>
      </c>
      <c>
        <v>0</v>
      </c>
      <c>
        <v>0</v>
      </c>
      <c>
        <v>54.195524166056764</v>
      </c>
      <c>
        <v>0</v>
      </c>
      <c>
        <v>0</v>
      </c>
      <c>
        <v>0</v>
      </c>
      <c>
        <v>11.499983033014022</v>
      </c>
      <c>
        <v>0</v>
      </c>
      <c>
        <v>0</v>
      </c>
      <c>
        <v>65.69550719907079</v>
      </c>
    </row>
    <row>
      <c>
        <v>2612437</v>
      </c>
      <c>
        <v>1</v>
      </c>
      <c>
        <is>
          <t>İZMİR</t>
        </is>
      </c>
      <c>
        <v>BAYRAKLI</v>
      </c>
      <c>
        <is>
          <t>Saha Dağıtım Kutusu (SDK)</t>
        </is>
      </c>
      <c>
        <v>K-941 35-02-K00941_7402394 e2b_5841154</v>
      </c>
      <c>
        <v>AG Box / Sdk Giriş Sigorta Atığı</v>
      </c>
      <c>
        <v>Dağıtım-AG</v>
      </c>
      <c>
        <v>Uzun</v>
      </c>
      <c>
        <v>Şebeke işletmecisi</v>
      </c>
      <c>
        <v>Bildirimsiz</v>
      </c>
      <c>
        <is>
          <t>18.07.2023 06:54:00</t>
        </is>
      </c>
      <c>
        <is>
          <t>18.07.2023 09:09:31</t>
        </is>
      </c>
      <c>
        <v>2.258611111</v>
      </c>
      <c>
        <v>0</v>
      </c>
      <c>
        <v>44</v>
      </c>
      <c>
        <v>0</v>
      </c>
      <c>
        <v>0</v>
      </c>
      <c>
        <v>0</v>
      </c>
      <c>
        <v>10</v>
      </c>
      <c>
        <v>0</v>
      </c>
      <c>
        <v>0</v>
      </c>
      <c>
        <v>0</v>
      </c>
      <c>
        <v>22.204674694879635</v>
      </c>
      <c>
        <v>0</v>
      </c>
      <c>
        <v>0</v>
      </c>
      <c>
        <v>0</v>
      </c>
      <c>
        <v>15.1925685661961</v>
      </c>
      <c>
        <v>0</v>
      </c>
      <c>
        <v>0</v>
      </c>
      <c>
        <v>37.39724326107574</v>
      </c>
    </row>
    <row>
      <c>
        <v>2612480</v>
      </c>
      <c>
        <v>1</v>
      </c>
      <c>
        <is>
          <t>MANİSA</t>
        </is>
      </c>
      <c>
        <v>AKHİSAR</v>
      </c>
      <c>
        <is>
          <t>AG Fideri</t>
        </is>
      </c>
      <c>
        <v>TR-1/28 45-72-M00028_B_56393626_56393626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18.07.2023 08:22:40</t>
        </is>
      </c>
      <c>
        <is>
          <t>18.07.2023 09:12:22</t>
        </is>
      </c>
      <c>
        <v>0.828333333</v>
      </c>
      <c>
        <v>0</v>
      </c>
      <c>
        <v>1</v>
      </c>
      <c>
        <v>0</v>
      </c>
      <c>
        <v>0</v>
      </c>
      <c>
        <v>0</v>
      </c>
      <c>
        <v>21</v>
      </c>
      <c>
        <v>0</v>
      </c>
      <c>
        <v>0</v>
      </c>
      <c>
        <v>0</v>
      </c>
      <c>
        <v>0.2909451149368867</v>
      </c>
      <c>
        <v>0</v>
      </c>
      <c>
        <v>0</v>
      </c>
      <c>
        <v>0</v>
      </c>
      <c>
        <v>5.58823733912104</v>
      </c>
      <c>
        <v>0</v>
      </c>
      <c>
        <v>0</v>
      </c>
      <c>
        <v>5.8791824540579265</v>
      </c>
    </row>
    <row>
      <c>
        <v>2613021</v>
      </c>
      <c>
        <v>1</v>
      </c>
      <c>
        <is>
          <t>MANİSA</t>
        </is>
      </c>
      <c>
        <v>SALİHLİ</v>
      </c>
      <c>
        <is>
          <t>AG Fideri</t>
        </is>
      </c>
      <c>
        <v>MERSİNLİ TR-3 45-78-M00937_B_91012493_91012493</v>
      </c>
      <c>
        <v>AG Pano Faz Sigorta Atığı</v>
      </c>
      <c>
        <v>Dağıtım-AG</v>
      </c>
      <c>
        <v>Uzun</v>
      </c>
      <c>
        <v>Şebeke işletmecisi</v>
      </c>
      <c>
        <v>Bildirimsiz</v>
      </c>
      <c>
        <is>
          <t>18.07.2023 15:13:55</t>
        </is>
      </c>
      <c>
        <is>
          <t>18.07.2023 21:07:49</t>
        </is>
      </c>
      <c>
        <v>5.898333333</v>
      </c>
      <c>
        <v>0</v>
      </c>
      <c>
        <v>40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66.204948343258</v>
      </c>
      <c>
        <v>0</v>
      </c>
      <c>
        <v>0</v>
      </c>
      <c>
        <v>0</v>
      </c>
      <c>
        <v>3.391766970603426</v>
      </c>
      <c>
        <v>0</v>
      </c>
      <c>
        <v>0</v>
      </c>
      <c>
        <v>69.59671531386142</v>
      </c>
    </row>
    <row>
      <c>
        <v>2612874</v>
      </c>
      <c>
        <v>2</v>
      </c>
      <c>
        <is>
          <t>İZMİR</t>
        </is>
      </c>
      <c>
        <v>DİKİLİ</v>
      </c>
      <c>
        <is>
          <t>AG Fideri</t>
        </is>
      </c>
      <c>
        <v>ÇANDARLI TR-15 (SANAYİ) 35-30-M00015_42959428_56366882_56366882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18.07.2023 17:07:24</t>
        </is>
      </c>
      <c>
        <is>
          <t>18.07.2023 18:44:15</t>
        </is>
      </c>
      <c>
        <v>1.614166666</v>
      </c>
      <c>
        <v>0</v>
      </c>
      <c>
        <v>27</v>
      </c>
      <c>
        <v>0</v>
      </c>
      <c>
        <v>1</v>
      </c>
      <c>
        <v>0</v>
      </c>
      <c>
        <v>14</v>
      </c>
      <c>
        <v>0</v>
      </c>
      <c>
        <v>0</v>
      </c>
      <c>
        <v>0</v>
      </c>
      <c>
        <v>10.890585027862265</v>
      </c>
      <c>
        <v>0</v>
      </c>
      <c>
        <v>0.7002908936422081</v>
      </c>
      <c>
        <v>0</v>
      </c>
      <c>
        <v>85.28748002428753</v>
      </c>
      <c>
        <v>0</v>
      </c>
      <c>
        <v>0</v>
      </c>
      <c>
        <v>96.87835594579201</v>
      </c>
    </row>
    <row>
      <c>
        <v>2612434</v>
      </c>
      <c>
        <v>1</v>
      </c>
      <c>
        <is>
          <t>MANİSA</t>
        </is>
      </c>
      <c>
        <v>GÖRDES</v>
      </c>
      <c>
        <is>
          <t>KÖK</t>
        </is>
      </c>
      <c>
        <v>YAKAKÖY KÖK 45-75-M00067_KAYACIK ESKİ SARIALİLER M05_2324690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18.07.2023 07:01:04</t>
        </is>
      </c>
      <c>
        <is>
          <t>18.07.2023 07:48:48</t>
        </is>
      </c>
      <c>
        <v>0.795555555</v>
      </c>
      <c>
        <v>4</v>
      </c>
      <c>
        <v>1195</v>
      </c>
      <c>
        <v>3</v>
      </c>
      <c>
        <v>143</v>
      </c>
      <c>
        <v>3</v>
      </c>
      <c>
        <v>76</v>
      </c>
      <c>
        <v>0</v>
      </c>
      <c>
        <v>0</v>
      </c>
      <c>
        <v>0.5082388209777778</v>
      </c>
      <c>
        <v>71.74603389523935</v>
      </c>
      <c>
        <v>5.502469868198401</v>
      </c>
      <c>
        <v>73.46431246000905</v>
      </c>
      <c>
        <v>3.5449716771452158</v>
      </c>
      <c>
        <v>14.507282563872332</v>
      </c>
      <c>
        <v>0</v>
      </c>
      <c>
        <v>0</v>
      </c>
      <c>
        <v>169.27330928544214</v>
      </c>
    </row>
    <row>
      <c>
        <v>2613098</v>
      </c>
      <c>
        <v>1</v>
      </c>
      <c>
        <is>
          <t>MANİSA</t>
        </is>
      </c>
      <c>
        <v>KÖPRÜBAŞI</v>
      </c>
      <c>
        <is>
          <t>Kullanıcı Bağlantı Hattı</t>
        </is>
      </c>
      <c>
        <v>ZEYTİNBURNU TR-1 45-86-M00196_952991504_952991504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18.07.2023 16:34:40</t>
        </is>
      </c>
      <c>
        <is>
          <t>18.07.2023 18:05:38</t>
        </is>
      </c>
      <c>
        <v>1.516111111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0.15074024226936888</v>
      </c>
      <c>
        <v>0</v>
      </c>
      <c>
        <v>0</v>
      </c>
      <c>
        <v>0</v>
      </c>
      <c>
        <v>0</v>
      </c>
      <c>
        <v>0.15074024226936888</v>
      </c>
    </row>
    <row>
      <c>
        <v>2612411</v>
      </c>
      <c>
        <v>1</v>
      </c>
      <c>
        <is>
          <t>MANİSA</t>
        </is>
      </c>
      <c>
        <v>SARUHANLI</v>
      </c>
      <c>
        <is>
          <t>KÖK</t>
        </is>
      </c>
      <c>
        <v>HACIRAHMANLI TR-1 KÖK 45-80-M00070_İSHAKÇELEBİ M04_72197690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18.07.2023 05:53:54</t>
        </is>
      </c>
      <c>
        <is>
          <t>18.07.2023 06:28:37</t>
        </is>
      </c>
      <c>
        <v>0.578611111</v>
      </c>
      <c>
        <v>0</v>
      </c>
      <c>
        <v>638</v>
      </c>
      <c>
        <v>9</v>
      </c>
      <c>
        <v>15</v>
      </c>
      <c>
        <v>3</v>
      </c>
      <c>
        <v>77</v>
      </c>
      <c>
        <v>2</v>
      </c>
      <c>
        <v>0</v>
      </c>
      <c>
        <v>0</v>
      </c>
      <c>
        <v>48.98127294839906</v>
      </c>
      <c>
        <v>23.608567751296345</v>
      </c>
      <c>
        <v>23.210717876690616</v>
      </c>
      <c>
        <v>3.5585415111095067</v>
      </c>
      <c>
        <v>29.632939804010356</v>
      </c>
      <c>
        <v>40.25907401320073</v>
      </c>
      <c>
        <v>0</v>
      </c>
      <c>
        <v>169.25111390470659</v>
      </c>
    </row>
    <row>
      <c>
        <v>2612620</v>
      </c>
      <c>
        <v>1</v>
      </c>
      <c>
        <is>
          <t>MANİSA</t>
        </is>
      </c>
      <c>
        <v>ŞEHZADELER</v>
      </c>
      <c>
        <is>
          <t>OG Fideri</t>
        </is>
      </c>
      <c>
        <v>SELİMŞAHLAR TR-2 45-71-M00137_HatBaşıAyırıcı_53134771 M03_53134771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18.07.2023 09:56:28</t>
        </is>
      </c>
      <c>
        <is>
          <t>18.07.2023 13:33:29</t>
        </is>
      </c>
      <c>
        <v>3.616944444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24.60815163733724</v>
      </c>
      <c>
        <v>0</v>
      </c>
      <c>
        <v>0</v>
      </c>
      <c>
        <v>0</v>
      </c>
      <c>
        <v>0</v>
      </c>
      <c>
        <v>0</v>
      </c>
      <c>
        <v>24.60815163733724</v>
      </c>
    </row>
    <row>
      <c>
        <v>2612958</v>
      </c>
      <c>
        <v>1</v>
      </c>
      <c>
        <is>
          <t>İZMİR</t>
        </is>
      </c>
      <c>
        <v>MENEMEN</v>
      </c>
      <c>
        <is>
          <t>Dağıtım Transformatörü</t>
        </is>
      </c>
      <c>
        <v>KOYUNDERE TR-19 (DM-2/21) 35-28-M00148_35-28-M00148_66525891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18.07.2023 14:16:14</t>
        </is>
      </c>
      <c>
        <is>
          <t>18.07.2023 16:38:51</t>
        </is>
      </c>
      <c>
        <v>2.376944444</v>
      </c>
      <c>
        <v>0</v>
      </c>
      <c>
        <v>0</v>
      </c>
      <c>
        <v>0</v>
      </c>
      <c>
        <v>0</v>
      </c>
      <c>
        <v>0</v>
      </c>
      <c>
        <v>5</v>
      </c>
      <c>
        <v>0</v>
      </c>
      <c>
        <v>3</v>
      </c>
      <c>
        <v>0</v>
      </c>
      <c>
        <v>0</v>
      </c>
      <c>
        <v>0</v>
      </c>
      <c>
        <v>0</v>
      </c>
      <c>
        <v>0</v>
      </c>
      <c>
        <v>130.0168609869474</v>
      </c>
      <c>
        <v>0</v>
      </c>
      <c>
        <v>1265.6686540327626</v>
      </c>
      <c>
        <v>1395.68551501971</v>
      </c>
    </row>
    <row>
      <c>
        <v>2612643</v>
      </c>
      <c>
        <v>1</v>
      </c>
      <c>
        <is>
          <t>İZMİR</t>
        </is>
      </c>
      <c>
        <v>ÖDEMİŞ</v>
      </c>
      <c>
        <is>
          <t>Dağıtım Transformatörü</t>
        </is>
      </c>
      <c>
        <v>OVAKENT TR-6 35-15-L00586_35-15-L00586_2366044</v>
      </c>
      <c>
        <v>Şebeke Yenileme ve Kapasite Artışı Çalışması</v>
      </c>
      <c>
        <v>Dağıtım-AG</v>
      </c>
      <c>
        <v>Uzun</v>
      </c>
      <c>
        <v>Şebeke işletmecisi</v>
      </c>
      <c>
        <v>Bildirimli</v>
      </c>
      <c>
        <is>
          <t>18.07.2023 09:58:24</t>
        </is>
      </c>
      <c>
        <is>
          <t>18.07.2023 18:41:52</t>
        </is>
      </c>
      <c>
        <v>8.724444444</v>
      </c>
      <c>
        <v>0</v>
      </c>
      <c>
        <v>21</v>
      </c>
      <c>
        <v>0</v>
      </c>
      <c>
        <v>37</v>
      </c>
      <c>
        <v>0</v>
      </c>
      <c>
        <v>11</v>
      </c>
      <c>
        <v>0</v>
      </c>
      <c>
        <v>0</v>
      </c>
      <c>
        <v>0</v>
      </c>
      <c>
        <v>56.08449717227679</v>
      </c>
      <c>
        <v>0</v>
      </c>
      <c>
        <v>631.4787067067771</v>
      </c>
      <c>
        <v>0</v>
      </c>
      <c>
        <v>71.92504664951566</v>
      </c>
      <c>
        <v>0</v>
      </c>
      <c>
        <v>0</v>
      </c>
      <c>
        <v>759.4882505285696</v>
      </c>
    </row>
    <row>
      <c>
        <v>2613330</v>
      </c>
      <c>
        <v>1</v>
      </c>
      <c>
        <is>
          <t>İZMİR</t>
        </is>
      </c>
      <c>
        <v>ÖDEMİŞ</v>
      </c>
      <c>
        <is>
          <t>DM</t>
        </is>
      </c>
      <c>
        <v>YOLÜSTÜ İM 35-15-A00002_BİRGİ-2 L11_2316546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18.07.2023 20:22:14</t>
        </is>
      </c>
      <c>
        <is>
          <t>18.07.2023 21:06:19</t>
        </is>
      </c>
      <c>
        <v>0.734722222</v>
      </c>
      <c>
        <v>1</v>
      </c>
      <c>
        <v>1661</v>
      </c>
      <c>
        <v>4</v>
      </c>
      <c>
        <v>206</v>
      </c>
      <c>
        <v>12</v>
      </c>
      <c>
        <v>356</v>
      </c>
      <c>
        <v>2</v>
      </c>
      <c>
        <v>3</v>
      </c>
      <c>
        <v>12.067560684868473</v>
      </c>
      <c>
        <v>207.6231171825392</v>
      </c>
      <c>
        <v>50.97864557949066</v>
      </c>
      <c>
        <v>227.90787436314747</v>
      </c>
      <c>
        <v>36.60425593764325</v>
      </c>
      <c>
        <v>182.49862219984254</v>
      </c>
      <c>
        <v>45.506130757855686</v>
      </c>
      <c>
        <v>3.9526077135408504</v>
      </c>
      <c>
        <v>767.1388144189282</v>
      </c>
    </row>
    <row>
      <c>
        <v>2612735</v>
      </c>
      <c>
        <v>2</v>
      </c>
      <c>
        <is>
          <t>İZMİR</t>
        </is>
      </c>
      <c>
        <v>MENDERES</v>
      </c>
      <c>
        <is>
          <t>Dağıtım Transformatörü</t>
        </is>
      </c>
      <c>
        <v>GÜMÜLDÜR M-1 35-25-M00001_35-25-M00001_2374706</v>
      </c>
      <c>
        <v>AG Yeraltı Kablo Arızası</v>
      </c>
      <c>
        <v>Dağıtım-AG</v>
      </c>
      <c>
        <v>Uzun</v>
      </c>
      <c>
        <v>Şebeke işletmecisi</v>
      </c>
      <c>
        <v>Bildirimsiz</v>
      </c>
      <c>
        <is>
          <t>18.07.2023 12:17:11</t>
        </is>
      </c>
      <c>
        <is>
          <t>18.07.2023 20:19:18</t>
        </is>
      </c>
      <c>
        <v>8.035277777</v>
      </c>
      <c>
        <v>0</v>
      </c>
      <c>
        <v>21</v>
      </c>
      <c>
        <v>0</v>
      </c>
      <c>
        <v>25</v>
      </c>
      <c>
        <v>0</v>
      </c>
      <c>
        <v>4</v>
      </c>
      <c>
        <v>0</v>
      </c>
      <c>
        <v>0</v>
      </c>
      <c>
        <v>0</v>
      </c>
      <c>
        <v>52.26191370431627</v>
      </c>
      <c>
        <v>0</v>
      </c>
      <c>
        <v>190.44862932397686</v>
      </c>
      <c>
        <v>0</v>
      </c>
      <c>
        <v>16.495729760081442</v>
      </c>
      <c>
        <v>0</v>
      </c>
      <c>
        <v>0</v>
      </c>
      <c>
        <v>259.2062727883746</v>
      </c>
    </row>
    <row>
      <c>
        <v>2612689</v>
      </c>
      <c>
        <v>1</v>
      </c>
      <c>
        <is>
          <t>İZMİR</t>
        </is>
      </c>
      <c>
        <v>ÖDEMİŞ</v>
      </c>
      <c>
        <is>
          <t>Dağıtım Transformatörü</t>
        </is>
      </c>
      <c>
        <v>KAYMAKÇI TR-22 35-15-M00250_35-15-M00250_2365395</v>
      </c>
      <c>
        <v>Şebeke Yenileme ve Kapasite Artışı Çalışması</v>
      </c>
      <c>
        <v>Dağıtım-AG</v>
      </c>
      <c>
        <v>Uzun</v>
      </c>
      <c>
        <v>Şebeke işletmecisi</v>
      </c>
      <c>
        <v>Bildirimli</v>
      </c>
      <c>
        <is>
          <t>18.07.2023 10:24:40</t>
        </is>
      </c>
      <c>
        <is>
          <t>18.07.2023 13:15:30</t>
        </is>
      </c>
      <c>
        <v>2.847222222</v>
      </c>
      <c>
        <v>0</v>
      </c>
      <c>
        <v>147</v>
      </c>
      <c>
        <v>0</v>
      </c>
      <c>
        <v>9</v>
      </c>
      <c>
        <v>0</v>
      </c>
      <c>
        <v>21</v>
      </c>
      <c>
        <v>0</v>
      </c>
      <c>
        <v>0</v>
      </c>
      <c>
        <v>0</v>
      </c>
      <c>
        <v>89.74436275477565</v>
      </c>
      <c>
        <v>0</v>
      </c>
      <c>
        <v>69.2210376336853</v>
      </c>
      <c>
        <v>0</v>
      </c>
      <c>
        <v>79.12929224122726</v>
      </c>
      <c>
        <v>0</v>
      </c>
      <c>
        <v>0</v>
      </c>
      <c>
        <v>238.0946926296882</v>
      </c>
    </row>
    <row>
      <c>
        <v>2613104</v>
      </c>
      <c>
        <v>1</v>
      </c>
      <c>
        <is>
          <t>MANİSA</t>
        </is>
      </c>
      <c>
        <v>YUNUSEMRE</v>
      </c>
      <c>
        <is>
          <t>AG Fideri</t>
        </is>
      </c>
      <c>
        <v>KARAKOCA TR-1 45-71-M00978_A_56395236_56395236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18.07.2023 16:38:36</t>
        </is>
      </c>
      <c>
        <is>
          <t>18.07.2023 20:05:40</t>
        </is>
      </c>
      <c>
        <v>3.451111111</v>
      </c>
      <c>
        <v>0</v>
      </c>
      <c>
        <v>21</v>
      </c>
      <c>
        <v>0</v>
      </c>
      <c>
        <v>3</v>
      </c>
      <c>
        <v>0</v>
      </c>
      <c>
        <v>0</v>
      </c>
      <c>
        <v>0</v>
      </c>
      <c>
        <v>0</v>
      </c>
      <c>
        <v>0</v>
      </c>
      <c>
        <v>15.053662220377577</v>
      </c>
      <c>
        <v>0</v>
      </c>
      <c>
        <v>0.9867409007344898</v>
      </c>
      <c>
        <v>0</v>
      </c>
      <c>
        <v>0</v>
      </c>
      <c>
        <v>0</v>
      </c>
      <c>
        <v>0</v>
      </c>
      <c>
        <v>16.040403121112067</v>
      </c>
    </row>
    <row>
      <c>
        <v>2612557</v>
      </c>
      <c>
        <v>1</v>
      </c>
      <c>
        <is>
          <t>İZMİR</t>
        </is>
      </c>
      <c>
        <v>KARABAĞLAR</v>
      </c>
      <c>
        <is>
          <t>AG Fideri</t>
        </is>
      </c>
      <c>
        <v>M-2573 35-01-M02573_C_56381900_56381900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18.07.2023 09:12:00</t>
        </is>
      </c>
      <c>
        <is>
          <t>18.07.2023 13:01:56</t>
        </is>
      </c>
      <c>
        <v>3.832222222</v>
      </c>
      <c>
        <v>0</v>
      </c>
      <c>
        <v>30</v>
      </c>
      <c>
        <v>0</v>
      </c>
      <c>
        <v>0</v>
      </c>
      <c>
        <v>0</v>
      </c>
      <c>
        <v>61</v>
      </c>
      <c>
        <v>0</v>
      </c>
      <c>
        <v>0</v>
      </c>
      <c>
        <v>0</v>
      </c>
      <c>
        <v>26.055002515989564</v>
      </c>
      <c>
        <v>0</v>
      </c>
      <c>
        <v>0</v>
      </c>
      <c>
        <v>0</v>
      </c>
      <c>
        <v>287.69143004677983</v>
      </c>
      <c>
        <v>0</v>
      </c>
      <c>
        <v>0</v>
      </c>
      <c>
        <v>313.74643256276937</v>
      </c>
    </row>
    <row>
      <c>
        <v>2613493</v>
      </c>
      <c>
        <v>1</v>
      </c>
      <c>
        <is>
          <t>MANİSA</t>
        </is>
      </c>
      <c>
        <v>ŞEHZADELER</v>
      </c>
      <c>
        <is>
          <t>AG Fideri</t>
        </is>
      </c>
      <c>
        <v>KARAYENİCE TR-2 45-71-M01507_A_56395546_56395546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18.07.2023 22:08:35</t>
        </is>
      </c>
      <c>
        <is>
          <t>18.07.2023 23:34:29</t>
        </is>
      </c>
      <c>
        <v>1.431666666</v>
      </c>
      <c>
        <v>0</v>
      </c>
      <c>
        <v>44</v>
      </c>
      <c>
        <v>0</v>
      </c>
      <c>
        <v>2</v>
      </c>
      <c>
        <v>0</v>
      </c>
      <c>
        <v>9</v>
      </c>
      <c>
        <v>0</v>
      </c>
      <c>
        <v>0</v>
      </c>
      <c>
        <v>0</v>
      </c>
      <c>
        <v>13.23907311649887</v>
      </c>
      <c>
        <v>0</v>
      </c>
      <c>
        <v>0.6793011984265644</v>
      </c>
      <c>
        <v>0</v>
      </c>
      <c>
        <v>6.4448322096033115</v>
      </c>
      <c>
        <v>0</v>
      </c>
      <c>
        <v>0</v>
      </c>
      <c>
        <v>20.363206524528746</v>
      </c>
    </row>
    <row>
      <c>
        <v>2612703</v>
      </c>
      <c>
        <v>1</v>
      </c>
      <c>
        <is>
          <t>İZMİR</t>
        </is>
      </c>
      <c>
        <v>URLA</v>
      </c>
      <c>
        <is>
          <t>OG Fideri</t>
        </is>
      </c>
      <c>
        <v>TR-265 KUŞÇULAR 35-19-M00151_DIREK TIPI TRAFO HUCRESI H01_2061364</v>
      </c>
      <c>
        <v>Şebeke Yenileme ve Kapasite Artışı Çalışması</v>
      </c>
      <c>
        <v>Dağıtım-OG</v>
      </c>
      <c>
        <v>Uzun</v>
      </c>
      <c>
        <v>Şebeke işletmecisi</v>
      </c>
      <c>
        <v>Bildirimli</v>
      </c>
      <c>
        <is>
          <t>18.07.2023 11:00:52</t>
        </is>
      </c>
      <c>
        <is>
          <t>18.07.2023 11:48:42</t>
        </is>
      </c>
      <c>
        <v>0.797222222</v>
      </c>
      <c>
        <v>0</v>
      </c>
      <c>
        <v>13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2.3008797264033776</v>
      </c>
      <c>
        <v>0</v>
      </c>
      <c>
        <v>0</v>
      </c>
      <c>
        <v>0</v>
      </c>
      <c>
        <v>0.2549981571108164</v>
      </c>
      <c>
        <v>0</v>
      </c>
      <c>
        <v>0</v>
      </c>
      <c>
        <v>2.555877883514194</v>
      </c>
    </row>
    <row>
      <c>
        <v>2612852</v>
      </c>
      <c>
        <v>1</v>
      </c>
      <c>
        <is>
          <t>İZMİR</t>
        </is>
      </c>
      <c>
        <v>KARABURUN</v>
      </c>
      <c>
        <is>
          <t>AG Fideri</t>
        </is>
      </c>
      <c>
        <v>KÖRFEZ TR-58 35-21-L00227_A_82689610_82689610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18.07.2023 12:54:59</t>
        </is>
      </c>
      <c>
        <is>
          <t>18.07.2023 15:38:24</t>
        </is>
      </c>
      <c>
        <v>2.723611111</v>
      </c>
      <c>
        <v>0</v>
      </c>
      <c>
        <v>20</v>
      </c>
      <c>
        <v>0</v>
      </c>
      <c>
        <v>1</v>
      </c>
      <c>
        <v>0</v>
      </c>
      <c>
        <v>4</v>
      </c>
      <c>
        <v>0</v>
      </c>
      <c>
        <v>0</v>
      </c>
      <c>
        <v>0</v>
      </c>
      <c>
        <v>17.251641853825017</v>
      </c>
      <c>
        <v>0</v>
      </c>
      <c>
        <v>2.2140710991051042</v>
      </c>
      <c>
        <v>0</v>
      </c>
      <c>
        <v>13.54491636087597</v>
      </c>
      <c>
        <v>0</v>
      </c>
      <c>
        <v>0</v>
      </c>
      <c>
        <v>33.01062931380609</v>
      </c>
    </row>
    <row>
      <c>
        <v>2612749</v>
      </c>
      <c>
        <v>1</v>
      </c>
      <c>
        <is>
          <t>İZMİR</t>
        </is>
      </c>
      <c>
        <v>GÜZELBAHÇE</v>
      </c>
      <c>
        <is>
          <t>Dağıtım Transformatörü</t>
        </is>
      </c>
      <c>
        <v>K-1917 35-10-K01917_35-10-K01917_2362561</v>
      </c>
      <c>
        <v>Şebeke Yenileme ve Kapasite Artışı Çalışması</v>
      </c>
      <c>
        <v>Dağıtım-AG</v>
      </c>
      <c>
        <v>Uzun</v>
      </c>
      <c>
        <v>Şebeke işletmecisi</v>
      </c>
      <c>
        <v>Bildirimli</v>
      </c>
      <c>
        <is>
          <t>18.07.2023 10:45:00</t>
        </is>
      </c>
      <c>
        <is>
          <t>18.07.2023 17:52:25</t>
        </is>
      </c>
      <c>
        <v>7.123611111</v>
      </c>
      <c>
        <v>0</v>
      </c>
      <c>
        <v>8</v>
      </c>
      <c>
        <v>0</v>
      </c>
      <c>
        <v>12</v>
      </c>
      <c>
        <v>0</v>
      </c>
      <c>
        <v>8</v>
      </c>
      <c>
        <v>0</v>
      </c>
      <c>
        <v>0</v>
      </c>
      <c>
        <v>0</v>
      </c>
      <c>
        <v>158.35446299282424</v>
      </c>
      <c>
        <v>0</v>
      </c>
      <c>
        <v>37.04494081830511</v>
      </c>
      <c>
        <v>0</v>
      </c>
      <c>
        <v>120.54808197369502</v>
      </c>
      <c>
        <v>0</v>
      </c>
      <c>
        <v>0</v>
      </c>
      <c>
        <v>315.9474857848244</v>
      </c>
    </row>
    <row>
      <c>
        <v>2612540</v>
      </c>
      <c>
        <v>1</v>
      </c>
      <c>
        <is>
          <t>İZMİR</t>
        </is>
      </c>
      <c>
        <v>NARLIDERE</v>
      </c>
      <c>
        <is>
          <t>AG Fideri</t>
        </is>
      </c>
      <c>
        <v>K-1854 35-07-K01854_A_56374124_56374124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18.07.2023 09:04:09</t>
        </is>
      </c>
      <c>
        <is>
          <t>18.07.2023 09:50:42</t>
        </is>
      </c>
      <c>
        <v>0.775833333</v>
      </c>
      <c>
        <v>0</v>
      </c>
      <c>
        <v>37</v>
      </c>
      <c>
        <v>0</v>
      </c>
      <c>
        <v>3</v>
      </c>
      <c>
        <v>0</v>
      </c>
      <c>
        <v>4</v>
      </c>
      <c>
        <v>0</v>
      </c>
      <c>
        <v>0</v>
      </c>
      <c>
        <v>0</v>
      </c>
      <c>
        <v>48.29864184419706</v>
      </c>
      <c>
        <v>0</v>
      </c>
      <c>
        <v>1.4669246060590893</v>
      </c>
      <c>
        <v>0</v>
      </c>
      <c>
        <v>1.8543418952438255</v>
      </c>
      <c>
        <v>0</v>
      </c>
      <c>
        <v>0</v>
      </c>
      <c>
        <v>51.61990834549997</v>
      </c>
    </row>
    <row>
      <c>
        <v>2612620</v>
      </c>
      <c>
        <v>2</v>
      </c>
      <c>
        <is>
          <t>MANİSA</t>
        </is>
      </c>
      <c>
        <v>ŞEHZADELER</v>
      </c>
      <c>
        <is>
          <t>OG Fideri</t>
        </is>
      </c>
      <c>
        <v>SELİMŞAHLAR TR-2 45-71-M00137_TOKİ M03_2320416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18.07.2023 13:33:29</t>
        </is>
      </c>
      <c>
        <is>
          <t>18.07.2023 14:23:46</t>
        </is>
      </c>
      <c>
        <v>0.838055555</v>
      </c>
      <c>
        <v>1</v>
      </c>
      <c>
        <v>313</v>
      </c>
      <c>
        <v>93</v>
      </c>
      <c>
        <v>112</v>
      </c>
      <c>
        <v>8</v>
      </c>
      <c>
        <v>47</v>
      </c>
      <c>
        <v>0</v>
      </c>
      <c>
        <v>0</v>
      </c>
      <c>
        <v>4.613142767233275</v>
      </c>
      <c>
        <v>54.96793599263411</v>
      </c>
      <c>
        <v>903.2426637775889</v>
      </c>
      <c>
        <v>516.1892878469118</v>
      </c>
      <c>
        <v>74.89549087798558</v>
      </c>
      <c>
        <v>33.61166511543863</v>
      </c>
      <c>
        <v>0</v>
      </c>
      <c>
        <v>0</v>
      </c>
      <c>
        <v>1587.5201863777922</v>
      </c>
    </row>
    <row>
      <c>
        <v>2612563</v>
      </c>
      <c>
        <v>1</v>
      </c>
      <c>
        <is>
          <t>İZMİR</t>
        </is>
      </c>
      <c>
        <v>ÇEŞME</v>
      </c>
      <c>
        <is>
          <t>OG Fideri</t>
        </is>
      </c>
      <c>
        <v>L-307 35-18-L00307_L-308 L02_72104718</v>
      </c>
      <c>
        <v>Şebeke Yenileme ve Kapasite Artışı Çalışması</v>
      </c>
      <c>
        <v>Dağıtım-OG</v>
      </c>
      <c>
        <v>Uzun</v>
      </c>
      <c>
        <v>Şebeke işletmecisi</v>
      </c>
      <c>
        <v>Bildirimli</v>
      </c>
      <c>
        <is>
          <t>18.07.2023 09:15:04</t>
        </is>
      </c>
      <c>
        <is>
          <t>18.07.2023 12:51:00</t>
        </is>
      </c>
      <c>
        <v>3.598888888</v>
      </c>
      <c>
        <v>1</v>
      </c>
      <c>
        <v>1527</v>
      </c>
      <c>
        <v>0</v>
      </c>
      <c>
        <v>4</v>
      </c>
      <c>
        <v>1</v>
      </c>
      <c>
        <v>476</v>
      </c>
      <c>
        <v>0</v>
      </c>
      <c>
        <v>4</v>
      </c>
      <c>
        <v>80.9881380959152</v>
      </c>
      <c>
        <v>2974.828862106483</v>
      </c>
      <c>
        <v>0</v>
      </c>
      <c>
        <v>34.64932496383614</v>
      </c>
      <c>
        <v>300.3293003639094</v>
      </c>
      <c>
        <v>5574.660351737031</v>
      </c>
      <c>
        <v>0</v>
      </c>
      <c>
        <v>344.5465398984784</v>
      </c>
      <c>
        <v>9310.002517165653</v>
      </c>
    </row>
    <row>
      <c>
        <v>2613061</v>
      </c>
      <c>
        <v>1</v>
      </c>
      <c>
        <is>
          <t>İZMİR</t>
        </is>
      </c>
      <c>
        <v>MENDERES</v>
      </c>
      <c>
        <is>
          <t>AG Fideri</t>
        </is>
      </c>
      <c>
        <v>ORTA MAHALLE M-62 35-25-M00366_C_89228025_89228025</v>
      </c>
      <c>
        <v>AG Pano Faz Sigorta Atığı</v>
      </c>
      <c>
        <v>Dağıtım-AG</v>
      </c>
      <c>
        <v>Uzun</v>
      </c>
      <c>
        <v>Şebeke işletmecisi</v>
      </c>
      <c>
        <v>Bildirimsiz</v>
      </c>
      <c>
        <is>
          <t>18.07.2023 15:51:20</t>
        </is>
      </c>
      <c>
        <is>
          <t>18.07.2023 19:11:23</t>
        </is>
      </c>
      <c>
        <v>3.334166666</v>
      </c>
      <c>
        <v>0</v>
      </c>
      <c>
        <v>119</v>
      </c>
      <c>
        <v>0</v>
      </c>
      <c>
        <v>0</v>
      </c>
      <c>
        <v>0</v>
      </c>
      <c>
        <v>12</v>
      </c>
      <c>
        <v>0</v>
      </c>
      <c>
        <v>0</v>
      </c>
      <c>
        <v>0</v>
      </c>
      <c>
        <v>91.40729076228638</v>
      </c>
      <c>
        <v>0</v>
      </c>
      <c>
        <v>0</v>
      </c>
      <c>
        <v>0</v>
      </c>
      <c>
        <v>119.42667017432171</v>
      </c>
      <c>
        <v>0</v>
      </c>
      <c>
        <v>0</v>
      </c>
      <c>
        <v>210.8339609366081</v>
      </c>
    </row>
    <row>
      <c>
        <v>2612683</v>
      </c>
      <c>
        <v>1</v>
      </c>
      <c>
        <is>
          <t>İZMİR</t>
        </is>
      </c>
      <c>
        <v>MENDERES</v>
      </c>
      <c>
        <is>
          <t>DM</t>
        </is>
      </c>
      <c>
        <v>MENDERES DM-2/TR-1 35-22-M00300_MENDERES-1 M17_2328468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18.07.2023 10:44:51</t>
        </is>
      </c>
      <c>
        <is>
          <t>18.07.2023 11:06:50</t>
        </is>
      </c>
      <c>
        <v>0.366388888</v>
      </c>
      <c>
        <v>5</v>
      </c>
      <c>
        <v>432</v>
      </c>
      <c>
        <v>4</v>
      </c>
      <c>
        <v>64</v>
      </c>
      <c>
        <v>17</v>
      </c>
      <c>
        <v>108</v>
      </c>
      <c>
        <v>4</v>
      </c>
      <c>
        <v>1</v>
      </c>
      <c>
        <v>0.9724081763168746</v>
      </c>
      <c>
        <v>71.38795323318004</v>
      </c>
      <c>
        <v>1.3437389742850576</v>
      </c>
      <c>
        <v>24.23607590392252</v>
      </c>
      <c>
        <v>32.08701517765151</v>
      </c>
      <c>
        <v>43.134984317913165</v>
      </c>
      <c>
        <v>154.4998286726024</v>
      </c>
      <c>
        <v>0.114282482778058</v>
      </c>
      <c>
        <v>327.7762869386496</v>
      </c>
    </row>
    <row>
      <c>
        <v>2613396</v>
      </c>
      <c>
        <v>1</v>
      </c>
      <c>
        <is>
          <t>İZMİR</t>
        </is>
      </c>
      <c>
        <v>ALİAĞA</v>
      </c>
      <c>
        <is>
          <t>OG Fideri</t>
        </is>
      </c>
      <c>
        <v>KABAYER TR 35-17-M00432_DAĞITIM TRAFO KABAYER TR M03_66289999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18.07.2023 21:07:05</t>
        </is>
      </c>
      <c>
        <is>
          <t>19.07.2023 00:38:05</t>
        </is>
      </c>
      <c>
        <v>3.516666666</v>
      </c>
      <c>
        <v>0</v>
      </c>
      <c>
        <v>0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13.55896737334663</v>
      </c>
      <c>
        <v>0</v>
      </c>
      <c>
        <v>0</v>
      </c>
      <c>
        <v>13.55896737334663</v>
      </c>
    </row>
    <row>
      <c>
        <v>2612520</v>
      </c>
      <c>
        <v>1</v>
      </c>
      <c>
        <is>
          <t>İZMİR</t>
        </is>
      </c>
      <c>
        <v>BERGAMA</v>
      </c>
      <c>
        <is>
          <t>Dağıtım Transformatörü</t>
        </is>
      </c>
      <c>
        <v>TR-150 35-16-L00150_35-16-L00150_72038488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18.07.2023 08:58:11</t>
        </is>
      </c>
      <c>
        <is>
          <t>18.07.2023 09:40:42</t>
        </is>
      </c>
      <c>
        <v>0.708611111</v>
      </c>
      <c>
        <v>0</v>
      </c>
      <c>
        <v>265</v>
      </c>
      <c>
        <v>0</v>
      </c>
      <c>
        <v>2</v>
      </c>
      <c>
        <v>0</v>
      </c>
      <c>
        <v>16</v>
      </c>
      <c>
        <v>0</v>
      </c>
      <c>
        <v>0</v>
      </c>
      <c>
        <v>0</v>
      </c>
      <c>
        <v>35.31476784117548</v>
      </c>
      <c>
        <v>0</v>
      </c>
      <c>
        <v>0.34315568058928025</v>
      </c>
      <c>
        <v>0</v>
      </c>
      <c>
        <v>5.836089897698972</v>
      </c>
      <c>
        <v>0</v>
      </c>
      <c>
        <v>0</v>
      </c>
      <c>
        <v>41.49401341946373</v>
      </c>
    </row>
    <row>
      <c>
        <v>2612663</v>
      </c>
      <c>
        <v>1</v>
      </c>
      <c>
        <is>
          <t>İZMİR</t>
        </is>
      </c>
      <c>
        <v>KARABAĞLAR</v>
      </c>
      <c>
        <is>
          <t>Saha Dağıtım Kutusu (SDK)</t>
        </is>
      </c>
      <c>
        <v>M-3197 (YATIRIM REZERVE) 35-01-M03197_M k805/m1_5899468</v>
      </c>
      <c>
        <v>Şebeke Yenileme ve Kapasite Artışı Çalışması</v>
      </c>
      <c>
        <v>Dağıtım-AG</v>
      </c>
      <c>
        <v>Uzun</v>
      </c>
      <c>
        <v>Şebeke işletmecisi</v>
      </c>
      <c>
        <v>Bildirimli</v>
      </c>
      <c>
        <is>
          <t>18.07.2023 10:18:54</t>
        </is>
      </c>
      <c>
        <is>
          <t>18.07.2023 18:37:24</t>
        </is>
      </c>
      <c>
        <v>8.308333333</v>
      </c>
      <c>
        <v>0</v>
      </c>
      <c>
        <v>28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55.12851937936296</v>
      </c>
      <c>
        <v>0</v>
      </c>
      <c>
        <v>0</v>
      </c>
      <c>
        <v>0</v>
      </c>
      <c>
        <v>101.82179514920487</v>
      </c>
      <c>
        <v>0</v>
      </c>
      <c>
        <v>0</v>
      </c>
      <c>
        <v>156.95031452856784</v>
      </c>
    </row>
    <row>
      <c>
        <v>2612379</v>
      </c>
      <c>
        <v>2</v>
      </c>
      <c>
        <is>
          <t>İZMİR</t>
        </is>
      </c>
      <c>
        <v>KARABURUN</v>
      </c>
      <c>
        <is>
          <t>Dağıtım Transformatörü</t>
        </is>
      </c>
      <c>
        <v>MORDOĞAN TR-2 35-21-L00140_35-21-L00140_72183041</v>
      </c>
      <c>
        <v>AG Klemens Arızası</v>
      </c>
      <c>
        <v>Dağıtım-AG</v>
      </c>
      <c>
        <v>Uzun</v>
      </c>
      <c>
        <v>Şebeke işletmecisi</v>
      </c>
      <c>
        <v>Bildirimsiz</v>
      </c>
      <c>
        <is>
          <t>18.07.2023 03:08:32</t>
        </is>
      </c>
      <c>
        <is>
          <t>18.07.2023 03:41:38</t>
        </is>
      </c>
      <c>
        <v>0.551666666</v>
      </c>
      <c>
        <v>0</v>
      </c>
      <c>
        <v>168</v>
      </c>
      <c>
        <v>0</v>
      </c>
      <c>
        <v>6</v>
      </c>
      <c>
        <v>0</v>
      </c>
      <c>
        <v>49</v>
      </c>
      <c>
        <v>0</v>
      </c>
      <c>
        <v>0</v>
      </c>
      <c>
        <v>0</v>
      </c>
      <c>
        <v>19.522397638166375</v>
      </c>
      <c>
        <v>0</v>
      </c>
      <c>
        <v>0.35050612470038844</v>
      </c>
      <c>
        <v>0</v>
      </c>
      <c>
        <v>36.20538283432009</v>
      </c>
      <c>
        <v>0</v>
      </c>
      <c>
        <v>0</v>
      </c>
      <c>
        <v>56.07828659718685</v>
      </c>
    </row>
    <row>
      <c>
        <v>2612760</v>
      </c>
      <c>
        <v>2</v>
      </c>
      <c>
        <is>
          <t>MANİSA</t>
        </is>
      </c>
      <c>
        <v>SARUHANLI</v>
      </c>
      <c>
        <is>
          <t>KÖK</t>
        </is>
      </c>
      <c>
        <v>KAYIŞLAR KÖK 45-80-M00183_KAYIŞLAR M02_72195772</v>
      </c>
      <c>
        <v>OG Ayırıcı Arızası</v>
      </c>
      <c>
        <v>Dağıtım-OG</v>
      </c>
      <c>
        <v>Uzun</v>
      </c>
      <c>
        <v>Şebeke işletmecisi</v>
      </c>
      <c>
        <v>Bildirimsiz</v>
      </c>
      <c>
        <is>
          <t>18.07.2023 12:28:40</t>
        </is>
      </c>
      <c>
        <is>
          <t>18.07.2023 12:39:11</t>
        </is>
      </c>
      <c>
        <v>0.175277777</v>
      </c>
      <c>
        <v>0</v>
      </c>
      <c>
        <v>201</v>
      </c>
      <c>
        <v>1</v>
      </c>
      <c>
        <v>32</v>
      </c>
      <c>
        <v>0</v>
      </c>
      <c>
        <v>42</v>
      </c>
      <c>
        <v>0</v>
      </c>
      <c>
        <v>0</v>
      </c>
      <c>
        <v>0</v>
      </c>
      <c>
        <v>7.730262339778827</v>
      </c>
      <c>
        <v>1.7096908158528652</v>
      </c>
      <c>
        <v>26.531444171578386</v>
      </c>
      <c>
        <v>0</v>
      </c>
      <c>
        <v>6.902644658623238</v>
      </c>
      <c>
        <v>0</v>
      </c>
      <c>
        <v>0</v>
      </c>
      <c>
        <v>42.874041985833315</v>
      </c>
    </row>
    <row>
      <c>
        <v>2613161</v>
      </c>
      <c>
        <v>1</v>
      </c>
      <c>
        <is>
          <t>İZMİR</t>
        </is>
      </c>
      <c>
        <v>ÇEŞME</v>
      </c>
      <c>
        <is>
          <t>Saha Dağıtım Kutusu (SDK)</t>
        </is>
      </c>
      <c>
        <v>L-426 ESKİ GARAJ 35-18-L00426_B b1_5948774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18.07.2023 17:44:07</t>
        </is>
      </c>
      <c>
        <is>
          <t>18.07.2023 19:23:45</t>
        </is>
      </c>
      <c>
        <v>1.660555555</v>
      </c>
      <c>
        <v>0</v>
      </c>
      <c>
        <v>28</v>
      </c>
      <c>
        <v>0</v>
      </c>
      <c>
        <v>1</v>
      </c>
      <c>
        <v>0</v>
      </c>
      <c>
        <v>5</v>
      </c>
      <c>
        <v>0</v>
      </c>
      <c>
        <v>0</v>
      </c>
      <c>
        <v>0</v>
      </c>
      <c>
        <v>39.44788568532075</v>
      </c>
      <c>
        <v>0</v>
      </c>
      <c>
        <v>0.13434010350097114</v>
      </c>
      <c>
        <v>0</v>
      </c>
      <c>
        <v>13.425990391702388</v>
      </c>
      <c>
        <v>0</v>
      </c>
      <c>
        <v>0</v>
      </c>
      <c>
        <v>53.0082161805241</v>
      </c>
    </row>
    <row>
      <c>
        <v>2613224</v>
      </c>
      <c>
        <v>1</v>
      </c>
      <c>
        <is>
          <t>İZMİR</t>
        </is>
      </c>
      <c>
        <v>FOÇA</v>
      </c>
      <c>
        <is>
          <t>AG Fideri</t>
        </is>
      </c>
      <c>
        <v>YENİFOÇA TR-20 35-23-M00020_C_56356056_56356056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18.07.2023 18:57:35</t>
        </is>
      </c>
      <c>
        <is>
          <t>18.07.2023 19:57:16</t>
        </is>
      </c>
      <c>
        <v>0.994722222</v>
      </c>
      <c>
        <v>0</v>
      </c>
      <c>
        <v>205</v>
      </c>
      <c>
        <v>0</v>
      </c>
      <c>
        <v>0</v>
      </c>
      <c>
        <v>0</v>
      </c>
      <c>
        <v>13</v>
      </c>
      <c>
        <v>0</v>
      </c>
      <c>
        <v>0</v>
      </c>
      <c>
        <v>0</v>
      </c>
      <c>
        <v>50.90014626439482</v>
      </c>
      <c>
        <v>0</v>
      </c>
      <c>
        <v>0</v>
      </c>
      <c>
        <v>0</v>
      </c>
      <c>
        <v>3.3337395829762007</v>
      </c>
      <c>
        <v>0</v>
      </c>
      <c>
        <v>0</v>
      </c>
      <c>
        <v>54.23388584737102</v>
      </c>
    </row>
    <row>
      <c>
        <v>2613124</v>
      </c>
      <c>
        <v>1</v>
      </c>
      <c>
        <is>
          <t>İZMİR</t>
        </is>
      </c>
      <c>
        <v>KİRAZ</v>
      </c>
      <c>
        <is>
          <t>AG Fideri</t>
        </is>
      </c>
      <c>
        <v>SULUDERE TR-11 İSMET AKCAN EVİ YANI 35-31-L00066_47981937_56399845_56399845</v>
      </c>
      <c>
        <v>AG Tel Kopuğu</v>
      </c>
      <c>
        <v>Dağıtım-AG</v>
      </c>
      <c>
        <v>Uzun</v>
      </c>
      <c>
        <v>Şebeke işletmecisi</v>
      </c>
      <c>
        <v>Bildirimsiz</v>
      </c>
      <c>
        <is>
          <t>18.07.2023 17:08:45</t>
        </is>
      </c>
      <c>
        <is>
          <t>18.07.2023 20:46:10</t>
        </is>
      </c>
      <c>
        <v>3.623611111</v>
      </c>
      <c>
        <v>0</v>
      </c>
      <c>
        <v>4</v>
      </c>
      <c>
        <v>0</v>
      </c>
      <c>
        <v>3</v>
      </c>
      <c>
        <v>0</v>
      </c>
      <c>
        <v>1</v>
      </c>
      <c>
        <v>0</v>
      </c>
      <c>
        <v>0</v>
      </c>
      <c>
        <v>0</v>
      </c>
      <c>
        <v>10.549113196508936</v>
      </c>
      <c>
        <v>0</v>
      </c>
      <c>
        <v>57.07255463223525</v>
      </c>
      <c>
        <v>0</v>
      </c>
      <c>
        <v>7.654144608334786</v>
      </c>
      <c>
        <v>0</v>
      </c>
      <c>
        <v>0</v>
      </c>
      <c>
        <v>75.27581243707898</v>
      </c>
    </row>
    <row>
      <c>
        <v>2612477</v>
      </c>
      <c>
        <v>1</v>
      </c>
      <c>
        <is>
          <t>MANİSA</t>
        </is>
      </c>
      <c>
        <v>SALİHLİ</v>
      </c>
      <c>
        <is>
          <t>OG Fideri</t>
        </is>
      </c>
      <c>
        <v>ÇAMURHAMAMI KÖK 45-78-L00230_HatBaşıAyırıcı_53139660 L03_53139660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18.07.2023 08:19:15</t>
        </is>
      </c>
      <c>
        <is>
          <t>18.07.2023 17:41:32</t>
        </is>
      </c>
      <c>
        <v>9.371388888</v>
      </c>
      <c>
        <v>1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2.1395470731399997</v>
      </c>
      <c>
        <v>0</v>
      </c>
      <c>
        <v>74.02997225728507</v>
      </c>
      <c>
        <v>0</v>
      </c>
      <c>
        <v>0</v>
      </c>
      <c>
        <v>0</v>
      </c>
      <c>
        <v>0</v>
      </c>
      <c>
        <v>0</v>
      </c>
      <c>
        <v>76.16951933042506</v>
      </c>
    </row>
    <row>
      <c>
        <v>2612726</v>
      </c>
      <c>
        <v>1</v>
      </c>
      <c>
        <is>
          <t>İZMİR</t>
        </is>
      </c>
      <c>
        <v>KEMALPAŞA</v>
      </c>
      <c>
        <is>
          <t>AG Fideri</t>
        </is>
      </c>
      <c>
        <v>YUKARI KIZILCA TR-3 35-27-L00053_A_56405960_56405960</v>
      </c>
      <c>
        <v>Şebeke Yenileme ve Kapasite Artışı Çalışması</v>
      </c>
      <c>
        <v>Dağıtım-AG</v>
      </c>
      <c>
        <v>Uzun</v>
      </c>
      <c>
        <v>Şebeke işletmecisi</v>
      </c>
      <c>
        <v>Bildirimli</v>
      </c>
      <c>
        <is>
          <t>18.07.2023 09:02:00</t>
        </is>
      </c>
      <c>
        <is>
          <t>18.07.2023 18:04:58</t>
        </is>
      </c>
      <c>
        <v>9.049444444</v>
      </c>
      <c>
        <v>0</v>
      </c>
      <c>
        <v>22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36.74619019588617</v>
      </c>
      <c>
        <v>0</v>
      </c>
      <c>
        <v>0</v>
      </c>
      <c>
        <v>0</v>
      </c>
      <c>
        <v>1.1538938241021497</v>
      </c>
      <c>
        <v>0</v>
      </c>
      <c>
        <v>0</v>
      </c>
      <c>
        <v>37.90008401998832</v>
      </c>
    </row>
    <row>
      <c>
        <v>2614335</v>
      </c>
      <c>
        <v>1</v>
      </c>
      <c>
        <is>
          <t>İZMİR</t>
        </is>
      </c>
      <c>
        <v>BERGAMA</v>
      </c>
      <c>
        <is>
          <t>Dağıtım Transformatörü</t>
        </is>
      </c>
      <c>
        <v>TR-30 35-16-L00030_35-16-L00030_2347343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19.07.2023 19:02:02</t>
        </is>
      </c>
      <c>
        <is>
          <t>19.07.2023 22:24:27</t>
        </is>
      </c>
      <c>
        <v>3.373611111</v>
      </c>
      <c>
        <v>0</v>
      </c>
      <c>
        <v>12</v>
      </c>
      <c>
        <v>0</v>
      </c>
      <c>
        <v>15</v>
      </c>
      <c>
        <v>0</v>
      </c>
      <c>
        <v>8</v>
      </c>
      <c>
        <v>0</v>
      </c>
      <c>
        <v>0</v>
      </c>
      <c>
        <v>0</v>
      </c>
      <c>
        <v>8.258770967720743</v>
      </c>
      <c>
        <v>0</v>
      </c>
      <c>
        <v>37.9766429720166</v>
      </c>
      <c>
        <v>0</v>
      </c>
      <c>
        <v>18.222246703186332</v>
      </c>
      <c>
        <v>0</v>
      </c>
      <c>
        <v>0</v>
      </c>
      <c>
        <v>64.45766064292367</v>
      </c>
    </row>
    <row>
      <c>
        <v>2613694</v>
      </c>
      <c>
        <v>1</v>
      </c>
      <c>
        <is>
          <t>İZMİR</t>
        </is>
      </c>
      <c>
        <v>TORBALI</v>
      </c>
      <c>
        <is>
          <t>KÖK</t>
        </is>
      </c>
      <c>
        <v>ÇAPAK KÖK 35-26-M00435_DAĞKIZILCA-2 GİRİŞ M04_66033226</v>
      </c>
      <c>
        <v>Şebeke Bakım Çalışması</v>
      </c>
      <c>
        <v>Dağıtım-OG</v>
      </c>
      <c>
        <v>Uzun</v>
      </c>
      <c>
        <v>Şebeke işletmecisi</v>
      </c>
      <c>
        <v>Bildirimli</v>
      </c>
      <c>
        <is>
          <t>19.07.2023 09:02:08</t>
        </is>
      </c>
      <c>
        <is>
          <t>19.07.2023 09:40:51</t>
        </is>
      </c>
      <c>
        <v>0.645277777</v>
      </c>
      <c>
        <v>5</v>
      </c>
      <c>
        <v>3306</v>
      </c>
      <c>
        <v>37</v>
      </c>
      <c>
        <v>466</v>
      </c>
      <c>
        <v>66</v>
      </c>
      <c>
        <v>1083</v>
      </c>
      <c>
        <v>16</v>
      </c>
      <c>
        <v>2</v>
      </c>
      <c>
        <v>0.8696784606677267</v>
      </c>
      <c>
        <v>375.542985085482</v>
      </c>
      <c>
        <v>200.6234163815632</v>
      </c>
      <c>
        <v>171.0699581543247</v>
      </c>
      <c>
        <v>146.36021847976227</v>
      </c>
      <c>
        <v>458.55035580642055</v>
      </c>
      <c>
        <v>1206.6998020095198</v>
      </c>
      <c>
        <v>1.813113803504678</v>
      </c>
      <c>
        <v>2561.5295281812446</v>
      </c>
    </row>
    <row>
      <c>
        <v>2614527</v>
      </c>
      <c>
        <v>1</v>
      </c>
      <c>
        <is>
          <t>İZMİR</t>
        </is>
      </c>
      <c>
        <v>ÖDEMİŞ</v>
      </c>
      <c>
        <is>
          <t>KÖK</t>
        </is>
      </c>
      <c>
        <v>KAZANLI KÖK 35-15-L00951_SULAMA BATI (ÖZEL) L02_66954514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19.07.2023 23:56:05</t>
        </is>
      </c>
      <c>
        <is>
          <t>20.07.2023 02:17:07</t>
        </is>
      </c>
      <c>
        <v>2.350555555</v>
      </c>
      <c>
        <v>0</v>
      </c>
      <c>
        <v>1</v>
      </c>
      <c>
        <v>2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28.588357479141848</v>
      </c>
      <c>
        <v>0</v>
      </c>
      <c>
        <v>41.22001455041825</v>
      </c>
      <c>
        <v>0</v>
      </c>
      <c>
        <v>0</v>
      </c>
      <c>
        <v>0</v>
      </c>
      <c>
        <v>69.8083720295601</v>
      </c>
    </row>
    <row>
      <c>
        <v>2614381</v>
      </c>
      <c>
        <v>1</v>
      </c>
      <c>
        <is>
          <t>İZMİR</t>
        </is>
      </c>
      <c>
        <v>DİKİLİ</v>
      </c>
      <c>
        <is>
          <t>AG Fideri</t>
        </is>
      </c>
      <c>
        <v>ÇANDARLI TR-18 35-30-M00018__72410785_72410785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19.07.2023 19:52:16</t>
        </is>
      </c>
      <c>
        <is>
          <t>19.07.2023 20:26:29</t>
        </is>
      </c>
      <c>
        <v>0.570277777</v>
      </c>
      <c>
        <v>0</v>
      </c>
      <c>
        <v>179</v>
      </c>
      <c>
        <v>0</v>
      </c>
      <c>
        <v>0</v>
      </c>
      <c>
        <v>0</v>
      </c>
      <c>
        <v>23</v>
      </c>
      <c>
        <v>0</v>
      </c>
      <c>
        <v>0</v>
      </c>
      <c>
        <v>0</v>
      </c>
      <c>
        <v>21.24097613148039</v>
      </c>
      <c>
        <v>0</v>
      </c>
      <c>
        <v>0</v>
      </c>
      <c>
        <v>0</v>
      </c>
      <c>
        <v>13.577069277794717</v>
      </c>
      <c>
        <v>0</v>
      </c>
      <c>
        <v>0</v>
      </c>
      <c>
        <v>34.81804540927511</v>
      </c>
    </row>
    <row>
      <c>
        <v>2614275</v>
      </c>
      <c>
        <v>1</v>
      </c>
      <c>
        <is>
          <t>İZMİR</t>
        </is>
      </c>
      <c>
        <v>ALİAĞA</v>
      </c>
      <c>
        <is>
          <t>AG Fideri</t>
        </is>
      </c>
      <c>
        <v>TR-69 35-17-M00069__56390697_56390697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19.07.2023 17:59:08</t>
        </is>
      </c>
      <c>
        <is>
          <t>19.07.2023 18:33:19</t>
        </is>
      </c>
      <c>
        <v>0.569722222</v>
      </c>
      <c>
        <v>0</v>
      </c>
      <c>
        <v>80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11.021606770586663</v>
      </c>
      <c>
        <v>0</v>
      </c>
      <c>
        <v>0</v>
      </c>
      <c>
        <v>0</v>
      </c>
      <c>
        <v>0.6688670047233138</v>
      </c>
      <c>
        <v>0</v>
      </c>
      <c>
        <v>0</v>
      </c>
      <c>
        <v>11.690473775309977</v>
      </c>
    </row>
    <row>
      <c>
        <v>2613834</v>
      </c>
      <c>
        <v>1</v>
      </c>
      <c>
        <is>
          <t>MANİSA</t>
        </is>
      </c>
      <c>
        <v>SARUHANLI</v>
      </c>
      <c>
        <is>
          <t>OG Fideri</t>
        </is>
      </c>
      <c>
        <v>SARUHANLI TR-25 45-80-M00025_TR-135 PAĞMAT ÖZEL M03_72203530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19.07.2023 10:49:55</t>
        </is>
      </c>
      <c>
        <is>
          <t>19.07.2023 11:17:36</t>
        </is>
      </c>
      <c>
        <v>0.461388888</v>
      </c>
      <c>
        <v>0</v>
      </c>
      <c>
        <v>1</v>
      </c>
      <c>
        <v>23</v>
      </c>
      <c>
        <v>13</v>
      </c>
      <c>
        <v>9</v>
      </c>
      <c>
        <v>0</v>
      </c>
      <c>
        <v>3</v>
      </c>
      <c>
        <v>0</v>
      </c>
      <c>
        <v>0</v>
      </c>
      <c>
        <v>0.10602803515333334</v>
      </c>
      <c>
        <v>45.40691281358576</v>
      </c>
      <c>
        <v>47.05018818023389</v>
      </c>
      <c>
        <v>12.249070015834802</v>
      </c>
      <c>
        <v>0</v>
      </c>
      <c>
        <v>123.15917231998284</v>
      </c>
      <c>
        <v>0</v>
      </c>
      <c>
        <v>227.97137136479063</v>
      </c>
    </row>
    <row>
      <c>
        <v>2614375</v>
      </c>
      <c>
        <v>1</v>
      </c>
      <c>
        <is>
          <t>İZMİR</t>
        </is>
      </c>
      <c>
        <v>KİRAZ</v>
      </c>
      <c>
        <is>
          <t>Dağıtım Transformatörü</t>
        </is>
      </c>
      <c>
        <v>SULUDERE TR-9 CEVİZDALLARI 35-31-L00084_35-31-L00084_2363472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19.07.2023 19:46:50</t>
        </is>
      </c>
      <c>
        <is>
          <t>19.07.2023 21:03:02</t>
        </is>
      </c>
      <c>
        <v>1.27</v>
      </c>
      <c>
        <v>0</v>
      </c>
      <c>
        <v>30</v>
      </c>
      <c>
        <v>0</v>
      </c>
      <c>
        <v>18</v>
      </c>
      <c>
        <v>0</v>
      </c>
      <c>
        <v>7</v>
      </c>
      <c>
        <v>0</v>
      </c>
      <c>
        <v>0</v>
      </c>
      <c>
        <v>0</v>
      </c>
      <c>
        <v>11.811414716252889</v>
      </c>
      <c>
        <v>0</v>
      </c>
      <c>
        <v>130.5492079653376</v>
      </c>
      <c>
        <v>0</v>
      </c>
      <c>
        <v>8.265285373022763</v>
      </c>
      <c>
        <v>0</v>
      </c>
      <c>
        <v>0</v>
      </c>
      <c>
        <v>150.62590805461326</v>
      </c>
    </row>
    <row>
      <c>
        <v>2613605</v>
      </c>
      <c>
        <v>1</v>
      </c>
      <c>
        <is>
          <t>MANİSA</t>
        </is>
      </c>
      <c>
        <v>SARIGÖL</v>
      </c>
      <c>
        <is>
          <t>DM</t>
        </is>
      </c>
      <c>
        <v>SARIGÖL DM 45-79-M00069_DADAĞLI FİDERİ M17_2076608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19.07.2023 06:13:07</t>
        </is>
      </c>
      <c>
        <is>
          <t>19.07.2023 06:50:53</t>
        </is>
      </c>
      <c>
        <v>0.629444444</v>
      </c>
      <c>
        <v>3</v>
      </c>
      <c>
        <v>513</v>
      </c>
      <c>
        <v>58</v>
      </c>
      <c>
        <v>125</v>
      </c>
      <c>
        <v>4</v>
      </c>
      <c>
        <v>20</v>
      </c>
      <c>
        <v>0</v>
      </c>
      <c>
        <v>0</v>
      </c>
      <c>
        <v>0.27369329984333335</v>
      </c>
      <c>
        <v>43.18324240343504</v>
      </c>
      <c>
        <v>190.6889463631262</v>
      </c>
      <c>
        <v>380.7392683430386</v>
      </c>
      <c>
        <v>6.5545108340204</v>
      </c>
      <c>
        <v>3.3081838161414723</v>
      </c>
      <c>
        <v>0</v>
      </c>
      <c>
        <v>0</v>
      </c>
      <c>
        <v>624.7478450596051</v>
      </c>
    </row>
    <row>
      <c>
        <v>2613631</v>
      </c>
      <c>
        <v>1</v>
      </c>
      <c>
        <is>
          <t>MANİSA</t>
        </is>
      </c>
      <c>
        <v>SELENDİ</v>
      </c>
      <c>
        <is>
          <t>OG Fideri</t>
        </is>
      </c>
      <c>
        <v>DUMANLAR KÖK 45-81-M00044_HatBaşıAyırıcı_53134828 M03_53134828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19.07.2023 07:40:29</t>
        </is>
      </c>
      <c>
        <is>
          <t>19.07.2023 10:06:22</t>
        </is>
      </c>
      <c>
        <v>2.431388888</v>
      </c>
      <c>
        <v>0</v>
      </c>
      <c>
        <v>11</v>
      </c>
      <c>
        <v>0</v>
      </c>
      <c>
        <v>1</v>
      </c>
      <c>
        <v>0</v>
      </c>
      <c>
        <v>3</v>
      </c>
      <c>
        <v>0</v>
      </c>
      <c>
        <v>0</v>
      </c>
      <c>
        <v>0</v>
      </c>
      <c>
        <v>4.2623235135992354</v>
      </c>
      <c>
        <v>0</v>
      </c>
      <c>
        <v>6.780984657124729</v>
      </c>
      <c>
        <v>0</v>
      </c>
      <c>
        <v>3.26527339336185</v>
      </c>
      <c>
        <v>0</v>
      </c>
      <c>
        <v>0</v>
      </c>
      <c>
        <v>14.308581564085815</v>
      </c>
    </row>
    <row>
      <c>
        <v>2614315</v>
      </c>
      <c>
        <v>1</v>
      </c>
      <c>
        <is>
          <t>İZMİR</t>
        </is>
      </c>
      <c>
        <v>TORBALI</v>
      </c>
      <c>
        <is>
          <t>AG Fideri</t>
        </is>
      </c>
      <c>
        <v>SAİPLER TR-1 35-26-M00479_C_91193652_91193652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19.07.2023 18:41:47</t>
        </is>
      </c>
      <c>
        <is>
          <t>19.07.2023 20:58:52</t>
        </is>
      </c>
      <c>
        <v>2.284722222</v>
      </c>
      <c>
        <v>0</v>
      </c>
      <c>
        <v>41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15.223677295568</v>
      </c>
      <c>
        <v>0</v>
      </c>
      <c>
        <v>0</v>
      </c>
      <c>
        <v>0</v>
      </c>
      <c>
        <v>0.4043275396791812</v>
      </c>
      <c>
        <v>0</v>
      </c>
      <c>
        <v>0</v>
      </c>
      <c>
        <v>15.628004835247182</v>
      </c>
    </row>
    <row>
      <c>
        <v>2613966</v>
      </c>
      <c>
        <v>1</v>
      </c>
      <c>
        <is>
          <t>İZMİR</t>
        </is>
      </c>
      <c>
        <v>KARABAĞLAR</v>
      </c>
      <c>
        <is>
          <t>AG Fideri</t>
        </is>
      </c>
      <c>
        <v>K-859 35-01-K00859_A_60982303_60982303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19.07.2023 12:43:48</t>
        </is>
      </c>
      <c>
        <is>
          <t>19.07.2023 13:40:42</t>
        </is>
      </c>
      <c>
        <v>0.948333333</v>
      </c>
      <c>
        <v>0</v>
      </c>
      <c>
        <v>26</v>
      </c>
      <c>
        <v>0</v>
      </c>
      <c>
        <v>0</v>
      </c>
      <c>
        <v>0</v>
      </c>
      <c>
        <v>11</v>
      </c>
      <c>
        <v>0</v>
      </c>
      <c>
        <v>0</v>
      </c>
      <c>
        <v>0</v>
      </c>
      <c>
        <v>5.388338548372589</v>
      </c>
      <c>
        <v>0</v>
      </c>
      <c>
        <v>0</v>
      </c>
      <c>
        <v>0</v>
      </c>
      <c>
        <v>4.555827502786233</v>
      </c>
      <c>
        <v>0</v>
      </c>
      <c>
        <v>0</v>
      </c>
      <c>
        <v>9.944166051158822</v>
      </c>
    </row>
    <row>
      <c>
        <v>2614458</v>
      </c>
      <c>
        <v>1</v>
      </c>
      <c>
        <is>
          <t>MANİSA</t>
        </is>
      </c>
      <c>
        <v>TURGUTLU</v>
      </c>
      <c>
        <is>
          <t>Dağıtım Transformatörü</t>
        </is>
      </c>
      <c>
        <v>KARAAZMAK TR-1 45-83-M00641_45-83-M00641_2362777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19.07.2023 21:24:11</t>
        </is>
      </c>
      <c>
        <is>
          <t>20.07.2023 01:21:00</t>
        </is>
      </c>
      <c>
        <v>3.946944444</v>
      </c>
      <c>
        <v>0</v>
      </c>
      <c>
        <v>0</v>
      </c>
      <c>
        <v>0</v>
      </c>
      <c>
        <v>14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84.86508240440303</v>
      </c>
      <c>
        <v>0</v>
      </c>
      <c>
        <v>0</v>
      </c>
      <c>
        <v>0</v>
      </c>
      <c>
        <v>0</v>
      </c>
      <c>
        <v>84.86508240440303</v>
      </c>
    </row>
    <row>
      <c>
        <v>2614464</v>
      </c>
      <c>
        <v>1</v>
      </c>
      <c>
        <is>
          <t>İZMİR</t>
        </is>
      </c>
      <c>
        <v>BAYRAKLI</v>
      </c>
      <c>
        <is>
          <t>Kullanıcı Bağlantı Hattı</t>
        </is>
      </c>
      <c>
        <v>M-2517 35-02-M02517_99612574_99612574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19.07.2023 21:32:40</t>
        </is>
      </c>
      <c>
        <is>
          <t>19.07.2023 22:41:17</t>
        </is>
      </c>
      <c>
        <v>1.143611111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0.4584383394656087</v>
      </c>
      <c>
        <v>0</v>
      </c>
      <c>
        <v>0</v>
      </c>
      <c>
        <v>0</v>
      </c>
      <c>
        <v>0</v>
      </c>
      <c>
        <v>0</v>
      </c>
      <c>
        <v>0</v>
      </c>
      <c>
        <v>0.4584383394656087</v>
      </c>
    </row>
    <row>
      <c>
        <v>2613774</v>
      </c>
      <c>
        <v>1</v>
      </c>
      <c>
        <is>
          <t>MANİSA</t>
        </is>
      </c>
      <c>
        <v>TURGUTLU</v>
      </c>
      <c>
        <is>
          <t>DM</t>
        </is>
      </c>
      <c>
        <v>GÜNEY DM 45-83-L00130_DAĞMARMARA L07_2096779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19.07.2023 10:10:04</t>
        </is>
      </c>
      <c>
        <is>
          <t>19.07.2023 12:27:24</t>
        </is>
      </c>
      <c>
        <v>2.288888888</v>
      </c>
      <c>
        <v>1</v>
      </c>
      <c>
        <v>955</v>
      </c>
      <c>
        <v>26</v>
      </c>
      <c>
        <v>133</v>
      </c>
      <c>
        <v>3</v>
      </c>
      <c>
        <v>104</v>
      </c>
      <c>
        <v>0</v>
      </c>
      <c>
        <v>0</v>
      </c>
      <c>
        <v>0.5456620500333333</v>
      </c>
      <c>
        <v>264.9445862309171</v>
      </c>
      <c>
        <v>37.832205305244</v>
      </c>
      <c>
        <v>225.4581621451481</v>
      </c>
      <c>
        <v>10.621275751521878</v>
      </c>
      <c>
        <v>118.10374518875068</v>
      </c>
      <c>
        <v>0</v>
      </c>
      <c>
        <v>0</v>
      </c>
      <c>
        <v>657.5056366716151</v>
      </c>
    </row>
    <row>
      <c>
        <v>2614438</v>
      </c>
      <c>
        <v>1</v>
      </c>
      <c>
        <is>
          <t>MANİSA</t>
        </is>
      </c>
      <c>
        <v>SELENDİ</v>
      </c>
      <c>
        <is>
          <t>KÖK</t>
        </is>
      </c>
      <c>
        <v>ÇAMLICA KÖK 45-81-M00048_ÇANŞA ÇIKIŞ M03_71996151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19.07.2023 21:03:45</t>
        </is>
      </c>
      <c>
        <is>
          <t>19.07.2023 21:40:55</t>
        </is>
      </c>
      <c>
        <v>0.619444444</v>
      </c>
      <c>
        <v>1</v>
      </c>
      <c>
        <v>522</v>
      </c>
      <c>
        <v>0</v>
      </c>
      <c>
        <v>0</v>
      </c>
      <c>
        <v>1</v>
      </c>
      <c>
        <v>32</v>
      </c>
      <c>
        <v>0</v>
      </c>
      <c>
        <v>0</v>
      </c>
      <c>
        <v>0.1747405898222222</v>
      </c>
      <c>
        <v>35.67642997634797</v>
      </c>
      <c>
        <v>0</v>
      </c>
      <c>
        <v>0</v>
      </c>
      <c>
        <v>0.7767464680474501</v>
      </c>
      <c>
        <v>4.06174562142794</v>
      </c>
      <c>
        <v>0</v>
      </c>
      <c>
        <v>0</v>
      </c>
      <c>
        <v>40.68966265564558</v>
      </c>
    </row>
    <row>
      <c>
        <v>2614338</v>
      </c>
      <c>
        <v>1</v>
      </c>
      <c>
        <is>
          <t>İZMİR</t>
        </is>
      </c>
      <c>
        <v>URLA</v>
      </c>
      <c>
        <is>
          <t>DM</t>
        </is>
      </c>
      <c>
        <v>ÖZBEK DM (TR-315) 35-19-M00044_AKKUM M06_72140344</v>
      </c>
      <c>
        <v>OG Fider Açması</v>
      </c>
      <c>
        <v>Dağıtım-OG</v>
      </c>
      <c>
        <v>Kısa</v>
      </c>
      <c>
        <v>Şebeke işletmecisi</v>
      </c>
      <c>
        <v>Bildirimsiz</v>
      </c>
      <c>
        <is>
          <t>19.07.2023 19:07:25</t>
        </is>
      </c>
      <c>
        <is>
          <t>19.07.2023 19:10:00</t>
        </is>
      </c>
      <c>
        <v>0.043055555</v>
      </c>
      <c>
        <v>2</v>
      </c>
      <c>
        <v>992</v>
      </c>
      <c>
        <v>1</v>
      </c>
      <c>
        <v>32</v>
      </c>
      <c>
        <v>5</v>
      </c>
      <c>
        <v>75</v>
      </c>
      <c>
        <v>0</v>
      </c>
      <c>
        <v>0</v>
      </c>
      <c>
        <v>2.0716133629640616</v>
      </c>
      <c>
        <v>10.972665687954722</v>
      </c>
      <c>
        <v>0.005604821861613333</v>
      </c>
      <c>
        <v>0.49615755785221594</v>
      </c>
      <c>
        <v>0.41841022153834173</v>
      </c>
      <c>
        <v>4.979082164563923</v>
      </c>
      <c>
        <v>0</v>
      </c>
      <c>
        <v>0</v>
      </c>
      <c>
        <v>18.943533816734877</v>
      </c>
    </row>
    <row>
      <c>
        <v>2613797</v>
      </c>
      <c>
        <v>1</v>
      </c>
      <c>
        <is>
          <t>İZMİR</t>
        </is>
      </c>
      <c>
        <v>TORBALI</v>
      </c>
      <c>
        <is>
          <t>OG Fideri</t>
        </is>
      </c>
      <c>
        <v>DM-3/TR-26 (TR-94) 35-26-M00094_TR-93 M02_66220440</v>
      </c>
      <c>
        <v>Şebeke Bakım Çalışması</v>
      </c>
      <c>
        <v>Dağıtım-OG</v>
      </c>
      <c>
        <v>Uzun</v>
      </c>
      <c>
        <v>Şebeke işletmecisi</v>
      </c>
      <c>
        <v>Bildirimli</v>
      </c>
      <c>
        <is>
          <t>19.07.2023 10:30:36</t>
        </is>
      </c>
      <c>
        <is>
          <t>19.07.2023 14:26:51</t>
        </is>
      </c>
      <c>
        <v>3.9375</v>
      </c>
      <c>
        <v>0</v>
      </c>
      <c>
        <v>241</v>
      </c>
      <c>
        <v>0</v>
      </c>
      <c>
        <v>2</v>
      </c>
      <c>
        <v>0</v>
      </c>
      <c>
        <v>35</v>
      </c>
      <c>
        <v>0</v>
      </c>
      <c>
        <v>0</v>
      </c>
      <c>
        <v>0</v>
      </c>
      <c>
        <v>201.3130592070834</v>
      </c>
      <c>
        <v>0</v>
      </c>
      <c>
        <v>4.116135113574762</v>
      </c>
      <c>
        <v>0</v>
      </c>
      <c>
        <v>376.80022978074203</v>
      </c>
      <c>
        <v>0</v>
      </c>
      <c>
        <v>0</v>
      </c>
      <c>
        <v>582.2294241014001</v>
      </c>
    </row>
    <row>
      <c>
        <v>2614358</v>
      </c>
      <c>
        <v>1</v>
      </c>
      <c>
        <is>
          <t>MANİSA</t>
        </is>
      </c>
      <c>
        <v>SALİHLİ</v>
      </c>
      <c>
        <is>
          <t>AG Fideri</t>
        </is>
      </c>
      <c>
        <v>KARAOĞLANLI TR-1 45-78-M00350_E_56402744_56402744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19.07.2023 19:17:03</t>
        </is>
      </c>
      <c>
        <is>
          <t>19.07.2023 21:29:28</t>
        </is>
      </c>
      <c>
        <v>2.206944444</v>
      </c>
      <c>
        <v>0</v>
      </c>
      <c>
        <v>55</v>
      </c>
      <c>
        <v>0</v>
      </c>
      <c>
        <v>1</v>
      </c>
      <c>
        <v>0</v>
      </c>
      <c>
        <v>8</v>
      </c>
      <c>
        <v>0</v>
      </c>
      <c>
        <v>0</v>
      </c>
      <c>
        <v>0</v>
      </c>
      <c>
        <v>25.35710933257717</v>
      </c>
      <c>
        <v>0</v>
      </c>
      <c>
        <v>0</v>
      </c>
      <c>
        <v>0</v>
      </c>
      <c>
        <v>13.57474421650318</v>
      </c>
      <c>
        <v>0</v>
      </c>
      <c>
        <v>0</v>
      </c>
      <c>
        <v>38.93185354908035</v>
      </c>
    </row>
    <row>
      <c>
        <v>2614444</v>
      </c>
      <c>
        <v>1</v>
      </c>
      <c>
        <is>
          <t>İZMİR</t>
        </is>
      </c>
      <c>
        <v>ÖDEMİŞ</v>
      </c>
      <c>
        <is>
          <t>AG Fideri</t>
        </is>
      </c>
      <c>
        <v>TR-140 ŞHT.ALİ DERELİ MEVKİİ 35-15-L00140_B_56372115_56372115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19.07.2023 21:06:47</t>
        </is>
      </c>
      <c>
        <is>
          <t>19.07.2023 23:29:39</t>
        </is>
      </c>
      <c>
        <v>2.381111111</v>
      </c>
      <c>
        <v>0</v>
      </c>
      <c>
        <v>12</v>
      </c>
      <c>
        <v>0</v>
      </c>
      <c>
        <v>7</v>
      </c>
      <c>
        <v>0</v>
      </c>
      <c>
        <v>2</v>
      </c>
      <c>
        <v>0</v>
      </c>
      <c>
        <v>0</v>
      </c>
      <c>
        <v>0</v>
      </c>
      <c>
        <v>11.37646166113922</v>
      </c>
      <c>
        <v>0</v>
      </c>
      <c>
        <v>102.7233264671561</v>
      </c>
      <c>
        <v>0</v>
      </c>
      <c>
        <v>0.3107387869328692</v>
      </c>
      <c>
        <v>0</v>
      </c>
      <c>
        <v>0</v>
      </c>
      <c>
        <v>114.41052691522819</v>
      </c>
    </row>
    <row>
      <c>
        <v>2614195</v>
      </c>
      <c>
        <v>1</v>
      </c>
      <c>
        <is>
          <t>İZMİR</t>
        </is>
      </c>
      <c>
        <v>ÇEŞME</v>
      </c>
      <c>
        <is>
          <t>Kullanıcı Bağlantı Hattı</t>
        </is>
      </c>
      <c>
        <v>DM-1/1 35-18-L00580_950446382_950446382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19.07.2023 16:30:27</t>
        </is>
      </c>
      <c>
        <is>
          <t>19.07.2023 20:53:21</t>
        </is>
      </c>
      <c>
        <v>4.381666666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1.6703697222999245</v>
      </c>
      <c>
        <v>0</v>
      </c>
      <c>
        <v>0</v>
      </c>
      <c>
        <v>0</v>
      </c>
      <c>
        <v>0</v>
      </c>
      <c>
        <v>0</v>
      </c>
      <c>
        <v>0</v>
      </c>
      <c>
        <v>1.6703697222999245</v>
      </c>
    </row>
    <row>
      <c>
        <v>2613611</v>
      </c>
      <c>
        <v>1</v>
      </c>
      <c>
        <is>
          <t>MANİSA</t>
        </is>
      </c>
      <c>
        <v>ŞEHZADELER</v>
      </c>
      <c>
        <is>
          <t>KÖK</t>
        </is>
      </c>
      <c>
        <v>BEYDERE KÖK 45-71-M00128_ESKİ KARAAĞAÇLI M07_50217162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19.07.2023 06:37:27</t>
        </is>
      </c>
      <c>
        <is>
          <t>19.07.2023 06:44:00</t>
        </is>
      </c>
      <c>
        <v>0.109166666</v>
      </c>
      <c>
        <v>4</v>
      </c>
      <c>
        <v>31</v>
      </c>
      <c>
        <v>100</v>
      </c>
      <c>
        <v>88</v>
      </c>
      <c>
        <v>2</v>
      </c>
      <c>
        <v>4</v>
      </c>
      <c>
        <v>0</v>
      </c>
      <c>
        <v>0</v>
      </c>
      <c>
        <v>0.13587681319232914</v>
      </c>
      <c>
        <v>0.9111275617508643</v>
      </c>
      <c>
        <v>34.05269856139638</v>
      </c>
      <c>
        <v>30.678587248629565</v>
      </c>
      <c>
        <v>1.0260076108079086</v>
      </c>
      <c>
        <v>0.3536028131955415</v>
      </c>
      <c>
        <v>0</v>
      </c>
      <c>
        <v>0</v>
      </c>
      <c>
        <v>67.15790060897258</v>
      </c>
    </row>
    <row>
      <c>
        <v>2614401</v>
      </c>
      <c>
        <v>1</v>
      </c>
      <c>
        <is>
          <t>MANİSA</t>
        </is>
      </c>
      <c>
        <v>ŞEHZADELER</v>
      </c>
      <c>
        <is>
          <t>OG Fideri</t>
        </is>
      </c>
      <c>
        <v>AŞAĞIÇOBANİSA TR-3 45-71-M00103_ M01_72236818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19.07.2023 20:16:40</t>
        </is>
      </c>
      <c>
        <is>
          <t>19.07.2023 21:19:00</t>
        </is>
      </c>
      <c>
        <v>1.038888888</v>
      </c>
      <c>
        <v>0</v>
      </c>
      <c>
        <v>390</v>
      </c>
      <c>
        <v>8</v>
      </c>
      <c>
        <v>18</v>
      </c>
      <c>
        <v>4</v>
      </c>
      <c>
        <v>94</v>
      </c>
      <c>
        <v>7</v>
      </c>
      <c>
        <v>1</v>
      </c>
      <c>
        <v>0</v>
      </c>
      <c>
        <v>77.3850260673779</v>
      </c>
      <c>
        <v>7.599036809180999</v>
      </c>
      <c>
        <v>18.778739484077228</v>
      </c>
      <c>
        <v>141.2444212611907</v>
      </c>
      <c>
        <v>49.91395182919465</v>
      </c>
      <c>
        <v>264.1994329657128</v>
      </c>
      <c>
        <v>0.9747137611760768</v>
      </c>
      <c>
        <v>560.0953221779104</v>
      </c>
    </row>
    <row>
      <c>
        <v>2613714</v>
      </c>
      <c>
        <v>1</v>
      </c>
      <c>
        <is>
          <t>İZMİR</t>
        </is>
      </c>
      <c>
        <v>BAYRAKLI</v>
      </c>
      <c>
        <is>
          <t>OG Fideri</t>
        </is>
      </c>
      <c>
        <v>K-4398 35-02-K04398_TRAFO-2 K04_2066233</v>
      </c>
      <c>
        <v>Müteahhit Çalışması</v>
      </c>
      <c>
        <v>Dağıtım-OG</v>
      </c>
      <c>
        <v>Uzun</v>
      </c>
      <c>
        <v>Şebeke işletmecisi</v>
      </c>
      <c>
        <v>Bildirimli</v>
      </c>
      <c>
        <is>
          <t>19.07.2023 09:10:00</t>
        </is>
      </c>
      <c>
        <is>
          <t>19.07.2023 20:12:18</t>
        </is>
      </c>
      <c>
        <v>11.038333333</v>
      </c>
      <c>
        <v>0</v>
      </c>
      <c>
        <v>200</v>
      </c>
      <c>
        <v>0</v>
      </c>
      <c>
        <v>0</v>
      </c>
      <c>
        <v>0</v>
      </c>
      <c>
        <v>15</v>
      </c>
      <c>
        <v>0</v>
      </c>
      <c>
        <v>0</v>
      </c>
      <c>
        <v>0</v>
      </c>
      <c>
        <v>705.1730554029654</v>
      </c>
      <c>
        <v>0</v>
      </c>
      <c>
        <v>0</v>
      </c>
      <c>
        <v>0</v>
      </c>
      <c>
        <v>253.39919408907963</v>
      </c>
      <c>
        <v>0</v>
      </c>
      <c>
        <v>0</v>
      </c>
      <c>
        <v>958.572249492045</v>
      </c>
    </row>
    <row>
      <c>
        <v>2613691</v>
      </c>
      <c>
        <v>1</v>
      </c>
      <c>
        <is>
          <t>MANİSA</t>
        </is>
      </c>
      <c>
        <v>SALİHLİ</v>
      </c>
      <c>
        <is>
          <t>Dağıtım Transformatörü</t>
        </is>
      </c>
      <c>
        <v>HACIBEKTAŞLI TR-3 45-78-M00694_45-78-M00694_2349810</v>
      </c>
      <c>
        <v>Şebeke Yenileme ve Kapasite Artışı Çalışması</v>
      </c>
      <c>
        <v>Dağıtım-AG</v>
      </c>
      <c>
        <v>Uzun</v>
      </c>
      <c>
        <v>Şebeke işletmecisi</v>
      </c>
      <c>
        <v>Bildirimli</v>
      </c>
      <c>
        <is>
          <t>19.07.2023 09:00:13</t>
        </is>
      </c>
      <c>
        <is>
          <t>19.07.2023 16:02:47</t>
        </is>
      </c>
      <c>
        <v>7.042777777</v>
      </c>
      <c>
        <v>0</v>
      </c>
      <c>
        <v>83</v>
      </c>
      <c>
        <v>0</v>
      </c>
      <c>
        <v>6</v>
      </c>
      <c>
        <v>0</v>
      </c>
      <c>
        <v>5</v>
      </c>
      <c>
        <v>0</v>
      </c>
      <c>
        <v>0</v>
      </c>
      <c>
        <v>0</v>
      </c>
      <c>
        <v>111.9945827409281</v>
      </c>
      <c>
        <v>0</v>
      </c>
      <c>
        <v>161.9869739231049</v>
      </c>
      <c>
        <v>0</v>
      </c>
      <c>
        <v>11.12621711192721</v>
      </c>
      <c>
        <v>0</v>
      </c>
      <c>
        <v>0</v>
      </c>
      <c>
        <v>285.1077737759602</v>
      </c>
    </row>
    <row>
      <c>
        <v>2613900</v>
      </c>
      <c>
        <v>1</v>
      </c>
      <c>
        <is>
          <t>İZMİR</t>
        </is>
      </c>
      <c>
        <v>URLA</v>
      </c>
      <c>
        <is>
          <t>Saha Dağıtım Kutusu (SDK)</t>
        </is>
      </c>
      <c>
        <v>DM-3/18 35-19-M00416_8987640 c1b_5961435</v>
      </c>
      <c>
        <v>Üçüncü Şahısların Vermiş Olduğu Hasarlar</v>
      </c>
      <c>
        <v>Dağıtım-AG</v>
      </c>
      <c>
        <v>Uzun</v>
      </c>
      <c>
        <v>Dışsal</v>
      </c>
      <c>
        <v>Bildirimsiz</v>
      </c>
      <c>
        <is>
          <t>19.07.2023 11:45:38</t>
        </is>
      </c>
      <c>
        <is>
          <t>19.07.2023 19:43:47</t>
        </is>
      </c>
      <c>
        <v>7.969166666</v>
      </c>
      <c>
        <v>0</v>
      </c>
      <c>
        <v>14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38.85961203945529</v>
      </c>
      <c>
        <v>0</v>
      </c>
      <c>
        <v>0</v>
      </c>
      <c>
        <v>0</v>
      </c>
      <c>
        <v>10.915608435617616</v>
      </c>
      <c>
        <v>0</v>
      </c>
      <c>
        <v>0</v>
      </c>
      <c>
        <v>49.775220475072906</v>
      </c>
    </row>
    <row>
      <c>
        <v>2614215</v>
      </c>
      <c>
        <v>1</v>
      </c>
      <c>
        <is>
          <t>İZMİR</t>
        </is>
      </c>
      <c>
        <v>MENEMEN</v>
      </c>
      <c>
        <is>
          <t>OG Fideri</t>
        </is>
      </c>
      <c>
        <v>ULUKENT DM-2/12 35-28-M00582_DAĞITIM TRAFO ULUKENT DM-2/12 M04_66549469</v>
      </c>
      <c>
        <v>OG Trafo Arızası</v>
      </c>
      <c>
        <v>Dağıtım-OG</v>
      </c>
      <c>
        <v>Uzun</v>
      </c>
      <c>
        <v>Şebeke işletmecisi</v>
      </c>
      <c>
        <v>Bildirimsiz</v>
      </c>
      <c>
        <is>
          <t>19.07.2023 16:58:01</t>
        </is>
      </c>
      <c>
        <is>
          <t>19.07.2023 20:43:53</t>
        </is>
      </c>
      <c>
        <v>3.764444444</v>
      </c>
      <c>
        <v>0</v>
      </c>
      <c>
        <v>467</v>
      </c>
      <c>
        <v>0</v>
      </c>
      <c>
        <v>0</v>
      </c>
      <c>
        <v>0</v>
      </c>
      <c>
        <v>21</v>
      </c>
      <c>
        <v>0</v>
      </c>
      <c>
        <v>0</v>
      </c>
      <c>
        <v>0</v>
      </c>
      <c>
        <v>541.9764591379904</v>
      </c>
      <c>
        <v>0</v>
      </c>
      <c>
        <v>0</v>
      </c>
      <c>
        <v>0</v>
      </c>
      <c>
        <v>139.77135190759384</v>
      </c>
      <c>
        <v>0</v>
      </c>
      <c>
        <v>0</v>
      </c>
      <c>
        <v>681.7478110455843</v>
      </c>
    </row>
    <row>
      <c>
        <v>2614418</v>
      </c>
      <c>
        <v>1</v>
      </c>
      <c>
        <is>
          <t>MANİSA</t>
        </is>
      </c>
      <c>
        <v>TURGUTLU</v>
      </c>
      <c>
        <is>
          <t>KÖK</t>
        </is>
      </c>
      <c>
        <v>İZZETTİN KÖK 45-83-M00132_SİNİRLİ M02_2327937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19.07.2023 09:10:00</t>
        </is>
      </c>
      <c>
        <is>
          <t>19.07.2023 21:14:21</t>
        </is>
      </c>
      <c>
        <v>12.0725</v>
      </c>
      <c>
        <v>2</v>
      </c>
      <c>
        <v>380</v>
      </c>
      <c>
        <v>149</v>
      </c>
      <c>
        <v>58</v>
      </c>
      <c>
        <v>12</v>
      </c>
      <c>
        <v>35</v>
      </c>
      <c>
        <v>0</v>
      </c>
      <c>
        <v>0</v>
      </c>
      <c>
        <v>5.923032947973335</v>
      </c>
      <c>
        <v>833.5079223326131</v>
      </c>
      <c>
        <v>8378.634437043607</v>
      </c>
      <c>
        <v>2332.1909260724947</v>
      </c>
      <c>
        <v>313.8220923723497</v>
      </c>
      <c>
        <v>389.5397569888569</v>
      </c>
      <c>
        <v>0</v>
      </c>
      <c>
        <v>0</v>
      </c>
      <c>
        <v>12253.618167757895</v>
      </c>
    </row>
    <row>
      <c>
        <v>2614086</v>
      </c>
      <c>
        <v>1</v>
      </c>
      <c>
        <is>
          <t>İZMİR</t>
        </is>
      </c>
      <c>
        <v>KONAK</v>
      </c>
      <c>
        <is>
          <t>Saha Dağıtım Kutusu (SDK)</t>
        </is>
      </c>
      <c>
        <v>M-2009 35-01-M02009_9253619 1R_5857641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19.07.2023 14:25:52</t>
        </is>
      </c>
      <c>
        <is>
          <t>19.07.2023 15:39:16</t>
        </is>
      </c>
      <c>
        <v>1.223333333</v>
      </c>
      <c>
        <v>0</v>
      </c>
      <c>
        <v>0</v>
      </c>
      <c>
        <v>0</v>
      </c>
      <c>
        <v>0</v>
      </c>
      <c>
        <v>0</v>
      </c>
      <c>
        <v>63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152.60656430688007</v>
      </c>
      <c>
        <v>0</v>
      </c>
      <c>
        <v>6.308177314121348</v>
      </c>
      <c>
        <v>158.9147416210014</v>
      </c>
    </row>
    <row>
      <c>
        <v>2614232</v>
      </c>
      <c>
        <v>1</v>
      </c>
      <c>
        <is>
          <t>İZMİR</t>
        </is>
      </c>
      <c>
        <v>BORNOVA</v>
      </c>
      <c>
        <is>
          <t>Kullanıcı Bağlantı Hattı</t>
        </is>
      </c>
      <c>
        <v>M-1131 35-02-M01131_97450934_97450934</v>
      </c>
      <c>
        <v>AG Box / Sdk Abone Çıkış Sigorta Atığı</v>
      </c>
      <c>
        <v>Dağıtım-AG</v>
      </c>
      <c>
        <v>Uzun</v>
      </c>
      <c>
        <v>Şebeke işletmecisi</v>
      </c>
      <c>
        <v>Bildirimsiz</v>
      </c>
      <c>
        <is>
          <t>19.07.2023 17:08:01</t>
        </is>
      </c>
      <c>
        <is>
          <t>19.07.2023 18:24:49</t>
        </is>
      </c>
      <c>
        <v>1.28</v>
      </c>
      <c>
        <v>0</v>
      </c>
      <c>
        <v>0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15.143041534461181</v>
      </c>
      <c>
        <v>0</v>
      </c>
      <c>
        <v>0</v>
      </c>
      <c>
        <v>15.143041534461181</v>
      </c>
    </row>
    <row>
      <c>
        <v>2613591</v>
      </c>
      <c>
        <v>1</v>
      </c>
      <c>
        <is>
          <t>MANİSA</t>
        </is>
      </c>
      <c>
        <v>AKHİSAR</v>
      </c>
      <c>
        <is>
          <t>AG Fideri</t>
        </is>
      </c>
      <c>
        <v>KAYALIOĞLU TR-1 45-72-L00071_A_56389902_56389902</v>
      </c>
      <c>
        <v>AG Tel Kopuğu</v>
      </c>
      <c>
        <v>Dağıtım-AG</v>
      </c>
      <c>
        <v>Uzun</v>
      </c>
      <c>
        <v>Şebeke işletmecisi</v>
      </c>
      <c>
        <v>Bildirimsiz</v>
      </c>
      <c>
        <is>
          <t>19.07.2023 04:44:26</t>
        </is>
      </c>
      <c>
        <is>
          <t>19.07.2023 06:05:20</t>
        </is>
      </c>
      <c>
        <v>1.348333333</v>
      </c>
      <c>
        <v>0</v>
      </c>
      <c>
        <v>6</v>
      </c>
      <c>
        <v>0</v>
      </c>
      <c>
        <v>0</v>
      </c>
      <c>
        <v>0</v>
      </c>
      <c>
        <v>2</v>
      </c>
      <c>
        <v>0</v>
      </c>
      <c>
        <v>1</v>
      </c>
      <c>
        <v>0</v>
      </c>
      <c>
        <v>0.5681686622294866</v>
      </c>
      <c>
        <v>0</v>
      </c>
      <c>
        <v>0</v>
      </c>
      <c>
        <v>0</v>
      </c>
      <c>
        <v>0.5944493889231929</v>
      </c>
      <c>
        <v>0</v>
      </c>
      <c>
        <v>6.497242551317939</v>
      </c>
      <c>
        <v>7.659860602470618</v>
      </c>
    </row>
    <row>
      <c>
        <v>2614278</v>
      </c>
      <c>
        <v>1</v>
      </c>
      <c>
        <is>
          <t>İZMİR</t>
        </is>
      </c>
      <c>
        <v>ÖDEMİŞ</v>
      </c>
      <c>
        <is>
          <t>KÖK</t>
        </is>
      </c>
      <c>
        <v>KARAKOVA KÖK 35-15-L01205_KARAKOVA KÖYİÇİ M03_85268979</v>
      </c>
      <c>
        <v>OG Fider Açması</v>
      </c>
      <c>
        <v>Dağıtım-OG</v>
      </c>
      <c>
        <v>Kısa</v>
      </c>
      <c>
        <v>Şebeke işletmecisi</v>
      </c>
      <c>
        <v>Bildirimsiz</v>
      </c>
      <c>
        <is>
          <t>19.07.2023 18:06:56</t>
        </is>
      </c>
      <c>
        <is>
          <t>19.07.2023 18:08:05</t>
        </is>
      </c>
      <c>
        <v>0.019166666</v>
      </c>
      <c>
        <v>0</v>
      </c>
      <c>
        <v>49</v>
      </c>
      <c>
        <v>18</v>
      </c>
      <c>
        <v>69</v>
      </c>
      <c>
        <v>1</v>
      </c>
      <c>
        <v>24</v>
      </c>
      <c>
        <v>0</v>
      </c>
      <c>
        <v>0</v>
      </c>
      <c>
        <v>0</v>
      </c>
      <c>
        <v>0.5542051209214904</v>
      </c>
      <c>
        <v>12.270032849657879</v>
      </c>
      <c>
        <v>7.557621173332401</v>
      </c>
      <c>
        <v>0.02558808785665691</v>
      </c>
      <c>
        <v>1.7760887710061968</v>
      </c>
      <c>
        <v>0</v>
      </c>
      <c>
        <v>0</v>
      </c>
      <c>
        <v>22.183536002774627</v>
      </c>
    </row>
    <row>
      <c>
        <v>2613883</v>
      </c>
      <c>
        <v>1</v>
      </c>
      <c>
        <is>
          <t>İZMİR</t>
        </is>
      </c>
      <c>
        <v>MENEMEN</v>
      </c>
      <c>
        <is>
          <t>Dağıtım Transformatörü</t>
        </is>
      </c>
      <c>
        <v>ULUKENT DM-2/12 35-28-M00582_35-28-M00582_66549470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19.07.2023 11:19:13</t>
        </is>
      </c>
      <c>
        <is>
          <t>19.07.2023 12:00:44</t>
        </is>
      </c>
      <c>
        <v>0.691944444</v>
      </c>
      <c>
        <v>0</v>
      </c>
      <c>
        <v>467</v>
      </c>
      <c>
        <v>0</v>
      </c>
      <c>
        <v>0</v>
      </c>
      <c>
        <v>0</v>
      </c>
      <c>
        <v>21</v>
      </c>
      <c>
        <v>0</v>
      </c>
      <c>
        <v>0</v>
      </c>
      <c>
        <v>0</v>
      </c>
      <c>
        <v>96.88889024096738</v>
      </c>
      <c>
        <v>0</v>
      </c>
      <c>
        <v>0</v>
      </c>
      <c>
        <v>0</v>
      </c>
      <c>
        <v>29.803107409486564</v>
      </c>
      <c>
        <v>0</v>
      </c>
      <c>
        <v>0</v>
      </c>
      <c>
        <v>126.69199765045394</v>
      </c>
    </row>
    <row>
      <c>
        <v>2614424</v>
      </c>
      <c>
        <v>1</v>
      </c>
      <c>
        <is>
          <t>İZMİR</t>
        </is>
      </c>
      <c>
        <v>BUCA</v>
      </c>
      <c>
        <is>
          <t>Saha Dağıtım Kutusu (SDK)</t>
        </is>
      </c>
      <c>
        <v>K-1506 35-03-K01506_A A05b_79133725</v>
      </c>
      <c>
        <v>AG Box / Sdk Giriş Sigorta Atığı</v>
      </c>
      <c>
        <v>Dağıtım-AG</v>
      </c>
      <c>
        <v>Uzun</v>
      </c>
      <c>
        <v>Şebeke işletmecisi</v>
      </c>
      <c>
        <v>Bildirimsiz</v>
      </c>
      <c>
        <is>
          <t>19.07.2023 20:36:49</t>
        </is>
      </c>
      <c>
        <is>
          <t>20.07.2023 01:17:48</t>
        </is>
      </c>
      <c>
        <v>4.683055555</v>
      </c>
      <c>
        <v>0</v>
      </c>
      <c>
        <v>251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229.03335242254167</v>
      </c>
      <c>
        <v>0</v>
      </c>
      <c>
        <v>0</v>
      </c>
      <c>
        <v>0</v>
      </c>
      <c>
        <v>1.897680031388726</v>
      </c>
      <c>
        <v>0</v>
      </c>
      <c>
        <v>0</v>
      </c>
      <c>
        <v>230.93103245393038</v>
      </c>
    </row>
    <row>
      <c>
        <v>2613820</v>
      </c>
      <c>
        <v>1</v>
      </c>
      <c>
        <is>
          <t>İZMİR</t>
        </is>
      </c>
      <c>
        <v>TORBALI</v>
      </c>
      <c>
        <is>
          <t>Dağıtım Transformatörü</t>
        </is>
      </c>
      <c>
        <v>TR-103 MEZARLIK YOLU 35-26-M00103_35-26-M00103_2356819</v>
      </c>
      <c>
        <v>Şebeke Yenileme ve Kapasite Artışı Çalışması</v>
      </c>
      <c>
        <v>Dağıtım-AG</v>
      </c>
      <c>
        <v>Uzun</v>
      </c>
      <c>
        <v>Şebeke işletmecisi</v>
      </c>
      <c>
        <v>Bildirimli</v>
      </c>
      <c>
        <is>
          <t>19.07.2023 10:27:10</t>
        </is>
      </c>
      <c>
        <is>
          <t>19.07.2023 13:55:55</t>
        </is>
      </c>
      <c>
        <v>3.479166666</v>
      </c>
      <c>
        <v>0</v>
      </c>
      <c>
        <v>234</v>
      </c>
      <c>
        <v>0</v>
      </c>
      <c>
        <v>7</v>
      </c>
      <c>
        <v>0</v>
      </c>
      <c>
        <v>11</v>
      </c>
      <c>
        <v>0</v>
      </c>
      <c>
        <v>0</v>
      </c>
      <c>
        <v>0</v>
      </c>
      <c>
        <v>206.1860910038312</v>
      </c>
      <c>
        <v>0</v>
      </c>
      <c>
        <v>35.437311712533536</v>
      </c>
      <c>
        <v>0</v>
      </c>
      <c>
        <v>96.97610446247626</v>
      </c>
      <c>
        <v>0</v>
      </c>
      <c>
        <v>0</v>
      </c>
      <c>
        <v>338.599507178841</v>
      </c>
    </row>
    <row>
      <c>
        <v>2614484</v>
      </c>
      <c>
        <v>1</v>
      </c>
      <c>
        <is>
          <t>İZMİR</t>
        </is>
      </c>
      <c>
        <v>KARABAĞLAR</v>
      </c>
      <c>
        <is>
          <t>AG Fideri</t>
        </is>
      </c>
      <c>
        <v>K-1560 35-01-K01560_C_56365627_56365627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19.07.2023 22:14:07</t>
        </is>
      </c>
      <c>
        <is>
          <t>20.07.2023 00:22:20</t>
        </is>
      </c>
      <c>
        <v>2.136944444</v>
      </c>
      <c>
        <v>0</v>
      </c>
      <c>
        <v>356</v>
      </c>
      <c>
        <v>0</v>
      </c>
      <c>
        <v>0</v>
      </c>
      <c>
        <v>0</v>
      </c>
      <c>
        <v>20</v>
      </c>
      <c>
        <v>0</v>
      </c>
      <c>
        <v>0</v>
      </c>
      <c>
        <v>0</v>
      </c>
      <c>
        <v>174.99837171588453</v>
      </c>
      <c>
        <v>0</v>
      </c>
      <c>
        <v>0</v>
      </c>
      <c>
        <v>0</v>
      </c>
      <c>
        <v>5.813322529502658</v>
      </c>
      <c>
        <v>0</v>
      </c>
      <c>
        <v>0</v>
      </c>
      <c>
        <v>180.8116942453872</v>
      </c>
    </row>
    <row>
      <c>
        <v>2613628</v>
      </c>
      <c>
        <v>1</v>
      </c>
      <c>
        <is>
          <t>İZMİR</t>
        </is>
      </c>
      <c>
        <v>MENDERES</v>
      </c>
      <c>
        <is>
          <t>DM</t>
        </is>
      </c>
      <c>
        <v>TEKELİ DM 35-22-M00088_ESKİ AHMETBEYLİ M08_48495817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19.07.2023 07:36:35</t>
        </is>
      </c>
      <c>
        <is>
          <t>19.07.2023 08:36:14</t>
        </is>
      </c>
      <c>
        <v>0.994166666</v>
      </c>
      <c>
        <v>11</v>
      </c>
      <c>
        <v>36</v>
      </c>
      <c>
        <v>67</v>
      </c>
      <c>
        <v>85</v>
      </c>
      <c>
        <v>14</v>
      </c>
      <c>
        <v>39</v>
      </c>
      <c>
        <v>0</v>
      </c>
      <c>
        <v>1</v>
      </c>
      <c>
        <v>3.64734846230597</v>
      </c>
      <c>
        <v>7.266540776340128</v>
      </c>
      <c>
        <v>164.92982990927837</v>
      </c>
      <c>
        <v>118.68774644555947</v>
      </c>
      <c>
        <v>103.17779072906383</v>
      </c>
      <c>
        <v>44.25624111345211</v>
      </c>
      <c>
        <v>0</v>
      </c>
      <c>
        <v>8.14937571179715</v>
      </c>
      <c>
        <v>450.1148731477971</v>
      </c>
    </row>
    <row>
      <c>
        <v>2614292</v>
      </c>
      <c>
        <v>1</v>
      </c>
      <c>
        <is>
          <t>İZMİR</t>
        </is>
      </c>
      <c>
        <v>ÇEŞME</v>
      </c>
      <c>
        <is>
          <t>AG Fideri</t>
        </is>
      </c>
      <c>
        <v>L-301 ÇARK 35-18-L00301_B_91304802_91304802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19.07.2023 18:21:12</t>
        </is>
      </c>
      <c>
        <is>
          <t>19.07.2023 19:18:46</t>
        </is>
      </c>
      <c>
        <v>0.959444444</v>
      </c>
      <c>
        <v>0</v>
      </c>
      <c>
        <v>2</v>
      </c>
      <c>
        <v>0</v>
      </c>
      <c>
        <v>0</v>
      </c>
      <c>
        <v>0</v>
      </c>
      <c>
        <v>7</v>
      </c>
      <c>
        <v>0</v>
      </c>
      <c>
        <v>0</v>
      </c>
      <c>
        <v>0</v>
      </c>
      <c>
        <v>1.270632434766292</v>
      </c>
      <c>
        <v>0</v>
      </c>
      <c>
        <v>0</v>
      </c>
      <c>
        <v>0</v>
      </c>
      <c>
        <v>61.501068869377086</v>
      </c>
      <c>
        <v>0</v>
      </c>
      <c>
        <v>0</v>
      </c>
      <c>
        <v>62.77170130414338</v>
      </c>
    </row>
    <row>
      <c>
        <v>2614361</v>
      </c>
      <c>
        <v>1</v>
      </c>
      <c>
        <is>
          <t>MANİSA</t>
        </is>
      </c>
      <c>
        <v>ALAŞEHİR</v>
      </c>
      <c>
        <is>
          <t>KÖK</t>
        </is>
      </c>
      <c>
        <v>TOLOZ KÖK 45-79-M00251_TOLOZ TR M03_66843591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19.07.2023 19:30:08</t>
        </is>
      </c>
      <c>
        <is>
          <t>19.07.2023 20:13:02</t>
        </is>
      </c>
      <c>
        <v>0.715</v>
      </c>
      <c>
        <v>0</v>
      </c>
      <c>
        <v>35</v>
      </c>
      <c>
        <v>10</v>
      </c>
      <c>
        <v>23</v>
      </c>
      <c>
        <v>4</v>
      </c>
      <c>
        <v>1</v>
      </c>
      <c>
        <v>0</v>
      </c>
      <c>
        <v>0</v>
      </c>
      <c>
        <v>0</v>
      </c>
      <c>
        <v>4.245726482156</v>
      </c>
      <c>
        <v>25.999754914522807</v>
      </c>
      <c>
        <v>22.610450350596494</v>
      </c>
      <c>
        <v>5.583067976169094</v>
      </c>
      <c>
        <v>0</v>
      </c>
      <c>
        <v>0</v>
      </c>
      <c>
        <v>0</v>
      </c>
      <c>
        <v>58.4389997234444</v>
      </c>
    </row>
    <row>
      <c>
        <v>2614461</v>
      </c>
      <c>
        <v>1</v>
      </c>
      <c>
        <is>
          <t>İZMİR</t>
        </is>
      </c>
      <c>
        <v>MENDERES</v>
      </c>
      <c>
        <is>
          <t>KÖK</t>
        </is>
      </c>
      <c>
        <v>PERLİT KÖK 35-22-M00094_YENİKÖY TR-1/TR-2/TR-3 M02_72139643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19.07.2023 21:37:14</t>
        </is>
      </c>
      <c>
        <is>
          <t>19.07.2023 22:19:55</t>
        </is>
      </c>
      <c>
        <v>0.711388888</v>
      </c>
      <c>
        <v>4</v>
      </c>
      <c>
        <v>507</v>
      </c>
      <c>
        <v>8</v>
      </c>
      <c>
        <v>99</v>
      </c>
      <c>
        <v>3</v>
      </c>
      <c>
        <v>76</v>
      </c>
      <c>
        <v>1</v>
      </c>
      <c>
        <v>0</v>
      </c>
      <c>
        <v>1.3571078095143774</v>
      </c>
      <c>
        <v>79.98547433485933</v>
      </c>
      <c>
        <v>2.9584936172823815</v>
      </c>
      <c>
        <v>21.745579931087388</v>
      </c>
      <c>
        <v>5.00622839834101</v>
      </c>
      <c>
        <v>44.56017932041642</v>
      </c>
      <c>
        <v>51.12489378669822</v>
      </c>
      <c>
        <v>0</v>
      </c>
      <c>
        <v>206.73795719819913</v>
      </c>
    </row>
    <row>
      <c>
        <v>2613920</v>
      </c>
      <c>
        <v>1</v>
      </c>
      <c>
        <is>
          <t>İZMİR</t>
        </is>
      </c>
      <c>
        <v>KONAK</v>
      </c>
      <c>
        <is>
          <t>Kullanıcı Bağlantı Hattı</t>
        </is>
      </c>
      <c>
        <v>K-581 35-01-K00581_911573458_911573458</v>
      </c>
      <c>
        <v>AG Box / Sdk Abone Çıkış Sigorta Atığı</v>
      </c>
      <c>
        <v>Dağıtım-AG</v>
      </c>
      <c>
        <v>Uzun</v>
      </c>
      <c>
        <v>Şebeke işletmecisi</v>
      </c>
      <c>
        <v>Bildirimsiz</v>
      </c>
      <c>
        <is>
          <t>19.07.2023 12:05:41</t>
        </is>
      </c>
      <c>
        <is>
          <t>19.07.2023 13:17:22</t>
        </is>
      </c>
      <c>
        <v>1.194722222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0.2781540978622222</v>
      </c>
      <c>
        <v>0</v>
      </c>
      <c>
        <v>0</v>
      </c>
      <c>
        <v>0</v>
      </c>
      <c>
        <v>0</v>
      </c>
      <c>
        <v>0</v>
      </c>
      <c>
        <v>0</v>
      </c>
      <c>
        <v>0.2781540978622222</v>
      </c>
    </row>
    <row>
      <c>
        <v>2614112</v>
      </c>
      <c>
        <v>1</v>
      </c>
      <c>
        <is>
          <t>İZMİR</t>
        </is>
      </c>
      <c>
        <v>MENEMEN</v>
      </c>
      <c>
        <is>
          <t>Dağıtım Transformatörü</t>
        </is>
      </c>
      <c>
        <v>KOYUNDERE TR-19 (DM-2/21) 35-28-M00148_35-28-M00148_66525891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19.07.2023 14:59:30</t>
        </is>
      </c>
      <c>
        <is>
          <t>19.07.2023 17:20:09</t>
        </is>
      </c>
      <c>
        <v>2.344166666</v>
      </c>
      <c>
        <v>0</v>
      </c>
      <c>
        <v>0</v>
      </c>
      <c>
        <v>0</v>
      </c>
      <c>
        <v>0</v>
      </c>
      <c>
        <v>0</v>
      </c>
      <c>
        <v>5</v>
      </c>
      <c>
        <v>0</v>
      </c>
      <c>
        <v>3</v>
      </c>
      <c>
        <v>0</v>
      </c>
      <c>
        <v>0</v>
      </c>
      <c>
        <v>0</v>
      </c>
      <c>
        <v>0</v>
      </c>
      <c>
        <v>0</v>
      </c>
      <c>
        <v>119.27559980367718</v>
      </c>
      <c>
        <v>0</v>
      </c>
      <c>
        <v>1098.4377436479308</v>
      </c>
      <c>
        <v>1217.713343451608</v>
      </c>
    </row>
    <row>
      <c>
        <v>2614504</v>
      </c>
      <c>
        <v>1</v>
      </c>
      <c>
        <is>
          <t>İZMİR</t>
        </is>
      </c>
      <c>
        <v>KARABAĞLAR</v>
      </c>
      <c>
        <is>
          <t>AG Fideri</t>
        </is>
      </c>
      <c>
        <v>M-3070(YATIRIM REZERVE) 35-01-M03070_A_56372488_56372488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19.07.2023 23:09:00</t>
        </is>
      </c>
      <c>
        <is>
          <t>20.07.2023 01:03:55</t>
        </is>
      </c>
      <c>
        <v>1.915277777</v>
      </c>
      <c>
        <v>0</v>
      </c>
      <c>
        <v>68</v>
      </c>
      <c>
        <v>0</v>
      </c>
      <c>
        <v>0</v>
      </c>
      <c>
        <v>0</v>
      </c>
      <c>
        <v>9</v>
      </c>
      <c>
        <v>0</v>
      </c>
      <c>
        <v>0</v>
      </c>
      <c>
        <v>0</v>
      </c>
      <c>
        <v>24.238866012217137</v>
      </c>
      <c>
        <v>0</v>
      </c>
      <c>
        <v>0</v>
      </c>
      <c>
        <v>0</v>
      </c>
      <c>
        <v>4.029534169369095</v>
      </c>
      <c>
        <v>0</v>
      </c>
      <c>
        <v>0</v>
      </c>
      <c>
        <v>28.26840018158623</v>
      </c>
    </row>
    <row>
      <c>
        <v>2614298</v>
      </c>
      <c>
        <v>1</v>
      </c>
      <c>
        <is>
          <t>MANİSA</t>
        </is>
      </c>
      <c>
        <v>ALAŞEHİR</v>
      </c>
      <c>
        <is>
          <t>AG Fideri</t>
        </is>
      </c>
      <c>
        <v>PİYADELER KÖK 45-73-M00136_A_56390949_56390949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19.07.2023 18:13:06</t>
        </is>
      </c>
      <c>
        <is>
          <t>19.07.2023 19:09:28</t>
        </is>
      </c>
      <c>
        <v>0.939444444</v>
      </c>
      <c>
        <v>0</v>
      </c>
      <c>
        <v>2</v>
      </c>
      <c>
        <v>0</v>
      </c>
      <c>
        <v>13</v>
      </c>
      <c>
        <v>0</v>
      </c>
      <c>
        <v>1</v>
      </c>
      <c>
        <v>0</v>
      </c>
      <c>
        <v>0</v>
      </c>
      <c>
        <v>0</v>
      </c>
      <c>
        <v>0.0017104482059386666</v>
      </c>
      <c>
        <v>0</v>
      </c>
      <c>
        <v>69.41896190922124</v>
      </c>
      <c>
        <v>0</v>
      </c>
      <c>
        <v>1.7196278670433334</v>
      </c>
      <c>
        <v>0</v>
      </c>
      <c>
        <v>0</v>
      </c>
      <c>
        <v>71.14030022447051</v>
      </c>
    </row>
    <row>
      <c>
        <v>2613857</v>
      </c>
      <c>
        <v>1</v>
      </c>
      <c>
        <is>
          <t>MANİSA</t>
        </is>
      </c>
      <c>
        <v>YUNUSEMRE</v>
      </c>
      <c>
        <is>
          <t>DM</t>
        </is>
      </c>
      <c>
        <v>MURADİYE DM-8 45-71-M02145_MURADİYE DM-7/1 ÇIKIŞ M03_60746448</v>
      </c>
      <c>
        <v>Üçüncü Şahısların Vermiş Olduğu Hasarlar</v>
      </c>
      <c>
        <v>Dağıtım-OG</v>
      </c>
      <c>
        <v>Uzun</v>
      </c>
      <c>
        <v>Dışsal</v>
      </c>
      <c>
        <v>Bildirimsiz</v>
      </c>
      <c>
        <is>
          <t>19.07.2023 10:53:53</t>
        </is>
      </c>
      <c>
        <is>
          <t>19.07.2023 11:49:42</t>
        </is>
      </c>
      <c>
        <v>0.930277777</v>
      </c>
      <c>
        <v>0</v>
      </c>
      <c>
        <v>1475</v>
      </c>
      <c>
        <v>0</v>
      </c>
      <c>
        <v>1</v>
      </c>
      <c>
        <v>41</v>
      </c>
      <c>
        <v>78</v>
      </c>
      <c>
        <v>41</v>
      </c>
      <c>
        <v>47</v>
      </c>
      <c>
        <v>0</v>
      </c>
      <c>
        <v>426.11497449962707</v>
      </c>
      <c>
        <v>0</v>
      </c>
      <c>
        <v>0</v>
      </c>
      <c>
        <v>384.0301726103944</v>
      </c>
      <c>
        <v>467.1330129392859</v>
      </c>
      <c>
        <v>5023.638673639942</v>
      </c>
      <c>
        <v>2368.072528858931</v>
      </c>
      <c>
        <v>8668.98936254818</v>
      </c>
    </row>
    <row>
      <c>
        <v>2614106</v>
      </c>
      <c>
        <v>1</v>
      </c>
      <c>
        <is>
          <t>İZMİR</t>
        </is>
      </c>
      <c>
        <v>ALİAĞA</v>
      </c>
      <c>
        <is>
          <t>Dağıtım Transformatörü</t>
        </is>
      </c>
      <c>
        <v>HACIÖMERLİ KARAKUYULAR TR 35-17-M00444_35-17-M00444_2362951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19.07.2023 14:49:20</t>
        </is>
      </c>
      <c>
        <is>
          <t>19.07.2023 15:18:50</t>
        </is>
      </c>
      <c>
        <v>0.491666666</v>
      </c>
      <c>
        <v>0</v>
      </c>
      <c>
        <v>18</v>
      </c>
      <c>
        <v>0</v>
      </c>
      <c>
        <v>1</v>
      </c>
      <c>
        <v>0</v>
      </c>
      <c>
        <v>2</v>
      </c>
      <c>
        <v>0</v>
      </c>
      <c>
        <v>0</v>
      </c>
      <c>
        <v>0</v>
      </c>
      <c>
        <v>0.7679374503006201</v>
      </c>
      <c>
        <v>0</v>
      </c>
      <c>
        <v>0.05981529501360001</v>
      </c>
      <c>
        <v>0</v>
      </c>
      <c>
        <v>0.19649675207132666</v>
      </c>
      <c>
        <v>0</v>
      </c>
      <c>
        <v>0</v>
      </c>
      <c>
        <v>1.0242494973855467</v>
      </c>
    </row>
    <row>
      <c>
        <v>2614281</v>
      </c>
      <c>
        <v>1</v>
      </c>
      <c>
        <is>
          <t>İZMİR</t>
        </is>
      </c>
      <c>
        <v>ÖDEMİŞ</v>
      </c>
      <c>
        <is>
          <t>Kullanıcı Bağlantı Hattı</t>
        </is>
      </c>
      <c>
        <v>TR-99 35-15-L00099_950381084_950381084</v>
      </c>
      <c>
        <v>AG Box / Sdk Abone Çıkış Sigorta Atığı</v>
      </c>
      <c>
        <v>Dağıtım-AG</v>
      </c>
      <c>
        <v>Uzun</v>
      </c>
      <c>
        <v>Şebeke işletmecisi</v>
      </c>
      <c>
        <v>Bildirimsiz</v>
      </c>
      <c>
        <is>
          <t>19.07.2023 17:56:52</t>
        </is>
      </c>
      <c>
        <is>
          <t>19.07.2023 20:05:52</t>
        </is>
      </c>
      <c>
        <v>2.15</v>
      </c>
      <c>
        <v>0</v>
      </c>
      <c>
        <v>4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1.508172945203288</v>
      </c>
      <c>
        <v>0</v>
      </c>
      <c>
        <v>0</v>
      </c>
      <c>
        <v>0</v>
      </c>
      <c>
        <v>0</v>
      </c>
      <c>
        <v>0</v>
      </c>
      <c>
        <v>0</v>
      </c>
      <c>
        <v>1.508172945203288</v>
      </c>
    </row>
    <row>
      <c>
        <v>2613926</v>
      </c>
      <c>
        <v>1</v>
      </c>
      <c>
        <is>
          <t>MANİSA</t>
        </is>
      </c>
      <c>
        <v>SARUHANLI</v>
      </c>
      <c>
        <is>
          <t>KÖK</t>
        </is>
      </c>
      <c>
        <v>MÜTEVELLİ KÖK 45-80-M00100_KARAAĞAÇLI M01_72196210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19.07.2023 12:11:30</t>
        </is>
      </c>
      <c>
        <is>
          <t>19.07.2023 12:56:19</t>
        </is>
      </c>
      <c>
        <v>0.746944444</v>
      </c>
      <c>
        <v>2</v>
      </c>
      <c>
        <v>1</v>
      </c>
      <c>
        <v>63</v>
      </c>
      <c>
        <v>29</v>
      </c>
      <c>
        <v>6</v>
      </c>
      <c>
        <v>2</v>
      </c>
      <c>
        <v>1</v>
      </c>
      <c>
        <v>0</v>
      </c>
      <c>
        <v>0.3576316249877778</v>
      </c>
      <c>
        <v>0</v>
      </c>
      <c>
        <v>242.21027660258028</v>
      </c>
      <c>
        <v>125.84004201620509</v>
      </c>
      <c>
        <v>12.776700479396458</v>
      </c>
      <c>
        <v>0.0668187477218156</v>
      </c>
      <c>
        <v>2.247216004665177</v>
      </c>
      <c>
        <v>0</v>
      </c>
      <c>
        <v>383.4986854755566</v>
      </c>
    </row>
    <row>
      <c>
        <v>2614135</v>
      </c>
      <c>
        <v>1</v>
      </c>
      <c>
        <is>
          <t>İZMİR</t>
        </is>
      </c>
      <c>
        <v>BUCA</v>
      </c>
      <c>
        <is>
          <t>Kullanıcı Bağlantı Hattı</t>
        </is>
      </c>
      <c>
        <v>M-3432(YATIRIM REZERVE) 35-03-M03432_913133718_913133718</v>
      </c>
      <c>
        <v>AG Branşman Yeraltı Kablo Arızası</v>
      </c>
      <c>
        <v>Dağıtım-AG</v>
      </c>
      <c>
        <v>Uzun</v>
      </c>
      <c>
        <v>Şebeke işletmecisi</v>
      </c>
      <c>
        <v>Bildirimsiz</v>
      </c>
      <c>
        <is>
          <t>19.07.2023 15:30:01</t>
        </is>
      </c>
      <c>
        <is>
          <t>19.07.2023 17:16:58</t>
        </is>
      </c>
      <c>
        <v>1.7825</v>
      </c>
      <c>
        <v>0</v>
      </c>
      <c>
        <v>38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17.683508226734546</v>
      </c>
      <c>
        <v>0</v>
      </c>
      <c>
        <v>0</v>
      </c>
      <c>
        <v>0</v>
      </c>
      <c>
        <v>1.079633377747569</v>
      </c>
      <c>
        <v>0</v>
      </c>
      <c>
        <v>0</v>
      </c>
      <c>
        <v>18.763141604482115</v>
      </c>
    </row>
    <row>
      <c>
        <v>2614078</v>
      </c>
      <c>
        <v>1</v>
      </c>
      <c>
        <is>
          <t>İZMİR</t>
        </is>
      </c>
      <c>
        <v>KONAK</v>
      </c>
      <c>
        <is>
          <t>Kullanıcı Bağlantı Hattı</t>
        </is>
      </c>
      <c>
        <v>K-4871 35-01-K04871_911380732_911380732</v>
      </c>
      <c>
        <v>Üçüncü Şahısların Vermiş Olduğu Hasarlar</v>
      </c>
      <c>
        <v>Dağıtım-AG</v>
      </c>
      <c>
        <v>Uzun</v>
      </c>
      <c>
        <v>Şebeke işletmecisi</v>
      </c>
      <c>
        <v>Bildirimsiz</v>
      </c>
      <c>
        <is>
          <t>19.07.2023 14:22:32</t>
        </is>
      </c>
      <c>
        <is>
          <t>19.07.2023 16:35:16</t>
        </is>
      </c>
      <c>
        <v>2.212222222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0.3037199707129898</v>
      </c>
      <c>
        <v>0</v>
      </c>
      <c>
        <v>0</v>
      </c>
      <c>
        <v>0</v>
      </c>
      <c>
        <v>0</v>
      </c>
      <c>
        <v>0</v>
      </c>
      <c>
        <v>0</v>
      </c>
      <c>
        <v>0.3037199707129898</v>
      </c>
    </row>
    <row>
      <c>
        <v>2613634</v>
      </c>
      <c>
        <v>1</v>
      </c>
      <c>
        <is>
          <t>İZMİR</t>
        </is>
      </c>
      <c>
        <v>BUCA</v>
      </c>
      <c>
        <is>
          <t>OG Fideri</t>
        </is>
      </c>
      <c>
        <v>M-993 35-03-M00993_TRAFO M03_41947370</v>
      </c>
      <c>
        <v>OG Trafo Arızası</v>
      </c>
      <c>
        <v>Dağıtım-OG</v>
      </c>
      <c>
        <v>Uzun</v>
      </c>
      <c>
        <v>Şebeke işletmecisi</v>
      </c>
      <c>
        <v>Bildirimsiz</v>
      </c>
      <c>
        <is>
          <t>19.07.2023 07:43:00</t>
        </is>
      </c>
      <c>
        <is>
          <t>19.07.2023 14:25:13</t>
        </is>
      </c>
      <c>
        <v>6.703611111</v>
      </c>
      <c>
        <v>0</v>
      </c>
      <c>
        <v>871</v>
      </c>
      <c>
        <v>0</v>
      </c>
      <c>
        <v>0</v>
      </c>
      <c>
        <v>0</v>
      </c>
      <c>
        <v>42</v>
      </c>
      <c>
        <v>0</v>
      </c>
      <c>
        <v>0</v>
      </c>
      <c>
        <v>0</v>
      </c>
      <c>
        <v>1148.1232150449755</v>
      </c>
      <c>
        <v>0</v>
      </c>
      <c>
        <v>0</v>
      </c>
      <c>
        <v>0</v>
      </c>
      <c>
        <v>304.54371770305477</v>
      </c>
      <c>
        <v>0</v>
      </c>
      <c>
        <v>0</v>
      </c>
      <c>
        <v>1452.6669327480304</v>
      </c>
    </row>
    <row>
      <c>
        <v>2613786</v>
      </c>
      <c>
        <v>1</v>
      </c>
      <c>
        <is>
          <t>MANİSA</t>
        </is>
      </c>
      <c>
        <v>AKHİSAR</v>
      </c>
      <c>
        <is>
          <t>OG Fideri</t>
        </is>
      </c>
      <c>
        <v>KAYALIOĞLU TR-1 45-72-L00071_TR-19 (ESKİ KÖK) L02_66526796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19.07.2023 10:20:14</t>
        </is>
      </c>
      <c>
        <is>
          <t>19.07.2023 11:55:29</t>
        </is>
      </c>
      <c>
        <v>1.5875</v>
      </c>
      <c>
        <v>0</v>
      </c>
      <c>
        <v>792</v>
      </c>
      <c>
        <v>0</v>
      </c>
      <c>
        <v>98</v>
      </c>
      <c>
        <v>0</v>
      </c>
      <c>
        <v>109</v>
      </c>
      <c>
        <v>1</v>
      </c>
      <c>
        <v>2</v>
      </c>
      <c>
        <v>0</v>
      </c>
      <c>
        <v>248.1202897754823</v>
      </c>
      <c>
        <v>0</v>
      </c>
      <c>
        <v>140.0804534013643</v>
      </c>
      <c>
        <v>0</v>
      </c>
      <c>
        <v>191.80253087490505</v>
      </c>
      <c>
        <v>11.174630666371167</v>
      </c>
      <c>
        <v>28.3122609933681</v>
      </c>
      <c>
        <v>619.4901657114909</v>
      </c>
    </row>
    <row>
      <c>
        <v>2613699</v>
      </c>
      <c>
        <v>1</v>
      </c>
      <c>
        <is>
          <t>MANİSA</t>
        </is>
      </c>
      <c>
        <v>ALAŞEHİR</v>
      </c>
      <c>
        <is>
          <t>KÖK</t>
        </is>
      </c>
      <c>
        <v>AKKEÇİLİ KÖK 45-73-M00239_AKKEÇİLİ M03_72035008</v>
      </c>
      <c>
        <v>OG Fider Açması</v>
      </c>
      <c>
        <v>Dağıtım-OG</v>
      </c>
      <c>
        <v>Kısa</v>
      </c>
      <c>
        <v>Şebeke işletmecisi</v>
      </c>
      <c>
        <v>Bildirimsiz</v>
      </c>
      <c>
        <is>
          <t>19.07.2023 09:03:53</t>
        </is>
      </c>
      <c>
        <is>
          <t>19.07.2023 09:04:20</t>
        </is>
      </c>
      <c>
        <v>0.0075</v>
      </c>
      <c>
        <v>5</v>
      </c>
      <c>
        <v>781</v>
      </c>
      <c>
        <v>32</v>
      </c>
      <c>
        <v>284</v>
      </c>
      <c>
        <v>4</v>
      </c>
      <c>
        <v>35</v>
      </c>
      <c>
        <v>1</v>
      </c>
      <c>
        <v>0</v>
      </c>
      <c>
        <v>0.011566139728245</v>
      </c>
      <c>
        <v>1.0929275590565712</v>
      </c>
      <c>
        <v>2.327342201698462</v>
      </c>
      <c>
        <v>3.655663411299356</v>
      </c>
      <c>
        <v>0.0688448501039745</v>
      </c>
      <c>
        <v>0.32836766781070964</v>
      </c>
      <c>
        <v>1.713123978561732</v>
      </c>
      <c>
        <v>0</v>
      </c>
      <c>
        <v>9.19783580825905</v>
      </c>
    </row>
    <row>
      <c>
        <v>2613991</v>
      </c>
      <c>
        <v>1</v>
      </c>
      <c>
        <is>
          <t>MANİSA</t>
        </is>
      </c>
      <c>
        <v>YUNUSEMRE</v>
      </c>
      <c>
        <is>
          <t>Saha Dağıtım Kutusu (SDK)</t>
        </is>
      </c>
      <c>
        <v>MURADİYE TR-2/B (23 NİSAN PARKI) 45-71-M01852_D D04b_95019620</v>
      </c>
      <c>
        <v>AG Box / Sdk Giriş Sigorta Atığı</v>
      </c>
      <c>
        <v>Dağıtım-AG</v>
      </c>
      <c>
        <v>Uzun</v>
      </c>
      <c>
        <v>Şebeke işletmecisi</v>
      </c>
      <c>
        <v>Bildirimsiz</v>
      </c>
      <c>
        <is>
          <t>19.07.2023 13:01:09</t>
        </is>
      </c>
      <c>
        <is>
          <t>19.07.2023 18:41:22</t>
        </is>
      </c>
      <c>
        <v>5.670277777</v>
      </c>
      <c>
        <v>0</v>
      </c>
      <c>
        <v>100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117.54119266882952</v>
      </c>
      <c>
        <v>0</v>
      </c>
      <c>
        <v>0</v>
      </c>
      <c>
        <v>0</v>
      </c>
      <c>
        <v>36.783995402943724</v>
      </c>
      <c>
        <v>0</v>
      </c>
      <c>
        <v>0</v>
      </c>
      <c>
        <v>154.32518807177325</v>
      </c>
    </row>
    <row>
      <c>
        <v>2613613</v>
      </c>
      <c>
        <v>1</v>
      </c>
      <c>
        <is>
          <t>İZMİR</t>
        </is>
      </c>
      <c>
        <v>KİRAZ</v>
      </c>
      <c>
        <is>
          <t>Kullanıcı Bağlantı Hattı</t>
        </is>
      </c>
      <c>
        <v>SAÇLI TR-3 35-31-L00156_956590301_956590301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19.07.2023 06:48:58</t>
        </is>
      </c>
      <c>
        <is>
          <t>19.07.2023 11:43:33</t>
        </is>
      </c>
      <c>
        <v>4.909722222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1.417812362708217</v>
      </c>
      <c>
        <v>0</v>
      </c>
      <c>
        <v>0</v>
      </c>
      <c>
        <v>0</v>
      </c>
      <c>
        <v>0</v>
      </c>
      <c>
        <v>0</v>
      </c>
      <c>
        <v>0</v>
      </c>
      <c>
        <v>1.417812362708217</v>
      </c>
    </row>
    <row>
      <c>
        <v>2613756</v>
      </c>
      <c>
        <v>1</v>
      </c>
      <c>
        <is>
          <t>MANİSA</t>
        </is>
      </c>
      <c>
        <v>KULA</v>
      </c>
      <c>
        <is>
          <t>KÖK</t>
        </is>
      </c>
      <c>
        <v>TR-37 45-77-L00037_TR-36 L08_72210383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19.07.2023 09:48:30</t>
        </is>
      </c>
      <c>
        <is>
          <t>19.07.2023 10:09:40</t>
        </is>
      </c>
      <c>
        <v>0.352777777</v>
      </c>
      <c>
        <v>10</v>
      </c>
      <c>
        <v>5238</v>
      </c>
      <c>
        <v>106</v>
      </c>
      <c>
        <v>301</v>
      </c>
      <c>
        <v>18</v>
      </c>
      <c>
        <v>1585</v>
      </c>
      <c>
        <v>5</v>
      </c>
      <c>
        <v>4</v>
      </c>
      <c>
        <v>1.5878068378395431</v>
      </c>
      <c>
        <v>302.8822357059966</v>
      </c>
      <c>
        <v>234.96477109169913</v>
      </c>
      <c>
        <v>230.47175219746032</v>
      </c>
      <c>
        <v>53.63423973722622</v>
      </c>
      <c>
        <v>369.8366590172249</v>
      </c>
      <c>
        <v>114.86339961550995</v>
      </c>
      <c>
        <v>66.48792755278086</v>
      </c>
      <c>
        <v>1374.7287917557376</v>
      </c>
    </row>
    <row>
      <c>
        <v>2614489</v>
      </c>
      <c>
        <v>1</v>
      </c>
      <c>
        <is>
          <t>İZMİR</t>
        </is>
      </c>
      <c>
        <v>ÇEŞME</v>
      </c>
      <c>
        <is>
          <t>AG Fideri</t>
        </is>
      </c>
      <c>
        <v>L-177 35-18-L00177_A_56372870_56372870</v>
      </c>
      <c>
        <v>AG Nötr İletken Kopması</v>
      </c>
      <c>
        <v>Dağıtım-AG</v>
      </c>
      <c>
        <v>Uzun</v>
      </c>
      <c>
        <v>Şebeke işletmecisi</v>
      </c>
      <c>
        <v>Bildirimsiz</v>
      </c>
      <c>
        <is>
          <t>19.07.2023 22:41:13</t>
        </is>
      </c>
      <c>
        <is>
          <t>19.07.2023 23:59:27</t>
        </is>
      </c>
      <c>
        <v>1.303888888</v>
      </c>
      <c>
        <v>0</v>
      </c>
      <c>
        <v>15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4.253321577992334</v>
      </c>
      <c>
        <v>0</v>
      </c>
      <c>
        <v>0</v>
      </c>
      <c>
        <v>0</v>
      </c>
      <c>
        <v>1.588991433715</v>
      </c>
      <c>
        <v>0</v>
      </c>
      <c>
        <v>0</v>
      </c>
      <c>
        <v>5.842313011707334</v>
      </c>
    </row>
    <row>
      <c>
        <v>2614346</v>
      </c>
      <c>
        <v>1</v>
      </c>
      <c>
        <is>
          <t>İZMİR</t>
        </is>
      </c>
      <c>
        <v>TORBALI</v>
      </c>
      <c>
        <is>
          <t>Dağıtım Transformatörü</t>
        </is>
      </c>
      <c>
        <v>YOĞURTÇULAR TR-1 35-26-M00777_35-26-M00777_2364269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19.07.2023 19:11:24</t>
        </is>
      </c>
      <c>
        <is>
          <t>19.07.2023 20:13:08</t>
        </is>
      </c>
      <c>
        <v>1.028888888</v>
      </c>
      <c>
        <v>0</v>
      </c>
      <c>
        <v>103</v>
      </c>
      <c>
        <v>0</v>
      </c>
      <c>
        <v>17</v>
      </c>
      <c>
        <v>0</v>
      </c>
      <c>
        <v>33</v>
      </c>
      <c>
        <v>0</v>
      </c>
      <c>
        <v>0</v>
      </c>
      <c>
        <v>0</v>
      </c>
      <c>
        <v>24.452464457192278</v>
      </c>
      <c>
        <v>0</v>
      </c>
      <c>
        <v>7.087234193306213</v>
      </c>
      <c>
        <v>0</v>
      </c>
      <c>
        <v>45.94938130672422</v>
      </c>
      <c>
        <v>0</v>
      </c>
      <c>
        <v>0</v>
      </c>
      <c>
        <v>77.48907995722271</v>
      </c>
    </row>
    <row>
      <c>
        <v>2614117</v>
      </c>
      <c>
        <v>1</v>
      </c>
      <c>
        <is>
          <t>İZMİR</t>
        </is>
      </c>
      <c>
        <v>KARABAĞLAR</v>
      </c>
      <c>
        <is>
          <t>Kullanıcı Bağlantı Hattı</t>
        </is>
      </c>
      <c>
        <v>K-1031 35-01-K01031_912348514_912348514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19.07.2023 15:10:19</t>
        </is>
      </c>
      <c>
        <is>
          <t>19.07.2023 16:56:22</t>
        </is>
      </c>
      <c>
        <v>1.7675</v>
      </c>
      <c>
        <v>0</v>
      </c>
      <c>
        <v>3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1.206439387851186</v>
      </c>
      <c>
        <v>0</v>
      </c>
      <c>
        <v>0</v>
      </c>
      <c>
        <v>0</v>
      </c>
      <c>
        <v>0</v>
      </c>
      <c>
        <v>0</v>
      </c>
      <c>
        <v>0</v>
      </c>
      <c>
        <v>1.206439387851186</v>
      </c>
    </row>
    <row>
      <c>
        <v>2614403</v>
      </c>
      <c>
        <v>1</v>
      </c>
      <c>
        <is>
          <t>İZMİR</t>
        </is>
      </c>
      <c>
        <v>FOÇA</v>
      </c>
      <c>
        <is>
          <t>AG Fideri</t>
        </is>
      </c>
      <c>
        <v>BAĞARASI TR-4 35-23-M00173_42067439_56358326_56358326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19.07.2023 20:19:18</t>
        </is>
      </c>
      <c>
        <is>
          <t>19.07.2023 21:17:07</t>
        </is>
      </c>
      <c>
        <v>0.963611111</v>
      </c>
      <c>
        <v>0</v>
      </c>
      <c>
        <v>16</v>
      </c>
      <c>
        <v>0</v>
      </c>
      <c>
        <v>2</v>
      </c>
      <c>
        <v>0</v>
      </c>
      <c>
        <v>4</v>
      </c>
      <c>
        <v>0</v>
      </c>
      <c>
        <v>0</v>
      </c>
      <c>
        <v>0</v>
      </c>
      <c>
        <v>4.1670506991114244</v>
      </c>
      <c>
        <v>0</v>
      </c>
      <c>
        <v>0</v>
      </c>
      <c>
        <v>0</v>
      </c>
      <c>
        <v>15.681303851740143</v>
      </c>
      <c>
        <v>0</v>
      </c>
      <c>
        <v>0</v>
      </c>
      <c>
        <v>19.848354550851568</v>
      </c>
    </row>
    <row>
      <c>
        <v>2613570</v>
      </c>
      <c>
        <v>1</v>
      </c>
      <c>
        <is>
          <t>İZMİR</t>
        </is>
      </c>
      <c>
        <v>FOÇA</v>
      </c>
      <c>
        <is>
          <t>AG Fideri</t>
        </is>
      </c>
      <c>
        <v>KOZBEYLİ TR-2 35-23-M00071_A_91358376_91358376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19.07.2023 02:32:46</t>
        </is>
      </c>
      <c>
        <is>
          <t>19.07.2023 03:41:51</t>
        </is>
      </c>
      <c>
        <v>1.151388888</v>
      </c>
      <c>
        <v>0</v>
      </c>
      <c>
        <v>32</v>
      </c>
      <c>
        <v>0</v>
      </c>
      <c>
        <v>10</v>
      </c>
      <c>
        <v>0</v>
      </c>
      <c>
        <v>7</v>
      </c>
      <c>
        <v>0</v>
      </c>
      <c>
        <v>0</v>
      </c>
      <c>
        <v>0</v>
      </c>
      <c>
        <v>12.887006507339601</v>
      </c>
      <c>
        <v>0</v>
      </c>
      <c>
        <v>2.780344623988285</v>
      </c>
      <c>
        <v>0</v>
      </c>
      <c>
        <v>0.7493657492690287</v>
      </c>
      <c>
        <v>0</v>
      </c>
      <c>
        <v>0</v>
      </c>
      <c>
        <v>16.416716880596915</v>
      </c>
    </row>
    <row>
      <c>
        <v>2613925</v>
      </c>
      <c>
        <v>1</v>
      </c>
      <c>
        <is>
          <t>İZMİR</t>
        </is>
      </c>
      <c>
        <v>BORNOVA</v>
      </c>
      <c>
        <is>
          <t>Dağıtım Transformatörü</t>
        </is>
      </c>
      <c>
        <v>M-2881 (YATIRIM REZERVE) 35-02-M02881_35-02-M02881_72348407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19.07.2023 12:05:24</t>
        </is>
      </c>
      <c>
        <is>
          <t>19.07.2023 13:59:26</t>
        </is>
      </c>
      <c>
        <v>1.900555555</v>
      </c>
      <c>
        <v>0</v>
      </c>
      <c>
        <v>248</v>
      </c>
      <c>
        <v>0</v>
      </c>
      <c>
        <v>0</v>
      </c>
      <c>
        <v>0</v>
      </c>
      <c>
        <v>12</v>
      </c>
      <c>
        <v>0</v>
      </c>
      <c>
        <v>0</v>
      </c>
      <c>
        <v>0</v>
      </c>
      <c>
        <v>200.2724523234275</v>
      </c>
      <c>
        <v>0</v>
      </c>
      <c>
        <v>0</v>
      </c>
      <c>
        <v>0</v>
      </c>
      <c>
        <v>59.42329063373033</v>
      </c>
      <c>
        <v>0</v>
      </c>
      <c>
        <v>0</v>
      </c>
      <c>
        <v>259.69574295715785</v>
      </c>
    </row>
    <row>
      <c>
        <v>2613948</v>
      </c>
      <c>
        <v>1</v>
      </c>
      <c>
        <is>
          <t>İZMİR</t>
        </is>
      </c>
      <c>
        <v>BUCA</v>
      </c>
      <c>
        <is>
          <t>AG Fideri</t>
        </is>
      </c>
      <c>
        <v>K-1717 35-03-K01717_F_56388305_56388305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19.07.2023 12:35:58</t>
        </is>
      </c>
      <c>
        <is>
          <t>19.07.2023 16:00:45</t>
        </is>
      </c>
      <c>
        <v>3.413055555</v>
      </c>
      <c>
        <v>0</v>
      </c>
      <c>
        <v>0</v>
      </c>
      <c>
        <v>0</v>
      </c>
      <c>
        <v>0</v>
      </c>
      <c>
        <v>0</v>
      </c>
      <c>
        <v>12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51.88992880166275</v>
      </c>
      <c>
        <v>0</v>
      </c>
      <c>
        <v>0</v>
      </c>
      <c>
        <v>51.88992880166275</v>
      </c>
    </row>
    <row>
      <c>
        <v>2614240</v>
      </c>
      <c>
        <v>1</v>
      </c>
      <c>
        <is>
          <t>MANİSA</t>
        </is>
      </c>
      <c>
        <v>ŞEHZADELER</v>
      </c>
      <c>
        <is>
          <t>DM</t>
        </is>
      </c>
      <c>
        <v>DM-9 45-71-M00386_GENEL KONUTLAR M07_66182332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19.07.2023 17:36:52</t>
        </is>
      </c>
      <c>
        <is>
          <t>19.07.2023 17:50:56</t>
        </is>
      </c>
      <c>
        <v>0.234444444</v>
      </c>
      <c>
        <v>0</v>
      </c>
      <c>
        <v>18</v>
      </c>
      <c>
        <v>0</v>
      </c>
      <c>
        <v>4</v>
      </c>
      <c>
        <v>5</v>
      </c>
      <c>
        <v>11</v>
      </c>
      <c>
        <v>0</v>
      </c>
      <c>
        <v>0</v>
      </c>
      <c>
        <v>0</v>
      </c>
      <c>
        <v>1.4664853287081026</v>
      </c>
      <c>
        <v>0</v>
      </c>
      <c>
        <v>1.7610458894537842</v>
      </c>
      <c>
        <v>17.150282084348564</v>
      </c>
      <c>
        <v>5.50488593013737</v>
      </c>
      <c>
        <v>0</v>
      </c>
      <c>
        <v>0</v>
      </c>
      <c>
        <v>25.88269923264782</v>
      </c>
    </row>
    <row>
      <c>
        <v>2613576</v>
      </c>
      <c>
        <v>1</v>
      </c>
      <c>
        <is>
          <t>İZMİR</t>
        </is>
      </c>
      <c>
        <v>KARABAĞLAR</v>
      </c>
      <c>
        <is>
          <t>Dağıtım Transformatörü</t>
        </is>
      </c>
      <c>
        <v>K-767 35-01-K00767_35-01-K00767_49931925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19.07.2023 02:58:52</t>
        </is>
      </c>
      <c>
        <is>
          <t>19.07.2023 03:18:09</t>
        </is>
      </c>
      <c>
        <v>0.321388888</v>
      </c>
      <c>
        <v>0</v>
      </c>
      <c>
        <v>722</v>
      </c>
      <c>
        <v>0</v>
      </c>
      <c>
        <v>0</v>
      </c>
      <c>
        <v>0</v>
      </c>
      <c>
        <v>69</v>
      </c>
      <c>
        <v>0</v>
      </c>
      <c>
        <v>0</v>
      </c>
      <c>
        <v>0</v>
      </c>
      <c>
        <v>48.61880517034045</v>
      </c>
      <c>
        <v>0</v>
      </c>
      <c>
        <v>0</v>
      </c>
      <c>
        <v>0</v>
      </c>
      <c>
        <v>9.426792519844993</v>
      </c>
      <c>
        <v>0</v>
      </c>
      <c>
        <v>0</v>
      </c>
      <c>
        <v>58.045597690185446</v>
      </c>
    </row>
    <row>
      <c>
        <v>2613825</v>
      </c>
      <c>
        <v>1</v>
      </c>
      <c>
        <is>
          <t>MANİSA</t>
        </is>
      </c>
      <c>
        <v>AKHİSAR</v>
      </c>
      <c>
        <is>
          <t>KÖK</t>
        </is>
      </c>
      <c>
        <v>SUDELİĞİ KÖK 45-72-L00111_YENİÇEKÖY ÇIKIŞI L01_66544652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19.07.2023 10:46:20</t>
        </is>
      </c>
      <c>
        <is>
          <t>19.07.2023 11:10:17</t>
        </is>
      </c>
      <c>
        <v>0.399166666</v>
      </c>
      <c>
        <v>4</v>
      </c>
      <c>
        <v>834</v>
      </c>
      <c>
        <v>13</v>
      </c>
      <c>
        <v>133</v>
      </c>
      <c>
        <v>5</v>
      </c>
      <c>
        <v>47</v>
      </c>
      <c>
        <v>0</v>
      </c>
      <c>
        <v>0</v>
      </c>
      <c>
        <v>0.3796129857822222</v>
      </c>
      <c>
        <v>47.942755991135776</v>
      </c>
      <c>
        <v>44.175477614776476</v>
      </c>
      <c>
        <v>38.55734850869088</v>
      </c>
      <c>
        <v>7.932740435569919</v>
      </c>
      <c>
        <v>7.764683815035352</v>
      </c>
      <c>
        <v>0</v>
      </c>
      <c>
        <v>0</v>
      </c>
      <c>
        <v>146.75261935099059</v>
      </c>
    </row>
    <row>
      <c>
        <v>2614718</v>
      </c>
      <c>
        <v>1</v>
      </c>
      <c>
        <is>
          <t>MANİSA</t>
        </is>
      </c>
      <c>
        <v>ŞEHZADELER</v>
      </c>
      <c>
        <is>
          <t>Dağıtım Transformatörü</t>
        </is>
      </c>
      <c>
        <v>KARAYENİCE TR-1 45-71-M01506_45-71-M01506_2367635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19.07.2023 22:20:50</t>
        </is>
      </c>
      <c>
        <is>
          <t>19.07.2023 22:33:00</t>
        </is>
      </c>
      <c>
        <v>0.202777777</v>
      </c>
      <c>
        <v>0</v>
      </c>
      <c>
        <v>107</v>
      </c>
      <c>
        <v>0</v>
      </c>
      <c>
        <v>3</v>
      </c>
      <c>
        <v>0</v>
      </c>
      <c>
        <v>11</v>
      </c>
      <c>
        <v>0</v>
      </c>
      <c>
        <v>0</v>
      </c>
      <c>
        <v>0</v>
      </c>
      <c>
        <v>3.084003509582924</v>
      </c>
      <c>
        <v>0</v>
      </c>
      <c>
        <v>0.5356688146443509</v>
      </c>
      <c>
        <v>0</v>
      </c>
      <c>
        <v>1.0971839876756524</v>
      </c>
      <c>
        <v>0</v>
      </c>
      <c>
        <v>0</v>
      </c>
      <c>
        <v>4.716856311902927</v>
      </c>
    </row>
    <row>
      <c>
        <v>2614200</v>
      </c>
      <c>
        <v>1</v>
      </c>
      <c>
        <is>
          <t>İZMİR</t>
        </is>
      </c>
      <c>
        <v>BALÇOVA</v>
      </c>
      <c>
        <is>
          <t>Dağıtım Transformatörü</t>
        </is>
      </c>
      <c>
        <v>K-426 35-07-K00426_35-07-K00426_2368143</v>
      </c>
      <c>
        <v>AG Kademe Ayarı</v>
      </c>
      <c>
        <v>Dağıtım-AG</v>
      </c>
      <c>
        <v>Uzun</v>
      </c>
      <c>
        <v>Şebeke işletmecisi</v>
      </c>
      <c>
        <v>Bildirimsiz</v>
      </c>
      <c>
        <is>
          <t>19.07.2023 16:44:36</t>
        </is>
      </c>
      <c>
        <is>
          <t>19.07.2023 16:58:56</t>
        </is>
      </c>
      <c>
        <v>0.238888888</v>
      </c>
      <c>
        <v>0</v>
      </c>
      <c>
        <v>701</v>
      </c>
      <c>
        <v>0</v>
      </c>
      <c>
        <v>0</v>
      </c>
      <c>
        <v>0</v>
      </c>
      <c>
        <v>129</v>
      </c>
      <c>
        <v>0</v>
      </c>
      <c>
        <v>0</v>
      </c>
      <c>
        <v>0</v>
      </c>
      <c>
        <v>46.08763842632718</v>
      </c>
      <c>
        <v>0</v>
      </c>
      <c>
        <v>0</v>
      </c>
      <c>
        <v>0</v>
      </c>
      <c>
        <v>50.210232220269155</v>
      </c>
      <c>
        <v>0</v>
      </c>
      <c>
        <v>0</v>
      </c>
      <c>
        <v>96.29787064659634</v>
      </c>
    </row>
    <row>
      <c>
        <v>2613653</v>
      </c>
      <c>
        <v>1</v>
      </c>
      <c>
        <is>
          <t>İZMİR</t>
        </is>
      </c>
      <c>
        <v>MENEMEN</v>
      </c>
      <c>
        <is>
          <t>Saha Dağıtım Kutusu (SDK)</t>
        </is>
      </c>
      <c>
        <v>ULUKENT DM-2/12 35-28-M00582_10481361 a1_5822929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19.07.2023 08:06:15</t>
        </is>
      </c>
      <c>
        <is>
          <t>19.07.2023 09:06:07</t>
        </is>
      </c>
      <c>
        <v>0.997777777</v>
      </c>
      <c>
        <v>0</v>
      </c>
      <c>
        <v>63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13.846959350242427</v>
      </c>
      <c>
        <v>0</v>
      </c>
      <c>
        <v>0</v>
      </c>
      <c>
        <v>0</v>
      </c>
      <c>
        <v>6.5232615138911125</v>
      </c>
      <c>
        <v>0</v>
      </c>
      <c>
        <v>0</v>
      </c>
      <c>
        <v>20.37022086413354</v>
      </c>
    </row>
    <row>
      <c>
        <v>2614506</v>
      </c>
      <c>
        <v>1</v>
      </c>
      <c>
        <is>
          <t>MANİSA</t>
        </is>
      </c>
      <c>
        <v>YUNUSEMRE</v>
      </c>
      <c>
        <is>
          <t>Saha Dağıtım Kutusu (SDK)</t>
        </is>
      </c>
      <c>
        <v>MURADİYE TR 2/A 45-71-M00201_C C02_5985659</v>
      </c>
      <c>
        <v>AG Box / Sdk Giriş Sigorta Atığı</v>
      </c>
      <c>
        <v>Dağıtım-AG</v>
      </c>
      <c>
        <v>Uzun</v>
      </c>
      <c>
        <v>Şebeke işletmecisi</v>
      </c>
      <c>
        <v>Bildirimsiz</v>
      </c>
      <c>
        <is>
          <t>19.07.2023 23:15:28</t>
        </is>
      </c>
      <c>
        <is>
          <t>20.07.2023 01:46:29</t>
        </is>
      </c>
      <c>
        <v>2.516944444</v>
      </c>
      <c>
        <v>0</v>
      </c>
      <c>
        <v>195</v>
      </c>
      <c>
        <v>0</v>
      </c>
      <c>
        <v>0</v>
      </c>
      <c>
        <v>0</v>
      </c>
      <c>
        <v>8</v>
      </c>
      <c>
        <v>0</v>
      </c>
      <c>
        <v>0</v>
      </c>
      <c>
        <v>0</v>
      </c>
      <c>
        <v>93.2648742295681</v>
      </c>
      <c>
        <v>0</v>
      </c>
      <c>
        <v>0</v>
      </c>
      <c>
        <v>0</v>
      </c>
      <c>
        <v>19.379000012863802</v>
      </c>
      <c>
        <v>0</v>
      </c>
      <c>
        <v>0</v>
      </c>
      <c>
        <v>112.64387424243189</v>
      </c>
    </row>
    <row>
      <c>
        <v>2614512</v>
      </c>
      <c>
        <v>1</v>
      </c>
      <c>
        <is>
          <t>İZMİR</t>
        </is>
      </c>
      <c>
        <v>ÖDEMİŞ</v>
      </c>
      <c>
        <is>
          <t>Dağıtım Transformatörü</t>
        </is>
      </c>
      <c>
        <v>TR-22 35-15-M00022_35-15-M00022_67549137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19.07.2023 23:08:52</t>
        </is>
      </c>
      <c>
        <is>
          <t>20.07.2023 01:26:53</t>
        </is>
      </c>
      <c>
        <v>2.300277777</v>
      </c>
      <c>
        <v>0</v>
      </c>
      <c>
        <v>197</v>
      </c>
      <c>
        <v>0</v>
      </c>
      <c>
        <v>0</v>
      </c>
      <c>
        <v>0</v>
      </c>
      <c>
        <v>340</v>
      </c>
      <c>
        <v>0</v>
      </c>
      <c>
        <v>1</v>
      </c>
      <c>
        <v>0</v>
      </c>
      <c>
        <v>83.85086053735762</v>
      </c>
      <c>
        <v>0</v>
      </c>
      <c>
        <v>0</v>
      </c>
      <c>
        <v>0</v>
      </c>
      <c>
        <v>273.0602699713823</v>
      </c>
      <c>
        <v>0</v>
      </c>
      <c>
        <v>0.6558461597856511</v>
      </c>
      <c>
        <v>357.56697666852557</v>
      </c>
    </row>
    <row>
      <c>
        <v>2614486</v>
      </c>
      <c>
        <v>1</v>
      </c>
      <c>
        <is>
          <t>İZMİR</t>
        </is>
      </c>
      <c>
        <v>ÖDEMİŞ</v>
      </c>
      <c>
        <is>
          <t>AG Fideri</t>
        </is>
      </c>
      <c>
        <v>TR-63 GERENLİKUYU MEVKİİ 35-15-L00063_A_56370678_56370678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19.07.2023 22:30:18</t>
        </is>
      </c>
      <c>
        <is>
          <t>19.07.2023 22:50:57</t>
        </is>
      </c>
      <c>
        <v>0.344166666</v>
      </c>
      <c>
        <v>0</v>
      </c>
      <c>
        <v>5</v>
      </c>
      <c>
        <v>0</v>
      </c>
      <c>
        <v>11</v>
      </c>
      <c>
        <v>0</v>
      </c>
      <c>
        <v>5</v>
      </c>
      <c>
        <v>0</v>
      </c>
      <c>
        <v>0</v>
      </c>
      <c>
        <v>0</v>
      </c>
      <c>
        <v>0.894134217467862</v>
      </c>
      <c>
        <v>0</v>
      </c>
      <c>
        <v>11.94636176648834</v>
      </c>
      <c>
        <v>0</v>
      </c>
      <c>
        <v>3.832636263675834</v>
      </c>
      <c>
        <v>0</v>
      </c>
      <c>
        <v>0</v>
      </c>
      <c>
        <v>16.673132247632036</v>
      </c>
    </row>
    <row>
      <c>
        <v>2613822</v>
      </c>
      <c>
        <v>1</v>
      </c>
      <c>
        <is>
          <t>İZMİR</t>
        </is>
      </c>
      <c>
        <v>KARABAĞLAR</v>
      </c>
      <c>
        <is>
          <t>Dağıtım Transformatörü</t>
        </is>
      </c>
      <c>
        <v>K-106 35-01-K00106_35-01-K00106_2375116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19.07.2023 10:37:03</t>
        </is>
      </c>
      <c>
        <is>
          <t>19.07.2023 11:23:42</t>
        </is>
      </c>
      <c>
        <v>0.7775</v>
      </c>
      <c>
        <v>0</v>
      </c>
      <c>
        <v>229</v>
      </c>
      <c>
        <v>0</v>
      </c>
      <c>
        <v>0</v>
      </c>
      <c>
        <v>0</v>
      </c>
      <c>
        <v>194</v>
      </c>
      <c>
        <v>0</v>
      </c>
      <c>
        <v>4</v>
      </c>
      <c>
        <v>0</v>
      </c>
      <c>
        <v>39.6229023867355</v>
      </c>
      <c>
        <v>0</v>
      </c>
      <c>
        <v>0</v>
      </c>
      <c>
        <v>0</v>
      </c>
      <c>
        <v>237.32018114158674</v>
      </c>
      <c>
        <v>0</v>
      </c>
      <c>
        <v>264.4416552894708</v>
      </c>
      <c>
        <v>541.384738817793</v>
      </c>
    </row>
    <row>
      <c>
        <v>2613673</v>
      </c>
      <c>
        <v>1</v>
      </c>
      <c>
        <is>
          <t>İZMİR</t>
        </is>
      </c>
      <c>
        <v>BORNOVA</v>
      </c>
      <c>
        <is>
          <t>Kullanıcı Bağlantı Hattı</t>
        </is>
      </c>
      <c>
        <v>K-4481 35-02-K04481_913006975_913006975</v>
      </c>
      <c>
        <v>AG Branşman Yeraltı Kablo Arızası</v>
      </c>
      <c>
        <v>Dağıtım-AG</v>
      </c>
      <c>
        <v>Uzun</v>
      </c>
      <c>
        <v>Şebeke işletmecisi</v>
      </c>
      <c>
        <v>Bildirimsiz</v>
      </c>
      <c>
        <is>
          <t>19.07.2023 08:42:46</t>
        </is>
      </c>
      <c>
        <is>
          <t>19.07.2023 11:18:42</t>
        </is>
      </c>
      <c>
        <v>2.598888888</v>
      </c>
      <c>
        <v>0</v>
      </c>
      <c>
        <v>0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</row>
    <row>
      <c>
        <v>2614443</v>
      </c>
      <c>
        <v>1</v>
      </c>
      <c>
        <is>
          <t>İZMİR</t>
        </is>
      </c>
      <c>
        <v>KONAK</v>
      </c>
      <c>
        <is>
          <t>AG Fideri</t>
        </is>
      </c>
      <c>
        <v>K-206 35-01-K00206_E_56373759_56373759</v>
      </c>
      <c>
        <v>Hırsızlık</v>
      </c>
      <c>
        <v>Dağıtım-AG</v>
      </c>
      <c>
        <v>Uzun</v>
      </c>
      <c>
        <v>Dışsal</v>
      </c>
      <c>
        <v>Bildirimsiz</v>
      </c>
      <c>
        <is>
          <t>19.07.2023 21:03:21</t>
        </is>
      </c>
      <c>
        <is>
          <t>20.07.2023 00:44:41</t>
        </is>
      </c>
      <c>
        <v>3.688888888</v>
      </c>
      <c>
        <v>0</v>
      </c>
      <c>
        <v>32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25.338436848586227</v>
      </c>
      <c>
        <v>0</v>
      </c>
      <c>
        <v>0</v>
      </c>
      <c>
        <v>0</v>
      </c>
      <c>
        <v>0</v>
      </c>
      <c>
        <v>0</v>
      </c>
      <c>
        <v>0</v>
      </c>
      <c>
        <v>25.338436848586227</v>
      </c>
    </row>
    <row>
      <c>
        <v>2613945</v>
      </c>
      <c>
        <v>1</v>
      </c>
      <c>
        <is>
          <t>MANİSA</t>
        </is>
      </c>
      <c>
        <v>SALİHLİ</v>
      </c>
      <c>
        <is>
          <t>Kullanıcı Bağlantı Hattı</t>
        </is>
      </c>
      <c>
        <v>TR-76 45-78-L00076_953260703_953260703</v>
      </c>
      <c>
        <v>AG Branşman Yeraltı Kablo Arızası</v>
      </c>
      <c>
        <v>Dağıtım-AG</v>
      </c>
      <c>
        <v>Uzun</v>
      </c>
      <c>
        <v>Şebeke işletmecisi</v>
      </c>
      <c>
        <v>Bildirimsiz</v>
      </c>
      <c>
        <is>
          <t>19.07.2023 12:29:38</t>
        </is>
      </c>
      <c>
        <is>
          <t>19.07.2023 13:43:38</t>
        </is>
      </c>
      <c>
        <v>1.233333333</v>
      </c>
      <c>
        <v>0</v>
      </c>
      <c>
        <v>0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2.55055742104992</v>
      </c>
      <c>
        <v>0</v>
      </c>
      <c>
        <v>0</v>
      </c>
      <c>
        <v>2.55055742104992</v>
      </c>
    </row>
    <row>
      <c>
        <v>2613802</v>
      </c>
      <c>
        <v>1</v>
      </c>
      <c>
        <is>
          <t>MANİSA</t>
        </is>
      </c>
      <c>
        <v>KULA</v>
      </c>
      <c>
        <is>
          <t>DM</t>
        </is>
      </c>
      <c>
        <v>KULA İM 45-77-A00001_AKTAŞ L02_2052213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19.07.2023 10:33:49</t>
        </is>
      </c>
      <c>
        <is>
          <t>19.07.2023 10:44:10</t>
        </is>
      </c>
      <c>
        <v>0.1725</v>
      </c>
      <c>
        <v>2</v>
      </c>
      <c>
        <v>231</v>
      </c>
      <c>
        <v>29</v>
      </c>
      <c>
        <v>52</v>
      </c>
      <c>
        <v>0</v>
      </c>
      <c>
        <v>7</v>
      </c>
      <c>
        <v>1</v>
      </c>
      <c>
        <v>0</v>
      </c>
      <c>
        <v>0.125404178606064</v>
      </c>
      <c>
        <v>6.006897816384399</v>
      </c>
      <c>
        <v>37.61490276513395</v>
      </c>
      <c>
        <v>6.601977581801443</v>
      </c>
      <c>
        <v>0</v>
      </c>
      <c>
        <v>0.21233682771267828</v>
      </c>
      <c>
        <v>0.5183509348175399</v>
      </c>
      <c>
        <v>0</v>
      </c>
      <c>
        <v>51.07987010445607</v>
      </c>
    </row>
    <row>
      <c>
        <v>2614300</v>
      </c>
      <c>
        <v>1</v>
      </c>
      <c>
        <is>
          <t>MANİSA</t>
        </is>
      </c>
      <c>
        <v>YUNUSEMRE</v>
      </c>
      <c>
        <is>
          <t>OG Fideri</t>
        </is>
      </c>
      <c>
        <v>MURADİYE TR-5 (ESKİ MEZARLIK YANI) 45-71-M00204_COCA COLA M02_2321022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19.07.2023 18:25:34</t>
        </is>
      </c>
      <c>
        <is>
          <t>19.07.2023 20:28:35</t>
        </is>
      </c>
      <c>
        <v>2.050277777</v>
      </c>
      <c>
        <v>4</v>
      </c>
      <c>
        <v>87</v>
      </c>
      <c>
        <v>10</v>
      </c>
      <c>
        <v>103</v>
      </c>
      <c>
        <v>10</v>
      </c>
      <c>
        <v>13</v>
      </c>
      <c>
        <v>1</v>
      </c>
      <c>
        <v>0</v>
      </c>
      <c>
        <v>4.013486198989456</v>
      </c>
      <c>
        <v>50.86686432705156</v>
      </c>
      <c>
        <v>39.935491116506675</v>
      </c>
      <c>
        <v>253.32731596679608</v>
      </c>
      <c>
        <v>133.94720345246864</v>
      </c>
      <c>
        <v>28.003035333227412</v>
      </c>
      <c>
        <v>3.456250820232298</v>
      </c>
      <c>
        <v>0</v>
      </c>
      <c>
        <v>513.5496472152721</v>
      </c>
    </row>
    <row>
      <c>
        <v>2613997</v>
      </c>
      <c>
        <v>1</v>
      </c>
      <c>
        <is>
          <t>İZMİR</t>
        </is>
      </c>
      <c>
        <v>FOÇA</v>
      </c>
      <c>
        <is>
          <t>Saha Dağıtım Kutusu (SDK)</t>
        </is>
      </c>
      <c>
        <v>FOÇA TR-46 35-23-L00046_42135219 f1b_42054548</v>
      </c>
      <c>
        <v>AG Box / Sdk Giriş Sigorta Atığı</v>
      </c>
      <c>
        <v>Dağıtım-AG</v>
      </c>
      <c>
        <v>Uzun</v>
      </c>
      <c>
        <v>Şebeke işletmecisi</v>
      </c>
      <c>
        <v>Bildirimsiz</v>
      </c>
      <c>
        <is>
          <t>19.07.2023 13:13:02</t>
        </is>
      </c>
      <c>
        <is>
          <t>19.07.2023 15:14:42</t>
        </is>
      </c>
      <c>
        <v>2.027777777</v>
      </c>
      <c>
        <v>0</v>
      </c>
      <c>
        <v>114</v>
      </c>
      <c>
        <v>0</v>
      </c>
      <c>
        <v>0</v>
      </c>
      <c>
        <v>0</v>
      </c>
      <c>
        <v>76</v>
      </c>
      <c>
        <v>0</v>
      </c>
      <c>
        <v>0</v>
      </c>
      <c>
        <v>0</v>
      </c>
      <c>
        <v>53.307979138353566</v>
      </c>
      <c>
        <v>0</v>
      </c>
      <c>
        <v>0</v>
      </c>
      <c>
        <v>0</v>
      </c>
      <c>
        <v>268.67371804014675</v>
      </c>
      <c>
        <v>0</v>
      </c>
      <c>
        <v>0</v>
      </c>
      <c>
        <v>321.9816971785003</v>
      </c>
    </row>
    <row>
      <c>
        <v>2613642</v>
      </c>
      <c>
        <v>1</v>
      </c>
      <c>
        <is>
          <t>MANİSA</t>
        </is>
      </c>
      <c>
        <v>ALAŞEHİR</v>
      </c>
      <c>
        <is>
          <t>OG Fideri</t>
        </is>
      </c>
      <c>
        <v>KAVAKLIDERE TR-12 45-73-M00145_TR-14 M05_2093011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19.07.2023 08:01:35</t>
        </is>
      </c>
      <c>
        <is>
          <t>19.07.2023 08:57:29</t>
        </is>
      </c>
      <c>
        <v>0.931666666</v>
      </c>
      <c>
        <v>5</v>
      </c>
      <c>
        <v>127</v>
      </c>
      <c>
        <v>18</v>
      </c>
      <c>
        <v>39</v>
      </c>
      <c>
        <v>3</v>
      </c>
      <c>
        <v>50</v>
      </c>
      <c>
        <v>0</v>
      </c>
      <c>
        <v>0</v>
      </c>
      <c>
        <v>5.497664543468369</v>
      </c>
      <c>
        <v>18.940979618886512</v>
      </c>
      <c>
        <v>225.66848788067796</v>
      </c>
      <c>
        <v>156.95778844051642</v>
      </c>
      <c>
        <v>6.6616613496095525</v>
      </c>
      <c>
        <v>22.559819670241087</v>
      </c>
      <c>
        <v>0</v>
      </c>
      <c>
        <v>0</v>
      </c>
      <c>
        <v>436.28640150339993</v>
      </c>
    </row>
    <row>
      <c>
        <v>2614306</v>
      </c>
      <c>
        <v>1</v>
      </c>
      <c>
        <is>
          <t>İZMİR</t>
        </is>
      </c>
      <c>
        <v>ÇEŞME</v>
      </c>
      <c>
        <is>
          <t>Saha Dağıtım Kutusu (SDK)</t>
        </is>
      </c>
      <c>
        <v>L-266 35-18-L00266_C c1b_5951821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19.07.2023 18:36:22</t>
        </is>
      </c>
      <c>
        <is>
          <t>19.07.2023 19:41:25</t>
        </is>
      </c>
      <c>
        <v>1.084166666</v>
      </c>
      <c>
        <v>0</v>
      </c>
      <c>
        <v>10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5.046811194849995</v>
      </c>
      <c>
        <v>0</v>
      </c>
      <c>
        <v>0</v>
      </c>
      <c>
        <v>0</v>
      </c>
      <c>
        <v>0.29637960488437154</v>
      </c>
      <c>
        <v>0</v>
      </c>
      <c>
        <v>0</v>
      </c>
      <c>
        <v>5.343190799734367</v>
      </c>
    </row>
    <row>
      <c>
        <v>2614098</v>
      </c>
      <c>
        <v>2</v>
      </c>
      <c>
        <is>
          <t>İZMİR</t>
        </is>
      </c>
      <c>
        <v>TİRE</v>
      </c>
      <c>
        <is>
          <t>Dağıtım Transformatörü</t>
        </is>
      </c>
      <c>
        <v>HİSARLIK YUVALI TR-3 35-29-L00211_35-29-L00211_2371213</v>
      </c>
      <c>
        <v>Plansız Kesinti / Müdahale</v>
      </c>
      <c>
        <v>Dağıtım-AG</v>
      </c>
      <c>
        <v>Kısa</v>
      </c>
      <c>
        <v>Şebeke işletmecisi</v>
      </c>
      <c>
        <v>Bildirimsiz</v>
      </c>
      <c>
        <is>
          <t>19.07.2023 15:16:03</t>
        </is>
      </c>
      <c>
        <is>
          <t>19.07.2023 15:17:57</t>
        </is>
      </c>
      <c>
        <v>0.031666666</v>
      </c>
      <c>
        <v>0</v>
      </c>
      <c>
        <v>36</v>
      </c>
      <c>
        <v>0</v>
      </c>
      <c>
        <v>6</v>
      </c>
      <c>
        <v>0</v>
      </c>
      <c>
        <v>8</v>
      </c>
      <c>
        <v>0</v>
      </c>
      <c>
        <v>0</v>
      </c>
      <c>
        <v>0</v>
      </c>
      <c>
        <v>0.3726931224164762</v>
      </c>
      <c>
        <v>0</v>
      </c>
      <c>
        <v>0.038372639882752003</v>
      </c>
      <c>
        <v>0</v>
      </c>
      <c>
        <v>0.17661846988153335</v>
      </c>
      <c>
        <v>0</v>
      </c>
      <c>
        <v>0</v>
      </c>
      <c>
        <v>0.5876842321807616</v>
      </c>
    </row>
    <row>
      <c>
        <v>2613874</v>
      </c>
      <c>
        <v>1</v>
      </c>
      <c>
        <is>
          <t>İZMİR</t>
        </is>
      </c>
      <c>
        <v>ÇEŞME</v>
      </c>
      <c>
        <is>
          <t>AG Fideri</t>
        </is>
      </c>
      <c>
        <v>L-245 35-18-L00245_A_56377236_56377236</v>
      </c>
      <c>
        <v>AG Tel Kopuğu</v>
      </c>
      <c>
        <v>Dağıtım-AG</v>
      </c>
      <c>
        <v>Uzun</v>
      </c>
      <c>
        <v>Şebeke işletmecisi</v>
      </c>
      <c>
        <v>Bildirimsiz</v>
      </c>
      <c>
        <is>
          <t>19.07.2023 11:13:07</t>
        </is>
      </c>
      <c>
        <is>
          <t>19.07.2023 13:48:34</t>
        </is>
      </c>
      <c>
        <v>2.590833333</v>
      </c>
      <c>
        <v>0</v>
      </c>
      <c>
        <v>79</v>
      </c>
      <c>
        <v>0</v>
      </c>
      <c>
        <v>0</v>
      </c>
      <c>
        <v>0</v>
      </c>
      <c>
        <v>6</v>
      </c>
      <c>
        <v>0</v>
      </c>
      <c>
        <v>0</v>
      </c>
      <c>
        <v>0</v>
      </c>
      <c>
        <v>86.76445400254579</v>
      </c>
      <c>
        <v>0</v>
      </c>
      <c>
        <v>0</v>
      </c>
      <c>
        <v>0</v>
      </c>
      <c>
        <v>171.918669973621</v>
      </c>
      <c>
        <v>0</v>
      </c>
      <c>
        <v>0</v>
      </c>
      <c>
        <v>258.6831239761668</v>
      </c>
    </row>
    <row>
      <c>
        <v>2614266</v>
      </c>
      <c>
        <v>1</v>
      </c>
      <c>
        <is>
          <t>İZMİR</t>
        </is>
      </c>
      <c>
        <v>BORNOVA</v>
      </c>
      <c>
        <is>
          <t>DM</t>
        </is>
      </c>
      <c>
        <v>M-2595 BEŞYOL DM 35-02-M02595_M-850 KARAÇAM KÖK M06_50219669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19.07.2023 17:56:14</t>
        </is>
      </c>
      <c>
        <is>
          <t>19.07.2023 18:07:36</t>
        </is>
      </c>
      <c>
        <v>0.189444444</v>
      </c>
      <c>
        <v>4</v>
      </c>
      <c>
        <v>285</v>
      </c>
      <c>
        <v>7</v>
      </c>
      <c>
        <v>30</v>
      </c>
      <c>
        <v>9</v>
      </c>
      <c>
        <v>25</v>
      </c>
      <c>
        <v>0</v>
      </c>
      <c>
        <v>0</v>
      </c>
      <c>
        <v>0.6029417205161303</v>
      </c>
      <c>
        <v>12.295452506382727</v>
      </c>
      <c>
        <v>2.5395600207768836</v>
      </c>
      <c>
        <v>1.4195212264915384</v>
      </c>
      <c>
        <v>3.5730131597331347</v>
      </c>
      <c>
        <v>5.41834950187339</v>
      </c>
      <c>
        <v>0</v>
      </c>
      <c>
        <v>0</v>
      </c>
      <c>
        <v>25.848838135773807</v>
      </c>
    </row>
    <row>
      <c>
        <v>2613934</v>
      </c>
      <c>
        <v>1</v>
      </c>
      <c>
        <is>
          <t>İZMİR</t>
        </is>
      </c>
      <c>
        <v>KEMALPAŞA</v>
      </c>
      <c>
        <is>
          <t>Kullanıcı Bağlantı Hattı</t>
        </is>
      </c>
      <c>
        <v>DM-2/20 35-27-M01092_95000513823_95000513823</v>
      </c>
      <c>
        <v>AG Branşman Yeraltı Kablo Arızası</v>
      </c>
      <c>
        <v>Dağıtım-AG</v>
      </c>
      <c>
        <v>Uzun</v>
      </c>
      <c>
        <v>Şebeke işletmecisi</v>
      </c>
      <c>
        <v>Bildirimsiz</v>
      </c>
      <c>
        <is>
          <t>19.07.2023 11:55:17</t>
        </is>
      </c>
      <c>
        <is>
          <t>19.07.2023 15:25:02</t>
        </is>
      </c>
      <c>
        <v>3.495833333</v>
      </c>
      <c>
        <v>0</v>
      </c>
      <c>
        <v>16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11.314157991394785</v>
      </c>
      <c>
        <v>0</v>
      </c>
      <c>
        <v>0</v>
      </c>
      <c>
        <v>0</v>
      </c>
      <c>
        <v>0</v>
      </c>
      <c>
        <v>0</v>
      </c>
      <c>
        <v>0</v>
      </c>
      <c>
        <v>11.314157991394785</v>
      </c>
    </row>
    <row>
      <c>
        <v>2613788</v>
      </c>
      <c>
        <v>1</v>
      </c>
      <c>
        <is>
          <t>İZMİR</t>
        </is>
      </c>
      <c>
        <v>TORBALI</v>
      </c>
      <c>
        <is>
          <t>Dağıtım Transformatörü</t>
        </is>
      </c>
      <c>
        <v>TR-147 35-26-M00147_35-26-M00147_2363433</v>
      </c>
      <c>
        <v>Şebeke Yenileme ve Kapasite Artışı Çalışması</v>
      </c>
      <c>
        <v>Dağıtım-AG</v>
      </c>
      <c>
        <v>Uzun</v>
      </c>
      <c>
        <v>Şebeke işletmecisi</v>
      </c>
      <c>
        <v>Bildirimli</v>
      </c>
      <c>
        <is>
          <t>19.07.2023 10:22:46</t>
        </is>
      </c>
      <c>
        <is>
          <t>19.07.2023 13:56:39</t>
        </is>
      </c>
      <c>
        <v>3.564722222</v>
      </c>
      <c>
        <v>0</v>
      </c>
      <c>
        <v>34</v>
      </c>
      <c>
        <v>0</v>
      </c>
      <c>
        <v>1</v>
      </c>
      <c>
        <v>0</v>
      </c>
      <c>
        <v>6</v>
      </c>
      <c>
        <v>0</v>
      </c>
      <c>
        <v>0</v>
      </c>
      <c>
        <v>0</v>
      </c>
      <c>
        <v>27.510729796642313</v>
      </c>
      <c>
        <v>0</v>
      </c>
      <c>
        <v>0.7775661625185524</v>
      </c>
      <c>
        <v>0</v>
      </c>
      <c>
        <v>26.580326582747123</v>
      </c>
      <c>
        <v>0</v>
      </c>
      <c>
        <v>0</v>
      </c>
      <c>
        <v>54.86862254190799</v>
      </c>
    </row>
    <row>
      <c>
        <v>2614223</v>
      </c>
      <c>
        <v>1</v>
      </c>
      <c>
        <is>
          <t>MANİSA</t>
        </is>
      </c>
      <c>
        <v>AKHİSAR</v>
      </c>
      <c>
        <is>
          <t>AG Fideri</t>
        </is>
      </c>
      <c>
        <v>TR-1/18-A 45-72-M00102_A_91274328_91274328</v>
      </c>
      <c>
        <v>AG Yük Ayırıcı Arızası</v>
      </c>
      <c>
        <v>Dağıtım-AG</v>
      </c>
      <c>
        <v>Uzun</v>
      </c>
      <c>
        <v>Şebeke işletmecisi</v>
      </c>
      <c>
        <v>Bildirimsiz</v>
      </c>
      <c>
        <is>
          <t>19.07.2023 17:15:24</t>
        </is>
      </c>
      <c>
        <is>
          <t>19.07.2023 18:43:01</t>
        </is>
      </c>
      <c>
        <v>1.460277777</v>
      </c>
      <c>
        <v>0</v>
      </c>
      <c>
        <v>388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101.14988286298863</v>
      </c>
      <c>
        <v>0</v>
      </c>
      <c>
        <v>0</v>
      </c>
      <c>
        <v>0</v>
      </c>
      <c>
        <v>5.708309468578889</v>
      </c>
      <c>
        <v>0</v>
      </c>
      <c>
        <v>0</v>
      </c>
      <c>
        <v>106.85819233156752</v>
      </c>
    </row>
    <row>
      <c>
        <v>2614246</v>
      </c>
      <c>
        <v>1</v>
      </c>
      <c>
        <is>
          <t>İZMİR</t>
        </is>
      </c>
      <c>
        <v>TORBALI</v>
      </c>
      <c>
        <is>
          <t>Saha Dağıtım Kutusu (SDK)</t>
        </is>
      </c>
      <c>
        <v>TR-18 35-26-M00018_7378831 1_60304742</v>
      </c>
      <c>
        <v>AG Box / Sdk Giriş Sigorta Atığı</v>
      </c>
      <c>
        <v>Dağıtım-AG</v>
      </c>
      <c>
        <v>Uzun</v>
      </c>
      <c>
        <v>Şebeke işletmecisi</v>
      </c>
      <c>
        <v>Bildirimsiz</v>
      </c>
      <c>
        <is>
          <t>19.07.2023 17:40:44</t>
        </is>
      </c>
      <c>
        <is>
          <t>19.07.2023 19:31:05</t>
        </is>
      </c>
      <c>
        <v>1.839166666</v>
      </c>
      <c>
        <v>0</v>
      </c>
      <c>
        <v>61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52.59118534601332</v>
      </c>
      <c>
        <v>0</v>
      </c>
      <c>
        <v>0</v>
      </c>
      <c>
        <v>0</v>
      </c>
      <c>
        <v>11.558234341863052</v>
      </c>
      <c>
        <v>0</v>
      </c>
      <c>
        <v>0</v>
      </c>
      <c>
        <v>64.14941968787637</v>
      </c>
    </row>
    <row>
      <c>
        <v>2613748</v>
      </c>
      <c>
        <v>1</v>
      </c>
      <c>
        <is>
          <t>İZMİR</t>
        </is>
      </c>
      <c>
        <v>DİKİLİ</v>
      </c>
      <c>
        <is>
          <t>KÖK</t>
        </is>
      </c>
      <c>
        <v>GÜLKENT KÖK-3 35-30-M00219_GÜLKENT M02_2099589</v>
      </c>
      <c>
        <v>Şebeke Bakım Çalışması</v>
      </c>
      <c>
        <v>Dağıtım-OG</v>
      </c>
      <c>
        <v>Uzun</v>
      </c>
      <c>
        <v>Şebeke işletmecisi</v>
      </c>
      <c>
        <v>Bildirimli</v>
      </c>
      <c>
        <is>
          <t>19.07.2023 09:19:08</t>
        </is>
      </c>
      <c>
        <is>
          <t>19.07.2023 15:05:33</t>
        </is>
      </c>
      <c>
        <v>5.773611111</v>
      </c>
      <c>
        <v>5</v>
      </c>
      <c>
        <v>3432</v>
      </c>
      <c>
        <v>0</v>
      </c>
      <c>
        <v>1</v>
      </c>
      <c>
        <v>2</v>
      </c>
      <c>
        <v>265</v>
      </c>
      <c>
        <v>0</v>
      </c>
      <c>
        <v>2</v>
      </c>
      <c>
        <v>781.5147939709723</v>
      </c>
      <c>
        <v>4518.8073297329465</v>
      </c>
      <c>
        <v>0</v>
      </c>
      <c>
        <v>2.9267337792325514</v>
      </c>
      <c>
        <v>488.5227768578037</v>
      </c>
      <c>
        <v>2340.8432996466086</v>
      </c>
      <c>
        <v>0</v>
      </c>
      <c>
        <v>206.97765747151618</v>
      </c>
      <c>
        <v>8339.592591459079</v>
      </c>
    </row>
    <row>
      <c>
        <v>2614289</v>
      </c>
      <c>
        <v>1</v>
      </c>
      <c>
        <is>
          <t>İZMİR</t>
        </is>
      </c>
      <c>
        <v>MENEMEN</v>
      </c>
      <c>
        <is>
          <t>AG Fideri</t>
        </is>
      </c>
      <c>
        <v>MALTEPE TR-1 35-28-M00444_A_91030036_91030036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19.07.2023 18:20:30</t>
        </is>
      </c>
      <c>
        <is>
          <t>19.07.2023 18:53:16</t>
        </is>
      </c>
      <c>
        <v>0.546111111</v>
      </c>
      <c>
        <v>0</v>
      </c>
      <c>
        <v>74</v>
      </c>
      <c>
        <v>0</v>
      </c>
      <c>
        <v>0</v>
      </c>
      <c>
        <v>0</v>
      </c>
      <c>
        <v>8</v>
      </c>
      <c>
        <v>0</v>
      </c>
      <c>
        <v>0</v>
      </c>
      <c>
        <v>0</v>
      </c>
      <c>
        <v>8.804181888658531</v>
      </c>
      <c>
        <v>0</v>
      </c>
      <c>
        <v>0</v>
      </c>
      <c>
        <v>0</v>
      </c>
      <c>
        <v>7.481682102072892</v>
      </c>
      <c>
        <v>0</v>
      </c>
      <c>
        <v>0</v>
      </c>
      <c>
        <v>16.28586399073142</v>
      </c>
    </row>
    <row>
      <c>
        <v>2613768</v>
      </c>
      <c>
        <v>1</v>
      </c>
      <c>
        <is>
          <t>İZMİR</t>
        </is>
      </c>
      <c>
        <v>BAYINDIR</v>
      </c>
      <c>
        <is>
          <t>Dağıtım Transformatörü</t>
        </is>
      </c>
      <c>
        <v>YEŞİLOVA ÇAYIR TR-7 35-20-L00132_35-20-L00132_2371160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19.07.2023 09:58:30</t>
        </is>
      </c>
      <c>
        <is>
          <t>19.07.2023 10:14:56</t>
        </is>
      </c>
      <c>
        <v>0.273888888</v>
      </c>
      <c>
        <v>0</v>
      </c>
      <c>
        <v>23</v>
      </c>
      <c>
        <v>0</v>
      </c>
      <c>
        <v>5</v>
      </c>
      <c>
        <v>0</v>
      </c>
      <c>
        <v>8</v>
      </c>
      <c>
        <v>0</v>
      </c>
      <c>
        <v>0</v>
      </c>
      <c>
        <v>0</v>
      </c>
      <c>
        <v>2.2576729330912713</v>
      </c>
      <c>
        <v>0</v>
      </c>
      <c>
        <v>4.250381050189428</v>
      </c>
      <c>
        <v>0</v>
      </c>
      <c>
        <v>8.355199591937536</v>
      </c>
      <c>
        <v>0</v>
      </c>
      <c>
        <v>0</v>
      </c>
      <c>
        <v>14.863253575218234</v>
      </c>
    </row>
    <row>
      <c>
        <v>2613298</v>
      </c>
      <c>
        <v>2</v>
      </c>
      <c>
        <is>
          <t>İZMİR</t>
        </is>
      </c>
      <c>
        <v>ÖDEMİŞ</v>
      </c>
      <c>
        <is>
          <t>Dağıtım Transformatörü</t>
        </is>
      </c>
      <c>
        <v>IŞIK TR-1 35-15-L00366_35-15-L00366_2365323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19.07.2023 00:57:20</t>
        </is>
      </c>
      <c>
        <is>
          <t>19.07.2023 01:15:44</t>
        </is>
      </c>
      <c>
        <v>0.306666666</v>
      </c>
      <c>
        <v>0</v>
      </c>
      <c>
        <v>30</v>
      </c>
      <c>
        <v>0</v>
      </c>
      <c>
        <v>1</v>
      </c>
      <c>
        <v>0</v>
      </c>
      <c>
        <v>2</v>
      </c>
      <c>
        <v>0</v>
      </c>
      <c>
        <v>0</v>
      </c>
      <c>
        <v>0</v>
      </c>
      <c>
        <v>0.9085319615638004</v>
      </c>
      <c>
        <v>0</v>
      </c>
      <c>
        <v>0.6727041304533334</v>
      </c>
      <c>
        <v>0</v>
      </c>
      <c>
        <v>0.31439192331555554</v>
      </c>
      <c>
        <v>0</v>
      </c>
      <c>
        <v>0</v>
      </c>
      <c>
        <v>1.8956280153326897</v>
      </c>
    </row>
    <row>
      <c>
        <v>2614452</v>
      </c>
      <c>
        <v>1</v>
      </c>
      <c>
        <is>
          <t>İZMİR</t>
        </is>
      </c>
      <c>
        <v>URLA</v>
      </c>
      <c>
        <is>
          <t>KÖK</t>
        </is>
      </c>
      <c>
        <v>BİRGİ KÖK 35-19-M00041_KÖYLER M03_72152106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19.07.2023 21:23:33</t>
        </is>
      </c>
      <c>
        <is>
          <t>19.07.2023 21:46:17</t>
        </is>
      </c>
      <c>
        <v>0.378888888</v>
      </c>
      <c>
        <v>12</v>
      </c>
      <c>
        <v>709</v>
      </c>
      <c>
        <v>10</v>
      </c>
      <c>
        <v>102</v>
      </c>
      <c>
        <v>16</v>
      </c>
      <c>
        <v>141</v>
      </c>
      <c>
        <v>0</v>
      </c>
      <c>
        <v>1</v>
      </c>
      <c>
        <v>27.461168596825853</v>
      </c>
      <c>
        <v>78.5109309838205</v>
      </c>
      <c>
        <v>9.165631387343897</v>
      </c>
      <c>
        <v>22.465214944241453</v>
      </c>
      <c>
        <v>34.17577754367848</v>
      </c>
      <c>
        <v>49.03848323403097</v>
      </c>
      <c>
        <v>0</v>
      </c>
      <c>
        <v>6.675901334685882</v>
      </c>
      <c>
        <v>227.493108024627</v>
      </c>
    </row>
    <row>
      <c>
        <v>2613705</v>
      </c>
      <c>
        <v>1</v>
      </c>
      <c>
        <is>
          <t>İZMİR</t>
        </is>
      </c>
      <c>
        <v>BAYRAKLI</v>
      </c>
      <c>
        <is>
          <t>AG Fideri</t>
        </is>
      </c>
      <c>
        <v>K-448 35-04-K00448_A_56364899_56364899</v>
      </c>
      <c>
        <v>Şebeke Yenileme ve Kapasite Artışı Çalışması</v>
      </c>
      <c>
        <v>Dağıtım-AG</v>
      </c>
      <c>
        <v>Uzun</v>
      </c>
      <c>
        <v>Şebeke işletmecisi</v>
      </c>
      <c>
        <v>Bildirimli</v>
      </c>
      <c>
        <is>
          <t>19.07.2023 09:06:32</t>
        </is>
      </c>
      <c>
        <is>
          <t>19.07.2023 17:07:54</t>
        </is>
      </c>
      <c>
        <v>8.022777777</v>
      </c>
      <c>
        <v>0</v>
      </c>
      <c>
        <v>93</v>
      </c>
      <c>
        <v>0</v>
      </c>
      <c>
        <v>0</v>
      </c>
      <c>
        <v>0</v>
      </c>
      <c>
        <v>16</v>
      </c>
      <c>
        <v>0</v>
      </c>
      <c>
        <v>0</v>
      </c>
      <c>
        <v>0</v>
      </c>
      <c>
        <v>194.1198856887479</v>
      </c>
      <c>
        <v>0</v>
      </c>
      <c>
        <v>0</v>
      </c>
      <c>
        <v>0</v>
      </c>
      <c>
        <v>211.05436210053128</v>
      </c>
      <c>
        <v>0</v>
      </c>
      <c>
        <v>0</v>
      </c>
      <c>
        <v>405.1742477892792</v>
      </c>
    </row>
    <row>
      <c>
        <v>2613811</v>
      </c>
      <c>
        <v>1</v>
      </c>
      <c>
        <is>
          <t>MANİSA</t>
        </is>
      </c>
      <c>
        <v>TURGUTLU</v>
      </c>
      <c>
        <is>
          <t>KÖK</t>
        </is>
      </c>
      <c>
        <v>İSTASYONALTI KÖK 45-83-M00131_MANİSA-1 GİRİŞ M07_2099096</v>
      </c>
      <c>
        <v>Şebeke Bakım Çalışması</v>
      </c>
      <c>
        <v>Dağıtım-OG</v>
      </c>
      <c>
        <v>Uzun</v>
      </c>
      <c>
        <v>Şebeke işletmecisi</v>
      </c>
      <c>
        <v>Bildirimli</v>
      </c>
      <c>
        <is>
          <t>19.07.2023 10:39:49</t>
        </is>
      </c>
      <c>
        <is>
          <t>19.07.2023 19:15:54</t>
        </is>
      </c>
      <c>
        <v>8.601388888</v>
      </c>
      <c>
        <v>12</v>
      </c>
      <c>
        <v>463</v>
      </c>
      <c>
        <v>495</v>
      </c>
      <c>
        <v>828</v>
      </c>
      <c>
        <v>51</v>
      </c>
      <c>
        <v>158</v>
      </c>
      <c>
        <v>1</v>
      </c>
      <c>
        <v>0</v>
      </c>
      <c>
        <v>128.56491170365936</v>
      </c>
      <c>
        <v>1134.1822624547012</v>
      </c>
      <c>
        <v>15286.24454492606</v>
      </c>
      <c>
        <v>14618.370674682024</v>
      </c>
      <c>
        <v>775.222377355586</v>
      </c>
      <c>
        <v>1518.2261563680015</v>
      </c>
      <c>
        <v>1182.5455192874501</v>
      </c>
      <c>
        <v>0</v>
      </c>
      <c>
        <v>34643.356446777485</v>
      </c>
    </row>
    <row>
      <c>
        <v>2614352</v>
      </c>
      <c>
        <v>1</v>
      </c>
      <c>
        <is>
          <t>İZMİR</t>
        </is>
      </c>
      <c>
        <v>MENDERES</v>
      </c>
      <c>
        <is>
          <t>Dağıtım Transformatörü</t>
        </is>
      </c>
      <c>
        <v>KARAKUYU TR-2 35-22-M00290_35-22-M00290_2350682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19.07.2023 19:19:25</t>
        </is>
      </c>
      <c>
        <is>
          <t>19.07.2023 20:08:37</t>
        </is>
      </c>
      <c>
        <v>0.82</v>
      </c>
      <c>
        <v>0</v>
      </c>
      <c>
        <v>50</v>
      </c>
      <c>
        <v>0</v>
      </c>
      <c>
        <v>11</v>
      </c>
      <c>
        <v>0</v>
      </c>
      <c>
        <v>2</v>
      </c>
      <c>
        <v>0</v>
      </c>
      <c>
        <v>0</v>
      </c>
      <c>
        <v>0</v>
      </c>
      <c>
        <v>11.185576062544678</v>
      </c>
      <c>
        <v>0</v>
      </c>
      <c>
        <v>64.34728025652622</v>
      </c>
      <c>
        <v>0</v>
      </c>
      <c>
        <v>1.410795414591111</v>
      </c>
      <c>
        <v>0</v>
      </c>
      <c>
        <v>0</v>
      </c>
      <c>
        <v>76.94365173366201</v>
      </c>
    </row>
    <row>
      <c>
        <v>2613854</v>
      </c>
      <c>
        <v>1</v>
      </c>
      <c>
        <is>
          <t>MANİSA</t>
        </is>
      </c>
      <c>
        <v>SELENDİ</v>
      </c>
      <c>
        <is>
          <t>OG Fideri</t>
        </is>
      </c>
      <c>
        <v>SELENDİ TR-11 45-81-M00011_TR-10 M03_2321246</v>
      </c>
      <c>
        <v>Şebeke Bakım Çalışması</v>
      </c>
      <c>
        <v>Dağıtım-OG</v>
      </c>
      <c>
        <v>Uzun</v>
      </c>
      <c>
        <v>Şebeke işletmecisi</v>
      </c>
      <c>
        <v>Bildirimli</v>
      </c>
      <c>
        <is>
          <t>19.07.2023 11:06:26</t>
        </is>
      </c>
      <c>
        <is>
          <t>19.07.2023 15:17:21</t>
        </is>
      </c>
      <c>
        <v>4.181944444</v>
      </c>
      <c>
        <v>1</v>
      </c>
      <c>
        <v>408</v>
      </c>
      <c>
        <v>0</v>
      </c>
      <c>
        <v>83</v>
      </c>
      <c>
        <v>0</v>
      </c>
      <c>
        <v>61</v>
      </c>
      <c>
        <v>0</v>
      </c>
      <c>
        <v>0</v>
      </c>
      <c>
        <v>0.9992619053027778</v>
      </c>
      <c>
        <v>300.1823212339272</v>
      </c>
      <c>
        <v>0</v>
      </c>
      <c>
        <v>225.23661446885322</v>
      </c>
      <c>
        <v>0</v>
      </c>
      <c>
        <v>166.64143360711958</v>
      </c>
      <c>
        <v>0</v>
      </c>
      <c>
        <v>0</v>
      </c>
      <c>
        <v>693.0596312152028</v>
      </c>
    </row>
    <row>
      <c>
        <v>2613562</v>
      </c>
      <c>
        <v>1</v>
      </c>
      <c>
        <is>
          <t>İZMİR</t>
        </is>
      </c>
      <c>
        <v>BAYRAKLI</v>
      </c>
      <c>
        <is>
          <t>DM</t>
        </is>
      </c>
      <c>
        <v>OSMANGAZİ İM 35-02-A00004_FATİH K20_2101328</v>
      </c>
      <c>
        <v>Plansız Kesinti / Müdahale</v>
      </c>
      <c>
        <v>Dağıtım-OG</v>
      </c>
      <c>
        <v>Uzun</v>
      </c>
      <c>
        <v>Şebeke işletmecisi</v>
      </c>
      <c>
        <v>Bildirimsiz</v>
      </c>
      <c>
        <is>
          <t>19.07.2023 01:04:09</t>
        </is>
      </c>
      <c>
        <is>
          <t>19.07.2023 01:50:54</t>
        </is>
      </c>
      <c>
        <v>0.779166666</v>
      </c>
      <c>
        <v>0</v>
      </c>
      <c>
        <v>1075</v>
      </c>
      <c>
        <v>0</v>
      </c>
      <c>
        <v>0</v>
      </c>
      <c>
        <v>0</v>
      </c>
      <c>
        <v>74</v>
      </c>
      <c>
        <v>0</v>
      </c>
      <c>
        <v>0</v>
      </c>
      <c>
        <v>0</v>
      </c>
      <c>
        <v>350.6702278955753</v>
      </c>
      <c>
        <v>0</v>
      </c>
      <c>
        <v>0</v>
      </c>
      <c>
        <v>0</v>
      </c>
      <c>
        <v>42.78054718076998</v>
      </c>
      <c>
        <v>0</v>
      </c>
      <c>
        <v>0</v>
      </c>
      <c>
        <v>393.4507750763453</v>
      </c>
    </row>
    <row>
      <c>
        <v>2614309</v>
      </c>
      <c>
        <v>1</v>
      </c>
      <c>
        <is>
          <t>İZMİR</t>
        </is>
      </c>
      <c>
        <v>NARLIDERE</v>
      </c>
      <c>
        <is>
          <t>Saha Dağıtım Kutusu (SDK)</t>
        </is>
      </c>
      <c>
        <v>K-4140 35-07-K04140_B b1_5796176</v>
      </c>
      <c>
        <v>AG Box / Sdk Giriş Sigorta Atığı</v>
      </c>
      <c>
        <v>Dağıtım-AG</v>
      </c>
      <c>
        <v>Uzun</v>
      </c>
      <c>
        <v>Şebeke işletmecisi</v>
      </c>
      <c>
        <v>Bildirimsiz</v>
      </c>
      <c>
        <is>
          <t>19.07.2023 18:34:10</t>
        </is>
      </c>
      <c>
        <is>
          <t>19.07.2023 19:35:42</t>
        </is>
      </c>
      <c>
        <v>1.025555555</v>
      </c>
      <c>
        <v>0</v>
      </c>
      <c>
        <v>181</v>
      </c>
      <c>
        <v>0</v>
      </c>
      <c>
        <v>0</v>
      </c>
      <c>
        <v>0</v>
      </c>
      <c>
        <v>41</v>
      </c>
      <c>
        <v>0</v>
      </c>
      <c>
        <v>0</v>
      </c>
      <c>
        <v>0</v>
      </c>
      <c>
        <v>55.09257723899512</v>
      </c>
      <c>
        <v>0</v>
      </c>
      <c>
        <v>0</v>
      </c>
      <c>
        <v>0</v>
      </c>
      <c>
        <v>57.70179338631161</v>
      </c>
      <c>
        <v>0</v>
      </c>
      <c>
        <v>0</v>
      </c>
      <c>
        <v>112.79437062530673</v>
      </c>
    </row>
    <row>
      <c>
        <v>2613994</v>
      </c>
      <c>
        <v>1</v>
      </c>
      <c>
        <is>
          <t>İZMİR</t>
        </is>
      </c>
      <c>
        <v>SEFERİHİSAR</v>
      </c>
      <c>
        <is>
          <t>AG Fideri</t>
        </is>
      </c>
      <c>
        <v>L-182 ÖZİNAN SİTESİ 35-14-L00182_A_91437997_91437997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19.07.2023 13:12:41</t>
        </is>
      </c>
      <c>
        <is>
          <t>19.07.2023 14:27:06</t>
        </is>
      </c>
      <c>
        <v>1.240277777</v>
      </c>
      <c>
        <v>0</v>
      </c>
      <c>
        <v>211</v>
      </c>
      <c>
        <v>0</v>
      </c>
      <c>
        <v>4</v>
      </c>
      <c>
        <v>0</v>
      </c>
      <c>
        <v>10</v>
      </c>
      <c>
        <v>0</v>
      </c>
      <c>
        <v>0</v>
      </c>
      <c>
        <v>0</v>
      </c>
      <c>
        <v>72.54668032671037</v>
      </c>
      <c>
        <v>0</v>
      </c>
      <c>
        <v>0.2951638788420943</v>
      </c>
      <c>
        <v>0</v>
      </c>
      <c>
        <v>52.01378113832514</v>
      </c>
      <c>
        <v>0</v>
      </c>
      <c>
        <v>0</v>
      </c>
      <c>
        <v>124.8556253438776</v>
      </c>
    </row>
    <row>
      <c>
        <v>2614017</v>
      </c>
      <c>
        <v>1</v>
      </c>
      <c>
        <is>
          <t>İZMİR</t>
        </is>
      </c>
      <c>
        <v>BERGAMA</v>
      </c>
      <c>
        <is>
          <t>Dağıtım Transformatörü</t>
        </is>
      </c>
      <c>
        <v>TR-49 35-16-L00049_35-16-L00049_2346607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19.07.2023 13:29:54</t>
        </is>
      </c>
      <c>
        <is>
          <t>19.07.2023 14:20:52</t>
        </is>
      </c>
      <c>
        <v>0.849444444</v>
      </c>
      <c>
        <v>0</v>
      </c>
      <c>
        <v>241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40.609344871088396</v>
      </c>
      <c>
        <v>0</v>
      </c>
      <c>
        <v>0</v>
      </c>
      <c>
        <v>0</v>
      </c>
      <c>
        <v>4.29367909623989</v>
      </c>
      <c>
        <v>0</v>
      </c>
      <c>
        <v>0</v>
      </c>
      <c>
        <v>44.90302396732829</v>
      </c>
    </row>
    <row>
      <c>
        <v>2613791</v>
      </c>
      <c>
        <v>1</v>
      </c>
      <c>
        <is>
          <t>MANİSA</t>
        </is>
      </c>
      <c>
        <v>SALİHLİ</v>
      </c>
      <c>
        <is>
          <t>OG Fideri</t>
        </is>
      </c>
      <c>
        <v>KARAPINAR İM 45-78-A00002_HatBaşıAyırıcı_53139296 M02_53139296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19.07.2023 10:14:55</t>
        </is>
      </c>
      <c>
        <is>
          <t>19.07.2023 12:22:27</t>
        </is>
      </c>
      <c>
        <v>2.125555555</v>
      </c>
      <c>
        <v>0</v>
      </c>
      <c>
        <v>0</v>
      </c>
      <c>
        <v>2</v>
      </c>
      <c>
        <v>4</v>
      </c>
      <c>
        <v>2</v>
      </c>
      <c>
        <v>0</v>
      </c>
      <c>
        <v>0</v>
      </c>
      <c>
        <v>0</v>
      </c>
      <c>
        <v>0</v>
      </c>
      <c>
        <v>0</v>
      </c>
      <c>
        <v>18.643024798767776</v>
      </c>
      <c>
        <v>108.61286889097178</v>
      </c>
      <c>
        <v>818.2789020327757</v>
      </c>
      <c>
        <v>0</v>
      </c>
      <c>
        <v>0</v>
      </c>
      <c>
        <v>0</v>
      </c>
      <c>
        <v>945.5347957225152</v>
      </c>
    </row>
    <row>
      <c>
        <v>2614432</v>
      </c>
      <c>
        <v>1</v>
      </c>
      <c>
        <is>
          <t>MANİSA</t>
        </is>
      </c>
      <c>
        <v>ALAŞEHİR</v>
      </c>
      <c>
        <is>
          <t>DM</t>
        </is>
      </c>
      <c>
        <v>KEMALİYE DM (TR-1) 45-73-M00150_AKKEÇİLİ ÇIKIŞ M01_66716009</v>
      </c>
      <c>
        <v>Manevra</v>
      </c>
      <c>
        <v>Dağıtım-OG</v>
      </c>
      <c>
        <v>Uzun</v>
      </c>
      <c>
        <v>Şebeke işletmecisi</v>
      </c>
      <c>
        <v>Bildirimsiz</v>
      </c>
      <c>
        <is>
          <t>19.07.2023 20:50:05</t>
        </is>
      </c>
      <c>
        <is>
          <t>19.07.2023 21:51:47</t>
        </is>
      </c>
      <c>
        <v>1.028333333</v>
      </c>
      <c>
        <v>10</v>
      </c>
      <c>
        <v>1306</v>
      </c>
      <c>
        <v>49</v>
      </c>
      <c>
        <v>580</v>
      </c>
      <c>
        <v>11</v>
      </c>
      <c>
        <v>67</v>
      </c>
      <c>
        <v>0</v>
      </c>
      <c>
        <v>0</v>
      </c>
      <c>
        <v>10.66161431180352</v>
      </c>
      <c>
        <v>274.27865232770847</v>
      </c>
      <c>
        <v>500.1720733271674</v>
      </c>
      <c>
        <v>1946.6555386594066</v>
      </c>
      <c>
        <v>17.939093553366014</v>
      </c>
      <c>
        <v>79.85386312558391</v>
      </c>
      <c>
        <v>0</v>
      </c>
      <c>
        <v>0</v>
      </c>
      <c>
        <v>2829.5608353050357</v>
      </c>
    </row>
    <row>
      <c>
        <v>2614180</v>
      </c>
      <c>
        <v>1</v>
      </c>
      <c>
        <is>
          <t>MANİSA</t>
        </is>
      </c>
      <c>
        <v>ALAŞEHİR</v>
      </c>
      <c>
        <is>
          <t>AG Fideri</t>
        </is>
      </c>
      <c>
        <v>PİYADELER TR-3 45-73-M00168_A_56404593_56404593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19.07.2023 16:17:03</t>
        </is>
      </c>
      <c>
        <is>
          <t>19.07.2023 17:56:25</t>
        </is>
      </c>
      <c>
        <v>1.656111111</v>
      </c>
      <c>
        <v>0</v>
      </c>
      <c>
        <v>81</v>
      </c>
      <c>
        <v>0</v>
      </c>
      <c>
        <v>1</v>
      </c>
      <c>
        <v>0</v>
      </c>
      <c>
        <v>6</v>
      </c>
      <c>
        <v>0</v>
      </c>
      <c>
        <v>0</v>
      </c>
      <c>
        <v>0</v>
      </c>
      <c>
        <v>22.934305926446793</v>
      </c>
      <c>
        <v>0</v>
      </c>
      <c>
        <v>5.343194241912446</v>
      </c>
      <c>
        <v>0</v>
      </c>
      <c>
        <v>3.9557234139105484</v>
      </c>
      <c>
        <v>0</v>
      </c>
      <c>
        <v>0</v>
      </c>
      <c>
        <v>32.23322358226979</v>
      </c>
    </row>
    <row>
      <c>
        <v>2613831</v>
      </c>
      <c>
        <v>1</v>
      </c>
      <c>
        <is>
          <t>İZMİR</t>
        </is>
      </c>
      <c>
        <v>NARLIDERE</v>
      </c>
      <c>
        <is>
          <t>AG Fideri</t>
        </is>
      </c>
      <c>
        <v>M-3312(YATIRIM REZERVE) 35-07-M03312_B_56381649_56381649</v>
      </c>
      <c>
        <v>Şebeke Yenileme ve Kapasite Artışı Çalışması</v>
      </c>
      <c>
        <v>Dağıtım-AG</v>
      </c>
      <c>
        <v>Uzun</v>
      </c>
      <c>
        <v>Şebeke işletmecisi</v>
      </c>
      <c>
        <v>Bildirimli</v>
      </c>
      <c>
        <is>
          <t>19.07.2023 10:48:37</t>
        </is>
      </c>
      <c>
        <is>
          <t>19.07.2023 18:02:52</t>
        </is>
      </c>
      <c>
        <v>7.2375</v>
      </c>
      <c>
        <v>0</v>
      </c>
      <c>
        <v>21</v>
      </c>
      <c>
        <v>0</v>
      </c>
      <c>
        <v>1</v>
      </c>
      <c>
        <v>0</v>
      </c>
      <c>
        <v>2</v>
      </c>
      <c>
        <v>0</v>
      </c>
      <c>
        <v>0</v>
      </c>
      <c>
        <v>0</v>
      </c>
      <c>
        <v>133.29865230504126</v>
      </c>
      <c>
        <v>0</v>
      </c>
      <c>
        <v>12.991730712146056</v>
      </c>
      <c>
        <v>0</v>
      </c>
      <c>
        <v>15.09425659026879</v>
      </c>
      <c>
        <v>0</v>
      </c>
      <c>
        <v>0</v>
      </c>
      <c>
        <v>161.3846396074561</v>
      </c>
    </row>
    <row>
      <c>
        <v>2614326</v>
      </c>
      <c>
        <v>1</v>
      </c>
      <c>
        <is>
          <t>MANİSA</t>
        </is>
      </c>
      <c>
        <v>SALİHLİ</v>
      </c>
      <c>
        <is>
          <t>OG Fideri</t>
        </is>
      </c>
      <c>
        <v>KAPANCI KÖK 45-78-L00229_HatBaşıAyırıcı_53139785 L03_53139785</v>
      </c>
      <c>
        <v>OG Ayırıcı Arızası</v>
      </c>
      <c>
        <v>Dağıtım-OG</v>
      </c>
      <c>
        <v>Uzun</v>
      </c>
      <c>
        <v>Şebeke işletmecisi</v>
      </c>
      <c>
        <v>Bildirimsiz</v>
      </c>
      <c>
        <is>
          <t>19.07.2023 18:37:27</t>
        </is>
      </c>
      <c>
        <is>
          <t>19.07.2023 19:44:43</t>
        </is>
      </c>
      <c>
        <v>1.121111111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335.9853389894573</v>
      </c>
      <c>
        <v>0</v>
      </c>
      <c>
        <v>0</v>
      </c>
      <c>
        <v>0</v>
      </c>
      <c>
        <v>0</v>
      </c>
      <c>
        <v>0</v>
      </c>
      <c>
        <v>335.9853389894573</v>
      </c>
    </row>
    <row>
      <c>
        <v>2613931</v>
      </c>
      <c>
        <v>1</v>
      </c>
      <c>
        <is>
          <t>MANİSA</t>
        </is>
      </c>
      <c>
        <v>SELENDİ</v>
      </c>
      <c>
        <is>
          <t>OG Fideri</t>
        </is>
      </c>
      <c>
        <v>SELENDİ DM 45-81-M00001_HatBaşıAyırıcı_53134869 M14_53134869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19.07.2023 12:16:57</t>
        </is>
      </c>
      <c>
        <is>
          <t>19.07.2023 13:22:21</t>
        </is>
      </c>
      <c>
        <v>1.09</v>
      </c>
      <c>
        <v>0</v>
      </c>
      <c>
        <v>390</v>
      </c>
      <c>
        <v>0</v>
      </c>
      <c>
        <v>13</v>
      </c>
      <c>
        <v>0</v>
      </c>
      <c>
        <v>17</v>
      </c>
      <c>
        <v>0</v>
      </c>
      <c>
        <v>0</v>
      </c>
      <c>
        <v>0</v>
      </c>
      <c>
        <v>41.32017162303091</v>
      </c>
      <c>
        <v>0</v>
      </c>
      <c>
        <v>3.1777703275002875</v>
      </c>
      <c>
        <v>0</v>
      </c>
      <c>
        <v>12.778180537875567</v>
      </c>
      <c>
        <v>0</v>
      </c>
      <c>
        <v>0</v>
      </c>
      <c>
        <v>57.27612248840677</v>
      </c>
    </row>
    <row>
      <c>
        <v>2614226</v>
      </c>
      <c>
        <v>1</v>
      </c>
      <c>
        <is>
          <t>MANİSA</t>
        </is>
      </c>
      <c>
        <v>AKHİSAR</v>
      </c>
      <c>
        <is>
          <t>Kullanıcı Bağlantı Hattı</t>
        </is>
      </c>
      <c>
        <v>TR-1/14-C 45-72-M00100_956527209_956527209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19.07.2023 17:05:48</t>
        </is>
      </c>
      <c>
        <is>
          <t>19.07.2023 21:07:36</t>
        </is>
      </c>
      <c>
        <v>4.03</v>
      </c>
      <c>
        <v>0</v>
      </c>
      <c>
        <v>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5.476200998193412</v>
      </c>
      <c>
        <v>0</v>
      </c>
      <c>
        <v>0</v>
      </c>
      <c>
        <v>0</v>
      </c>
      <c>
        <v>0.4080371990152133</v>
      </c>
      <c>
        <v>0</v>
      </c>
      <c>
        <v>0</v>
      </c>
      <c>
        <v>5.884238197208625</v>
      </c>
    </row>
    <row>
      <c>
        <v>2614057</v>
      </c>
      <c>
        <v>1</v>
      </c>
      <c>
        <is>
          <t>İZMİR</t>
        </is>
      </c>
      <c>
        <v>BORNOVA</v>
      </c>
      <c>
        <is>
          <t>DM</t>
        </is>
      </c>
      <c>
        <v>M-2595 BEŞYOL DM 35-02-M02595_M-850 KARAÇAM KÖK M06_50219669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19.07.2023 14:01:55</t>
        </is>
      </c>
      <c>
        <is>
          <t>19.07.2023 14:05:10</t>
        </is>
      </c>
      <c>
        <v>0.054166666</v>
      </c>
      <c>
        <v>4</v>
      </c>
      <c>
        <v>285</v>
      </c>
      <c>
        <v>7</v>
      </c>
      <c>
        <v>30</v>
      </c>
      <c>
        <v>9</v>
      </c>
      <c>
        <v>25</v>
      </c>
      <c>
        <v>0</v>
      </c>
      <c>
        <v>0</v>
      </c>
      <c>
        <v>0.1622682391765067</v>
      </c>
      <c>
        <v>3.522604418455809</v>
      </c>
      <c>
        <v>0.7511088913686584</v>
      </c>
      <c>
        <v>0.38021246475962756</v>
      </c>
      <c>
        <v>1.2513403943197734</v>
      </c>
      <c>
        <v>1.8244639539349334</v>
      </c>
      <c>
        <v>0</v>
      </c>
      <c>
        <v>0</v>
      </c>
      <c>
        <v>7.8919983620153085</v>
      </c>
    </row>
    <row>
      <c>
        <v>2613559</v>
      </c>
      <c>
        <v>1</v>
      </c>
      <c>
        <is>
          <t>İZMİR</t>
        </is>
      </c>
      <c>
        <v>NARLIDERE</v>
      </c>
      <c>
        <is>
          <t>AG Fideri</t>
        </is>
      </c>
      <c>
        <v>K-1854 35-07-K01854_A_56374124_56374124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19.07.2023 00:56:42</t>
        </is>
      </c>
      <c>
        <is>
          <t>19.07.2023 03:34:58</t>
        </is>
      </c>
      <c>
        <v>2.637777777</v>
      </c>
      <c>
        <v>0</v>
      </c>
      <c>
        <v>37</v>
      </c>
      <c>
        <v>0</v>
      </c>
      <c>
        <v>3</v>
      </c>
      <c>
        <v>0</v>
      </c>
      <c>
        <v>4</v>
      </c>
      <c>
        <v>0</v>
      </c>
      <c>
        <v>0</v>
      </c>
      <c>
        <v>0</v>
      </c>
      <c>
        <v>143.85987873568092</v>
      </c>
      <c>
        <v>0</v>
      </c>
      <c>
        <v>3.799647109498266</v>
      </c>
      <c>
        <v>0</v>
      </c>
      <c>
        <v>3.1284857000831776</v>
      </c>
      <c>
        <v>0</v>
      </c>
      <c>
        <v>0</v>
      </c>
      <c>
        <v>150.78801154526238</v>
      </c>
    </row>
    <row>
      <c>
        <v>2613914</v>
      </c>
      <c>
        <v>1</v>
      </c>
      <c>
        <is>
          <t>MANİSA</t>
        </is>
      </c>
      <c>
        <v>SELENDİ</v>
      </c>
      <c>
        <is>
          <t>DM</t>
        </is>
      </c>
      <c>
        <v>SELENDİ DM 45-81-M00001_SATILMIŞ M14_2321600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19.07.2023 12:02:44</t>
        </is>
      </c>
      <c>
        <is>
          <t>19.07.2023 12:12:32</t>
        </is>
      </c>
      <c>
        <v>0.163333333</v>
      </c>
      <c>
        <v>3</v>
      </c>
      <c>
        <v>1234</v>
      </c>
      <c>
        <v>1</v>
      </c>
      <c>
        <v>58</v>
      </c>
      <c>
        <v>3</v>
      </c>
      <c>
        <v>65</v>
      </c>
      <c>
        <v>0</v>
      </c>
      <c>
        <v>0</v>
      </c>
      <c>
        <v>0.11730423698</v>
      </c>
      <c>
        <v>21.642158956347643</v>
      </c>
      <c>
        <v>0.06814428432</v>
      </c>
      <c>
        <v>4.648537836511977</v>
      </c>
      <c>
        <v>1.2756699041255353</v>
      </c>
      <c>
        <v>6.310961198050912</v>
      </c>
      <c>
        <v>0</v>
      </c>
      <c>
        <v>0</v>
      </c>
      <c>
        <v>34.06277641633607</v>
      </c>
    </row>
    <row>
      <c>
        <v>2613728</v>
      </c>
      <c>
        <v>1</v>
      </c>
      <c>
        <is>
          <t>İZMİR</t>
        </is>
      </c>
      <c>
        <v>TORBALI</v>
      </c>
      <c>
        <is>
          <t>OG Fideri</t>
        </is>
      </c>
      <c>
        <v>ÇAKIRBEYLİ TR-1 35-26-M00486_DIREK TIPI TRAFO HUCRESI H01_2039664</v>
      </c>
      <c>
        <v>Şebeke Bakım Çalışması</v>
      </c>
      <c>
        <v>Dağıtım-OG</v>
      </c>
      <c>
        <v>Uzun</v>
      </c>
      <c>
        <v>Şebeke işletmecisi</v>
      </c>
      <c>
        <v>Bildirimli</v>
      </c>
      <c>
        <is>
          <t>19.07.2023 09:04:00</t>
        </is>
      </c>
      <c>
        <is>
          <t>19.07.2023 09:35:00</t>
        </is>
      </c>
      <c>
        <v>0.516666666</v>
      </c>
      <c>
        <v>0</v>
      </c>
      <c>
        <v>197</v>
      </c>
      <c>
        <v>0</v>
      </c>
      <c>
        <v>6</v>
      </c>
      <c>
        <v>0</v>
      </c>
      <c>
        <v>50</v>
      </c>
      <c>
        <v>0</v>
      </c>
      <c>
        <v>0</v>
      </c>
      <c>
        <v>0</v>
      </c>
      <c>
        <v>15.067249574419229</v>
      </c>
      <c>
        <v>0</v>
      </c>
      <c>
        <v>1.738872968412607</v>
      </c>
      <c>
        <v>0</v>
      </c>
      <c>
        <v>16.950937053519162</v>
      </c>
      <c>
        <v>0</v>
      </c>
      <c>
        <v>0</v>
      </c>
      <c>
        <v>33.757059596351</v>
      </c>
    </row>
    <row>
      <c>
        <v>2613937</v>
      </c>
      <c>
        <v>1</v>
      </c>
      <c>
        <is>
          <t>İZMİR</t>
        </is>
      </c>
      <c>
        <v>ÖDEMİŞ</v>
      </c>
      <c>
        <is>
          <t>DM</t>
        </is>
      </c>
      <c>
        <v>İBRAHİMKUYU DM 35-15-M00286_ARITMA M10_67554489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19.07.2023 12:24:38</t>
        </is>
      </c>
      <c>
        <is>
          <t>19.07.2023 12:30:32</t>
        </is>
      </c>
      <c>
        <v>0.098333333</v>
      </c>
      <c>
        <v>0</v>
      </c>
      <c>
        <v>52</v>
      </c>
      <c>
        <v>51</v>
      </c>
      <c>
        <v>153</v>
      </c>
      <c>
        <v>4</v>
      </c>
      <c>
        <v>57</v>
      </c>
      <c>
        <v>1</v>
      </c>
      <c>
        <v>0</v>
      </c>
      <c>
        <v>0</v>
      </c>
      <c>
        <v>3.990429038190987</v>
      </c>
      <c>
        <v>109.53897365261582</v>
      </c>
      <c>
        <v>78.75155209395933</v>
      </c>
      <c>
        <v>3.0451905561752524</v>
      </c>
      <c>
        <v>23.54008169916045</v>
      </c>
      <c>
        <v>53.2482958343365</v>
      </c>
      <c>
        <v>0</v>
      </c>
      <c>
        <v>272.11452287443836</v>
      </c>
    </row>
    <row>
      <c>
        <v>2614392</v>
      </c>
      <c>
        <v>1</v>
      </c>
      <c>
        <is>
          <t>İZMİR</t>
        </is>
      </c>
      <c>
        <v>ÇİĞLİ</v>
      </c>
      <c>
        <is>
          <t>AG Fideri</t>
        </is>
      </c>
      <c>
        <v>M-2390 35-09-M02390_D_60982962_60982962</v>
      </c>
      <c>
        <v>AG Yeraltı Kablo Arızası</v>
      </c>
      <c>
        <v>Dağıtım-AG</v>
      </c>
      <c>
        <v>Uzun</v>
      </c>
      <c>
        <v>Şebeke işletmecisi</v>
      </c>
      <c>
        <v>Bildirimsiz</v>
      </c>
      <c>
        <is>
          <t>19.07.2023 19:38:03</t>
        </is>
      </c>
      <c>
        <is>
          <t>20.07.2023 02:13:49</t>
        </is>
      </c>
      <c>
        <v>6.596111111</v>
      </c>
      <c>
        <v>0</v>
      </c>
      <c>
        <v>58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126.02240436008728</v>
      </c>
      <c>
        <v>0</v>
      </c>
      <c>
        <v>0</v>
      </c>
      <c>
        <v>0</v>
      </c>
      <c>
        <v>3.588505616901824</v>
      </c>
      <c>
        <v>0</v>
      </c>
      <c>
        <v>0</v>
      </c>
      <c>
        <v>129.6109099769891</v>
      </c>
    </row>
    <row>
      <c>
        <v>2613823</v>
      </c>
      <c>
        <v>2</v>
      </c>
      <c>
        <is>
          <t>İZMİR</t>
        </is>
      </c>
      <c>
        <v>TORBALI</v>
      </c>
      <c>
        <is>
          <t>TM Fideri</t>
        </is>
      </c>
      <c>
        <v>ARSLANLAR TM 35-26-A00004_BALIKDAĞI M02_2305251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19.07.2023 11:13:57</t>
        </is>
      </c>
      <c>
        <is>
          <t>19.07.2023 11:34:12</t>
        </is>
      </c>
      <c>
        <v>0.3375</v>
      </c>
      <c>
        <v>2</v>
      </c>
      <c>
        <v>0</v>
      </c>
      <c>
        <v>22</v>
      </c>
      <c>
        <v>0</v>
      </c>
      <c>
        <v>8</v>
      </c>
      <c>
        <v>0</v>
      </c>
      <c>
        <v>0</v>
      </c>
      <c>
        <v>0</v>
      </c>
      <c>
        <v>2.3840739689745822</v>
      </c>
      <c>
        <v>0</v>
      </c>
      <c>
        <v>50.04211127600362</v>
      </c>
      <c>
        <v>0</v>
      </c>
      <c>
        <v>2.7008561930256003</v>
      </c>
      <c>
        <v>0</v>
      </c>
      <c>
        <v>0</v>
      </c>
      <c>
        <v>0</v>
      </c>
      <c>
        <v>55.1270414380038</v>
      </c>
    </row>
    <row>
      <c>
        <v>2613745</v>
      </c>
      <c>
        <v>1</v>
      </c>
      <c>
        <is>
          <t>İZMİR</t>
        </is>
      </c>
      <c>
        <v>BUCA</v>
      </c>
      <c>
        <is>
          <t>DM</t>
        </is>
      </c>
      <c>
        <v>VEZİRKÖPRÜ İM 35-03-A00002_BUCA M15_2050498</v>
      </c>
      <c>
        <v>Plansız Kesinti / Müdahale</v>
      </c>
      <c>
        <v>Dağıtım-OG</v>
      </c>
      <c>
        <v>Uzun</v>
      </c>
      <c>
        <v>Şebeke işletmecisi</v>
      </c>
      <c>
        <v>Bildirimsiz</v>
      </c>
      <c>
        <is>
          <t>19.07.2023 09:36:25</t>
        </is>
      </c>
      <c>
        <is>
          <t>19.07.2023 09:40:50</t>
        </is>
      </c>
      <c>
        <v>0.073611111</v>
      </c>
      <c>
        <v>0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0.27186917306111114</v>
      </c>
      <c>
        <v>0</v>
      </c>
      <c>
        <v>0</v>
      </c>
      <c>
        <v>0</v>
      </c>
      <c>
        <v>0.27186917306111114</v>
      </c>
    </row>
    <row>
      <c>
        <v>2613771</v>
      </c>
      <c>
        <v>1</v>
      </c>
      <c>
        <is>
          <t>MANİSA</t>
        </is>
      </c>
      <c>
        <v>ALAŞEHİR</v>
      </c>
      <c>
        <is>
          <t>OG Fideri</t>
        </is>
      </c>
      <c>
        <v>GÖBEKLİ TR-1 45-73-M01076_DIREK TIPI TRAFO HUCRESI H01_2126636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19.07.2023 10:01:18</t>
        </is>
      </c>
      <c>
        <is>
          <t>19.07.2023 10:34:53</t>
        </is>
      </c>
      <c>
        <v>0.559722222</v>
      </c>
      <c>
        <v>0</v>
      </c>
      <c>
        <v>57</v>
      </c>
      <c>
        <v>0</v>
      </c>
      <c>
        <v>1</v>
      </c>
      <c>
        <v>0</v>
      </c>
      <c>
        <v>1</v>
      </c>
      <c>
        <v>0</v>
      </c>
      <c>
        <v>0</v>
      </c>
      <c>
        <v>0</v>
      </c>
      <c>
        <v>5.179128311612896</v>
      </c>
      <c>
        <v>0</v>
      </c>
      <c>
        <v>1.5752672351</v>
      </c>
      <c>
        <v>0</v>
      </c>
      <c>
        <v>0.24121739775138962</v>
      </c>
      <c>
        <v>0</v>
      </c>
      <c>
        <v>0</v>
      </c>
      <c>
        <v>6.995612944464286</v>
      </c>
    </row>
    <row>
      <c>
        <v>2614435</v>
      </c>
      <c>
        <v>1</v>
      </c>
      <c>
        <is>
          <t>İZMİR</t>
        </is>
      </c>
      <c>
        <v>NARLIDERE</v>
      </c>
      <c>
        <is>
          <t>Kullanıcı Bağlantı Hattı</t>
        </is>
      </c>
      <c>
        <v>K-462 35-07-K00462_97517791_97517791</v>
      </c>
      <c>
        <v>AG Box / Sdk Abone Çıkış Sigorta Atığı</v>
      </c>
      <c>
        <v>Dağıtım-AG</v>
      </c>
      <c>
        <v>Uzun</v>
      </c>
      <c>
        <v>Şebeke işletmecisi</v>
      </c>
      <c>
        <v>Bildirimsiz</v>
      </c>
      <c>
        <is>
          <t>19.07.2023 20:53:02</t>
        </is>
      </c>
      <c>
        <is>
          <t>19.07.2023 22:00:11</t>
        </is>
      </c>
      <c>
        <v>1.119166666</v>
      </c>
      <c>
        <v>0</v>
      </c>
      <c>
        <v>23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10.813492483498917</v>
      </c>
      <c>
        <v>0</v>
      </c>
      <c>
        <v>0</v>
      </c>
      <c>
        <v>0</v>
      </c>
      <c>
        <v>0</v>
      </c>
      <c>
        <v>0</v>
      </c>
      <c>
        <v>0</v>
      </c>
      <c>
        <v>10.813492483498917</v>
      </c>
    </row>
    <row>
      <c>
        <v>2613708</v>
      </c>
      <c>
        <v>1</v>
      </c>
      <c>
        <is>
          <t>İZMİR</t>
        </is>
      </c>
      <c>
        <v>KARABAĞLAR</v>
      </c>
      <c>
        <is>
          <t>AG Fideri</t>
        </is>
      </c>
      <c>
        <v>M-1227 35-01-M01227_B_56357962_56357962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19.07.2023 09:08:44</t>
        </is>
      </c>
      <c>
        <is>
          <t>19.07.2023 10:15:15</t>
        </is>
      </c>
      <c>
        <v>1.108611111</v>
      </c>
      <c>
        <v>0</v>
      </c>
      <c>
        <v>221</v>
      </c>
      <c>
        <v>0</v>
      </c>
      <c>
        <v>0</v>
      </c>
      <c>
        <v>0</v>
      </c>
      <c>
        <v>25</v>
      </c>
      <c>
        <v>0</v>
      </c>
      <c>
        <v>0</v>
      </c>
      <c>
        <v>0</v>
      </c>
      <c>
        <v>50.816116818145815</v>
      </c>
      <c>
        <v>0</v>
      </c>
      <c>
        <v>0</v>
      </c>
      <c>
        <v>0</v>
      </c>
      <c>
        <v>51.754872049802</v>
      </c>
      <c>
        <v>0</v>
      </c>
      <c>
        <v>0</v>
      </c>
      <c>
        <v>102.57098886794782</v>
      </c>
    </row>
    <row>
      <c>
        <v>2613602</v>
      </c>
      <c>
        <v>1</v>
      </c>
      <c>
        <is>
          <t>MANİSA</t>
        </is>
      </c>
      <c>
        <v>TURGUTLU</v>
      </c>
      <c>
        <is>
          <t>KÖK</t>
        </is>
      </c>
      <c>
        <v>ARPALIK KÖK 45-83-M00137_ÇAMPINAR TARIMSAL SULAMA - TR-6 M06_2096501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19.07.2023 05:55:16</t>
        </is>
      </c>
      <c>
        <is>
          <t>19.07.2023 07:29:58</t>
        </is>
      </c>
      <c>
        <v>1.578333333</v>
      </c>
      <c>
        <v>0</v>
      </c>
      <c>
        <v>9</v>
      </c>
      <c>
        <v>0</v>
      </c>
      <c>
        <v>115</v>
      </c>
      <c>
        <v>0</v>
      </c>
      <c>
        <v>11</v>
      </c>
      <c>
        <v>0</v>
      </c>
      <c>
        <v>0</v>
      </c>
      <c>
        <v>0</v>
      </c>
      <c>
        <v>12.877201685794446</v>
      </c>
      <c>
        <v>0</v>
      </c>
      <c>
        <v>540.9735984772508</v>
      </c>
      <c>
        <v>0</v>
      </c>
      <c>
        <v>11.650799111785858</v>
      </c>
      <c>
        <v>0</v>
      </c>
      <c>
        <v>0</v>
      </c>
      <c>
        <v>565.5015992748312</v>
      </c>
    </row>
    <row>
      <c>
        <v>2614243</v>
      </c>
      <c>
        <v>1</v>
      </c>
      <c>
        <is>
          <t>MANİSA</t>
        </is>
      </c>
      <c>
        <v>SARUHANLI</v>
      </c>
      <c>
        <is>
          <t>KÖK</t>
        </is>
      </c>
      <c>
        <v>MÜTEVELLİ KÖK 45-80-M00100_KARAAĞAÇLI M01_72196210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19.07.2023 17:40:10</t>
        </is>
      </c>
      <c>
        <is>
          <t>19.07.2023 17:52:19</t>
        </is>
      </c>
      <c>
        <v>0.2025</v>
      </c>
      <c>
        <v>2</v>
      </c>
      <c>
        <v>1</v>
      </c>
      <c>
        <v>63</v>
      </c>
      <c>
        <v>29</v>
      </c>
      <c>
        <v>6</v>
      </c>
      <c>
        <v>2</v>
      </c>
      <c>
        <v>1</v>
      </c>
      <c>
        <v>0</v>
      </c>
      <c>
        <v>0.09718903260000002</v>
      </c>
      <c>
        <v>0</v>
      </c>
      <c>
        <v>66.21841116616382</v>
      </c>
      <c>
        <v>33.259564383603696</v>
      </c>
      <c>
        <v>3.276367947725963</v>
      </c>
      <c>
        <v>0.017337853926864003</v>
      </c>
      <c>
        <v>0.6167182220754887</v>
      </c>
      <c>
        <v>0</v>
      </c>
      <c>
        <v>103.48558860609582</v>
      </c>
    </row>
    <row>
      <c>
        <v>2613765</v>
      </c>
      <c>
        <v>1</v>
      </c>
      <c>
        <is>
          <t>MANİSA</t>
        </is>
      </c>
      <c>
        <v>KÖPRÜBAŞI</v>
      </c>
      <c>
        <is>
          <t>AG Fideri</t>
        </is>
      </c>
      <c>
        <v>KÖPRÜBAŞI TR-12 45-86-M00012_B_56401483_56401483</v>
      </c>
      <c>
        <v>Şebeke Yenileme ve Kapasite Artışı Çalışması</v>
      </c>
      <c>
        <v>Dağıtım-AG</v>
      </c>
      <c>
        <v>Uzun</v>
      </c>
      <c>
        <v>Şebeke işletmecisi</v>
      </c>
      <c>
        <v>Bildirimli</v>
      </c>
      <c>
        <is>
          <t>19.07.2023 10:00:21</t>
        </is>
      </c>
      <c>
        <is>
          <t>19.07.2023 17:58:09</t>
        </is>
      </c>
      <c>
        <v>7.963333333</v>
      </c>
      <c>
        <v>0</v>
      </c>
      <c>
        <v>15</v>
      </c>
      <c>
        <v>0</v>
      </c>
      <c>
        <v>10</v>
      </c>
      <c>
        <v>0</v>
      </c>
      <c>
        <v>1</v>
      </c>
      <c>
        <v>0</v>
      </c>
      <c>
        <v>0</v>
      </c>
      <c>
        <v>0</v>
      </c>
      <c>
        <v>21.83891458357726</v>
      </c>
      <c>
        <v>0</v>
      </c>
      <c>
        <v>104.31298569588017</v>
      </c>
      <c>
        <v>0</v>
      </c>
      <c>
        <v>17.26457536665167</v>
      </c>
      <c>
        <v>0</v>
      </c>
      <c>
        <v>0</v>
      </c>
      <c>
        <v>143.41647564610912</v>
      </c>
    </row>
    <row>
      <c>
        <v>2614249</v>
      </c>
      <c>
        <v>1</v>
      </c>
      <c>
        <is>
          <t>İZMİR</t>
        </is>
      </c>
      <c>
        <v>TİRE</v>
      </c>
      <c>
        <is>
          <t>AG Fideri</t>
        </is>
      </c>
      <c>
        <v>GÖKÇEN DM 1-2/2 35-29-L00060_48309021_56360453_56360453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19.07.2023 17:38:25</t>
        </is>
      </c>
      <c>
        <is>
          <t>19.07.2023 18:51:25</t>
        </is>
      </c>
      <c>
        <v>1.216666666</v>
      </c>
      <c>
        <v>0</v>
      </c>
      <c>
        <v>28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5.781576579726738</v>
      </c>
      <c>
        <v>0</v>
      </c>
      <c>
        <v>0</v>
      </c>
      <c>
        <v>0</v>
      </c>
      <c>
        <v>0</v>
      </c>
      <c>
        <v>0</v>
      </c>
      <c>
        <v>0</v>
      </c>
      <c>
        <v>5.781576579726738</v>
      </c>
    </row>
    <row>
      <c>
        <v>2614544</v>
      </c>
      <c>
        <v>1</v>
      </c>
      <c>
        <is>
          <t>İZMİR</t>
        </is>
      </c>
      <c>
        <v>KARABURUN</v>
      </c>
      <c>
        <is>
          <t>DM</t>
        </is>
      </c>
      <c>
        <v>MORDOĞAN İM 35-21-A00002_TRAFO-A M06_2314071</v>
      </c>
      <c>
        <v>Manevra</v>
      </c>
      <c>
        <v>Dağıtım-OG</v>
      </c>
      <c>
        <v>Uzun</v>
      </c>
      <c>
        <v>Şebeke işletmecisi</v>
      </c>
      <c>
        <v>Bildirimli</v>
      </c>
      <c>
        <is>
          <t>20.07.2023 01:01:00</t>
        </is>
      </c>
      <c>
        <is>
          <t>20.07.2023 01:15:05</t>
        </is>
      </c>
      <c>
        <v>0.234722222</v>
      </c>
      <c>
        <v>8</v>
      </c>
      <c>
        <v>7937</v>
      </c>
      <c>
        <v>1</v>
      </c>
      <c>
        <v>136</v>
      </c>
      <c>
        <v>22</v>
      </c>
      <c>
        <v>913</v>
      </c>
      <c>
        <v>1</v>
      </c>
      <c>
        <v>5</v>
      </c>
      <c>
        <v>16.833767460707698</v>
      </c>
      <c>
        <v>339.9639861883386</v>
      </c>
      <c>
        <v>0.05429487987185167</v>
      </c>
      <c>
        <v>9.47299888896314</v>
      </c>
      <c>
        <v>44.57977678401887</v>
      </c>
      <c>
        <v>144.54301921291759</v>
      </c>
      <c>
        <v>8.968017702293949</v>
      </c>
      <c>
        <v>12.806685769732212</v>
      </c>
      <c>
        <v>577.2225468868439</v>
      </c>
    </row>
    <row>
      <c>
        <v>2613910</v>
      </c>
      <c>
        <v>1</v>
      </c>
      <c>
        <is>
          <t>İZMİR</t>
        </is>
      </c>
      <c>
        <v>KEMALPAŞA</v>
      </c>
      <c>
        <is>
          <t>DM</t>
        </is>
      </c>
      <c>
        <v>TROPİKAL DM 35-27-L00056_ÖRNEKKÖY L04_72201722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19.07.2023 11:53:10</t>
        </is>
      </c>
      <c>
        <is>
          <t>19.07.2023 12:26:15</t>
        </is>
      </c>
      <c>
        <v>0.551388888</v>
      </c>
      <c>
        <v>37</v>
      </c>
      <c>
        <v>2066</v>
      </c>
      <c>
        <v>118</v>
      </c>
      <c>
        <v>157</v>
      </c>
      <c>
        <v>40</v>
      </c>
      <c>
        <v>222</v>
      </c>
      <c>
        <v>2</v>
      </c>
      <c>
        <v>1</v>
      </c>
      <c>
        <v>24.586882179819334</v>
      </c>
      <c>
        <v>247.35991559922596</v>
      </c>
      <c>
        <v>90.93891757564417</v>
      </c>
      <c>
        <v>106.5678750888256</v>
      </c>
      <c>
        <v>104.51700614323578</v>
      </c>
      <c>
        <v>129.6995353426593</v>
      </c>
      <c>
        <v>1.9672503367224703</v>
      </c>
      <c>
        <v>1.6484897923977468</v>
      </c>
      <c>
        <v>707.2858720585303</v>
      </c>
    </row>
    <row>
      <c>
        <v>2614494</v>
      </c>
      <c>
        <v>1</v>
      </c>
      <c>
        <is>
          <t>MANİSA</t>
        </is>
      </c>
      <c>
        <v>SELENDİ</v>
      </c>
      <c>
        <is>
          <t>KÖK</t>
        </is>
      </c>
      <c>
        <v>ÇAMLICA KÖK 45-81-M00048_ÇANŞA ÇIKIŞ M03_71996151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19.07.2023 22:51:04</t>
        </is>
      </c>
      <c>
        <is>
          <t>20.07.2023 00:50:56</t>
        </is>
      </c>
      <c>
        <v>1.997777777</v>
      </c>
      <c>
        <v>1</v>
      </c>
      <c>
        <v>522</v>
      </c>
      <c>
        <v>0</v>
      </c>
      <c>
        <v>0</v>
      </c>
      <c>
        <v>1</v>
      </c>
      <c>
        <v>32</v>
      </c>
      <c>
        <v>0</v>
      </c>
      <c>
        <v>0</v>
      </c>
      <c>
        <v>0.45789645471111107</v>
      </c>
      <c>
        <v>102.60398741706693</v>
      </c>
      <c>
        <v>0</v>
      </c>
      <c>
        <v>0</v>
      </c>
      <c>
        <v>2.16306949231724</v>
      </c>
      <c>
        <v>9.904263325470922</v>
      </c>
      <c>
        <v>0</v>
      </c>
      <c>
        <v>0</v>
      </c>
      <c>
        <v>115.12921668956619</v>
      </c>
    </row>
    <row>
      <c>
        <v>2613661</v>
      </c>
      <c>
        <v>1</v>
      </c>
      <c>
        <is>
          <t>İZMİR</t>
        </is>
      </c>
      <c>
        <v>FOÇA</v>
      </c>
      <c>
        <is>
          <t>AG Fideri</t>
        </is>
      </c>
      <c>
        <v>YENİ BAĞARASI TR-4 35-23-M00210_C_91182142_91182142</v>
      </c>
      <c>
        <v>AG Nötr İletken Kopması</v>
      </c>
      <c>
        <v>Dağıtım-AG</v>
      </c>
      <c>
        <v>Uzun</v>
      </c>
      <c>
        <v>Şebeke işletmecisi</v>
      </c>
      <c>
        <v>Bildirimsiz</v>
      </c>
      <c>
        <is>
          <t>19.07.2023 08:23:58</t>
        </is>
      </c>
      <c>
        <is>
          <t>19.07.2023 13:08:48</t>
        </is>
      </c>
      <c>
        <v>4.747222222</v>
      </c>
      <c>
        <v>0</v>
      </c>
      <c>
        <v>112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116.55555985823811</v>
      </c>
      <c>
        <v>0</v>
      </c>
      <c>
        <v>0</v>
      </c>
      <c>
        <v>0</v>
      </c>
      <c>
        <v>28.566160888345337</v>
      </c>
      <c>
        <v>0</v>
      </c>
      <c>
        <v>0</v>
      </c>
      <c>
        <v>145.12172074658343</v>
      </c>
    </row>
    <row>
      <c>
        <v>2613690</v>
      </c>
      <c>
        <v>1</v>
      </c>
      <c>
        <is>
          <t>MANİSA</t>
        </is>
      </c>
      <c>
        <v>SOMA</v>
      </c>
      <c>
        <is>
          <t>OG Fideri</t>
        </is>
      </c>
      <c>
        <v>ÜÇYOL KÖK 45-82-M00128_HatBaşıAyırıcı_53136089 M06_53136089</v>
      </c>
      <c>
        <v>Şebeke Bakım Çalışması</v>
      </c>
      <c>
        <v>Dağıtım-OG</v>
      </c>
      <c>
        <v>Uzun</v>
      </c>
      <c>
        <v>Şebeke işletmecisi</v>
      </c>
      <c>
        <v>Bildirimli</v>
      </c>
      <c>
        <is>
          <t>19.07.2023 08:59:36</t>
        </is>
      </c>
      <c>
        <is>
          <t>19.07.2023 12:14:55</t>
        </is>
      </c>
      <c>
        <v>3.255277777</v>
      </c>
      <c>
        <v>0</v>
      </c>
      <c>
        <v>17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3.4157608346192494</v>
      </c>
      <c>
        <v>40.000939780960984</v>
      </c>
      <c>
        <v>0</v>
      </c>
      <c>
        <v>0</v>
      </c>
      <c>
        <v>0</v>
      </c>
      <c>
        <v>0</v>
      </c>
      <c>
        <v>0</v>
      </c>
      <c>
        <v>43.41670061558023</v>
      </c>
    </row>
    <row>
      <c>
        <v>2614354</v>
      </c>
      <c>
        <v>1</v>
      </c>
      <c>
        <is>
          <t>MANİSA</t>
        </is>
      </c>
      <c>
        <v>TURGUTLU</v>
      </c>
      <c>
        <is>
          <t>DM</t>
        </is>
      </c>
      <c>
        <v>DERBENT İM-DM 45-83-A00004_MANİSA-2 M12_2097148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19.07.2023 19:22:19</t>
        </is>
      </c>
      <c>
        <is>
          <t>19.07.2023 20:13:29</t>
        </is>
      </c>
      <c>
        <v>0.852777777</v>
      </c>
      <c>
        <v>2</v>
      </c>
      <c>
        <v>1</v>
      </c>
      <c>
        <v>101</v>
      </c>
      <c>
        <v>1</v>
      </c>
      <c>
        <v>12</v>
      </c>
      <c>
        <v>0</v>
      </c>
      <c>
        <v>0</v>
      </c>
      <c>
        <v>0</v>
      </c>
      <c>
        <v>0.8912065040693021</v>
      </c>
      <c>
        <v>2.3485839406696125</v>
      </c>
      <c>
        <v>178.35748390263785</v>
      </c>
      <c>
        <v>2.5547335525833335</v>
      </c>
      <c>
        <v>17.533502337914946</v>
      </c>
      <c>
        <v>0</v>
      </c>
      <c>
        <v>0</v>
      </c>
      <c>
        <v>0</v>
      </c>
      <c>
        <v>201.68551023787504</v>
      </c>
    </row>
    <row>
      <c>
        <v>2613644</v>
      </c>
      <c>
        <v>1</v>
      </c>
      <c>
        <is>
          <t>İZMİR</t>
        </is>
      </c>
      <c>
        <v>KİRAZ</v>
      </c>
      <c>
        <is>
          <t>AG Fideri</t>
        </is>
      </c>
      <c>
        <v>ÇAYAĞZI TR-21 35-31-L00280_B_91232076_91232076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19.07.2023 08:02:42</t>
        </is>
      </c>
      <c>
        <is>
          <t>19.07.2023 10:31:13</t>
        </is>
      </c>
      <c>
        <v>2.475277777</v>
      </c>
      <c>
        <v>0</v>
      </c>
      <c>
        <v>33</v>
      </c>
      <c>
        <v>0</v>
      </c>
      <c>
        <v>0</v>
      </c>
      <c>
        <v>0</v>
      </c>
      <c>
        <v>8</v>
      </c>
      <c>
        <v>0</v>
      </c>
      <c>
        <v>0</v>
      </c>
      <c>
        <v>0</v>
      </c>
      <c>
        <v>13.27283440279335</v>
      </c>
      <c>
        <v>0</v>
      </c>
      <c>
        <v>0</v>
      </c>
      <c>
        <v>0</v>
      </c>
      <c>
        <v>59.667662944885166</v>
      </c>
      <c>
        <v>0</v>
      </c>
      <c>
        <v>0</v>
      </c>
      <c>
        <v>72.94049734767852</v>
      </c>
    </row>
    <row>
      <c>
        <v>2613667</v>
      </c>
      <c>
        <v>1</v>
      </c>
      <c>
        <is>
          <t>MANİSA</t>
        </is>
      </c>
      <c>
        <v>SELENDİ</v>
      </c>
      <c>
        <is>
          <t>OG Fideri</t>
        </is>
      </c>
      <c>
        <v>SELENDİ TR-12 45-81-M00012_TR-11 M02_2321242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19.07.2023 08:32:04</t>
        </is>
      </c>
      <c>
        <is>
          <t>19.07.2023 09:07:22</t>
        </is>
      </c>
      <c>
        <v>0.588333333</v>
      </c>
      <c>
        <v>1</v>
      </c>
      <c>
        <v>463</v>
      </c>
      <c>
        <v>0</v>
      </c>
      <c>
        <v>120</v>
      </c>
      <c>
        <v>0</v>
      </c>
      <c>
        <v>72</v>
      </c>
      <c>
        <v>0</v>
      </c>
      <c>
        <v>0</v>
      </c>
      <c>
        <v>0.11025676083777777</v>
      </c>
      <c>
        <v>42.08390414996917</v>
      </c>
      <c>
        <v>0</v>
      </c>
      <c>
        <v>38.6555280303836</v>
      </c>
      <c>
        <v>0</v>
      </c>
      <c>
        <v>20.097883541716836</v>
      </c>
      <c>
        <v>0</v>
      </c>
      <c>
        <v>0</v>
      </c>
      <c>
        <v>100.94757248290739</v>
      </c>
    </row>
    <row>
      <c>
        <v>2613922</v>
      </c>
      <c>
        <v>1</v>
      </c>
      <c>
        <is>
          <t>MANİSA</t>
        </is>
      </c>
      <c>
        <v>ALAŞEHİR</v>
      </c>
      <c>
        <is>
          <t>Saha Dağıtım Kutusu (SDK)</t>
        </is>
      </c>
      <c>
        <v>DM06/TR5B 45-73-M00091_E e1_45147558</v>
      </c>
      <c>
        <v>AG Box / Sdk Giriş Sigorta Atığı</v>
      </c>
      <c>
        <v>Dağıtım-AG</v>
      </c>
      <c>
        <v>Uzun</v>
      </c>
      <c>
        <v>Şebeke işletmecisi</v>
      </c>
      <c>
        <v>Bildirimsiz</v>
      </c>
      <c>
        <is>
          <t>19.07.2023 11:43:01</t>
        </is>
      </c>
      <c>
        <is>
          <t>19.07.2023 15:51:46</t>
        </is>
      </c>
      <c>
        <v>4.145833333</v>
      </c>
      <c>
        <v>0</v>
      </c>
      <c>
        <v>93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82.01398987360126</v>
      </c>
      <c>
        <v>0</v>
      </c>
      <c>
        <v>0</v>
      </c>
      <c>
        <v>0</v>
      </c>
      <c>
        <v>9.158983592760556</v>
      </c>
      <c>
        <v>0</v>
      </c>
      <c>
        <v>0</v>
      </c>
      <c>
        <v>91.17297346636181</v>
      </c>
    </row>
    <row>
      <c>
        <v>2614477</v>
      </c>
      <c>
        <v>1</v>
      </c>
      <c>
        <is>
          <t>İZMİR</t>
        </is>
      </c>
      <c>
        <v>URLA</v>
      </c>
      <c>
        <is>
          <t>OG Fideri</t>
        </is>
      </c>
      <c>
        <v>ZEYTİNELİ TR-3 35-19-M00210_DIREK TIPI TRAFO HUCRESI H01_2057015</v>
      </c>
      <c>
        <v>Yangın</v>
      </c>
      <c>
        <v>Dağıtım-OG</v>
      </c>
      <c>
        <v>Uzun</v>
      </c>
      <c>
        <v>Güvenlik</v>
      </c>
      <c>
        <v>Bildirimsiz</v>
      </c>
      <c>
        <is>
          <t>19.07.2023 22:13:01</t>
        </is>
      </c>
      <c>
        <is>
          <t>20.07.2023 11:31:23</t>
        </is>
      </c>
      <c>
        <v>13.306111111</v>
      </c>
      <c>
        <v>0</v>
      </c>
      <c>
        <v>27</v>
      </c>
      <c>
        <v>0</v>
      </c>
      <c>
        <v>2</v>
      </c>
      <c>
        <v>0</v>
      </c>
      <c>
        <v>1</v>
      </c>
      <c>
        <v>0</v>
      </c>
      <c>
        <v>0</v>
      </c>
      <c>
        <v>0</v>
      </c>
      <c>
        <v>44.718431210441004</v>
      </c>
      <c>
        <v>0</v>
      </c>
      <c>
        <v>16.856331558028657</v>
      </c>
      <c>
        <v>0</v>
      </c>
      <c>
        <v>23.839853735873582</v>
      </c>
      <c>
        <v>0</v>
      </c>
      <c>
        <v>0</v>
      </c>
      <c>
        <v>85.41461650434324</v>
      </c>
    </row>
    <row>
      <c>
        <v>2613730</v>
      </c>
      <c>
        <v>1</v>
      </c>
      <c>
        <is>
          <t>MANİSA</t>
        </is>
      </c>
      <c>
        <v>KIRKAĞAÇ</v>
      </c>
      <c>
        <is>
          <t>OG Fideri</t>
        </is>
      </c>
      <c>
        <v>SAKARLI KÖK 45-76-M00046_HatBaşıAyırıcı_53134687 M03_53134687</v>
      </c>
      <c>
        <v>OG Ayırıcı Arızası</v>
      </c>
      <c>
        <v>Dağıtım-OG</v>
      </c>
      <c>
        <v>Uzun</v>
      </c>
      <c>
        <v>Şebeke işletmecisi</v>
      </c>
      <c>
        <v>Bildirimsiz</v>
      </c>
      <c>
        <is>
          <t>19.07.2023 09:26:20</t>
        </is>
      </c>
      <c>
        <is>
          <t>19.07.2023 09:49:27</t>
        </is>
      </c>
      <c>
        <v>0.385277777</v>
      </c>
      <c>
        <v>0</v>
      </c>
      <c>
        <v>230</v>
      </c>
      <c>
        <v>0</v>
      </c>
      <c>
        <v>10</v>
      </c>
      <c>
        <v>0</v>
      </c>
      <c>
        <v>8</v>
      </c>
      <c>
        <v>0</v>
      </c>
      <c>
        <v>0</v>
      </c>
      <c>
        <v>0</v>
      </c>
      <c>
        <v>10.601277009026548</v>
      </c>
      <c>
        <v>0</v>
      </c>
      <c>
        <v>3.907470934719981</v>
      </c>
      <c>
        <v>0</v>
      </c>
      <c>
        <v>1.0120751373269858</v>
      </c>
      <c>
        <v>0</v>
      </c>
      <c>
        <v>0</v>
      </c>
      <c>
        <v>15.520823081073516</v>
      </c>
    </row>
    <row>
      <c>
        <v>2613790</v>
      </c>
      <c>
        <v>1</v>
      </c>
      <c>
        <is>
          <t>İZMİR</t>
        </is>
      </c>
      <c>
        <v>ALİAĞA</v>
      </c>
      <c>
        <is>
          <t>AG Fideri</t>
        </is>
      </c>
      <c>
        <v>TR-69 35-17-M00069__56390697_56390697</v>
      </c>
      <c>
        <v>Yangın</v>
      </c>
      <c>
        <v>Dağıtım-AG</v>
      </c>
      <c>
        <v>Uzun</v>
      </c>
      <c>
        <v>Güvenlik</v>
      </c>
      <c>
        <v>Bildirimsiz</v>
      </c>
      <c>
        <is>
          <t>19.07.2023 10:21:51</t>
        </is>
      </c>
      <c>
        <is>
          <t>19.07.2023 11:32:48</t>
        </is>
      </c>
      <c>
        <v>1.1825</v>
      </c>
      <c>
        <v>0</v>
      </c>
      <c>
        <v>80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21.884856587245334</v>
      </c>
      <c>
        <v>0</v>
      </c>
      <c>
        <v>0</v>
      </c>
      <c>
        <v>0</v>
      </c>
      <c>
        <v>1.5651851003369972</v>
      </c>
      <c>
        <v>0</v>
      </c>
      <c>
        <v>0</v>
      </c>
      <c>
        <v>23.45004168758233</v>
      </c>
    </row>
    <row>
      <c>
        <v>2614417</v>
      </c>
      <c>
        <v>1</v>
      </c>
      <c>
        <is>
          <t>İZMİR</t>
        </is>
      </c>
      <c>
        <v>TORBALI</v>
      </c>
      <c>
        <is>
          <t>Kullanıcı Bağlantı Hattı</t>
        </is>
      </c>
      <c>
        <v>DM-6/8 35-26-M00655_956615465_956615465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19.07.2023 20:28:35</t>
        </is>
      </c>
      <c>
        <is>
          <t>19.07.2023 22:12:57</t>
        </is>
      </c>
      <c>
        <v>1.739444444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1.2563389207511597</v>
      </c>
      <c>
        <v>0</v>
      </c>
      <c>
        <v>0</v>
      </c>
      <c>
        <v>0</v>
      </c>
      <c>
        <v>0</v>
      </c>
      <c>
        <v>0</v>
      </c>
      <c>
        <v>0</v>
      </c>
      <c>
        <v>1.2563389207511597</v>
      </c>
    </row>
    <row>
      <c>
        <v>2614523</v>
      </c>
      <c>
        <v>1</v>
      </c>
      <c>
        <is>
          <t>İZMİR</t>
        </is>
      </c>
      <c>
        <v>ÖDEMİŞ</v>
      </c>
      <c>
        <is>
          <t>Dağıtım Transformatörü</t>
        </is>
      </c>
      <c>
        <v>BALABANLI TR-1 35-15-L00965_35-15-L00965_2362562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19.07.2023 18:17:25</t>
        </is>
      </c>
      <c>
        <is>
          <t>20.07.2023 02:00:45</t>
        </is>
      </c>
      <c>
        <v>7.722222222</v>
      </c>
      <c>
        <v>0</v>
      </c>
      <c>
        <v>138</v>
      </c>
      <c>
        <v>0</v>
      </c>
      <c>
        <v>9</v>
      </c>
      <c>
        <v>0</v>
      </c>
      <c>
        <v>16</v>
      </c>
      <c>
        <v>0</v>
      </c>
      <c>
        <v>0</v>
      </c>
      <c>
        <v>0</v>
      </c>
      <c>
        <v>300.6311982661818</v>
      </c>
      <c>
        <v>0</v>
      </c>
      <c>
        <v>188.57112331755096</v>
      </c>
      <c>
        <v>0</v>
      </c>
      <c>
        <v>32.76236201829648</v>
      </c>
      <c>
        <v>0</v>
      </c>
      <c>
        <v>0</v>
      </c>
      <c>
        <v>521.9646836020293</v>
      </c>
    </row>
    <row>
      <c>
        <v>2613607</v>
      </c>
      <c>
        <v>1</v>
      </c>
      <c>
        <is>
          <t>MANİSA</t>
        </is>
      </c>
      <c>
        <v>ŞEHZADELER</v>
      </c>
      <c>
        <is>
          <t>DM</t>
        </is>
      </c>
      <c>
        <v>DM-9 45-71-M00386_DM-11 F TURGUT ÖZAL-2 M08_66182331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19.07.2023 06:23:55</t>
        </is>
      </c>
      <c>
        <is>
          <t>19.07.2023 07:17:45</t>
        </is>
      </c>
      <c>
        <v>0.897222222</v>
      </c>
      <c>
        <v>0</v>
      </c>
      <c>
        <v>766</v>
      </c>
      <c>
        <v>0</v>
      </c>
      <c>
        <v>1</v>
      </c>
      <c>
        <v>0</v>
      </c>
      <c>
        <v>49</v>
      </c>
      <c>
        <v>0</v>
      </c>
      <c>
        <v>0</v>
      </c>
      <c>
        <v>0</v>
      </c>
      <c>
        <v>125.5367446863494</v>
      </c>
      <c>
        <v>0</v>
      </c>
      <c>
        <v>0.2873040638316353</v>
      </c>
      <c>
        <v>0</v>
      </c>
      <c>
        <v>31.859655565366683</v>
      </c>
      <c>
        <v>0</v>
      </c>
      <c>
        <v>0</v>
      </c>
      <c>
        <v>157.68370431554771</v>
      </c>
    </row>
    <row>
      <c>
        <v>2614105</v>
      </c>
      <c>
        <v>1</v>
      </c>
      <c>
        <is>
          <t>İZMİR</t>
        </is>
      </c>
      <c>
        <v>ÇEŞME</v>
      </c>
      <c>
        <is>
          <t>Kullanıcı Bağlantı Hattı</t>
        </is>
      </c>
      <c>
        <v>L-130 35-18-L00130_950438970_950438970</v>
      </c>
      <c>
        <v>AG Branşman Yeraltı Kablo Arızası</v>
      </c>
      <c>
        <v>Dağıtım-AG</v>
      </c>
      <c>
        <v>Uzun</v>
      </c>
      <c>
        <v>Şebeke işletmecisi</v>
      </c>
      <c>
        <v>Bildirimsiz</v>
      </c>
      <c>
        <is>
          <t>19.07.2023 13:56:03</t>
        </is>
      </c>
      <c>
        <is>
          <t>19.07.2023 18:36:15</t>
        </is>
      </c>
      <c>
        <v>4.67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2.642451636951947</v>
      </c>
      <c>
        <v>0</v>
      </c>
      <c>
        <v>0</v>
      </c>
      <c>
        <v>0</v>
      </c>
      <c>
        <v>0</v>
      </c>
      <c>
        <v>0</v>
      </c>
      <c>
        <v>0</v>
      </c>
      <c>
        <v>2.642451636951947</v>
      </c>
    </row>
    <row>
      <c>
        <v>2614317</v>
      </c>
      <c>
        <v>1</v>
      </c>
      <c>
        <is>
          <t>İZMİR</t>
        </is>
      </c>
      <c>
        <v>MENEMEN</v>
      </c>
      <c>
        <is>
          <t>OG Fideri</t>
        </is>
      </c>
      <c>
        <v>KFC KÖK 35-28-M00534_HatBaşıAyırıcı_53133552 M01_53133552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19.07.2023 18:40:44</t>
        </is>
      </c>
      <c>
        <is>
          <t>19.07.2023 20:07:32</t>
        </is>
      </c>
      <c>
        <v>1.446666666</v>
      </c>
      <c>
        <v>9</v>
      </c>
      <c>
        <v>0</v>
      </c>
      <c>
        <v>2</v>
      </c>
      <c>
        <v>0</v>
      </c>
      <c>
        <v>3</v>
      </c>
      <c>
        <v>0</v>
      </c>
      <c>
        <v>0</v>
      </c>
      <c>
        <v>0</v>
      </c>
      <c>
        <v>7.572309878807013</v>
      </c>
      <c>
        <v>0</v>
      </c>
      <c>
        <v>5.051158995151214</v>
      </c>
      <c>
        <v>0</v>
      </c>
      <c>
        <v>6.367177677345679</v>
      </c>
      <c>
        <v>0</v>
      </c>
      <c>
        <v>0</v>
      </c>
      <c>
        <v>0</v>
      </c>
      <c>
        <v>18.990646551303907</v>
      </c>
    </row>
    <row>
      <c>
        <v>2613770</v>
      </c>
      <c>
        <v>1</v>
      </c>
      <c>
        <is>
          <t>İZMİR</t>
        </is>
      </c>
      <c>
        <v>KARABAĞLAR</v>
      </c>
      <c>
        <is>
          <t>Dağıtım Transformatörü</t>
        </is>
      </c>
      <c>
        <v>K-3807 35-01-K03807_35-01-K03807_2347724</v>
      </c>
      <c>
        <v>Şebeke Yenileme ve Kapasite Artışı Çalışması</v>
      </c>
      <c>
        <v>Dağıtım-AG</v>
      </c>
      <c>
        <v>Uzun</v>
      </c>
      <c>
        <v>Şebeke işletmecisi</v>
      </c>
      <c>
        <v>Bildirimli</v>
      </c>
      <c>
        <is>
          <t>19.07.2023 10:01:50</t>
        </is>
      </c>
      <c>
        <is>
          <t>19.07.2023 16:05:13</t>
        </is>
      </c>
      <c>
        <v>6.056388888</v>
      </c>
      <c>
        <v>0</v>
      </c>
      <c>
        <v>514</v>
      </c>
      <c>
        <v>0</v>
      </c>
      <c>
        <v>0</v>
      </c>
      <c>
        <v>0</v>
      </c>
      <c>
        <v>48</v>
      </c>
      <c>
        <v>0</v>
      </c>
      <c>
        <v>0</v>
      </c>
      <c>
        <v>0</v>
      </c>
      <c>
        <v>719.1611737939425</v>
      </c>
      <c>
        <v>0</v>
      </c>
      <c>
        <v>0</v>
      </c>
      <c>
        <v>0</v>
      </c>
      <c>
        <v>177.38290115589228</v>
      </c>
      <c>
        <v>0</v>
      </c>
      <c>
        <v>0</v>
      </c>
      <c>
        <v>896.5440749498348</v>
      </c>
    </row>
    <row>
      <c>
        <v>2613776</v>
      </c>
      <c>
        <v>1</v>
      </c>
      <c>
        <is>
          <t>MANİSA</t>
        </is>
      </c>
      <c>
        <v>YUNUSEMRE</v>
      </c>
      <c>
        <is>
          <t>Kullanıcı Bağlantı Hattı</t>
        </is>
      </c>
      <c>
        <v>DM-20/07 (VEZİROĞLU) 45-71-M00274_953200332_953200332</v>
      </c>
      <c>
        <v>AG Branşman Yeraltı Kablo Arızası</v>
      </c>
      <c>
        <v>Dağıtım-AG</v>
      </c>
      <c>
        <v>Uzun</v>
      </c>
      <c>
        <v>Şebeke işletmecisi</v>
      </c>
      <c>
        <v>Bildirimsiz</v>
      </c>
      <c>
        <is>
          <t>19.07.2023 10:12:16</t>
        </is>
      </c>
      <c>
        <is>
          <t>19.07.2023 15:42:46</t>
        </is>
      </c>
      <c>
        <v>5.508333333</v>
      </c>
      <c>
        <v>0</v>
      </c>
      <c>
        <v>0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143.94163837510027</v>
      </c>
      <c>
        <v>0</v>
      </c>
      <c>
        <v>0</v>
      </c>
      <c>
        <v>143.94163837510027</v>
      </c>
    </row>
    <row>
      <c>
        <v>2613701</v>
      </c>
      <c>
        <v>2</v>
      </c>
      <c>
        <is>
          <t>İZMİR</t>
        </is>
      </c>
      <c>
        <v>TİRE</v>
      </c>
      <c>
        <is>
          <t>DM</t>
        </is>
      </c>
      <c>
        <v>GÖKÇEN DM 35-29-M00123_ASMALIK M12_2328948</v>
      </c>
      <c>
        <v>Plansız Kesinti / Müdahale</v>
      </c>
      <c>
        <v>Dağıtım-OG</v>
      </c>
      <c>
        <v>Uzun</v>
      </c>
      <c>
        <v>Şebeke işletmecisi</v>
      </c>
      <c>
        <v>Bildirimsiz</v>
      </c>
      <c>
        <is>
          <t>19.07.2023 10:22:00</t>
        </is>
      </c>
      <c>
        <is>
          <t>19.07.2023 10:35:50</t>
        </is>
      </c>
      <c>
        <v>0.230555555</v>
      </c>
      <c>
        <v>0</v>
      </c>
      <c>
        <v>4</v>
      </c>
      <c>
        <v>31</v>
      </c>
      <c>
        <v>266</v>
      </c>
      <c>
        <v>10</v>
      </c>
      <c>
        <v>63</v>
      </c>
      <c>
        <v>0</v>
      </c>
      <c>
        <v>0</v>
      </c>
      <c>
        <v>0</v>
      </c>
      <c>
        <v>0.8060782677743135</v>
      </c>
      <c>
        <v>71.59411479528276</v>
      </c>
      <c>
        <v>222.6603118258947</v>
      </c>
      <c>
        <v>37.899594080552774</v>
      </c>
      <c>
        <v>67.2391456833462</v>
      </c>
      <c>
        <v>0</v>
      </c>
      <c>
        <v>0</v>
      </c>
      <c>
        <v>400.1992446528507</v>
      </c>
    </row>
    <row>
      <c>
        <v>2613627</v>
      </c>
      <c>
        <v>1</v>
      </c>
      <c>
        <is>
          <t>İZMİR</t>
        </is>
      </c>
      <c>
        <v>URLA</v>
      </c>
      <c>
        <is>
          <t>OG Fideri</t>
        </is>
      </c>
      <c>
        <v>TR-136 TORASAN 35-19-L00136_DIREK TIPI TRAFO HUCRESI H01_2115829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19.07.2023 07:32:17</t>
        </is>
      </c>
      <c>
        <is>
          <t>19.07.2023 12:06:27</t>
        </is>
      </c>
      <c>
        <v>4.569444444</v>
      </c>
      <c>
        <v>0</v>
      </c>
      <c>
        <v>33</v>
      </c>
      <c>
        <v>0</v>
      </c>
      <c>
        <v>20</v>
      </c>
      <c>
        <v>0</v>
      </c>
      <c>
        <v>2</v>
      </c>
      <c>
        <v>0</v>
      </c>
      <c>
        <v>0</v>
      </c>
      <c>
        <v>0</v>
      </c>
      <c>
        <v>34.924836330158094</v>
      </c>
      <c>
        <v>0</v>
      </c>
      <c>
        <v>69.60666677986069</v>
      </c>
      <c>
        <v>0</v>
      </c>
      <c>
        <v>20.650930607574274</v>
      </c>
      <c>
        <v>0</v>
      </c>
      <c>
        <v>0</v>
      </c>
      <c>
        <v>125.18243371759306</v>
      </c>
    </row>
    <row>
      <c>
        <v>2613650</v>
      </c>
      <c>
        <v>1</v>
      </c>
      <c>
        <is>
          <t>MANİSA</t>
        </is>
      </c>
      <c>
        <v>ŞEHZADELER</v>
      </c>
      <c>
        <is>
          <t>KÖK</t>
        </is>
      </c>
      <c>
        <v>ÇINARLIKUYU KÖK 45-71-M00188_ÇINARLIKUYU TR-1 M02_72248739</v>
      </c>
      <c>
        <v>OG Fider Açması</v>
      </c>
      <c>
        <v>Dağıtım-OG</v>
      </c>
      <c>
        <v>Kısa</v>
      </c>
      <c>
        <v>Şebeke işletmecisi</v>
      </c>
      <c>
        <v>Bildirimsiz</v>
      </c>
      <c>
        <is>
          <t>19.07.2023 08:17:34</t>
        </is>
      </c>
      <c>
        <is>
          <t>19.07.2023 08:18:27</t>
        </is>
      </c>
      <c>
        <v>0.014722222</v>
      </c>
      <c>
        <v>9</v>
      </c>
      <c>
        <v>1484</v>
      </c>
      <c>
        <v>33</v>
      </c>
      <c>
        <v>83</v>
      </c>
      <c>
        <v>6</v>
      </c>
      <c>
        <v>126</v>
      </c>
      <c>
        <v>1</v>
      </c>
      <c>
        <v>0</v>
      </c>
      <c>
        <v>0.027491809197107503</v>
      </c>
      <c>
        <v>2.790877428920029</v>
      </c>
      <c>
        <v>1.823576769038599</v>
      </c>
      <c>
        <v>1.2402129817292877</v>
      </c>
      <c>
        <v>0.55308076393812</v>
      </c>
      <c>
        <v>0.9779690970596674</v>
      </c>
      <c>
        <v>0.03220376443251117</v>
      </c>
      <c>
        <v>0</v>
      </c>
      <c>
        <v>7.445412614315322</v>
      </c>
    </row>
    <row>
      <c>
        <v>2613707</v>
      </c>
      <c>
        <v>1</v>
      </c>
      <c>
        <is>
          <t>İZMİR</t>
        </is>
      </c>
      <c>
        <v>BAYRAKLI</v>
      </c>
      <c>
        <is>
          <t>OG Fideri</t>
        </is>
      </c>
      <c>
        <v>K-3696 35-02-K03696_TRAFO K03_2066236</v>
      </c>
      <c>
        <v>Şebeke Yenileme ve Kapasite Artışı Çalışması</v>
      </c>
      <c>
        <v>Dağıtım-OG</v>
      </c>
      <c>
        <v>Uzun</v>
      </c>
      <c>
        <v>Şebeke işletmecisi</v>
      </c>
      <c>
        <v>Bildirimli</v>
      </c>
      <c>
        <is>
          <t>19.07.2023 09:09:19</t>
        </is>
      </c>
      <c>
        <is>
          <t>19.07.2023 18:59:38</t>
        </is>
      </c>
      <c>
        <v>9.838611111</v>
      </c>
      <c>
        <v>0</v>
      </c>
      <c>
        <v>851</v>
      </c>
      <c>
        <v>0</v>
      </c>
      <c>
        <v>0</v>
      </c>
      <c>
        <v>0</v>
      </c>
      <c>
        <v>51</v>
      </c>
      <c>
        <v>0</v>
      </c>
      <c>
        <v>0</v>
      </c>
      <c>
        <v>0</v>
      </c>
      <c>
        <v>2361.6306679784343</v>
      </c>
      <c>
        <v>0</v>
      </c>
      <c>
        <v>0</v>
      </c>
      <c>
        <v>0</v>
      </c>
      <c>
        <v>856.7010417016453</v>
      </c>
      <c>
        <v>0</v>
      </c>
      <c>
        <v>0</v>
      </c>
      <c>
        <v>3218.3317096800797</v>
      </c>
    </row>
    <row>
      <c>
        <v>2614062</v>
      </c>
      <c>
        <v>1</v>
      </c>
      <c>
        <is>
          <t>İZMİR</t>
        </is>
      </c>
      <c>
        <v>TİRE</v>
      </c>
      <c>
        <is>
          <t>KÖK</t>
        </is>
      </c>
      <c>
        <v>KIZILCAAVLU KÖK 35-29-L00056_GÖKÇEN İM L08_72209627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19.07.2023 14:08:24</t>
        </is>
      </c>
      <c>
        <is>
          <t>19.07.2023 14:47:18</t>
        </is>
      </c>
      <c>
        <v>0.648333333</v>
      </c>
      <c>
        <v>2</v>
      </c>
      <c>
        <v>834</v>
      </c>
      <c>
        <v>132</v>
      </c>
      <c>
        <v>296</v>
      </c>
      <c>
        <v>17</v>
      </c>
      <c>
        <v>170</v>
      </c>
      <c>
        <v>0</v>
      </c>
      <c>
        <v>0</v>
      </c>
      <c>
        <v>0.5128750638510613</v>
      </c>
      <c>
        <v>148.34722984730396</v>
      </c>
      <c>
        <v>669.3377361359904</v>
      </c>
      <c>
        <v>583.4427431417314</v>
      </c>
      <c>
        <v>137.6952895713433</v>
      </c>
      <c>
        <v>122.04809938382537</v>
      </c>
      <c>
        <v>0</v>
      </c>
      <c>
        <v>0</v>
      </c>
      <c>
        <v>1661.3839731440453</v>
      </c>
    </row>
    <row>
      <c>
        <v>2614397</v>
      </c>
      <c>
        <v>1</v>
      </c>
      <c>
        <is>
          <t>İZMİR</t>
        </is>
      </c>
      <c>
        <v>DİKİLİ</v>
      </c>
      <c>
        <is>
          <t>AG Fideri</t>
        </is>
      </c>
      <c>
        <v>DİKİLİ TR-20 35-30-M00620_B_72341805_72341805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19.07.2023 20:12:59</t>
        </is>
      </c>
      <c>
        <is>
          <t>19.07.2023 20:46:48</t>
        </is>
      </c>
      <c>
        <v>0.563611111</v>
      </c>
      <c>
        <v>0</v>
      </c>
      <c>
        <v>155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21.12944409981912</v>
      </c>
      <c>
        <v>0</v>
      </c>
      <c>
        <v>0</v>
      </c>
      <c>
        <v>0</v>
      </c>
      <c>
        <v>0.09215548360765756</v>
      </c>
      <c>
        <v>0</v>
      </c>
      <c>
        <v>0</v>
      </c>
      <c>
        <v>21.22159958342678</v>
      </c>
    </row>
    <row>
      <c>
        <v>2613564</v>
      </c>
      <c>
        <v>1</v>
      </c>
      <c>
        <is>
          <t>MANİSA</t>
        </is>
      </c>
      <c>
        <v>SALİHLİ</v>
      </c>
      <c>
        <is>
          <t>Dağıtım Transformatörü</t>
        </is>
      </c>
      <c>
        <v>BAHÇECİK SAZLI TR-8 45-78-L00773_45-78-L00773_81386568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19.07.2023 01:11:03</t>
        </is>
      </c>
      <c>
        <is>
          <t>19.07.2023 01:46:50</t>
        </is>
      </c>
      <c>
        <v>0.596388888</v>
      </c>
      <c>
        <v>0</v>
      </c>
      <c>
        <v>25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1.4212045301461314</v>
      </c>
      <c>
        <v>0</v>
      </c>
      <c>
        <v>0.09982977603883822</v>
      </c>
      <c>
        <v>0</v>
      </c>
      <c>
        <v>0</v>
      </c>
      <c>
        <v>0</v>
      </c>
      <c>
        <v>0</v>
      </c>
      <c>
        <v>1.5210343061849696</v>
      </c>
    </row>
    <row>
      <c>
        <v>2614005</v>
      </c>
      <c>
        <v>1</v>
      </c>
      <c>
        <is>
          <t>İZMİR</t>
        </is>
      </c>
      <c>
        <v>DİKİLİ</v>
      </c>
      <c>
        <is>
          <t>Kullanıcı Bağlantı Hattı</t>
        </is>
      </c>
      <c>
        <v>TR-10 (M-710) 35-30-M00710_955296922_955296922</v>
      </c>
      <c>
        <v>AG Branşman Yeraltı Kablo Arızası</v>
      </c>
      <c>
        <v>Dağıtım-AG</v>
      </c>
      <c>
        <v>Uzun</v>
      </c>
      <c>
        <v>Şebeke işletmecisi</v>
      </c>
      <c>
        <v>Bildirimsiz</v>
      </c>
      <c>
        <is>
          <t>19.07.2023 13:22:00</t>
        </is>
      </c>
      <c>
        <is>
          <t>19.07.2023 16:24:57</t>
        </is>
      </c>
      <c>
        <v>3.049166666</v>
      </c>
      <c>
        <v>0</v>
      </c>
      <c>
        <v>20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13.698394269416141</v>
      </c>
      <c>
        <v>0</v>
      </c>
      <c>
        <v>0</v>
      </c>
      <c>
        <v>0</v>
      </c>
      <c>
        <v>0</v>
      </c>
      <c>
        <v>0</v>
      </c>
      <c>
        <v>0</v>
      </c>
      <c>
        <v>13.698394269416141</v>
      </c>
    </row>
    <row>
      <c>
        <v>2613956</v>
      </c>
      <c>
        <v>1</v>
      </c>
      <c>
        <is>
          <t>MANİSA</t>
        </is>
      </c>
      <c>
        <v>GÖRDES</v>
      </c>
      <c>
        <is>
          <t>AG Fideri</t>
        </is>
      </c>
      <c>
        <v>AKPINAR GÖKSU MAH. TR-1 45-75-M00077_D_56386992_56386992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19.07.2023 12:41:08</t>
        </is>
      </c>
      <c>
        <is>
          <t>19.07.2023 14:54:11</t>
        </is>
      </c>
      <c>
        <v>2.2175</v>
      </c>
      <c>
        <v>0</v>
      </c>
      <c>
        <v>2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0.26717042751834263</v>
      </c>
      <c>
        <v>0</v>
      </c>
      <c>
        <v>6.385854190872605</v>
      </c>
      <c>
        <v>0</v>
      </c>
      <c>
        <v>0</v>
      </c>
      <c>
        <v>0</v>
      </c>
      <c>
        <v>0</v>
      </c>
      <c>
        <v>6.653024618390948</v>
      </c>
    </row>
    <row>
      <c>
        <v>2614520</v>
      </c>
      <c>
        <v>1</v>
      </c>
      <c>
        <is>
          <t>İZMİR</t>
        </is>
      </c>
      <c>
        <v>KEMALPAŞA</v>
      </c>
      <c>
        <is>
          <t>AG Fideri</t>
        </is>
      </c>
      <c>
        <v>BAĞYURDU TR-1 35-27-L00403_B_56356473_56356473</v>
      </c>
      <c>
        <v>AG Pano Faz Sigorta Atığı</v>
      </c>
      <c>
        <v>Dağıtım-AG</v>
      </c>
      <c>
        <v>Uzun</v>
      </c>
      <c>
        <v>Şebeke işletmecisi</v>
      </c>
      <c>
        <v>Bildirimsiz</v>
      </c>
      <c>
        <is>
          <t>19.07.2023 23:33:53</t>
        </is>
      </c>
      <c>
        <is>
          <t>20.07.2023 01:17:44</t>
        </is>
      </c>
      <c>
        <v>1.730833333</v>
      </c>
      <c>
        <v>0</v>
      </c>
      <c>
        <v>24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6.545144783821398</v>
      </c>
      <c>
        <v>0</v>
      </c>
      <c>
        <v>0</v>
      </c>
      <c>
        <v>0</v>
      </c>
      <c>
        <v>0.22388535073358004</v>
      </c>
      <c>
        <v>0</v>
      </c>
      <c>
        <v>0</v>
      </c>
      <c>
        <v>6.769030134554978</v>
      </c>
    </row>
    <row>
      <c>
        <v>2614188</v>
      </c>
      <c>
        <v>1</v>
      </c>
      <c>
        <is>
          <t>MANİSA</t>
        </is>
      </c>
      <c>
        <v>TURGUTLU</v>
      </c>
      <c>
        <is>
          <t>KÖK</t>
        </is>
      </c>
      <c>
        <v>MADEN KÖK 45-83-M00128_ÇİZGİLİ GES M06_47316732</v>
      </c>
      <c>
        <v>Şebeke Bakım Çalışması</v>
      </c>
      <c>
        <v>Dağıtım-OG</v>
      </c>
      <c>
        <v>Uzun</v>
      </c>
      <c>
        <v>Şebeke işletmecisi</v>
      </c>
      <c>
        <v>Bildirimli</v>
      </c>
      <c>
        <is>
          <t>19.07.2023 16:29:18</t>
        </is>
      </c>
      <c>
        <is>
          <t>19.07.2023 18:05:00</t>
        </is>
      </c>
      <c>
        <v>1.595</v>
      </c>
      <c>
        <v>0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</row>
    <row>
      <c>
        <v>2613879</v>
      </c>
      <c>
        <v>1</v>
      </c>
      <c>
        <is>
          <t>MANİSA</t>
        </is>
      </c>
      <c>
        <v>AKHİSAR</v>
      </c>
      <c>
        <is>
          <t>DM</t>
        </is>
      </c>
      <c>
        <v>DAĞDERE DM 45-72-M00097_ÇITAK M05_2106082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19.07.2023 10:41:00</t>
        </is>
      </c>
      <c>
        <is>
          <t>19.07.2023 14:44:00</t>
        </is>
      </c>
      <c>
        <v>4.05</v>
      </c>
      <c>
        <v>3</v>
      </c>
      <c>
        <v>826</v>
      </c>
      <c>
        <v>4</v>
      </c>
      <c>
        <v>27</v>
      </c>
      <c>
        <v>3</v>
      </c>
      <c>
        <v>38</v>
      </c>
      <c>
        <v>0</v>
      </c>
      <c>
        <v>0</v>
      </c>
      <c>
        <v>2.8997444732</v>
      </c>
      <c>
        <v>293.73810283790465</v>
      </c>
      <c>
        <v>112.30753922804229</v>
      </c>
      <c>
        <v>50.118964055538825</v>
      </c>
      <c>
        <v>46.740251029007</v>
      </c>
      <c>
        <v>72.18803494449259</v>
      </c>
      <c>
        <v>0</v>
      </c>
      <c>
        <v>0</v>
      </c>
      <c>
        <v>577.9926365681854</v>
      </c>
    </row>
    <row>
      <c>
        <v>2614211</v>
      </c>
      <c>
        <v>1</v>
      </c>
      <c>
        <is>
          <t>İZMİR</t>
        </is>
      </c>
      <c>
        <v>TORBALI</v>
      </c>
      <c>
        <is>
          <t>Kullanıcı Bağlantı Hattı</t>
        </is>
      </c>
      <c>
        <v>DM-2/TR-25 35-26-M01353_956632127_956632127</v>
      </c>
      <c>
        <v>AG Branşman Yeraltı Kablo Arızası</v>
      </c>
      <c>
        <v>Dağıtım-AG</v>
      </c>
      <c>
        <v>Uzun</v>
      </c>
      <c>
        <v>Şebeke işletmecisi</v>
      </c>
      <c>
        <v>Bildirimsiz</v>
      </c>
      <c>
        <is>
          <t>19.07.2023 16:53:55</t>
        </is>
      </c>
      <c>
        <is>
          <t>19.07.2023 18:31:28</t>
        </is>
      </c>
      <c>
        <v>1.625833333</v>
      </c>
      <c>
        <v>0</v>
      </c>
      <c>
        <v>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1.916615931384224</v>
      </c>
      <c>
        <v>0</v>
      </c>
      <c>
        <v>0</v>
      </c>
      <c>
        <v>0</v>
      </c>
      <c>
        <v>0</v>
      </c>
      <c>
        <v>0</v>
      </c>
      <c>
        <v>0</v>
      </c>
      <c>
        <v>1.916615931384224</v>
      </c>
    </row>
    <row>
      <c>
        <v>2613693</v>
      </c>
      <c>
        <v>1</v>
      </c>
      <c>
        <is>
          <t>İZMİR</t>
        </is>
      </c>
      <c>
        <v>BEYDAĞ</v>
      </c>
      <c>
        <is>
          <t>DM</t>
        </is>
      </c>
      <c>
        <v>BEYDAĞ İM 35-32-A00001_YEŞİLKÖY L13_2049961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19.07.2023 08:59:45</t>
        </is>
      </c>
      <c>
        <is>
          <t>19.07.2023 09:09:25</t>
        </is>
      </c>
      <c>
        <v>0.161111111</v>
      </c>
      <c>
        <v>0</v>
      </c>
      <c>
        <v>137</v>
      </c>
      <c>
        <v>0</v>
      </c>
      <c>
        <v>57</v>
      </c>
      <c>
        <v>4</v>
      </c>
      <c>
        <v>65</v>
      </c>
      <c>
        <v>2</v>
      </c>
      <c>
        <v>0</v>
      </c>
      <c>
        <v>0</v>
      </c>
      <c>
        <v>5.910248593220774</v>
      </c>
      <c>
        <v>0</v>
      </c>
      <c>
        <v>23.485258449444387</v>
      </c>
      <c>
        <v>18.562341960539644</v>
      </c>
      <c>
        <v>11.669627252546823</v>
      </c>
      <c>
        <v>20.320067243937086</v>
      </c>
      <c>
        <v>0</v>
      </c>
      <c>
        <v>79.94754349968872</v>
      </c>
    </row>
    <row>
      <c>
        <v>2614019</v>
      </c>
      <c>
        <v>1</v>
      </c>
      <c>
        <is>
          <t>İZMİR</t>
        </is>
      </c>
      <c>
        <v>ÖDEMİŞ</v>
      </c>
      <c>
        <is>
          <t>OG Fideri</t>
        </is>
      </c>
      <c>
        <v>TR-146 35-15-M00146_TR-147 M01_66585688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19.07.2023 13:27:40</t>
        </is>
      </c>
      <c>
        <is>
          <t>19.07.2023 13:59:31</t>
        </is>
      </c>
      <c>
        <v>0.530833333</v>
      </c>
      <c>
        <v>0</v>
      </c>
      <c>
        <v>1072</v>
      </c>
      <c>
        <v>0</v>
      </c>
      <c>
        <v>40</v>
      </c>
      <c>
        <v>5</v>
      </c>
      <c>
        <v>80</v>
      </c>
      <c>
        <v>0</v>
      </c>
      <c>
        <v>0</v>
      </c>
      <c>
        <v>0</v>
      </c>
      <c>
        <v>128.7317639894667</v>
      </c>
      <c>
        <v>0</v>
      </c>
      <c>
        <v>58.12129900782566</v>
      </c>
      <c>
        <v>4.114363740558845</v>
      </c>
      <c>
        <v>27.72900461003985</v>
      </c>
      <c>
        <v>0</v>
      </c>
      <c>
        <v>0</v>
      </c>
      <c>
        <v>218.69643134789106</v>
      </c>
    </row>
    <row>
      <c>
        <v>2614065</v>
      </c>
      <c>
        <v>1</v>
      </c>
      <c>
        <is>
          <t>İZMİR</t>
        </is>
      </c>
      <c>
        <v>URLA</v>
      </c>
      <c>
        <is>
          <t>OG Fideri</t>
        </is>
      </c>
      <c>
        <v>ÖZBEK TR-5 35-19-M00235_DIREK TIPI TRAFO HUCRESI H01_2056912</v>
      </c>
      <c>
        <v>Manevra</v>
      </c>
      <c>
        <v>Dağıtım-OG</v>
      </c>
      <c>
        <v>Uzun</v>
      </c>
      <c>
        <v>Şebeke işletmecisi</v>
      </c>
      <c>
        <v>Bildirimsiz</v>
      </c>
      <c>
        <is>
          <t>19.07.2023 14:06:10</t>
        </is>
      </c>
      <c>
        <is>
          <t>19.07.2023 14:24:25</t>
        </is>
      </c>
      <c>
        <v>0.304166666</v>
      </c>
      <c>
        <v>0</v>
      </c>
      <c>
        <v>158</v>
      </c>
      <c>
        <v>0</v>
      </c>
      <c>
        <v>14</v>
      </c>
      <c>
        <v>0</v>
      </c>
      <c>
        <v>13</v>
      </c>
      <c>
        <v>0</v>
      </c>
      <c>
        <v>0</v>
      </c>
      <c>
        <v>0</v>
      </c>
      <c>
        <v>12.01686695883515</v>
      </c>
      <c>
        <v>0</v>
      </c>
      <c>
        <v>0.9821863460393612</v>
      </c>
      <c>
        <v>0</v>
      </c>
      <c>
        <v>1.9252545139671695</v>
      </c>
      <c>
        <v>0</v>
      </c>
      <c>
        <v>0</v>
      </c>
      <c>
        <v>14.924307818841681</v>
      </c>
    </row>
    <row>
      <c>
        <v>2614311</v>
      </c>
      <c>
        <v>1</v>
      </c>
      <c>
        <is>
          <t>İZMİR</t>
        </is>
      </c>
      <c>
        <v>BERGAMA</v>
      </c>
      <c>
        <is>
          <t>OG Fideri</t>
        </is>
      </c>
      <c>
        <v>ZAĞNOS TR-1 35-16-M00143_DIREK TIPI TRAFO HUCRESI H01_2039677</v>
      </c>
      <c>
        <v>OG Trafo Kademe Ayarı</v>
      </c>
      <c>
        <v>Dağıtım-OG</v>
      </c>
      <c>
        <v>Uzun</v>
      </c>
      <c>
        <v>Şebeke işletmecisi</v>
      </c>
      <c>
        <v>Bildirimsiz</v>
      </c>
      <c>
        <is>
          <t>19.07.2023 18:41:36</t>
        </is>
      </c>
      <c>
        <is>
          <t>19.07.2023 19:33:23</t>
        </is>
      </c>
      <c>
        <v>0.863055555</v>
      </c>
      <c>
        <v>0</v>
      </c>
      <c>
        <v>50</v>
      </c>
      <c>
        <v>0</v>
      </c>
      <c>
        <v>17</v>
      </c>
      <c>
        <v>0</v>
      </c>
      <c>
        <v>7</v>
      </c>
      <c>
        <v>0</v>
      </c>
      <c>
        <v>0</v>
      </c>
      <c>
        <v>0</v>
      </c>
      <c>
        <v>8.38998006288564</v>
      </c>
      <c>
        <v>0</v>
      </c>
      <c>
        <v>33.23482145443421</v>
      </c>
      <c>
        <v>0</v>
      </c>
      <c>
        <v>5.107205636592416</v>
      </c>
      <c>
        <v>0</v>
      </c>
      <c>
        <v>0</v>
      </c>
      <c>
        <v>46.73200715391227</v>
      </c>
    </row>
    <row>
      <c>
        <v>2613647</v>
      </c>
      <c>
        <v>1</v>
      </c>
      <c>
        <is>
          <t>İZMİR</t>
        </is>
      </c>
      <c>
        <v>TORBALI</v>
      </c>
      <c>
        <is>
          <t>Kullanıcı Bağlantı Hattı</t>
        </is>
      </c>
      <c>
        <v>ÖZBEY TR-3 35-26-L00415_956602712_956602712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19.07.2023 08:01:09</t>
        </is>
      </c>
      <c>
        <is>
          <t>19.07.2023 09:46:06</t>
        </is>
      </c>
      <c>
        <v>1.749166666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0.13957229196186743</v>
      </c>
      <c>
        <v>0</v>
      </c>
      <c>
        <v>0</v>
      </c>
      <c>
        <v>0</v>
      </c>
      <c>
        <v>0</v>
      </c>
      <c>
        <v>0</v>
      </c>
      <c>
        <v>0</v>
      </c>
      <c>
        <v>0.13957229196186743</v>
      </c>
    </row>
    <row>
      <c>
        <v>2614088</v>
      </c>
      <c>
        <v>1</v>
      </c>
      <c>
        <is>
          <t>İZMİR</t>
        </is>
      </c>
      <c>
        <v>ÇEŞME</v>
      </c>
      <c>
        <is>
          <t>Kullanıcı Bağlantı Hattı</t>
        </is>
      </c>
      <c>
        <v>L-284 İMAMOĞLU TRAFO 35-18-L00284_950456996_950456996</v>
      </c>
      <c>
        <v>AG Branşman Yeraltı Kablo Arızası</v>
      </c>
      <c>
        <v>Dağıtım-AG</v>
      </c>
      <c>
        <v>Uzun</v>
      </c>
      <c>
        <v>Şebeke işletmecisi</v>
      </c>
      <c>
        <v>Bildirimsiz</v>
      </c>
      <c>
        <is>
          <t>19.07.2023 14:19:25</t>
        </is>
      </c>
      <c>
        <is>
          <t>19.07.2023 17:34:39</t>
        </is>
      </c>
      <c>
        <v>3.253888888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1.47199117325673</v>
      </c>
      <c>
        <v>0</v>
      </c>
      <c>
        <v>0</v>
      </c>
      <c>
        <v>0</v>
      </c>
      <c>
        <v>0</v>
      </c>
      <c>
        <v>0</v>
      </c>
      <c>
        <v>0</v>
      </c>
      <c>
        <v>1.47199117325673</v>
      </c>
    </row>
    <row>
      <c>
        <v>2614420</v>
      </c>
      <c>
        <v>1</v>
      </c>
      <c>
        <is>
          <t>İZMİR</t>
        </is>
      </c>
      <c>
        <v>KARŞIYAKA</v>
      </c>
      <c>
        <is>
          <t>Kullanıcı Bağlantı Hattı</t>
        </is>
      </c>
      <c>
        <v>K-55 35-04-K00055_913271733_913271733</v>
      </c>
      <c>
        <v>AG Box / Sdk Abone Çıkış Sigorta Atığı</v>
      </c>
      <c>
        <v>Dağıtım-AG</v>
      </c>
      <c>
        <v>Uzun</v>
      </c>
      <c>
        <v>Şebeke işletmecisi</v>
      </c>
      <c>
        <v>Bildirimsiz</v>
      </c>
      <c>
        <is>
          <t>19.07.2023 20:31:29</t>
        </is>
      </c>
      <c>
        <is>
          <t>19.07.2023 21:56:26</t>
        </is>
      </c>
      <c>
        <v>1.415833333</v>
      </c>
      <c>
        <v>0</v>
      </c>
      <c>
        <v>11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5.546825530571592</v>
      </c>
      <c>
        <v>0</v>
      </c>
      <c>
        <v>0</v>
      </c>
      <c>
        <v>0</v>
      </c>
      <c>
        <v>0</v>
      </c>
      <c>
        <v>0</v>
      </c>
      <c>
        <v>0</v>
      </c>
      <c>
        <v>5.546825530571592</v>
      </c>
    </row>
    <row>
      <c>
        <v>2613873</v>
      </c>
      <c>
        <v>1</v>
      </c>
      <c>
        <is>
          <t>MANİSA</t>
        </is>
      </c>
      <c>
        <v>DEMİRCİ</v>
      </c>
      <c>
        <is>
          <t>Dağıtım Transformatörü</t>
        </is>
      </c>
      <c>
        <v>DEMİRCİ MAH. TR-5D 45-74-M00154_45-74-M00154_2374371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19.07.2023 11:12:34</t>
        </is>
      </c>
      <c>
        <is>
          <t>19.07.2023 11:38:22</t>
        </is>
      </c>
      <c>
        <v>0.43</v>
      </c>
      <c>
        <v>0</v>
      </c>
      <c>
        <v>13</v>
      </c>
      <c>
        <v>0</v>
      </c>
      <c>
        <v>11</v>
      </c>
      <c>
        <v>0</v>
      </c>
      <c>
        <v>6</v>
      </c>
      <c>
        <v>0</v>
      </c>
      <c>
        <v>0</v>
      </c>
      <c>
        <v>0</v>
      </c>
      <c>
        <v>0.820416113209836</v>
      </c>
      <c>
        <v>0</v>
      </c>
      <c>
        <v>1.2199769841623314</v>
      </c>
      <c>
        <v>0</v>
      </c>
      <c>
        <v>2.8538021165956167</v>
      </c>
      <c>
        <v>0</v>
      </c>
      <c>
        <v>0</v>
      </c>
      <c>
        <v>4.894195213967784</v>
      </c>
    </row>
    <row>
      <c>
        <v>2614480</v>
      </c>
      <c>
        <v>1</v>
      </c>
      <c>
        <is>
          <t>MANİSA</t>
        </is>
      </c>
      <c>
        <v>SALİHLİ</v>
      </c>
      <c>
        <is>
          <t>AG Fideri</t>
        </is>
      </c>
      <c>
        <v>TR-15 45-78-L00015_A_91317761_91317761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19.07.2023 22:16:26</t>
        </is>
      </c>
      <c>
        <is>
          <t>20.07.2023 01:01:45</t>
        </is>
      </c>
      <c>
        <v>2.755277777</v>
      </c>
      <c>
        <v>0</v>
      </c>
      <c>
        <v>0</v>
      </c>
      <c>
        <v>0</v>
      </c>
      <c>
        <v>0</v>
      </c>
      <c>
        <v>0</v>
      </c>
      <c>
        <v>55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60.930748854745296</v>
      </c>
      <c>
        <v>0</v>
      </c>
      <c>
        <v>5.261106403399926</v>
      </c>
      <c>
        <v>66.19185525814522</v>
      </c>
    </row>
    <row>
      <c>
        <v>2613833</v>
      </c>
      <c>
        <v>1</v>
      </c>
      <c>
        <is>
          <t>İZMİR</t>
        </is>
      </c>
      <c>
        <v>BAYRAKLI</v>
      </c>
      <c>
        <is>
          <t>Kullanıcı Bağlantı Hattı</t>
        </is>
      </c>
      <c>
        <v>K-941 35-02-K00941_913347257_913347257</v>
      </c>
      <c>
        <v>AG Branşman Yeraltı Kablo Arızası</v>
      </c>
      <c>
        <v>Dağıtım-AG</v>
      </c>
      <c>
        <v>Uzun</v>
      </c>
      <c>
        <v>Şebeke işletmecisi</v>
      </c>
      <c>
        <v>Bildirimsiz</v>
      </c>
      <c>
        <is>
          <t>19.07.2023 10:49:38</t>
        </is>
      </c>
      <c>
        <is>
          <t>19.07.2023 12:45:14</t>
        </is>
      </c>
      <c>
        <v>1.926666666</v>
      </c>
      <c>
        <v>0</v>
      </c>
      <c>
        <v>5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2.918480663606356</v>
      </c>
      <c>
        <v>0</v>
      </c>
      <c>
        <v>0</v>
      </c>
      <c>
        <v>0</v>
      </c>
      <c>
        <v>0</v>
      </c>
      <c>
        <v>0</v>
      </c>
      <c>
        <v>0</v>
      </c>
      <c>
        <v>2.918480663606356</v>
      </c>
    </row>
    <row>
      <c>
        <v>2613773</v>
      </c>
      <c>
        <v>1</v>
      </c>
      <c>
        <is>
          <t>İZMİR</t>
        </is>
      </c>
      <c>
        <v>BAYINDIR</v>
      </c>
      <c>
        <is>
          <t>AG Fideri</t>
        </is>
      </c>
      <c>
        <v>HASKÖY TR-3 35-20-L00208_A_56373405_56373405</v>
      </c>
      <c>
        <v>AG Pano Faz Sigorta Atığı</v>
      </c>
      <c>
        <v>Dağıtım-AG</v>
      </c>
      <c>
        <v>Uzun</v>
      </c>
      <c>
        <v>Şebeke işletmecisi</v>
      </c>
      <c>
        <v>Bildirimsiz</v>
      </c>
      <c>
        <is>
          <t>19.07.2023 10:01:02</t>
        </is>
      </c>
      <c>
        <is>
          <t>19.07.2023 11:46:52</t>
        </is>
      </c>
      <c>
        <v>1.763888888</v>
      </c>
      <c>
        <v>0</v>
      </c>
      <c>
        <v>14</v>
      </c>
      <c>
        <v>0</v>
      </c>
      <c>
        <v>1</v>
      </c>
      <c>
        <v>0</v>
      </c>
      <c>
        <v>13</v>
      </c>
      <c>
        <v>0</v>
      </c>
      <c>
        <v>0</v>
      </c>
      <c>
        <v>0</v>
      </c>
      <c>
        <v>12.854964957156149</v>
      </c>
      <c>
        <v>0</v>
      </c>
      <c>
        <v>0</v>
      </c>
      <c>
        <v>0</v>
      </c>
      <c>
        <v>20.84872197193228</v>
      </c>
      <c>
        <v>0</v>
      </c>
      <c>
        <v>0</v>
      </c>
      <c>
        <v>33.703686929088434</v>
      </c>
    </row>
    <row>
      <c>
        <v>2613939</v>
      </c>
      <c>
        <v>1</v>
      </c>
      <c>
        <is>
          <t>İZMİR</t>
        </is>
      </c>
      <c>
        <v>KARABAĞLAR</v>
      </c>
      <c>
        <is>
          <t>Kullanıcı Bağlantı Hattı</t>
        </is>
      </c>
      <c>
        <v>K-655 35-01-K00655_911620210_911620210</v>
      </c>
      <c>
        <v>Üçüncü Şahısların Vermiş Olduğu Hasarlar</v>
      </c>
      <c>
        <v>Dağıtım-AG</v>
      </c>
      <c>
        <v>Uzun</v>
      </c>
      <c>
        <v>Dışsal</v>
      </c>
      <c>
        <v>Bildirimsiz</v>
      </c>
      <c>
        <is>
          <t>19.07.2023 12:25:16</t>
        </is>
      </c>
      <c>
        <is>
          <t>19.07.2023 13:19:29</t>
        </is>
      </c>
      <c>
        <v>0.903611111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0.8315877283570892</v>
      </c>
      <c>
        <v>0</v>
      </c>
      <c>
        <v>0</v>
      </c>
      <c>
        <v>0</v>
      </c>
      <c>
        <v>0</v>
      </c>
      <c>
        <v>0</v>
      </c>
      <c>
        <v>0</v>
      </c>
      <c>
        <v>0.8315877283570892</v>
      </c>
    </row>
    <row>
      <c>
        <v>2614437</v>
      </c>
      <c>
        <v>1</v>
      </c>
      <c>
        <is>
          <t>İZMİR</t>
        </is>
      </c>
      <c>
        <v>KONAK</v>
      </c>
      <c>
        <is>
          <t>Kullanıcı Bağlantı Hattı</t>
        </is>
      </c>
      <c>
        <v>K-4871 35-01-K04871_960891881_960891881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19.07.2023 20:54:06</t>
        </is>
      </c>
      <c>
        <is>
          <t>19.07.2023 21:31:25</t>
        </is>
      </c>
      <c>
        <v>0.621944444</v>
      </c>
      <c>
        <v>0</v>
      </c>
      <c>
        <v>0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0.961224082735</v>
      </c>
      <c>
        <v>0</v>
      </c>
      <c>
        <v>0</v>
      </c>
      <c>
        <v>0.961224082735</v>
      </c>
    </row>
    <row>
      <c>
        <v>2614271</v>
      </c>
      <c>
        <v>1</v>
      </c>
      <c>
        <is>
          <t>İZMİR</t>
        </is>
      </c>
      <c>
        <v>TİRE</v>
      </c>
      <c>
        <is>
          <t>Dağıtım Transformatörü</t>
        </is>
      </c>
      <c>
        <v>HİSARLIK YUVALI TR-3 35-29-L00211_35-29-L00211_2371213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19.07.2023 18:00:10</t>
        </is>
      </c>
      <c>
        <is>
          <t>19.07.2023 19:15:18</t>
        </is>
      </c>
      <c>
        <v>1.252222222</v>
      </c>
      <c>
        <v>0</v>
      </c>
      <c>
        <v>36</v>
      </c>
      <c>
        <v>0</v>
      </c>
      <c>
        <v>6</v>
      </c>
      <c>
        <v>0</v>
      </c>
      <c>
        <v>8</v>
      </c>
      <c>
        <v>0</v>
      </c>
      <c>
        <v>0</v>
      </c>
      <c>
        <v>0</v>
      </c>
      <c>
        <v>14.63637314852426</v>
      </c>
      <c>
        <v>0</v>
      </c>
      <c>
        <v>1.6745430296123354</v>
      </c>
      <c>
        <v>0</v>
      </c>
      <c>
        <v>5.6292460503053885</v>
      </c>
      <c>
        <v>0</v>
      </c>
      <c>
        <v>0</v>
      </c>
      <c>
        <v>21.940162228441984</v>
      </c>
    </row>
    <row>
      <c>
        <v>2614065</v>
      </c>
      <c>
        <v>2</v>
      </c>
      <c>
        <is>
          <t>İZMİR</t>
        </is>
      </c>
      <c>
        <v>URLA</v>
      </c>
      <c>
        <is>
          <t>DM</t>
        </is>
      </c>
      <c>
        <v>ÖZBEK DM (TR-315) 35-19-M00044_AKKUM M06_72140386</v>
      </c>
      <c>
        <v>OG Ayırıcı Arızası</v>
      </c>
      <c>
        <v>Dağıtım-OG</v>
      </c>
      <c>
        <v>Uzun</v>
      </c>
      <c>
        <v>Şebeke işletmecisi</v>
      </c>
      <c>
        <v>Bildirimsiz</v>
      </c>
      <c>
        <is>
          <t>19.07.2023 14:24:25</t>
        </is>
      </c>
      <c>
        <is>
          <t>19.07.2023 15:26:37</t>
        </is>
      </c>
      <c>
        <v>1.036666666</v>
      </c>
      <c>
        <v>2</v>
      </c>
      <c>
        <v>990</v>
      </c>
      <c>
        <v>1</v>
      </c>
      <c>
        <v>32</v>
      </c>
      <c>
        <v>5</v>
      </c>
      <c>
        <v>75</v>
      </c>
      <c>
        <v>0</v>
      </c>
      <c>
        <v>0</v>
      </c>
      <c>
        <v>43.904005055986424</v>
      </c>
      <c>
        <v>268.59249410514053</v>
      </c>
      <c>
        <v>0.14012912671682518</v>
      </c>
      <c>
        <v>10.510826032622127</v>
      </c>
      <c>
        <v>13.50803980841545</v>
      </c>
      <c>
        <v>155.16175643405143</v>
      </c>
      <c>
        <v>0</v>
      </c>
      <c>
        <v>0</v>
      </c>
      <c>
        <v>491.81725056293277</v>
      </c>
    </row>
    <row>
      <c>
        <v>2614414</v>
      </c>
      <c>
        <v>1</v>
      </c>
      <c>
        <is>
          <t>MANİSA</t>
        </is>
      </c>
      <c>
        <v>AKHİSAR</v>
      </c>
      <c>
        <is>
          <t>Kullanıcı Bağlantı Hattı</t>
        </is>
      </c>
      <c>
        <v>AKSELENDİ TR-8 45-72-L00838_956491974_956491974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19.07.2023 20:24:24</t>
        </is>
      </c>
      <c>
        <is>
          <t>19.07.2023 23:05:33</t>
        </is>
      </c>
      <c>
        <v>2.685833333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0.5984200444129606</v>
      </c>
      <c>
        <v>0</v>
      </c>
      <c>
        <v>0</v>
      </c>
      <c>
        <v>0</v>
      </c>
      <c>
        <v>0</v>
      </c>
      <c>
        <v>0</v>
      </c>
      <c>
        <v>0</v>
      </c>
      <c>
        <v>0.5984200444129606</v>
      </c>
    </row>
    <row>
      <c>
        <v>2613630</v>
      </c>
      <c>
        <v>1</v>
      </c>
      <c>
        <is>
          <t>İZMİR</t>
        </is>
      </c>
      <c>
        <v>SELÇUK</v>
      </c>
      <c>
        <is>
          <t>DM</t>
        </is>
      </c>
      <c>
        <v>BELEVİ İM 35-13-A00002_BELEVİ ŞEHİR-1 L03_2313340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19.07.2023 07:41:20</t>
        </is>
      </c>
      <c>
        <is>
          <t>19.07.2023 08:42:37</t>
        </is>
      </c>
      <c>
        <v>1.021388888</v>
      </c>
      <c>
        <v>0</v>
      </c>
      <c>
        <v>40</v>
      </c>
      <c>
        <v>0</v>
      </c>
      <c>
        <v>8</v>
      </c>
      <c>
        <v>0</v>
      </c>
      <c>
        <v>7</v>
      </c>
      <c>
        <v>0</v>
      </c>
      <c>
        <v>0</v>
      </c>
      <c>
        <v>0</v>
      </c>
      <c>
        <v>9.159239909009322</v>
      </c>
      <c>
        <v>0</v>
      </c>
      <c>
        <v>5.162741122028136</v>
      </c>
      <c>
        <v>0</v>
      </c>
      <c>
        <v>4.205301116411112</v>
      </c>
      <c>
        <v>0</v>
      </c>
      <c>
        <v>0</v>
      </c>
      <c>
        <v>18.52728214744857</v>
      </c>
    </row>
    <row>
      <c>
        <v>2614294</v>
      </c>
      <c>
        <v>1</v>
      </c>
      <c>
        <is>
          <t>İZMİR</t>
        </is>
      </c>
      <c>
        <v>ÇİĞLİ</v>
      </c>
      <c>
        <is>
          <t>Kullanıcı Bağlantı Hattı</t>
        </is>
      </c>
      <c>
        <v>M-2547 35-09-M02547_97705331_97705331</v>
      </c>
      <c>
        <v>AG Box / Sdk Abone Çıkış Sigorta Atığı</v>
      </c>
      <c>
        <v>Dağıtım-AG</v>
      </c>
      <c>
        <v>Uzun</v>
      </c>
      <c>
        <v>Şebeke işletmecisi</v>
      </c>
      <c>
        <v>Bildirimsiz</v>
      </c>
      <c>
        <is>
          <t>19.07.2023 18:20:38</t>
        </is>
      </c>
      <c>
        <is>
          <t>19.07.2023 20:14:44</t>
        </is>
      </c>
      <c>
        <v>1.901666666</v>
      </c>
      <c>
        <v>0</v>
      </c>
      <c>
        <v>0</v>
      </c>
      <c>
        <v>0</v>
      </c>
      <c>
        <v>0</v>
      </c>
      <c>
        <v>0</v>
      </c>
      <c>
        <v>6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8.125358457087199</v>
      </c>
      <c>
        <v>0</v>
      </c>
      <c>
        <v>7.730933688592818</v>
      </c>
      <c>
        <v>15.856292145680015</v>
      </c>
    </row>
    <row>
      <c>
        <v>2614457</v>
      </c>
      <c>
        <v>1</v>
      </c>
      <c>
        <is>
          <t>İZMİR</t>
        </is>
      </c>
      <c>
        <v>ÇEŞME</v>
      </c>
      <c>
        <is>
          <t>Kullanıcı Bağlantı Hattı</t>
        </is>
      </c>
      <c>
        <v>L-425 BELLONA KABİN 35-18-L00425_950447053_950447053</v>
      </c>
      <c>
        <v>AG Branşman Yeraltı Kablo Arızası</v>
      </c>
      <c>
        <v>Dağıtım-AG</v>
      </c>
      <c>
        <v>Uzun</v>
      </c>
      <c>
        <v>Şebeke işletmecisi</v>
      </c>
      <c>
        <v>Bildirimsiz</v>
      </c>
      <c>
        <is>
          <t>19.07.2023 21:21:57</t>
        </is>
      </c>
      <c>
        <is>
          <t>20.07.2023 00:12:23</t>
        </is>
      </c>
      <c>
        <v>2.840555555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0.07894507944130005</v>
      </c>
      <c>
        <v>0</v>
      </c>
      <c>
        <v>0</v>
      </c>
      <c>
        <v>0</v>
      </c>
      <c>
        <v>0</v>
      </c>
      <c>
        <v>0</v>
      </c>
      <c>
        <v>0</v>
      </c>
      <c>
        <v>0.07894507944130005</v>
      </c>
    </row>
    <row>
      <c>
        <v>2614314</v>
      </c>
      <c>
        <v>1</v>
      </c>
      <c>
        <is>
          <t>İZMİR</t>
        </is>
      </c>
      <c>
        <v>BAYINDIR</v>
      </c>
      <c>
        <is>
          <t>AG Fideri</t>
        </is>
      </c>
      <c>
        <v>HASKÖY TR-1 35-20-L00206_A_56382561_56382561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19.07.2023 18:40:32</t>
        </is>
      </c>
      <c>
        <is>
          <t>19.07.2023 20:26:30</t>
        </is>
      </c>
      <c>
        <v>1.766111111</v>
      </c>
      <c>
        <v>0</v>
      </c>
      <c>
        <v>32</v>
      </c>
      <c>
        <v>0</v>
      </c>
      <c>
        <v>7</v>
      </c>
      <c>
        <v>0</v>
      </c>
      <c>
        <v>7</v>
      </c>
      <c>
        <v>0</v>
      </c>
      <c>
        <v>0</v>
      </c>
      <c>
        <v>0</v>
      </c>
      <c>
        <v>28.48845845550486</v>
      </c>
      <c>
        <v>0</v>
      </c>
      <c>
        <v>78.92843834323814</v>
      </c>
      <c>
        <v>0</v>
      </c>
      <c>
        <v>31.281355473789418</v>
      </c>
      <c>
        <v>0</v>
      </c>
      <c>
        <v>0</v>
      </c>
      <c>
        <v>138.69825227253241</v>
      </c>
    </row>
    <row>
      <c>
        <v>2614337</v>
      </c>
      <c>
        <v>1</v>
      </c>
      <c>
        <is>
          <t>MANİSA</t>
        </is>
      </c>
      <c>
        <v>TURGUTLU</v>
      </c>
      <c>
        <is>
          <t>DM</t>
        </is>
      </c>
      <c>
        <v>TR-1/11 45-83-M00011_BAĞYURDU TM M014_83843010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19.07.2023 19:05:35</t>
        </is>
      </c>
      <c>
        <is>
          <t>19.07.2023 20:46:41</t>
        </is>
      </c>
      <c>
        <v>1.685</v>
      </c>
      <c>
        <v>1</v>
      </c>
      <c>
        <v>493</v>
      </c>
      <c>
        <v>0</v>
      </c>
      <c>
        <v>4</v>
      </c>
      <c>
        <v>16</v>
      </c>
      <c>
        <v>19</v>
      </c>
      <c>
        <v>12</v>
      </c>
      <c>
        <v>0</v>
      </c>
      <c>
        <v>0.45771568011166663</v>
      </c>
      <c>
        <v>339.8946021640083</v>
      </c>
      <c>
        <v>0</v>
      </c>
      <c>
        <v>7.980369904095094</v>
      </c>
      <c>
        <v>460.46826265321704</v>
      </c>
      <c>
        <v>57.36009893540918</v>
      </c>
      <c>
        <v>2347.6382012975914</v>
      </c>
      <c>
        <v>0</v>
      </c>
      <c>
        <v>3213.7992506344326</v>
      </c>
    </row>
    <row>
      <c>
        <v>2613796</v>
      </c>
      <c>
        <v>1</v>
      </c>
      <c>
        <is>
          <t>İZMİR</t>
        </is>
      </c>
      <c>
        <v>BERGAMA</v>
      </c>
      <c>
        <is>
          <t>Kullanıcı Bağlantı Hattı</t>
        </is>
      </c>
      <c>
        <v>TR-8 35-16-L00008_953315428_953315428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19.07.2023 10:19:11</t>
        </is>
      </c>
      <c>
        <is>
          <t>19.07.2023 11:07:49</t>
        </is>
      </c>
      <c>
        <v>0.810555555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0.2433974546433208</v>
      </c>
      <c>
        <v>0</v>
      </c>
      <c>
        <v>0</v>
      </c>
      <c>
        <v>0</v>
      </c>
      <c>
        <v>0</v>
      </c>
      <c>
        <v>0</v>
      </c>
      <c>
        <v>0</v>
      </c>
      <c>
        <v>0.2433974546433208</v>
      </c>
    </row>
    <row>
      <c>
        <v>2614145</v>
      </c>
      <c>
        <v>1</v>
      </c>
      <c>
        <is>
          <t>İZMİR</t>
        </is>
      </c>
      <c>
        <v>TORBALI</v>
      </c>
      <c>
        <is>
          <t>KÖK</t>
        </is>
      </c>
      <c>
        <v>ÇAPAK KÖK 35-26-M00435_DAĞKIZILCA-2 ÇIKIŞ M05_66033222</v>
      </c>
      <c>
        <v>Manevra</v>
      </c>
      <c>
        <v>Dağıtım-OG</v>
      </c>
      <c>
        <v>Uzun</v>
      </c>
      <c>
        <v>Şebeke işletmecisi</v>
      </c>
      <c>
        <v>Bildirimli</v>
      </c>
      <c>
        <is>
          <t>19.07.2023 15:40:16</t>
        </is>
      </c>
      <c>
        <is>
          <t>19.07.2023 16:02:39</t>
        </is>
      </c>
      <c>
        <v>0.373055555</v>
      </c>
      <c>
        <v>22</v>
      </c>
      <c>
        <v>2374</v>
      </c>
      <c>
        <v>35</v>
      </c>
      <c>
        <v>188</v>
      </c>
      <c>
        <v>64</v>
      </c>
      <c>
        <v>740</v>
      </c>
      <c>
        <v>6</v>
      </c>
      <c>
        <v>1</v>
      </c>
      <c>
        <v>6.965455118213056</v>
      </c>
      <c>
        <v>158.00094325718467</v>
      </c>
      <c>
        <v>71.7944546527721</v>
      </c>
      <c>
        <v>47.69902329651696</v>
      </c>
      <c>
        <v>117.11656151380757</v>
      </c>
      <c>
        <v>195.56375719069803</v>
      </c>
      <c>
        <v>165.60582572683313</v>
      </c>
      <c>
        <v>9.867233853085168</v>
      </c>
      <c>
        <v>772.6132546091108</v>
      </c>
    </row>
    <row>
      <c>
        <v>2614394</v>
      </c>
      <c>
        <v>1</v>
      </c>
      <c>
        <is>
          <t>İZMİR</t>
        </is>
      </c>
      <c>
        <v>BUCA</v>
      </c>
      <c>
        <is>
          <t>Dağıtım Transformatörü</t>
        </is>
      </c>
      <c>
        <v>M-2316 KARAAĞAÇ TR-6 35-03-M02316_35-03-M02316_2373248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19.07.2023 20:05:31</t>
        </is>
      </c>
      <c>
        <is>
          <t>19.07.2023 21:31:48</t>
        </is>
      </c>
      <c>
        <v>1.438055555</v>
      </c>
      <c>
        <v>0</v>
      </c>
      <c>
        <v>27</v>
      </c>
      <c>
        <v>0</v>
      </c>
      <c>
        <v>18</v>
      </c>
      <c>
        <v>0</v>
      </c>
      <c>
        <v>7</v>
      </c>
      <c>
        <v>0</v>
      </c>
      <c>
        <v>0</v>
      </c>
      <c>
        <v>0</v>
      </c>
      <c>
        <v>17.186211443988867</v>
      </c>
      <c>
        <v>0</v>
      </c>
      <c>
        <v>96.21365632516184</v>
      </c>
      <c>
        <v>0</v>
      </c>
      <c>
        <v>14.258276139398594</v>
      </c>
      <c>
        <v>0</v>
      </c>
      <c>
        <v>0</v>
      </c>
      <c>
        <v>127.65814390854929</v>
      </c>
    </row>
    <row>
      <c>
        <v>2614500</v>
      </c>
      <c>
        <v>1</v>
      </c>
      <c>
        <is>
          <t>İZMİR</t>
        </is>
      </c>
      <c>
        <v>KINIK</v>
      </c>
      <c>
        <is>
          <t>Dağıtım Transformatörü</t>
        </is>
      </c>
      <c>
        <v>ALANLAR TR-2 35-24-M00066_35-24-M00066_2376350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19.07.2023 22:58:58</t>
        </is>
      </c>
      <c>
        <is>
          <t>19.07.2023 23:41:41</t>
        </is>
      </c>
      <c>
        <v>0.711944444</v>
      </c>
      <c>
        <v>0</v>
      </c>
      <c>
        <v>0</v>
      </c>
      <c>
        <v>0</v>
      </c>
      <c>
        <v>24</v>
      </c>
      <c>
        <v>0</v>
      </c>
      <c>
        <v>9</v>
      </c>
      <c>
        <v>0</v>
      </c>
      <c>
        <v>0</v>
      </c>
      <c>
        <v>0</v>
      </c>
      <c>
        <v>0</v>
      </c>
      <c>
        <v>0</v>
      </c>
      <c>
        <v>62.006105184683605</v>
      </c>
      <c>
        <v>0</v>
      </c>
      <c>
        <v>7.713453667476411</v>
      </c>
      <c>
        <v>0</v>
      </c>
      <c>
        <v>0</v>
      </c>
      <c>
        <v>69.71955885216002</v>
      </c>
    </row>
    <row>
      <c>
        <v>2614251</v>
      </c>
      <c>
        <v>1</v>
      </c>
      <c>
        <is>
          <t>İZMİR</t>
        </is>
      </c>
      <c>
        <v>MENDERES</v>
      </c>
      <c>
        <is>
          <t>OG Fideri</t>
        </is>
      </c>
      <c>
        <v>DM-3/TR-14 35-22-M00820_TR-24-25-26-27 ÇIKIŞI M04_53079036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19.07.2023 17:39:40</t>
        </is>
      </c>
      <c>
        <is>
          <t>19.07.2023 18:14:59</t>
        </is>
      </c>
      <c>
        <v>0.588611111</v>
      </c>
      <c>
        <v>0</v>
      </c>
      <c>
        <v>1593</v>
      </c>
      <c>
        <v>0</v>
      </c>
      <c>
        <v>4</v>
      </c>
      <c>
        <v>0</v>
      </c>
      <c>
        <v>85</v>
      </c>
      <c>
        <v>0</v>
      </c>
      <c>
        <v>0</v>
      </c>
      <c>
        <v>0</v>
      </c>
      <c>
        <v>220.58926500854443</v>
      </c>
      <c>
        <v>0</v>
      </c>
      <c>
        <v>0.4285935383622436</v>
      </c>
      <c>
        <v>0</v>
      </c>
      <c>
        <v>42.85327252815804</v>
      </c>
      <c>
        <v>0</v>
      </c>
      <c>
        <v>0</v>
      </c>
      <c>
        <v>263.8711310750647</v>
      </c>
    </row>
    <row>
      <c>
        <v>2614283</v>
      </c>
      <c>
        <v>1</v>
      </c>
      <c>
        <is>
          <t>İZMİR</t>
        </is>
      </c>
      <c>
        <v>BORNOVA</v>
      </c>
      <c>
        <is>
          <t>Dağıtım Transformatörü</t>
        </is>
      </c>
      <c>
        <v>M-1131 35-02-M01131_35-02-M01131_2351275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19.07.2023 18:09:40</t>
        </is>
      </c>
      <c>
        <is>
          <t>19.07.2023 18:31:15</t>
        </is>
      </c>
      <c>
        <v>0.359722222</v>
      </c>
      <c>
        <v>0</v>
      </c>
      <c>
        <v>3</v>
      </c>
      <c>
        <v>0</v>
      </c>
      <c>
        <v>0</v>
      </c>
      <c>
        <v>0</v>
      </c>
      <c>
        <v>91</v>
      </c>
      <c>
        <v>0</v>
      </c>
      <c>
        <v>1</v>
      </c>
      <c>
        <v>0</v>
      </c>
      <c>
        <v>0.32223601475350444</v>
      </c>
      <c>
        <v>0</v>
      </c>
      <c>
        <v>0</v>
      </c>
      <c>
        <v>0</v>
      </c>
      <c>
        <v>77.79649314230929</v>
      </c>
      <c>
        <v>0</v>
      </c>
      <c>
        <v>9.834028724418664</v>
      </c>
      <c>
        <v>87.95275788148145</v>
      </c>
    </row>
    <row>
      <c>
        <v>2613928</v>
      </c>
      <c>
        <v>1</v>
      </c>
      <c>
        <is>
          <t>İZMİR</t>
        </is>
      </c>
      <c>
        <v>MENDERES</v>
      </c>
      <c>
        <is>
          <t>KÖK</t>
        </is>
      </c>
      <c>
        <v>ÇUKURALTI M-23 KÖK 35-25-M00071_LİMAN M01_72117744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19.07.2023 12:16:20</t>
        </is>
      </c>
      <c>
        <is>
          <t>19.07.2023 12:58:48</t>
        </is>
      </c>
      <c>
        <v>0.707777777</v>
      </c>
      <c>
        <v>0</v>
      </c>
      <c>
        <v>2171</v>
      </c>
      <c>
        <v>0</v>
      </c>
      <c>
        <v>12</v>
      </c>
      <c>
        <v>1</v>
      </c>
      <c>
        <v>127</v>
      </c>
      <c>
        <v>0</v>
      </c>
      <c>
        <v>0</v>
      </c>
      <c>
        <v>0</v>
      </c>
      <c>
        <v>326.467139799396</v>
      </c>
      <c>
        <v>0</v>
      </c>
      <c>
        <v>5.662876507063209</v>
      </c>
      <c>
        <v>18.882939354653693</v>
      </c>
      <c>
        <v>251.99205397815552</v>
      </c>
      <c>
        <v>0</v>
      </c>
      <c>
        <v>0</v>
      </c>
      <c>
        <v>603.0050096392685</v>
      </c>
    </row>
    <row>
      <c>
        <v>2614237</v>
      </c>
      <c>
        <v>1</v>
      </c>
      <c>
        <is>
          <t>İZMİR</t>
        </is>
      </c>
      <c>
        <v>MENEMEN</v>
      </c>
      <c>
        <is>
          <t>Saha Dağıtım Kutusu (SDK)</t>
        </is>
      </c>
      <c>
        <v>ULUKENT DM-1/5 35-28-M00575_A a1_5881849</v>
      </c>
      <c>
        <v>AG Box / Sdk Giriş Sigorta Atığı</v>
      </c>
      <c>
        <v>Dağıtım-AG</v>
      </c>
      <c>
        <v>Uzun</v>
      </c>
      <c>
        <v>Şebeke işletmecisi</v>
      </c>
      <c>
        <v>Bildirimsiz</v>
      </c>
      <c>
        <is>
          <t>19.07.2023 17:30:54</t>
        </is>
      </c>
      <c>
        <is>
          <t>19.07.2023 20:10:20</t>
        </is>
      </c>
      <c>
        <v>2.657222222</v>
      </c>
      <c>
        <v>0</v>
      </c>
      <c>
        <v>131</v>
      </c>
      <c>
        <v>0</v>
      </c>
      <c>
        <v>0</v>
      </c>
      <c>
        <v>0</v>
      </c>
      <c>
        <v>7</v>
      </c>
      <c>
        <v>0</v>
      </c>
      <c>
        <v>0</v>
      </c>
      <c>
        <v>0</v>
      </c>
      <c>
        <v>86.43058118434338</v>
      </c>
      <c>
        <v>0</v>
      </c>
      <c>
        <v>0</v>
      </c>
      <c>
        <v>0</v>
      </c>
      <c>
        <v>14.981720495831949</v>
      </c>
      <c>
        <v>0</v>
      </c>
      <c>
        <v>0</v>
      </c>
      <c>
        <v>101.41230168017533</v>
      </c>
    </row>
    <row>
      <c>
        <v>2614068</v>
      </c>
      <c>
        <v>1</v>
      </c>
      <c>
        <is>
          <t>İZMİR</t>
        </is>
      </c>
      <c>
        <v>KARABAĞLAR</v>
      </c>
      <c>
        <is>
          <t>Kullanıcı Bağlantı Hattı</t>
        </is>
      </c>
      <c>
        <v>K-655 35-01-K00655_911620210_911620210</v>
      </c>
      <c>
        <v>AG Branşman Yeraltı Kablo Arızası</v>
      </c>
      <c>
        <v>Dağıtım-AG</v>
      </c>
      <c>
        <v>Uzun</v>
      </c>
      <c>
        <v>Şebeke işletmecisi</v>
      </c>
      <c>
        <v>Bildirimsiz</v>
      </c>
      <c>
        <is>
          <t>19.07.2023 14:12:02</t>
        </is>
      </c>
      <c>
        <is>
          <t>19.07.2023 20:16:01</t>
        </is>
      </c>
      <c>
        <v>6.066388888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5.748952567147937</v>
      </c>
      <c>
        <v>0</v>
      </c>
      <c>
        <v>0</v>
      </c>
      <c>
        <v>0</v>
      </c>
      <c>
        <v>0</v>
      </c>
      <c>
        <v>0</v>
      </c>
      <c>
        <v>0</v>
      </c>
      <c>
        <v>5.748952567147937</v>
      </c>
    </row>
    <row>
      <c>
        <v>2613550</v>
      </c>
      <c>
        <v>1</v>
      </c>
      <c>
        <is>
          <t>İZMİR</t>
        </is>
      </c>
      <c>
        <v>KONAK</v>
      </c>
      <c>
        <is>
          <t>Saha Dağıtım Kutusu (SDK)</t>
        </is>
      </c>
      <c>
        <v>K-492 35-01-K00492_A A1_49438617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19.07.2023 00:02:38</t>
        </is>
      </c>
      <c>
        <is>
          <t>19.07.2023 01:39:08</t>
        </is>
      </c>
      <c>
        <v>1.608333333</v>
      </c>
      <c>
        <v>0</v>
      </c>
      <c>
        <v>159</v>
      </c>
      <c>
        <v>0</v>
      </c>
      <c>
        <v>0</v>
      </c>
      <c>
        <v>0</v>
      </c>
      <c>
        <v>18</v>
      </c>
      <c>
        <v>0</v>
      </c>
      <c>
        <v>0</v>
      </c>
      <c>
        <v>0</v>
      </c>
      <c>
        <v>60.54520368250881</v>
      </c>
      <c>
        <v>0</v>
      </c>
      <c>
        <v>0</v>
      </c>
      <c>
        <v>0</v>
      </c>
      <c>
        <v>7.332817016214562</v>
      </c>
      <c>
        <v>0</v>
      </c>
      <c>
        <v>0</v>
      </c>
      <c>
        <v>67.87802069872338</v>
      </c>
    </row>
    <row>
      <c>
        <v>2614214</v>
      </c>
      <c>
        <v>1</v>
      </c>
      <c>
        <is>
          <t>İZMİR</t>
        </is>
      </c>
      <c>
        <v>URLA</v>
      </c>
      <c>
        <is>
          <t>AG Fideri</t>
        </is>
      </c>
      <c>
        <v>TR-53 35-19-L00053_8166213_56377031_56377031</v>
      </c>
      <c>
        <v>AG Tel Kopuğu</v>
      </c>
      <c>
        <v>Dağıtım-AG</v>
      </c>
      <c>
        <v>Uzun</v>
      </c>
      <c>
        <v>Şebeke işletmecisi</v>
      </c>
      <c>
        <v>Bildirimsiz</v>
      </c>
      <c>
        <is>
          <t>19.07.2023 16:55:50</t>
        </is>
      </c>
      <c>
        <is>
          <t>19.07.2023 19:37:00</t>
        </is>
      </c>
      <c>
        <v>2.686111111</v>
      </c>
      <c>
        <v>0</v>
      </c>
      <c>
        <v>7</v>
      </c>
      <c>
        <v>0</v>
      </c>
      <c>
        <v>2</v>
      </c>
      <c>
        <v>0</v>
      </c>
      <c>
        <v>4</v>
      </c>
      <c>
        <v>0</v>
      </c>
      <c>
        <v>0</v>
      </c>
      <c>
        <v>0</v>
      </c>
      <c>
        <v>2.6572097358459636</v>
      </c>
      <c>
        <v>0</v>
      </c>
      <c>
        <v>1.7288298566840752</v>
      </c>
      <c>
        <v>0</v>
      </c>
      <c>
        <v>3.2688979735361823</v>
      </c>
      <c>
        <v>0</v>
      </c>
      <c>
        <v>0</v>
      </c>
      <c>
        <v>7.654937566066221</v>
      </c>
    </row>
    <row>
      <c>
        <v>2613696</v>
      </c>
      <c>
        <v>1</v>
      </c>
      <c>
        <is>
          <t>İZMİR</t>
        </is>
      </c>
      <c>
        <v>TİRE</v>
      </c>
      <c>
        <is>
          <t>OG Fideri</t>
        </is>
      </c>
      <c>
        <v>SAYGIN USLU SULAMA GRUBU 35-29-M00211_DIREK TIPI TRAFO HUCRESI H01_2099259</v>
      </c>
      <c>
        <v>Şebeke Bakım Çalışması</v>
      </c>
      <c>
        <v>Dağıtım-OG</v>
      </c>
      <c>
        <v>Uzun</v>
      </c>
      <c>
        <v>Şebeke işletmecisi</v>
      </c>
      <c>
        <v>Bildirimli</v>
      </c>
      <c>
        <is>
          <t>19.07.2023 09:03:08</t>
        </is>
      </c>
      <c>
        <is>
          <t>19.07.2023 15:43:24</t>
        </is>
      </c>
      <c>
        <v>6.671111111</v>
      </c>
      <c>
        <v>0</v>
      </c>
      <c>
        <v>0</v>
      </c>
      <c>
        <v>0</v>
      </c>
      <c>
        <v>3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77.85169037421724</v>
      </c>
      <c>
        <v>0</v>
      </c>
      <c>
        <v>27.206461562109414</v>
      </c>
      <c>
        <v>0</v>
      </c>
      <c>
        <v>0</v>
      </c>
      <c>
        <v>105.05815193632665</v>
      </c>
    </row>
    <row>
      <c>
        <v>2613590</v>
      </c>
      <c>
        <v>1</v>
      </c>
      <c>
        <is>
          <t>İZMİR</t>
        </is>
      </c>
      <c>
        <v>KARABAĞLAR</v>
      </c>
      <c>
        <is>
          <t>TM Fideri</t>
        </is>
      </c>
      <c>
        <v>KARABAĞLAR TM 35-01-A00012_TR-B K26_2310499</v>
      </c>
      <c>
        <v>Manevra</v>
      </c>
      <c>
        <v>İletim</v>
      </c>
      <c>
        <v>Uzun</v>
      </c>
      <c>
        <v>Şebeke işletmecisi</v>
      </c>
      <c>
        <v>Bildirimsiz</v>
      </c>
      <c>
        <is>
          <t>19.07.2023 04:28:54</t>
        </is>
      </c>
      <c>
        <is>
          <t>19.07.2023 04:56:43</t>
        </is>
      </c>
      <c>
        <v>0.463611111</v>
      </c>
      <c>
        <v>0</v>
      </c>
      <c>
        <v>29552</v>
      </c>
      <c>
        <v>0</v>
      </c>
      <c>
        <v>0</v>
      </c>
      <c>
        <v>6</v>
      </c>
      <c>
        <v>5263</v>
      </c>
      <c>
        <v>0</v>
      </c>
      <c>
        <v>48</v>
      </c>
      <c>
        <v>0</v>
      </c>
      <c>
        <v>2736.6241745814377</v>
      </c>
      <c>
        <v>0</v>
      </c>
      <c>
        <v>0</v>
      </c>
      <c>
        <v>124.30789056986869</v>
      </c>
      <c>
        <v>1039.894903068276</v>
      </c>
      <c>
        <v>0</v>
      </c>
      <c>
        <v>228.35033865744316</v>
      </c>
      <c>
        <v>4129.177306877025</v>
      </c>
    </row>
    <row>
      <c>
        <v>2613709</v>
      </c>
      <c>
        <v>2</v>
      </c>
      <c>
        <is>
          <t>İZMİR</t>
        </is>
      </c>
      <c>
        <v>ÖDEMİŞ</v>
      </c>
      <c>
        <is>
          <t>Dağıtım Transformatörü</t>
        </is>
      </c>
      <c>
        <v>BALABANLI TR-1 35-15-L00965_35-15-L00965_2362562</v>
      </c>
      <c>
        <v>AG Tel Kopuğu</v>
      </c>
      <c>
        <v>Dağıtım-AG</v>
      </c>
      <c>
        <v>Uzun</v>
      </c>
      <c>
        <v>Şebeke işletmecisi</v>
      </c>
      <c>
        <v>Bildirimsiz</v>
      </c>
      <c>
        <is>
          <t>19.07.2023 09:31:54</t>
        </is>
      </c>
      <c>
        <is>
          <t>19.07.2023 10:31:05</t>
        </is>
      </c>
      <c>
        <v>0.986388888</v>
      </c>
      <c>
        <v>0</v>
      </c>
      <c>
        <v>138</v>
      </c>
      <c>
        <v>0</v>
      </c>
      <c>
        <v>9</v>
      </c>
      <c>
        <v>0</v>
      </c>
      <c>
        <v>16</v>
      </c>
      <c>
        <v>0</v>
      </c>
      <c>
        <v>0</v>
      </c>
      <c>
        <v>0</v>
      </c>
      <c>
        <v>37.29692429660122</v>
      </c>
      <c>
        <v>0</v>
      </c>
      <c>
        <v>24.468697913519666</v>
      </c>
      <c>
        <v>0</v>
      </c>
      <c>
        <v>5.905952159653667</v>
      </c>
      <c>
        <v>0</v>
      </c>
      <c>
        <v>0</v>
      </c>
      <c>
        <v>67.67157436977455</v>
      </c>
    </row>
    <row>
      <c>
        <v>2614074</v>
      </c>
      <c>
        <v>1</v>
      </c>
      <c>
        <is>
          <t>İZMİR</t>
        </is>
      </c>
      <c>
        <v>ÖDEMİŞ</v>
      </c>
      <c>
        <is>
          <t>AG Fideri</t>
        </is>
      </c>
      <c>
        <v>KARAKOVA TR-3 35-15-L00450_A_56368628_56368628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19.07.2023 12:04:17</t>
        </is>
      </c>
      <c>
        <is>
          <t>19.07.2023 18:17:34</t>
        </is>
      </c>
      <c>
        <v>6.221388888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80.89111547824776</v>
      </c>
      <c>
        <v>0</v>
      </c>
      <c>
        <v>0</v>
      </c>
      <c>
        <v>0</v>
      </c>
      <c>
        <v>0</v>
      </c>
      <c>
        <v>80.89111547824776</v>
      </c>
    </row>
    <row>
      <c>
        <v>2614131</v>
      </c>
      <c>
        <v>1</v>
      </c>
      <c>
        <is>
          <t>MANİSA</t>
        </is>
      </c>
      <c>
        <v>AKHİSAR</v>
      </c>
      <c>
        <is>
          <t>Dağıtım Transformatörü</t>
        </is>
      </c>
      <c>
        <v>KARAVELİLER TR-2 (ULUPINAR) 45-72-L00967_45-72-L00967_61414492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19.07.2023 15:27:34</t>
        </is>
      </c>
      <c>
        <is>
          <t>19.07.2023 16:50:55</t>
        </is>
      </c>
      <c>
        <v>1.389166666</v>
      </c>
      <c>
        <v>0</v>
      </c>
      <c>
        <v>21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2.8024756691094486</v>
      </c>
      <c>
        <v>0</v>
      </c>
      <c>
        <v>0</v>
      </c>
      <c>
        <v>0</v>
      </c>
      <c>
        <v>0</v>
      </c>
      <c>
        <v>0</v>
      </c>
      <c>
        <v>0</v>
      </c>
      <c>
        <v>2.8024756691094486</v>
      </c>
    </row>
    <row>
      <c>
        <v>2613736</v>
      </c>
      <c>
        <v>1</v>
      </c>
      <c>
        <is>
          <t>İZMİR</t>
        </is>
      </c>
      <c>
        <v>ÇEŞME</v>
      </c>
      <c>
        <is>
          <t>AG Fideri</t>
        </is>
      </c>
      <c>
        <v>L-330 DENİZKIZI-1 35-18-L00330_B_91253237_91253237</v>
      </c>
      <c>
        <v>Şebeke Yenileme ve Kapasite Artışı Çalışması</v>
      </c>
      <c>
        <v>Dağıtım-AG</v>
      </c>
      <c>
        <v>Uzun</v>
      </c>
      <c>
        <v>Şebeke işletmecisi</v>
      </c>
      <c>
        <v>Bildirimli</v>
      </c>
      <c>
        <is>
          <t>19.07.2023 09:29:29</t>
        </is>
      </c>
      <c>
        <is>
          <t>19.07.2023 19:26:51</t>
        </is>
      </c>
      <c>
        <v>9.956111111</v>
      </c>
      <c>
        <v>0</v>
      </c>
      <c>
        <v>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5.652807378266454</v>
      </c>
      <c>
        <v>0</v>
      </c>
      <c>
        <v>0</v>
      </c>
      <c>
        <v>0</v>
      </c>
      <c>
        <v>20.932358620829444</v>
      </c>
      <c>
        <v>0</v>
      </c>
      <c>
        <v>0</v>
      </c>
      <c>
        <v>26.5851659990959</v>
      </c>
    </row>
    <row>
      <c>
        <v>2614423</v>
      </c>
      <c>
        <v>1</v>
      </c>
      <c>
        <is>
          <t>İZMİR</t>
        </is>
      </c>
      <c>
        <v>BAYINDIR</v>
      </c>
      <c>
        <is>
          <t>AG Fideri</t>
        </is>
      </c>
      <c>
        <v>ÇIRPI TR-1/1 35-20-M00001_9688299_56383276_56383276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19.07.2023 20:29:27</t>
        </is>
      </c>
      <c>
        <is>
          <t>20.07.2023 03:32:02</t>
        </is>
      </c>
      <c>
        <v>7.043055555</v>
      </c>
      <c>
        <v>0</v>
      </c>
      <c>
        <v>39</v>
      </c>
      <c>
        <v>0</v>
      </c>
      <c>
        <v>8</v>
      </c>
      <c>
        <v>0</v>
      </c>
      <c>
        <v>8</v>
      </c>
      <c>
        <v>0</v>
      </c>
      <c>
        <v>0</v>
      </c>
      <c>
        <v>0</v>
      </c>
      <c>
        <v>69.82098219244689</v>
      </c>
      <c>
        <v>0</v>
      </c>
      <c>
        <v>209.3743476340657</v>
      </c>
      <c>
        <v>0</v>
      </c>
      <c>
        <v>47.10859842748394</v>
      </c>
      <c>
        <v>0</v>
      </c>
      <c>
        <v>0</v>
      </c>
      <c>
        <v>326.30392825399656</v>
      </c>
    </row>
    <row>
      <c>
        <v>2614011</v>
      </c>
      <c>
        <v>1</v>
      </c>
      <c>
        <is>
          <t>İZMİR</t>
        </is>
      </c>
      <c>
        <v>FOÇA</v>
      </c>
      <c>
        <is>
          <t>AG Fideri</t>
        </is>
      </c>
      <c>
        <v>FOÇA TR-55 35-23-L00055_42041594_56405985_56405985</v>
      </c>
      <c>
        <v>AG Hatta Ağaç Kesimi</v>
      </c>
      <c>
        <v>Dağıtım-AG</v>
      </c>
      <c>
        <v>Uzun</v>
      </c>
      <c>
        <v>Şebeke işletmecisi</v>
      </c>
      <c>
        <v>Bildirimsiz</v>
      </c>
      <c>
        <is>
          <t>19.07.2023 13:28:02</t>
        </is>
      </c>
      <c>
        <is>
          <t>19.07.2023 14:46:19</t>
        </is>
      </c>
      <c>
        <v>1.304722222</v>
      </c>
      <c>
        <v>0</v>
      </c>
      <c>
        <v>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0.6543322791922518</v>
      </c>
      <c>
        <v>0</v>
      </c>
      <c>
        <v>0</v>
      </c>
      <c>
        <v>0</v>
      </c>
      <c>
        <v>2.912428577236111</v>
      </c>
      <c>
        <v>0</v>
      </c>
      <c>
        <v>0</v>
      </c>
      <c>
        <v>3.566760856428363</v>
      </c>
    </row>
    <row>
      <c>
        <v>2614176</v>
      </c>
      <c>
        <v>1</v>
      </c>
      <c>
        <is>
          <t>İZMİR</t>
        </is>
      </c>
      <c>
        <v>FOÇA</v>
      </c>
      <c>
        <is>
          <t>Saha Dağıtım Kutusu (SDK)</t>
        </is>
      </c>
      <c>
        <v>FOÇA TR-46 35-23-L00046_42135219 f1b_42054548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19.07.2023 16:14:45</t>
        </is>
      </c>
      <c>
        <is>
          <t>19.07.2023 19:03:35</t>
        </is>
      </c>
      <c>
        <v>2.813888888</v>
      </c>
      <c>
        <v>0</v>
      </c>
      <c>
        <v>114</v>
      </c>
      <c>
        <v>0</v>
      </c>
      <c>
        <v>0</v>
      </c>
      <c>
        <v>0</v>
      </c>
      <c>
        <v>76</v>
      </c>
      <c>
        <v>0</v>
      </c>
      <c>
        <v>0</v>
      </c>
      <c>
        <v>0</v>
      </c>
      <c>
        <v>75.0991066741947</v>
      </c>
      <c>
        <v>0</v>
      </c>
      <c>
        <v>0</v>
      </c>
      <c>
        <v>0</v>
      </c>
      <c>
        <v>337.9547720946337</v>
      </c>
      <c>
        <v>0</v>
      </c>
      <c>
        <v>0</v>
      </c>
      <c>
        <v>413.05387876882844</v>
      </c>
    </row>
    <row>
      <c>
        <v>2613844</v>
      </c>
      <c>
        <v>1</v>
      </c>
      <c>
        <is>
          <t>MANİSA</t>
        </is>
      </c>
      <c>
        <v>KULA</v>
      </c>
      <c>
        <is>
          <t>OG Fideri</t>
        </is>
      </c>
      <c>
        <v>BAŞIBÜYÜK KÖK 45-77-L00158_HatBaşıAyırıcı_84885892 L06_84885892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19.07.2023 10:49:27</t>
        </is>
      </c>
      <c>
        <is>
          <t>19.07.2023 14:06:13</t>
        </is>
      </c>
      <c>
        <v>3.279444444</v>
      </c>
      <c>
        <v>0</v>
      </c>
      <c>
        <v>10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5.304322825297595</v>
      </c>
      <c>
        <v>0</v>
      </c>
      <c>
        <v>0</v>
      </c>
      <c>
        <v>0</v>
      </c>
      <c>
        <v>0</v>
      </c>
      <c>
        <v>0</v>
      </c>
      <c>
        <v>0</v>
      </c>
      <c>
        <v>5.304322825297595</v>
      </c>
    </row>
    <row>
      <c>
        <v>2613652</v>
      </c>
      <c>
        <v>1</v>
      </c>
      <c>
        <is>
          <t>MANİSA</t>
        </is>
      </c>
      <c>
        <v>ALAŞEHİR</v>
      </c>
      <c>
        <is>
          <t>OG Fideri</t>
        </is>
      </c>
      <c>
        <v>İSMETİYE TR-445 TARIMSAL SULAMA 45-73-M01001_DIREK TIPI TRAFO HUCRESI H01_2085653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19.07.2023 08:14:43</t>
        </is>
      </c>
      <c>
        <is>
          <t>19.07.2023 15:09:03</t>
        </is>
      </c>
      <c>
        <v>6.905555555</v>
      </c>
      <c>
        <v>0</v>
      </c>
      <c>
        <v>0</v>
      </c>
      <c>
        <v>0</v>
      </c>
      <c>
        <v>11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187.35248910689788</v>
      </c>
      <c>
        <v>0</v>
      </c>
      <c>
        <v>51.38043610686824</v>
      </c>
      <c>
        <v>0</v>
      </c>
      <c>
        <v>0</v>
      </c>
      <c>
        <v>238.73292521376612</v>
      </c>
    </row>
    <row>
      <c>
        <v>2614362</v>
      </c>
      <c>
        <v>1</v>
      </c>
      <c>
        <is>
          <t>MANİSA</t>
        </is>
      </c>
      <c>
        <v>ALAŞEHİR</v>
      </c>
      <c>
        <is>
          <t>KÖK</t>
        </is>
      </c>
      <c>
        <v>AKKEÇİLİ KÖK 45-73-M00239_AKKEÇİLİ M03_72035008</v>
      </c>
      <c>
        <v>OG Fider Açması</v>
      </c>
      <c>
        <v>Dağıtım-OG</v>
      </c>
      <c>
        <v>Kısa</v>
      </c>
      <c>
        <v>Şebeke işletmecisi</v>
      </c>
      <c>
        <v>Bildirimsiz</v>
      </c>
      <c>
        <is>
          <t>19.07.2023 19:31:14</t>
        </is>
      </c>
      <c>
        <is>
          <t>19.07.2023 19:31:20</t>
        </is>
      </c>
      <c>
        <v>0.001666666</v>
      </c>
      <c>
        <v>5</v>
      </c>
      <c>
        <v>746</v>
      </c>
      <c>
        <v>22</v>
      </c>
      <c>
        <v>262</v>
      </c>
      <c>
        <v>0</v>
      </c>
      <c>
        <v>34</v>
      </c>
      <c>
        <v>1</v>
      </c>
      <c>
        <v>0</v>
      </c>
      <c>
        <v>0.0032633252392016672</v>
      </c>
      <c>
        <v>0.2527330170420157</v>
      </c>
      <c>
        <v>0.47820243716710664</v>
      </c>
      <c>
        <v>0.880925612638363</v>
      </c>
      <c>
        <v>0</v>
      </c>
      <c>
        <v>0.059758067104607494</v>
      </c>
      <c>
        <v>0.19985860600274</v>
      </c>
      <c>
        <v>0</v>
      </c>
      <c>
        <v>1.8747410651940344</v>
      </c>
    </row>
    <row>
      <c>
        <v>2613944</v>
      </c>
      <c>
        <v>1</v>
      </c>
      <c>
        <is>
          <t>İZMİR</t>
        </is>
      </c>
      <c>
        <v>NARLIDERE</v>
      </c>
      <c>
        <is>
          <t>Dağıtım Transformatörü</t>
        </is>
      </c>
      <c>
        <v>K-1854 35-07-K01854_35-07-K01854_65925246</v>
      </c>
      <c>
        <v>NH Altlık Arızası</v>
      </c>
      <c>
        <v>Dağıtım-AG</v>
      </c>
      <c>
        <v>Uzun</v>
      </c>
      <c>
        <v>Şebeke işletmecisi</v>
      </c>
      <c>
        <v>Bildirimsiz</v>
      </c>
      <c>
        <is>
          <t>19.07.2023 12:32:30</t>
        </is>
      </c>
      <c>
        <is>
          <t>19.07.2023 13:45:48</t>
        </is>
      </c>
      <c>
        <v>1.221666666</v>
      </c>
      <c>
        <v>0</v>
      </c>
      <c>
        <v>144</v>
      </c>
      <c>
        <v>0</v>
      </c>
      <c>
        <v>3</v>
      </c>
      <c>
        <v>0</v>
      </c>
      <c>
        <v>17</v>
      </c>
      <c>
        <v>0</v>
      </c>
      <c>
        <v>0</v>
      </c>
      <c>
        <v>0</v>
      </c>
      <c>
        <v>186.95605461155895</v>
      </c>
      <c>
        <v>0</v>
      </c>
      <c>
        <v>2.377670561051273</v>
      </c>
      <c>
        <v>0</v>
      </c>
      <c>
        <v>57.43743756351929</v>
      </c>
      <c>
        <v>0</v>
      </c>
      <c>
        <v>0</v>
      </c>
      <c>
        <v>246.77116273612953</v>
      </c>
    </row>
    <row>
      <c>
        <v>2614405</v>
      </c>
      <c>
        <v>1</v>
      </c>
      <c>
        <is>
          <t>MANİSA</t>
        </is>
      </c>
      <c>
        <v>SARIGÖL</v>
      </c>
      <c>
        <is>
          <t>OG Fideri</t>
        </is>
      </c>
      <c>
        <v>ŞEYHDAVUTLAR TR-4 KEMİKLİ 45-79-M00121_DIREK TIPI TRAFO HUCRESI H01_2076299</v>
      </c>
      <c>
        <v>OG Trafo Arızası</v>
      </c>
      <c>
        <v>Dağıtım-OG</v>
      </c>
      <c>
        <v>Uzun</v>
      </c>
      <c>
        <v>Şebeke işletmecisi</v>
      </c>
      <c>
        <v>Bildirimsiz</v>
      </c>
      <c>
        <is>
          <t>19.07.2023 20:06:56</t>
        </is>
      </c>
      <c>
        <is>
          <t>20.07.2023 12:42:44</t>
        </is>
      </c>
      <c>
        <v>16.596666666</v>
      </c>
      <c>
        <v>0</v>
      </c>
      <c>
        <v>38</v>
      </c>
      <c>
        <v>0</v>
      </c>
      <c>
        <v>9</v>
      </c>
      <c>
        <v>0</v>
      </c>
      <c>
        <v>0</v>
      </c>
      <c>
        <v>0</v>
      </c>
      <c>
        <v>0</v>
      </c>
      <c>
        <v>0</v>
      </c>
      <c>
        <v>90.64309416274934</v>
      </c>
      <c>
        <v>0</v>
      </c>
      <c>
        <v>213.45790426666105</v>
      </c>
      <c>
        <v>0</v>
      </c>
      <c>
        <v>0</v>
      </c>
      <c>
        <v>0</v>
      </c>
      <c>
        <v>0</v>
      </c>
      <c>
        <v>304.10099842941037</v>
      </c>
    </row>
    <row>
      <c>
        <v>2613907</v>
      </c>
      <c>
        <v>2</v>
      </c>
      <c>
        <is>
          <t>MANİSA</t>
        </is>
      </c>
      <c>
        <v>ŞEHZADELER</v>
      </c>
      <c>
        <is>
          <t>KÖK</t>
        </is>
      </c>
      <c>
        <v>GÜZELKÖY KÖK 45-71-M00123_GÜZELKÖY M07_50218082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19.07.2023 17:47:44</t>
        </is>
      </c>
      <c>
        <is>
          <t>19.07.2023 18:28:00</t>
        </is>
      </c>
      <c>
        <v>0.671111111</v>
      </c>
      <c>
        <v>1</v>
      </c>
      <c>
        <v>27</v>
      </c>
      <c>
        <v>12</v>
      </c>
      <c>
        <v>116</v>
      </c>
      <c>
        <v>3</v>
      </c>
      <c>
        <v>6</v>
      </c>
      <c>
        <v>0</v>
      </c>
      <c>
        <v>0</v>
      </c>
      <c>
        <v>1.2995346184864114</v>
      </c>
      <c>
        <v>3.630481981598854</v>
      </c>
      <c>
        <v>18.036242583991967</v>
      </c>
      <c>
        <v>93.14608947950236</v>
      </c>
      <c>
        <v>27.129849536977904</v>
      </c>
      <c>
        <v>5.902585481728182</v>
      </c>
      <c>
        <v>0</v>
      </c>
      <c>
        <v>0</v>
      </c>
      <c>
        <v>149.1447836822857</v>
      </c>
    </row>
    <row>
      <c>
        <v>2613758</v>
      </c>
      <c>
        <v>1</v>
      </c>
      <c>
        <is>
          <t>İZMİR</t>
        </is>
      </c>
      <c>
        <v>NARLIDERE</v>
      </c>
      <c>
        <is>
          <t>AG Fideri</t>
        </is>
      </c>
      <c>
        <v>K-983 35-07-K00983_A_56383449_56383449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19.07.2023 09:50:01</t>
        </is>
      </c>
      <c>
        <is>
          <t>19.07.2023 10:33:45</t>
        </is>
      </c>
      <c>
        <v>0.728888888</v>
      </c>
      <c>
        <v>0</v>
      </c>
      <c>
        <v>7</v>
      </c>
      <c>
        <v>0</v>
      </c>
      <c>
        <v>9</v>
      </c>
      <c>
        <v>0</v>
      </c>
      <c>
        <v>10</v>
      </c>
      <c>
        <v>0</v>
      </c>
      <c>
        <v>0</v>
      </c>
      <c>
        <v>0</v>
      </c>
      <c>
        <v>3.6750309878085807</v>
      </c>
      <c>
        <v>0</v>
      </c>
      <c>
        <v>2.2041508059553054</v>
      </c>
      <c>
        <v>0</v>
      </c>
      <c>
        <v>28.40028428529218</v>
      </c>
      <c>
        <v>0</v>
      </c>
      <c>
        <v>0</v>
      </c>
      <c>
        <v>34.279466079056064</v>
      </c>
    </row>
    <row>
      <c>
        <v>2613609</v>
      </c>
      <c>
        <v>1</v>
      </c>
      <c>
        <is>
          <t>MANİSA</t>
        </is>
      </c>
      <c>
        <v>ŞEHZADELER</v>
      </c>
      <c>
        <is>
          <t>OG Fideri</t>
        </is>
      </c>
      <c>
        <v>ÇERKEZ MAHMUDİYE KÖYÜ TR-1 45-71-M01095_DIREK TIPI TRAFO HUCRESI H01_2087806</v>
      </c>
      <c>
        <v>OG Ayırıcı Arızası</v>
      </c>
      <c>
        <v>Dağıtım-OG</v>
      </c>
      <c>
        <v>Uzun</v>
      </c>
      <c>
        <v>Şebeke işletmecisi</v>
      </c>
      <c>
        <v>Bildirimsiz</v>
      </c>
      <c>
        <is>
          <t>19.07.2023 06:20:55</t>
        </is>
      </c>
      <c>
        <is>
          <t>19.07.2023 07:06:38</t>
        </is>
      </c>
      <c>
        <v>0.761944444</v>
      </c>
      <c>
        <v>0</v>
      </c>
      <c>
        <v>56</v>
      </c>
      <c>
        <v>0</v>
      </c>
      <c>
        <v>11</v>
      </c>
      <c>
        <v>0</v>
      </c>
      <c>
        <v>4</v>
      </c>
      <c>
        <v>0</v>
      </c>
      <c>
        <v>0</v>
      </c>
      <c>
        <v>0</v>
      </c>
      <c>
        <v>6.935015274905763</v>
      </c>
      <c>
        <v>0</v>
      </c>
      <c>
        <v>11.705619080263624</v>
      </c>
      <c>
        <v>0</v>
      </c>
      <c>
        <v>0.9453487385873418</v>
      </c>
      <c>
        <v>0</v>
      </c>
      <c>
        <v>0</v>
      </c>
      <c>
        <v>19.585983093756727</v>
      </c>
    </row>
    <row>
      <c>
        <v>2613615</v>
      </c>
      <c>
        <v>1</v>
      </c>
      <c>
        <is>
          <t>İZMİR</t>
        </is>
      </c>
      <c>
        <v>KİRAZ</v>
      </c>
      <c>
        <is>
          <t>KÖK</t>
        </is>
      </c>
      <c>
        <v>VELİLER KÖK 35-31-L00116_KARABAĞ TR-1 L05_2337021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19.07.2023 06:56:40</t>
        </is>
      </c>
      <c>
        <is>
          <t>19.07.2023 07:25:05</t>
        </is>
      </c>
      <c>
        <v>0.473611111</v>
      </c>
      <c>
        <v>0</v>
      </c>
      <c>
        <v>269</v>
      </c>
      <c>
        <v>0</v>
      </c>
      <c>
        <v>81</v>
      </c>
      <c>
        <v>2</v>
      </c>
      <c>
        <v>43</v>
      </c>
      <c>
        <v>0</v>
      </c>
      <c>
        <v>0</v>
      </c>
      <c>
        <v>0</v>
      </c>
      <c>
        <v>16.766067745961127</v>
      </c>
      <c>
        <v>0</v>
      </c>
      <c>
        <v>29.948559999613988</v>
      </c>
      <c>
        <v>4.831660594654038</v>
      </c>
      <c>
        <v>11.483617274110422</v>
      </c>
      <c>
        <v>0</v>
      </c>
      <c>
        <v>0</v>
      </c>
      <c>
        <v>63.029905614339576</v>
      </c>
    </row>
    <row>
      <c>
        <v>2613927</v>
      </c>
      <c>
        <v>1</v>
      </c>
      <c>
        <is>
          <t>İZMİR</t>
        </is>
      </c>
      <c>
        <v>KARŞIYAKA</v>
      </c>
      <c>
        <is>
          <t>Kullanıcı Bağlantı Hattı</t>
        </is>
      </c>
      <c>
        <v>M-1038 35-04-M01038_99515027_99515027</v>
      </c>
      <c>
        <v>AG Branşman Yeraltı Kablo Arızası</v>
      </c>
      <c>
        <v>Dağıtım-AG</v>
      </c>
      <c>
        <v>Uzun</v>
      </c>
      <c>
        <v>Şebeke işletmecisi</v>
      </c>
      <c>
        <v>Bildirimsiz</v>
      </c>
      <c>
        <is>
          <t>19.07.2023 12:12:23</t>
        </is>
      </c>
      <c>
        <is>
          <t>19.07.2023 18:22:58</t>
        </is>
      </c>
      <c>
        <v>6.176388888</v>
      </c>
      <c>
        <v>0</v>
      </c>
      <c>
        <v>16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34.97382872590829</v>
      </c>
      <c>
        <v>0</v>
      </c>
      <c>
        <v>0</v>
      </c>
      <c>
        <v>0</v>
      </c>
      <c>
        <v>52.58953216756655</v>
      </c>
      <c>
        <v>0</v>
      </c>
      <c>
        <v>0</v>
      </c>
      <c>
        <v>87.56336089347485</v>
      </c>
    </row>
    <row>
      <c>
        <v>2614259</v>
      </c>
      <c>
        <v>1</v>
      </c>
      <c>
        <is>
          <t>MANİSA</t>
        </is>
      </c>
      <c>
        <v>GÖRDES</v>
      </c>
      <c>
        <is>
          <t>Kullanıcı Bağlantı Hattı</t>
        </is>
      </c>
      <c>
        <v>KIRANKÖY ALANYAKA TR-1 45-75-M00189_945608154_945608154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19.07.2023 17:45:55</t>
        </is>
      </c>
      <c>
        <is>
          <t>19.07.2023 20:26:50</t>
        </is>
      </c>
      <c>
        <v>2.681944444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</row>
    <row>
      <c>
        <v>2613904</v>
      </c>
      <c>
        <v>1</v>
      </c>
      <c>
        <is>
          <t>MANİSA</t>
        </is>
      </c>
      <c>
        <v>SARUHANLI</v>
      </c>
      <c>
        <is>
          <t>KÖK</t>
        </is>
      </c>
      <c>
        <v>KAYIŞLAR KÖK 45-80-M00183_DİLEK M03_72195716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19.07.2023 11:50:30</t>
        </is>
      </c>
      <c>
        <is>
          <t>19.07.2023 12:42:32</t>
        </is>
      </c>
      <c>
        <v>0.867222222</v>
      </c>
      <c>
        <v>0</v>
      </c>
      <c>
        <v>525</v>
      </c>
      <c>
        <v>32</v>
      </c>
      <c>
        <v>54</v>
      </c>
      <c>
        <v>4</v>
      </c>
      <c>
        <v>34</v>
      </c>
      <c>
        <v>0</v>
      </c>
      <c>
        <v>1</v>
      </c>
      <c>
        <v>0</v>
      </c>
      <c>
        <v>113.01612460046843</v>
      </c>
      <c>
        <v>226.080840727702</v>
      </c>
      <c>
        <v>109.59030620117431</v>
      </c>
      <c>
        <v>16.53321901083765</v>
      </c>
      <c>
        <v>30.656777162544874</v>
      </c>
      <c>
        <v>0</v>
      </c>
      <c>
        <v>23.12997880724447</v>
      </c>
      <c>
        <v>519.0072465099718</v>
      </c>
    </row>
    <row>
      <c>
        <v>2614090</v>
      </c>
      <c>
        <v>1</v>
      </c>
      <c>
        <is>
          <t>İZMİR</t>
        </is>
      </c>
      <c>
        <v>BAYINDIR</v>
      </c>
      <c>
        <is>
          <t>Kullanıcı Bağlantı Hattı</t>
        </is>
      </c>
      <c>
        <v>ÇINARDİBİ TR-4 35-20-M00046_955200311_955200311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19.07.2023 14:24:09</t>
        </is>
      </c>
      <c>
        <is>
          <t>19.07.2023 17:39:06</t>
        </is>
      </c>
      <c>
        <v>3.249166666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0.17157889277943242</v>
      </c>
      <c>
        <v>0</v>
      </c>
      <c>
        <v>0</v>
      </c>
      <c>
        <v>0</v>
      </c>
      <c>
        <v>0</v>
      </c>
      <c>
        <v>0</v>
      </c>
      <c>
        <v>0</v>
      </c>
      <c>
        <v>0.17157889277943242</v>
      </c>
    </row>
    <row>
      <c>
        <v>2614113</v>
      </c>
      <c>
        <v>1</v>
      </c>
      <c>
        <is>
          <t>MANİSA</t>
        </is>
      </c>
      <c>
        <v>TURGUTLU</v>
      </c>
      <c>
        <is>
          <t>OG Fideri</t>
        </is>
      </c>
      <c>
        <v>KABAÇINAR TR-2 45-83-L00286_DIREK TIPI TRAFO HUCRESI H01_2106729</v>
      </c>
      <c>
        <v>OG Ayırıcı Arızası</v>
      </c>
      <c>
        <v>Dağıtım-OG</v>
      </c>
      <c>
        <v>Uzun</v>
      </c>
      <c>
        <v>Şebeke işletmecisi</v>
      </c>
      <c>
        <v>Bildirimsiz</v>
      </c>
      <c>
        <is>
          <t>19.07.2023 14:57:53</t>
        </is>
      </c>
      <c>
        <is>
          <t>19.07.2023 21:47:27</t>
        </is>
      </c>
      <c>
        <v>6.826111111</v>
      </c>
      <c>
        <v>0</v>
      </c>
      <c>
        <v>60</v>
      </c>
      <c>
        <v>0</v>
      </c>
      <c>
        <v>10</v>
      </c>
      <c>
        <v>0</v>
      </c>
      <c>
        <v>12</v>
      </c>
      <c>
        <v>0</v>
      </c>
      <c>
        <v>0</v>
      </c>
      <c>
        <v>0</v>
      </c>
      <c>
        <v>53.491657802417606</v>
      </c>
      <c>
        <v>0</v>
      </c>
      <c>
        <v>40.372901781481325</v>
      </c>
      <c>
        <v>0</v>
      </c>
      <c>
        <v>18.35713458959511</v>
      </c>
      <c>
        <v>0</v>
      </c>
      <c>
        <v>0</v>
      </c>
      <c>
        <v>112.22169417349404</v>
      </c>
    </row>
    <row>
      <c>
        <v>2613549</v>
      </c>
      <c>
        <v>1</v>
      </c>
      <c>
        <is>
          <t>İZMİR</t>
        </is>
      </c>
      <c>
        <v>KEMALPAŞA</v>
      </c>
      <c>
        <is>
          <t>AG Fideri</t>
        </is>
      </c>
      <c>
        <v>ÖREN TOPRAK SLM-6 TR 35-27-M00784__95477436_95477436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19.07.2023 00:01:10</t>
        </is>
      </c>
      <c>
        <is>
          <t>19.07.2023 01:39:27</t>
        </is>
      </c>
      <c>
        <v>1.638055555</v>
      </c>
      <c>
        <v>0</v>
      </c>
      <c>
        <v>1</v>
      </c>
      <c>
        <v>0</v>
      </c>
      <c>
        <v>5</v>
      </c>
      <c>
        <v>0</v>
      </c>
      <c>
        <v>4</v>
      </c>
      <c>
        <v>0</v>
      </c>
      <c>
        <v>0</v>
      </c>
      <c>
        <v>0</v>
      </c>
      <c>
        <v>0.09815089269872015</v>
      </c>
      <c>
        <v>0</v>
      </c>
      <c>
        <v>20.042086328945505</v>
      </c>
      <c>
        <v>0</v>
      </c>
      <c>
        <v>0.28031728240305365</v>
      </c>
      <c>
        <v>0</v>
      </c>
      <c>
        <v>0</v>
      </c>
      <c>
        <v>20.420554504047278</v>
      </c>
    </row>
    <row>
      <c>
        <v>2614336</v>
      </c>
      <c>
        <v>1</v>
      </c>
      <c>
        <is>
          <t>İZMİR</t>
        </is>
      </c>
      <c>
        <v>ÖDEMİŞ</v>
      </c>
      <c>
        <is>
          <t>Dağıtım Transformatörü</t>
        </is>
      </c>
      <c>
        <v>TR-61 HALİM AVCI GRB. 35-15-L00061_35-15-L00061_2365016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19.07.2023 18:58:46</t>
        </is>
      </c>
      <c>
        <is>
          <t>19.07.2023 21:47:29</t>
        </is>
      </c>
      <c>
        <v>2.811944444</v>
      </c>
      <c>
        <v>0</v>
      </c>
      <c>
        <v>12</v>
      </c>
      <c>
        <v>0</v>
      </c>
      <c>
        <v>32</v>
      </c>
      <c>
        <v>0</v>
      </c>
      <c>
        <v>13</v>
      </c>
      <c>
        <v>0</v>
      </c>
      <c>
        <v>0</v>
      </c>
      <c>
        <v>0</v>
      </c>
      <c>
        <v>16.59889916297581</v>
      </c>
      <c>
        <v>0</v>
      </c>
      <c>
        <v>450.32943008503116</v>
      </c>
      <c>
        <v>0</v>
      </c>
      <c>
        <v>76.56778931437611</v>
      </c>
      <c>
        <v>0</v>
      </c>
      <c>
        <v>0</v>
      </c>
      <c>
        <v>543.4961185623831</v>
      </c>
    </row>
    <row>
      <c>
        <v>2613921</v>
      </c>
      <c>
        <v>1</v>
      </c>
      <c>
        <is>
          <t>MANİSA</t>
        </is>
      </c>
      <c>
        <v>KULA</v>
      </c>
      <c>
        <is>
          <t>AG Fideri</t>
        </is>
      </c>
      <c>
        <v>CELENGÖZ MAH. TR 45-77-L00221_B_56387439_56387439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19.07.2023 11:50:23</t>
        </is>
      </c>
      <c>
        <is>
          <t>19.07.2023 15:16:02</t>
        </is>
      </c>
      <c>
        <v>3.4275</v>
      </c>
      <c>
        <v>0</v>
      </c>
      <c>
        <v>8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4.136171161814112</v>
      </c>
      <c>
        <v>0</v>
      </c>
      <c>
        <v>5.278263117430098</v>
      </c>
      <c>
        <v>0</v>
      </c>
      <c>
        <v>0</v>
      </c>
      <c>
        <v>0</v>
      </c>
      <c>
        <v>0</v>
      </c>
      <c>
        <v>9.41443427924421</v>
      </c>
    </row>
    <row>
      <c>
        <v>2613695</v>
      </c>
      <c>
        <v>1</v>
      </c>
      <c>
        <is>
          <t>İZMİR</t>
        </is>
      </c>
      <c>
        <v>ALİAĞA</v>
      </c>
      <c>
        <is>
          <t>KÖK</t>
        </is>
      </c>
      <c>
        <v>CEYNAK KÖK 35-17-M00264_ŞEHİT KEMAL GİRİŞİ M04_66447951</v>
      </c>
      <c>
        <v>Şebeke Bakım Çalışması</v>
      </c>
      <c>
        <v>Dağıtım-OG</v>
      </c>
      <c>
        <v>Uzun</v>
      </c>
      <c>
        <v>Şebeke işletmecisi</v>
      </c>
      <c>
        <v>Bildirimli</v>
      </c>
      <c>
        <is>
          <t>19.07.2023 09:02:47</t>
        </is>
      </c>
      <c>
        <is>
          <t>19.07.2023 16:51:35</t>
        </is>
      </c>
      <c>
        <v>7.813333333</v>
      </c>
      <c>
        <v>5</v>
      </c>
      <c>
        <v>401</v>
      </c>
      <c>
        <v>8</v>
      </c>
      <c>
        <v>1</v>
      </c>
      <c>
        <v>37</v>
      </c>
      <c>
        <v>18</v>
      </c>
      <c>
        <v>4</v>
      </c>
      <c>
        <v>0</v>
      </c>
      <c>
        <v>19.366370604640807</v>
      </c>
      <c>
        <v>704.9239399307809</v>
      </c>
      <c>
        <v>1390.3838366469295</v>
      </c>
      <c>
        <v>34.0554271893615</v>
      </c>
      <c>
        <v>3171.804616112252</v>
      </c>
      <c>
        <v>131.4530801809849</v>
      </c>
      <c>
        <v>2853.923981801276</v>
      </c>
      <c>
        <v>0</v>
      </c>
      <c>
        <v>8305.911252466225</v>
      </c>
    </row>
    <row>
      <c>
        <v>2614113</v>
      </c>
      <c>
        <v>2</v>
      </c>
      <c>
        <is>
          <t>MANİSA</t>
        </is>
      </c>
      <c>
        <v>TURGUTLU</v>
      </c>
      <c>
        <is>
          <t>DM</t>
        </is>
      </c>
      <c>
        <v>GÜNEY DM 45-83-L00130_DAĞMARMARA L07_2303291</v>
      </c>
      <c>
        <v>OG Ayırıcı Arızası</v>
      </c>
      <c>
        <v>Dağıtım-OG</v>
      </c>
      <c>
        <v>Uzun</v>
      </c>
      <c>
        <v>Şebeke işletmecisi</v>
      </c>
      <c>
        <v>Bildirimsiz</v>
      </c>
      <c>
        <is>
          <t>19.07.2023 21:47:27</t>
        </is>
      </c>
      <c>
        <is>
          <t>19.07.2023 22:29:57</t>
        </is>
      </c>
      <c>
        <v>0.708333333</v>
      </c>
      <c>
        <v>1</v>
      </c>
      <c>
        <v>955</v>
      </c>
      <c>
        <v>26</v>
      </c>
      <c>
        <v>133</v>
      </c>
      <c>
        <v>3</v>
      </c>
      <c>
        <v>104</v>
      </c>
      <c>
        <v>0</v>
      </c>
      <c>
        <v>0</v>
      </c>
      <c>
        <v>0.18963442540666664</v>
      </c>
      <c>
        <v>85.69642812562441</v>
      </c>
      <c>
        <v>10.71623108069325</v>
      </c>
      <c>
        <v>68.28573621825801</v>
      </c>
      <c>
        <v>2.5010454668294315</v>
      </c>
      <c>
        <v>23.84647616297956</v>
      </c>
      <c>
        <v>0</v>
      </c>
      <c>
        <v>0</v>
      </c>
      <c>
        <v>191.23555147979133</v>
      </c>
    </row>
    <row>
      <c>
        <v>2614073</v>
      </c>
      <c>
        <v>1</v>
      </c>
      <c>
        <is>
          <t>İZMİR</t>
        </is>
      </c>
      <c>
        <v>BERGAMA</v>
      </c>
      <c>
        <is>
          <t>Dağıtım Transformatörü</t>
        </is>
      </c>
      <c>
        <v>UYARLAR SULAMA TR 35-16-M00185_35-16-M00185_2346937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19.07.2023 14:17:59</t>
        </is>
      </c>
      <c>
        <is>
          <t>19.07.2023 18:22:44</t>
        </is>
      </c>
      <c>
        <v>4.079166666</v>
      </c>
      <c>
        <v>0</v>
      </c>
      <c>
        <v>1</v>
      </c>
      <c>
        <v>0</v>
      </c>
      <c>
        <v>16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248.73083776377925</v>
      </c>
      <c>
        <v>0</v>
      </c>
      <c>
        <v>20.107758876429173</v>
      </c>
      <c>
        <v>0</v>
      </c>
      <c>
        <v>0</v>
      </c>
      <c>
        <v>268.83859664020844</v>
      </c>
    </row>
    <row>
      <c>
        <v>2613781</v>
      </c>
      <c>
        <v>1</v>
      </c>
      <c>
        <is>
          <t>MANİSA</t>
        </is>
      </c>
      <c>
        <v>KULA</v>
      </c>
      <c>
        <is>
          <t>Kullanıcı Bağlantı Hattı</t>
        </is>
      </c>
      <c>
        <v>GÖKÇEÖREN TR-7 45-77-M00028_945502990_945502990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19.07.2023 09:56:45</t>
        </is>
      </c>
      <c>
        <is>
          <t>19.07.2023 11:42:36</t>
        </is>
      </c>
      <c>
        <v>1.764166666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0.15535590191125725</v>
      </c>
      <c>
        <v>0</v>
      </c>
      <c>
        <v>0</v>
      </c>
      <c>
        <v>0</v>
      </c>
      <c>
        <v>0</v>
      </c>
      <c>
        <v>0</v>
      </c>
      <c>
        <v>0</v>
      </c>
      <c>
        <v>0.15535590191125725</v>
      </c>
    </row>
    <row>
      <c>
        <v>2614130</v>
      </c>
      <c>
        <v>1</v>
      </c>
      <c>
        <is>
          <t>İZMİR</t>
        </is>
      </c>
      <c>
        <v>MENDERES</v>
      </c>
      <c>
        <is>
          <t>Kullanıcı Bağlantı Hattı</t>
        </is>
      </c>
      <c>
        <v>GÜMÜLDÜR M-32 35-25-M00032_95000549622_95000549622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19.07.2023 15:24:09</t>
        </is>
      </c>
      <c>
        <is>
          <t>19.07.2023 20:56:22</t>
        </is>
      </c>
      <c>
        <v>5.536944444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</row>
    <row>
      <c>
        <v>2658621</v>
      </c>
      <c>
        <v>1</v>
      </c>
      <c>
        <is>
          <t>İZMİR</t>
        </is>
      </c>
      <c>
        <v>URLA</v>
      </c>
      <c>
        <is>
          <t>OG Fideri</t>
        </is>
      </c>
      <c>
        <v>ZEYTİNELİ TR-2 35-19-M00209_DIREK TIPI TRAFO HUCRESI H01_2057016</v>
      </c>
      <c>
        <v>Yangın</v>
      </c>
      <c>
        <v>Dağıtım-OG</v>
      </c>
      <c>
        <v>Uzun</v>
      </c>
      <c>
        <v>Güvenlik</v>
      </c>
      <c>
        <v>Bildirimsiz</v>
      </c>
      <c>
        <is>
          <t>19.07.2023 22:13:01</t>
        </is>
      </c>
      <c>
        <is>
          <t>20.07.2023 11:31:23</t>
        </is>
      </c>
      <c>
        <v>13.306111111</v>
      </c>
      <c>
        <v>0</v>
      </c>
      <c>
        <v>51</v>
      </c>
      <c>
        <v>0</v>
      </c>
      <c>
        <v>27</v>
      </c>
      <c>
        <v>0</v>
      </c>
      <c>
        <v>22</v>
      </c>
      <c>
        <v>0</v>
      </c>
      <c>
        <v>0</v>
      </c>
      <c>
        <v>0</v>
      </c>
      <c>
        <v>160.936045351611</v>
      </c>
      <c>
        <v>0</v>
      </c>
      <c>
        <v>179.3356815199178</v>
      </c>
      <c>
        <v>0</v>
      </c>
      <c>
        <v>48.079721167346364</v>
      </c>
      <c>
        <v>0</v>
      </c>
      <c>
        <v>0</v>
      </c>
      <c>
        <v>388.35144803887516</v>
      </c>
    </row>
    <row>
      <c>
        <v>2613818</v>
      </c>
      <c>
        <v>1</v>
      </c>
      <c>
        <is>
          <t>İZMİR</t>
        </is>
      </c>
      <c>
        <v>ÖDEMİŞ</v>
      </c>
      <c>
        <is>
          <t>Dağıtım Transformatörü</t>
        </is>
      </c>
      <c>
        <v>KAYMAKÇI TR-22 35-15-M00250_35-15-M00250_2365395</v>
      </c>
      <c>
        <v>Şebeke Yenileme ve Kapasite Artışı Çalışması</v>
      </c>
      <c>
        <v>Dağıtım-AG</v>
      </c>
      <c>
        <v>Uzun</v>
      </c>
      <c>
        <v>Şebeke işletmecisi</v>
      </c>
      <c>
        <v>Bildirimli</v>
      </c>
      <c>
        <is>
          <t>19.07.2023 10:42:25</t>
        </is>
      </c>
      <c>
        <is>
          <t>19.07.2023 14:07:33</t>
        </is>
      </c>
      <c>
        <v>3.418888888</v>
      </c>
      <c>
        <v>0</v>
      </c>
      <c>
        <v>147</v>
      </c>
      <c>
        <v>0</v>
      </c>
      <c>
        <v>9</v>
      </c>
      <c>
        <v>0</v>
      </c>
      <c>
        <v>21</v>
      </c>
      <c>
        <v>0</v>
      </c>
      <c>
        <v>0</v>
      </c>
      <c>
        <v>0</v>
      </c>
      <c>
        <v>104.95008417138712</v>
      </c>
      <c>
        <v>0</v>
      </c>
      <c>
        <v>82.36801349177898</v>
      </c>
      <c>
        <v>0</v>
      </c>
      <c>
        <v>91.33284935975259</v>
      </c>
      <c>
        <v>0</v>
      </c>
      <c>
        <v>0</v>
      </c>
      <c>
        <v>278.6509470229187</v>
      </c>
    </row>
    <row>
      <c>
        <v>2613941</v>
      </c>
      <c>
        <v>1</v>
      </c>
      <c>
        <is>
          <t>İZMİR</t>
        </is>
      </c>
      <c>
        <v>BORNOVA</v>
      </c>
      <c>
        <is>
          <t>TM Fideri</t>
        </is>
      </c>
      <c>
        <v>IŞIKLAR TM 35-02-A00006_BOĞAZİÇİ-2 M03_2307644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19.07.2023 12:31:20</t>
        </is>
      </c>
      <c>
        <is>
          <t>19.07.2023 12:36:50</t>
        </is>
      </c>
      <c>
        <v>0.091666666</v>
      </c>
      <c>
        <v>0</v>
      </c>
      <c>
        <v>15190</v>
      </c>
      <c>
        <v>0</v>
      </c>
      <c>
        <v>0</v>
      </c>
      <c>
        <v>13</v>
      </c>
      <c>
        <v>2125</v>
      </c>
      <c>
        <v>0</v>
      </c>
      <c>
        <v>12</v>
      </c>
      <c>
        <v>0</v>
      </c>
      <c>
        <v>344.763027461971</v>
      </c>
      <c>
        <v>0</v>
      </c>
      <c>
        <v>0</v>
      </c>
      <c>
        <v>65.21324378699906</v>
      </c>
      <c>
        <v>227.07509201389132</v>
      </c>
      <c>
        <v>0</v>
      </c>
      <c>
        <v>20.8029825902316</v>
      </c>
      <c>
        <v>657.8543458530929</v>
      </c>
    </row>
    <row>
      <c>
        <v>2614488</v>
      </c>
      <c>
        <v>1</v>
      </c>
      <c>
        <is>
          <t>İZMİR</t>
        </is>
      </c>
      <c>
        <v>BUCA</v>
      </c>
      <c>
        <is>
          <t>Dağıtım Transformatörü</t>
        </is>
      </c>
      <c>
        <v>M-2316 KARAAĞAÇ TR-6 35-03-M02316_35-03-M02316_2373248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19.07.2023 21:57:00</t>
        </is>
      </c>
      <c>
        <is>
          <t>20.07.2023 02:38:33</t>
        </is>
      </c>
      <c>
        <v>4.6925</v>
      </c>
      <c>
        <v>0</v>
      </c>
      <c>
        <v>27</v>
      </c>
      <c>
        <v>0</v>
      </c>
      <c>
        <v>18</v>
      </c>
      <c>
        <v>0</v>
      </c>
      <c>
        <v>7</v>
      </c>
      <c>
        <v>0</v>
      </c>
      <c>
        <v>0</v>
      </c>
      <c>
        <v>0</v>
      </c>
      <c>
        <v>51.331915139367425</v>
      </c>
      <c>
        <v>0</v>
      </c>
      <c>
        <v>234.3953429958206</v>
      </c>
      <c>
        <v>0</v>
      </c>
      <c>
        <v>32.72176670698728</v>
      </c>
      <c>
        <v>0</v>
      </c>
      <c>
        <v>0</v>
      </c>
      <c>
        <v>318.44902484217533</v>
      </c>
    </row>
    <row>
      <c>
        <v>2613649</v>
      </c>
      <c>
        <v>1</v>
      </c>
      <c>
        <is>
          <t>İZMİR</t>
        </is>
      </c>
      <c>
        <v>BERGAMA</v>
      </c>
      <c>
        <is>
          <t>DM</t>
        </is>
      </c>
      <c>
        <v>AŞAĞIKIRIKLAR DM 35-16-M00448_TARİŞ YEMTA M16_2334654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19.07.2023 08:04:28</t>
        </is>
      </c>
      <c>
        <is>
          <t>19.07.2023 09:25:56</t>
        </is>
      </c>
      <c>
        <v>1.357777777</v>
      </c>
      <c>
        <v>1</v>
      </c>
      <c>
        <v>0</v>
      </c>
      <c>
        <v>5</v>
      </c>
      <c>
        <v>0</v>
      </c>
      <c>
        <v>0</v>
      </c>
      <c>
        <v>0</v>
      </c>
      <c>
        <v>1</v>
      </c>
      <c>
        <v>0</v>
      </c>
      <c>
        <v>0.8599447376869205</v>
      </c>
      <c>
        <v>0</v>
      </c>
      <c>
        <v>35.075485245581795</v>
      </c>
      <c>
        <v>0</v>
      </c>
      <c>
        <v>0</v>
      </c>
      <c>
        <v>0</v>
      </c>
      <c>
        <v>664.1134571443151</v>
      </c>
      <c>
        <v>0</v>
      </c>
      <c>
        <v>700.0488871275838</v>
      </c>
    </row>
    <row>
      <c>
        <v>2613755</v>
      </c>
      <c>
        <v>1</v>
      </c>
      <c>
        <is>
          <t>İZMİR</t>
        </is>
      </c>
      <c>
        <v>KİRAZ</v>
      </c>
      <c>
        <is>
          <t>OG Fideri</t>
        </is>
      </c>
      <c>
        <v>GEDİK TR-3 35-31-L00132_ H_96716690</v>
      </c>
      <c>
        <v>Şebeke Yenileme ve Kapasite Artışı Çalışması</v>
      </c>
      <c>
        <v>Dağıtım-OG</v>
      </c>
      <c>
        <v>Uzun</v>
      </c>
      <c>
        <v>Şebeke işletmecisi</v>
      </c>
      <c>
        <v>Bildirimli</v>
      </c>
      <c>
        <is>
          <t>19.07.2023 09:48:01</t>
        </is>
      </c>
      <c>
        <is>
          <t>19.07.2023 16:05:59</t>
        </is>
      </c>
      <c>
        <v>6.299444444</v>
      </c>
      <c>
        <v>0</v>
      </c>
      <c>
        <v>21</v>
      </c>
      <c>
        <v>0</v>
      </c>
      <c>
        <v>8</v>
      </c>
      <c>
        <v>0</v>
      </c>
      <c>
        <v>2</v>
      </c>
      <c>
        <v>0</v>
      </c>
      <c>
        <v>0</v>
      </c>
      <c>
        <v>0</v>
      </c>
      <c>
        <v>23.062114588217888</v>
      </c>
      <c>
        <v>0</v>
      </c>
      <c>
        <v>62.734883626082365</v>
      </c>
      <c>
        <v>0</v>
      </c>
      <c>
        <v>3.4766958835977655</v>
      </c>
      <c>
        <v>0</v>
      </c>
      <c>
        <v>0</v>
      </c>
      <c>
        <v>89.27369409789803</v>
      </c>
    </row>
    <row>
      <c>
        <v>2614253</v>
      </c>
      <c>
        <v>1</v>
      </c>
      <c>
        <is>
          <t>İZMİR</t>
        </is>
      </c>
      <c>
        <v>SEFERİHİSAR</v>
      </c>
      <c>
        <is>
          <t>Kullanıcı Bağlantı Hattı</t>
        </is>
      </c>
      <c>
        <v>L-30 TAŞDİBİ 35-14-L00030_956640763_956640763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19.07.2023 17:41:53</t>
        </is>
      </c>
      <c>
        <is>
          <t>19.07.2023 18:52:38</t>
        </is>
      </c>
      <c>
        <v>1.179166666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1.4524893658677156</v>
      </c>
      <c>
        <v>0</v>
      </c>
      <c>
        <v>0</v>
      </c>
      <c>
        <v>0</v>
      </c>
      <c>
        <v>0</v>
      </c>
      <c>
        <v>0</v>
      </c>
      <c>
        <v>0</v>
      </c>
      <c>
        <v>1.4524893658677156</v>
      </c>
    </row>
    <row>
      <c>
        <v>2613718</v>
      </c>
      <c>
        <v>1</v>
      </c>
      <c>
        <is>
          <t>MANİSA</t>
        </is>
      </c>
      <c>
        <v>TURGUTLU</v>
      </c>
      <c>
        <is>
          <t>DM</t>
        </is>
      </c>
      <c>
        <v>TURGUTLU İM 45-83-A00001_TRF-B L16_42295542</v>
      </c>
      <c>
        <v>Şebeke Bakım Çalışması</v>
      </c>
      <c>
        <v>Dağıtım-OG</v>
      </c>
      <c>
        <v>Uzun</v>
      </c>
      <c>
        <v>Şebeke işletmecisi</v>
      </c>
      <c>
        <v>Bildirimli</v>
      </c>
      <c>
        <is>
          <t>19.07.2023 09:15:00</t>
        </is>
      </c>
      <c>
        <is>
          <t>19.07.2023 10:21:00</t>
        </is>
      </c>
      <c>
        <v>1.1</v>
      </c>
      <c>
        <v>2</v>
      </c>
      <c>
        <v>23389</v>
      </c>
      <c>
        <v>19</v>
      </c>
      <c>
        <v>187</v>
      </c>
      <c>
        <v>9</v>
      </c>
      <c>
        <v>2423</v>
      </c>
      <c>
        <v>0</v>
      </c>
      <c>
        <v>10</v>
      </c>
      <c>
        <v>2.1688566051908804</v>
      </c>
      <c>
        <v>4726.525809900147</v>
      </c>
      <c>
        <v>98.79663233431984</v>
      </c>
      <c>
        <v>199.29138418207165</v>
      </c>
      <c>
        <v>65.0495515414589</v>
      </c>
      <c>
        <v>2285.8571871912363</v>
      </c>
      <c>
        <v>0</v>
      </c>
      <c>
        <v>284.7447338778855</v>
      </c>
      <c>
        <v>7662.43415563231</v>
      </c>
    </row>
    <row>
      <c>
        <v>2613712</v>
      </c>
      <c>
        <v>1</v>
      </c>
      <c>
        <is>
          <t>İZMİR</t>
        </is>
      </c>
      <c>
        <v>BAYRAKLI</v>
      </c>
      <c>
        <is>
          <t>AG Fideri</t>
        </is>
      </c>
      <c>
        <v>K-448 35-04-K00448_B_56364225_56364225</v>
      </c>
      <c>
        <v>Şebeke Yenileme ve Kapasite Artışı Çalışması</v>
      </c>
      <c>
        <v>Dağıtım-AG</v>
      </c>
      <c>
        <v>Uzun</v>
      </c>
      <c>
        <v>Şebeke işletmecisi</v>
      </c>
      <c>
        <v>Bildirimli</v>
      </c>
      <c>
        <is>
          <t>19.07.2023 09:10:15</t>
        </is>
      </c>
      <c>
        <is>
          <t>19.07.2023 17:05:59</t>
        </is>
      </c>
      <c>
        <v>7.928888888</v>
      </c>
      <c>
        <v>0</v>
      </c>
      <c>
        <v>174</v>
      </c>
      <c>
        <v>0</v>
      </c>
      <c>
        <v>0</v>
      </c>
      <c>
        <v>0</v>
      </c>
      <c>
        <v>7</v>
      </c>
      <c>
        <v>0</v>
      </c>
      <c>
        <v>0</v>
      </c>
      <c>
        <v>0</v>
      </c>
      <c>
        <v>346.81654638862096</v>
      </c>
      <c>
        <v>0</v>
      </c>
      <c>
        <v>0</v>
      </c>
      <c>
        <v>0</v>
      </c>
      <c>
        <v>31.032137313141572</v>
      </c>
      <c>
        <v>0</v>
      </c>
      <c>
        <v>0</v>
      </c>
      <c>
        <v>377.8486837017625</v>
      </c>
    </row>
    <row>
      <c>
        <v>2613612</v>
      </c>
      <c>
        <v>1</v>
      </c>
      <c>
        <is>
          <t>MANİSA</t>
        </is>
      </c>
      <c>
        <v>KIRKAĞAÇ</v>
      </c>
      <c>
        <is>
          <t>KÖK</t>
        </is>
      </c>
      <c>
        <v>FIRDANLAR KÖK (YATIRIM REZERVE) 45-76-M00257_KOCAİSKAN M02_96531658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19.07.2023 06:47:30</t>
        </is>
      </c>
      <c>
        <is>
          <t>19.07.2023 07:48:11</t>
        </is>
      </c>
      <c>
        <v>1.011388888</v>
      </c>
      <c>
        <v>1</v>
      </c>
      <c>
        <v>316</v>
      </c>
      <c>
        <v>2</v>
      </c>
      <c>
        <v>43</v>
      </c>
      <c>
        <v>1</v>
      </c>
      <c>
        <v>13</v>
      </c>
      <c>
        <v>1</v>
      </c>
      <c>
        <v>0</v>
      </c>
      <c>
        <v>0.15408657535666664</v>
      </c>
      <c>
        <v>49.19289157795125</v>
      </c>
      <c>
        <v>2.648748828577296</v>
      </c>
      <c>
        <v>36.93215360393208</v>
      </c>
      <c>
        <v>0.08881559902126666</v>
      </c>
      <c>
        <v>5.563854108941641</v>
      </c>
      <c>
        <v>10.926746468297184</v>
      </c>
      <c>
        <v>0</v>
      </c>
      <c>
        <v>105.50729676207737</v>
      </c>
    </row>
    <row>
      <c>
        <v>2613976</v>
      </c>
      <c>
        <v>1</v>
      </c>
      <c>
        <is>
          <t>İZMİR</t>
        </is>
      </c>
      <c>
        <v>ÇEŞME</v>
      </c>
      <c>
        <is>
          <t>Kullanıcı Bağlantı Hattı</t>
        </is>
      </c>
      <c>
        <v>L-274 35-18-L00274_950445096_950445096</v>
      </c>
      <c>
        <v>AG Branşman Yeraltı Kablo Arızası</v>
      </c>
      <c>
        <v>Dağıtım-AG</v>
      </c>
      <c>
        <v>Uzun</v>
      </c>
      <c>
        <v>Şebeke işletmecisi</v>
      </c>
      <c>
        <v>Bildirimsiz</v>
      </c>
      <c>
        <is>
          <t>19.07.2023 12:54:08</t>
        </is>
      </c>
      <c>
        <is>
          <t>19.07.2023 17:23:36</t>
        </is>
      </c>
      <c>
        <v>4.491111111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0.4127088775023156</v>
      </c>
      <c>
        <v>0</v>
      </c>
      <c>
        <v>0</v>
      </c>
      <c>
        <v>0</v>
      </c>
      <c>
        <v>0</v>
      </c>
      <c>
        <v>0</v>
      </c>
      <c>
        <v>0</v>
      </c>
      <c>
        <v>0.4127088775023156</v>
      </c>
    </row>
    <row>
      <c>
        <v>2613598</v>
      </c>
      <c>
        <v>1</v>
      </c>
      <c>
        <is>
          <t>MANİSA</t>
        </is>
      </c>
      <c>
        <v>TURGUTLU</v>
      </c>
      <c>
        <is>
          <t>OG Fideri</t>
        </is>
      </c>
      <c>
        <v>TR-1/3 45-83-M00003_TR-1/6 M03_2331764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19.07.2023 05:43:05</t>
        </is>
      </c>
      <c>
        <is>
          <t>19.07.2023 06:53:05</t>
        </is>
      </c>
      <c>
        <v>1.166666666</v>
      </c>
      <c>
        <v>14</v>
      </c>
      <c>
        <v>31</v>
      </c>
      <c>
        <v>209</v>
      </c>
      <c>
        <v>265</v>
      </c>
      <c>
        <v>39</v>
      </c>
      <c>
        <v>36</v>
      </c>
      <c>
        <v>0</v>
      </c>
      <c>
        <v>0</v>
      </c>
      <c>
        <v>9.620068514764235</v>
      </c>
      <c>
        <v>20.186825346455976</v>
      </c>
      <c>
        <v>476.8065814090131</v>
      </c>
      <c>
        <v>523.839863831839</v>
      </c>
      <c>
        <v>53.88261503257845</v>
      </c>
      <c>
        <v>37.10831921588101</v>
      </c>
      <c>
        <v>0</v>
      </c>
      <c>
        <v>0</v>
      </c>
      <c>
        <v>1121.4442733505318</v>
      </c>
    </row>
    <row>
      <c>
        <v>2614139</v>
      </c>
      <c>
        <v>1</v>
      </c>
      <c>
        <is>
          <t>İZMİR</t>
        </is>
      </c>
      <c>
        <v>KEMALPAŞA</v>
      </c>
      <c>
        <is>
          <t>Kullanıcı Bağlantı Hattı</t>
        </is>
      </c>
      <c>
        <v>KAMBERLER TR-1 35-20-M00058_95001418425_95001418425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19.07.2023 15:26:35</t>
        </is>
      </c>
      <c>
        <is>
          <t>19.07.2023 18:35:54</t>
        </is>
      </c>
      <c>
        <v>3.155277777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0.613265425622471</v>
      </c>
      <c>
        <v>0</v>
      </c>
      <c>
        <v>0</v>
      </c>
      <c>
        <v>0</v>
      </c>
      <c>
        <v>0</v>
      </c>
      <c>
        <v>0.613265425622471</v>
      </c>
    </row>
    <row>
      <c>
        <v>2613575</v>
      </c>
      <c>
        <v>1</v>
      </c>
      <c>
        <is>
          <t>İZMİR</t>
        </is>
      </c>
      <c>
        <v>BUCA</v>
      </c>
      <c>
        <is>
          <t>AG Fideri</t>
        </is>
      </c>
      <c>
        <v>K-2378 35-03-K02378_C_56355040_56355040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19.07.2023 02:54:28</t>
        </is>
      </c>
      <c>
        <is>
          <t>19.07.2023 03:49:36</t>
        </is>
      </c>
      <c>
        <v>0.918888888</v>
      </c>
      <c>
        <v>0</v>
      </c>
      <c>
        <v>93</v>
      </c>
      <c>
        <v>0</v>
      </c>
      <c>
        <v>0</v>
      </c>
      <c>
        <v>0</v>
      </c>
      <c>
        <v>23</v>
      </c>
      <c>
        <v>0</v>
      </c>
      <c>
        <v>0</v>
      </c>
      <c>
        <v>0</v>
      </c>
      <c>
        <v>13.744156361060535</v>
      </c>
      <c>
        <v>0</v>
      </c>
      <c>
        <v>0</v>
      </c>
      <c>
        <v>0</v>
      </c>
      <c>
        <v>49.012992344561084</v>
      </c>
      <c>
        <v>0</v>
      </c>
      <c>
        <v>0</v>
      </c>
      <c>
        <v>62.75714870562162</v>
      </c>
    </row>
    <row>
      <c>
        <v>2614076</v>
      </c>
      <c>
        <v>1</v>
      </c>
      <c>
        <is>
          <t>İZMİR</t>
        </is>
      </c>
      <c>
        <v>KEMALPAŞA</v>
      </c>
      <c>
        <is>
          <t>OG Fideri</t>
        </is>
      </c>
      <c>
        <v>ÖRNEKKÖY TR-1 35-27-L00128_YAYLACIK L02_72169410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19.07.2023 14:16:27</t>
        </is>
      </c>
      <c>
        <is>
          <t>19.07.2023 17:02:45</t>
        </is>
      </c>
      <c>
        <v>2.771666666</v>
      </c>
      <c>
        <v>2</v>
      </c>
      <c>
        <v>0</v>
      </c>
      <c>
        <v>56</v>
      </c>
      <c>
        <v>14</v>
      </c>
      <c>
        <v>10</v>
      </c>
      <c>
        <v>4</v>
      </c>
      <c>
        <v>0</v>
      </c>
      <c>
        <v>0</v>
      </c>
      <c>
        <v>1.1970399983177171</v>
      </c>
      <c>
        <v>0</v>
      </c>
      <c>
        <v>211.09046992422884</v>
      </c>
      <c>
        <v>70.90425867043045</v>
      </c>
      <c>
        <v>127.08472821965967</v>
      </c>
      <c>
        <v>5.77871651808346</v>
      </c>
      <c>
        <v>0</v>
      </c>
      <c>
        <v>0</v>
      </c>
      <c>
        <v>416.0552133307201</v>
      </c>
    </row>
    <row>
      <c>
        <v>2614122</v>
      </c>
      <c>
        <v>1</v>
      </c>
      <c>
        <is>
          <t>MANİSA</t>
        </is>
      </c>
      <c>
        <v>GÖRDES</v>
      </c>
      <c>
        <is>
          <t>KÖK</t>
        </is>
      </c>
      <c>
        <v>YAKAKÖY KÖK 45-75-M00067_KAYACIK ESKİ SARIALİLER M05_2092145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19.07.2023 15:18:17</t>
        </is>
      </c>
      <c>
        <is>
          <t>19.07.2023 15:28:57</t>
        </is>
      </c>
      <c>
        <v>0.177777777</v>
      </c>
      <c>
        <v>4</v>
      </c>
      <c>
        <v>1195</v>
      </c>
      <c>
        <v>3</v>
      </c>
      <c>
        <v>143</v>
      </c>
      <c>
        <v>3</v>
      </c>
      <c>
        <v>76</v>
      </c>
      <c>
        <v>0</v>
      </c>
      <c>
        <v>0</v>
      </c>
      <c>
        <v>0.1715855089777778</v>
      </c>
      <c>
        <v>20.232173371979528</v>
      </c>
      <c>
        <v>1.5243495105459202</v>
      </c>
      <c>
        <v>17.279585718463146</v>
      </c>
      <c>
        <v>1.2977359703961602</v>
      </c>
      <c>
        <v>6.1736613970544365</v>
      </c>
      <c>
        <v>0</v>
      </c>
      <c>
        <v>0</v>
      </c>
      <c>
        <v>46.67909147741697</v>
      </c>
    </row>
    <row>
      <c>
        <v>2614471</v>
      </c>
      <c>
        <v>1</v>
      </c>
      <c>
        <is>
          <t>İZMİR</t>
        </is>
      </c>
      <c>
        <v>ÇEŞME</v>
      </c>
      <c>
        <is>
          <t>AG Fideri</t>
        </is>
      </c>
      <c>
        <v>L-425 BELLONA KABİN 35-18-L00425_7842867_56368758_56368758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19.07.2023 21:50:50</t>
        </is>
      </c>
      <c>
        <is>
          <t>19.07.2023 22:39:49</t>
        </is>
      </c>
      <c>
        <v>0.816388888</v>
      </c>
      <c>
        <v>0</v>
      </c>
      <c>
        <v>96</v>
      </c>
      <c>
        <v>0</v>
      </c>
      <c>
        <v>0</v>
      </c>
      <c>
        <v>0</v>
      </c>
      <c>
        <v>11</v>
      </c>
      <c>
        <v>0</v>
      </c>
      <c>
        <v>0</v>
      </c>
      <c>
        <v>0</v>
      </c>
      <c>
        <v>31.83102035029442</v>
      </c>
      <c>
        <v>0</v>
      </c>
      <c>
        <v>0</v>
      </c>
      <c>
        <v>0</v>
      </c>
      <c>
        <v>5.005031360916281</v>
      </c>
      <c>
        <v>0</v>
      </c>
      <c>
        <v>0</v>
      </c>
      <c>
        <v>36.8360517112107</v>
      </c>
    </row>
    <row>
      <c>
        <v>2613701</v>
      </c>
      <c>
        <v>1</v>
      </c>
      <c>
        <is>
          <t>İZMİR</t>
        </is>
      </c>
      <c>
        <v>TİRE</v>
      </c>
      <c>
        <is>
          <t>Saha Dağıtım Kutusu (SDK)</t>
        </is>
      </c>
      <c>
        <v>GÖKÇEN DM 1-2/7 35-29-L00063_48309282 DM1-C3B_48316363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19.07.2023 09:00:51</t>
        </is>
      </c>
      <c>
        <is>
          <t>19.07.2023 10:22:00</t>
        </is>
      </c>
      <c>
        <v>1.3525</v>
      </c>
      <c>
        <v>0</v>
      </c>
      <c>
        <v>14</v>
      </c>
      <c>
        <v>0</v>
      </c>
      <c>
        <v>4</v>
      </c>
      <c>
        <v>0</v>
      </c>
      <c>
        <v>6</v>
      </c>
      <c>
        <v>0</v>
      </c>
      <c>
        <v>0</v>
      </c>
      <c>
        <v>0</v>
      </c>
      <c>
        <v>4.795046232400175</v>
      </c>
      <c>
        <v>0</v>
      </c>
      <c>
        <v>23.040928021229885</v>
      </c>
      <c>
        <v>0</v>
      </c>
      <c>
        <v>9.9493272487599</v>
      </c>
      <c>
        <v>0</v>
      </c>
      <c>
        <v>0</v>
      </c>
      <c>
        <v>37.785301502389956</v>
      </c>
    </row>
    <row>
      <c>
        <v>2614199</v>
      </c>
      <c>
        <v>1</v>
      </c>
      <c>
        <is>
          <t>İZMİR</t>
        </is>
      </c>
      <c>
        <v>TORBALI</v>
      </c>
      <c>
        <is>
          <t>AG Fideri</t>
        </is>
      </c>
      <c>
        <v>TR-6 35-26-M00006_A_91011522_91011522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19.07.2023 16:31:14</t>
        </is>
      </c>
      <c>
        <is>
          <t>19.07.2023 17:36:14</t>
        </is>
      </c>
      <c>
        <v>1.083333333</v>
      </c>
      <c>
        <v>0</v>
      </c>
      <c>
        <v>116</v>
      </c>
      <c>
        <v>0</v>
      </c>
      <c>
        <v>0</v>
      </c>
      <c>
        <v>0</v>
      </c>
      <c>
        <v>13</v>
      </c>
      <c>
        <v>0</v>
      </c>
      <c>
        <v>0</v>
      </c>
      <c>
        <v>0</v>
      </c>
      <c>
        <v>29.327903220759868</v>
      </c>
      <c>
        <v>0</v>
      </c>
      <c>
        <v>0</v>
      </c>
      <c>
        <v>0</v>
      </c>
      <c>
        <v>20.771217573153216</v>
      </c>
      <c>
        <v>0</v>
      </c>
      <c>
        <v>0</v>
      </c>
      <c>
        <v>50.09912079391309</v>
      </c>
    </row>
    <row>
      <c>
        <v>2613558</v>
      </c>
      <c>
        <v>1</v>
      </c>
      <c>
        <is>
          <t>MANİSA</t>
        </is>
      </c>
      <c>
        <v>ŞEHZADELER</v>
      </c>
      <c>
        <is>
          <t>KÖK</t>
        </is>
      </c>
      <c>
        <v>BEYDERE KÖK 45-71-M00128_ESKİ KARAAĞAÇLI M07_50217162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19.07.2023 01:05:05</t>
        </is>
      </c>
      <c>
        <is>
          <t>19.07.2023 01:38:31</t>
        </is>
      </c>
      <c>
        <v>0.557222222</v>
      </c>
      <c>
        <v>4</v>
      </c>
      <c>
        <v>31</v>
      </c>
      <c>
        <v>100</v>
      </c>
      <c>
        <v>88</v>
      </c>
      <c>
        <v>2</v>
      </c>
      <c>
        <v>4</v>
      </c>
      <c>
        <v>0</v>
      </c>
      <c>
        <v>0</v>
      </c>
      <c>
        <v>0.8910840111089777</v>
      </c>
      <c>
        <v>5.341042307868259</v>
      </c>
      <c>
        <v>178.45638069570583</v>
      </c>
      <c>
        <v>139.20742072230487</v>
      </c>
      <c>
        <v>6.0269311048443965</v>
      </c>
      <c>
        <v>1.8933200847540748</v>
      </c>
      <c>
        <v>0</v>
      </c>
      <c>
        <v>0</v>
      </c>
      <c>
        <v>331.81617892658636</v>
      </c>
    </row>
    <row>
      <c>
        <v>2614391</v>
      </c>
      <c>
        <v>1</v>
      </c>
      <c>
        <is>
          <t>İZMİR</t>
        </is>
      </c>
      <c>
        <v>ÇEŞME</v>
      </c>
      <c>
        <is>
          <t>AG Fideri</t>
        </is>
      </c>
      <c>
        <v>L-456 35-18-L00456_11998652_60982907_60982907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19.07.2023 20:02:31</t>
        </is>
      </c>
      <c>
        <is>
          <t>19.07.2023 22:48:59</t>
        </is>
      </c>
      <c>
        <v>2.774444444</v>
      </c>
      <c>
        <v>0</v>
      </c>
      <c>
        <v>32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36.913903620932864</v>
      </c>
      <c>
        <v>0</v>
      </c>
      <c>
        <v>0</v>
      </c>
      <c>
        <v>0</v>
      </c>
      <c>
        <v>16.096307908388138</v>
      </c>
      <c>
        <v>0</v>
      </c>
      <c>
        <v>0</v>
      </c>
      <c>
        <v>53.010211529321</v>
      </c>
    </row>
    <row>
      <c>
        <v>2614013</v>
      </c>
      <c>
        <v>1</v>
      </c>
      <c>
        <is>
          <t>İZMİR</t>
        </is>
      </c>
      <c>
        <v>DİKİLİ</v>
      </c>
      <c>
        <is>
          <t>Dağıtım Transformatörü</t>
        </is>
      </c>
      <c>
        <v>MAVİKENT TR-2 35-30-M00136_35-30-M00136_2374872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19.07.2023 13:31:49</t>
        </is>
      </c>
      <c>
        <is>
          <t>19.07.2023 14:05:16</t>
        </is>
      </c>
      <c>
        <v>0.5575</v>
      </c>
      <c>
        <v>0</v>
      </c>
      <c>
        <v>37</v>
      </c>
      <c>
        <v>0</v>
      </c>
      <c>
        <v>2</v>
      </c>
      <c>
        <v>0</v>
      </c>
      <c>
        <v>16</v>
      </c>
      <c>
        <v>0</v>
      </c>
      <c>
        <v>0</v>
      </c>
      <c>
        <v>0</v>
      </c>
      <c>
        <v>5.502235176442941</v>
      </c>
      <c>
        <v>0</v>
      </c>
      <c>
        <v>0.30093569433932404</v>
      </c>
      <c>
        <v>0</v>
      </c>
      <c>
        <v>13.992871382685122</v>
      </c>
      <c>
        <v>0</v>
      </c>
      <c>
        <v>0</v>
      </c>
      <c>
        <v>19.796042253467387</v>
      </c>
    </row>
    <row>
      <c>
        <v>2614434</v>
      </c>
      <c>
        <v>1</v>
      </c>
      <c>
        <is>
          <t>İZMİR</t>
        </is>
      </c>
      <c>
        <v>GÜZELBAHÇE</v>
      </c>
      <c>
        <is>
          <t>Saha Dağıtım Kutusu (SDK)</t>
        </is>
      </c>
      <c>
        <v>YELKİ TR-5 (M-2339) 35-10-M02339_A F1_49574442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19.07.2023 20:52:58</t>
        </is>
      </c>
      <c>
        <is>
          <t>19.07.2023 22:14:12</t>
        </is>
      </c>
      <c>
        <v>1.353888888</v>
      </c>
      <c>
        <v>0</v>
      </c>
      <c>
        <v>61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27.801862178415142</v>
      </c>
      <c>
        <v>0</v>
      </c>
      <c>
        <v>0</v>
      </c>
      <c>
        <v>0</v>
      </c>
      <c>
        <v>0.17907043700262198</v>
      </c>
      <c>
        <v>0</v>
      </c>
      <c>
        <v>0</v>
      </c>
      <c>
        <v>27.980932615417764</v>
      </c>
    </row>
    <row>
      <c>
        <v>2613721</v>
      </c>
      <c>
        <v>1</v>
      </c>
      <c>
        <is>
          <t>İZMİR</t>
        </is>
      </c>
      <c>
        <v>TORBALI</v>
      </c>
      <c>
        <is>
          <t>OG Fideri</t>
        </is>
      </c>
      <c>
        <v>ÇAPAK KÖK 35-26-M00435_HatBaşıAyırıcı_74816160 M05_74816160</v>
      </c>
      <c>
        <v>Şebeke Yenileme ve Kapasite Artışı Çalışması</v>
      </c>
      <c>
        <v>Dağıtım-OG</v>
      </c>
      <c>
        <v>Uzun</v>
      </c>
      <c>
        <v>Şebeke işletmecisi</v>
      </c>
      <c>
        <v>Bildirimli</v>
      </c>
      <c>
        <is>
          <t>19.07.2023 09:05:00</t>
        </is>
      </c>
      <c>
        <is>
          <t>19.07.2023 09:37:02</t>
        </is>
      </c>
      <c>
        <v>0.533888888</v>
      </c>
      <c>
        <v>0</v>
      </c>
      <c>
        <v>378</v>
      </c>
      <c>
        <v>0</v>
      </c>
      <c>
        <v>24</v>
      </c>
      <c>
        <v>2</v>
      </c>
      <c>
        <v>43</v>
      </c>
      <c>
        <v>1</v>
      </c>
      <c>
        <v>0</v>
      </c>
      <c>
        <v>0</v>
      </c>
      <c>
        <v>31.644873555994053</v>
      </c>
      <c>
        <v>0</v>
      </c>
      <c>
        <v>6.397714950145564</v>
      </c>
      <c>
        <v>10.535606459748323</v>
      </c>
      <c>
        <v>13.9004977415957</v>
      </c>
      <c>
        <v>1.3904913900661422</v>
      </c>
      <c>
        <v>0</v>
      </c>
      <c>
        <v>63.869184097549784</v>
      </c>
    </row>
    <row>
      <c>
        <v>2613893</v>
      </c>
      <c>
        <v>1</v>
      </c>
      <c>
        <is>
          <t>İZMİR</t>
        </is>
      </c>
      <c>
        <v>KARABAĞLAR</v>
      </c>
      <c>
        <is>
          <t>Saha Dağıtım Kutusu (SDK)</t>
        </is>
      </c>
      <c>
        <v>M-3197 (YATIRIM REZERVE) 35-01-M03197_M k805/m1_5899468</v>
      </c>
      <c>
        <v>Şebeke Yenileme ve Kapasite Artışı Çalışması</v>
      </c>
      <c>
        <v>Dağıtım-AG</v>
      </c>
      <c>
        <v>Uzun</v>
      </c>
      <c>
        <v>Şebeke işletmecisi</v>
      </c>
      <c>
        <v>Bildirimli</v>
      </c>
      <c>
        <is>
          <t>19.07.2023 11:15:00</t>
        </is>
      </c>
      <c>
        <is>
          <t>19.07.2023 18:32:30</t>
        </is>
      </c>
      <c>
        <v>7.291666666</v>
      </c>
      <c>
        <v>0</v>
      </c>
      <c>
        <v>28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46.473392126006104</v>
      </c>
      <c>
        <v>0</v>
      </c>
      <c>
        <v>0</v>
      </c>
      <c>
        <v>0</v>
      </c>
      <c>
        <v>85.31171382087935</v>
      </c>
      <c>
        <v>0</v>
      </c>
      <c>
        <v>0</v>
      </c>
      <c>
        <v>131.78510594688544</v>
      </c>
    </row>
    <row>
      <c>
        <v>2614348</v>
      </c>
      <c>
        <v>1</v>
      </c>
      <c>
        <is>
          <t>İZMİR</t>
        </is>
      </c>
      <c>
        <v>BAYINDIR</v>
      </c>
      <c>
        <is>
          <t>Kullanıcı Bağlantı Hattı</t>
        </is>
      </c>
      <c>
        <v>ZEKİ PAVLAZ SULAMA GRUBU 35-29-M00287_955215106_955215106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19.07.2023 18:58:06</t>
        </is>
      </c>
      <c>
        <is>
          <t>19.07.2023 21:23:23</t>
        </is>
      </c>
      <c>
        <v>2.421388888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1.9577474030197348</v>
      </c>
      <c>
        <v>0</v>
      </c>
      <c>
        <v>0</v>
      </c>
      <c>
        <v>0</v>
      </c>
      <c>
        <v>0</v>
      </c>
      <c>
        <v>1.9577474030197348</v>
      </c>
    </row>
    <row>
      <c>
        <v>2613764</v>
      </c>
      <c>
        <v>1</v>
      </c>
      <c>
        <is>
          <t>İZMİR</t>
        </is>
      </c>
      <c>
        <v>GAZİEMİR</v>
      </c>
      <c>
        <is>
          <t>OG Fideri</t>
        </is>
      </c>
      <c>
        <v>K-3021 35-08-K03021_TRAFO K03_42553495</v>
      </c>
      <c>
        <v>Şebeke Bakım Çalışması</v>
      </c>
      <c>
        <v>Dağıtım-OG</v>
      </c>
      <c>
        <v>Uzun</v>
      </c>
      <c>
        <v>Şebeke işletmecisi</v>
      </c>
      <c>
        <v>Bildirimli</v>
      </c>
      <c>
        <is>
          <t>19.07.2023 09:59:20</t>
        </is>
      </c>
      <c>
        <is>
          <t>19.07.2023 14:10:43</t>
        </is>
      </c>
      <c>
        <v>4.189722222</v>
      </c>
      <c>
        <v>0</v>
      </c>
      <c>
        <v>363</v>
      </c>
      <c>
        <v>0</v>
      </c>
      <c>
        <v>0</v>
      </c>
      <c>
        <v>0</v>
      </c>
      <c>
        <v>19</v>
      </c>
      <c>
        <v>0</v>
      </c>
      <c>
        <v>0</v>
      </c>
      <c>
        <v>0</v>
      </c>
      <c>
        <v>436.6902997412405</v>
      </c>
      <c>
        <v>0</v>
      </c>
      <c>
        <v>0</v>
      </c>
      <c>
        <v>0</v>
      </c>
      <c>
        <v>299.880571729356</v>
      </c>
      <c>
        <v>0</v>
      </c>
      <c>
        <v>0</v>
      </c>
      <c>
        <v>736.5708714705966</v>
      </c>
    </row>
    <row>
      <c>
        <v>2613807</v>
      </c>
      <c>
        <v>1</v>
      </c>
      <c>
        <is>
          <t>İZMİR</t>
        </is>
      </c>
      <c>
        <v>BUCA</v>
      </c>
      <c>
        <is>
          <t>OG Fideri</t>
        </is>
      </c>
      <c>
        <v>K-4745 35-03-K04745_ H_61169032</v>
      </c>
      <c>
        <v>OG Yeraltı Kablo Arızası</v>
      </c>
      <c>
        <v>Dağıtım-OG</v>
      </c>
      <c>
        <v>Uzun</v>
      </c>
      <c>
        <v>Şebeke işletmecisi</v>
      </c>
      <c>
        <v>Bildirimsiz</v>
      </c>
      <c>
        <is>
          <t>19.07.2023 10:32:20</t>
        </is>
      </c>
      <c>
        <is>
          <t>19.07.2023 13:21:04</t>
        </is>
      </c>
      <c>
        <v>2.812222222</v>
      </c>
      <c>
        <v>0</v>
      </c>
      <c>
        <v>348</v>
      </c>
      <c>
        <v>0</v>
      </c>
      <c>
        <v>0</v>
      </c>
      <c>
        <v>0</v>
      </c>
      <c>
        <v>13</v>
      </c>
      <c>
        <v>0</v>
      </c>
      <c>
        <v>0</v>
      </c>
      <c>
        <v>0</v>
      </c>
      <c>
        <v>189.47744820233999</v>
      </c>
      <c>
        <v>0</v>
      </c>
      <c>
        <v>0</v>
      </c>
      <c>
        <v>0</v>
      </c>
      <c>
        <v>129.82275475148106</v>
      </c>
      <c>
        <v>0</v>
      </c>
      <c>
        <v>0</v>
      </c>
      <c>
        <v>319.30020295382104</v>
      </c>
    </row>
    <row>
      <c>
        <v>2613907</v>
      </c>
      <c>
        <v>1</v>
      </c>
      <c>
        <is>
          <t>MANİSA</t>
        </is>
      </c>
      <c>
        <v>ŞEHZADELER</v>
      </c>
      <c>
        <is>
          <t>OG Fideri</t>
        </is>
      </c>
      <c>
        <v>GÜZELKÖY TR 45-71-M00984_DIREK TIPI TRAFO HUCRESI H01_2087783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19.07.2023 11:55:09</t>
        </is>
      </c>
      <c>
        <is>
          <t>19.07.2023 17:47:44</t>
        </is>
      </c>
      <c>
        <v>5.876388888</v>
      </c>
      <c>
        <v>0</v>
      </c>
      <c>
        <v>85</v>
      </c>
      <c>
        <v>0</v>
      </c>
      <c>
        <v>26</v>
      </c>
      <c>
        <v>0</v>
      </c>
      <c>
        <v>12</v>
      </c>
      <c>
        <v>0</v>
      </c>
      <c>
        <v>1</v>
      </c>
      <c>
        <v>0</v>
      </c>
      <c>
        <v>113.75965515048972</v>
      </c>
      <c>
        <v>0</v>
      </c>
      <c>
        <v>231.96162069715123</v>
      </c>
      <c>
        <v>0</v>
      </c>
      <c>
        <v>59.55838236114107</v>
      </c>
      <c>
        <v>0</v>
      </c>
      <c>
        <v>883.5679510810241</v>
      </c>
      <c>
        <v>1288.8476092898063</v>
      </c>
    </row>
    <row>
      <c>
        <v>2614305</v>
      </c>
      <c>
        <v>1</v>
      </c>
      <c>
        <is>
          <t>İZMİR</t>
        </is>
      </c>
      <c>
        <v>FOÇA</v>
      </c>
      <c>
        <is>
          <t>KÖK</t>
        </is>
      </c>
      <c>
        <v>BAĞARASI TR-10 KÖK 35-23-M00179_ESKİİBAĞARASI M02_72143182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19.07.2023 18:38:55</t>
        </is>
      </c>
      <c>
        <is>
          <t>19.07.2023 19:21:20</t>
        </is>
      </c>
      <c>
        <v>0.706944444</v>
      </c>
      <c>
        <v>0</v>
      </c>
      <c>
        <v>2488</v>
      </c>
      <c>
        <v>0</v>
      </c>
      <c>
        <v>16</v>
      </c>
      <c>
        <v>1</v>
      </c>
      <c>
        <v>211</v>
      </c>
      <c>
        <v>0</v>
      </c>
      <c>
        <v>0</v>
      </c>
      <c>
        <v>0</v>
      </c>
      <c>
        <v>418.8288158616783</v>
      </c>
      <c>
        <v>0</v>
      </c>
      <c>
        <v>6.7382821833255235</v>
      </c>
      <c>
        <v>0.542002645492045</v>
      </c>
      <c>
        <v>205.98677123272213</v>
      </c>
      <c>
        <v>0</v>
      </c>
      <c>
        <v>0</v>
      </c>
      <c>
        <v>632.095871923218</v>
      </c>
    </row>
    <row>
      <c>
        <v>2613618</v>
      </c>
      <c>
        <v>1</v>
      </c>
      <c>
        <is>
          <t>İZMİR</t>
        </is>
      </c>
      <c>
        <v>KEMALPAŞA</v>
      </c>
      <c>
        <is>
          <t>KÖK</t>
        </is>
      </c>
      <c>
        <v>TAŞLIYOL KÖK 35-27-M00495_TAŞLIYOL M03_72168857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19.07.2023 07:03:00</t>
        </is>
      </c>
      <c>
        <is>
          <t>19.07.2023 07:38:01</t>
        </is>
      </c>
      <c>
        <v>0.583611111</v>
      </c>
      <c>
        <v>3</v>
      </c>
      <c>
        <v>221</v>
      </c>
      <c>
        <v>19</v>
      </c>
      <c>
        <v>247</v>
      </c>
      <c>
        <v>14</v>
      </c>
      <c>
        <v>81</v>
      </c>
      <c>
        <v>4</v>
      </c>
      <c>
        <v>0</v>
      </c>
      <c>
        <v>6.9297227252066005</v>
      </c>
      <c>
        <v>44.637463717980246</v>
      </c>
      <c>
        <v>8.063921139012903</v>
      </c>
      <c>
        <v>101.39703130491128</v>
      </c>
      <c>
        <v>24.71783597769136</v>
      </c>
      <c>
        <v>29.87059066378566</v>
      </c>
      <c>
        <v>118.24169893958936</v>
      </c>
      <c>
        <v>0</v>
      </c>
      <c>
        <v>333.85826446817737</v>
      </c>
    </row>
    <row>
      <c>
        <v>2614282</v>
      </c>
      <c>
        <v>1</v>
      </c>
      <c>
        <is>
          <t>İZMİR</t>
        </is>
      </c>
      <c>
        <v>DİKİLİ</v>
      </c>
      <c>
        <is>
          <t>Kullanıcı Bağlantı Hattı</t>
        </is>
      </c>
      <c>
        <v>L-318 DİKİLİ BELEDİYESİ 35-30-L00318_955334430_955334430</v>
      </c>
      <c>
        <v>AG Box / Sdk Abone Çıkış Sigorta Atığı</v>
      </c>
      <c>
        <v>Dağıtım-AG</v>
      </c>
      <c>
        <v>Uzun</v>
      </c>
      <c>
        <v>Şebeke işletmecisi</v>
      </c>
      <c>
        <v>Bildirimsiz</v>
      </c>
      <c>
        <is>
          <t>19.07.2023 18:09:30</t>
        </is>
      </c>
      <c>
        <is>
          <t>19.07.2023 23:59:52</t>
        </is>
      </c>
      <c>
        <v>5.839444444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1.3829940269355556</v>
      </c>
      <c>
        <v>0</v>
      </c>
      <c>
        <v>0</v>
      </c>
      <c>
        <v>0</v>
      </c>
      <c>
        <v>0</v>
      </c>
      <c>
        <v>0</v>
      </c>
      <c>
        <v>0</v>
      </c>
      <c>
        <v>1.3829940269355556</v>
      </c>
    </row>
    <row>
      <c>
        <v>2614119</v>
      </c>
      <c>
        <v>1</v>
      </c>
      <c>
        <is>
          <t>MANİSA</t>
        </is>
      </c>
      <c>
        <v>TURGUTLU</v>
      </c>
      <c>
        <is>
          <t>AG Fideri</t>
        </is>
      </c>
      <c>
        <v>TR-2/122 45-83-M00720_48123509_56384159_56384159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19.07.2023 15:12:38</t>
        </is>
      </c>
      <c>
        <is>
          <t>19.07.2023 16:57:26</t>
        </is>
      </c>
      <c>
        <v>1.746666666</v>
      </c>
      <c>
        <v>0</v>
      </c>
      <c>
        <v>7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2.441225967295081</v>
      </c>
      <c>
        <v>0</v>
      </c>
      <c>
        <v>0</v>
      </c>
      <c>
        <v>0</v>
      </c>
      <c>
        <v>0</v>
      </c>
      <c>
        <v>0</v>
      </c>
      <c>
        <v>0</v>
      </c>
      <c>
        <v>2.441225967295081</v>
      </c>
    </row>
    <row>
      <c>
        <v>2614288</v>
      </c>
      <c>
        <v>1</v>
      </c>
      <c>
        <is>
          <t>İZMİR</t>
        </is>
      </c>
      <c>
        <v>GAZİEMİR</v>
      </c>
      <c>
        <is>
          <t>Saha Dağıtım Kutusu (SDK)</t>
        </is>
      </c>
      <c>
        <v>K-3021 35-08-K03021_B b1b_5792932</v>
      </c>
      <c>
        <v>AG Box / Sdk Giriş Sigorta Atığı</v>
      </c>
      <c>
        <v>Dağıtım-AG</v>
      </c>
      <c>
        <v>Uzun</v>
      </c>
      <c>
        <v>Şebeke işletmecisi</v>
      </c>
      <c>
        <v>Bildirimsiz</v>
      </c>
      <c>
        <is>
          <t>19.07.2023 18:16:37</t>
        </is>
      </c>
      <c>
        <is>
          <t>19.07.2023 19:24:48</t>
        </is>
      </c>
      <c>
        <v>1.136388888</v>
      </c>
      <c>
        <v>0</v>
      </c>
      <c>
        <v>124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41.388166239811355</v>
      </c>
      <c>
        <v>0</v>
      </c>
      <c>
        <v>0</v>
      </c>
      <c>
        <v>0</v>
      </c>
      <c>
        <v>0.2773378219290095</v>
      </c>
      <c>
        <v>0</v>
      </c>
      <c>
        <v>0</v>
      </c>
      <c>
        <v>41.665504061740364</v>
      </c>
    </row>
    <row>
      <c>
        <v>2614182</v>
      </c>
      <c>
        <v>1</v>
      </c>
      <c>
        <is>
          <t>MANİSA</t>
        </is>
      </c>
      <c>
        <v>SARUHANLI</v>
      </c>
      <c>
        <is>
          <t>AG Fideri</t>
        </is>
      </c>
      <c>
        <v>SARUHANLI TR-24 45-80-M00024_A_91000922_91000922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19.07.2023 16:14:31</t>
        </is>
      </c>
      <c>
        <is>
          <t>19.07.2023 16:41:11</t>
        </is>
      </c>
      <c>
        <v>0.444444444</v>
      </c>
      <c>
        <v>0</v>
      </c>
      <c>
        <v>17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1.5695008887239115</v>
      </c>
      <c>
        <v>0</v>
      </c>
      <c>
        <v>0</v>
      </c>
      <c>
        <v>0</v>
      </c>
      <c>
        <v>0.08723875746666666</v>
      </c>
      <c>
        <v>0</v>
      </c>
      <c>
        <v>0</v>
      </c>
      <c>
        <v>1.6567396461905781</v>
      </c>
    </row>
    <row>
      <c>
        <v>2650372</v>
      </c>
      <c>
        <v>1</v>
      </c>
      <c>
        <is>
          <t>İZMİR</t>
        </is>
      </c>
      <c>
        <v>BORNOVA</v>
      </c>
      <c>
        <is>
          <t>TM Fideri</t>
        </is>
      </c>
      <c>
        <v>IŞIKLAR TM 35-02-A00006_BOĞAZİÇİ-1 M04_2307645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19.07.2023 12:36:35</t>
        </is>
      </c>
      <c>
        <is>
          <t>19.07.2023 13:01:15</t>
        </is>
      </c>
      <c>
        <v>0.411111111</v>
      </c>
      <c>
        <v>0</v>
      </c>
      <c>
        <v>13593</v>
      </c>
      <c>
        <v>0</v>
      </c>
      <c>
        <v>0</v>
      </c>
      <c>
        <v>9</v>
      </c>
      <c>
        <v>2123</v>
      </c>
      <c>
        <v>2</v>
      </c>
      <c>
        <v>36</v>
      </c>
      <c>
        <v>0</v>
      </c>
      <c>
        <v>1381.5233854964326</v>
      </c>
      <c>
        <v>0</v>
      </c>
      <c>
        <v>0</v>
      </c>
      <c>
        <v>1044.4239616796242</v>
      </c>
      <c>
        <v>1022.9111965132332</v>
      </c>
      <c>
        <v>64.49803841923834</v>
      </c>
      <c>
        <v>449.5954268309288</v>
      </c>
      <c>
        <v>3962.952008939457</v>
      </c>
    </row>
    <row>
      <c>
        <v>2614219</v>
      </c>
      <c>
        <v>1</v>
      </c>
      <c>
        <is>
          <t>İZMİR</t>
        </is>
      </c>
      <c>
        <v>ÇEŞME</v>
      </c>
      <c>
        <is>
          <t>Saha Dağıtım Kutusu (SDK)</t>
        </is>
      </c>
      <c>
        <v>L-438 35-18-L00438_7572259 H01_5937806</v>
      </c>
      <c>
        <v>AG Yeraltı Kablo Arızası</v>
      </c>
      <c>
        <v>Dağıtım-AG</v>
      </c>
      <c>
        <v>Uzun</v>
      </c>
      <c>
        <v>Şebeke işletmecisi</v>
      </c>
      <c>
        <v>Bildirimsiz</v>
      </c>
      <c>
        <is>
          <t>19.07.2023 17:06:01</t>
        </is>
      </c>
      <c>
        <is>
          <t>19.07.2023 17:34:37</t>
        </is>
      </c>
      <c>
        <v>0.476666666</v>
      </c>
      <c>
        <v>0</v>
      </c>
      <c>
        <v>6</v>
      </c>
      <c>
        <v>0</v>
      </c>
      <c>
        <v>0</v>
      </c>
      <c>
        <v>0</v>
      </c>
      <c>
        <v>7</v>
      </c>
      <c>
        <v>0</v>
      </c>
      <c>
        <v>0</v>
      </c>
      <c>
        <v>0</v>
      </c>
      <c>
        <v>3.416810853305374</v>
      </c>
      <c>
        <v>0</v>
      </c>
      <c>
        <v>0</v>
      </c>
      <c>
        <v>0</v>
      </c>
      <c>
        <v>35.60314601066995</v>
      </c>
      <c>
        <v>0</v>
      </c>
      <c>
        <v>0</v>
      </c>
      <c>
        <v>39.019956863975324</v>
      </c>
    </row>
    <row>
      <c>
        <v>2614136</v>
      </c>
      <c>
        <v>1</v>
      </c>
      <c>
        <is>
          <t>İZMİR</t>
        </is>
      </c>
      <c>
        <v>KİRAZ</v>
      </c>
      <c>
        <is>
          <t>AG Fideri</t>
        </is>
      </c>
      <c>
        <v>HALİLLER VAKIFLAR TR-7 35-31-L00232_47919385_56403359_56403359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19.07.2023 15:26:53</t>
        </is>
      </c>
      <c>
        <is>
          <t>19.07.2023 17:35:52</t>
        </is>
      </c>
      <c>
        <v>2.149722222</v>
      </c>
      <c>
        <v>0</v>
      </c>
      <c>
        <v>43</v>
      </c>
      <c>
        <v>0</v>
      </c>
      <c>
        <v>3</v>
      </c>
      <c>
        <v>0</v>
      </c>
      <c>
        <v>3</v>
      </c>
      <c>
        <v>0</v>
      </c>
      <c>
        <v>0</v>
      </c>
      <c>
        <v>0</v>
      </c>
      <c>
        <v>19.823083945152014</v>
      </c>
      <c>
        <v>0</v>
      </c>
      <c>
        <v>6.054368692105697</v>
      </c>
      <c>
        <v>0</v>
      </c>
      <c>
        <v>8.254447820007936</v>
      </c>
      <c>
        <v>0</v>
      </c>
      <c>
        <v>0</v>
      </c>
      <c>
        <v>34.131900457265644</v>
      </c>
    </row>
    <row>
      <c>
        <v>2613681</v>
      </c>
      <c>
        <v>1</v>
      </c>
      <c>
        <is>
          <t>İZMİR</t>
        </is>
      </c>
      <c>
        <v>KARABAĞLAR</v>
      </c>
      <c>
        <is>
          <t>Kullanıcı Bağlantı Hattı</t>
        </is>
      </c>
      <c>
        <v>K-316 35-01-K00316_911617730_911617730</v>
      </c>
      <c>
        <v>AG Box / Sdk Abone Çıkış Sigorta Atığı</v>
      </c>
      <c>
        <v>Dağıtım-AG</v>
      </c>
      <c>
        <v>Uzun</v>
      </c>
      <c>
        <v>Şebeke işletmecisi</v>
      </c>
      <c>
        <v>Bildirimsiz</v>
      </c>
      <c>
        <is>
          <t>19.07.2023 08:43:58</t>
        </is>
      </c>
      <c>
        <is>
          <t>19.07.2023 09:43:49</t>
        </is>
      </c>
      <c>
        <v>0.9975</v>
      </c>
      <c>
        <v>0</v>
      </c>
      <c>
        <v>0</v>
      </c>
      <c>
        <v>0</v>
      </c>
      <c>
        <v>0</v>
      </c>
      <c>
        <v>0</v>
      </c>
      <c>
        <v>16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11.267574327836993</v>
      </c>
      <c>
        <v>0</v>
      </c>
      <c>
        <v>0</v>
      </c>
      <c>
        <v>11.267574327836993</v>
      </c>
    </row>
    <row>
      <c>
        <v>2614328</v>
      </c>
      <c>
        <v>1</v>
      </c>
      <c>
        <is>
          <t>İZMİR</t>
        </is>
      </c>
      <c>
        <v>SELÇUK</v>
      </c>
      <c>
        <is>
          <t>KÖK</t>
        </is>
      </c>
      <c>
        <v>PAMUCAK KÖK 35-13-L00400_ARVALYA L11_2097132</v>
      </c>
      <c>
        <v>Yangın</v>
      </c>
      <c>
        <v>Dağıtım-OG</v>
      </c>
      <c>
        <v>Uzun</v>
      </c>
      <c>
        <v>Güvenlik</v>
      </c>
      <c>
        <v>Bildirimsiz</v>
      </c>
      <c>
        <is>
          <t>19.07.2023 18:53:34</t>
        </is>
      </c>
      <c>
        <is>
          <t>19.07.2023 21:29:16</t>
        </is>
      </c>
      <c>
        <v>2.595</v>
      </c>
      <c>
        <v>3</v>
      </c>
      <c>
        <v>16</v>
      </c>
      <c>
        <v>25</v>
      </c>
      <c>
        <v>4</v>
      </c>
      <c>
        <v>26</v>
      </c>
      <c>
        <v>2</v>
      </c>
      <c>
        <v>0</v>
      </c>
      <c>
        <v>0</v>
      </c>
      <c>
        <v>30.083534932610295</v>
      </c>
      <c>
        <v>15.884638219928556</v>
      </c>
      <c>
        <v>188.38697449586857</v>
      </c>
      <c>
        <v>3.1243084286771943</v>
      </c>
      <c>
        <v>606.8849795010823</v>
      </c>
      <c>
        <v>11.861170632015805</v>
      </c>
      <c>
        <v>0</v>
      </c>
      <c>
        <v>0</v>
      </c>
      <c>
        <v>856.2256062101827</v>
      </c>
    </row>
    <row>
      <c>
        <v>2613787</v>
      </c>
      <c>
        <v>1</v>
      </c>
      <c>
        <is>
          <t>MANİSA</t>
        </is>
      </c>
      <c>
        <v>SARUHANLI</v>
      </c>
      <c>
        <is>
          <t>Dağıtım Transformatörü</t>
        </is>
      </c>
      <c>
        <v>KEMİKLİDERE TR-1 45-80-M00134_45-80-M00134_2351328</v>
      </c>
      <c>
        <v>Şebeke Bakım Çalışması</v>
      </c>
      <c>
        <v>Dağıtım-AG</v>
      </c>
      <c>
        <v>Uzun</v>
      </c>
      <c>
        <v>Şebeke işletmecisi</v>
      </c>
      <c>
        <v>Bildirimli</v>
      </c>
      <c>
        <is>
          <t>19.07.2023 10:21:21</t>
        </is>
      </c>
      <c>
        <is>
          <t>19.07.2023 17:13:29</t>
        </is>
      </c>
      <c>
        <v>6.868888888</v>
      </c>
      <c>
        <v>0</v>
      </c>
      <c>
        <v>186</v>
      </c>
      <c>
        <v>0</v>
      </c>
      <c>
        <v>11</v>
      </c>
      <c>
        <v>0</v>
      </c>
      <c>
        <v>24</v>
      </c>
      <c>
        <v>0</v>
      </c>
      <c>
        <v>0</v>
      </c>
      <c>
        <v>0</v>
      </c>
      <c>
        <v>268.72448520867255</v>
      </c>
      <c>
        <v>0</v>
      </c>
      <c>
        <v>210.54799695854672</v>
      </c>
      <c>
        <v>0</v>
      </c>
      <c>
        <v>183.86362818732954</v>
      </c>
      <c>
        <v>0</v>
      </c>
      <c>
        <v>0</v>
      </c>
      <c>
        <v>663.1361103545488</v>
      </c>
    </row>
    <row>
      <c>
        <v>2614214</v>
      </c>
      <c>
        <v>2</v>
      </c>
      <c>
        <is>
          <t>İZMİR</t>
        </is>
      </c>
      <c>
        <v>URLA</v>
      </c>
      <c>
        <is>
          <t>Dağıtım Transformatörü</t>
        </is>
      </c>
      <c>
        <v>TR-53 35-19-L00053_35-19-L00053_2361635</v>
      </c>
      <c>
        <v>AG Tel Kopuğu</v>
      </c>
      <c>
        <v>Dağıtım-AG</v>
      </c>
      <c>
        <v>Uzun</v>
      </c>
      <c>
        <v>Şebeke işletmecisi</v>
      </c>
      <c>
        <v>Bildirimsiz</v>
      </c>
      <c>
        <is>
          <t>19.07.2023 19:37:00</t>
        </is>
      </c>
      <c>
        <is>
          <t>19.07.2023 20:15:03</t>
        </is>
      </c>
      <c>
        <v>0.634166666</v>
      </c>
      <c>
        <v>0</v>
      </c>
      <c>
        <v>56</v>
      </c>
      <c>
        <v>0</v>
      </c>
      <c>
        <v>16</v>
      </c>
      <c>
        <v>0</v>
      </c>
      <c>
        <v>11</v>
      </c>
      <c>
        <v>0</v>
      </c>
      <c>
        <v>0</v>
      </c>
      <c>
        <v>0</v>
      </c>
      <c>
        <v>12.771655152761976</v>
      </c>
      <c>
        <v>0</v>
      </c>
      <c>
        <v>6.2090493964724525</v>
      </c>
      <c>
        <v>0</v>
      </c>
      <c>
        <v>1.9108306025833426</v>
      </c>
      <c>
        <v>0</v>
      </c>
      <c>
        <v>0</v>
      </c>
      <c>
        <v>20.89153515181777</v>
      </c>
    </row>
    <row>
      <c>
        <v>2614059</v>
      </c>
      <c>
        <v>1</v>
      </c>
      <c>
        <is>
          <t>İZMİR</t>
        </is>
      </c>
      <c>
        <v>ÇEŞME</v>
      </c>
      <c>
        <is>
          <t>AG Fideri</t>
        </is>
      </c>
      <c>
        <v>L-425 BELLONA KABİN 35-18-L00425_7044416_56368757_56368757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19.07.2023 14:03:20</t>
        </is>
      </c>
      <c>
        <is>
          <t>19.07.2023 15:21:41</t>
        </is>
      </c>
      <c>
        <v>1.305833333</v>
      </c>
      <c>
        <v>0</v>
      </c>
      <c>
        <v>51</v>
      </c>
      <c>
        <v>0</v>
      </c>
      <c>
        <v>0</v>
      </c>
      <c>
        <v>0</v>
      </c>
      <c>
        <v>9</v>
      </c>
      <c>
        <v>0</v>
      </c>
      <c>
        <v>0</v>
      </c>
      <c>
        <v>0</v>
      </c>
      <c>
        <v>38.24917716878913</v>
      </c>
      <c>
        <v>0</v>
      </c>
      <c>
        <v>0</v>
      </c>
      <c>
        <v>0</v>
      </c>
      <c>
        <v>27.068328002410816</v>
      </c>
      <c>
        <v>0</v>
      </c>
      <c>
        <v>0</v>
      </c>
      <c>
        <v>65.31750517119994</v>
      </c>
    </row>
    <row>
      <c>
        <v>2613704</v>
      </c>
      <c>
        <v>1</v>
      </c>
      <c>
        <is>
          <t>İZMİR</t>
        </is>
      </c>
      <c>
        <v>BUCA</v>
      </c>
      <c>
        <is>
          <t>OG Fideri</t>
        </is>
      </c>
      <c>
        <v>K-1849 35-03-K01849_TRAFO K01_42295114</v>
      </c>
      <c>
        <v>Şebeke Yenileme ve Kapasite Artışı Çalışması</v>
      </c>
      <c>
        <v>Dağıtım-OG</v>
      </c>
      <c>
        <v>Uzun</v>
      </c>
      <c>
        <v>Şebeke işletmecisi</v>
      </c>
      <c>
        <v>Bildirimli</v>
      </c>
      <c>
        <is>
          <t>19.07.2023 09:01:30</t>
        </is>
      </c>
      <c>
        <is>
          <t>19.07.2023 18:46:00</t>
        </is>
      </c>
      <c>
        <v>9.741666666</v>
      </c>
      <c>
        <v>0</v>
      </c>
      <c>
        <v>300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571.2813652395276</v>
      </c>
      <c>
        <v>0</v>
      </c>
      <c>
        <v>0</v>
      </c>
      <c>
        <v>0</v>
      </c>
      <c>
        <v>0</v>
      </c>
      <c>
        <v>0</v>
      </c>
      <c>
        <v>0</v>
      </c>
      <c>
        <v>571.2813652395276</v>
      </c>
    </row>
    <row>
      <c>
        <v>2613581</v>
      </c>
      <c>
        <v>1</v>
      </c>
      <c>
        <is>
          <t>İZMİR</t>
        </is>
      </c>
      <c>
        <v>KONAK</v>
      </c>
      <c>
        <is>
          <t>Dağıtım Transformatörü</t>
        </is>
      </c>
      <c>
        <v>K-768 35-01-K00768_35-01-K00768_2353100</v>
      </c>
      <c>
        <v>AG Nötr İletken Kopması</v>
      </c>
      <c>
        <v>Dağıtım-AG</v>
      </c>
      <c>
        <v>Uzun</v>
      </c>
      <c>
        <v>Şebeke işletmecisi</v>
      </c>
      <c>
        <v>Bildirimsiz</v>
      </c>
      <c>
        <is>
          <t>19.07.2023 04:04:20</t>
        </is>
      </c>
      <c>
        <is>
          <t>19.07.2023 04:29:28</t>
        </is>
      </c>
      <c>
        <v>0.418888888</v>
      </c>
      <c>
        <v>0</v>
      </c>
      <c>
        <v>378</v>
      </c>
      <c>
        <v>0</v>
      </c>
      <c>
        <v>0</v>
      </c>
      <c>
        <v>0</v>
      </c>
      <c>
        <v>72</v>
      </c>
      <c>
        <v>0</v>
      </c>
      <c>
        <v>0</v>
      </c>
      <c>
        <v>0</v>
      </c>
      <c>
        <v>30.150798699820132</v>
      </c>
      <c>
        <v>0</v>
      </c>
      <c>
        <v>0</v>
      </c>
      <c>
        <v>0</v>
      </c>
      <c>
        <v>11.062791267804855</v>
      </c>
      <c>
        <v>0</v>
      </c>
      <c>
        <v>0</v>
      </c>
      <c>
        <v>41.21358996762498</v>
      </c>
    </row>
    <row>
      <c>
        <v>2613824</v>
      </c>
      <c>
        <v>1</v>
      </c>
      <c>
        <is>
          <t>MANİSA</t>
        </is>
      </c>
      <c>
        <v>ALAŞEHİR</v>
      </c>
      <c>
        <is>
          <t>KÖK</t>
        </is>
      </c>
      <c>
        <v>BADINCA KÖK 45-73-M00341_CABBAR DM GİRİŞ M01_75912944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19.07.2023 10:45:34</t>
        </is>
      </c>
      <c>
        <is>
          <t>19.07.2023 12:57:40</t>
        </is>
      </c>
      <c>
        <v>2.201666666</v>
      </c>
      <c>
        <v>4</v>
      </c>
      <c>
        <v>1470</v>
      </c>
      <c>
        <v>30</v>
      </c>
      <c>
        <v>287</v>
      </c>
      <c>
        <v>9</v>
      </c>
      <c>
        <v>47</v>
      </c>
      <c>
        <v>1</v>
      </c>
      <c>
        <v>0</v>
      </c>
      <c>
        <v>2.106446525768889</v>
      </c>
      <c>
        <v>574.1414970714585</v>
      </c>
      <c>
        <v>309.0077333341354</v>
      </c>
      <c>
        <v>647.0478827882861</v>
      </c>
      <c>
        <v>817.7422265599422</v>
      </c>
      <c>
        <v>161.7264663049309</v>
      </c>
      <c>
        <v>936.073270235663</v>
      </c>
      <c>
        <v>0</v>
      </c>
      <c>
        <v>3447.845522820185</v>
      </c>
    </row>
    <row>
      <c>
        <v>2613724</v>
      </c>
      <c>
        <v>1</v>
      </c>
      <c>
        <is>
          <t>İZMİR</t>
        </is>
      </c>
      <c>
        <v>BUCA</v>
      </c>
      <c>
        <is>
          <t>AG Fideri</t>
        </is>
      </c>
      <c>
        <v>M-980 35-03-M00980_D_56353563_56353563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19.07.2023 09:19:00</t>
        </is>
      </c>
      <c>
        <is>
          <t>19.07.2023 14:41:50</t>
        </is>
      </c>
      <c>
        <v>5.380555555</v>
      </c>
      <c>
        <v>0</v>
      </c>
      <c>
        <v>236</v>
      </c>
      <c>
        <v>0</v>
      </c>
      <c>
        <v>0</v>
      </c>
      <c>
        <v>0</v>
      </c>
      <c>
        <v>18</v>
      </c>
      <c>
        <v>0</v>
      </c>
      <c>
        <v>0</v>
      </c>
      <c>
        <v>0</v>
      </c>
      <c>
        <v>249.33814961759245</v>
      </c>
      <c>
        <v>0</v>
      </c>
      <c>
        <v>0</v>
      </c>
      <c>
        <v>0</v>
      </c>
      <c>
        <v>137.9011635918501</v>
      </c>
      <c>
        <v>0</v>
      </c>
      <c>
        <v>0</v>
      </c>
      <c>
        <v>387.23931320944257</v>
      </c>
    </row>
    <row>
      <c>
        <v>2613747</v>
      </c>
      <c>
        <v>1</v>
      </c>
      <c>
        <is>
          <t>İZMİR</t>
        </is>
      </c>
      <c>
        <v>KEMALPAŞA</v>
      </c>
      <c>
        <is>
          <t>DM</t>
        </is>
      </c>
      <c>
        <v>TROPİKAL DM 35-27-L00056_ÖRNEKKÖY L04_72201722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19.07.2023 09:37:54</t>
        </is>
      </c>
      <c>
        <is>
          <t>19.07.2023 10:00:11</t>
        </is>
      </c>
      <c>
        <v>0.371388888</v>
      </c>
      <c>
        <v>37</v>
      </c>
      <c>
        <v>2066</v>
      </c>
      <c>
        <v>118</v>
      </c>
      <c>
        <v>157</v>
      </c>
      <c>
        <v>40</v>
      </c>
      <c>
        <v>222</v>
      </c>
      <c>
        <v>2</v>
      </c>
      <c>
        <v>1</v>
      </c>
      <c>
        <v>14.824050837293221</v>
      </c>
      <c>
        <v>155.95248951382777</v>
      </c>
      <c>
        <v>58.96717342264461</v>
      </c>
      <c>
        <v>69.62147678275325</v>
      </c>
      <c>
        <v>65.62648901026706</v>
      </c>
      <c>
        <v>77.4550906716305</v>
      </c>
      <c>
        <v>1.473219096670552</v>
      </c>
      <c>
        <v>1.1698678703207277</v>
      </c>
      <c>
        <v>445.08985720540767</v>
      </c>
    </row>
    <row>
      <c>
        <v>2613703</v>
      </c>
      <c>
        <v>1</v>
      </c>
      <c>
        <is>
          <t>MANİSA</t>
        </is>
      </c>
      <c>
        <v>SALİHLİ</v>
      </c>
      <c>
        <is>
          <t>OG Fideri</t>
        </is>
      </c>
      <c>
        <v>TAYTAN OFİS KÖK 45-78-M00314_HatBaşıAyırıcı_53140215 M06_53140215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19.07.2023 09:03:09</t>
        </is>
      </c>
      <c>
        <is>
          <t>19.07.2023 11:26:56</t>
        </is>
      </c>
      <c>
        <v>2.396388888</v>
      </c>
      <c>
        <v>0</v>
      </c>
      <c>
        <v>0</v>
      </c>
      <c>
        <v>0</v>
      </c>
      <c>
        <v>8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54.31505249839821</v>
      </c>
      <c>
        <v>0</v>
      </c>
      <c>
        <v>0</v>
      </c>
      <c>
        <v>0</v>
      </c>
      <c>
        <v>0</v>
      </c>
      <c>
        <v>54.31505249839821</v>
      </c>
    </row>
    <row>
      <c>
        <v>2614344</v>
      </c>
      <c>
        <v>1</v>
      </c>
      <c>
        <is>
          <t>MANİSA</t>
        </is>
      </c>
      <c>
        <v>YUNUSEMRE</v>
      </c>
      <c>
        <is>
          <t>Saha Dağıtım Kutusu (SDK)</t>
        </is>
      </c>
      <c>
        <v>MURADİYE TR-2/B (23 NİSAN PARKI) 45-71-M01852_D D02b_95019766</v>
      </c>
      <c>
        <v>AG Box / Sdk Giriş Sigorta Atığı</v>
      </c>
      <c>
        <v>Dağıtım-AG</v>
      </c>
      <c>
        <v>Uzun</v>
      </c>
      <c>
        <v>Şebeke işletmecisi</v>
      </c>
      <c>
        <v>Bildirimsiz</v>
      </c>
      <c>
        <is>
          <t>19.07.2023 19:10:02</t>
        </is>
      </c>
      <c>
        <is>
          <t>19.07.2023 20:21:00</t>
        </is>
      </c>
      <c>
        <v>1.182777777</v>
      </c>
      <c>
        <v>0</v>
      </c>
      <c>
        <v>230</v>
      </c>
      <c>
        <v>0</v>
      </c>
      <c>
        <v>0</v>
      </c>
      <c>
        <v>0</v>
      </c>
      <c>
        <v>12</v>
      </c>
      <c>
        <v>0</v>
      </c>
      <c>
        <v>0</v>
      </c>
      <c>
        <v>0</v>
      </c>
      <c>
        <v>56.971213778264</v>
      </c>
      <c>
        <v>0</v>
      </c>
      <c>
        <v>0</v>
      </c>
      <c>
        <v>0</v>
      </c>
      <c>
        <v>13.009984118803807</v>
      </c>
      <c>
        <v>0</v>
      </c>
      <c>
        <v>0</v>
      </c>
      <c>
        <v>69.9811978970678</v>
      </c>
    </row>
    <row>
      <c>
        <v>2613823</v>
      </c>
      <c>
        <v>1</v>
      </c>
      <c>
        <is>
          <t>İZMİR</t>
        </is>
      </c>
      <c>
        <v>TORBALI</v>
      </c>
      <c>
        <is>
          <t>OG Fideri</t>
        </is>
      </c>
      <c>
        <v>TAŞKESİK TR-1 35-26-L00218_DIREK TIPI TRAFO HUCRESI H01_2046535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19.07.2023 10:42:40</t>
        </is>
      </c>
      <c>
        <is>
          <t>19.07.2023 11:13:57</t>
        </is>
      </c>
      <c>
        <v>0.521388888</v>
      </c>
      <c>
        <v>0</v>
      </c>
      <c>
        <v>86</v>
      </c>
      <c>
        <v>0</v>
      </c>
      <c>
        <v>14</v>
      </c>
      <c>
        <v>0</v>
      </c>
      <c>
        <v>17</v>
      </c>
      <c>
        <v>0</v>
      </c>
      <c>
        <v>1</v>
      </c>
      <c>
        <v>0</v>
      </c>
      <c>
        <v>13.279855001348917</v>
      </c>
      <c>
        <v>0</v>
      </c>
      <c>
        <v>11.022526016899624</v>
      </c>
      <c>
        <v>0</v>
      </c>
      <c>
        <v>11.327261553889505</v>
      </c>
      <c>
        <v>0</v>
      </c>
      <c>
        <v>31.867320084480614</v>
      </c>
      <c>
        <v>67.49696265661866</v>
      </c>
    </row>
    <row>
      <c>
        <v>2613989</v>
      </c>
      <c>
        <v>1</v>
      </c>
      <c>
        <is>
          <t>MANİSA</t>
        </is>
      </c>
      <c>
        <v>TURGUTLU</v>
      </c>
      <c>
        <is>
          <t>Kullanıcı Bağlantı Hattı</t>
        </is>
      </c>
      <c>
        <v>HACIİSA TR-1 45-83-L00282_955156992_955156992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19.07.2023 13:00:35</t>
        </is>
      </c>
      <c>
        <is>
          <t>19.07.2023 14:52:44</t>
        </is>
      </c>
      <c>
        <v>1.869166666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0.2670038592980124</v>
      </c>
      <c>
        <v>0</v>
      </c>
      <c>
        <v>0</v>
      </c>
      <c>
        <v>0</v>
      </c>
      <c>
        <v>0</v>
      </c>
      <c>
        <v>0</v>
      </c>
      <c>
        <v>0</v>
      </c>
      <c>
        <v>0.2670038592980124</v>
      </c>
    </row>
    <row>
      <c>
        <v>2614387</v>
      </c>
      <c>
        <v>1</v>
      </c>
      <c>
        <is>
          <t>İZMİR</t>
        </is>
      </c>
      <c>
        <v>ÇEŞME</v>
      </c>
      <c>
        <is>
          <t>AG Fideri</t>
        </is>
      </c>
      <c>
        <v>L-291 35-18-L00291_6980785_56370172_56370172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19.07.2023 19:56:42</t>
        </is>
      </c>
      <c>
        <is>
          <t>19.07.2023 22:43:29</t>
        </is>
      </c>
      <c>
        <v>2.779722222</v>
      </c>
      <c>
        <v>0</v>
      </c>
      <c>
        <v>27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60.266976525120455</v>
      </c>
      <c>
        <v>0</v>
      </c>
      <c>
        <v>0</v>
      </c>
      <c>
        <v>0</v>
      </c>
      <c>
        <v>13.524348931678903</v>
      </c>
      <c>
        <v>0</v>
      </c>
      <c>
        <v>0</v>
      </c>
      <c>
        <v>73.79132545679936</v>
      </c>
    </row>
    <row>
      <c>
        <v>2613723</v>
      </c>
      <c>
        <v>1</v>
      </c>
      <c>
        <is>
          <t>MANİSA</t>
        </is>
      </c>
      <c>
        <v>SALİHLİ</v>
      </c>
      <c>
        <is>
          <t>AG Fideri</t>
        </is>
      </c>
      <c>
        <v>KARAOĞLANLI TR-1 45-78-M00350_E_56402744_56402744</v>
      </c>
      <c>
        <v>Şebeke Yenileme ve Kapasite Artışı Çalışması</v>
      </c>
      <c>
        <v>Dağıtım-AG</v>
      </c>
      <c>
        <v>Uzun</v>
      </c>
      <c>
        <v>Şebeke işletmecisi</v>
      </c>
      <c>
        <v>Bildirimli</v>
      </c>
      <c>
        <is>
          <t>19.07.2023 09:20:22</t>
        </is>
      </c>
      <c>
        <is>
          <t>19.07.2023 17:31:47</t>
        </is>
      </c>
      <c>
        <v>8.190277777</v>
      </c>
      <c>
        <v>0</v>
      </c>
      <c>
        <v>55</v>
      </c>
      <c>
        <v>0</v>
      </c>
      <c>
        <v>1</v>
      </c>
      <c>
        <v>0</v>
      </c>
      <c>
        <v>8</v>
      </c>
      <c>
        <v>0</v>
      </c>
      <c>
        <v>0</v>
      </c>
      <c>
        <v>0</v>
      </c>
      <c>
        <v>92.34011771909373</v>
      </c>
      <c>
        <v>0</v>
      </c>
      <c>
        <v>0</v>
      </c>
      <c>
        <v>0</v>
      </c>
      <c>
        <v>64.47445228489975</v>
      </c>
      <c>
        <v>0</v>
      </c>
      <c>
        <v>0</v>
      </c>
      <c>
        <v>156.81457000399348</v>
      </c>
    </row>
    <row>
      <c>
        <v>2614158</v>
      </c>
      <c>
        <v>1</v>
      </c>
      <c>
        <is>
          <t>İZMİR</t>
        </is>
      </c>
      <c>
        <v>GÜZELBAHÇE</v>
      </c>
      <c>
        <is>
          <t>Kullanıcı Bağlantı Hattı</t>
        </is>
      </c>
      <c>
        <v>K-4420 35-10-K04420_954768265_954768265</v>
      </c>
      <c>
        <v>AG Box / Sdk Abone Çıkış Sigorta Atığı</v>
      </c>
      <c>
        <v>Dağıtım-AG</v>
      </c>
      <c>
        <v>Uzun</v>
      </c>
      <c>
        <v>Şebeke işletmecisi</v>
      </c>
      <c>
        <v>Bildirimsiz</v>
      </c>
      <c>
        <is>
          <t>19.07.2023 15:56:14</t>
        </is>
      </c>
      <c>
        <is>
          <t>19.07.2023 18:29:50</t>
        </is>
      </c>
      <c>
        <v>2.56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1.2999672546830958</v>
      </c>
      <c>
        <v>0</v>
      </c>
      <c>
        <v>0</v>
      </c>
      <c>
        <v>0</v>
      </c>
      <c>
        <v>0</v>
      </c>
      <c>
        <v>0</v>
      </c>
      <c>
        <v>0</v>
      </c>
      <c>
        <v>1.2999672546830958</v>
      </c>
    </row>
    <row>
      <c>
        <v>2613492</v>
      </c>
      <c>
        <v>2</v>
      </c>
      <c>
        <is>
          <t>İZMİR</t>
        </is>
      </c>
      <c>
        <v>ÇEŞME</v>
      </c>
      <c>
        <is>
          <t>KÖK</t>
        </is>
      </c>
      <c>
        <v>KAREL KÖK 35-18-L00528_SEVRON (RAMADA OTEL) L04_72061188</v>
      </c>
      <c>
        <v>Plansız Kesinti / Müdahale</v>
      </c>
      <c>
        <v>Dağıtım-OG</v>
      </c>
      <c>
        <v>Uzun</v>
      </c>
      <c>
        <v>Şebeke işletmecisi</v>
      </c>
      <c>
        <v>Bildirimsiz</v>
      </c>
      <c>
        <is>
          <t>19.07.2023 00:43:12</t>
        </is>
      </c>
      <c>
        <is>
          <t>19.07.2023 03:54:13</t>
        </is>
      </c>
      <c>
        <v>3.183611111</v>
      </c>
      <c>
        <v>0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400.93332103259957</v>
      </c>
      <c>
        <v>0</v>
      </c>
      <c>
        <v>0</v>
      </c>
      <c>
        <v>0</v>
      </c>
      <c>
        <v>400.93332103259957</v>
      </c>
    </row>
    <row>
      <c>
        <v>2614493</v>
      </c>
      <c>
        <v>1</v>
      </c>
      <c>
        <is>
          <t>İZMİR</t>
        </is>
      </c>
      <c>
        <v>BUCA</v>
      </c>
      <c>
        <is>
          <t>AG Fideri</t>
        </is>
      </c>
      <c>
        <v>K-2378 35-03-K02378_C_56355040_56355040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19.07.2023 22:48:45</t>
        </is>
      </c>
      <c>
        <is>
          <t>20.07.2023 04:27:43</t>
        </is>
      </c>
      <c>
        <v>5.649444444</v>
      </c>
      <c>
        <v>0</v>
      </c>
      <c>
        <v>93</v>
      </c>
      <c>
        <v>0</v>
      </c>
      <c>
        <v>0</v>
      </c>
      <c>
        <v>0</v>
      </c>
      <c>
        <v>23</v>
      </c>
      <c>
        <v>0</v>
      </c>
      <c>
        <v>0</v>
      </c>
      <c>
        <v>0</v>
      </c>
      <c>
        <v>90.9299567658839</v>
      </c>
      <c>
        <v>0</v>
      </c>
      <c>
        <v>0</v>
      </c>
      <c>
        <v>0</v>
      </c>
      <c>
        <v>326.8228489137853</v>
      </c>
      <c>
        <v>0</v>
      </c>
      <c>
        <v>0</v>
      </c>
      <c>
        <v>417.7528056796692</v>
      </c>
    </row>
    <row>
      <c>
        <v>2614450</v>
      </c>
      <c>
        <v>1</v>
      </c>
      <c>
        <is>
          <t>İZMİR</t>
        </is>
      </c>
      <c>
        <v>DİKİLİ</v>
      </c>
      <c>
        <is>
          <t>Dağıtım Transformatörü</t>
        </is>
      </c>
      <c>
        <v>EGE EVRENSEL SİTESİ TR 35-30-M00323_35-30-M00323_2376850</v>
      </c>
      <c>
        <v>AG Box / Sdk Giriş Sigorta Atığı</v>
      </c>
      <c>
        <v>Dağıtım-AG</v>
      </c>
      <c>
        <v>Uzun</v>
      </c>
      <c>
        <v>Şebeke işletmecisi</v>
      </c>
      <c>
        <v>Bildirimsiz</v>
      </c>
      <c>
        <is>
          <t>19.07.2023 21:22:05</t>
        </is>
      </c>
      <c>
        <is>
          <t>20.07.2023 03:00:59</t>
        </is>
      </c>
      <c>
        <v>5.648333333</v>
      </c>
      <c>
        <v>1</v>
      </c>
      <c>
        <v>0</v>
      </c>
      <c>
        <v>0</v>
      </c>
      <c>
        <v>0</v>
      </c>
      <c>
        <v>0</v>
      </c>
      <c>
        <v>2</v>
      </c>
      <c>
        <v>0</v>
      </c>
      <c>
        <v>0</v>
      </c>
      <c>
        <v>207.7093877390978</v>
      </c>
      <c>
        <v>0</v>
      </c>
      <c>
        <v>0</v>
      </c>
      <c>
        <v>0</v>
      </c>
      <c>
        <v>0</v>
      </c>
      <c>
        <v>46.98447464463482</v>
      </c>
      <c>
        <v>0</v>
      </c>
      <c>
        <v>0</v>
      </c>
      <c>
        <v>254.6938623837326</v>
      </c>
    </row>
    <row>
      <c>
        <v>2614301</v>
      </c>
      <c>
        <v>1</v>
      </c>
      <c>
        <is>
          <t>İZMİR</t>
        </is>
      </c>
      <c>
        <v>ÇEŞME</v>
      </c>
      <c>
        <is>
          <t>Saha Dağıtım Kutusu (SDK)</t>
        </is>
      </c>
      <c>
        <v>L-377 35-18-L00377_6424049 a1_5948902</v>
      </c>
      <c>
        <v>Üçüncü Şahısların Vermiş Olduğu Hasarlar</v>
      </c>
      <c>
        <v>Dağıtım-AG</v>
      </c>
      <c>
        <v>Uzun</v>
      </c>
      <c>
        <v>Dışsal</v>
      </c>
      <c>
        <v>Bildirimsiz</v>
      </c>
      <c>
        <is>
          <t>19.07.2023 18:26:10</t>
        </is>
      </c>
      <c>
        <is>
          <t>20.07.2023 00:38:07</t>
        </is>
      </c>
      <c>
        <v>6.199166666</v>
      </c>
      <c>
        <v>0</v>
      </c>
      <c>
        <v>38</v>
      </c>
      <c>
        <v>0</v>
      </c>
      <c>
        <v>0</v>
      </c>
      <c>
        <v>0</v>
      </c>
      <c>
        <v>11</v>
      </c>
      <c>
        <v>0</v>
      </c>
      <c>
        <v>0</v>
      </c>
      <c>
        <v>0</v>
      </c>
      <c>
        <v>146.84614453838833</v>
      </c>
      <c>
        <v>0</v>
      </c>
      <c>
        <v>0</v>
      </c>
      <c>
        <v>0</v>
      </c>
      <c>
        <v>188.42589169245744</v>
      </c>
      <c>
        <v>0</v>
      </c>
      <c>
        <v>0</v>
      </c>
      <c>
        <v>335.27203623084574</v>
      </c>
    </row>
    <row>
      <c>
        <v>2613620</v>
      </c>
      <c>
        <v>1</v>
      </c>
      <c>
        <is>
          <t>İZMİR</t>
        </is>
      </c>
      <c>
        <v>MENDERES</v>
      </c>
      <c>
        <is>
          <t>DM</t>
        </is>
      </c>
      <c>
        <v>DEĞİRMENDERE DM 35-22-M00085_DEĞİRMENDERE-1 M05_50066608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19.07.2023 07:01:30</t>
        </is>
      </c>
      <c>
        <is>
          <t>19.07.2023 08:00:02</t>
        </is>
      </c>
      <c>
        <v>0.975555555</v>
      </c>
      <c>
        <v>0</v>
      </c>
      <c>
        <v>334</v>
      </c>
      <c>
        <v>0</v>
      </c>
      <c>
        <v>126</v>
      </c>
      <c>
        <v>0</v>
      </c>
      <c>
        <v>86</v>
      </c>
      <c>
        <v>0</v>
      </c>
      <c>
        <v>0</v>
      </c>
      <c>
        <v>0</v>
      </c>
      <c>
        <v>64.24516205914736</v>
      </c>
      <c>
        <v>0</v>
      </c>
      <c>
        <v>109.06171392331406</v>
      </c>
      <c>
        <v>0</v>
      </c>
      <c>
        <v>70.54203997476701</v>
      </c>
      <c>
        <v>0</v>
      </c>
      <c>
        <v>0</v>
      </c>
      <c>
        <v>243.84891595722843</v>
      </c>
    </row>
    <row>
      <c>
        <v>2614261</v>
      </c>
      <c>
        <v>1</v>
      </c>
      <c>
        <is>
          <t>MANİSA</t>
        </is>
      </c>
      <c>
        <v>SARUHANLI</v>
      </c>
      <c>
        <is>
          <t>Kullanıcı Bağlantı Hattı</t>
        </is>
      </c>
      <c>
        <v>SARUHANLI TR-24 45-80-M00024_956563090_956563090</v>
      </c>
      <c>
        <v>AG Box / Sdk Abone Çıkış Sigorta Atığı</v>
      </c>
      <c>
        <v>Dağıtım-AG</v>
      </c>
      <c>
        <v>Uzun</v>
      </c>
      <c>
        <v>Şebeke işletmecisi</v>
      </c>
      <c>
        <v>Bildirimsiz</v>
      </c>
      <c>
        <is>
          <t>19.07.2023 17:51:17</t>
        </is>
      </c>
      <c>
        <is>
          <t>19.07.2023 18:13:09</t>
        </is>
      </c>
      <c>
        <v>0.364444444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</row>
    <row>
      <c>
        <v>2613946</v>
      </c>
      <c>
        <v>1</v>
      </c>
      <c>
        <is>
          <t>İZMİR</t>
        </is>
      </c>
      <c>
        <v>ÇEŞME</v>
      </c>
      <c>
        <is>
          <t>Kullanıcı Bağlantı Hattı</t>
        </is>
      </c>
      <c>
        <v>L-434 MENDERES BP 35-18-L00434_950456935_950456935</v>
      </c>
      <c>
        <v>AG Branşman Yeraltı Kablo Arızası</v>
      </c>
      <c>
        <v>Dağıtım-AG</v>
      </c>
      <c>
        <v>Uzun</v>
      </c>
      <c>
        <v>Şebeke işletmecisi</v>
      </c>
      <c>
        <v>Bildirimsiz</v>
      </c>
      <c>
        <is>
          <t>19.07.2023 12:26:25</t>
        </is>
      </c>
      <c>
        <is>
          <t>19.07.2023 17:06:19</t>
        </is>
      </c>
      <c>
        <v>4.665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0.11331605428287</v>
      </c>
      <c>
        <v>0</v>
      </c>
      <c>
        <v>0</v>
      </c>
      <c>
        <v>0</v>
      </c>
      <c>
        <v>0</v>
      </c>
      <c>
        <v>0</v>
      </c>
      <c>
        <v>0</v>
      </c>
      <c>
        <v>0.11331605428287</v>
      </c>
    </row>
    <row>
      <c>
        <v>2613969</v>
      </c>
      <c>
        <v>1</v>
      </c>
      <c>
        <is>
          <t>İZMİR</t>
        </is>
      </c>
      <c>
        <v>ÇİĞLİ</v>
      </c>
      <c>
        <is>
          <t>Saha Dağıtım Kutusu (SDK)</t>
        </is>
      </c>
      <c>
        <v>K-1887 35-09-K01887_D d5b_5886533</v>
      </c>
      <c>
        <v>AG Box / Sdk Giriş Sigorta Atığı</v>
      </c>
      <c>
        <v>Dağıtım-AG</v>
      </c>
      <c>
        <v>Uzun</v>
      </c>
      <c>
        <v>Şebeke işletmecisi</v>
      </c>
      <c>
        <v>Bildirimsiz</v>
      </c>
      <c>
        <is>
          <t>19.07.2023 12:48:48</t>
        </is>
      </c>
      <c>
        <is>
          <t>19.07.2023 13:52:41</t>
        </is>
      </c>
      <c>
        <v>1.064722222</v>
      </c>
      <c>
        <v>0</v>
      </c>
      <c>
        <v>5</v>
      </c>
      <c>
        <v>0</v>
      </c>
      <c>
        <v>0</v>
      </c>
      <c>
        <v>0</v>
      </c>
      <c>
        <v>9</v>
      </c>
      <c>
        <v>0</v>
      </c>
      <c>
        <v>0</v>
      </c>
      <c>
        <v>0</v>
      </c>
      <c>
        <v>2.506829186154776</v>
      </c>
      <c>
        <v>0</v>
      </c>
      <c>
        <v>0</v>
      </c>
      <c>
        <v>0</v>
      </c>
      <c>
        <v>9.246541486595506</v>
      </c>
      <c>
        <v>0</v>
      </c>
      <c>
        <v>0</v>
      </c>
      <c>
        <v>11.753370672750282</v>
      </c>
    </row>
    <row>
      <c>
        <v>2613743</v>
      </c>
      <c>
        <v>1</v>
      </c>
      <c>
        <is>
          <t>MANİSA</t>
        </is>
      </c>
      <c>
        <v>GÖLMARMARA</v>
      </c>
      <c>
        <is>
          <t>KÖK</t>
        </is>
      </c>
      <c>
        <v>BEYLER KÖK 45-85-L00034_TAŞKUYUCAK L03_72102935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19.07.2023 09:34:00</t>
        </is>
      </c>
      <c>
        <is>
          <t>19.07.2023 10:04:29</t>
        </is>
      </c>
      <c>
        <v>0.508055555</v>
      </c>
      <c>
        <v>1</v>
      </c>
      <c>
        <v>329</v>
      </c>
      <c>
        <v>2</v>
      </c>
      <c>
        <v>3</v>
      </c>
      <c>
        <v>2</v>
      </c>
      <c>
        <v>15</v>
      </c>
      <c>
        <v>0</v>
      </c>
      <c>
        <v>0</v>
      </c>
      <c>
        <v>0.11046173081333335</v>
      </c>
      <c>
        <v>14.224187039555998</v>
      </c>
      <c>
        <v>1.7057254173284422</v>
      </c>
      <c>
        <v>0.1473010939176262</v>
      </c>
      <c>
        <v>2.0586014357306626</v>
      </c>
      <c>
        <v>2.7048642024629035</v>
      </c>
      <c>
        <v>0</v>
      </c>
      <c>
        <v>0</v>
      </c>
      <c>
        <v>20.951140919808967</v>
      </c>
    </row>
    <row>
      <c>
        <v>2614384</v>
      </c>
      <c>
        <v>1</v>
      </c>
      <c>
        <is>
          <t>İZMİR</t>
        </is>
      </c>
      <c>
        <v>BUCA</v>
      </c>
      <c>
        <is>
          <t>Dağıtım Transformatörü</t>
        </is>
      </c>
      <c>
        <v>M-993 35-03-M00993_35-03-M00993_41947401</v>
      </c>
      <c>
        <v>AG Tel Kopuğu</v>
      </c>
      <c>
        <v>Dağıtım-AG</v>
      </c>
      <c>
        <v>Uzun</v>
      </c>
      <c>
        <v>Şebeke işletmecisi</v>
      </c>
      <c>
        <v>Bildirimsiz</v>
      </c>
      <c>
        <is>
          <t>19.07.2023 17:59:14</t>
        </is>
      </c>
      <c>
        <is>
          <t>19.07.2023 21:31:26</t>
        </is>
      </c>
      <c>
        <v>3.536666666</v>
      </c>
      <c>
        <v>0</v>
      </c>
      <c>
        <v>871</v>
      </c>
      <c>
        <v>0</v>
      </c>
      <c>
        <v>0</v>
      </c>
      <c>
        <v>0</v>
      </c>
      <c>
        <v>42</v>
      </c>
      <c>
        <v>0</v>
      </c>
      <c>
        <v>0</v>
      </c>
      <c>
        <v>0</v>
      </c>
      <c>
        <v>651.3641976835004</v>
      </c>
      <c>
        <v>0</v>
      </c>
      <c>
        <v>0</v>
      </c>
      <c>
        <v>0</v>
      </c>
      <c>
        <v>140.32566652180688</v>
      </c>
      <c>
        <v>0</v>
      </c>
      <c>
        <v>0</v>
      </c>
      <c>
        <v>791.6898642053072</v>
      </c>
    </row>
    <row>
      <c>
        <v>2613783</v>
      </c>
      <c>
        <v>1</v>
      </c>
      <c>
        <is>
          <t>İZMİR</t>
        </is>
      </c>
      <c>
        <v>KINIK</v>
      </c>
      <c>
        <is>
          <t>OG Fideri</t>
        </is>
      </c>
      <c>
        <v>ARAPLI OVASI TR-2 35-16-M00748_DIREK TIPI TRAFO HUCRESI H01_2042823</v>
      </c>
      <c>
        <v>Şebeke Bakım Çalışması</v>
      </c>
      <c>
        <v>Dağıtım-OG</v>
      </c>
      <c>
        <v>Uzun</v>
      </c>
      <c>
        <v>Şebeke işletmecisi</v>
      </c>
      <c>
        <v>Bildirimli</v>
      </c>
      <c>
        <is>
          <t>19.07.2023 10:17:44</t>
        </is>
      </c>
      <c>
        <is>
          <t>19.07.2023 11:52:29</t>
        </is>
      </c>
      <c>
        <v>1.579166666</v>
      </c>
      <c>
        <v>0</v>
      </c>
      <c>
        <v>13</v>
      </c>
      <c>
        <v>0</v>
      </c>
      <c>
        <v>20</v>
      </c>
      <c>
        <v>0</v>
      </c>
      <c>
        <v>3</v>
      </c>
      <c>
        <v>0</v>
      </c>
      <c>
        <v>0</v>
      </c>
      <c>
        <v>0</v>
      </c>
      <c>
        <v>58.01503720910959</v>
      </c>
      <c>
        <v>0</v>
      </c>
      <c>
        <v>69.47684431237823</v>
      </c>
      <c>
        <v>0</v>
      </c>
      <c>
        <v>12.596808712081714</v>
      </c>
      <c>
        <v>0</v>
      </c>
      <c>
        <v>0</v>
      </c>
      <c>
        <v>140.08869023356954</v>
      </c>
    </row>
    <row>
      <c>
        <v>2614367</v>
      </c>
      <c>
        <v>1</v>
      </c>
      <c>
        <is>
          <t>İZMİR</t>
        </is>
      </c>
      <c>
        <v>ÖDEMİŞ</v>
      </c>
      <c>
        <is>
          <t>DM</t>
        </is>
      </c>
      <c>
        <v>YOLÜSTÜ İM 35-15-A00002_KÜÇÜKAVULCUK L05_2314559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19.07.2023 19:41:54</t>
        </is>
      </c>
      <c>
        <is>
          <t>19.07.2023 20:14:10</t>
        </is>
      </c>
      <c>
        <v>0.537777777</v>
      </c>
      <c>
        <v>0</v>
      </c>
      <c>
        <v>433</v>
      </c>
      <c>
        <v>25</v>
      </c>
      <c>
        <v>50</v>
      </c>
      <c>
        <v>10</v>
      </c>
      <c>
        <v>127</v>
      </c>
      <c>
        <v>0</v>
      </c>
      <c>
        <v>0</v>
      </c>
      <c>
        <v>0</v>
      </c>
      <c>
        <v>56.46231598224694</v>
      </c>
      <c>
        <v>289.96462320943897</v>
      </c>
      <c>
        <v>124.60358143634318</v>
      </c>
      <c>
        <v>38.48708579435838</v>
      </c>
      <c>
        <v>78.11678900374996</v>
      </c>
      <c>
        <v>0</v>
      </c>
      <c>
        <v>0</v>
      </c>
      <c>
        <v>587.6343954261374</v>
      </c>
    </row>
    <row>
      <c>
        <v>2614012</v>
      </c>
      <c>
        <v>1</v>
      </c>
      <c>
        <is>
          <t>İZMİR</t>
        </is>
      </c>
      <c>
        <v>BERGAMA</v>
      </c>
      <c>
        <is>
          <t>OG Fideri</t>
        </is>
      </c>
      <c>
        <v>TAVUK ÇUKURU TR-1 35-16-M00043_DIREK TIPI TRAFO HUCRESI H01_2043351</v>
      </c>
      <c>
        <v>Şebeke Yenileme ve Kapasite Artışı Çalışması</v>
      </c>
      <c>
        <v>Dağıtım-OG</v>
      </c>
      <c>
        <v>Uzun</v>
      </c>
      <c>
        <v>Şebeke işletmecisi</v>
      </c>
      <c>
        <v>Bildirimli</v>
      </c>
      <c>
        <is>
          <t>19.07.2023 13:19:44</t>
        </is>
      </c>
      <c>
        <is>
          <t>19.07.2023 16:00:06</t>
        </is>
      </c>
      <c>
        <v>2.672777777</v>
      </c>
      <c>
        <v>0</v>
      </c>
      <c>
        <v>108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29.70942604294102</v>
      </c>
      <c>
        <v>0</v>
      </c>
      <c>
        <v>0</v>
      </c>
      <c>
        <v>0</v>
      </c>
      <c>
        <v>0.433834946956439</v>
      </c>
      <c>
        <v>0</v>
      </c>
      <c>
        <v>0</v>
      </c>
      <c>
        <v>30.143260989897456</v>
      </c>
    </row>
    <row>
      <c>
        <v>2614410</v>
      </c>
      <c>
        <v>1</v>
      </c>
      <c>
        <is>
          <t>İZMİR</t>
        </is>
      </c>
      <c>
        <v>ÖDEMİŞ</v>
      </c>
      <c>
        <is>
          <t>DM</t>
        </is>
      </c>
      <c>
        <v>YOLÜSTÜ İM 35-15-A00002_TR-1 L03_2074348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19.07.2023 20:28:10</t>
        </is>
      </c>
      <c>
        <is>
          <t>19.07.2023 20:50:23</t>
        </is>
      </c>
      <c>
        <v>0.370277777</v>
      </c>
      <c>
        <v>4</v>
      </c>
      <c>
        <v>3696</v>
      </c>
      <c>
        <v>109</v>
      </c>
      <c>
        <v>667</v>
      </c>
      <c>
        <v>38</v>
      </c>
      <c>
        <v>844</v>
      </c>
      <c>
        <v>4</v>
      </c>
      <c>
        <v>3</v>
      </c>
      <c>
        <v>11.72050343489941</v>
      </c>
      <c>
        <v>320.8333327636195</v>
      </c>
      <c>
        <v>444.4473572152153</v>
      </c>
      <c>
        <v>734.8529756374231</v>
      </c>
      <c>
        <v>113.13149051999063</v>
      </c>
      <c>
        <v>330.80374478878184</v>
      </c>
      <c>
        <v>57.77504089148434</v>
      </c>
      <c>
        <v>1.8462276160845652</v>
      </c>
      <c>
        <v>2015.410672867499</v>
      </c>
    </row>
    <row>
      <c>
        <v>2613800</v>
      </c>
      <c>
        <v>1</v>
      </c>
      <c>
        <is>
          <t>İZMİR</t>
        </is>
      </c>
      <c>
        <v>ÇEŞME</v>
      </c>
      <c>
        <is>
          <t>OG Fideri</t>
        </is>
      </c>
      <c>
        <v>L-306 35-18-L00306_L-307 L02_72104242</v>
      </c>
      <c>
        <v>Şebeke Yenileme ve Kapasite Artışı Çalışması</v>
      </c>
      <c>
        <v>Dağıtım-OG</v>
      </c>
      <c>
        <v>Uzun</v>
      </c>
      <c>
        <v>Şebeke işletmecisi</v>
      </c>
      <c>
        <v>Bildirimli</v>
      </c>
      <c>
        <is>
          <t>19.07.2023 10:20:15</t>
        </is>
      </c>
      <c>
        <is>
          <t>19.07.2023 19:09:00</t>
        </is>
      </c>
      <c>
        <v>8.8125</v>
      </c>
      <c>
        <v>1</v>
      </c>
      <c>
        <v>1633</v>
      </c>
      <c>
        <v>0</v>
      </c>
      <c>
        <v>4</v>
      </c>
      <c>
        <v>1</v>
      </c>
      <c>
        <v>481</v>
      </c>
      <c>
        <v>0</v>
      </c>
      <c>
        <v>4</v>
      </c>
      <c>
        <v>211.981521412512</v>
      </c>
      <c>
        <v>7655.03395298407</v>
      </c>
      <c>
        <v>0</v>
      </c>
      <c>
        <v>84.9468560940682</v>
      </c>
      <c>
        <v>692.5322484402499</v>
      </c>
      <c>
        <v>13623.425308680544</v>
      </c>
      <c>
        <v>0</v>
      </c>
      <c>
        <v>720.0746558597513</v>
      </c>
      <c>
        <v>22987.9945434712</v>
      </c>
    </row>
    <row>
      <c>
        <v>2614241</v>
      </c>
      <c>
        <v>1</v>
      </c>
      <c>
        <is>
          <t>İZMİR</t>
        </is>
      </c>
      <c>
        <v>BUCA</v>
      </c>
      <c>
        <is>
          <t>AG Fideri</t>
        </is>
      </c>
      <c>
        <v>M-1101 35-03-M01101_C_56363663_56363663</v>
      </c>
      <c>
        <v>Üçüncü Şahısların Vermiş Olduğu Hasarlar</v>
      </c>
      <c>
        <v>Dağıtım-AG</v>
      </c>
      <c>
        <v>Uzun</v>
      </c>
      <c>
        <v>Şebeke işletmecisi</v>
      </c>
      <c>
        <v>Bildirimsiz</v>
      </c>
      <c>
        <is>
          <t>19.07.2023 17:35:10</t>
        </is>
      </c>
      <c>
        <is>
          <t>19.07.2023 22:56:42</t>
        </is>
      </c>
      <c>
        <v>5.358888888</v>
      </c>
      <c>
        <v>0</v>
      </c>
      <c>
        <v>56</v>
      </c>
      <c>
        <v>0</v>
      </c>
      <c>
        <v>0</v>
      </c>
      <c>
        <v>0</v>
      </c>
      <c>
        <v>25</v>
      </c>
      <c>
        <v>0</v>
      </c>
      <c>
        <v>0</v>
      </c>
      <c>
        <v>0</v>
      </c>
      <c>
        <v>71.77801127000211</v>
      </c>
      <c>
        <v>0</v>
      </c>
      <c>
        <v>0</v>
      </c>
      <c>
        <v>0</v>
      </c>
      <c>
        <v>152.1660030854891</v>
      </c>
      <c>
        <v>0</v>
      </c>
      <c>
        <v>0</v>
      </c>
      <c>
        <v>223.94401435549122</v>
      </c>
    </row>
    <row>
      <c>
        <v>2613849</v>
      </c>
      <c>
        <v>1</v>
      </c>
      <c>
        <is>
          <t>İZMİR</t>
        </is>
      </c>
      <c>
        <v>BORNOVA</v>
      </c>
      <c>
        <is>
          <t>TM Fideri</t>
        </is>
      </c>
      <c>
        <v>IŞIKLAR TM 35-02-A00006_CUMAOVASI-2 M05_2307646</v>
      </c>
      <c>
        <v>Üçüncü Şahısların Vermiş Olduğu Hasarlar</v>
      </c>
      <c>
        <v>Dağıtım-OG</v>
      </c>
      <c>
        <v>Uzun</v>
      </c>
      <c>
        <v>Dışsal</v>
      </c>
      <c>
        <v>Bildirimsiz</v>
      </c>
      <c>
        <is>
          <t>19.07.2023 11:01:33</t>
        </is>
      </c>
      <c>
        <is>
          <t>19.07.2023 11:18:07</t>
        </is>
      </c>
      <c>
        <v>0.276111111</v>
      </c>
      <c>
        <v>14</v>
      </c>
      <c>
        <v>2358</v>
      </c>
      <c>
        <v>13</v>
      </c>
      <c>
        <v>261</v>
      </c>
      <c>
        <v>48</v>
      </c>
      <c>
        <v>387</v>
      </c>
      <c>
        <v>4</v>
      </c>
      <c>
        <v>1</v>
      </c>
      <c>
        <v>1.7569038678252686</v>
      </c>
      <c>
        <v>133.567897743081</v>
      </c>
      <c>
        <v>28.9634330370804</v>
      </c>
      <c>
        <v>63.21496825682653</v>
      </c>
      <c>
        <v>91.22880734423052</v>
      </c>
      <c>
        <v>127.9939020114675</v>
      </c>
      <c>
        <v>139.2074464754141</v>
      </c>
      <c>
        <v>2.8144903806740103</v>
      </c>
      <c>
        <v>588.7478491165994</v>
      </c>
    </row>
    <row>
      <c>
        <v>2614098</v>
      </c>
      <c>
        <v>1</v>
      </c>
      <c>
        <is>
          <t>İZMİR</t>
        </is>
      </c>
      <c>
        <v>TİRE</v>
      </c>
      <c>
        <is>
          <t>AG Fideri</t>
        </is>
      </c>
      <c>
        <v>HİSARLIK YUVALI TR-3 35-29-L00211_A_56361273_56361273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19.07.2023 14:30:38</t>
        </is>
      </c>
      <c>
        <is>
          <t>19.07.2023 15:16:03</t>
        </is>
      </c>
      <c>
        <v>0.756944444</v>
      </c>
      <c>
        <v>0</v>
      </c>
      <c>
        <v>11</v>
      </c>
      <c>
        <v>0</v>
      </c>
      <c>
        <v>3</v>
      </c>
      <c>
        <v>0</v>
      </c>
      <c>
        <v>5</v>
      </c>
      <c>
        <v>0</v>
      </c>
      <c>
        <v>0</v>
      </c>
      <c>
        <v>0</v>
      </c>
      <c>
        <v>1.645327351840637</v>
      </c>
      <c>
        <v>0</v>
      </c>
      <c>
        <v>0.7244202718093167</v>
      </c>
      <c>
        <v>0</v>
      </c>
      <c>
        <v>2.0977052847500532</v>
      </c>
      <c>
        <v>0</v>
      </c>
      <c>
        <v>0</v>
      </c>
      <c>
        <v>4.467452908400007</v>
      </c>
    </row>
    <row>
      <c>
        <v>2613657</v>
      </c>
      <c>
        <v>1</v>
      </c>
      <c>
        <is>
          <t>İZMİR</t>
        </is>
      </c>
      <c>
        <v>BAYRAKLI</v>
      </c>
      <c>
        <is>
          <t>Saha Dağıtım Kutusu (SDK)</t>
        </is>
      </c>
      <c>
        <v>K-941 35-02-K00941_9349235 G2B_5841193</v>
      </c>
      <c>
        <v>AG Box / Sdk Giriş Sigorta Atığı</v>
      </c>
      <c>
        <v>Dağıtım-AG</v>
      </c>
      <c>
        <v>Uzun</v>
      </c>
      <c>
        <v>Şebeke işletmecisi</v>
      </c>
      <c>
        <v>Bildirimsiz</v>
      </c>
      <c>
        <is>
          <t>19.07.2023 08:18:47</t>
        </is>
      </c>
      <c>
        <is>
          <t>19.07.2023 11:08:15</t>
        </is>
      </c>
      <c>
        <v>2.824444444</v>
      </c>
      <c>
        <v>0</v>
      </c>
      <c>
        <v>130</v>
      </c>
      <c>
        <v>0</v>
      </c>
      <c>
        <v>0</v>
      </c>
      <c>
        <v>0</v>
      </c>
      <c>
        <v>6</v>
      </c>
      <c>
        <v>0</v>
      </c>
      <c>
        <v>0</v>
      </c>
      <c>
        <v>0</v>
      </c>
      <c>
        <v>81.29831064027142</v>
      </c>
      <c>
        <v>0</v>
      </c>
      <c>
        <v>0</v>
      </c>
      <c>
        <v>0</v>
      </c>
      <c>
        <v>18.743800070944186</v>
      </c>
      <c>
        <v>0</v>
      </c>
      <c>
        <v>0</v>
      </c>
      <c>
        <v>100.04211071121561</v>
      </c>
    </row>
    <row>
      <c>
        <v>2613806</v>
      </c>
      <c>
        <v>1</v>
      </c>
      <c>
        <is>
          <t>İZMİR</t>
        </is>
      </c>
      <c>
        <v>KEMALPAŞA</v>
      </c>
      <c>
        <is>
          <t>DM</t>
        </is>
      </c>
      <c>
        <v>SÜTÇÜLER DM 35-27-M00900_ÇAMBEL-1 M20_92758041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19.07.2023 10:36:05</t>
        </is>
      </c>
      <c>
        <is>
          <t>19.07.2023 11:07:58</t>
        </is>
      </c>
      <c>
        <v>0.531388888</v>
      </c>
      <c>
        <v>9</v>
      </c>
      <c>
        <v>4</v>
      </c>
      <c>
        <v>36</v>
      </c>
      <c>
        <v>14</v>
      </c>
      <c>
        <v>38</v>
      </c>
      <c>
        <v>19</v>
      </c>
      <c>
        <v>9</v>
      </c>
      <c>
        <v>0</v>
      </c>
      <c>
        <v>2.9785620995639133</v>
      </c>
      <c>
        <v>3.5869429685420204</v>
      </c>
      <c>
        <v>30.493664704926253</v>
      </c>
      <c>
        <v>8.932431940910616</v>
      </c>
      <c>
        <v>101.84519930775336</v>
      </c>
      <c>
        <v>15.174947867815746</v>
      </c>
      <c>
        <v>999.6107035006348</v>
      </c>
      <c>
        <v>0</v>
      </c>
      <c>
        <v>1162.6224523901467</v>
      </c>
    </row>
    <row>
      <c>
        <v>2613614</v>
      </c>
      <c>
        <v>1</v>
      </c>
      <c>
        <is>
          <t>MANİSA</t>
        </is>
      </c>
      <c>
        <v>SELENDİ</v>
      </c>
      <c>
        <is>
          <t>DM</t>
        </is>
      </c>
      <c>
        <v>SELENDİ DM 45-81-M00001_ESKİ SELENDİ M16_2321602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19.07.2023 06:54:30</t>
        </is>
      </c>
      <c>
        <is>
          <t>19.07.2023 08:17:06</t>
        </is>
      </c>
      <c>
        <v>1.376666666</v>
      </c>
      <c>
        <v>8</v>
      </c>
      <c>
        <v>1298</v>
      </c>
      <c>
        <v>4</v>
      </c>
      <c>
        <v>123</v>
      </c>
      <c>
        <v>6</v>
      </c>
      <c>
        <v>90</v>
      </c>
      <c>
        <v>0</v>
      </c>
      <c>
        <v>0</v>
      </c>
      <c>
        <v>1.7516779709333334</v>
      </c>
      <c>
        <v>172.62764333011214</v>
      </c>
      <c>
        <v>36.18922537620458</v>
      </c>
      <c>
        <v>116.7336024893019</v>
      </c>
      <c>
        <v>14.15184405386187</v>
      </c>
      <c>
        <v>34.79536119702284</v>
      </c>
      <c>
        <v>0</v>
      </c>
      <c>
        <v>0</v>
      </c>
      <c>
        <v>376.2493544174366</v>
      </c>
    </row>
    <row>
      <c>
        <v>2614356</v>
      </c>
      <c>
        <v>1</v>
      </c>
      <c>
        <is>
          <t>İZMİR</t>
        </is>
      </c>
      <c>
        <v>MENEMEN</v>
      </c>
      <c>
        <is>
          <t>AG Fideri</t>
        </is>
      </c>
      <c>
        <v>EMİRALEM TR-15 35-28-M00237_A_91341533_91341533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19.07.2023 19:21:34</t>
        </is>
      </c>
      <c>
        <is>
          <t>19.07.2023 21:21:52</t>
        </is>
      </c>
      <c>
        <v>2.005</v>
      </c>
      <c>
        <v>0</v>
      </c>
      <c>
        <v>4</v>
      </c>
      <c>
        <v>0</v>
      </c>
      <c>
        <v>4</v>
      </c>
      <c>
        <v>0</v>
      </c>
      <c>
        <v>24</v>
      </c>
      <c>
        <v>0</v>
      </c>
      <c>
        <v>0</v>
      </c>
      <c>
        <v>0</v>
      </c>
      <c>
        <v>1.8423142156100454</v>
      </c>
      <c>
        <v>0</v>
      </c>
      <c>
        <v>1.8289521901337706</v>
      </c>
      <c>
        <v>0</v>
      </c>
      <c>
        <v>62.208582064271134</v>
      </c>
      <c>
        <v>0</v>
      </c>
      <c>
        <v>0</v>
      </c>
      <c>
        <v>65.87984847001495</v>
      </c>
    </row>
    <row>
      <c>
        <v>2613669</v>
      </c>
      <c>
        <v>1</v>
      </c>
      <c>
        <is>
          <t>MANİSA</t>
        </is>
      </c>
      <c>
        <v>SARIGÖL</v>
      </c>
      <c>
        <is>
          <t>AG Fideri</t>
        </is>
      </c>
      <c>
        <v>SARIGÖL TR-15 KÖK 45-79-M00015_B_56396615_56396615</v>
      </c>
      <c>
        <v>AG Pano Faz Sigorta Atığı</v>
      </c>
      <c>
        <v>Dağıtım-AG</v>
      </c>
      <c>
        <v>Uzun</v>
      </c>
      <c>
        <v>Şebeke işletmecisi</v>
      </c>
      <c>
        <v>Bildirimsiz</v>
      </c>
      <c>
        <is>
          <t>19.07.2023 08:32:44</t>
        </is>
      </c>
      <c>
        <is>
          <t>19.07.2023 09:45:45</t>
        </is>
      </c>
      <c>
        <v>1.216944444</v>
      </c>
      <c>
        <v>0</v>
      </c>
      <c>
        <v>5</v>
      </c>
      <c>
        <v>0</v>
      </c>
      <c>
        <v>13</v>
      </c>
      <c>
        <v>0</v>
      </c>
      <c>
        <v>0</v>
      </c>
      <c>
        <v>0</v>
      </c>
      <c>
        <v>0</v>
      </c>
      <c>
        <v>0</v>
      </c>
      <c>
        <v>0.5444753489321044</v>
      </c>
      <c>
        <v>0</v>
      </c>
      <c>
        <v>35.924881432361595</v>
      </c>
      <c>
        <v>0</v>
      </c>
      <c>
        <v>0</v>
      </c>
      <c>
        <v>0</v>
      </c>
      <c>
        <v>0</v>
      </c>
      <c>
        <v>36.4693567812937</v>
      </c>
    </row>
    <row>
      <c>
        <v>2614141</v>
      </c>
      <c>
        <v>1</v>
      </c>
      <c>
        <is>
          <t>İZMİR</t>
        </is>
      </c>
      <c>
        <v>BAYINDIR</v>
      </c>
      <c>
        <is>
          <t>Dağıtım Transformatörü</t>
        </is>
      </c>
      <c>
        <v>DURMUŞ SABANCI SULAMA GRUBU 35-29-M00295_35-29-M00295_2350591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19.07.2023 15:28:02</t>
        </is>
      </c>
      <c>
        <is>
          <t>19.07.2023 17:56:52</t>
        </is>
      </c>
      <c>
        <v>2.480555555</v>
      </c>
      <c>
        <v>0</v>
      </c>
      <c>
        <v>0</v>
      </c>
      <c>
        <v>0</v>
      </c>
      <c>
        <v>15</v>
      </c>
      <c>
        <v>0</v>
      </c>
      <c>
        <v>5</v>
      </c>
      <c>
        <v>0</v>
      </c>
      <c>
        <v>0</v>
      </c>
      <c>
        <v>0</v>
      </c>
      <c>
        <v>0</v>
      </c>
      <c>
        <v>0</v>
      </c>
      <c>
        <v>392.0122734276431</v>
      </c>
      <c>
        <v>0</v>
      </c>
      <c>
        <v>75.29424862385218</v>
      </c>
      <c>
        <v>0</v>
      </c>
      <c>
        <v>0</v>
      </c>
      <c>
        <v>467.3065220514953</v>
      </c>
    </row>
    <row>
      <c>
        <v>2613732</v>
      </c>
      <c>
        <v>1</v>
      </c>
      <c>
        <is>
          <t>İZMİR</t>
        </is>
      </c>
      <c>
        <v>SELÇUK</v>
      </c>
      <c>
        <is>
          <t>Saha Dağıtım Kutusu (SDK)</t>
        </is>
      </c>
      <c>
        <v>DM-3/TR-10 35-13-L00053_A C03b_81234305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19.07.2023 09:26:34</t>
        </is>
      </c>
      <c>
        <is>
          <t>19.07.2023 13:39:08</t>
        </is>
      </c>
      <c>
        <v>4.209444444</v>
      </c>
      <c>
        <v>0</v>
      </c>
      <c>
        <v>155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151.05843087865892</v>
      </c>
      <c>
        <v>0</v>
      </c>
      <c>
        <v>0</v>
      </c>
      <c>
        <v>0</v>
      </c>
      <c>
        <v>0</v>
      </c>
      <c>
        <v>0</v>
      </c>
      <c>
        <v>0</v>
      </c>
      <c>
        <v>151.05843087865892</v>
      </c>
    </row>
    <row>
      <c>
        <v>2613792</v>
      </c>
      <c>
        <v>1</v>
      </c>
      <c>
        <is>
          <t>MANİSA</t>
        </is>
      </c>
      <c>
        <v>ŞEHZADELER</v>
      </c>
      <c>
        <is>
          <t>Saha Dağıtım Kutusu (SDK)</t>
        </is>
      </c>
      <c>
        <v>DM-3/09 (YAYLA KABİN) 45-71-M00120_C c3b_45180312</v>
      </c>
      <c>
        <v>Üçüncü Şahısların Vermiş Olduğu Hasarlar</v>
      </c>
      <c>
        <v>Dağıtım-AG</v>
      </c>
      <c>
        <v>Uzun</v>
      </c>
      <c>
        <v>Dışsal</v>
      </c>
      <c>
        <v>Bildirimsiz</v>
      </c>
      <c>
        <is>
          <t>19.07.2023 10:21:13</t>
        </is>
      </c>
      <c>
        <is>
          <t>19.07.2023 15:07:55</t>
        </is>
      </c>
      <c>
        <v>4.778333333</v>
      </c>
      <c>
        <v>0</v>
      </c>
      <c>
        <v>40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36.17004586910153</v>
      </c>
      <c>
        <v>0</v>
      </c>
      <c>
        <v>0</v>
      </c>
      <c>
        <v>0</v>
      </c>
      <c>
        <v>2.2123899286403974</v>
      </c>
      <c>
        <v>0</v>
      </c>
      <c>
        <v>0</v>
      </c>
      <c>
        <v>38.38243579774193</v>
      </c>
    </row>
    <row>
      <c>
        <v>2614227</v>
      </c>
      <c>
        <v>1</v>
      </c>
      <c>
        <is>
          <t>MANİSA</t>
        </is>
      </c>
      <c>
        <v>SELENDİ</v>
      </c>
      <c>
        <is>
          <t>KÖK</t>
        </is>
      </c>
      <c>
        <v>DUMANLAR KÖK 45-81-M00044_RAHMANLAR DM M04_72038298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19.07.2023 17:24:00</t>
        </is>
      </c>
      <c>
        <is>
          <t>19.07.2023 17:38:51</t>
        </is>
      </c>
      <c>
        <v>0.2475</v>
      </c>
      <c>
        <v>1</v>
      </c>
      <c>
        <v>512</v>
      </c>
      <c>
        <v>2</v>
      </c>
      <c>
        <v>19</v>
      </c>
      <c>
        <v>2</v>
      </c>
      <c>
        <v>16</v>
      </c>
      <c>
        <v>0</v>
      </c>
      <c>
        <v>0</v>
      </c>
      <c>
        <v>0.05939329770000001</v>
      </c>
      <c>
        <v>16.75021357605241</v>
      </c>
      <c>
        <v>1.170067736324025</v>
      </c>
      <c>
        <v>8.679265723899341</v>
      </c>
      <c>
        <v>0.9236228462999999</v>
      </c>
      <c>
        <v>6.205137689452631</v>
      </c>
      <c>
        <v>0</v>
      </c>
      <c>
        <v>0</v>
      </c>
      <c>
        <v>33.78770086972841</v>
      </c>
    </row>
    <row>
      <c>
        <v>2613915</v>
      </c>
      <c>
        <v>1</v>
      </c>
      <c>
        <is>
          <t>İZMİR</t>
        </is>
      </c>
      <c>
        <v>ÖDEMİŞ</v>
      </c>
      <c>
        <is>
          <t>AG Fideri</t>
        </is>
      </c>
      <c>
        <v>SEYREKLİ TR-1 35-15-L00441_A_91233175_91233175</v>
      </c>
      <c>
        <v>AG Pano Faz Sigorta Atığı</v>
      </c>
      <c>
        <v>Dağıtım-AG</v>
      </c>
      <c>
        <v>Uzun</v>
      </c>
      <c>
        <v>Şebeke işletmecisi</v>
      </c>
      <c>
        <v>Bildirimsiz</v>
      </c>
      <c>
        <is>
          <t>19.07.2023 11:58:52</t>
        </is>
      </c>
      <c>
        <is>
          <t>19.07.2023 13:27:16</t>
        </is>
      </c>
      <c>
        <v>1.473333333</v>
      </c>
      <c>
        <v>0</v>
      </c>
      <c>
        <v>63</v>
      </c>
      <c>
        <v>0</v>
      </c>
      <c>
        <v>9</v>
      </c>
      <c>
        <v>0</v>
      </c>
      <c>
        <v>5</v>
      </c>
      <c>
        <v>0</v>
      </c>
      <c>
        <v>0</v>
      </c>
      <c>
        <v>0</v>
      </c>
      <c>
        <v>15.800666588853522</v>
      </c>
      <c>
        <v>0</v>
      </c>
      <c>
        <v>37.47952839588498</v>
      </c>
      <c>
        <v>0</v>
      </c>
      <c>
        <v>11.87968506119</v>
      </c>
      <c>
        <v>0</v>
      </c>
      <c>
        <v>0</v>
      </c>
      <c>
        <v>65.1598800459285</v>
      </c>
    </row>
    <row>
      <c>
        <v>2613560</v>
      </c>
      <c>
        <v>1</v>
      </c>
      <c>
        <is>
          <t>İZMİR</t>
        </is>
      </c>
      <c>
        <v>BUCA</v>
      </c>
      <c>
        <is>
          <t>OG Fideri</t>
        </is>
      </c>
      <c>
        <v>M-993 35-03-M00993_TRAFO M03_41947370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19.07.2023 01:03:50</t>
        </is>
      </c>
      <c>
        <is>
          <t>19.07.2023 07:34:54</t>
        </is>
      </c>
      <c>
        <v>6.517777777</v>
      </c>
      <c>
        <v>0</v>
      </c>
      <c>
        <v>871</v>
      </c>
      <c>
        <v>0</v>
      </c>
      <c>
        <v>0</v>
      </c>
      <c>
        <v>0</v>
      </c>
      <c>
        <v>42</v>
      </c>
      <c>
        <v>0</v>
      </c>
      <c>
        <v>0</v>
      </c>
      <c>
        <v>0</v>
      </c>
      <c>
        <v>948.7541706513213</v>
      </c>
      <c>
        <v>0</v>
      </c>
      <c>
        <v>0</v>
      </c>
      <c>
        <v>0</v>
      </c>
      <c>
        <v>150.009612409061</v>
      </c>
      <c>
        <v>0</v>
      </c>
      <c>
        <v>0</v>
      </c>
      <c>
        <v>1098.7637830603821</v>
      </c>
    </row>
    <row>
      <c>
        <v>2614293</v>
      </c>
      <c>
        <v>1</v>
      </c>
      <c>
        <is>
          <t>İZMİR</t>
        </is>
      </c>
      <c>
        <v>KARABAĞLAR</v>
      </c>
      <c>
        <is>
          <t>Dağıtım Transformatörü</t>
        </is>
      </c>
      <c>
        <v>K-3881 35-01-K03881_35-01-K03881_65818547</v>
      </c>
      <c>
        <v>AG Tel Kopuğu</v>
      </c>
      <c>
        <v>Dağıtım-AG</v>
      </c>
      <c>
        <v>Uzun</v>
      </c>
      <c>
        <v>Şebeke işletmecisi</v>
      </c>
      <c>
        <v>Bildirimsiz</v>
      </c>
      <c>
        <is>
          <t>19.07.2023 18:23:04</t>
        </is>
      </c>
      <c>
        <is>
          <t>19.07.2023 19:33:20</t>
        </is>
      </c>
      <c>
        <v>1.171111111</v>
      </c>
      <c>
        <v>0</v>
      </c>
      <c>
        <v>540</v>
      </c>
      <c>
        <v>0</v>
      </c>
      <c>
        <v>0</v>
      </c>
      <c>
        <v>0</v>
      </c>
      <c>
        <v>64</v>
      </c>
      <c>
        <v>0</v>
      </c>
      <c>
        <v>0</v>
      </c>
      <c>
        <v>0</v>
      </c>
      <c>
        <v>124.43934977698605</v>
      </c>
      <c>
        <v>0</v>
      </c>
      <c>
        <v>0</v>
      </c>
      <c>
        <v>0</v>
      </c>
      <c>
        <v>92.17422741046906</v>
      </c>
      <c>
        <v>0</v>
      </c>
      <c>
        <v>0</v>
      </c>
      <c>
        <v>216.61357718745512</v>
      </c>
    </row>
    <row>
      <c>
        <v>2613752</v>
      </c>
      <c>
        <v>1</v>
      </c>
      <c>
        <is>
          <t>İZMİR</t>
        </is>
      </c>
      <c>
        <v>MENEMEN</v>
      </c>
      <c>
        <is>
          <t>DM</t>
        </is>
      </c>
      <c>
        <v>ULUKENT DM-1/16 35-28-M00069_ULUKENT DM-3/7 M01_66552808</v>
      </c>
      <c>
        <v>Şebeke Yenileme ve Kapasite Artışı Çalışması</v>
      </c>
      <c>
        <v>Dağıtım-OG</v>
      </c>
      <c>
        <v>Uzun</v>
      </c>
      <c>
        <v>Şebeke işletmecisi</v>
      </c>
      <c>
        <v>Bildirimli</v>
      </c>
      <c>
        <is>
          <t>19.07.2023 09:43:30</t>
        </is>
      </c>
      <c>
        <is>
          <t>19.07.2023 15:58:41</t>
        </is>
      </c>
      <c>
        <v>6.253055555</v>
      </c>
      <c>
        <v>0</v>
      </c>
      <c>
        <v>1664</v>
      </c>
      <c>
        <v>0</v>
      </c>
      <c>
        <v>0</v>
      </c>
      <c>
        <v>0</v>
      </c>
      <c>
        <v>170</v>
      </c>
      <c>
        <v>0</v>
      </c>
      <c>
        <v>0</v>
      </c>
      <c>
        <v>0</v>
      </c>
      <c>
        <v>3221.018470472068</v>
      </c>
      <c>
        <v>0</v>
      </c>
      <c>
        <v>0</v>
      </c>
      <c>
        <v>0</v>
      </c>
      <c>
        <v>3536.5967192837456</v>
      </c>
      <c>
        <v>0</v>
      </c>
      <c>
        <v>0</v>
      </c>
      <c>
        <v>6757.615189755814</v>
      </c>
    </row>
    <row>
      <c>
        <v>2613872</v>
      </c>
      <c>
        <v>1</v>
      </c>
      <c>
        <is>
          <t>İZMİR</t>
        </is>
      </c>
      <c>
        <v>MENEMEN</v>
      </c>
      <c>
        <is>
          <t>DM</t>
        </is>
      </c>
      <c>
        <v>MENEMEN İM 35-28-A00001_ŞEHİR-1 L04_88107208</v>
      </c>
      <c>
        <v>Şebeke Bakım Çalışması</v>
      </c>
      <c>
        <v>Dağıtım-OG</v>
      </c>
      <c>
        <v>Uzun</v>
      </c>
      <c>
        <v>Şebeke işletmecisi</v>
      </c>
      <c>
        <v>Bildirimli</v>
      </c>
      <c>
        <is>
          <t>19.07.2023 09:17:00</t>
        </is>
      </c>
      <c>
        <is>
          <t>19.07.2023 16:56:10</t>
        </is>
      </c>
      <c>
        <v>7.652777777</v>
      </c>
      <c>
        <v>1</v>
      </c>
      <c>
        <v>3395</v>
      </c>
      <c>
        <v>0</v>
      </c>
      <c>
        <v>15</v>
      </c>
      <c>
        <v>6</v>
      </c>
      <c>
        <v>496</v>
      </c>
      <c>
        <v>3</v>
      </c>
      <c>
        <v>0</v>
      </c>
      <c>
        <v>70.85582410035052</v>
      </c>
      <c>
        <v>6971.591020007916</v>
      </c>
      <c>
        <v>0</v>
      </c>
      <c>
        <v>117.67072665118408</v>
      </c>
      <c>
        <v>2445.4918413434707</v>
      </c>
      <c>
        <v>4796.0610268577975</v>
      </c>
      <c>
        <v>1422.275487499258</v>
      </c>
      <c>
        <v>0</v>
      </c>
      <c>
        <v>15823.945926459975</v>
      </c>
    </row>
    <row>
      <c>
        <v>2613895</v>
      </c>
      <c>
        <v>1</v>
      </c>
      <c>
        <is>
          <t>İZMİR</t>
        </is>
      </c>
      <c>
        <v>ÖDEMİŞ</v>
      </c>
      <c>
        <is>
          <t>DM</t>
        </is>
      </c>
      <c>
        <v>OVAKENT İM 35-15-A00003_OVAKENT GİRİŞ M01_2308375</v>
      </c>
      <c>
        <v>Şebeke Yenileme ve Kapasite Artışı Çalışması</v>
      </c>
      <c>
        <v>Dağıtım-OG</v>
      </c>
      <c>
        <v>Uzun</v>
      </c>
      <c>
        <v>Şebeke işletmecisi</v>
      </c>
      <c>
        <v>Bildirimli</v>
      </c>
      <c>
        <is>
          <t>19.07.2023 11:40:54</t>
        </is>
      </c>
      <c>
        <is>
          <t>19.07.2023 17:43:13</t>
        </is>
      </c>
      <c>
        <v>6.038611111</v>
      </c>
      <c>
        <v>6</v>
      </c>
      <c>
        <v>4693</v>
      </c>
      <c>
        <v>169</v>
      </c>
      <c>
        <v>1068</v>
      </c>
      <c>
        <v>34</v>
      </c>
      <c>
        <v>1126</v>
      </c>
      <c>
        <v>6</v>
      </c>
      <c>
        <v>1</v>
      </c>
      <c>
        <v>77.68926843415008</v>
      </c>
      <c>
        <v>5135.116099989161</v>
      </c>
      <c>
        <v>12084.68190799086</v>
      </c>
      <c>
        <v>9829.911514394746</v>
      </c>
      <c>
        <v>2027.8251248214685</v>
      </c>
      <c>
        <v>7251.551175335423</v>
      </c>
      <c>
        <v>2335.2597877683147</v>
      </c>
      <c>
        <v>16.140346544993633</v>
      </c>
      <c>
        <v>38758.17522527911</v>
      </c>
    </row>
    <row>
      <c>
        <v>2613852</v>
      </c>
      <c>
        <v>1</v>
      </c>
      <c>
        <is>
          <t>İZMİR</t>
        </is>
      </c>
      <c>
        <v>BORNOVA</v>
      </c>
      <c>
        <is>
          <t>TM Fideri</t>
        </is>
      </c>
      <c>
        <v>IŞIKLAR TM 35-02-A00006_BOĞAZİÇİ-2 M03_2307644</v>
      </c>
      <c>
        <v>Üçüncü Şahısların Vermiş Olduğu Hasarlar</v>
      </c>
      <c>
        <v>Dağıtım-OG</v>
      </c>
      <c>
        <v>Uzun</v>
      </c>
      <c>
        <v>Dışsal</v>
      </c>
      <c>
        <v>Bildirimsiz</v>
      </c>
      <c>
        <is>
          <t>19.07.2023 11:02:23</t>
        </is>
      </c>
      <c>
        <is>
          <t>19.07.2023 11:07:11</t>
        </is>
      </c>
      <c>
        <v>0.08</v>
      </c>
      <c>
        <v>0</v>
      </c>
      <c>
        <v>15190</v>
      </c>
      <c>
        <v>0</v>
      </c>
      <c>
        <v>0</v>
      </c>
      <c>
        <v>13</v>
      </c>
      <c>
        <v>2125</v>
      </c>
      <c>
        <v>0</v>
      </c>
      <c>
        <v>12</v>
      </c>
      <c>
        <v>0</v>
      </c>
      <c>
        <v>297.600803118567</v>
      </c>
      <c>
        <v>0</v>
      </c>
      <c>
        <v>0</v>
      </c>
      <c>
        <v>58.18323474717184</v>
      </c>
      <c>
        <v>196.8889451845921</v>
      </c>
      <c>
        <v>0</v>
      </c>
      <c>
        <v>20.88783388515264</v>
      </c>
      <c>
        <v>573.5608169354836</v>
      </c>
    </row>
    <row>
      <c>
        <v>2614250</v>
      </c>
      <c>
        <v>1</v>
      </c>
      <c>
        <is>
          <t>İZMİR</t>
        </is>
      </c>
      <c>
        <v>BUCA</v>
      </c>
      <c>
        <is>
          <t>Dağıtım Transformatörü</t>
        </is>
      </c>
      <c>
        <v>M-992 35-03-M00992_35-03-M00992_2373793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19.07.2023 17:45:00</t>
        </is>
      </c>
      <c>
        <is>
          <t>19.07.2023 18:05:49</t>
        </is>
      </c>
      <c>
        <v>0.346944444</v>
      </c>
      <c>
        <v>0</v>
      </c>
      <c>
        <v>218</v>
      </c>
      <c>
        <v>0</v>
      </c>
      <c>
        <v>0</v>
      </c>
      <c>
        <v>0</v>
      </c>
      <c>
        <v>28</v>
      </c>
      <c>
        <v>0</v>
      </c>
      <c>
        <v>0</v>
      </c>
      <c>
        <v>0</v>
      </c>
      <c>
        <v>16.41553436137529</v>
      </c>
      <c>
        <v>0</v>
      </c>
      <c>
        <v>0</v>
      </c>
      <c>
        <v>0</v>
      </c>
      <c>
        <v>9.591598956472358</v>
      </c>
      <c>
        <v>0</v>
      </c>
      <c>
        <v>0</v>
      </c>
      <c>
        <v>26.007133317847646</v>
      </c>
    </row>
    <row>
      <c>
        <v>2613709</v>
      </c>
      <c>
        <v>1</v>
      </c>
      <c>
        <is>
          <t>İZMİR</t>
        </is>
      </c>
      <c>
        <v>ÖDEMİŞ</v>
      </c>
      <c>
        <is>
          <t>AG Fideri</t>
        </is>
      </c>
      <c>
        <v>BALABANLI TR-2 35-15-L00968_A_56398380_56398380</v>
      </c>
      <c>
        <v>AG Tel Kopuğu</v>
      </c>
      <c>
        <v>Dağıtım-AG</v>
      </c>
      <c>
        <v>Uzun</v>
      </c>
      <c>
        <v>Şebeke işletmecisi</v>
      </c>
      <c>
        <v>Bildirimsiz</v>
      </c>
      <c>
        <is>
          <t>19.07.2023 09:09:20</t>
        </is>
      </c>
      <c>
        <is>
          <t>19.07.2023 09:31:54</t>
        </is>
      </c>
      <c>
        <v>0.376111111</v>
      </c>
      <c>
        <v>0</v>
      </c>
      <c>
        <v>39</v>
      </c>
      <c>
        <v>0</v>
      </c>
      <c>
        <v>0</v>
      </c>
      <c>
        <v>0</v>
      </c>
      <c>
        <v>7</v>
      </c>
      <c>
        <v>0</v>
      </c>
      <c>
        <v>0</v>
      </c>
      <c>
        <v>0</v>
      </c>
      <c>
        <v>3.008230549221589</v>
      </c>
      <c>
        <v>0</v>
      </c>
      <c>
        <v>0</v>
      </c>
      <c>
        <v>0</v>
      </c>
      <c>
        <v>2.4696276694764263</v>
      </c>
      <c>
        <v>0</v>
      </c>
      <c>
        <v>0</v>
      </c>
      <c>
        <v>5.477858218698016</v>
      </c>
    </row>
    <row>
      <c>
        <v>2613666</v>
      </c>
      <c>
        <v>1</v>
      </c>
      <c>
        <is>
          <t>İZMİR</t>
        </is>
      </c>
      <c>
        <v>TİRE</v>
      </c>
      <c>
        <is>
          <t>KÖK</t>
        </is>
      </c>
      <c>
        <v>YENİOBA KÖK 35-29-M00125_İBRAHİM SEZEN M015_72191053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19.07.2023 08:28:07</t>
        </is>
      </c>
      <c>
        <is>
          <t>19.07.2023 09:29:11</t>
        </is>
      </c>
      <c>
        <v>1.017777777</v>
      </c>
      <c>
        <v>0</v>
      </c>
      <c>
        <v>0</v>
      </c>
      <c>
        <v>0</v>
      </c>
      <c>
        <v>67</v>
      </c>
      <c>
        <v>0</v>
      </c>
      <c>
        <v>18</v>
      </c>
      <c>
        <v>0</v>
      </c>
      <c>
        <v>0</v>
      </c>
      <c>
        <v>0</v>
      </c>
      <c>
        <v>0</v>
      </c>
      <c>
        <v>0</v>
      </c>
      <c>
        <v>321.17638132431745</v>
      </c>
      <c>
        <v>0</v>
      </c>
      <c>
        <v>39.84391250104437</v>
      </c>
      <c>
        <v>0</v>
      </c>
      <c>
        <v>0</v>
      </c>
      <c>
        <v>361.0202938253618</v>
      </c>
    </row>
    <row>
      <c>
        <v>2613689</v>
      </c>
      <c>
        <v>1</v>
      </c>
      <c>
        <is>
          <t>İZMİR</t>
        </is>
      </c>
      <c>
        <v>BAYRAKLI</v>
      </c>
      <c>
        <is>
          <t>AG Fideri</t>
        </is>
      </c>
      <c>
        <v>K-3965 35-04-K03965_B_60982598_60982598</v>
      </c>
      <c>
        <v>Şebeke Yenileme ve Kapasite Artışı Çalışması</v>
      </c>
      <c>
        <v>Dağıtım-AG</v>
      </c>
      <c>
        <v>Uzun</v>
      </c>
      <c>
        <v>Şebeke işletmecisi</v>
      </c>
      <c>
        <v>Bildirimli</v>
      </c>
      <c>
        <is>
          <t>19.07.2023 08:55:00</t>
        </is>
      </c>
      <c>
        <is>
          <t>19.07.2023 10:14:27</t>
        </is>
      </c>
      <c>
        <v>1.324166666</v>
      </c>
      <c>
        <v>0</v>
      </c>
      <c>
        <v>40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12.549133680476936</v>
      </c>
      <c>
        <v>0</v>
      </c>
      <c>
        <v>0</v>
      </c>
      <c>
        <v>0</v>
      </c>
      <c>
        <v>4.813044852846906</v>
      </c>
      <c>
        <v>0</v>
      </c>
      <c>
        <v>0</v>
      </c>
      <c>
        <v>17.362178533323842</v>
      </c>
    </row>
    <row>
      <c>
        <v>2614230</v>
      </c>
      <c>
        <v>1</v>
      </c>
      <c>
        <is>
          <t>İZMİR</t>
        </is>
      </c>
      <c>
        <v>KONAK</v>
      </c>
      <c>
        <is>
          <t>Kullanıcı Bağlantı Hattı</t>
        </is>
      </c>
      <c>
        <v>K-49 35-01-K00049_910919783_910919783</v>
      </c>
      <c>
        <v>AG Box / Sdk Abone Çıkış Sigorta Atığı</v>
      </c>
      <c>
        <v>Dağıtım-AG</v>
      </c>
      <c>
        <v>Uzun</v>
      </c>
      <c>
        <v>Şebeke işletmecisi</v>
      </c>
      <c>
        <v>Bildirimsiz</v>
      </c>
      <c>
        <is>
          <t>19.07.2023 17:28:10</t>
        </is>
      </c>
      <c>
        <is>
          <t>19.07.2023 18:30:07</t>
        </is>
      </c>
      <c>
        <v>1.0325</v>
      </c>
      <c>
        <v>0</v>
      </c>
      <c>
        <v>9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4.728879516648003</v>
      </c>
      <c>
        <v>0</v>
      </c>
      <c>
        <v>0</v>
      </c>
      <c>
        <v>0</v>
      </c>
      <c>
        <v>0.039844033728705916</v>
      </c>
      <c>
        <v>0</v>
      </c>
      <c>
        <v>0</v>
      </c>
      <c>
        <v>4.768723550376708</v>
      </c>
    </row>
    <row>
      <c>
        <v>2614370</v>
      </c>
      <c>
        <v>1</v>
      </c>
      <c>
        <is>
          <t>MANİSA</t>
        </is>
      </c>
      <c>
        <v>TURGUTLU</v>
      </c>
      <c>
        <is>
          <t>DM</t>
        </is>
      </c>
      <c>
        <v>DERBENT İM-DM 45-83-A00004_MANİSA-1 M03_2331626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19.07.2023 19:19:45</t>
        </is>
      </c>
      <c>
        <is>
          <t>19.07.2023 21:26:08</t>
        </is>
      </c>
      <c>
        <v>2.106388888</v>
      </c>
      <c>
        <v>12</v>
      </c>
      <c>
        <v>462</v>
      </c>
      <c>
        <v>496</v>
      </c>
      <c>
        <v>830</v>
      </c>
      <c>
        <v>51</v>
      </c>
      <c>
        <v>157</v>
      </c>
      <c>
        <v>1</v>
      </c>
      <c>
        <v>0</v>
      </c>
      <c>
        <v>35.51013366387016</v>
      </c>
      <c>
        <v>278.69252191779583</v>
      </c>
      <c>
        <v>3620.905113077741</v>
      </c>
      <c>
        <v>3958.681528780522</v>
      </c>
      <c>
        <v>151.8871617006885</v>
      </c>
      <c>
        <v>261.4550027641613</v>
      </c>
      <c>
        <v>154.06653116051834</v>
      </c>
      <c>
        <v>0</v>
      </c>
      <c>
        <v>8461.197993065298</v>
      </c>
    </row>
    <row>
      <c>
        <v>2614516</v>
      </c>
      <c>
        <v>1</v>
      </c>
      <c>
        <is>
          <t>MANİSA</t>
        </is>
      </c>
      <c>
        <v>AKHİSAR</v>
      </c>
      <c>
        <is>
          <t>DM</t>
        </is>
      </c>
      <c>
        <v>TR-1/64 DM 45-72-M00064_TR-1/56 M015_66484285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19.07.2023 23:27:30</t>
        </is>
      </c>
      <c>
        <is>
          <t>19.07.2023 23:55:07</t>
        </is>
      </c>
      <c>
        <v>0.460277777</v>
      </c>
      <c>
        <v>0</v>
      </c>
      <c>
        <v>4285</v>
      </c>
      <c>
        <v>0</v>
      </c>
      <c>
        <v>110</v>
      </c>
      <c>
        <v>0</v>
      </c>
      <c>
        <v>257</v>
      </c>
      <c>
        <v>0</v>
      </c>
      <c>
        <v>0</v>
      </c>
      <c>
        <v>0</v>
      </c>
      <c>
        <v>319.12261246261534</v>
      </c>
      <c>
        <v>0</v>
      </c>
      <c>
        <v>10.219080393035542</v>
      </c>
      <c>
        <v>0</v>
      </c>
      <c>
        <v>72.75327829729761</v>
      </c>
      <c>
        <v>0</v>
      </c>
      <c>
        <v>0</v>
      </c>
      <c>
        <v>402.09497115294846</v>
      </c>
    </row>
    <row>
      <c>
        <v>2613835</v>
      </c>
      <c>
        <v>1</v>
      </c>
      <c>
        <is>
          <t>İZMİR</t>
        </is>
      </c>
      <c>
        <v>MENDERES</v>
      </c>
      <c>
        <is>
          <t>KÖK</t>
        </is>
      </c>
      <c>
        <v>KARAKUYU KÖK 35-22-M00091_KARAKUYU ENH M05_72111623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19.07.2023 10:52:54</t>
        </is>
      </c>
      <c>
        <is>
          <t>19.07.2023 11:32:49</t>
        </is>
      </c>
      <c>
        <v>0.665277777</v>
      </c>
      <c>
        <v>1</v>
      </c>
      <c>
        <v>390</v>
      </c>
      <c>
        <v>118</v>
      </c>
      <c>
        <v>133</v>
      </c>
      <c>
        <v>14</v>
      </c>
      <c>
        <v>46</v>
      </c>
      <c>
        <v>0</v>
      </c>
      <c>
        <v>0</v>
      </c>
      <c>
        <v>0.5818787566566365</v>
      </c>
      <c>
        <v>73.21028581295322</v>
      </c>
      <c>
        <v>1777.883219966206</v>
      </c>
      <c>
        <v>563.2656840363657</v>
      </c>
      <c>
        <v>109.55448823181582</v>
      </c>
      <c>
        <v>44.12476247319767</v>
      </c>
      <c>
        <v>0</v>
      </c>
      <c>
        <v>0</v>
      </c>
      <c>
        <v>2568.620319277195</v>
      </c>
    </row>
    <row>
      <c>
        <v>2614376</v>
      </c>
      <c>
        <v>1</v>
      </c>
      <c>
        <is>
          <t>MANİSA</t>
        </is>
      </c>
      <c>
        <v>ŞEHZADELER</v>
      </c>
      <c>
        <is>
          <t>Kullanıcı Bağlantı Hattı</t>
        </is>
      </c>
      <c>
        <v>DM-1/53-A 45-71-M00941_95001337156_95001337156</v>
      </c>
      <c>
        <v>AG Box / Sdk Abone Çıkış Sigorta Atığı</v>
      </c>
      <c>
        <v>Dağıtım-AG</v>
      </c>
      <c>
        <v>Uzun</v>
      </c>
      <c>
        <v>Şebeke işletmecisi</v>
      </c>
      <c>
        <v>Bildirimsiz</v>
      </c>
      <c>
        <is>
          <t>19.07.2023 19:43:25</t>
        </is>
      </c>
      <c>
        <is>
          <t>19.07.2023 21:04:40</t>
        </is>
      </c>
      <c>
        <v>1.354166666</v>
      </c>
      <c>
        <v>0</v>
      </c>
      <c>
        <v>25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7.589564138408198</v>
      </c>
      <c>
        <v>0</v>
      </c>
      <c>
        <v>0</v>
      </c>
      <c>
        <v>0</v>
      </c>
      <c>
        <v>0</v>
      </c>
      <c>
        <v>0</v>
      </c>
      <c>
        <v>0</v>
      </c>
      <c>
        <v>7.589564138408198</v>
      </c>
    </row>
    <row>
      <c>
        <v>2613583</v>
      </c>
      <c>
        <v>1</v>
      </c>
      <c>
        <is>
          <t>İZMİR</t>
        </is>
      </c>
      <c>
        <v>KARABAĞLAR</v>
      </c>
      <c>
        <is>
          <t>TM Fideri</t>
        </is>
      </c>
      <c>
        <v>KARABAĞLAR TM 35-01-A00012_TR-D M15_2310490</v>
      </c>
      <c>
        <v>Manevra</v>
      </c>
      <c>
        <v>İletim</v>
      </c>
      <c>
        <v>Uzun</v>
      </c>
      <c>
        <v>Şebeke işletmecisi</v>
      </c>
      <c>
        <v>Bildirimsiz</v>
      </c>
      <c>
        <is>
          <t>19.07.2023 04:04:50</t>
        </is>
      </c>
      <c>
        <is>
          <t>19.07.2023 04:31:39</t>
        </is>
      </c>
      <c>
        <v>0.446944444</v>
      </c>
      <c>
        <v>0</v>
      </c>
      <c>
        <v>33581</v>
      </c>
      <c>
        <v>0</v>
      </c>
      <c>
        <v>0</v>
      </c>
      <c>
        <v>7</v>
      </c>
      <c>
        <v>3071</v>
      </c>
      <c>
        <v>0</v>
      </c>
      <c>
        <v>4</v>
      </c>
      <c>
        <v>0</v>
      </c>
      <c>
        <v>3062.026864107476</v>
      </c>
      <c>
        <v>0</v>
      </c>
      <c>
        <v>0</v>
      </c>
      <c>
        <v>109.67276665410772</v>
      </c>
      <c>
        <v>851.4588186222113</v>
      </c>
      <c>
        <v>0</v>
      </c>
      <c>
        <v>4.4697320471617665</v>
      </c>
      <c>
        <v>4027.628181430957</v>
      </c>
    </row>
    <row>
      <c>
        <v>2614247</v>
      </c>
      <c>
        <v>1</v>
      </c>
      <c>
        <is>
          <t>İZMİR</t>
        </is>
      </c>
      <c>
        <v>URLA</v>
      </c>
      <c>
        <is>
          <t>Kullanıcı Bağlantı Hattı</t>
        </is>
      </c>
      <c>
        <v>ÖZBEK DM (TR-315) 35-19-M00044_956664936_956664936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19.07.2023 17:40:28</t>
        </is>
      </c>
      <c>
        <is>
          <t>19.07.2023 20:27:44</t>
        </is>
      </c>
      <c>
        <v>2.787777777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</row>
    <row>
      <c>
        <v>2614224</v>
      </c>
      <c>
        <v>1</v>
      </c>
      <c>
        <is>
          <t>İZMİR</t>
        </is>
      </c>
      <c>
        <v>BERGAMA</v>
      </c>
      <c>
        <is>
          <t>Dağıtım Transformatörü</t>
        </is>
      </c>
      <c>
        <v>ZAĞNOS TR-1 35-16-M00143_35-16-M00143_2347042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19.07.2023 17:17:20</t>
        </is>
      </c>
      <c>
        <is>
          <t>19.07.2023 17:48:38</t>
        </is>
      </c>
      <c>
        <v>0.521666666</v>
      </c>
      <c>
        <v>0</v>
      </c>
      <c>
        <v>50</v>
      </c>
      <c>
        <v>0</v>
      </c>
      <c>
        <v>17</v>
      </c>
      <c>
        <v>0</v>
      </c>
      <c>
        <v>7</v>
      </c>
      <c>
        <v>0</v>
      </c>
      <c>
        <v>0</v>
      </c>
      <c>
        <v>0</v>
      </c>
      <c>
        <v>4.999926436853021</v>
      </c>
      <c>
        <v>0</v>
      </c>
      <c>
        <v>18.35609038211645</v>
      </c>
      <c>
        <v>0</v>
      </c>
      <c>
        <v>3.574174504042837</v>
      </c>
      <c>
        <v>0</v>
      </c>
      <c>
        <v>0</v>
      </c>
      <c>
        <v>26.930191323012306</v>
      </c>
    </row>
    <row>
      <c>
        <v>2613726</v>
      </c>
      <c>
        <v>1</v>
      </c>
      <c>
        <is>
          <t>İZMİR</t>
        </is>
      </c>
      <c>
        <v>URLA</v>
      </c>
      <c>
        <is>
          <t>AG Fideri</t>
        </is>
      </c>
      <c>
        <v>GÜLBAHÇE TR-4 35-19-L00144_C_91019934_91019934</v>
      </c>
      <c>
        <v>Şebeke Yenileme ve Kapasite Artışı Çalışması</v>
      </c>
      <c>
        <v>Dağıtım-AG</v>
      </c>
      <c>
        <v>Uzun</v>
      </c>
      <c>
        <v>Şebeke işletmecisi</v>
      </c>
      <c>
        <v>Bildirimli</v>
      </c>
      <c>
        <is>
          <t>19.07.2023 09:24:13</t>
        </is>
      </c>
      <c>
        <is>
          <t>19.07.2023 18:57:09</t>
        </is>
      </c>
      <c>
        <v>9.548888888</v>
      </c>
      <c>
        <v>0</v>
      </c>
      <c>
        <v>149</v>
      </c>
      <c>
        <v>0</v>
      </c>
      <c>
        <v>0</v>
      </c>
      <c>
        <v>0</v>
      </c>
      <c>
        <v>14</v>
      </c>
      <c>
        <v>0</v>
      </c>
      <c>
        <v>0</v>
      </c>
      <c>
        <v>0</v>
      </c>
      <c>
        <v>357.7186737869717</v>
      </c>
      <c>
        <v>0</v>
      </c>
      <c>
        <v>0</v>
      </c>
      <c>
        <v>0</v>
      </c>
      <c>
        <v>123.35000472844553</v>
      </c>
      <c>
        <v>0</v>
      </c>
      <c>
        <v>0</v>
      </c>
      <c>
        <v>481.0686785154172</v>
      </c>
    </row>
    <row>
      <c>
        <v>2614267</v>
      </c>
      <c>
        <v>1</v>
      </c>
      <c>
        <is>
          <t>İZMİR</t>
        </is>
      </c>
      <c>
        <v>MENEMEN</v>
      </c>
      <c>
        <is>
          <t>AG Fideri</t>
        </is>
      </c>
      <c>
        <v>MENEMEN DM-6/24 35-28-L00174__56356476_56356476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19.07.2023 17:53:42</t>
        </is>
      </c>
      <c>
        <is>
          <t>19.07.2023 19:31:11</t>
        </is>
      </c>
      <c>
        <v>1.624722222</v>
      </c>
      <c>
        <v>0</v>
      </c>
      <c>
        <v>243</v>
      </c>
      <c>
        <v>0</v>
      </c>
      <c>
        <v>0</v>
      </c>
      <c>
        <v>0</v>
      </c>
      <c>
        <v>9</v>
      </c>
      <c>
        <v>0</v>
      </c>
      <c>
        <v>0</v>
      </c>
      <c>
        <v>0</v>
      </c>
      <c>
        <v>134.57576975032347</v>
      </c>
      <c>
        <v>0</v>
      </c>
      <c>
        <v>0</v>
      </c>
      <c>
        <v>0</v>
      </c>
      <c>
        <v>38.10516120593755</v>
      </c>
      <c>
        <v>0</v>
      </c>
      <c>
        <v>0</v>
      </c>
      <c>
        <v>172.68093095626102</v>
      </c>
    </row>
    <row>
      <c>
        <v>2614459</v>
      </c>
      <c>
        <v>1</v>
      </c>
      <c>
        <is>
          <t>İZMİR</t>
        </is>
      </c>
      <c>
        <v>TORBALI</v>
      </c>
      <c>
        <is>
          <t>KÖK</t>
        </is>
      </c>
      <c>
        <v>PANCAR KÖK 35-26-M00891_PANCAR SANAYİ ÇIKIŞ M04_2302869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19.07.2023 21:30:53</t>
        </is>
      </c>
      <c>
        <is>
          <t>19.07.2023 23:49:05</t>
        </is>
      </c>
      <c>
        <v>2.303333333</v>
      </c>
      <c>
        <v>2</v>
      </c>
      <c>
        <v>0</v>
      </c>
      <c>
        <v>3</v>
      </c>
      <c>
        <v>0</v>
      </c>
      <c>
        <v>5</v>
      </c>
      <c>
        <v>0</v>
      </c>
      <c>
        <v>4</v>
      </c>
      <c>
        <v>0</v>
      </c>
      <c>
        <v>10.276170031739726</v>
      </c>
      <c>
        <v>0</v>
      </c>
      <c>
        <v>47.40553796112898</v>
      </c>
      <c>
        <v>0</v>
      </c>
      <c>
        <v>30.758985687066104</v>
      </c>
      <c>
        <v>0</v>
      </c>
      <c>
        <v>175.5821593154242</v>
      </c>
      <c>
        <v>0</v>
      </c>
      <c>
        <v>264.022852995359</v>
      </c>
    </row>
    <row>
      <c>
        <v>2613626</v>
      </c>
      <c>
        <v>1</v>
      </c>
      <c>
        <is>
          <t>İZMİR</t>
        </is>
      </c>
      <c>
        <v>BAYINDIR</v>
      </c>
      <c>
        <is>
          <t>AG Fideri</t>
        </is>
      </c>
      <c>
        <v>FIRINLI TR-4 35-20-L00093_B_56361411_56361411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19.07.2023 07:06:33</t>
        </is>
      </c>
      <c>
        <is>
          <t>19.07.2023 11:15:24</t>
        </is>
      </c>
      <c>
        <v>4.1475</v>
      </c>
      <c>
        <v>0</v>
      </c>
      <c>
        <v>15</v>
      </c>
      <c>
        <v>0</v>
      </c>
      <c>
        <v>5</v>
      </c>
      <c>
        <v>0</v>
      </c>
      <c>
        <v>3</v>
      </c>
      <c>
        <v>0</v>
      </c>
      <c>
        <v>0</v>
      </c>
      <c>
        <v>0</v>
      </c>
      <c>
        <v>13.161995548078417</v>
      </c>
      <c>
        <v>0</v>
      </c>
      <c>
        <v>5.104432800044631</v>
      </c>
      <c>
        <v>0</v>
      </c>
      <c>
        <v>5.790563306452535</v>
      </c>
      <c>
        <v>0</v>
      </c>
      <c>
        <v>0</v>
      </c>
      <c>
        <v>24.056991654575583</v>
      </c>
    </row>
    <row>
      <c>
        <v>2614061</v>
      </c>
      <c>
        <v>1</v>
      </c>
      <c>
        <is>
          <t>İZMİR</t>
        </is>
      </c>
      <c>
        <v>ÇEŞME</v>
      </c>
      <c>
        <is>
          <t>DM</t>
        </is>
      </c>
      <c>
        <v>ALAÇATI İM 35-18-A00002_L-307 L06_2052311</v>
      </c>
      <c>
        <v>Şebeke Yenileme ve Kapasite Artışı Çalışması</v>
      </c>
      <c>
        <v>Dağıtım-OG</v>
      </c>
      <c>
        <v>Uzun</v>
      </c>
      <c>
        <v>Şebeke işletmecisi</v>
      </c>
      <c>
        <v>Bildirimli</v>
      </c>
      <c>
        <is>
          <t>19.07.2023 14:06:12</t>
        </is>
      </c>
      <c>
        <is>
          <t>19.07.2023 19:12:00</t>
        </is>
      </c>
      <c>
        <v>5.096666666</v>
      </c>
      <c>
        <v>0</v>
      </c>
      <c>
        <v>243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425.0347265117337</v>
      </c>
      <c>
        <v>0</v>
      </c>
      <c>
        <v>0</v>
      </c>
      <c>
        <v>0</v>
      </c>
      <c>
        <v>8.117654284013572</v>
      </c>
      <c>
        <v>0</v>
      </c>
      <c>
        <v>0</v>
      </c>
      <c>
        <v>433.15238079574726</v>
      </c>
    </row>
    <row>
      <c>
        <v>2613663</v>
      </c>
      <c>
        <v>1</v>
      </c>
      <c>
        <is>
          <t>İZMİR</t>
        </is>
      </c>
      <c>
        <v>MENDERES</v>
      </c>
      <c>
        <is>
          <t>Saha Dağıtım Kutusu (SDK)</t>
        </is>
      </c>
      <c>
        <v>GÜMÜLDÜR M-21 35-25-M00021_9633194 m21/b1b_5784775</v>
      </c>
      <c>
        <v>AG Yeraltı Kablo Arızası</v>
      </c>
      <c>
        <v>Dağıtım-AG</v>
      </c>
      <c>
        <v>Uzun</v>
      </c>
      <c>
        <v>Şebeke işletmecisi</v>
      </c>
      <c>
        <v>Bildirimsiz</v>
      </c>
      <c>
        <is>
          <t>19.07.2023 08:27:34</t>
        </is>
      </c>
      <c>
        <is>
          <t>19.07.2023 14:20:46</t>
        </is>
      </c>
      <c>
        <v>5.886666666</v>
      </c>
      <c>
        <v>0</v>
      </c>
      <c>
        <v>6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7.648653992721065</v>
      </c>
      <c>
        <v>0</v>
      </c>
      <c>
        <v>0</v>
      </c>
      <c>
        <v>0</v>
      </c>
      <c>
        <v>230.333028220869</v>
      </c>
      <c>
        <v>0</v>
      </c>
      <c>
        <v>0</v>
      </c>
      <c>
        <v>237.98168221359006</v>
      </c>
    </row>
    <row>
      <c>
        <v>2613812</v>
      </c>
      <c>
        <v>1</v>
      </c>
      <c>
        <is>
          <t>İZMİR</t>
        </is>
      </c>
      <c>
        <v>KARABAĞLAR</v>
      </c>
      <c>
        <is>
          <t>AG Fideri</t>
        </is>
      </c>
      <c>
        <v>K-4244 35-01-K04244_B_56362125_56362125</v>
      </c>
      <c>
        <v>Şebeke Yenileme ve Kapasite Artışı Çalışması</v>
      </c>
      <c>
        <v>Dağıtım-AG</v>
      </c>
      <c>
        <v>Uzun</v>
      </c>
      <c>
        <v>Şebeke işletmecisi</v>
      </c>
      <c>
        <v>Bildirimli</v>
      </c>
      <c>
        <is>
          <t>19.07.2023 10:00:20</t>
        </is>
      </c>
      <c>
        <is>
          <t>19.07.2023 10:55:35</t>
        </is>
      </c>
      <c>
        <v>0.920833333</v>
      </c>
      <c>
        <v>0</v>
      </c>
      <c>
        <v>348</v>
      </c>
      <c>
        <v>0</v>
      </c>
      <c>
        <v>0</v>
      </c>
      <c>
        <v>0</v>
      </c>
      <c>
        <v>11</v>
      </c>
      <c>
        <v>0</v>
      </c>
      <c>
        <v>0</v>
      </c>
      <c>
        <v>0</v>
      </c>
      <c>
        <v>72.7526285282162</v>
      </c>
      <c>
        <v>0</v>
      </c>
      <c>
        <v>0</v>
      </c>
      <c>
        <v>0</v>
      </c>
      <c>
        <v>32.39130359543533</v>
      </c>
      <c>
        <v>0</v>
      </c>
      <c>
        <v>0</v>
      </c>
      <c>
        <v>105.14393212365154</v>
      </c>
    </row>
    <row>
      <c>
        <v>2614402</v>
      </c>
      <c>
        <v>1</v>
      </c>
      <c>
        <is>
          <t>İZMİR</t>
        </is>
      </c>
      <c>
        <v>ÇEŞME</v>
      </c>
      <c>
        <is>
          <t>AG Fideri</t>
        </is>
      </c>
      <c>
        <v>L-281 35-18-L00281_C_91319753_91319753</v>
      </c>
      <c>
        <v>AG Tel Kopuğu</v>
      </c>
      <c>
        <v>Dağıtım-AG</v>
      </c>
      <c>
        <v>Uzun</v>
      </c>
      <c>
        <v>Şebeke işletmecisi</v>
      </c>
      <c>
        <v>Bildirimsiz</v>
      </c>
      <c>
        <is>
          <t>19.07.2023 20:17:49</t>
        </is>
      </c>
      <c>
        <is>
          <t>19.07.2023 21:40:36</t>
        </is>
      </c>
      <c>
        <v>1.379722222</v>
      </c>
      <c>
        <v>0</v>
      </c>
      <c>
        <v>45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21.389087029712034</v>
      </c>
      <c>
        <v>0</v>
      </c>
      <c>
        <v>0</v>
      </c>
      <c>
        <v>0</v>
      </c>
      <c>
        <v>5.948912337224904</v>
      </c>
      <c>
        <v>0</v>
      </c>
      <c>
        <v>0</v>
      </c>
      <c>
        <v>27.337999366936938</v>
      </c>
    </row>
    <row>
      <c>
        <v>2614070</v>
      </c>
      <c>
        <v>1</v>
      </c>
      <c>
        <is>
          <t>MANİSA</t>
        </is>
      </c>
      <c>
        <v>ALAŞEHİR</v>
      </c>
      <c>
        <is>
          <t>AG Fideri</t>
        </is>
      </c>
      <c>
        <v>CABERBURHAN TR-1 45-73-M00869_A_56404348_56404348</v>
      </c>
      <c>
        <v>AG Tel Kopuğu</v>
      </c>
      <c>
        <v>Dağıtım-AG</v>
      </c>
      <c>
        <v>Uzun</v>
      </c>
      <c>
        <v>Şebeke işletmecisi</v>
      </c>
      <c>
        <v>Bildirimsiz</v>
      </c>
      <c>
        <is>
          <t>19.07.2023 14:13:36</t>
        </is>
      </c>
      <c>
        <is>
          <t>19.07.2023 18:24:40</t>
        </is>
      </c>
      <c>
        <v>4.184444444</v>
      </c>
      <c>
        <v>0</v>
      </c>
      <c>
        <v>80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73.36335965205515</v>
      </c>
      <c>
        <v>0</v>
      </c>
      <c>
        <v>0</v>
      </c>
      <c>
        <v>0</v>
      </c>
      <c>
        <v>0</v>
      </c>
      <c>
        <v>0</v>
      </c>
      <c>
        <v>0</v>
      </c>
      <c>
        <v>73.36335965205515</v>
      </c>
    </row>
    <row>
      <c>
        <v>2614047</v>
      </c>
      <c>
        <v>1</v>
      </c>
      <c>
        <is>
          <t>İZMİR</t>
        </is>
      </c>
      <c>
        <v>BAYINDIR</v>
      </c>
      <c>
        <is>
          <t>KÖK</t>
        </is>
      </c>
      <c>
        <v>YUSUFLU KÖK 35-20-L00077_ERGENLİ L01_66527971</v>
      </c>
      <c>
        <v>Plansız Kesinti / Müdahale</v>
      </c>
      <c>
        <v>Dağıtım-OG</v>
      </c>
      <c>
        <v>Uzun</v>
      </c>
      <c>
        <v>Şebeke işletmecisi</v>
      </c>
      <c>
        <v>Bildirimsiz</v>
      </c>
      <c>
        <is>
          <t>19.07.2023 13:50:04</t>
        </is>
      </c>
      <c>
        <is>
          <t>19.07.2023 14:27:19</t>
        </is>
      </c>
      <c>
        <v>0.620833333</v>
      </c>
      <c>
        <v>0</v>
      </c>
      <c>
        <v>1280</v>
      </c>
      <c>
        <v>2</v>
      </c>
      <c>
        <v>199</v>
      </c>
      <c>
        <v>7</v>
      </c>
      <c>
        <v>360</v>
      </c>
      <c>
        <v>0</v>
      </c>
      <c>
        <v>0</v>
      </c>
      <c>
        <v>0</v>
      </c>
      <c>
        <v>111.59450446494458</v>
      </c>
      <c>
        <v>1.7275366372142127</v>
      </c>
      <c>
        <v>68.04887867665688</v>
      </c>
      <c>
        <v>13.587211613534382</v>
      </c>
      <c>
        <v>154.7792804299009</v>
      </c>
      <c>
        <v>0</v>
      </c>
      <c>
        <v>0</v>
      </c>
      <c>
        <v>349.7374118222509</v>
      </c>
    </row>
    <row>
      <c>
        <v>2614379</v>
      </c>
      <c>
        <v>1</v>
      </c>
      <c>
        <is>
          <t>İZMİR</t>
        </is>
      </c>
      <c>
        <v>TİRE</v>
      </c>
      <c>
        <is>
          <t>OG Fideri</t>
        </is>
      </c>
      <c>
        <v>AKÇAŞEHİR KÖK 35-29-L00035_HatBaşıAyırıcı_53133104 L04_53133104</v>
      </c>
      <c>
        <v>OG Ayırıcı Arızası</v>
      </c>
      <c>
        <v>Dağıtım-OG</v>
      </c>
      <c>
        <v>Uzun</v>
      </c>
      <c>
        <v>Şebeke işletmecisi</v>
      </c>
      <c>
        <v>Bildirimsiz</v>
      </c>
      <c>
        <is>
          <t>19.07.2023 19:47:16</t>
        </is>
      </c>
      <c>
        <is>
          <t>19.07.2023 20:55:27</t>
        </is>
      </c>
      <c>
        <v>1.136388888</v>
      </c>
      <c>
        <v>0</v>
      </c>
      <c>
        <v>69</v>
      </c>
      <c>
        <v>0</v>
      </c>
      <c>
        <v>16</v>
      </c>
      <c>
        <v>0</v>
      </c>
      <c>
        <v>6</v>
      </c>
      <c>
        <v>0</v>
      </c>
      <c>
        <v>0</v>
      </c>
      <c>
        <v>0</v>
      </c>
      <c>
        <v>23.158322698027604</v>
      </c>
      <c>
        <v>0</v>
      </c>
      <c>
        <v>55.411985585638696</v>
      </c>
      <c>
        <v>0</v>
      </c>
      <c>
        <v>4.550574022098866</v>
      </c>
      <c>
        <v>0</v>
      </c>
      <c>
        <v>0</v>
      </c>
      <c>
        <v>83.12088230576516</v>
      </c>
    </row>
    <row>
      <c>
        <v>2613692</v>
      </c>
      <c>
        <v>1</v>
      </c>
      <c>
        <is>
          <t>MANİSA</t>
        </is>
      </c>
      <c>
        <v>AHMETLİ</v>
      </c>
      <c>
        <is>
          <t>KÖK</t>
        </is>
      </c>
      <c>
        <v>CAMBAZLI KÖK 45-84-M00005_MADEN KÖK M03_50241502</v>
      </c>
      <c>
        <v>Şebeke Yenileme ve Kapasite Artışı Çalışması</v>
      </c>
      <c>
        <v>Dağıtım-OG</v>
      </c>
      <c>
        <v>Uzun</v>
      </c>
      <c>
        <v>Şebeke işletmecisi</v>
      </c>
      <c>
        <v>Bildirimli</v>
      </c>
      <c>
        <is>
          <t>19.07.2023 09:00:26</t>
        </is>
      </c>
      <c>
        <is>
          <t>19.07.2023 16:01:39</t>
        </is>
      </c>
      <c>
        <v>7.020277777</v>
      </c>
      <c>
        <v>5</v>
      </c>
      <c>
        <v>464</v>
      </c>
      <c>
        <v>139</v>
      </c>
      <c>
        <v>159</v>
      </c>
      <c>
        <v>10</v>
      </c>
      <c>
        <v>39</v>
      </c>
      <c>
        <v>3</v>
      </c>
      <c>
        <v>0</v>
      </c>
      <c>
        <v>319.2229647360902</v>
      </c>
      <c>
        <v>829.8802444040771</v>
      </c>
      <c>
        <v>7977.787121143283</v>
      </c>
      <c>
        <v>6027.512992766373</v>
      </c>
      <c>
        <v>124.52061370987047</v>
      </c>
      <c>
        <v>434.68690056671153</v>
      </c>
      <c>
        <v>1772.7705911080352</v>
      </c>
      <c>
        <v>0</v>
      </c>
      <c>
        <v>17486.38142843444</v>
      </c>
    </row>
    <row>
      <c>
        <v>2613924</v>
      </c>
      <c>
        <v>1</v>
      </c>
      <c>
        <is>
          <t>MANİSA</t>
        </is>
      </c>
      <c>
        <v>ŞEHZADELER</v>
      </c>
      <c>
        <is>
          <t>OG Fideri</t>
        </is>
      </c>
      <c>
        <v>KARAOĞLANLI TR-4 45-71-M00093_TR-2 M05_2075481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19.07.2023 12:06:40</t>
        </is>
      </c>
      <c>
        <is>
          <t>19.07.2023 15:18:04</t>
        </is>
      </c>
      <c>
        <v>3.19</v>
      </c>
      <c>
        <v>0</v>
      </c>
      <c>
        <v>682</v>
      </c>
      <c>
        <v>0</v>
      </c>
      <c>
        <v>14</v>
      </c>
      <c>
        <v>0</v>
      </c>
      <c>
        <v>86</v>
      </c>
      <c>
        <v>0</v>
      </c>
      <c>
        <v>0</v>
      </c>
      <c>
        <v>0</v>
      </c>
      <c>
        <v>324.5300199062022</v>
      </c>
      <c>
        <v>0</v>
      </c>
      <c>
        <v>59.41461257069358</v>
      </c>
      <c>
        <v>0</v>
      </c>
      <c>
        <v>175.90407468580162</v>
      </c>
      <c>
        <v>0</v>
      </c>
      <c>
        <v>0</v>
      </c>
      <c>
        <v>559.8487071626973</v>
      </c>
    </row>
    <row>
      <c>
        <v>2613552</v>
      </c>
      <c>
        <v>1</v>
      </c>
      <c>
        <is>
          <t>İZMİR</t>
        </is>
      </c>
      <c>
        <v>SELÇUK</v>
      </c>
      <c>
        <is>
          <t>DM</t>
        </is>
      </c>
      <c>
        <v>SELÇUK İM/DM 35-13-A00004_SELÇUK ZİRAİ SULAMA L05_65986298</v>
      </c>
      <c>
        <v>Manevra</v>
      </c>
      <c>
        <v>Dağıtım-OG</v>
      </c>
      <c>
        <v>Uzun</v>
      </c>
      <c>
        <v>Şebeke işletmecisi</v>
      </c>
      <c>
        <v>Bildirimsiz</v>
      </c>
      <c>
        <is>
          <t>19.07.2023 00:33:01</t>
        </is>
      </c>
      <c>
        <is>
          <t>19.07.2023 01:58:35</t>
        </is>
      </c>
      <c>
        <v>1.426111111</v>
      </c>
      <c>
        <v>1</v>
      </c>
      <c>
        <v>42</v>
      </c>
      <c>
        <v>21</v>
      </c>
      <c>
        <v>278</v>
      </c>
      <c>
        <v>14</v>
      </c>
      <c>
        <v>65</v>
      </c>
      <c>
        <v>1</v>
      </c>
      <c>
        <v>0</v>
      </c>
      <c>
        <v>1.3394941223021535</v>
      </c>
      <c>
        <v>25.324451433599616</v>
      </c>
      <c>
        <v>100.97331755424761</v>
      </c>
      <c>
        <v>471.16357973734733</v>
      </c>
      <c>
        <v>297.18859206449196</v>
      </c>
      <c>
        <v>83.6445893310552</v>
      </c>
      <c>
        <v>2.0738727899959883</v>
      </c>
      <c>
        <v>0</v>
      </c>
      <c>
        <v>981.7078970330398</v>
      </c>
    </row>
    <row>
      <c>
        <v>2614525</v>
      </c>
      <c>
        <v>1</v>
      </c>
      <c>
        <is>
          <t>İZMİR</t>
        </is>
      </c>
      <c>
        <v>TORBALI</v>
      </c>
      <c>
        <is>
          <t>Dağıtım Transformatörü</t>
        </is>
      </c>
      <c>
        <v>TR-147 35-26-M00147_35-26-M00147_2363433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19.07.2023 23:54:44</t>
        </is>
      </c>
      <c>
        <is>
          <t>20.07.2023 00:30:06</t>
        </is>
      </c>
      <c>
        <v>0.589444444</v>
      </c>
      <c>
        <v>0</v>
      </c>
      <c>
        <v>34</v>
      </c>
      <c>
        <v>0</v>
      </c>
      <c>
        <v>1</v>
      </c>
      <c>
        <v>0</v>
      </c>
      <c>
        <v>6</v>
      </c>
      <c>
        <v>0</v>
      </c>
      <c>
        <v>0</v>
      </c>
      <c>
        <v>0</v>
      </c>
      <c>
        <v>4.254376722028905</v>
      </c>
      <c>
        <v>0</v>
      </c>
      <c>
        <v>0.10320545234907268</v>
      </c>
      <c>
        <v>0</v>
      </c>
      <c>
        <v>2.256512779952068</v>
      </c>
      <c>
        <v>0</v>
      </c>
      <c>
        <v>0</v>
      </c>
      <c>
        <v>6.614094954330046</v>
      </c>
    </row>
    <row>
      <c>
        <v>2613778</v>
      </c>
      <c>
        <v>1</v>
      </c>
      <c>
        <is>
          <t>İZMİR</t>
        </is>
      </c>
      <c>
        <v>URLA</v>
      </c>
      <c>
        <is>
          <t>AG Fideri</t>
        </is>
      </c>
      <c>
        <v>TR-65 MOBİL ÖNÜ 35-19-L00065_C_90995906_90995906</v>
      </c>
      <c>
        <v>Şebeke Yenileme ve Kapasite Artışı Çalışması</v>
      </c>
      <c>
        <v>Dağıtım-AG</v>
      </c>
      <c>
        <v>Uzun</v>
      </c>
      <c>
        <v>Şebeke işletmecisi</v>
      </c>
      <c>
        <v>Bildirimli</v>
      </c>
      <c>
        <is>
          <t>19.07.2023 10:13:01</t>
        </is>
      </c>
      <c>
        <is>
          <t>19.07.2023 18:04:58</t>
        </is>
      </c>
      <c>
        <v>7.865833333</v>
      </c>
      <c>
        <v>0</v>
      </c>
      <c>
        <v>11</v>
      </c>
      <c>
        <v>0</v>
      </c>
      <c>
        <v>22</v>
      </c>
      <c>
        <v>0</v>
      </c>
      <c>
        <v>8</v>
      </c>
      <c>
        <v>0</v>
      </c>
      <c>
        <v>0</v>
      </c>
      <c>
        <v>0</v>
      </c>
      <c>
        <v>43.48829088991007</v>
      </c>
      <c>
        <v>0</v>
      </c>
      <c>
        <v>64.9390237180432</v>
      </c>
      <c>
        <v>0</v>
      </c>
      <c>
        <v>111.74187470545758</v>
      </c>
      <c>
        <v>0</v>
      </c>
      <c>
        <v>0</v>
      </c>
      <c>
        <v>220.16918931341084</v>
      </c>
    </row>
    <row>
      <c>
        <v>2613592</v>
      </c>
      <c>
        <v>1</v>
      </c>
      <c>
        <is>
          <t>İZMİR</t>
        </is>
      </c>
      <c>
        <v>BAYRAKLI</v>
      </c>
      <c>
        <is>
          <t>Saha Dağıtım Kutusu (SDK)</t>
        </is>
      </c>
      <c>
        <v>K-941 35-02-K00941_9349235 G1B_5841201</v>
      </c>
      <c>
        <v>AG Box / Sdk Giriş Sigorta Atığı</v>
      </c>
      <c>
        <v>Dağıtım-AG</v>
      </c>
      <c>
        <v>Uzun</v>
      </c>
      <c>
        <v>Şebeke işletmecisi</v>
      </c>
      <c>
        <v>Bildirimsiz</v>
      </c>
      <c>
        <is>
          <t>19.07.2023 04:45:02</t>
        </is>
      </c>
      <c>
        <is>
          <t>19.07.2023 06:45:49</t>
        </is>
      </c>
      <c>
        <v>2.013055555</v>
      </c>
      <c>
        <v>0</v>
      </c>
      <c>
        <v>158</v>
      </c>
      <c>
        <v>0</v>
      </c>
      <c>
        <v>0</v>
      </c>
      <c>
        <v>0</v>
      </c>
      <c>
        <v>7</v>
      </c>
      <c>
        <v>0</v>
      </c>
      <c>
        <v>0</v>
      </c>
      <c>
        <v>0</v>
      </c>
      <c>
        <v>60.65143026596711</v>
      </c>
      <c>
        <v>0</v>
      </c>
      <c>
        <v>0</v>
      </c>
      <c>
        <v>0</v>
      </c>
      <c>
        <v>6.760436223464771</v>
      </c>
      <c>
        <v>0</v>
      </c>
      <c>
        <v>0</v>
      </c>
      <c>
        <v>67.41186648943187</v>
      </c>
    </row>
    <row>
      <c>
        <v>2614279</v>
      </c>
      <c>
        <v>1</v>
      </c>
      <c>
        <is>
          <t>İZMİR</t>
        </is>
      </c>
      <c>
        <v>ÖDEMİŞ</v>
      </c>
      <c>
        <is>
          <t>Saha Dağıtım Kutusu (SDK)</t>
        </is>
      </c>
      <c>
        <v>TR-52 35-15-M00052_A A01_93490500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19.07.2023 18:07:42</t>
        </is>
      </c>
      <c>
        <is>
          <t>19.07.2023 19:28:36</t>
        </is>
      </c>
      <c>
        <v>1.348333333</v>
      </c>
      <c>
        <v>0</v>
      </c>
      <c>
        <v>0</v>
      </c>
      <c>
        <v>0</v>
      </c>
      <c>
        <v>0</v>
      </c>
      <c>
        <v>0</v>
      </c>
      <c>
        <v>30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23.77345002023774</v>
      </c>
      <c>
        <v>0</v>
      </c>
      <c>
        <v>0</v>
      </c>
      <c>
        <v>23.77345002023774</v>
      </c>
    </row>
    <row>
      <c>
        <v>2615586</v>
      </c>
      <c>
        <v>1</v>
      </c>
      <c>
        <is>
          <t>İZMİR</t>
        </is>
      </c>
      <c>
        <v>BERGAMA</v>
      </c>
      <c>
        <is>
          <t>Dağıtım Transformatörü</t>
        </is>
      </c>
      <c>
        <v>ZAĞNOS SULAMA TR-1 35-16-M00649_35-16-M00649_2366922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20.07.2023 19:56:01</t>
        </is>
      </c>
      <c>
        <is>
          <t>20.07.2023 21:37:35</t>
        </is>
      </c>
      <c>
        <v>1.692777777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27.208973000806527</v>
      </c>
      <c>
        <v>0</v>
      </c>
      <c>
        <v>0</v>
      </c>
      <c>
        <v>0</v>
      </c>
      <c>
        <v>0</v>
      </c>
      <c>
        <v>27.208973000806527</v>
      </c>
    </row>
    <row>
      <c>
        <v>2614922</v>
      </c>
      <c>
        <v>1</v>
      </c>
      <c>
        <is>
          <t>MANİSA</t>
        </is>
      </c>
      <c>
        <v>SELENDİ</v>
      </c>
      <c>
        <is>
          <t>KÖK</t>
        </is>
      </c>
      <c>
        <v>MIDIKLI KÖK 45-81-M00043_KINIK M03_2328723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20.07.2023 11:18:24</t>
        </is>
      </c>
      <c>
        <is>
          <t>20.07.2023 12:15:23</t>
        </is>
      </c>
      <c>
        <v>0.949722222</v>
      </c>
      <c>
        <v>4</v>
      </c>
      <c>
        <v>262</v>
      </c>
      <c>
        <v>0</v>
      </c>
      <c>
        <v>57</v>
      </c>
      <c>
        <v>3</v>
      </c>
      <c>
        <v>13</v>
      </c>
      <c>
        <v>0</v>
      </c>
      <c>
        <v>0</v>
      </c>
      <c>
        <v>0.9040847750422222</v>
      </c>
      <c>
        <v>32.37520861836489</v>
      </c>
      <c>
        <v>0</v>
      </c>
      <c>
        <v>27.886696008340145</v>
      </c>
      <c>
        <v>4.336964236309235</v>
      </c>
      <c>
        <v>13.575799661095706</v>
      </c>
      <c>
        <v>0</v>
      </c>
      <c>
        <v>0</v>
      </c>
      <c>
        <v>79.07875329915218</v>
      </c>
    </row>
    <row>
      <c>
        <v>2614730</v>
      </c>
      <c>
        <v>1</v>
      </c>
      <c>
        <is>
          <t>MANİSA</t>
        </is>
      </c>
      <c>
        <v>TURGUTLU</v>
      </c>
      <c>
        <is>
          <t>DM</t>
        </is>
      </c>
      <c>
        <v>DERBENT İM-DM 45-83-A00004_MANİSA-2 M12_2331771</v>
      </c>
      <c>
        <v>Şebeke Yenileme ve Kapasite Artışı Çalışması</v>
      </c>
      <c>
        <v>Dağıtım-OG</v>
      </c>
      <c>
        <v>Uzun</v>
      </c>
      <c>
        <v>Şebeke işletmecisi</v>
      </c>
      <c>
        <v>Bildirimli</v>
      </c>
      <c>
        <is>
          <t>20.07.2023 08:45:23</t>
        </is>
      </c>
      <c>
        <is>
          <t>20.07.2023 15:37:55</t>
        </is>
      </c>
      <c>
        <v>6.875555555</v>
      </c>
      <c>
        <v>2</v>
      </c>
      <c>
        <v>1</v>
      </c>
      <c>
        <v>101</v>
      </c>
      <c>
        <v>1</v>
      </c>
      <c>
        <v>12</v>
      </c>
      <c>
        <v>0</v>
      </c>
      <c>
        <v>0</v>
      </c>
      <c>
        <v>0</v>
      </c>
      <c>
        <v>6.184443097108094</v>
      </c>
      <c>
        <v>16.297775738319388</v>
      </c>
      <c>
        <v>1457.1840789475161</v>
      </c>
      <c>
        <v>20.87222233304</v>
      </c>
      <c>
        <v>179.24915008937108</v>
      </c>
      <c>
        <v>0</v>
      </c>
      <c>
        <v>0</v>
      </c>
      <c>
        <v>0</v>
      </c>
      <c>
        <v>1679.7876702053547</v>
      </c>
    </row>
    <row>
      <c>
        <v>2614753</v>
      </c>
      <c>
        <v>1</v>
      </c>
      <c>
        <is>
          <t>İZMİR</t>
        </is>
      </c>
      <c>
        <v>KEMALPAŞA</v>
      </c>
      <c>
        <is>
          <t>DM</t>
        </is>
      </c>
      <c>
        <v>TROPİKAL DM 35-27-L00056_ÖRNEKKÖY L04_72201760</v>
      </c>
      <c>
        <v>Şebeke Yenileme ve Kapasite Artışı Çalışması</v>
      </c>
      <c>
        <v>Dağıtım-OG</v>
      </c>
      <c>
        <v>Uzun</v>
      </c>
      <c>
        <v>Şebeke işletmecisi</v>
      </c>
      <c>
        <v>Bildirimli</v>
      </c>
      <c>
        <is>
          <t>20.07.2023 09:17:00</t>
        </is>
      </c>
      <c>
        <is>
          <t>20.07.2023 18:27:44</t>
        </is>
      </c>
      <c>
        <v>9.178888888</v>
      </c>
      <c>
        <v>37</v>
      </c>
      <c>
        <v>2070</v>
      </c>
      <c>
        <v>118</v>
      </c>
      <c>
        <v>157</v>
      </c>
      <c>
        <v>40</v>
      </c>
      <c>
        <v>222</v>
      </c>
      <c>
        <v>2</v>
      </c>
      <c>
        <v>1</v>
      </c>
      <c>
        <v>411.76692256275277</v>
      </c>
      <c>
        <v>4259.48766108108</v>
      </c>
      <c>
        <v>1538.7819735632613</v>
      </c>
      <c>
        <v>1761.9409292693415</v>
      </c>
      <c>
        <v>1749.8436815918456</v>
      </c>
      <c>
        <v>2151.3903024403667</v>
      </c>
      <c>
        <v>34.18076658023934</v>
      </c>
      <c>
        <v>28.07856833948399</v>
      </c>
      <c>
        <v>11935.47080542837</v>
      </c>
    </row>
    <row>
      <c>
        <v>2615423</v>
      </c>
      <c>
        <v>1</v>
      </c>
      <c>
        <is>
          <t>İZMİR</t>
        </is>
      </c>
      <c>
        <v>KARŞIYAKA</v>
      </c>
      <c>
        <is>
          <t>Saha Dağıtım Kutusu (SDK)</t>
        </is>
      </c>
      <c>
        <v>K-197 35-04-K00197_C C1_5800746</v>
      </c>
      <c>
        <v>AG Yük Ayırıcı Arızası</v>
      </c>
      <c>
        <v>Dağıtım-AG</v>
      </c>
      <c>
        <v>Uzun</v>
      </c>
      <c>
        <v>Şebeke işletmecisi</v>
      </c>
      <c>
        <v>Bildirimsiz</v>
      </c>
      <c>
        <is>
          <t>20.07.2023 17:46:17</t>
        </is>
      </c>
      <c>
        <is>
          <t>20.07.2023 22:41:32</t>
        </is>
      </c>
      <c>
        <v>4.920833333</v>
      </c>
      <c>
        <v>0</v>
      </c>
      <c>
        <v>141</v>
      </c>
      <c>
        <v>0</v>
      </c>
      <c>
        <v>0</v>
      </c>
      <c>
        <v>0</v>
      </c>
      <c>
        <v>25</v>
      </c>
      <c>
        <v>0</v>
      </c>
      <c>
        <v>0</v>
      </c>
      <c>
        <v>0</v>
      </c>
      <c>
        <v>203.86573827946205</v>
      </c>
      <c>
        <v>0</v>
      </c>
      <c>
        <v>0</v>
      </c>
      <c>
        <v>0</v>
      </c>
      <c>
        <v>237.67104500779166</v>
      </c>
      <c>
        <v>0</v>
      </c>
      <c>
        <v>0</v>
      </c>
      <c>
        <v>441.5367832872537</v>
      </c>
    </row>
    <row>
      <c>
        <v>2615417</v>
      </c>
      <c>
        <v>1</v>
      </c>
      <c>
        <is>
          <t>İZMİR</t>
        </is>
      </c>
      <c>
        <v>DİKİLİ</v>
      </c>
      <c>
        <is>
          <t>Kullanıcı Bağlantı Hattı</t>
        </is>
      </c>
      <c>
        <v>GÜLKENT TR-2 35-30-M00225_955311956_955311956</v>
      </c>
      <c>
        <v>AG Branşman Yeraltı Kablo Arızası</v>
      </c>
      <c>
        <v>Dağıtım-AG</v>
      </c>
      <c>
        <v>Uzun</v>
      </c>
      <c>
        <v>Şebeke işletmecisi</v>
      </c>
      <c>
        <v>Bildirimsiz</v>
      </c>
      <c>
        <is>
          <t>20.07.2023 17:45:35</t>
        </is>
      </c>
      <c>
        <is>
          <t>20.07.2023 20:10:23</t>
        </is>
      </c>
      <c>
        <v>2.413333333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0.4682904275560418</v>
      </c>
      <c>
        <v>0</v>
      </c>
      <c>
        <v>0</v>
      </c>
      <c>
        <v>0</v>
      </c>
      <c>
        <v>0</v>
      </c>
      <c>
        <v>0</v>
      </c>
      <c>
        <v>0</v>
      </c>
      <c>
        <v>0.4682904275560418</v>
      </c>
    </row>
    <row>
      <c>
        <v>2614859</v>
      </c>
      <c>
        <v>1</v>
      </c>
      <c>
        <is>
          <t>İZMİR</t>
        </is>
      </c>
      <c>
        <v>MENEMEN</v>
      </c>
      <c>
        <is>
          <t>OG Fideri</t>
        </is>
      </c>
      <c>
        <v>ULUKENT DM-3/16 35-28-M00576_DAĞITIM TRAFO ULUKENT DM-3/16 M03_66549081</v>
      </c>
      <c>
        <v>Şebeke Yenileme ve Kapasite Artışı Çalışması</v>
      </c>
      <c>
        <v>Dağıtım-OG</v>
      </c>
      <c>
        <v>Uzun</v>
      </c>
      <c>
        <v>Şebeke işletmecisi</v>
      </c>
      <c>
        <v>Bildirimli</v>
      </c>
      <c>
        <is>
          <t>20.07.2023 10:18:04</t>
        </is>
      </c>
      <c>
        <is>
          <t>20.07.2023 17:27:33</t>
        </is>
      </c>
      <c>
        <v>7.158055555</v>
      </c>
      <c>
        <v>0</v>
      </c>
      <c>
        <v>245</v>
      </c>
      <c>
        <v>0</v>
      </c>
      <c>
        <v>0</v>
      </c>
      <c>
        <v>0</v>
      </c>
      <c>
        <v>11</v>
      </c>
      <c>
        <v>0</v>
      </c>
      <c>
        <v>0</v>
      </c>
      <c>
        <v>0</v>
      </c>
      <c>
        <v>446.3603369930002</v>
      </c>
      <c>
        <v>0</v>
      </c>
      <c>
        <v>0</v>
      </c>
      <c>
        <v>0</v>
      </c>
      <c>
        <v>86.37565014356953</v>
      </c>
      <c>
        <v>0</v>
      </c>
      <c>
        <v>0</v>
      </c>
      <c>
        <v>532.7359871365697</v>
      </c>
    </row>
    <row>
      <c>
        <v>2615709</v>
      </c>
      <c>
        <v>1</v>
      </c>
      <c>
        <is>
          <t>İZMİR</t>
        </is>
      </c>
      <c>
        <v>ÖDEMİŞ</v>
      </c>
      <c>
        <is>
          <t>AG Fideri</t>
        </is>
      </c>
      <c>
        <v>TR-63 GERENLİKUYU MEVKİİ 35-15-L00063_A_91245447_91245447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20.07.2023 20:55:59</t>
        </is>
      </c>
      <c>
        <is>
          <t>20.07.2023 21:27:49</t>
        </is>
      </c>
      <c>
        <v>0.530555555</v>
      </c>
      <c>
        <v>0</v>
      </c>
      <c>
        <v>6</v>
      </c>
      <c>
        <v>0</v>
      </c>
      <c>
        <v>13</v>
      </c>
      <c>
        <v>0</v>
      </c>
      <c>
        <v>6</v>
      </c>
      <c>
        <v>0</v>
      </c>
      <c>
        <v>0</v>
      </c>
      <c>
        <v>0</v>
      </c>
      <c>
        <v>1.5835616166173314</v>
      </c>
      <c>
        <v>0</v>
      </c>
      <c>
        <v>22.864020143070178</v>
      </c>
      <c>
        <v>0</v>
      </c>
      <c>
        <v>10.684743552804095</v>
      </c>
      <c>
        <v>0</v>
      </c>
      <c>
        <v>0</v>
      </c>
      <c>
        <v>35.1323253124916</v>
      </c>
    </row>
    <row>
      <c>
        <v>2615500</v>
      </c>
      <c>
        <v>1</v>
      </c>
      <c>
        <is>
          <t>MANİSA</t>
        </is>
      </c>
      <c>
        <v>GÖRDES</v>
      </c>
      <c>
        <is>
          <t>AG Fideri</t>
        </is>
      </c>
      <c>
        <v>ALANDAMLARI TR-2 45-75-M00130_A_56386667_56386667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20.07.2023 18:57:13</t>
        </is>
      </c>
      <c>
        <is>
          <t>20.07.2023 20:31:19</t>
        </is>
      </c>
      <c>
        <v>1.568333333</v>
      </c>
      <c>
        <v>0</v>
      </c>
      <c>
        <v>9</v>
      </c>
      <c>
        <v>0</v>
      </c>
      <c>
        <v>7</v>
      </c>
      <c>
        <v>0</v>
      </c>
      <c>
        <v>1</v>
      </c>
      <c>
        <v>0</v>
      </c>
      <c>
        <v>0</v>
      </c>
      <c>
        <v>0</v>
      </c>
      <c>
        <v>3.0243642738799226</v>
      </c>
      <c>
        <v>0</v>
      </c>
      <c>
        <v>12.472149873641722</v>
      </c>
      <c>
        <v>0</v>
      </c>
      <c>
        <v>0.0460102235279925</v>
      </c>
      <c>
        <v>0</v>
      </c>
      <c>
        <v>0</v>
      </c>
      <c>
        <v>15.542524371049637</v>
      </c>
    </row>
    <row>
      <c>
        <v>2615463</v>
      </c>
      <c>
        <v>1</v>
      </c>
      <c>
        <is>
          <t>MANİSA</t>
        </is>
      </c>
      <c>
        <v>ALAŞEHİR</v>
      </c>
      <c>
        <is>
          <t>OG Fideri</t>
        </is>
      </c>
      <c>
        <v>TOLOZ KÖK 45-79-M00251_HatBaşıAyırıcı_53135671 M02_53135671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20.07.2023 18:20:14</t>
        </is>
      </c>
      <c>
        <is>
          <t>20.07.2023 20:13:22</t>
        </is>
      </c>
      <c>
        <v>1.885555555</v>
      </c>
      <c>
        <v>0</v>
      </c>
      <c>
        <v>165</v>
      </c>
      <c>
        <v>3</v>
      </c>
      <c>
        <v>13</v>
      </c>
      <c>
        <v>0</v>
      </c>
      <c>
        <v>1</v>
      </c>
      <c>
        <v>0</v>
      </c>
      <c>
        <v>0</v>
      </c>
      <c>
        <v>0</v>
      </c>
      <c>
        <v>57.295479677947164</v>
      </c>
      <c>
        <v>21.26159760560229</v>
      </c>
      <c>
        <v>123.05113725633345</v>
      </c>
      <c>
        <v>0</v>
      </c>
      <c>
        <v>0.20530955377767804</v>
      </c>
      <c>
        <v>0</v>
      </c>
      <c>
        <v>0</v>
      </c>
      <c>
        <v>201.8135240936606</v>
      </c>
    </row>
    <row>
      <c>
        <v>2615795</v>
      </c>
      <c>
        <v>1</v>
      </c>
      <c>
        <is>
          <t>MANİSA</t>
        </is>
      </c>
      <c>
        <v>ALAŞEHİR</v>
      </c>
      <c>
        <is>
          <t>Kullanıcı Bağlantı Hattı</t>
        </is>
      </c>
      <c>
        <v>ALAŞEHİR TR-8 45-73-M00008_945670331_945670331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20.07.2023 22:44:10</t>
        </is>
      </c>
      <c>
        <is>
          <t>21.07.2023 00:00:45</t>
        </is>
      </c>
      <c>
        <v>1.276388888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0.3041944060888889</v>
      </c>
      <c>
        <v>0</v>
      </c>
      <c>
        <v>0</v>
      </c>
      <c>
        <v>0</v>
      </c>
      <c>
        <v>0</v>
      </c>
      <c>
        <v>0</v>
      </c>
      <c>
        <v>0</v>
      </c>
      <c>
        <v>0.3041944060888889</v>
      </c>
    </row>
    <row>
      <c>
        <v>2614713</v>
      </c>
      <c>
        <v>1</v>
      </c>
      <c>
        <is>
          <t>MANİSA</t>
        </is>
      </c>
      <c>
        <v>SALİHLİ</v>
      </c>
      <c>
        <is>
          <t>Kullanıcı Bağlantı Hattı</t>
        </is>
      </c>
      <c>
        <v>TR-163 45-78-M00163_953248825_953248825</v>
      </c>
      <c>
        <v>AG Box / Sdk Abone Çıkış Sigorta Atığı</v>
      </c>
      <c>
        <v>Dağıtım-AG</v>
      </c>
      <c>
        <v>Uzun</v>
      </c>
      <c>
        <v>Şebeke işletmecisi</v>
      </c>
      <c>
        <v>Bildirimsiz</v>
      </c>
      <c>
        <is>
          <t>20.07.2023 08:38:29</t>
        </is>
      </c>
      <c>
        <is>
          <t>20.07.2023 09:55:45</t>
        </is>
      </c>
      <c>
        <v>1.287777777</v>
      </c>
      <c>
        <v>0</v>
      </c>
      <c>
        <v>0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26.46919618210997</v>
      </c>
      <c>
        <v>0</v>
      </c>
      <c>
        <v>0</v>
      </c>
      <c>
        <v>26.46919618210997</v>
      </c>
    </row>
    <row>
      <c>
        <v>2615603</v>
      </c>
      <c>
        <v>1</v>
      </c>
      <c>
        <is>
          <t>İZMİR</t>
        </is>
      </c>
      <c>
        <v>KEMALPAŞA</v>
      </c>
      <c>
        <is>
          <t>Kullanıcı Bağlantı Hattı</t>
        </is>
      </c>
      <c>
        <v>YİĞİTLER TR-2 35-27-L00224_97514636_97514636</v>
      </c>
      <c>
        <v>Üçüncü Şahısların Vermiş Olduğu Hasarlar</v>
      </c>
      <c>
        <v>Dağıtım-AG</v>
      </c>
      <c>
        <v>Uzun</v>
      </c>
      <c>
        <v>Dışsal</v>
      </c>
      <c>
        <v>Bildirimsiz</v>
      </c>
      <c>
        <is>
          <t>20.07.2023 19:45:45</t>
        </is>
      </c>
      <c>
        <is>
          <t>20.07.2023 21:49:53</t>
        </is>
      </c>
      <c>
        <v>2.068888888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0.816388829939982</v>
      </c>
      <c>
        <v>0</v>
      </c>
      <c>
        <v>0</v>
      </c>
      <c>
        <v>0</v>
      </c>
      <c>
        <v>0</v>
      </c>
      <c>
        <v>0</v>
      </c>
      <c>
        <v>0</v>
      </c>
      <c>
        <v>0.816388829939982</v>
      </c>
    </row>
    <row>
      <c>
        <v>2614916</v>
      </c>
      <c>
        <v>1</v>
      </c>
      <c>
        <is>
          <t>İZMİR</t>
        </is>
      </c>
      <c>
        <v>MENDERES</v>
      </c>
      <c>
        <is>
          <t>DM</t>
        </is>
      </c>
      <c>
        <v>TEKELİ DM 35-22-M00088_ESKİ AHMETBEYLİ M08_48495817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20.07.2023 11:15:25</t>
        </is>
      </c>
      <c>
        <is>
          <t>20.07.2023 12:01:34</t>
        </is>
      </c>
      <c>
        <v>0.769166666</v>
      </c>
      <c>
        <v>11</v>
      </c>
      <c>
        <v>36</v>
      </c>
      <c>
        <v>67</v>
      </c>
      <c>
        <v>85</v>
      </c>
      <c>
        <v>14</v>
      </c>
      <c>
        <v>39</v>
      </c>
      <c>
        <v>0</v>
      </c>
      <c>
        <v>1</v>
      </c>
      <c>
        <v>3.7685678800355675</v>
      </c>
      <c>
        <v>6.778388014282334</v>
      </c>
      <c>
        <v>148.76724858071185</v>
      </c>
      <c>
        <v>100.85954064497015</v>
      </c>
      <c>
        <v>111.10302871920476</v>
      </c>
      <c>
        <v>51.16284993156783</v>
      </c>
      <c>
        <v>0</v>
      </c>
      <c>
        <v>9.553924751260976</v>
      </c>
      <c>
        <v>431.9935485220335</v>
      </c>
    </row>
    <row>
      <c>
        <v>2615457</v>
      </c>
      <c>
        <v>1</v>
      </c>
      <c>
        <is>
          <t>İZMİR</t>
        </is>
      </c>
      <c>
        <v>MENEMEN</v>
      </c>
      <c>
        <is>
          <t>AG Fideri</t>
        </is>
      </c>
      <c>
        <v>KIRMAHALLE  TR-12 35-28-M00271_A_65513049_65513049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20.07.2023 18:21:42</t>
        </is>
      </c>
      <c>
        <is>
          <t>20.07.2023 20:30:06</t>
        </is>
      </c>
      <c>
        <v>2.14</v>
      </c>
      <c>
        <v>0</v>
      </c>
      <c>
        <v>1</v>
      </c>
      <c>
        <v>0</v>
      </c>
      <c>
        <v>15</v>
      </c>
      <c>
        <v>0</v>
      </c>
      <c>
        <v>0</v>
      </c>
      <c>
        <v>0</v>
      </c>
      <c>
        <v>0</v>
      </c>
      <c>
        <v>0</v>
      </c>
      <c>
        <v>0.5222187869066667</v>
      </c>
      <c>
        <v>0</v>
      </c>
      <c>
        <v>42.774876967320736</v>
      </c>
      <c>
        <v>0</v>
      </c>
      <c>
        <v>0</v>
      </c>
      <c>
        <v>0</v>
      </c>
      <c>
        <v>0</v>
      </c>
      <c>
        <v>43.297095754227406</v>
      </c>
    </row>
    <row>
      <c>
        <v>2614650</v>
      </c>
      <c>
        <v>1</v>
      </c>
      <c>
        <is>
          <t>İZMİR</t>
        </is>
      </c>
      <c>
        <v>ÖDEMİŞ</v>
      </c>
      <c>
        <is>
          <t>AG Fideri</t>
        </is>
      </c>
      <c>
        <v>CEVİZALAN TR-1 35-15-L01021_B_56361740_56361740</v>
      </c>
      <c>
        <v>AG Pano Faz Sigorta Atığı</v>
      </c>
      <c>
        <v>Dağıtım-AG</v>
      </c>
      <c>
        <v>Uzun</v>
      </c>
      <c>
        <v>Şebeke işletmecisi</v>
      </c>
      <c>
        <v>Bildirimsiz</v>
      </c>
      <c>
        <is>
          <t>20.07.2023 07:33:39</t>
        </is>
      </c>
      <c>
        <is>
          <t>20.07.2023 12:53:50</t>
        </is>
      </c>
      <c>
        <v>5.336388888</v>
      </c>
      <c>
        <v>0</v>
      </c>
      <c>
        <v>6</v>
      </c>
      <c>
        <v>0</v>
      </c>
      <c>
        <v>3</v>
      </c>
      <c>
        <v>0</v>
      </c>
      <c>
        <v>0</v>
      </c>
      <c>
        <v>0</v>
      </c>
      <c>
        <v>0</v>
      </c>
      <c>
        <v>0</v>
      </c>
      <c>
        <v>6.847151955567759</v>
      </c>
      <c>
        <v>0</v>
      </c>
      <c>
        <v>6.714937177939485</v>
      </c>
      <c>
        <v>0</v>
      </c>
      <c>
        <v>0</v>
      </c>
      <c>
        <v>0</v>
      </c>
      <c>
        <v>0</v>
      </c>
      <c>
        <v>13.562089133507245</v>
      </c>
    </row>
    <row>
      <c>
        <v>2615314</v>
      </c>
      <c>
        <v>1</v>
      </c>
      <c>
        <is>
          <t>İZMİR</t>
        </is>
      </c>
      <c>
        <v>BUCA</v>
      </c>
      <c>
        <is>
          <t>AG Fideri</t>
        </is>
      </c>
      <c>
        <v>M-1008 35-03-M01008_D_56379413_56379413</v>
      </c>
      <c>
        <v>AG Atlama Kopuğu</v>
      </c>
      <c>
        <v>Dağıtım-AG</v>
      </c>
      <c>
        <v>Uzun</v>
      </c>
      <c>
        <v>Şebeke işletmecisi</v>
      </c>
      <c>
        <v>Bildirimsiz</v>
      </c>
      <c>
        <is>
          <t>20.07.2023 16:21:50</t>
        </is>
      </c>
      <c>
        <is>
          <t>20.07.2023 20:07:40</t>
        </is>
      </c>
      <c>
        <v>3.763888888</v>
      </c>
      <c>
        <v>0</v>
      </c>
      <c>
        <v>123</v>
      </c>
      <c>
        <v>0</v>
      </c>
      <c>
        <v>0</v>
      </c>
      <c>
        <v>0</v>
      </c>
      <c>
        <v>71</v>
      </c>
      <c>
        <v>0</v>
      </c>
      <c>
        <v>1</v>
      </c>
      <c>
        <v>0</v>
      </c>
      <c>
        <v>88.44988279110726</v>
      </c>
      <c>
        <v>0</v>
      </c>
      <c>
        <v>0</v>
      </c>
      <c>
        <v>0</v>
      </c>
      <c>
        <v>292.5013602840694</v>
      </c>
      <c>
        <v>0</v>
      </c>
      <c>
        <v>182.59757433313226</v>
      </c>
      <c>
        <v>563.5488174083089</v>
      </c>
    </row>
    <row>
      <c>
        <v>2615646</v>
      </c>
      <c>
        <v>1</v>
      </c>
      <c>
        <is>
          <t>MANİSA</t>
        </is>
      </c>
      <c>
        <v>SALİHLİ</v>
      </c>
      <c>
        <is>
          <t>AG Fideri</t>
        </is>
      </c>
      <c>
        <v>TR-150 45-78-M00150_C_56385375_56385375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20.07.2023 20:25:12</t>
        </is>
      </c>
      <c>
        <is>
          <t>20.07.2023 22:06:08</t>
        </is>
      </c>
      <c>
        <v>1.682222222</v>
      </c>
      <c>
        <v>0</v>
      </c>
      <c>
        <v>270</v>
      </c>
      <c>
        <v>0</v>
      </c>
      <c>
        <v>0</v>
      </c>
      <c>
        <v>0</v>
      </c>
      <c>
        <v>16</v>
      </c>
      <c>
        <v>0</v>
      </c>
      <c>
        <v>0</v>
      </c>
      <c>
        <v>0</v>
      </c>
      <c>
        <v>97.24229387265598</v>
      </c>
      <c>
        <v>0</v>
      </c>
      <c>
        <v>0</v>
      </c>
      <c>
        <v>0</v>
      </c>
      <c>
        <v>26.4624386129784</v>
      </c>
      <c>
        <v>0</v>
      </c>
      <c>
        <v>0</v>
      </c>
      <c>
        <v>123.70473248563438</v>
      </c>
    </row>
    <row>
      <c>
        <v>2615812</v>
      </c>
      <c>
        <v>1</v>
      </c>
      <c>
        <is>
          <t>İZMİR</t>
        </is>
      </c>
      <c>
        <v>BAYRAKLI</v>
      </c>
      <c>
        <is>
          <t>OG Fideri</t>
        </is>
      </c>
      <c>
        <v>M-2515 35-02-M02515_DAĞITIM TRAFOSU M04_87320468</v>
      </c>
      <c>
        <v>OG Kesici Arızası</v>
      </c>
      <c>
        <v>Dağıtım-OG</v>
      </c>
      <c>
        <v>Uzun</v>
      </c>
      <c>
        <v>Şebeke işletmecisi</v>
      </c>
      <c>
        <v>Bildirimsiz</v>
      </c>
      <c>
        <is>
          <t>20.07.2023 23:16:01</t>
        </is>
      </c>
      <c>
        <is>
          <t>21.07.2023 00:06:38</t>
        </is>
      </c>
      <c>
        <v>0.843611111</v>
      </c>
      <c>
        <v>0</v>
      </c>
      <c>
        <v>1103</v>
      </c>
      <c>
        <v>0</v>
      </c>
      <c>
        <v>0</v>
      </c>
      <c>
        <v>0</v>
      </c>
      <c>
        <v>75</v>
      </c>
      <c>
        <v>0</v>
      </c>
      <c>
        <v>0</v>
      </c>
      <c>
        <v>0</v>
      </c>
      <c>
        <v>262.91614399463606</v>
      </c>
      <c>
        <v>0</v>
      </c>
      <c>
        <v>0</v>
      </c>
      <c>
        <v>0</v>
      </c>
      <c>
        <v>22.417870728735995</v>
      </c>
      <c>
        <v>0</v>
      </c>
      <c>
        <v>0</v>
      </c>
      <c>
        <v>285.33401472337204</v>
      </c>
    </row>
    <row>
      <c>
        <v>2615148</v>
      </c>
      <c>
        <v>1</v>
      </c>
      <c>
        <is>
          <t>MANİSA</t>
        </is>
      </c>
      <c>
        <v>ŞEHZADELER</v>
      </c>
      <c>
        <is>
          <t>Saha Dağıtım Kutusu (SDK)</t>
        </is>
      </c>
      <c>
        <v>DM-3/13 (İSTİKLAL OKULU ARKASI) 45-71-M00121_C c1b_45180318</v>
      </c>
      <c>
        <v>AG Pano Faz Sigorta Atığı</v>
      </c>
      <c>
        <v>Dağıtım-AG</v>
      </c>
      <c>
        <v>Uzun</v>
      </c>
      <c>
        <v>Şebeke işletmecisi</v>
      </c>
      <c>
        <v>Bildirimsiz</v>
      </c>
      <c>
        <is>
          <t>20.07.2023 14:20:35</t>
        </is>
      </c>
      <c>
        <is>
          <t>20.07.2023 15:03:32</t>
        </is>
      </c>
      <c>
        <v>0.715833333</v>
      </c>
      <c>
        <v>0</v>
      </c>
      <c>
        <v>153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24.749719823427416</v>
      </c>
      <c>
        <v>0</v>
      </c>
      <c>
        <v>0</v>
      </c>
      <c>
        <v>0</v>
      </c>
      <c>
        <v>0.35198116026780923</v>
      </c>
      <c>
        <v>0</v>
      </c>
      <c>
        <v>0</v>
      </c>
      <c>
        <v>25.101700983695224</v>
      </c>
    </row>
    <row>
      <c>
        <v>2614673</v>
      </c>
      <c>
        <v>1</v>
      </c>
      <c>
        <is>
          <t>MANİSA</t>
        </is>
      </c>
      <c>
        <v>TURGUTLU</v>
      </c>
      <c>
        <is>
          <t>AG Fideri</t>
        </is>
      </c>
      <c>
        <v>KERESTECİLER TR-1 45-83-M00138_C_91387335_91387335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20.07.2023 08:18:29</t>
        </is>
      </c>
      <c>
        <is>
          <t>20.07.2023 12:28:10</t>
        </is>
      </c>
      <c>
        <v>4.161388888</v>
      </c>
      <c>
        <v>0</v>
      </c>
      <c>
        <v>0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65.43341449032985</v>
      </c>
      <c>
        <v>0</v>
      </c>
      <c>
        <v>0</v>
      </c>
      <c>
        <v>65.43341449032985</v>
      </c>
    </row>
    <row>
      <c>
        <v>2615359</v>
      </c>
      <c>
        <v>2</v>
      </c>
      <c>
        <is>
          <t>MANİSA</t>
        </is>
      </c>
      <c>
        <v>SARUHANLI</v>
      </c>
      <c>
        <is>
          <t>KÖK</t>
        </is>
      </c>
      <c>
        <v>KUMKUYUCAK KÖK 45-80-M00093_ÇİFTLİK M04_72193246</v>
      </c>
      <c>
        <v>OG Parafudr Patlaması</v>
      </c>
      <c>
        <v>Dağıtım-OG</v>
      </c>
      <c>
        <v>Uzun</v>
      </c>
      <c>
        <v>Şebeke işletmecisi</v>
      </c>
      <c>
        <v>Bildirimsiz</v>
      </c>
      <c>
        <is>
          <t>20.07.2023 19:05:33</t>
        </is>
      </c>
      <c>
        <is>
          <t>20.07.2023 20:03:02</t>
        </is>
      </c>
      <c>
        <v>0.958055555</v>
      </c>
      <c>
        <v>1</v>
      </c>
      <c>
        <v>0</v>
      </c>
      <c>
        <v>39</v>
      </c>
      <c>
        <v>44</v>
      </c>
      <c>
        <v>4</v>
      </c>
      <c>
        <v>0</v>
      </c>
      <c>
        <v>0</v>
      </c>
      <c>
        <v>0</v>
      </c>
      <c>
        <v>0.26844227989722214</v>
      </c>
      <c>
        <v>0</v>
      </c>
      <c>
        <v>450.1252561725135</v>
      </c>
      <c>
        <v>399.0861692726711</v>
      </c>
      <c>
        <v>17.560037238066236</v>
      </c>
      <c>
        <v>0</v>
      </c>
      <c>
        <v>0</v>
      </c>
      <c>
        <v>0</v>
      </c>
      <c>
        <v>867.039904963148</v>
      </c>
    </row>
    <row>
      <c>
        <v>2614858</v>
      </c>
      <c>
        <v>2</v>
      </c>
      <c>
        <is>
          <t>İZMİR</t>
        </is>
      </c>
      <c>
        <v>URLA</v>
      </c>
      <c>
        <is>
          <t>Dağıtım Transformatörü</t>
        </is>
      </c>
      <c>
        <v>TR-149 35-19-L00149_35-19-L00149_2375791</v>
      </c>
      <c>
        <v>Üçüncü Şahısların Vermiş Olduğu Hasarlar</v>
      </c>
      <c>
        <v>Dağıtım-AG</v>
      </c>
      <c>
        <v>Uzun</v>
      </c>
      <c>
        <v>Dışsal</v>
      </c>
      <c>
        <v>Bildirimsiz</v>
      </c>
      <c>
        <is>
          <t>20.07.2023 12:04:15</t>
        </is>
      </c>
      <c>
        <is>
          <t>20.07.2023 14:28:56</t>
        </is>
      </c>
      <c>
        <v>2.411388888</v>
      </c>
      <c>
        <v>0</v>
      </c>
      <c>
        <v>24</v>
      </c>
      <c>
        <v>0</v>
      </c>
      <c>
        <v>25</v>
      </c>
      <c>
        <v>0</v>
      </c>
      <c>
        <v>7</v>
      </c>
      <c>
        <v>0</v>
      </c>
      <c>
        <v>0</v>
      </c>
      <c>
        <v>0</v>
      </c>
      <c>
        <v>56.62200964480573</v>
      </c>
      <c>
        <v>0</v>
      </c>
      <c>
        <v>43.83981441047691</v>
      </c>
      <c>
        <v>0</v>
      </c>
      <c>
        <v>13.985950247549377</v>
      </c>
      <c>
        <v>0</v>
      </c>
      <c>
        <v>0</v>
      </c>
      <c>
        <v>114.44777430283203</v>
      </c>
    </row>
    <row>
      <c>
        <v>2615818</v>
      </c>
      <c>
        <v>1</v>
      </c>
      <c>
        <is>
          <t>İZMİR</t>
        </is>
      </c>
      <c>
        <v>TORBALI</v>
      </c>
      <c>
        <is>
          <t>Dağıtım Transformatörü</t>
        </is>
      </c>
      <c>
        <v>TR-54 İTFAİYE 35-26-M00054_35-26-M00054_2363439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20.07.2023 19:21:00</t>
        </is>
      </c>
      <c>
        <is>
          <t>21.07.2023 00:17:11</t>
        </is>
      </c>
      <c>
        <v>4.936388888</v>
      </c>
      <c>
        <v>0</v>
      </c>
      <c>
        <v>330</v>
      </c>
      <c>
        <v>0</v>
      </c>
      <c>
        <v>1</v>
      </c>
      <c>
        <v>0</v>
      </c>
      <c>
        <v>109</v>
      </c>
      <c>
        <v>0</v>
      </c>
      <c>
        <v>0</v>
      </c>
      <c>
        <v>0</v>
      </c>
      <c>
        <v>409.0882786568432</v>
      </c>
      <c>
        <v>0</v>
      </c>
      <c>
        <v>0.1882829820567543</v>
      </c>
      <c>
        <v>0</v>
      </c>
      <c>
        <v>388.3093198947701</v>
      </c>
      <c>
        <v>0</v>
      </c>
      <c>
        <v>0</v>
      </c>
      <c>
        <v>797.5858815336701</v>
      </c>
    </row>
    <row>
      <c>
        <v>2615048</v>
      </c>
      <c>
        <v>1</v>
      </c>
      <c>
        <is>
          <t>İZMİR</t>
        </is>
      </c>
      <c>
        <v>BERGAMA</v>
      </c>
      <c>
        <is>
          <t>Kullanıcı Bağlantı Hattı</t>
        </is>
      </c>
      <c>
        <v>İSMAİLLİ TR-1 35-16-M00038_953326407_953326407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20.07.2023 12:49:09</t>
        </is>
      </c>
      <c>
        <is>
          <t>20.07.2023 14:48:45</t>
        </is>
      </c>
      <c>
        <v>1.993333333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</row>
    <row>
      <c>
        <v>2615440</v>
      </c>
      <c>
        <v>1</v>
      </c>
      <c>
        <is>
          <t>İZMİR</t>
        </is>
      </c>
      <c>
        <v>TİRE</v>
      </c>
      <c>
        <is>
          <t>DM</t>
        </is>
      </c>
      <c>
        <v>TİRE İM-DM-1 35-29-A00001_YENİÇİFTLİK M18_2059040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20.07.2023 18:09:27</t>
        </is>
      </c>
      <c>
        <is>
          <t>20.07.2023 18:34:21</t>
        </is>
      </c>
      <c>
        <v>0.415</v>
      </c>
      <c>
        <v>1</v>
      </c>
      <c>
        <v>4</v>
      </c>
      <c>
        <v>68</v>
      </c>
      <c>
        <v>334</v>
      </c>
      <c>
        <v>27</v>
      </c>
      <c>
        <v>63</v>
      </c>
      <c>
        <v>0</v>
      </c>
      <c>
        <v>0</v>
      </c>
      <c>
        <v>0.3647886459978965</v>
      </c>
      <c>
        <v>1.7983302227569689</v>
      </c>
      <c>
        <v>512.0270318490311</v>
      </c>
      <c>
        <v>1027.2402129694647</v>
      </c>
      <c>
        <v>74.69175357168164</v>
      </c>
      <c>
        <v>151.35385557464562</v>
      </c>
      <c>
        <v>0</v>
      </c>
      <c>
        <v>0</v>
      </c>
      <c>
        <v>1767.4759728335778</v>
      </c>
    </row>
    <row>
      <c>
        <v>2615377</v>
      </c>
      <c>
        <v>1</v>
      </c>
      <c>
        <is>
          <t>İZMİR</t>
        </is>
      </c>
      <c>
        <v>BAYINDIR</v>
      </c>
      <c>
        <is>
          <t>KÖK</t>
        </is>
      </c>
      <c>
        <v>PINARLI KÖK 35-20-M00085_TR-4 - TR-5 M04_72358872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20.07.2023 17:13:00</t>
        </is>
      </c>
      <c>
        <is>
          <t>20.07.2023 18:07:59</t>
        </is>
      </c>
      <c>
        <v>0.916388888</v>
      </c>
      <c>
        <v>0</v>
      </c>
      <c>
        <v>86</v>
      </c>
      <c>
        <v>0</v>
      </c>
      <c>
        <v>20</v>
      </c>
      <c>
        <v>0</v>
      </c>
      <c>
        <v>29</v>
      </c>
      <c>
        <v>0</v>
      </c>
      <c>
        <v>0</v>
      </c>
      <c>
        <v>0</v>
      </c>
      <c>
        <v>38.20282407215788</v>
      </c>
      <c>
        <v>0</v>
      </c>
      <c>
        <v>42.36108550960641</v>
      </c>
      <c>
        <v>0</v>
      </c>
      <c>
        <v>39.46400957733075</v>
      </c>
      <c>
        <v>0</v>
      </c>
      <c>
        <v>0</v>
      </c>
      <c>
        <v>120.02791915909503</v>
      </c>
    </row>
    <row>
      <c>
        <v>2615832</v>
      </c>
      <c>
        <v>1</v>
      </c>
      <c>
        <is>
          <t>MANİSA</t>
        </is>
      </c>
      <c>
        <v>KÖPRÜBAŞI</v>
      </c>
      <c>
        <is>
          <t>KÖK</t>
        </is>
      </c>
      <c>
        <v>UĞURLU KÖK 45-86-M00045_ALANYOLU KIRANŞEYH M04_72226053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20.07.2023 23:55:50</t>
        </is>
      </c>
      <c>
        <is>
          <t>21.07.2023 02:18:49</t>
        </is>
      </c>
      <c>
        <v>2.383055555</v>
      </c>
      <c>
        <v>3</v>
      </c>
      <c>
        <v>651</v>
      </c>
      <c>
        <v>23</v>
      </c>
      <c>
        <v>201</v>
      </c>
      <c>
        <v>5</v>
      </c>
      <c>
        <v>47</v>
      </c>
      <c>
        <v>0</v>
      </c>
      <c>
        <v>0</v>
      </c>
      <c>
        <v>1.4267676842999997</v>
      </c>
      <c>
        <v>155.7781122160127</v>
      </c>
      <c>
        <v>617.1218182099742</v>
      </c>
      <c>
        <v>221.24362942305717</v>
      </c>
      <c>
        <v>77.31225574056262</v>
      </c>
      <c>
        <v>29.133605501019005</v>
      </c>
      <c>
        <v>0</v>
      </c>
      <c>
        <v>0</v>
      </c>
      <c>
        <v>1102.0161887749257</v>
      </c>
    </row>
    <row>
      <c>
        <v>2614836</v>
      </c>
      <c>
        <v>1</v>
      </c>
      <c>
        <is>
          <t>İZMİR</t>
        </is>
      </c>
      <c>
        <v>MENEMEN</v>
      </c>
      <c>
        <is>
          <t>Dağıtım Transformatörü</t>
        </is>
      </c>
      <c>
        <v>ULUKENT DM-1/4 35-28-M00065_35-28-M00065_66557626</v>
      </c>
      <c>
        <v>Şebeke Bakım Çalışması</v>
      </c>
      <c>
        <v>Dağıtım-AG</v>
      </c>
      <c>
        <v>Uzun</v>
      </c>
      <c>
        <v>Şebeke işletmecisi</v>
      </c>
      <c>
        <v>Bildirimli</v>
      </c>
      <c>
        <is>
          <t>20.07.2023 10:27:33</t>
        </is>
      </c>
      <c>
        <is>
          <t>20.07.2023 16:32:21</t>
        </is>
      </c>
      <c>
        <v>6.08</v>
      </c>
      <c>
        <v>0</v>
      </c>
      <c>
        <v>468</v>
      </c>
      <c>
        <v>0</v>
      </c>
      <c>
        <v>0</v>
      </c>
      <c>
        <v>0</v>
      </c>
      <c>
        <v>62</v>
      </c>
      <c>
        <v>0</v>
      </c>
      <c>
        <v>0</v>
      </c>
      <c>
        <v>0</v>
      </c>
      <c>
        <v>803.9098085242738</v>
      </c>
      <c>
        <v>0</v>
      </c>
      <c>
        <v>0</v>
      </c>
      <c>
        <v>0</v>
      </c>
      <c>
        <v>925.6131988502365</v>
      </c>
      <c>
        <v>0</v>
      </c>
      <c>
        <v>0</v>
      </c>
      <c>
        <v>1729.5230073745101</v>
      </c>
    </row>
    <row>
      <c>
        <v>2615732</v>
      </c>
      <c>
        <v>1</v>
      </c>
      <c>
        <is>
          <t>İZMİR</t>
        </is>
      </c>
      <c>
        <v>KEMALPAŞA</v>
      </c>
      <c>
        <is>
          <t>AG Fideri</t>
        </is>
      </c>
      <c>
        <v>M. ALİ ÇETİN SULAMA GRUBU 35-27-M00172_B_56382982_56382982</v>
      </c>
      <c>
        <v>AG Sehim Bozukluğu</v>
      </c>
      <c>
        <v>Dağıtım-AG</v>
      </c>
      <c>
        <v>Uzun</v>
      </c>
      <c>
        <v>Şebeke işletmecisi</v>
      </c>
      <c>
        <v>Bildirimsiz</v>
      </c>
      <c>
        <is>
          <t>20.07.2023 21:16:04</t>
        </is>
      </c>
      <c>
        <is>
          <t>20.07.2023 23:03:59</t>
        </is>
      </c>
      <c>
        <v>1.798611111</v>
      </c>
      <c>
        <v>0</v>
      </c>
      <c>
        <v>1</v>
      </c>
      <c>
        <v>0</v>
      </c>
      <c>
        <v>2</v>
      </c>
      <c>
        <v>0</v>
      </c>
      <c>
        <v>2</v>
      </c>
      <c>
        <v>0</v>
      </c>
      <c>
        <v>0</v>
      </c>
      <c>
        <v>0</v>
      </c>
      <c>
        <v>0.4690079993872943</v>
      </c>
      <c>
        <v>0</v>
      </c>
      <c>
        <v>4.7560253569179105</v>
      </c>
      <c>
        <v>0</v>
      </c>
      <c>
        <v>5.131957216785731</v>
      </c>
      <c>
        <v>0</v>
      </c>
      <c>
        <v>0</v>
      </c>
      <c>
        <v>10.356990573090936</v>
      </c>
    </row>
    <row>
      <c>
        <v>2615583</v>
      </c>
      <c>
        <v>1</v>
      </c>
      <c>
        <is>
          <t>İZMİR</t>
        </is>
      </c>
      <c>
        <v>NARLIDERE</v>
      </c>
      <c>
        <is>
          <t>OG Fideri</t>
        </is>
      </c>
      <c>
        <v>M-2773 35-07-M02773_M-2038 M10_81657184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20.07.2023 19:48:33</t>
        </is>
      </c>
      <c>
        <is>
          <t>20.07.2023 20:02:14</t>
        </is>
      </c>
      <c>
        <v>0.228055555</v>
      </c>
      <c>
        <v>1</v>
      </c>
      <c>
        <v>751</v>
      </c>
      <c>
        <v>0</v>
      </c>
      <c>
        <v>1</v>
      </c>
      <c>
        <v>4</v>
      </c>
      <c>
        <v>57</v>
      </c>
      <c>
        <v>0</v>
      </c>
      <c>
        <v>0</v>
      </c>
      <c>
        <v>0.06386879073055554</v>
      </c>
      <c>
        <v>55.63764414366696</v>
      </c>
      <c>
        <v>0</v>
      </c>
      <c>
        <v>0.026197758830239695</v>
      </c>
      <c>
        <v>58.6722522598701</v>
      </c>
      <c>
        <v>32.985028185235514</v>
      </c>
      <c>
        <v>0</v>
      </c>
      <c>
        <v>0</v>
      </c>
      <c>
        <v>147.38499113833336</v>
      </c>
    </row>
    <row>
      <c>
        <v>2615775</v>
      </c>
      <c>
        <v>1</v>
      </c>
      <c>
        <is>
          <t>İZMİR</t>
        </is>
      </c>
      <c>
        <v>ÖDEMİŞ</v>
      </c>
      <c>
        <is>
          <t>Dağıtım Transformatörü</t>
        </is>
      </c>
      <c>
        <v>TR-15 35-15-M00015_35-15-M00015_67047613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20.07.2023 22:05:02</t>
        </is>
      </c>
      <c>
        <is>
          <t>20.07.2023 22:40:22</t>
        </is>
      </c>
      <c>
        <v>0.588888888</v>
      </c>
      <c>
        <v>0</v>
      </c>
      <c>
        <v>235</v>
      </c>
      <c>
        <v>0</v>
      </c>
      <c>
        <v>6</v>
      </c>
      <c>
        <v>0</v>
      </c>
      <c>
        <v>49</v>
      </c>
      <c>
        <v>0</v>
      </c>
      <c>
        <v>0</v>
      </c>
      <c>
        <v>0</v>
      </c>
      <c>
        <v>33.21402464543337</v>
      </c>
      <c>
        <v>0</v>
      </c>
      <c>
        <v>6.947701719181099</v>
      </c>
      <c>
        <v>0</v>
      </c>
      <c>
        <v>18.010693237338444</v>
      </c>
      <c>
        <v>0</v>
      </c>
      <c>
        <v>0</v>
      </c>
      <c>
        <v>58.17241960195291</v>
      </c>
    </row>
    <row>
      <c>
        <v>2614793</v>
      </c>
      <c>
        <v>1</v>
      </c>
      <c>
        <is>
          <t>İZMİR</t>
        </is>
      </c>
      <c>
        <v>TORBALI</v>
      </c>
      <c>
        <is>
          <t>TM Fideri</t>
        </is>
      </c>
      <c>
        <v>ARSLANLAR TM 35-26-A00004_DAĞKIZILCA-1 M32_2307566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20.07.2023 10:03:06</t>
        </is>
      </c>
      <c>
        <is>
          <t>20.07.2023 10:50:59</t>
        </is>
      </c>
      <c>
        <v>0.798268333</v>
      </c>
      <c>
        <v>0</v>
      </c>
      <c>
        <v>0</v>
      </c>
      <c>
        <v>6</v>
      </c>
      <c>
        <v>1</v>
      </c>
      <c>
        <v>4</v>
      </c>
      <c>
        <v>1</v>
      </c>
      <c>
        <v>0</v>
      </c>
      <c>
        <v>0</v>
      </c>
      <c>
        <v>0</v>
      </c>
      <c>
        <v>0</v>
      </c>
      <c>
        <v>46.75276833407112</v>
      </c>
      <c>
        <v>1.1114666148718153</v>
      </c>
      <c>
        <v>3.55033875633336</v>
      </c>
      <c>
        <v>0.007866595925076778</v>
      </c>
      <c>
        <v>0</v>
      </c>
      <c>
        <v>0</v>
      </c>
      <c>
        <v>51.42244030120138</v>
      </c>
    </row>
    <row>
      <c>
        <v>2614733</v>
      </c>
      <c>
        <v>1</v>
      </c>
      <c>
        <is>
          <t>MANİSA</t>
        </is>
      </c>
      <c>
        <v>AKHİSAR</v>
      </c>
      <c>
        <is>
          <t>AG Fideri</t>
        </is>
      </c>
      <c>
        <v>TR-1/47 45-72-M00047__93585757_93585757</v>
      </c>
      <c>
        <v>AG Sehim Bozukluğu</v>
      </c>
      <c>
        <v>Dağıtım-AG</v>
      </c>
      <c>
        <v>Uzun</v>
      </c>
      <c>
        <v>Şebeke işletmecisi</v>
      </c>
      <c>
        <v>Bildirimsiz</v>
      </c>
      <c>
        <is>
          <t>20.07.2023 09:11:57</t>
        </is>
      </c>
      <c>
        <is>
          <t>20.07.2023 12:24:33</t>
        </is>
      </c>
      <c>
        <v>3.21</v>
      </c>
      <c>
        <v>0</v>
      </c>
      <c>
        <v>53</v>
      </c>
      <c>
        <v>0</v>
      </c>
      <c>
        <v>2</v>
      </c>
      <c>
        <v>0</v>
      </c>
      <c>
        <v>3</v>
      </c>
      <c>
        <v>0</v>
      </c>
      <c>
        <v>0</v>
      </c>
      <c>
        <v>0</v>
      </c>
      <c>
        <v>20.116137571613816</v>
      </c>
      <c>
        <v>0</v>
      </c>
      <c>
        <v>0.12461001734917052</v>
      </c>
      <c>
        <v>0</v>
      </c>
      <c>
        <v>1.4429803095395561</v>
      </c>
      <c>
        <v>0</v>
      </c>
      <c>
        <v>0</v>
      </c>
      <c>
        <v>21.683727898502543</v>
      </c>
    </row>
    <row>
      <c>
        <v>2615397</v>
      </c>
      <c>
        <v>1</v>
      </c>
      <c>
        <is>
          <t>İZMİR</t>
        </is>
      </c>
      <c>
        <v>KARŞIYAKA</v>
      </c>
      <c>
        <is>
          <t>Saha Dağıtım Kutusu (SDK)</t>
        </is>
      </c>
      <c>
        <v>K-885 35-04-K00885_60674722 F2_60674880</v>
      </c>
      <c>
        <v>AG Box / Sdk Giriş Sigorta Atığı</v>
      </c>
      <c>
        <v>Dağıtım-AG</v>
      </c>
      <c>
        <v>Uzun</v>
      </c>
      <c>
        <v>Şebeke işletmecisi</v>
      </c>
      <c>
        <v>Bildirimsiz</v>
      </c>
      <c>
        <is>
          <t>20.07.2023 17:07:53</t>
        </is>
      </c>
      <c>
        <is>
          <t>20.07.2023 19:21:18</t>
        </is>
      </c>
      <c>
        <v>2.223611111</v>
      </c>
      <c>
        <v>0</v>
      </c>
      <c>
        <v>57</v>
      </c>
      <c>
        <v>0</v>
      </c>
      <c>
        <v>0</v>
      </c>
      <c>
        <v>0</v>
      </c>
      <c>
        <v>19</v>
      </c>
      <c>
        <v>0</v>
      </c>
      <c>
        <v>0</v>
      </c>
      <c>
        <v>0</v>
      </c>
      <c>
        <v>40.21751637183069</v>
      </c>
      <c>
        <v>0</v>
      </c>
      <c>
        <v>0</v>
      </c>
      <c>
        <v>0</v>
      </c>
      <c>
        <v>93.84791655170184</v>
      </c>
      <c>
        <v>0</v>
      </c>
      <c>
        <v>0</v>
      </c>
      <c>
        <v>134.06543292353254</v>
      </c>
    </row>
    <row>
      <c>
        <v>2615374</v>
      </c>
      <c>
        <v>1</v>
      </c>
      <c>
        <is>
          <t>İZMİR</t>
        </is>
      </c>
      <c>
        <v>BAYINDIR</v>
      </c>
      <c>
        <is>
          <t>Dağıtım Transformatörü</t>
        </is>
      </c>
      <c>
        <v>FAHRİ ÇAPUN SULAMA GRB 35-20-L00176_35-20-L00176_2376715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20.07.2023 17:10:30</t>
        </is>
      </c>
      <c>
        <is>
          <t>20.07.2023 23:43:27</t>
        </is>
      </c>
      <c>
        <v>6.549166666</v>
      </c>
      <c>
        <v>0</v>
      </c>
      <c>
        <v>0</v>
      </c>
      <c>
        <v>0</v>
      </c>
      <c>
        <v>10</v>
      </c>
      <c>
        <v>0</v>
      </c>
      <c>
        <v>3</v>
      </c>
      <c>
        <v>0</v>
      </c>
      <c>
        <v>0</v>
      </c>
      <c>
        <v>0</v>
      </c>
      <c>
        <v>0</v>
      </c>
      <c>
        <v>0</v>
      </c>
      <c>
        <v>336.02247426262073</v>
      </c>
      <c>
        <v>0</v>
      </c>
      <c>
        <v>53.61692788246966</v>
      </c>
      <c>
        <v>0</v>
      </c>
      <c>
        <v>0</v>
      </c>
      <c>
        <v>389.6394021450904</v>
      </c>
    </row>
    <row>
      <c>
        <v>2615042</v>
      </c>
      <c>
        <v>1</v>
      </c>
      <c>
        <is>
          <t>MANİSA</t>
        </is>
      </c>
      <c>
        <v>SALİHLİ</v>
      </c>
      <c>
        <is>
          <t>KÖK</t>
        </is>
      </c>
      <c>
        <v>CAFERBEY KÖK 45-78-L00231_CAFERBEY ÇALTILI L04_2105187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20.07.2023 12:51:55</t>
        </is>
      </c>
      <c>
        <is>
          <t>20.07.2023 13:12:31</t>
        </is>
      </c>
      <c>
        <v>0.343333333</v>
      </c>
      <c>
        <v>0</v>
      </c>
      <c>
        <v>357</v>
      </c>
      <c>
        <v>17</v>
      </c>
      <c>
        <v>33</v>
      </c>
      <c>
        <v>5</v>
      </c>
      <c>
        <v>25</v>
      </c>
      <c>
        <v>6</v>
      </c>
      <c>
        <v>0</v>
      </c>
      <c>
        <v>0</v>
      </c>
      <c>
        <v>24.684814966230093</v>
      </c>
      <c>
        <v>35.731337620712324</v>
      </c>
      <c>
        <v>16.890724350424904</v>
      </c>
      <c>
        <v>12.43951719377632</v>
      </c>
      <c>
        <v>22.897767844376098</v>
      </c>
      <c>
        <v>286.31031600517053</v>
      </c>
      <c>
        <v>0</v>
      </c>
      <c>
        <v>398.9544779806903</v>
      </c>
    </row>
    <row>
      <c>
        <v>2614564</v>
      </c>
      <c>
        <v>1</v>
      </c>
      <c>
        <is>
          <t>İZMİR</t>
        </is>
      </c>
      <c>
        <v>ÖDEMİŞ</v>
      </c>
      <c>
        <is>
          <t>OG Fideri</t>
        </is>
      </c>
      <c>
        <v>BALABANLI KÖYÜ MUSTAFA BOZ SULAMA GRB TR-10 35-15-M00255_DIREK TIPI TRAFO HUCRESI H01_2048906</v>
      </c>
      <c>
        <v>OG Ayırıcı Arızası</v>
      </c>
      <c>
        <v>Dağıtım-OG</v>
      </c>
      <c>
        <v>Uzun</v>
      </c>
      <c>
        <v>Şebeke işletmecisi</v>
      </c>
      <c>
        <v>Bildirimsiz</v>
      </c>
      <c>
        <is>
          <t>20.07.2023 01:48:35</t>
        </is>
      </c>
      <c>
        <is>
          <t>20.07.2023 04:22:51</t>
        </is>
      </c>
      <c>
        <v>2.571111111</v>
      </c>
      <c>
        <v>0</v>
      </c>
      <c>
        <v>0</v>
      </c>
      <c>
        <v>0</v>
      </c>
      <c>
        <v>16</v>
      </c>
      <c>
        <v>0</v>
      </c>
      <c>
        <v>4</v>
      </c>
      <c>
        <v>0</v>
      </c>
      <c>
        <v>0</v>
      </c>
      <c>
        <v>0</v>
      </c>
      <c>
        <v>0</v>
      </c>
      <c>
        <v>0</v>
      </c>
      <c>
        <v>60.22507652123557</v>
      </c>
      <c>
        <v>0</v>
      </c>
      <c>
        <v>15.74316799482511</v>
      </c>
      <c>
        <v>0</v>
      </c>
      <c>
        <v>0</v>
      </c>
      <c>
        <v>75.96824451606068</v>
      </c>
    </row>
    <row>
      <c>
        <v>2615251</v>
      </c>
      <c>
        <v>1</v>
      </c>
      <c>
        <is>
          <t>İZMİR</t>
        </is>
      </c>
      <c>
        <v>TORBALI</v>
      </c>
      <c>
        <is>
          <t>KÖK</t>
        </is>
      </c>
      <c>
        <v>PANCAR KÖK 35-26-M00891_PANCAR ŞEHİR M01_2123364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20.07.2023 15:27:45</t>
        </is>
      </c>
      <c>
        <is>
          <t>20.07.2023 15:42:48</t>
        </is>
      </c>
      <c>
        <v>0.250833333</v>
      </c>
      <c>
        <v>0</v>
      </c>
      <c>
        <v>1308</v>
      </c>
      <c>
        <v>9</v>
      </c>
      <c>
        <v>17</v>
      </c>
      <c>
        <v>3</v>
      </c>
      <c>
        <v>195</v>
      </c>
      <c>
        <v>0</v>
      </c>
      <c>
        <v>2</v>
      </c>
      <c>
        <v>0</v>
      </c>
      <c>
        <v>87.034466023417</v>
      </c>
      <c>
        <v>94.94916738516478</v>
      </c>
      <c>
        <v>35.261405764805176</v>
      </c>
      <c>
        <v>5.533357739610981</v>
      </c>
      <c>
        <v>76.06241708417488</v>
      </c>
      <c>
        <v>0</v>
      </c>
      <c>
        <v>2.2064616338176535</v>
      </c>
      <c>
        <v>301.0472756309905</v>
      </c>
    </row>
    <row>
      <c>
        <v>2615274</v>
      </c>
      <c>
        <v>1</v>
      </c>
      <c>
        <is>
          <t>İZMİR</t>
        </is>
      </c>
      <c>
        <v>BERGAMA</v>
      </c>
      <c>
        <is>
          <t>Dağıtım Transformatörü</t>
        </is>
      </c>
      <c>
        <v>TR-69 35-16-L00069_35-16-L00069_72054133</v>
      </c>
      <c>
        <v>AG Kademe Ayarı</v>
      </c>
      <c>
        <v>Dağıtım-AG</v>
      </c>
      <c>
        <v>Uzun</v>
      </c>
      <c>
        <v>Şebeke işletmecisi</v>
      </c>
      <c>
        <v>Bildirimsiz</v>
      </c>
      <c>
        <is>
          <t>20.07.2023 15:39:23</t>
        </is>
      </c>
      <c>
        <is>
          <t>20.07.2023 16:10:09</t>
        </is>
      </c>
      <c>
        <v>0.512777777</v>
      </c>
      <c>
        <v>0</v>
      </c>
      <c>
        <v>642</v>
      </c>
      <c>
        <v>0</v>
      </c>
      <c>
        <v>0</v>
      </c>
      <c>
        <v>0</v>
      </c>
      <c>
        <v>113</v>
      </c>
      <c>
        <v>0</v>
      </c>
      <c>
        <v>0</v>
      </c>
      <c>
        <v>0</v>
      </c>
      <c>
        <v>69.34633531185231</v>
      </c>
      <c>
        <v>0</v>
      </c>
      <c>
        <v>0</v>
      </c>
      <c>
        <v>0</v>
      </c>
      <c>
        <v>155.33859229281634</v>
      </c>
      <c>
        <v>0</v>
      </c>
      <c>
        <v>0</v>
      </c>
      <c>
        <v>224.68492760466864</v>
      </c>
    </row>
    <row>
      <c>
        <v>2615297</v>
      </c>
      <c>
        <v>1</v>
      </c>
      <c>
        <is>
          <t>İZMİR</t>
        </is>
      </c>
      <c>
        <v>TİRE</v>
      </c>
      <c>
        <is>
          <t>DM</t>
        </is>
      </c>
      <c>
        <v>TİRE İM-DM-1 35-29-A00001_YENİÇİFTLİK M18_2059040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20.07.2023 16:03:02</t>
        </is>
      </c>
      <c>
        <is>
          <t>20.07.2023 16:10:10</t>
        </is>
      </c>
      <c>
        <v>0.118888888</v>
      </c>
      <c>
        <v>1</v>
      </c>
      <c>
        <v>4</v>
      </c>
      <c>
        <v>68</v>
      </c>
      <c>
        <v>334</v>
      </c>
      <c>
        <v>27</v>
      </c>
      <c>
        <v>63</v>
      </c>
      <c>
        <v>0</v>
      </c>
      <c>
        <v>0</v>
      </c>
      <c>
        <v>0.09705860048259957</v>
      </c>
      <c>
        <v>0.5268502887757562</v>
      </c>
      <c>
        <v>150.45339182617764</v>
      </c>
      <c>
        <v>271.68361800863596</v>
      </c>
      <c>
        <v>26.440860487302697</v>
      </c>
      <c>
        <v>51.97113816475223</v>
      </c>
      <c>
        <v>0</v>
      </c>
      <c>
        <v>0</v>
      </c>
      <c>
        <v>501.1729173761269</v>
      </c>
    </row>
    <row>
      <c>
        <v>2614819</v>
      </c>
      <c>
        <v>1</v>
      </c>
      <c>
        <is>
          <t>MANİSA</t>
        </is>
      </c>
      <c>
        <v>SELENDİ</v>
      </c>
      <c>
        <is>
          <t>AG Fideri</t>
        </is>
      </c>
      <c>
        <v>SELENDİ TR-16 45-81-M00016_B_56386171_56386171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20.07.2023 10:15:15</t>
        </is>
      </c>
      <c>
        <is>
          <t>20.07.2023 10:51:16</t>
        </is>
      </c>
      <c>
        <v>0.600277777</v>
      </c>
      <c>
        <v>0</v>
      </c>
      <c>
        <v>25</v>
      </c>
      <c>
        <v>0</v>
      </c>
      <c>
        <v>15</v>
      </c>
      <c>
        <v>0</v>
      </c>
      <c>
        <v>1</v>
      </c>
      <c>
        <v>0</v>
      </c>
      <c>
        <v>0</v>
      </c>
      <c>
        <v>0</v>
      </c>
      <c>
        <v>2.9388562456922265</v>
      </c>
      <c>
        <v>0</v>
      </c>
      <c>
        <v>5.248319829060742</v>
      </c>
      <c>
        <v>0</v>
      </c>
      <c>
        <v>0.06640292828046014</v>
      </c>
      <c>
        <v>0</v>
      </c>
      <c>
        <v>0</v>
      </c>
      <c>
        <v>8.25357900303343</v>
      </c>
    </row>
    <row>
      <c>
        <v>2615357</v>
      </c>
      <c>
        <v>1</v>
      </c>
      <c>
        <is>
          <t>İZMİR</t>
        </is>
      </c>
      <c>
        <v>DİKİLİ</v>
      </c>
      <c>
        <is>
          <t>Kullanıcı Bağlantı Hattı</t>
        </is>
      </c>
      <c>
        <v>MEHMET İNAL 35-30-M00369_93532971_93532971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20.07.2023 16:49:25</t>
        </is>
      </c>
      <c>
        <is>
          <t>20.07.2023 22:58:14</t>
        </is>
      </c>
      <c>
        <v>6.146944444</v>
      </c>
      <c>
        <v>0</v>
      </c>
      <c>
        <v>0</v>
      </c>
      <c>
        <v>0</v>
      </c>
      <c>
        <v>3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73.70579724735722</v>
      </c>
      <c>
        <v>0</v>
      </c>
      <c>
        <v>0</v>
      </c>
      <c>
        <v>0</v>
      </c>
      <c>
        <v>0</v>
      </c>
      <c>
        <v>73.70579724735722</v>
      </c>
    </row>
    <row>
      <c>
        <v>2615752</v>
      </c>
      <c>
        <v>1</v>
      </c>
      <c>
        <is>
          <t>MANİSA</t>
        </is>
      </c>
      <c>
        <v>AKHİSAR</v>
      </c>
      <c>
        <is>
          <t>Kullanıcı Bağlantı Hattı</t>
        </is>
      </c>
      <c>
        <v>TR-1/17 45-72-M00017_956504018_956504018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20.07.2023 21:39:21</t>
        </is>
      </c>
      <c>
        <is>
          <t>20.07.2023 22:47:08</t>
        </is>
      </c>
      <c>
        <v>1.129722222</v>
      </c>
      <c>
        <v>0</v>
      </c>
      <c>
        <v>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1.042076470750436</v>
      </c>
      <c>
        <v>0</v>
      </c>
      <c>
        <v>0</v>
      </c>
      <c>
        <v>0</v>
      </c>
      <c>
        <v>0.1896523318155564</v>
      </c>
      <c>
        <v>0</v>
      </c>
      <c>
        <v>0</v>
      </c>
      <c>
        <v>1.2317288025659923</v>
      </c>
    </row>
    <row>
      <c>
        <v>2615337</v>
      </c>
      <c>
        <v>1</v>
      </c>
      <c>
        <is>
          <t>İZMİR</t>
        </is>
      </c>
      <c>
        <v>BUCA</v>
      </c>
      <c>
        <is>
          <t>Kullanıcı Bağlantı Hattı</t>
        </is>
      </c>
      <c>
        <v>M-1015 35-03-M01015_913438881_913438881</v>
      </c>
      <c>
        <v>AG Branşman Yeraltı Kablo Arızası</v>
      </c>
      <c>
        <v>Dağıtım-AG</v>
      </c>
      <c>
        <v>Uzun</v>
      </c>
      <c>
        <v>Şebeke işletmecisi</v>
      </c>
      <c>
        <v>Bildirimsiz</v>
      </c>
      <c>
        <is>
          <t>20.07.2023 16:20:14</t>
        </is>
      </c>
      <c>
        <is>
          <t>20.07.2023 22:40:58</t>
        </is>
      </c>
      <c>
        <v>6.345555555</v>
      </c>
      <c>
        <v>0</v>
      </c>
      <c>
        <v>6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7.432576706236907</v>
      </c>
      <c>
        <v>0</v>
      </c>
      <c>
        <v>0</v>
      </c>
      <c>
        <v>0</v>
      </c>
      <c>
        <v>0</v>
      </c>
      <c>
        <v>0</v>
      </c>
      <c>
        <v>0</v>
      </c>
      <c>
        <v>7.432576706236907</v>
      </c>
    </row>
    <row>
      <c>
        <v>2615194</v>
      </c>
      <c>
        <v>1</v>
      </c>
      <c>
        <is>
          <t>İZMİR</t>
        </is>
      </c>
      <c>
        <v>BAYINDIR</v>
      </c>
      <c>
        <is>
          <t>KÖK</t>
        </is>
      </c>
      <c>
        <v>KARAVELİLER TR-1 KÖK 35-20-L00137_KIZILCAOVA L03_2050223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20.07.2023 14:33:24</t>
        </is>
      </c>
      <c>
        <is>
          <t>20.07.2023 17:28:16</t>
        </is>
      </c>
      <c>
        <v>2.914444444</v>
      </c>
      <c>
        <v>0</v>
      </c>
      <c>
        <v>441</v>
      </c>
      <c>
        <v>22</v>
      </c>
      <c>
        <v>49</v>
      </c>
      <c>
        <v>8</v>
      </c>
      <c>
        <v>132</v>
      </c>
      <c>
        <v>1</v>
      </c>
      <c>
        <v>0</v>
      </c>
      <c>
        <v>0</v>
      </c>
      <c>
        <v>359.84469414840174</v>
      </c>
      <c>
        <v>346.6418325496297</v>
      </c>
      <c>
        <v>289.442752846967</v>
      </c>
      <c>
        <v>155.43016757221162</v>
      </c>
      <c>
        <v>573.9153196723704</v>
      </c>
      <c>
        <v>328.8304145986307</v>
      </c>
      <c>
        <v>0</v>
      </c>
      <c>
        <v>2054.1051813882113</v>
      </c>
    </row>
    <row>
      <c>
        <v>2614959</v>
      </c>
      <c>
        <v>1</v>
      </c>
      <c>
        <is>
          <t>MANİSA</t>
        </is>
      </c>
      <c>
        <v>ŞEHZADELER</v>
      </c>
      <c>
        <is>
          <t>KÖK</t>
        </is>
      </c>
      <c>
        <v>BEYDERE KÖK 45-71-M00128_ÜÇPINAR M03_50217152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20.07.2023 11:49:44</t>
        </is>
      </c>
      <c>
        <is>
          <t>20.07.2023 11:53:01</t>
        </is>
      </c>
      <c>
        <v>0.054722222</v>
      </c>
      <c>
        <v>8</v>
      </c>
      <c>
        <v>3</v>
      </c>
      <c>
        <v>286</v>
      </c>
      <c>
        <v>46</v>
      </c>
      <c>
        <v>17</v>
      </c>
      <c>
        <v>2</v>
      </c>
      <c>
        <v>0</v>
      </c>
      <c>
        <v>0</v>
      </c>
      <c>
        <v>0.2555508912009245</v>
      </c>
      <c>
        <v>0.11852701459973751</v>
      </c>
      <c>
        <v>94.4772502703207</v>
      </c>
      <c>
        <v>29.386017941745937</v>
      </c>
      <c>
        <v>5.303805941919832</v>
      </c>
      <c>
        <v>0.13123867761760002</v>
      </c>
      <c>
        <v>0</v>
      </c>
      <c>
        <v>0</v>
      </c>
      <c>
        <v>129.67239073740473</v>
      </c>
    </row>
    <row>
      <c>
        <v>2615672</v>
      </c>
      <c>
        <v>1</v>
      </c>
      <c>
        <is>
          <t>MANİSA</t>
        </is>
      </c>
      <c>
        <v>SARIGÖL</v>
      </c>
      <c>
        <is>
          <t>KÖK</t>
        </is>
      </c>
      <c>
        <v>TIRAZLI KÖK 45-79-M00079_BAHARLAR M06_72036244</v>
      </c>
      <c>
        <v>OG Fider Açması</v>
      </c>
      <c>
        <v>Dağıtım-OG</v>
      </c>
      <c>
        <v>Kısa</v>
      </c>
      <c>
        <v>Şebeke işletmecisi</v>
      </c>
      <c>
        <v>Bildirimsiz</v>
      </c>
      <c>
        <is>
          <t>20.07.2023 20:42:44</t>
        </is>
      </c>
      <c>
        <is>
          <t>20.07.2023 20:43:00</t>
        </is>
      </c>
      <c>
        <v>0.004444444</v>
      </c>
      <c>
        <v>4</v>
      </c>
      <c>
        <v>1658</v>
      </c>
      <c>
        <v>127</v>
      </c>
      <c>
        <v>396</v>
      </c>
      <c>
        <v>6</v>
      </c>
      <c>
        <v>78</v>
      </c>
      <c>
        <v>0</v>
      </c>
      <c>
        <v>0</v>
      </c>
      <c>
        <v>0.004960375111111111</v>
      </c>
      <c>
        <v>1.026123445431154</v>
      </c>
      <c>
        <v>5.65894369617333</v>
      </c>
      <c>
        <v>11.241310752135066</v>
      </c>
      <c>
        <v>0.13846000967656133</v>
      </c>
      <c>
        <v>0.2206157587186569</v>
      </c>
      <c>
        <v>0</v>
      </c>
      <c>
        <v>0</v>
      </c>
      <c>
        <v>18.290414037245878</v>
      </c>
    </row>
    <row>
      <c>
        <v>2614627</v>
      </c>
      <c>
        <v>1</v>
      </c>
      <c>
        <is>
          <t>İZMİR</t>
        </is>
      </c>
      <c>
        <v>ÇEŞME</v>
      </c>
      <c>
        <is>
          <t>Dağıtım Transformatörü</t>
        </is>
      </c>
      <c>
        <v>L-201 METAŞ 35-18-L00201_35-18-L00201_72111443</v>
      </c>
      <c>
        <v>AG Kademe Ayarı</v>
      </c>
      <c>
        <v>Dağıtım-AG</v>
      </c>
      <c>
        <v>Uzun</v>
      </c>
      <c>
        <v>Şebeke işletmecisi</v>
      </c>
      <c>
        <v>Bildirimsiz</v>
      </c>
      <c>
        <is>
          <t>20.07.2023 07:06:21</t>
        </is>
      </c>
      <c>
        <is>
          <t>20.07.2023 08:03:23</t>
        </is>
      </c>
      <c>
        <v>0.950555555</v>
      </c>
      <c>
        <v>0</v>
      </c>
      <c>
        <v>95</v>
      </c>
      <c>
        <v>0</v>
      </c>
      <c>
        <v>0</v>
      </c>
      <c>
        <v>0</v>
      </c>
      <c>
        <v>49</v>
      </c>
      <c>
        <v>0</v>
      </c>
      <c>
        <v>0</v>
      </c>
      <c>
        <v>0</v>
      </c>
      <c>
        <v>31.662119681315655</v>
      </c>
      <c>
        <v>0</v>
      </c>
      <c>
        <v>0</v>
      </c>
      <c>
        <v>0</v>
      </c>
      <c>
        <v>73.53715867389198</v>
      </c>
      <c>
        <v>0</v>
      </c>
      <c>
        <v>0</v>
      </c>
      <c>
        <v>105.19927835520764</v>
      </c>
    </row>
    <row>
      <c>
        <v>2614653</v>
      </c>
      <c>
        <v>1</v>
      </c>
      <c>
        <is>
          <t>MANİSA</t>
        </is>
      </c>
      <c>
        <v>SELENDİ</v>
      </c>
      <c>
        <is>
          <t>OG Fideri</t>
        </is>
      </c>
      <c>
        <v>SELENDİ TR-15 45-81-M00015_CİRİT SAHASI TR-1 M05_91841433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20.07.2023 07:45:26</t>
        </is>
      </c>
      <c>
        <is>
          <t>20.07.2023 09:26:07</t>
        </is>
      </c>
      <c>
        <v>1.678055555</v>
      </c>
      <c>
        <v>0</v>
      </c>
      <c>
        <v>0</v>
      </c>
      <c>
        <v>0</v>
      </c>
      <c>
        <v>21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12.698936576927892</v>
      </c>
      <c>
        <v>0</v>
      </c>
      <c>
        <v>0</v>
      </c>
      <c>
        <v>0</v>
      </c>
      <c>
        <v>0</v>
      </c>
      <c>
        <v>12.698936576927892</v>
      </c>
    </row>
    <row>
      <c>
        <v>2615002</v>
      </c>
      <c>
        <v>1</v>
      </c>
      <c>
        <is>
          <t>İZMİR</t>
        </is>
      </c>
      <c>
        <v>KARABURUN</v>
      </c>
      <c>
        <is>
          <t>AG Fideri</t>
        </is>
      </c>
      <c>
        <v>MORDOĞAN TR-1 35-21-L00201_B_56377162_56377162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20.07.2023 12:20:46</t>
        </is>
      </c>
      <c>
        <is>
          <t>20.07.2023 14:02:31</t>
        </is>
      </c>
      <c>
        <v>1.695833333</v>
      </c>
      <c>
        <v>0</v>
      </c>
      <c>
        <v>34</v>
      </c>
      <c>
        <v>0</v>
      </c>
      <c>
        <v>1</v>
      </c>
      <c>
        <v>0</v>
      </c>
      <c>
        <v>3</v>
      </c>
      <c>
        <v>0</v>
      </c>
      <c>
        <v>0</v>
      </c>
      <c>
        <v>0</v>
      </c>
      <c>
        <v>16.049083936957466</v>
      </c>
      <c>
        <v>0</v>
      </c>
      <c>
        <v>4.900535204933333</v>
      </c>
      <c>
        <v>0</v>
      </c>
      <c>
        <v>3.693265745042222</v>
      </c>
      <c>
        <v>0</v>
      </c>
      <c>
        <v>0</v>
      </c>
      <c>
        <v>24.64288488693302</v>
      </c>
    </row>
    <row>
      <c>
        <v>2615125</v>
      </c>
      <c>
        <v>1</v>
      </c>
      <c>
        <is>
          <t>İZMİR</t>
        </is>
      </c>
      <c>
        <v>KARŞIYAKA</v>
      </c>
      <c>
        <is>
          <t>AG Fideri</t>
        </is>
      </c>
      <c>
        <v>K-476 35-04-K00476_A_56378655_56378655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20.07.2023 14:07:05</t>
        </is>
      </c>
      <c>
        <is>
          <t>20.07.2023 15:51:31</t>
        </is>
      </c>
      <c>
        <v>1.740555555</v>
      </c>
      <c>
        <v>0</v>
      </c>
      <c>
        <v>59</v>
      </c>
      <c>
        <v>0</v>
      </c>
      <c>
        <v>0</v>
      </c>
      <c>
        <v>0</v>
      </c>
      <c>
        <v>8</v>
      </c>
      <c>
        <v>0</v>
      </c>
      <c>
        <v>0</v>
      </c>
      <c>
        <v>0</v>
      </c>
      <c>
        <v>28.676756473481603</v>
      </c>
      <c>
        <v>0</v>
      </c>
      <c>
        <v>0</v>
      </c>
      <c>
        <v>0</v>
      </c>
      <c>
        <v>34.1660644561966</v>
      </c>
      <c>
        <v>0</v>
      </c>
      <c>
        <v>0</v>
      </c>
      <c>
        <v>62.842820929678204</v>
      </c>
    </row>
    <row>
      <c>
        <v>2615735</v>
      </c>
      <c>
        <v>1</v>
      </c>
      <c>
        <is>
          <t>MANİSA</t>
        </is>
      </c>
      <c>
        <v>ALAŞEHİR</v>
      </c>
      <c>
        <is>
          <t>Dağıtım Transformatörü</t>
        </is>
      </c>
      <c>
        <v>BELENYAKA KEMER MAH. TR-1 45-73-M00687_45-73-M00687_2353803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20.07.2023 21:19:23</t>
        </is>
      </c>
      <c>
        <is>
          <t>20.07.2023 21:34:06</t>
        </is>
      </c>
      <c>
        <v>0.245277777</v>
      </c>
      <c>
        <v>0</v>
      </c>
      <c>
        <v>61</v>
      </c>
      <c>
        <v>0</v>
      </c>
      <c>
        <v>19</v>
      </c>
      <c>
        <v>0</v>
      </c>
      <c>
        <v>0</v>
      </c>
      <c>
        <v>0</v>
      </c>
      <c>
        <v>0</v>
      </c>
      <c>
        <v>0</v>
      </c>
      <c>
        <v>5.171365483013477</v>
      </c>
      <c>
        <v>0</v>
      </c>
      <c>
        <v>6.933141173294905</v>
      </c>
      <c>
        <v>0</v>
      </c>
      <c>
        <v>0</v>
      </c>
      <c>
        <v>0</v>
      </c>
      <c>
        <v>0</v>
      </c>
      <c>
        <v>12.10450665630838</v>
      </c>
    </row>
    <row>
      <c>
        <v>2614833</v>
      </c>
      <c>
        <v>1</v>
      </c>
      <c>
        <is>
          <t>İZMİR</t>
        </is>
      </c>
      <c>
        <v>KİRAZ</v>
      </c>
      <c>
        <is>
          <t>KÖK</t>
        </is>
      </c>
      <c>
        <v>KARABULU KÖK 35-31-L00227_KARABULU L05_2119138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20.07.2023 10:23:43</t>
        </is>
      </c>
      <c>
        <is>
          <t>20.07.2023 10:51:02</t>
        </is>
      </c>
      <c>
        <v>0.455277777</v>
      </c>
      <c>
        <v>0</v>
      </c>
      <c>
        <v>491</v>
      </c>
      <c>
        <v>0</v>
      </c>
      <c>
        <v>54</v>
      </c>
      <c>
        <v>1</v>
      </c>
      <c>
        <v>61</v>
      </c>
      <c>
        <v>0</v>
      </c>
      <c>
        <v>0</v>
      </c>
      <c>
        <v>0</v>
      </c>
      <c>
        <v>35.14355538048076</v>
      </c>
      <c>
        <v>0</v>
      </c>
      <c>
        <v>7.524977217163378</v>
      </c>
      <c>
        <v>0.10799997961206667</v>
      </c>
      <c>
        <v>19.8939865767323</v>
      </c>
      <c>
        <v>0</v>
      </c>
      <c>
        <v>0</v>
      </c>
      <c>
        <v>62.67051915398851</v>
      </c>
    </row>
    <row>
      <c>
        <v>2615803</v>
      </c>
      <c>
        <v>2</v>
      </c>
      <c>
        <is>
          <t>İZMİR</t>
        </is>
      </c>
      <c>
        <v>ÖDEMİŞ</v>
      </c>
      <c>
        <is>
          <t>Dağıtım Transformatörü</t>
        </is>
      </c>
      <c>
        <v>TR-63 GERENLİKUYU MEVKİİ 35-15-L00063_35-15-L00063_2365017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20.07.2023 23:39:10</t>
        </is>
      </c>
      <c>
        <is>
          <t>21.07.2023 00:06:21</t>
        </is>
      </c>
      <c>
        <v>0.453055555</v>
      </c>
      <c>
        <v>0</v>
      </c>
      <c>
        <v>10</v>
      </c>
      <c>
        <v>0</v>
      </c>
      <c>
        <v>28</v>
      </c>
      <c>
        <v>0</v>
      </c>
      <c>
        <v>11</v>
      </c>
      <c>
        <v>0</v>
      </c>
      <c>
        <v>0</v>
      </c>
      <c>
        <v>0</v>
      </c>
      <c>
        <v>1.8190168763253993</v>
      </c>
      <c>
        <v>0</v>
      </c>
      <c>
        <v>42.28338889433849</v>
      </c>
      <c>
        <v>0</v>
      </c>
      <c>
        <v>8.630561616194319</v>
      </c>
      <c>
        <v>0</v>
      </c>
      <c>
        <v>0</v>
      </c>
      <c>
        <v>52.73296738685821</v>
      </c>
    </row>
    <row>
      <c>
        <v>2615177</v>
      </c>
      <c>
        <v>2</v>
      </c>
      <c>
        <is>
          <t>İZMİR</t>
        </is>
      </c>
      <c>
        <v>FOÇA</v>
      </c>
      <c>
        <is>
          <t>Dağıtım Transformatörü</t>
        </is>
      </c>
      <c>
        <v>FOÇA TR-46 35-23-L00046_35-23-L00046_72144797</v>
      </c>
      <c>
        <v>AG Box / Sdk Giriş Sigorta Atığı</v>
      </c>
      <c>
        <v>Dağıtım-AG</v>
      </c>
      <c>
        <v>Uzun</v>
      </c>
      <c>
        <v>Şebeke işletmecisi</v>
      </c>
      <c>
        <v>Bildirimsiz</v>
      </c>
      <c>
        <is>
          <t>20.07.2023 16:30:08</t>
        </is>
      </c>
      <c>
        <is>
          <t>20.07.2023 17:05:47</t>
        </is>
      </c>
      <c>
        <v>0.594166666</v>
      </c>
      <c>
        <v>0</v>
      </c>
      <c>
        <v>327</v>
      </c>
      <c>
        <v>0</v>
      </c>
      <c>
        <v>0</v>
      </c>
      <c>
        <v>0</v>
      </c>
      <c>
        <v>360</v>
      </c>
      <c>
        <v>0</v>
      </c>
      <c>
        <v>0</v>
      </c>
      <c>
        <v>0</v>
      </c>
      <c>
        <v>42.36859574021015</v>
      </c>
      <c>
        <v>0</v>
      </c>
      <c>
        <v>0</v>
      </c>
      <c>
        <v>0</v>
      </c>
      <c>
        <v>417.76630963718725</v>
      </c>
      <c>
        <v>0</v>
      </c>
      <c>
        <v>0</v>
      </c>
      <c>
        <v>460.1349053773974</v>
      </c>
    </row>
    <row>
      <c>
        <v>2614659</v>
      </c>
      <c>
        <v>1</v>
      </c>
      <c>
        <is>
          <t>İZMİR</t>
        </is>
      </c>
      <c>
        <v>ÇİĞLİ</v>
      </c>
      <c>
        <is>
          <t>Saha Dağıtım Kutusu (SDK)</t>
        </is>
      </c>
      <c>
        <v>M-2548 35-09-M02548_A A1_65897883</v>
      </c>
      <c>
        <v>AG Box / Sdk Giriş Sigorta Atığı</v>
      </c>
      <c>
        <v>Dağıtım-AG</v>
      </c>
      <c>
        <v>Uzun</v>
      </c>
      <c>
        <v>Şebeke işletmecisi</v>
      </c>
      <c>
        <v>Bildirimsiz</v>
      </c>
      <c>
        <is>
          <t>20.07.2023 07:48:33</t>
        </is>
      </c>
      <c>
        <is>
          <t>20.07.2023 08:40:24</t>
        </is>
      </c>
      <c>
        <v>0.864166666</v>
      </c>
      <c>
        <v>0</v>
      </c>
      <c>
        <v>0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8.019981688690962</v>
      </c>
      <c>
        <v>0</v>
      </c>
      <c>
        <v>0</v>
      </c>
      <c>
        <v>8.019981688690962</v>
      </c>
    </row>
    <row>
      <c>
        <v>2614636</v>
      </c>
      <c>
        <v>1</v>
      </c>
      <c>
        <is>
          <t>İZMİR</t>
        </is>
      </c>
      <c>
        <v>TORBALI</v>
      </c>
      <c>
        <is>
          <t>DM</t>
        </is>
      </c>
      <c>
        <v>AYRANCILAR DM-5 35-26-M00807_DEMİRCİ M03_2125776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20.07.2023 07:21:06</t>
        </is>
      </c>
      <c>
        <is>
          <t>20.07.2023 07:31:00</t>
        </is>
      </c>
      <c>
        <v>0.165</v>
      </c>
      <c>
        <v>12</v>
      </c>
      <c>
        <v>740</v>
      </c>
      <c>
        <v>20</v>
      </c>
      <c>
        <v>99</v>
      </c>
      <c>
        <v>15</v>
      </c>
      <c>
        <v>179</v>
      </c>
      <c>
        <v>0</v>
      </c>
      <c>
        <v>0</v>
      </c>
      <c>
        <v>1.1626703023918952</v>
      </c>
      <c>
        <v>22.483264995707966</v>
      </c>
      <c>
        <v>19.59801920148755</v>
      </c>
      <c>
        <v>8.405194880927843</v>
      </c>
      <c>
        <v>10.480655771296924</v>
      </c>
      <c>
        <v>14.566340499020653</v>
      </c>
      <c>
        <v>0</v>
      </c>
      <c>
        <v>0</v>
      </c>
      <c>
        <v>76.69614565083283</v>
      </c>
    </row>
    <row>
      <c>
        <v>2615300</v>
      </c>
      <c>
        <v>1</v>
      </c>
      <c>
        <is>
          <t>İZMİR</t>
        </is>
      </c>
      <c>
        <v>GAZİEMİR</v>
      </c>
      <c>
        <is>
          <t>Kullanıcı Bağlantı Hattı</t>
        </is>
      </c>
      <c>
        <v>K-3269 35-08-K03269_915105653_915105653</v>
      </c>
      <c>
        <v>AG Box / Sdk Abone Çıkış Sigorta Atığı</v>
      </c>
      <c>
        <v>Dağıtım-AG</v>
      </c>
      <c>
        <v>Uzun</v>
      </c>
      <c>
        <v>Şebeke işletmecisi</v>
      </c>
      <c>
        <v>Bildirimsiz</v>
      </c>
      <c>
        <is>
          <t>20.07.2023 16:03:11</t>
        </is>
      </c>
      <c>
        <is>
          <t>20.07.2023 16:54:24</t>
        </is>
      </c>
      <c>
        <v>0.853611111</v>
      </c>
      <c>
        <v>0</v>
      </c>
      <c>
        <v>0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0.21258871146746489</v>
      </c>
      <c>
        <v>0</v>
      </c>
      <c>
        <v>0</v>
      </c>
      <c>
        <v>0.21258871146746489</v>
      </c>
    </row>
    <row>
      <c>
        <v>2615446</v>
      </c>
      <c>
        <v>1</v>
      </c>
      <c>
        <is>
          <t>İZMİR</t>
        </is>
      </c>
      <c>
        <v>BORNOVA</v>
      </c>
      <c>
        <is>
          <t>Saha Dağıtım Kutusu (SDK)</t>
        </is>
      </c>
      <c>
        <v>M-319 35-02-M00319_A A1B_5806414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20.07.2023 18:10:23</t>
        </is>
      </c>
      <c>
        <is>
          <t>21.07.2023 00:07:34</t>
        </is>
      </c>
      <c>
        <v>5.953055555</v>
      </c>
      <c>
        <v>0</v>
      </c>
      <c>
        <v>0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9.230072678267778</v>
      </c>
      <c>
        <v>0</v>
      </c>
      <c>
        <v>0</v>
      </c>
      <c>
        <v>9.230072678267778</v>
      </c>
    </row>
    <row>
      <c>
        <v>2614782</v>
      </c>
      <c>
        <v>1</v>
      </c>
      <c>
        <is>
          <t>İZMİR</t>
        </is>
      </c>
      <c>
        <v>ALİAĞA</v>
      </c>
      <c>
        <is>
          <t>AG Fideri</t>
        </is>
      </c>
      <c>
        <v>KARAKUZU TR-1 35-17-M00466_9970083_56355927_56355927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20.07.2023 09:42:47</t>
        </is>
      </c>
      <c>
        <is>
          <t>20.07.2023 11:09:02</t>
        </is>
      </c>
      <c>
        <v>1.4375</v>
      </c>
      <c>
        <v>0</v>
      </c>
      <c>
        <v>83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18.575518158036058</v>
      </c>
      <c>
        <v>0</v>
      </c>
      <c>
        <v>0</v>
      </c>
      <c>
        <v>0</v>
      </c>
      <c>
        <v>0.35508518483664203</v>
      </c>
      <c>
        <v>0</v>
      </c>
      <c>
        <v>0</v>
      </c>
      <c>
        <v>18.9306033428727</v>
      </c>
    </row>
    <row>
      <c>
        <v>2614805</v>
      </c>
      <c>
        <v>1</v>
      </c>
      <c>
        <is>
          <t>İZMİR</t>
        </is>
      </c>
      <c>
        <v>MENDERES</v>
      </c>
      <c>
        <is>
          <t>OG Fideri</t>
        </is>
      </c>
      <c>
        <v>GÜMÜLDÜR M-50 35-25-M00050_DAĞITIM TRAFO GÜMÜLDÜR M-50 M01_72081019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20.07.2023 10:05:19</t>
        </is>
      </c>
      <c>
        <is>
          <t>20.07.2023 12:56:37</t>
        </is>
      </c>
      <c>
        <v>2.855</v>
      </c>
      <c>
        <v>0</v>
      </c>
      <c>
        <v>329</v>
      </c>
      <c>
        <v>0</v>
      </c>
      <c>
        <v>1</v>
      </c>
      <c>
        <v>0</v>
      </c>
      <c>
        <v>6</v>
      </c>
      <c>
        <v>0</v>
      </c>
      <c>
        <v>0</v>
      </c>
      <c>
        <v>0</v>
      </c>
      <c>
        <v>287.56943707242186</v>
      </c>
      <c>
        <v>0</v>
      </c>
      <c>
        <v>0</v>
      </c>
      <c>
        <v>0</v>
      </c>
      <c>
        <v>50.37596648261085</v>
      </c>
      <c>
        <v>0</v>
      </c>
      <c>
        <v>0</v>
      </c>
      <c>
        <v>337.9454035550327</v>
      </c>
    </row>
    <row>
      <c>
        <v>2615592</v>
      </c>
      <c>
        <v>1</v>
      </c>
      <c>
        <is>
          <t>İZMİR</t>
        </is>
      </c>
      <c>
        <v>FOÇA</v>
      </c>
      <c>
        <is>
          <t>OG Fideri</t>
        </is>
      </c>
      <c>
        <v>ILIPINAR GES KÖK 35-23-M00348_HatBaşıAyırıcı_83291065 M04_83291065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20.07.2023 20:02:09</t>
        </is>
      </c>
      <c>
        <is>
          <t>20.07.2023 22:55:09</t>
        </is>
      </c>
      <c>
        <v>2.883333333</v>
      </c>
      <c>
        <v>0</v>
      </c>
      <c>
        <v>2</v>
      </c>
      <c>
        <v>0</v>
      </c>
      <c>
        <v>1</v>
      </c>
      <c>
        <v>1</v>
      </c>
      <c>
        <v>0</v>
      </c>
      <c>
        <v>0</v>
      </c>
      <c>
        <v>0</v>
      </c>
      <c>
        <v>0</v>
      </c>
      <c>
        <v>1.6859332987145235</v>
      </c>
      <c>
        <v>0</v>
      </c>
      <c>
        <v>2.728746261342358</v>
      </c>
      <c>
        <v>4.534543972945</v>
      </c>
      <c>
        <v>0</v>
      </c>
      <c>
        <v>0</v>
      </c>
      <c>
        <v>0</v>
      </c>
      <c>
        <v>8.94922353300188</v>
      </c>
    </row>
    <row>
      <c>
        <v>2614573</v>
      </c>
      <c>
        <v>1</v>
      </c>
      <c>
        <is>
          <t>İZMİR</t>
        </is>
      </c>
      <c>
        <v>MENDERES</v>
      </c>
      <c>
        <is>
          <t>OG Fideri</t>
        </is>
      </c>
      <c>
        <v>M-33 CUMHURİYET 35-25-M00102_DIREK TIPI TRAFO HUCRESI H01_2126963</v>
      </c>
      <c>
        <v>Plansız Kesinti / Müdahale</v>
      </c>
      <c>
        <v>Dağıtım-OG</v>
      </c>
      <c>
        <v>Uzun</v>
      </c>
      <c>
        <v>Şebeke işletmecisi</v>
      </c>
      <c>
        <v>Bildirimsiz</v>
      </c>
      <c>
        <is>
          <t>20.07.2023 03:01:15</t>
        </is>
      </c>
      <c>
        <is>
          <t>20.07.2023 03:52:14</t>
        </is>
      </c>
      <c>
        <v>0.849722222</v>
      </c>
      <c>
        <v>0</v>
      </c>
      <c>
        <v>61</v>
      </c>
      <c>
        <v>0</v>
      </c>
      <c>
        <v>10</v>
      </c>
      <c>
        <v>0</v>
      </c>
      <c>
        <v>5</v>
      </c>
      <c>
        <v>0</v>
      </c>
      <c>
        <v>0</v>
      </c>
      <c>
        <v>0</v>
      </c>
      <c>
        <v>11.200053388575569</v>
      </c>
      <c>
        <v>0</v>
      </c>
      <c>
        <v>4.244448921567161</v>
      </c>
      <c>
        <v>0</v>
      </c>
      <c>
        <v>14.121904239464271</v>
      </c>
      <c>
        <v>0</v>
      </c>
      <c>
        <v>0</v>
      </c>
      <c>
        <v>29.566406549607002</v>
      </c>
    </row>
    <row>
      <c>
        <v>2614822</v>
      </c>
      <c>
        <v>1</v>
      </c>
      <c>
        <is>
          <t>İZMİR</t>
        </is>
      </c>
      <c>
        <v>DİKİLİ</v>
      </c>
      <c>
        <is>
          <t>AG Fideri</t>
        </is>
      </c>
      <c>
        <v>TR-46 35-30-L00046_E_56402491_56402491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20.07.2023 10:16:07</t>
        </is>
      </c>
      <c>
        <is>
          <t>20.07.2023 10:55:51</t>
        </is>
      </c>
      <c>
        <v>0.662222222</v>
      </c>
      <c>
        <v>0</v>
      </c>
      <c>
        <v>53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5.583188105605752</v>
      </c>
      <c>
        <v>0</v>
      </c>
      <c>
        <v>0</v>
      </c>
      <c>
        <v>0</v>
      </c>
      <c>
        <v>4.138449513922964</v>
      </c>
      <c>
        <v>0</v>
      </c>
      <c>
        <v>0</v>
      </c>
      <c>
        <v>9.721637619528718</v>
      </c>
    </row>
    <row>
      <c>
        <v>2615509</v>
      </c>
      <c>
        <v>1</v>
      </c>
      <c>
        <is>
          <t>İZMİR</t>
        </is>
      </c>
      <c>
        <v>TORBALI</v>
      </c>
      <c>
        <is>
          <t>AG Fideri</t>
        </is>
      </c>
      <c>
        <v>KUŞÇUBURUN-2 35-26-M00537_A_91183578_91183578</v>
      </c>
      <c>
        <v>AG Tel Kopuğu</v>
      </c>
      <c>
        <v>Dağıtım-AG</v>
      </c>
      <c>
        <v>Uzun</v>
      </c>
      <c>
        <v>Şebeke işletmecisi</v>
      </c>
      <c>
        <v>Bildirimsiz</v>
      </c>
      <c>
        <is>
          <t>20.07.2023 18:56:43</t>
        </is>
      </c>
      <c>
        <is>
          <t>20.07.2023 20:53:00</t>
        </is>
      </c>
      <c>
        <v>1.938055555</v>
      </c>
      <c>
        <v>0</v>
      </c>
      <c>
        <v>73</v>
      </c>
      <c>
        <v>0</v>
      </c>
      <c>
        <v>2</v>
      </c>
      <c>
        <v>0</v>
      </c>
      <c>
        <v>7</v>
      </c>
      <c>
        <v>0</v>
      </c>
      <c>
        <v>0</v>
      </c>
      <c>
        <v>0</v>
      </c>
      <c>
        <v>37.2650700031401</v>
      </c>
      <c>
        <v>0</v>
      </c>
      <c>
        <v>0.9630133041222391</v>
      </c>
      <c>
        <v>0</v>
      </c>
      <c>
        <v>18.48172622054956</v>
      </c>
      <c>
        <v>0</v>
      </c>
      <c>
        <v>0</v>
      </c>
      <c>
        <v>56.709809527811906</v>
      </c>
    </row>
    <row>
      <c>
        <v>2615655</v>
      </c>
      <c>
        <v>1</v>
      </c>
      <c>
        <is>
          <t>İZMİR</t>
        </is>
      </c>
      <c>
        <v>MENDERES</v>
      </c>
      <c>
        <is>
          <t>Saha Dağıtım Kutusu (SDK)</t>
        </is>
      </c>
      <c>
        <v>GÖRECE M-355 35-22-M00355_7107226 a1b_5966985</v>
      </c>
      <c>
        <v>AG Box / Sdk Giriş Sigorta Atığı</v>
      </c>
      <c>
        <v>Dağıtım-AG</v>
      </c>
      <c>
        <v>Uzun</v>
      </c>
      <c>
        <v>Şebeke işletmecisi</v>
      </c>
      <c>
        <v>Bildirimsiz</v>
      </c>
      <c>
        <is>
          <t>20.07.2023 20:28:30</t>
        </is>
      </c>
      <c>
        <is>
          <t>20.07.2023 21:05:26</t>
        </is>
      </c>
      <c>
        <v>0.615555555</v>
      </c>
      <c>
        <v>0</v>
      </c>
      <c>
        <v>61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7.7958033434920555</v>
      </c>
      <c>
        <v>0</v>
      </c>
      <c>
        <v>0</v>
      </c>
      <c>
        <v>0</v>
      </c>
      <c>
        <v>0.0048624844723614445</v>
      </c>
      <c>
        <v>0</v>
      </c>
      <c>
        <v>0</v>
      </c>
      <c>
        <v>7.8006658279644165</v>
      </c>
    </row>
    <row>
      <c>
        <v>2615306</v>
      </c>
      <c>
        <v>1</v>
      </c>
      <c>
        <is>
          <t>İZMİR</t>
        </is>
      </c>
      <c>
        <v>DİKİLİ</v>
      </c>
      <c>
        <is>
          <t>AG Fideri</t>
        </is>
      </c>
      <c>
        <v>ÇANDARLI TR-17 35-30-M00017_B_56363751_56363751</v>
      </c>
      <c>
        <v>Üçüncü Şahısların Vermiş Olduğu Hasarlar</v>
      </c>
      <c>
        <v>Dağıtım-AG</v>
      </c>
      <c>
        <v>Uzun</v>
      </c>
      <c>
        <v>Şebeke işletmecisi</v>
      </c>
      <c>
        <v>Bildirimsiz</v>
      </c>
      <c>
        <is>
          <t>20.07.2023 16:09:03</t>
        </is>
      </c>
      <c>
        <is>
          <t>20.07.2023 17:47:43</t>
        </is>
      </c>
      <c>
        <v>1.644444444</v>
      </c>
      <c>
        <v>0</v>
      </c>
      <c>
        <v>217</v>
      </c>
      <c>
        <v>0</v>
      </c>
      <c>
        <v>0</v>
      </c>
      <c>
        <v>0</v>
      </c>
      <c>
        <v>10</v>
      </c>
      <c>
        <v>0</v>
      </c>
      <c>
        <v>0</v>
      </c>
      <c>
        <v>0</v>
      </c>
      <c>
        <v>71.88277244414333</v>
      </c>
      <c>
        <v>0</v>
      </c>
      <c>
        <v>0</v>
      </c>
      <c>
        <v>0</v>
      </c>
      <c>
        <v>12.786588721153425</v>
      </c>
      <c>
        <v>0</v>
      </c>
      <c>
        <v>0</v>
      </c>
      <c>
        <v>84.66936116529675</v>
      </c>
    </row>
    <row>
      <c>
        <v>2615114</v>
      </c>
      <c>
        <v>1</v>
      </c>
      <c>
        <is>
          <t>İZMİR</t>
        </is>
      </c>
      <c>
        <v>BUCA</v>
      </c>
      <c>
        <is>
          <t>AG Fideri</t>
        </is>
      </c>
      <c>
        <v>M-1520 35-03-M01520_A_56363254_56363254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20.07.2023 13:57:23</t>
        </is>
      </c>
      <c>
        <is>
          <t>20.07.2023 14:53:58</t>
        </is>
      </c>
      <c>
        <v>0.943055555</v>
      </c>
      <c>
        <v>0</v>
      </c>
      <c>
        <v>306</v>
      </c>
      <c>
        <v>0</v>
      </c>
      <c>
        <v>0</v>
      </c>
      <c>
        <v>0</v>
      </c>
      <c>
        <v>47</v>
      </c>
      <c>
        <v>0</v>
      </c>
      <c>
        <v>0</v>
      </c>
      <c>
        <v>0</v>
      </c>
      <c>
        <v>76.76799194630928</v>
      </c>
      <c>
        <v>0</v>
      </c>
      <c>
        <v>0</v>
      </c>
      <c>
        <v>0</v>
      </c>
      <c>
        <v>56.39082536936338</v>
      </c>
      <c>
        <v>0</v>
      </c>
      <c>
        <v>0</v>
      </c>
      <c>
        <v>133.15881731567265</v>
      </c>
    </row>
    <row>
      <c>
        <v>2614868</v>
      </c>
      <c>
        <v>1</v>
      </c>
      <c>
        <is>
          <t>İZMİR</t>
        </is>
      </c>
      <c>
        <v>ÖDEMİŞ</v>
      </c>
      <c>
        <is>
          <t>DM</t>
        </is>
      </c>
      <c>
        <v>OVAKENT İM 35-15-A00003_OVAKENT GİRİŞ M01_2308375</v>
      </c>
      <c>
        <v>Şebeke Yenileme ve Kapasite Artışı Çalışması</v>
      </c>
      <c>
        <v>Dağıtım-OG</v>
      </c>
      <c>
        <v>Uzun</v>
      </c>
      <c>
        <v>Şebeke işletmecisi</v>
      </c>
      <c>
        <v>Bildirimli</v>
      </c>
      <c>
        <is>
          <t>20.07.2023 10:17:30</t>
        </is>
      </c>
      <c>
        <is>
          <t>20.07.2023 19:06:19</t>
        </is>
      </c>
      <c>
        <v>8.813611111</v>
      </c>
      <c>
        <v>6</v>
      </c>
      <c>
        <v>4693</v>
      </c>
      <c>
        <v>169</v>
      </c>
      <c>
        <v>1070</v>
      </c>
      <c>
        <v>34</v>
      </c>
      <c>
        <v>1126</v>
      </c>
      <c>
        <v>6</v>
      </c>
      <c>
        <v>1</v>
      </c>
      <c>
        <v>116.19603798895065</v>
      </c>
      <c>
        <v>7659.605418233658</v>
      </c>
      <c>
        <v>17650.326943700005</v>
      </c>
      <c>
        <v>14878.350345960876</v>
      </c>
      <c>
        <v>2888.908412749888</v>
      </c>
      <c>
        <v>10302.670450345517</v>
      </c>
      <c>
        <v>3164.1608142095915</v>
      </c>
      <c>
        <v>22.426217311031472</v>
      </c>
      <c>
        <v>56682.64464049952</v>
      </c>
    </row>
    <row>
      <c>
        <v>2614619</v>
      </c>
      <c>
        <v>1</v>
      </c>
      <c>
        <is>
          <t>İZMİR</t>
        </is>
      </c>
      <c>
        <v>ÇEŞME</v>
      </c>
      <c>
        <is>
          <t>Kullanıcı Bağlantı Hattı</t>
        </is>
      </c>
      <c>
        <v>L-330 DENİZKIZI-1 35-18-L00330_950437844_950437844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20.07.2023 06:42:27</t>
        </is>
      </c>
      <c>
        <is>
          <t>20.07.2023 10:30:19</t>
        </is>
      </c>
      <c>
        <v>3.797777777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0.6510902924092169</v>
      </c>
      <c>
        <v>0</v>
      </c>
      <c>
        <v>0</v>
      </c>
      <c>
        <v>0</v>
      </c>
      <c>
        <v>0</v>
      </c>
      <c>
        <v>0</v>
      </c>
      <c>
        <v>0</v>
      </c>
      <c>
        <v>0.6510902924092169</v>
      </c>
    </row>
    <row>
      <c>
        <v>2614719</v>
      </c>
      <c>
        <v>1</v>
      </c>
      <c>
        <is>
          <t>MANİSA</t>
        </is>
      </c>
      <c>
        <v>YUNUSEMRE</v>
      </c>
      <c>
        <is>
          <t>Dağıtım Transformatörü</t>
        </is>
      </c>
      <c>
        <v>DM-14/4b 45-71-M00543_45-71-M00543_2371345</v>
      </c>
      <c>
        <v>Şebeke Yenileme ve Kapasite Artışı Çalışması</v>
      </c>
      <c>
        <v>Dağıtım-AG</v>
      </c>
      <c>
        <v>Uzun</v>
      </c>
      <c>
        <v>Şebeke işletmecisi</v>
      </c>
      <c>
        <v>Bildirimli</v>
      </c>
      <c>
        <is>
          <t>20.07.2023 09:04:00</t>
        </is>
      </c>
      <c>
        <is>
          <t>20.07.2023 15:48:32</t>
        </is>
      </c>
      <c>
        <v>6.742222222</v>
      </c>
      <c>
        <v>0</v>
      </c>
      <c>
        <v>153</v>
      </c>
      <c>
        <v>0</v>
      </c>
      <c>
        <v>1</v>
      </c>
      <c>
        <v>0</v>
      </c>
      <c>
        <v>1</v>
      </c>
      <c>
        <v>0</v>
      </c>
      <c>
        <v>0</v>
      </c>
      <c>
        <v>0</v>
      </c>
      <c>
        <v>273.9517519974743</v>
      </c>
      <c>
        <v>0</v>
      </c>
      <c>
        <v>10.889456248732207</v>
      </c>
      <c>
        <v>0</v>
      </c>
      <c>
        <v>14.406669212195556</v>
      </c>
      <c>
        <v>0</v>
      </c>
      <c>
        <v>0</v>
      </c>
      <c>
        <v>299.247877458402</v>
      </c>
    </row>
    <row>
      <c>
        <v>2615575</v>
      </c>
      <c>
        <v>1</v>
      </c>
      <c>
        <is>
          <t>MANİSA</t>
        </is>
      </c>
      <c>
        <v>TURGUTLU</v>
      </c>
      <c>
        <is>
          <t>AG Fideri</t>
        </is>
      </c>
      <c>
        <v>TR-2/27 45-83-L00027__95715999_95715999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20.07.2023 19:41:44</t>
        </is>
      </c>
      <c>
        <is>
          <t>20.07.2023 21:09:08</t>
        </is>
      </c>
      <c>
        <v>1.456666666</v>
      </c>
      <c>
        <v>0</v>
      </c>
      <c>
        <v>269</v>
      </c>
      <c>
        <v>0</v>
      </c>
      <c>
        <v>0</v>
      </c>
      <c>
        <v>0</v>
      </c>
      <c>
        <v>17</v>
      </c>
      <c>
        <v>0</v>
      </c>
      <c>
        <v>0</v>
      </c>
      <c>
        <v>0</v>
      </c>
      <c>
        <v>68.71383890975568</v>
      </c>
      <c>
        <v>0</v>
      </c>
      <c>
        <v>0</v>
      </c>
      <c>
        <v>0</v>
      </c>
      <c>
        <v>16.574960057365686</v>
      </c>
      <c>
        <v>0</v>
      </c>
      <c>
        <v>0</v>
      </c>
      <c>
        <v>85.28879896712137</v>
      </c>
    </row>
    <row>
      <c>
        <v>2615718</v>
      </c>
      <c>
        <v>1</v>
      </c>
      <c>
        <is>
          <t>MANİSA</t>
        </is>
      </c>
      <c>
        <v>TURGUTLU</v>
      </c>
      <c>
        <is>
          <t>OG Fideri</t>
        </is>
      </c>
      <c>
        <v>IRLAMAZ KÖK 45-83-L00153_TR-2/73-A L01_72158525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20.07.2023 21:50:03</t>
        </is>
      </c>
      <c>
        <is>
          <t>20.07.2023 22:05:39</t>
        </is>
      </c>
      <c>
        <v>0.26</v>
      </c>
      <c>
        <v>17</v>
      </c>
      <c>
        <v>1770</v>
      </c>
      <c>
        <v>56</v>
      </c>
      <c>
        <v>194</v>
      </c>
      <c>
        <v>25</v>
      </c>
      <c>
        <v>187</v>
      </c>
      <c>
        <v>3</v>
      </c>
      <c>
        <v>0</v>
      </c>
      <c>
        <v>1.1514337572559306</v>
      </c>
      <c>
        <v>82.13247841893424</v>
      </c>
      <c>
        <v>50.953790717249056</v>
      </c>
      <c>
        <v>54.71793643352122</v>
      </c>
      <c>
        <v>34.29330438929235</v>
      </c>
      <c>
        <v>17.49393574278215</v>
      </c>
      <c>
        <v>3.73830943034448</v>
      </c>
      <c>
        <v>0</v>
      </c>
      <c>
        <v>244.48118888937947</v>
      </c>
    </row>
    <row>
      <c>
        <v>2615220</v>
      </c>
      <c>
        <v>1</v>
      </c>
      <c>
        <is>
          <t>İZMİR</t>
        </is>
      </c>
      <c>
        <v>MENDERES</v>
      </c>
      <c>
        <is>
          <t>Kullanıcı Bağlantı Hattı</t>
        </is>
      </c>
      <c>
        <v>GÖRECE M-356 35-22-M00356_955270361_955270361</v>
      </c>
      <c>
        <v>AG Branşman Yeraltı Kablo Arızası</v>
      </c>
      <c>
        <v>Dağıtım-AG</v>
      </c>
      <c>
        <v>Uzun</v>
      </c>
      <c>
        <v>Şebeke işletmecisi</v>
      </c>
      <c>
        <v>Bildirimsiz</v>
      </c>
      <c>
        <is>
          <t>20.07.2023 14:48:42</t>
        </is>
      </c>
      <c>
        <is>
          <t>20.07.2023 18:01:47</t>
        </is>
      </c>
      <c>
        <v>3.218055555</v>
      </c>
      <c>
        <v>0</v>
      </c>
      <c>
        <v>0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3.987923506413025</v>
      </c>
      <c>
        <v>0</v>
      </c>
      <c>
        <v>0</v>
      </c>
      <c>
        <v>3.987923506413025</v>
      </c>
    </row>
    <row>
      <c>
        <v>2614556</v>
      </c>
      <c>
        <v>1</v>
      </c>
      <c>
        <is>
          <t>MANİSA</t>
        </is>
      </c>
      <c>
        <v>SALİHLİ</v>
      </c>
      <c>
        <is>
          <t>Kullanıcı Bağlantı Hattı</t>
        </is>
      </c>
      <c>
        <v>TR-116 45-78-M00116_953263924_953263924</v>
      </c>
      <c>
        <v>AG Box / Sdk Abone Çıkış Sigorta Atığı</v>
      </c>
      <c>
        <v>Dağıtım-AG</v>
      </c>
      <c>
        <v>Uzun</v>
      </c>
      <c>
        <v>Şebeke işletmecisi</v>
      </c>
      <c>
        <v>Bildirimsiz</v>
      </c>
      <c>
        <is>
          <t>20.07.2023 01:13:55</t>
        </is>
      </c>
      <c>
        <is>
          <t>20.07.2023 01:46:45</t>
        </is>
      </c>
      <c>
        <v>0.547222222</v>
      </c>
      <c>
        <v>0</v>
      </c>
      <c>
        <v>7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1.0662821311165425</v>
      </c>
      <c>
        <v>0</v>
      </c>
      <c>
        <v>0</v>
      </c>
      <c>
        <v>0</v>
      </c>
      <c>
        <v>0.44242838216670005</v>
      </c>
      <c>
        <v>0</v>
      </c>
      <c>
        <v>0</v>
      </c>
      <c>
        <v>1.5087105132832426</v>
      </c>
    </row>
    <row>
      <c>
        <v>2615738</v>
      </c>
      <c>
        <v>1</v>
      </c>
      <c>
        <is>
          <t>İZMİR</t>
        </is>
      </c>
      <c>
        <v>SELÇUK</v>
      </c>
      <c>
        <is>
          <t>OG Fideri</t>
        </is>
      </c>
      <c>
        <v>BELEVİ İM 35-13-A00002_HatBaşıAyırıcı_73201692 L08_73201692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20.07.2023 21:22:07</t>
        </is>
      </c>
      <c>
        <is>
          <t>20.07.2023 23:28:39</t>
        </is>
      </c>
      <c>
        <v>2.108888888</v>
      </c>
      <c>
        <v>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13.77089968257821</v>
      </c>
      <c>
        <v>0</v>
      </c>
      <c>
        <v>0</v>
      </c>
      <c>
        <v>0</v>
      </c>
      <c>
        <v>0.6477969524725091</v>
      </c>
      <c>
        <v>0</v>
      </c>
      <c>
        <v>0</v>
      </c>
      <c>
        <v>0</v>
      </c>
      <c>
        <v>14.41869663505072</v>
      </c>
    </row>
    <row>
      <c>
        <v>2615028</v>
      </c>
      <c>
        <v>1</v>
      </c>
      <c>
        <is>
          <t>İZMİR</t>
        </is>
      </c>
      <c>
        <v>KİRAZ</v>
      </c>
      <c>
        <is>
          <t>AG Fideri</t>
        </is>
      </c>
      <c>
        <v>YAĞLAR AZMAK TARIMSAL SULAMA GRUBU 35-31-L00048_A_91002166_91002166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20.07.2023 12:36:29</t>
        </is>
      </c>
      <c>
        <is>
          <t>20.07.2023 13:25:14</t>
        </is>
      </c>
      <c>
        <v>0.8125</v>
      </c>
      <c>
        <v>0</v>
      </c>
      <c>
        <v>0</v>
      </c>
      <c>
        <v>0</v>
      </c>
      <c>
        <v>11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22.06109573252626</v>
      </c>
      <c>
        <v>0</v>
      </c>
      <c>
        <v>0</v>
      </c>
      <c>
        <v>0</v>
      </c>
      <c>
        <v>0</v>
      </c>
      <c>
        <v>22.06109573252626</v>
      </c>
    </row>
    <row>
      <c>
        <v>2614656</v>
      </c>
      <c>
        <v>1</v>
      </c>
      <c>
        <is>
          <t>MANİSA</t>
        </is>
      </c>
      <c>
        <v>KIRKAĞAÇ</v>
      </c>
      <c>
        <is>
          <t>KÖK</t>
        </is>
      </c>
      <c>
        <v>SAKARLI KÖK 45-76-M00046_HACET M04_72214505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20.07.2023 07:47:23</t>
        </is>
      </c>
      <c>
        <is>
          <t>20.07.2023 07:52:24</t>
        </is>
      </c>
      <c>
        <v>0.083611111</v>
      </c>
      <c>
        <v>2</v>
      </c>
      <c>
        <v>402</v>
      </c>
      <c>
        <v>6</v>
      </c>
      <c>
        <v>1</v>
      </c>
      <c>
        <v>3</v>
      </c>
      <c>
        <v>14</v>
      </c>
      <c>
        <v>0</v>
      </c>
      <c>
        <v>0</v>
      </c>
      <c>
        <v>0.1256712347992543</v>
      </c>
      <c>
        <v>2.7494792341712184</v>
      </c>
      <c>
        <v>7.7455014155527</v>
      </c>
      <c>
        <v>0.2226356392866667</v>
      </c>
      <c>
        <v>0.382634925068844</v>
      </c>
      <c>
        <v>0.24277916284970952</v>
      </c>
      <c>
        <v>0</v>
      </c>
      <c>
        <v>0</v>
      </c>
      <c>
        <v>11.468701611728394</v>
      </c>
    </row>
    <row>
      <c>
        <v>2615177</v>
      </c>
      <c>
        <v>1</v>
      </c>
      <c>
        <is>
          <t>İZMİR</t>
        </is>
      </c>
      <c>
        <v>FOÇA</v>
      </c>
      <c>
        <is>
          <t>Saha Dağıtım Kutusu (SDK)</t>
        </is>
      </c>
      <c>
        <v>FOÇA TR-46 35-23-L00046_42135219 f1b_42054548</v>
      </c>
      <c>
        <v>AG Box / Sdk Giriş Sigorta Atığı</v>
      </c>
      <c>
        <v>Dağıtım-AG</v>
      </c>
      <c>
        <v>Uzun</v>
      </c>
      <c>
        <v>Şebeke işletmecisi</v>
      </c>
      <c>
        <v>Bildirimsiz</v>
      </c>
      <c>
        <is>
          <t>20.07.2023 14:32:55</t>
        </is>
      </c>
      <c>
        <is>
          <t>20.07.2023 16:30:08</t>
        </is>
      </c>
      <c>
        <v>1.953611111</v>
      </c>
      <c>
        <v>0</v>
      </c>
      <c>
        <v>114</v>
      </c>
      <c>
        <v>0</v>
      </c>
      <c>
        <v>0</v>
      </c>
      <c>
        <v>0</v>
      </c>
      <c>
        <v>76</v>
      </c>
      <c>
        <v>0</v>
      </c>
      <c>
        <v>0</v>
      </c>
      <c>
        <v>0</v>
      </c>
      <c>
        <v>53.862490312934554</v>
      </c>
      <c>
        <v>0</v>
      </c>
      <c>
        <v>0</v>
      </c>
      <c>
        <v>0</v>
      </c>
      <c>
        <v>263.1701087352897</v>
      </c>
      <c>
        <v>0</v>
      </c>
      <c>
        <v>0</v>
      </c>
      <c>
        <v>317.03259904822426</v>
      </c>
    </row>
    <row>
      <c>
        <v>2615034</v>
      </c>
      <c>
        <v>1</v>
      </c>
      <c>
        <is>
          <t>İZMİR</t>
        </is>
      </c>
      <c>
        <v>KONAK</v>
      </c>
      <c>
        <is>
          <t>Saha Dağıtım Kutusu (SDK)</t>
        </is>
      </c>
      <c>
        <v>K-3 35-01-K00003_B B1_5860247</v>
      </c>
      <c>
        <v>AG Box / Sdk Giriş Sigorta Atığı</v>
      </c>
      <c>
        <v>Dağıtım-AG</v>
      </c>
      <c>
        <v>Uzun</v>
      </c>
      <c>
        <v>Şebeke işletmecisi</v>
      </c>
      <c>
        <v>Bildirimsiz</v>
      </c>
      <c>
        <is>
          <t>20.07.2023 12:45:04</t>
        </is>
      </c>
      <c>
        <is>
          <t>20.07.2023 16:44:09</t>
        </is>
      </c>
      <c>
        <v>3.984722222</v>
      </c>
      <c>
        <v>0</v>
      </c>
      <c>
        <v>12</v>
      </c>
      <c>
        <v>0</v>
      </c>
      <c>
        <v>0</v>
      </c>
      <c>
        <v>0</v>
      </c>
      <c>
        <v>32</v>
      </c>
      <c>
        <v>0</v>
      </c>
      <c>
        <v>0</v>
      </c>
      <c>
        <v>0</v>
      </c>
      <c>
        <v>15.348233264503953</v>
      </c>
      <c>
        <v>0</v>
      </c>
      <c>
        <v>0</v>
      </c>
      <c>
        <v>0</v>
      </c>
      <c>
        <v>500.98006309238514</v>
      </c>
      <c>
        <v>0</v>
      </c>
      <c>
        <v>0</v>
      </c>
      <c>
        <v>516.328296356889</v>
      </c>
    </row>
    <row>
      <c>
        <v>2615781</v>
      </c>
      <c>
        <v>1</v>
      </c>
      <c>
        <is>
          <t>İZMİR</t>
        </is>
      </c>
      <c>
        <v>ÇEŞME</v>
      </c>
      <c>
        <is>
          <t>Kullanıcı Bağlantı Hattı</t>
        </is>
      </c>
      <c>
        <v>L-13 35-18-L00013_950439943_950439943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20.07.2023 22:11:14</t>
        </is>
      </c>
      <c>
        <is>
          <t>20.07.2023 23:53:00</t>
        </is>
      </c>
      <c>
        <v>1.696111111</v>
      </c>
      <c>
        <v>0</v>
      </c>
      <c>
        <v>7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2.040306240494363</v>
      </c>
      <c>
        <v>0</v>
      </c>
      <c>
        <v>0</v>
      </c>
      <c>
        <v>0</v>
      </c>
      <c>
        <v>0</v>
      </c>
      <c>
        <v>0</v>
      </c>
      <c>
        <v>0</v>
      </c>
      <c>
        <v>2.040306240494363</v>
      </c>
    </row>
    <row>
      <c>
        <v>2615426</v>
      </c>
      <c>
        <v>1</v>
      </c>
      <c>
        <is>
          <t>MANİSA</t>
        </is>
      </c>
      <c>
        <v>YUNUSEMRE</v>
      </c>
      <c>
        <is>
          <t>OG Fideri</t>
        </is>
      </c>
      <c>
        <v>SİYEKLİ KÖK 45-71-M00185_HatBaşıAyırıcı_53134945 M05_53134945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20.07.2023 17:55:41</t>
        </is>
      </c>
      <c>
        <is>
          <t>20.07.2023 22:12:45</t>
        </is>
      </c>
      <c>
        <v>4.284444444</v>
      </c>
      <c>
        <v>2</v>
      </c>
      <c>
        <v>322</v>
      </c>
      <c>
        <v>0</v>
      </c>
      <c>
        <v>0</v>
      </c>
      <c>
        <v>0</v>
      </c>
      <c>
        <v>28</v>
      </c>
      <c>
        <v>0</v>
      </c>
      <c>
        <v>0</v>
      </c>
      <c>
        <v>2.3797362753700004</v>
      </c>
      <c>
        <v>142.6088584539817</v>
      </c>
      <c>
        <v>0</v>
      </c>
      <c>
        <v>0</v>
      </c>
      <c>
        <v>0</v>
      </c>
      <c>
        <v>31.430899816384102</v>
      </c>
      <c>
        <v>0</v>
      </c>
      <c>
        <v>0</v>
      </c>
      <c>
        <v>176.4194945457358</v>
      </c>
    </row>
    <row>
      <c>
        <v>2614799</v>
      </c>
      <c>
        <v>1</v>
      </c>
      <c>
        <is>
          <t>İZMİR</t>
        </is>
      </c>
      <c>
        <v>TİRE</v>
      </c>
      <c>
        <is>
          <t>Dağıtım Transformatörü</t>
        </is>
      </c>
      <c>
        <v>DM 1-2/5 35-29-L00062_35-29-L00062_72211166</v>
      </c>
      <c>
        <v>Şebeke Bakım Çalışması</v>
      </c>
      <c>
        <v>Dağıtım-AG</v>
      </c>
      <c>
        <v>Uzun</v>
      </c>
      <c>
        <v>Şebeke işletmecisi</v>
      </c>
      <c>
        <v>Bildirimli</v>
      </c>
      <c>
        <is>
          <t>20.07.2023 10:06:03</t>
        </is>
      </c>
      <c>
        <is>
          <t>20.07.2023 14:16:38</t>
        </is>
      </c>
      <c>
        <v>4.176388888</v>
      </c>
      <c>
        <v>0</v>
      </c>
      <c>
        <v>85</v>
      </c>
      <c>
        <v>0</v>
      </c>
      <c>
        <v>6</v>
      </c>
      <c>
        <v>0</v>
      </c>
      <c>
        <v>22</v>
      </c>
      <c>
        <v>0</v>
      </c>
      <c>
        <v>0</v>
      </c>
      <c>
        <v>0</v>
      </c>
      <c>
        <v>68.1315800358837</v>
      </c>
      <c>
        <v>0</v>
      </c>
      <c>
        <v>145.97203056843034</v>
      </c>
      <c>
        <v>0</v>
      </c>
      <c>
        <v>98.96108467585215</v>
      </c>
      <c>
        <v>0</v>
      </c>
      <c>
        <v>0</v>
      </c>
      <c>
        <v>313.0646952801662</v>
      </c>
    </row>
    <row>
      <c>
        <v>2615389</v>
      </c>
      <c>
        <v>1</v>
      </c>
      <c>
        <is>
          <t>İZMİR</t>
        </is>
      </c>
      <c>
        <v>URLA</v>
      </c>
      <c>
        <is>
          <t>Kullanıcı Bağlantı Hattı</t>
        </is>
      </c>
      <c>
        <v>GÜLBAHÇE TR-21 (TR-280) 35-19-L00280_956690914_956690914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20.07.2023 17:22:15</t>
        </is>
      </c>
      <c>
        <is>
          <t>20.07.2023 19:55:47</t>
        </is>
      </c>
      <c>
        <v>2.558888888</v>
      </c>
      <c>
        <v>0</v>
      </c>
      <c>
        <v>0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2.3353900576108937</v>
      </c>
      <c>
        <v>0</v>
      </c>
      <c>
        <v>0</v>
      </c>
      <c>
        <v>2.3353900576108937</v>
      </c>
    </row>
    <row>
      <c>
        <v>2614848</v>
      </c>
      <c>
        <v>1</v>
      </c>
      <c>
        <is>
          <t>MANİSA</t>
        </is>
      </c>
      <c>
        <v>AKHİSAR</v>
      </c>
      <c>
        <is>
          <t>Kullanıcı Bağlantı Hattı</t>
        </is>
      </c>
      <c>
        <v>BALLICA TR-3 45-72-L00549_95001236837_95001236837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20.07.2023 10:33:19</t>
        </is>
      </c>
      <c>
        <is>
          <t>20.07.2023 12:10:32</t>
        </is>
      </c>
      <c>
        <v>1.620277777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0.43123532208896276</v>
      </c>
      <c>
        <v>0</v>
      </c>
      <c>
        <v>0</v>
      </c>
      <c>
        <v>0</v>
      </c>
      <c>
        <v>0</v>
      </c>
      <c>
        <v>0.43123532208896276</v>
      </c>
    </row>
    <row>
      <c>
        <v>2615134</v>
      </c>
      <c>
        <v>1</v>
      </c>
      <c>
        <is>
          <t>İZMİR</t>
        </is>
      </c>
      <c>
        <v>DİKİLİ</v>
      </c>
      <c>
        <is>
          <t>Kullanıcı Bağlantı Hattı</t>
        </is>
      </c>
      <c>
        <v>TR-57 35-30-L00057_955315457_955315457</v>
      </c>
      <c>
        <v>AG Branşman Yeraltı Kablo Arızası</v>
      </c>
      <c>
        <v>Dağıtım-AG</v>
      </c>
      <c>
        <v>Uzun</v>
      </c>
      <c>
        <v>Şebeke işletmecisi</v>
      </c>
      <c>
        <v>Bildirimsiz</v>
      </c>
      <c>
        <is>
          <t>20.07.2023 14:12:26</t>
        </is>
      </c>
      <c>
        <is>
          <t>20.07.2023 19:08:15</t>
        </is>
      </c>
      <c>
        <v>4.930277777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</row>
    <row>
      <c>
        <v>2615383</v>
      </c>
      <c>
        <v>1</v>
      </c>
      <c>
        <is>
          <t>İZMİR</t>
        </is>
      </c>
      <c>
        <v>FOÇA</v>
      </c>
      <c>
        <is>
          <t>Saha Dağıtım Kutusu (SDK)</t>
        </is>
      </c>
      <c>
        <v>FOÇA TR-46 35-23-L00046_42135219 f4b_42054552</v>
      </c>
      <c>
        <v>AG Box / Sdk Giriş Sigorta Atığı</v>
      </c>
      <c>
        <v>Dağıtım-AG</v>
      </c>
      <c>
        <v>Uzun</v>
      </c>
      <c>
        <v>Şebeke işletmecisi</v>
      </c>
      <c>
        <v>Bildirimsiz</v>
      </c>
      <c>
        <is>
          <t>20.07.2023 17:24:28</t>
        </is>
      </c>
      <c>
        <is>
          <t>20.07.2023 19:35:58</t>
        </is>
      </c>
      <c>
        <v>2.191666666</v>
      </c>
      <c>
        <v>0</v>
      </c>
      <c>
        <v>97</v>
      </c>
      <c>
        <v>0</v>
      </c>
      <c>
        <v>0</v>
      </c>
      <c>
        <v>0</v>
      </c>
      <c>
        <v>51</v>
      </c>
      <c>
        <v>0</v>
      </c>
      <c>
        <v>0</v>
      </c>
      <c>
        <v>0</v>
      </c>
      <c>
        <v>50.64659300345379</v>
      </c>
      <c>
        <v>0</v>
      </c>
      <c>
        <v>0</v>
      </c>
      <c>
        <v>0</v>
      </c>
      <c>
        <v>211.60637491934622</v>
      </c>
      <c>
        <v>0</v>
      </c>
      <c>
        <v>0</v>
      </c>
      <c>
        <v>262.2529679228</v>
      </c>
    </row>
    <row>
      <c>
        <v>2615326</v>
      </c>
      <c>
        <v>1</v>
      </c>
      <c>
        <is>
          <t>İZMİR</t>
        </is>
      </c>
      <c>
        <v>MENEMEN</v>
      </c>
      <c>
        <is>
          <t>KÖK</t>
        </is>
      </c>
      <c>
        <v>KFC KÖK 35-28-M00534_ M01_2329272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20.07.2023 16:32:10</t>
        </is>
      </c>
      <c>
        <is>
          <t>20.07.2023 17:30:41</t>
        </is>
      </c>
      <c>
        <v>0.975277777</v>
      </c>
      <c>
        <v>12</v>
      </c>
      <c>
        <v>35</v>
      </c>
      <c>
        <v>5</v>
      </c>
      <c>
        <v>72</v>
      </c>
      <c>
        <v>15</v>
      </c>
      <c>
        <v>22</v>
      </c>
      <c>
        <v>2</v>
      </c>
      <c>
        <v>0</v>
      </c>
      <c>
        <v>5.421580458828928</v>
      </c>
      <c>
        <v>13.292328329250312</v>
      </c>
      <c>
        <v>6.998042827886296</v>
      </c>
      <c>
        <v>66.79091655488368</v>
      </c>
      <c>
        <v>351.7760512569307</v>
      </c>
      <c>
        <v>21.880113731519213</v>
      </c>
      <c>
        <v>682.9001127676046</v>
      </c>
      <c>
        <v>0</v>
      </c>
      <c>
        <v>1149.0591459269037</v>
      </c>
    </row>
    <row>
      <c>
        <v>2615635</v>
      </c>
      <c>
        <v>1</v>
      </c>
      <c>
        <is>
          <t>MANİSA</t>
        </is>
      </c>
      <c>
        <v>AKHİSAR</v>
      </c>
      <c>
        <is>
          <t>OG Fideri</t>
        </is>
      </c>
      <c>
        <v>TÜTENLİ TR-1 45-72-L00126_ H_61416201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20.07.2023 20:12:49</t>
        </is>
      </c>
      <c>
        <is>
          <t>20.07.2023 20:37:10</t>
        </is>
      </c>
      <c>
        <v>0.405833333</v>
      </c>
      <c>
        <v>0</v>
      </c>
      <c>
        <v>146</v>
      </c>
      <c>
        <v>0</v>
      </c>
      <c>
        <v>13</v>
      </c>
      <c>
        <v>0</v>
      </c>
      <c>
        <v>23</v>
      </c>
      <c>
        <v>0</v>
      </c>
      <c>
        <v>0</v>
      </c>
      <c>
        <v>0</v>
      </c>
      <c>
        <v>13.08736101831291</v>
      </c>
      <c>
        <v>0</v>
      </c>
      <c>
        <v>5.08143428285835</v>
      </c>
      <c>
        <v>0</v>
      </c>
      <c>
        <v>4.839882747122349</v>
      </c>
      <c>
        <v>0</v>
      </c>
      <c>
        <v>0</v>
      </c>
      <c>
        <v>23.008678048293607</v>
      </c>
    </row>
    <row>
      <c>
        <v>2614639</v>
      </c>
      <c>
        <v>1</v>
      </c>
      <c>
        <is>
          <t>İZMİR</t>
        </is>
      </c>
      <c>
        <v>BERGAMA</v>
      </c>
      <c>
        <is>
          <t>DM</t>
        </is>
      </c>
      <c>
        <v>TEKKEDERE DM 35-16-M00137_ZEYTİNDAĞ SULAMA M13_2118600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20.07.2023 07:25:32</t>
        </is>
      </c>
      <c>
        <is>
          <t>20.07.2023 07:32:19</t>
        </is>
      </c>
      <c>
        <v>0.113055555</v>
      </c>
      <c>
        <v>0</v>
      </c>
      <c>
        <v>0</v>
      </c>
      <c>
        <v>8</v>
      </c>
      <c>
        <v>34</v>
      </c>
      <c>
        <v>0</v>
      </c>
      <c>
        <v>1</v>
      </c>
      <c>
        <v>1</v>
      </c>
      <c>
        <v>0</v>
      </c>
      <c>
        <v>0</v>
      </c>
      <c>
        <v>0</v>
      </c>
      <c>
        <v>12.13188895322504</v>
      </c>
      <c>
        <v>6.022494447020989</v>
      </c>
      <c>
        <v>0</v>
      </c>
      <c>
        <v>0.16094329897921006</v>
      </c>
      <c>
        <v>7.914165442007353</v>
      </c>
      <c>
        <v>0</v>
      </c>
      <c>
        <v>26.22949214123259</v>
      </c>
    </row>
    <row>
      <c>
        <v>2614825</v>
      </c>
      <c>
        <v>1</v>
      </c>
      <c>
        <is>
          <t>İZMİR</t>
        </is>
      </c>
      <c>
        <v>DİKİLİ</v>
      </c>
      <c>
        <is>
          <t>Saha Dağıtım Kutusu (SDK)</t>
        </is>
      </c>
      <c>
        <v>TR-73 ( M-773) 35-30-M00773_A _43010883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20.07.2023 10:16:19</t>
        </is>
      </c>
      <c>
        <is>
          <t>20.07.2023 10:47:24</t>
        </is>
      </c>
      <c>
        <v>0.518055555</v>
      </c>
      <c>
        <v>0</v>
      </c>
      <c>
        <v>53</v>
      </c>
      <c>
        <v>0</v>
      </c>
      <c>
        <v>0</v>
      </c>
      <c>
        <v>0</v>
      </c>
      <c>
        <v>11</v>
      </c>
      <c>
        <v>0</v>
      </c>
      <c>
        <v>0</v>
      </c>
      <c>
        <v>0</v>
      </c>
      <c>
        <v>4.76471452960826</v>
      </c>
      <c>
        <v>0</v>
      </c>
      <c>
        <v>0</v>
      </c>
      <c>
        <v>0</v>
      </c>
      <c>
        <v>3.455705015211595</v>
      </c>
      <c>
        <v>0</v>
      </c>
      <c>
        <v>0</v>
      </c>
      <c>
        <v>8.220419544819855</v>
      </c>
    </row>
    <row>
      <c>
        <v>2615489</v>
      </c>
      <c>
        <v>1</v>
      </c>
      <c>
        <is>
          <t>İZMİR</t>
        </is>
      </c>
      <c>
        <v>GAZİEMİR</v>
      </c>
      <c>
        <is>
          <t>Dağıtım Transformatörü</t>
        </is>
      </c>
      <c>
        <v>K-3021 35-08-K03021_35-08-K03021_42553548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20.07.2023 18:55:30</t>
        </is>
      </c>
      <c>
        <is>
          <t>20.07.2023 21:09:39</t>
        </is>
      </c>
      <c>
        <v>2.235833333</v>
      </c>
      <c>
        <v>0</v>
      </c>
      <c>
        <v>364</v>
      </c>
      <c>
        <v>0</v>
      </c>
      <c>
        <v>0</v>
      </c>
      <c>
        <v>0</v>
      </c>
      <c>
        <v>19</v>
      </c>
      <c>
        <v>0</v>
      </c>
      <c>
        <v>0</v>
      </c>
      <c>
        <v>0</v>
      </c>
      <c>
        <v>254.6054094820567</v>
      </c>
      <c>
        <v>0</v>
      </c>
      <c>
        <v>0</v>
      </c>
      <c>
        <v>0</v>
      </c>
      <c>
        <v>128.00182795257683</v>
      </c>
      <c>
        <v>0</v>
      </c>
      <c>
        <v>0</v>
      </c>
      <c>
        <v>382.60723743463353</v>
      </c>
    </row>
    <row>
      <c>
        <v>2615466</v>
      </c>
      <c>
        <v>1</v>
      </c>
      <c>
        <is>
          <t>MANİSA</t>
        </is>
      </c>
      <c>
        <v>KULA</v>
      </c>
      <c>
        <is>
          <t>OG Fideri</t>
        </is>
      </c>
      <c>
        <v>AHMETLİ DM 45-77-M00187_HatBaşıAyırıcı_80386657 M08_80386657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20.07.2023 18:33:40</t>
        </is>
      </c>
      <c>
        <is>
          <t>20.07.2023 18:40:09</t>
        </is>
      </c>
      <c>
        <v>0.108055555</v>
      </c>
      <c>
        <v>3</v>
      </c>
      <c>
        <v>441</v>
      </c>
      <c>
        <v>38</v>
      </c>
      <c>
        <v>49</v>
      </c>
      <c>
        <v>9</v>
      </c>
      <c>
        <v>29</v>
      </c>
      <c>
        <v>2</v>
      </c>
      <c>
        <v>0</v>
      </c>
      <c>
        <v>0.08585958143166667</v>
      </c>
      <c>
        <v>6.8682640055382675</v>
      </c>
      <c>
        <v>20.728577861191518</v>
      </c>
      <c>
        <v>7.842703898324</v>
      </c>
      <c>
        <v>1.0549858043970917</v>
      </c>
      <c>
        <v>2.985646845541904</v>
      </c>
      <c>
        <v>18.369121227369998</v>
      </c>
      <c>
        <v>0</v>
      </c>
      <c>
        <v>57.93515922379446</v>
      </c>
    </row>
    <row>
      <c>
        <v>2614802</v>
      </c>
      <c>
        <v>1</v>
      </c>
      <c>
        <is>
          <t>İZMİR</t>
        </is>
      </c>
      <c>
        <v>URLA</v>
      </c>
      <c>
        <is>
          <t>Dağıtım Transformatörü</t>
        </is>
      </c>
      <c>
        <v>GÜLBAHÇE TR-4 35-19-L00144_35-19-L00144_2350399</v>
      </c>
      <c>
        <v>Şebeke Yenileme ve Kapasite Artışı Çalışması</v>
      </c>
      <c>
        <v>Dağıtım-AG</v>
      </c>
      <c>
        <v>Uzun</v>
      </c>
      <c>
        <v>Şebeke işletmecisi</v>
      </c>
      <c>
        <v>Bildirimli</v>
      </c>
      <c>
        <is>
          <t>20.07.2023 10:06:46</t>
        </is>
      </c>
      <c>
        <is>
          <t>20.07.2023 16:54:28</t>
        </is>
      </c>
      <c>
        <v>6.795</v>
      </c>
      <c>
        <v>0</v>
      </c>
      <c>
        <v>280</v>
      </c>
      <c>
        <v>0</v>
      </c>
      <c>
        <v>2</v>
      </c>
      <c>
        <v>0</v>
      </c>
      <c>
        <v>31</v>
      </c>
      <c>
        <v>0</v>
      </c>
      <c>
        <v>0</v>
      </c>
      <c>
        <v>0</v>
      </c>
      <c>
        <v>487.95238933312186</v>
      </c>
      <c>
        <v>0</v>
      </c>
      <c>
        <v>1.4269785352876605</v>
      </c>
      <c>
        <v>0</v>
      </c>
      <c>
        <v>187.49815511616666</v>
      </c>
      <c>
        <v>0</v>
      </c>
      <c>
        <v>0</v>
      </c>
      <c>
        <v>676.8775229845762</v>
      </c>
    </row>
    <row>
      <c>
        <v>2615472</v>
      </c>
      <c>
        <v>1</v>
      </c>
      <c>
        <is>
          <t>İZMİR</t>
        </is>
      </c>
      <c>
        <v>ÇEŞME</v>
      </c>
      <c>
        <is>
          <t>KÖK</t>
        </is>
      </c>
      <c>
        <v>L-105 35-18-L00105_OVACIK KÖYÜ AZMAK MEVKİ L03_2095908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20.07.2023 18:38:13</t>
        </is>
      </c>
      <c>
        <is>
          <t>20.07.2023 20:41:13</t>
        </is>
      </c>
      <c>
        <v>2.05</v>
      </c>
      <c>
        <v>2</v>
      </c>
      <c>
        <v>129</v>
      </c>
      <c>
        <v>1</v>
      </c>
      <c>
        <v>193</v>
      </c>
      <c>
        <v>1</v>
      </c>
      <c>
        <v>47</v>
      </c>
      <c>
        <v>0</v>
      </c>
      <c>
        <v>0</v>
      </c>
      <c>
        <v>100.18858483646284</v>
      </c>
      <c>
        <v>127.67856548338959</v>
      </c>
      <c>
        <v>3.3057997191463304</v>
      </c>
      <c>
        <v>295.1599983049819</v>
      </c>
      <c>
        <v>57.45102945407701</v>
      </c>
      <c>
        <v>279.38102432530843</v>
      </c>
      <c>
        <v>0</v>
      </c>
      <c>
        <v>0</v>
      </c>
      <c>
        <v>863.1650021233661</v>
      </c>
    </row>
    <row>
      <c>
        <v>2614633</v>
      </c>
      <c>
        <v>1</v>
      </c>
      <c>
        <is>
          <t>MANİSA</t>
        </is>
      </c>
      <c>
        <v>SELENDİ</v>
      </c>
      <c>
        <is>
          <t>KÖK</t>
        </is>
      </c>
      <c>
        <v>OKLUİSA KÖK 45-81-M00046_CINAN GRUP M04_71994401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20.07.2023 07:19:41</t>
        </is>
      </c>
      <c>
        <is>
          <t>20.07.2023 07:45:24</t>
        </is>
      </c>
      <c>
        <v>0.428611111</v>
      </c>
      <c>
        <v>3</v>
      </c>
      <c>
        <v>291</v>
      </c>
      <c>
        <v>4</v>
      </c>
      <c>
        <v>37</v>
      </c>
      <c>
        <v>3</v>
      </c>
      <c>
        <v>14</v>
      </c>
      <c>
        <v>0</v>
      </c>
      <c>
        <v>0</v>
      </c>
      <c>
        <v>0.19793042605166666</v>
      </c>
      <c>
        <v>16.35276875467914</v>
      </c>
      <c>
        <v>2.9275637130878724</v>
      </c>
      <c>
        <v>14.469135863309283</v>
      </c>
      <c>
        <v>6.07548218638247</v>
      </c>
      <c>
        <v>3.0299056763646486</v>
      </c>
      <c>
        <v>0</v>
      </c>
      <c>
        <v>0</v>
      </c>
      <c>
        <v>43.052786619875086</v>
      </c>
    </row>
    <row>
      <c>
        <v>2615320</v>
      </c>
      <c>
        <v>1</v>
      </c>
      <c>
        <is>
          <t>İZMİR</t>
        </is>
      </c>
      <c>
        <v>BAYINDIR</v>
      </c>
      <c>
        <is>
          <t>AG Fideri</t>
        </is>
      </c>
      <c>
        <v>ÇIRPI TR-1-2/3 35-20-M00008__93906180_93906180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20.07.2023 16:06:52</t>
        </is>
      </c>
      <c>
        <is>
          <t>20.07.2023 19:29:23</t>
        </is>
      </c>
      <c>
        <v>3.375277777</v>
      </c>
      <c>
        <v>0</v>
      </c>
      <c>
        <v>26</v>
      </c>
      <c>
        <v>0</v>
      </c>
      <c>
        <v>5</v>
      </c>
      <c>
        <v>0</v>
      </c>
      <c>
        <v>4</v>
      </c>
      <c>
        <v>0</v>
      </c>
      <c>
        <v>0</v>
      </c>
      <c>
        <v>0</v>
      </c>
      <c>
        <v>20.430641049323018</v>
      </c>
      <c>
        <v>0</v>
      </c>
      <c>
        <v>84.95368571368876</v>
      </c>
      <c>
        <v>0</v>
      </c>
      <c>
        <v>4.056069441614983</v>
      </c>
      <c>
        <v>0</v>
      </c>
      <c>
        <v>0</v>
      </c>
      <c>
        <v>109.44039620462675</v>
      </c>
    </row>
    <row>
      <c>
        <v>2614679</v>
      </c>
      <c>
        <v>1</v>
      </c>
      <c>
        <is>
          <t>MANİSA</t>
        </is>
      </c>
      <c>
        <v>ALAŞEHİR</v>
      </c>
      <c>
        <is>
          <t>DM</t>
        </is>
      </c>
      <c>
        <v>DM-12/TR-1 45-73-M00067_ÜNİVERSİTE BAKLACI M01_65918041</v>
      </c>
      <c>
        <v>Şebeke Bakım Çalışması</v>
      </c>
      <c>
        <v>Dağıtım-OG</v>
      </c>
      <c>
        <v>Uzun</v>
      </c>
      <c>
        <v>Şebeke işletmecisi</v>
      </c>
      <c>
        <v>Bildirimli</v>
      </c>
      <c>
        <is>
          <t>20.07.2023 08:31:44</t>
        </is>
      </c>
      <c>
        <is>
          <t>20.07.2023 10:23:07</t>
        </is>
      </c>
      <c>
        <v>1.856388888</v>
      </c>
      <c>
        <v>1</v>
      </c>
      <c>
        <v>373</v>
      </c>
      <c>
        <v>5</v>
      </c>
      <c>
        <v>31</v>
      </c>
      <c>
        <v>9</v>
      </c>
      <c>
        <v>28</v>
      </c>
      <c>
        <v>0</v>
      </c>
      <c>
        <v>0</v>
      </c>
      <c>
        <v>0.1336452757998353</v>
      </c>
      <c>
        <v>133.22191724098985</v>
      </c>
      <c>
        <v>17.478623294320965</v>
      </c>
      <c>
        <v>139.6512517476734</v>
      </c>
      <c>
        <v>654.5271739234394</v>
      </c>
      <c>
        <v>219.02918934184953</v>
      </c>
      <c>
        <v>0</v>
      </c>
      <c>
        <v>0</v>
      </c>
      <c>
        <v>1164.0418008240729</v>
      </c>
    </row>
    <row>
      <c>
        <v>2615117</v>
      </c>
      <c>
        <v>1</v>
      </c>
      <c>
        <is>
          <t>MANİSA</t>
        </is>
      </c>
      <c>
        <v>AHMETLİ</v>
      </c>
      <c>
        <is>
          <t>OG Fideri</t>
        </is>
      </c>
      <c>
        <v>AHMETLİ TR-11 45-84-L00011_TR-37 L02_72144945</v>
      </c>
      <c>
        <v>Üçüncü Şahısların Vermiş Olduğu Hasarlar</v>
      </c>
      <c>
        <v>Dağıtım-OG</v>
      </c>
      <c>
        <v>Uzun</v>
      </c>
      <c>
        <v>Dışsal</v>
      </c>
      <c>
        <v>Bildirimsiz</v>
      </c>
      <c>
        <is>
          <t>20.07.2023 14:05:13</t>
        </is>
      </c>
      <c>
        <is>
          <t>20.07.2023 16:50:48</t>
        </is>
      </c>
      <c>
        <v>2.759722222</v>
      </c>
      <c>
        <v>1</v>
      </c>
      <c>
        <v>479</v>
      </c>
      <c>
        <v>5</v>
      </c>
      <c>
        <v>31</v>
      </c>
      <c>
        <v>2</v>
      </c>
      <c>
        <v>28</v>
      </c>
      <c>
        <v>0</v>
      </c>
      <c>
        <v>0</v>
      </c>
      <c>
        <v>6.408762409020553</v>
      </c>
      <c>
        <v>251.4674982956151</v>
      </c>
      <c>
        <v>124.28801447006164</v>
      </c>
      <c>
        <v>244.03461002594844</v>
      </c>
      <c>
        <v>30.07589397533055</v>
      </c>
      <c>
        <v>84.21184011146103</v>
      </c>
      <c>
        <v>0</v>
      </c>
      <c>
        <v>0</v>
      </c>
      <c>
        <v>740.4866192874373</v>
      </c>
    </row>
    <row>
      <c>
        <v>2615366</v>
      </c>
      <c>
        <v>1</v>
      </c>
      <c>
        <is>
          <t>MANİSA</t>
        </is>
      </c>
      <c>
        <v>TURGUTLU</v>
      </c>
      <c>
        <is>
          <t>Saha Dağıtım Kutusu (SDK)</t>
        </is>
      </c>
      <c>
        <v>TR-2/76 45-83-M00774_B B01_65621880</v>
      </c>
      <c>
        <v>AG Box / Sdk Giriş Sigorta Atığı</v>
      </c>
      <c>
        <v>Dağıtım-AG</v>
      </c>
      <c>
        <v>Uzun</v>
      </c>
      <c>
        <v>Şebeke işletmecisi</v>
      </c>
      <c>
        <v>Bildirimsiz</v>
      </c>
      <c>
        <is>
          <t>20.07.2023 16:58:04</t>
        </is>
      </c>
      <c>
        <is>
          <t>20.07.2023 19:48:43</t>
        </is>
      </c>
      <c>
        <v>2.844166666</v>
      </c>
      <c>
        <v>0</v>
      </c>
      <c>
        <v>0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1.4370869288828831</v>
      </c>
      <c>
        <v>0</v>
      </c>
      <c>
        <v>0</v>
      </c>
      <c>
        <v>1.4370869288828831</v>
      </c>
    </row>
    <row>
      <c>
        <v>2615509</v>
      </c>
      <c>
        <v>2</v>
      </c>
      <c>
        <is>
          <t>İZMİR</t>
        </is>
      </c>
      <c>
        <v>TORBALI</v>
      </c>
      <c>
        <is>
          <t>Dağıtım Transformatörü</t>
        </is>
      </c>
      <c>
        <v>KUŞÇUBURUN-2 35-26-M00537_35-26-M00537_2359408</v>
      </c>
      <c>
        <v>AG Tel Kopuğu</v>
      </c>
      <c>
        <v>Dağıtım-AG</v>
      </c>
      <c>
        <v>Uzun</v>
      </c>
      <c>
        <v>Şebeke işletmecisi</v>
      </c>
      <c>
        <v>Bildirimsiz</v>
      </c>
      <c>
        <is>
          <t>20.07.2023 20:53:24</t>
        </is>
      </c>
      <c>
        <is>
          <t>20.07.2023 21:43:34</t>
        </is>
      </c>
      <c>
        <v>0.836111111</v>
      </c>
      <c>
        <v>0</v>
      </c>
      <c>
        <v>213</v>
      </c>
      <c>
        <v>0</v>
      </c>
      <c>
        <v>3</v>
      </c>
      <c>
        <v>0</v>
      </c>
      <c>
        <v>17</v>
      </c>
      <c>
        <v>0</v>
      </c>
      <c>
        <v>0</v>
      </c>
      <c>
        <v>0</v>
      </c>
      <c>
        <v>43.84865976145623</v>
      </c>
      <c>
        <v>0</v>
      </c>
      <c>
        <v>2.89034742367812</v>
      </c>
      <c>
        <v>0</v>
      </c>
      <c>
        <v>14.481901001841758</v>
      </c>
      <c>
        <v>0</v>
      </c>
      <c>
        <v>0</v>
      </c>
      <c>
        <v>61.22090818697611</v>
      </c>
    </row>
    <row>
      <c>
        <v>2615798</v>
      </c>
      <c>
        <v>1</v>
      </c>
      <c>
        <is>
          <t>MANİSA</t>
        </is>
      </c>
      <c>
        <v>ALAŞEHİR</v>
      </c>
      <c>
        <is>
          <t>Dağıtım Transformatörü</t>
        </is>
      </c>
      <c>
        <v>BELENYAKA TR-5 45-73-M00698_45-73-M00698_2353694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20.07.2023 22:49:33</t>
        </is>
      </c>
      <c>
        <is>
          <t>21.07.2023 00:25:42</t>
        </is>
      </c>
      <c>
        <v>1.6025</v>
      </c>
      <c>
        <v>0</v>
      </c>
      <c>
        <v>34</v>
      </c>
      <c>
        <v>0</v>
      </c>
      <c>
        <v>17</v>
      </c>
      <c>
        <v>0</v>
      </c>
      <c>
        <v>4</v>
      </c>
      <c>
        <v>0</v>
      </c>
      <c>
        <v>0</v>
      </c>
      <c>
        <v>0</v>
      </c>
      <c>
        <v>20.506714690618416</v>
      </c>
      <c>
        <v>0</v>
      </c>
      <c>
        <v>27.729457587528707</v>
      </c>
      <c>
        <v>0</v>
      </c>
      <c>
        <v>5.89416215892849</v>
      </c>
      <c>
        <v>0</v>
      </c>
      <c>
        <v>0</v>
      </c>
      <c>
        <v>54.13033443707561</v>
      </c>
    </row>
    <row>
      <c>
        <v>2615257</v>
      </c>
      <c>
        <v>1</v>
      </c>
      <c>
        <is>
          <t>MANİSA</t>
        </is>
      </c>
      <c>
        <v>ALAŞEHİR</v>
      </c>
      <c>
        <is>
          <t>Kullanıcı Bağlantı Hattı</t>
        </is>
      </c>
      <c>
        <v>KEMALİYE TR-2 TARIMSAL SULAMA 45-73-M00978_945661997_945661997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20.07.2023 15:27:35</t>
        </is>
      </c>
      <c>
        <is>
          <t>20.07.2023 17:03:05</t>
        </is>
      </c>
      <c>
        <v>1.591666666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4.15562094456076</v>
      </c>
      <c>
        <v>0</v>
      </c>
      <c>
        <v>0</v>
      </c>
      <c>
        <v>0</v>
      </c>
      <c>
        <v>0</v>
      </c>
      <c>
        <v>4.15562094456076</v>
      </c>
    </row>
    <row>
      <c>
        <v>2615409</v>
      </c>
      <c>
        <v>1</v>
      </c>
      <c>
        <is>
          <t>İZMİR</t>
        </is>
      </c>
      <c>
        <v>KARABAĞLAR</v>
      </c>
      <c>
        <is>
          <t>Kullanıcı Bağlantı Hattı</t>
        </is>
      </c>
      <c>
        <v>K-4269 35-01-K04269_911862390_911862390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20.07.2023 17:38:37</t>
        </is>
      </c>
      <c>
        <is>
          <t>20.07.2023 20:17:05</t>
        </is>
      </c>
      <c>
        <v>2.641111111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0.47255900345582913</v>
      </c>
      <c>
        <v>0</v>
      </c>
      <c>
        <v>0</v>
      </c>
      <c>
        <v>0</v>
      </c>
      <c>
        <v>0</v>
      </c>
      <c>
        <v>0</v>
      </c>
      <c>
        <v>0</v>
      </c>
      <c>
        <v>0.47255900345582913</v>
      </c>
    </row>
    <row>
      <c>
        <v>2615386</v>
      </c>
      <c>
        <v>1</v>
      </c>
      <c>
        <is>
          <t>İZMİR</t>
        </is>
      </c>
      <c>
        <v>BERGAMA</v>
      </c>
      <c>
        <is>
          <t>DM</t>
        </is>
      </c>
      <c>
        <v>KIRCALAR DM 35-16-M00261_SARICAOĞLU ENH GRUBU M05_72041793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20.07.2023 17:26:19</t>
        </is>
      </c>
      <c>
        <is>
          <t>20.07.2023 17:33:52</t>
        </is>
      </c>
      <c>
        <v>0.125833333</v>
      </c>
      <c>
        <v>0</v>
      </c>
      <c>
        <v>138</v>
      </c>
      <c>
        <v>0</v>
      </c>
      <c>
        <v>0</v>
      </c>
      <c>
        <v>1</v>
      </c>
      <c>
        <v>7</v>
      </c>
      <c>
        <v>0</v>
      </c>
      <c>
        <v>0</v>
      </c>
      <c>
        <v>0</v>
      </c>
      <c>
        <v>1.4009533638811702</v>
      </c>
      <c>
        <v>0</v>
      </c>
      <c>
        <v>0</v>
      </c>
      <c>
        <v>0.29648117211605474</v>
      </c>
      <c>
        <v>0.11077816826459541</v>
      </c>
      <c>
        <v>0</v>
      </c>
      <c>
        <v>0</v>
      </c>
      <c>
        <v>1.8082127042618203</v>
      </c>
    </row>
    <row>
      <c>
        <v>2614888</v>
      </c>
      <c>
        <v>1</v>
      </c>
      <c>
        <is>
          <t>İZMİR</t>
        </is>
      </c>
      <c>
        <v>KEMALPAŞA</v>
      </c>
      <c>
        <is>
          <t>DM</t>
        </is>
      </c>
      <c>
        <v>ULUCAK DM 35-27-M00792_ULUCAK ŞEHİR M04_2310310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20.07.2023 10:48:00</t>
        </is>
      </c>
      <c>
        <is>
          <t>20.07.2023 12:27:12</t>
        </is>
      </c>
      <c>
        <v>1.653333333</v>
      </c>
      <c>
        <v>1</v>
      </c>
      <c>
        <v>2030</v>
      </c>
      <c>
        <v>0</v>
      </c>
      <c>
        <v>4</v>
      </c>
      <c>
        <v>2</v>
      </c>
      <c>
        <v>226</v>
      </c>
      <c>
        <v>0</v>
      </c>
      <c>
        <v>2</v>
      </c>
      <c>
        <v>34.779705220837904</v>
      </c>
      <c>
        <v>730.2595064614666</v>
      </c>
      <c>
        <v>0</v>
      </c>
      <c>
        <v>2.3031689064033</v>
      </c>
      <c>
        <v>25.17574782050304</v>
      </c>
      <c>
        <v>510.38520667625653</v>
      </c>
      <c>
        <v>0</v>
      </c>
      <c>
        <v>17.859428094407857</v>
      </c>
      <c>
        <v>1320.762763179875</v>
      </c>
    </row>
    <row>
      <c>
        <v>2615031</v>
      </c>
      <c>
        <v>1</v>
      </c>
      <c>
        <is>
          <t>İZMİR</t>
        </is>
      </c>
      <c>
        <v>ÇEŞME</v>
      </c>
      <c>
        <is>
          <t>OG Fideri</t>
        </is>
      </c>
      <c>
        <v>L-294 35-18-L00294_DAĞITIM TRAFO L-294 L01_72061813</v>
      </c>
      <c>
        <v>OG Ayırıcı Arızası</v>
      </c>
      <c>
        <v>Dağıtım-OG</v>
      </c>
      <c>
        <v>Uzun</v>
      </c>
      <c>
        <v>Şebeke işletmecisi</v>
      </c>
      <c>
        <v>Bildirimsiz</v>
      </c>
      <c>
        <is>
          <t>20.07.2023 12:39:49</t>
        </is>
      </c>
      <c>
        <is>
          <t>20.07.2023 14:32:17</t>
        </is>
      </c>
      <c>
        <v>1.874444444</v>
      </c>
      <c>
        <v>0</v>
      </c>
      <c>
        <v>16</v>
      </c>
      <c>
        <v>0</v>
      </c>
      <c>
        <v>0</v>
      </c>
      <c>
        <v>0</v>
      </c>
      <c>
        <v>8</v>
      </c>
      <c>
        <v>0</v>
      </c>
      <c>
        <v>0</v>
      </c>
      <c>
        <v>0</v>
      </c>
      <c>
        <v>32.6237960351613</v>
      </c>
      <c>
        <v>0</v>
      </c>
      <c>
        <v>0</v>
      </c>
      <c>
        <v>0</v>
      </c>
      <c>
        <v>158.38386219779153</v>
      </c>
      <c>
        <v>0</v>
      </c>
      <c>
        <v>0</v>
      </c>
      <c>
        <v>191.00765823295282</v>
      </c>
    </row>
    <row>
      <c>
        <v>2615217</v>
      </c>
      <c>
        <v>1</v>
      </c>
      <c>
        <is>
          <t>İZMİR</t>
        </is>
      </c>
      <c>
        <v>MENEMEN</v>
      </c>
      <c>
        <is>
          <t>AG Fideri</t>
        </is>
      </c>
      <c>
        <v>MENEMEN TR-67 35-28-L00067_A_56357286_56357286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20.07.2023 15:00:20</t>
        </is>
      </c>
      <c>
        <is>
          <t>20.07.2023 15:49:09</t>
        </is>
      </c>
      <c>
        <v>0.813611111</v>
      </c>
      <c>
        <v>0</v>
      </c>
      <c>
        <v>224</v>
      </c>
      <c>
        <v>0</v>
      </c>
      <c>
        <v>0</v>
      </c>
      <c>
        <v>0</v>
      </c>
      <c>
        <v>13</v>
      </c>
      <c>
        <v>0</v>
      </c>
      <c>
        <v>0</v>
      </c>
      <c>
        <v>0</v>
      </c>
      <c>
        <v>37.568150735190564</v>
      </c>
      <c>
        <v>0</v>
      </c>
      <c>
        <v>0</v>
      </c>
      <c>
        <v>0</v>
      </c>
      <c>
        <v>14.207884322199867</v>
      </c>
      <c>
        <v>0</v>
      </c>
      <c>
        <v>0</v>
      </c>
      <c>
        <v>51.77603505739043</v>
      </c>
    </row>
    <row>
      <c>
        <v>2615572</v>
      </c>
      <c>
        <v>1</v>
      </c>
      <c>
        <is>
          <t>İZMİR</t>
        </is>
      </c>
      <c>
        <v>ÖDEMİŞ</v>
      </c>
      <c>
        <is>
          <t>AG Fideri</t>
        </is>
      </c>
      <c>
        <v>YENİKÖY YÖRÜKLER MAH. TR-5 35-15-L00505_A_91437529_91437529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20.07.2023 19:43:03</t>
        </is>
      </c>
      <c>
        <is>
          <t>20.07.2023 21:29:00</t>
        </is>
      </c>
      <c>
        <v>1.765833333</v>
      </c>
      <c>
        <v>0</v>
      </c>
      <c>
        <v>5</v>
      </c>
      <c>
        <v>0</v>
      </c>
      <c>
        <v>8</v>
      </c>
      <c>
        <v>0</v>
      </c>
      <c>
        <v>3</v>
      </c>
      <c>
        <v>0</v>
      </c>
      <c>
        <v>0</v>
      </c>
      <c>
        <v>0</v>
      </c>
      <c>
        <v>2.318050812760737</v>
      </c>
      <c>
        <v>0</v>
      </c>
      <c>
        <v>92.27354458530009</v>
      </c>
      <c>
        <v>0</v>
      </c>
      <c>
        <v>2.942776048558934</v>
      </c>
      <c>
        <v>0</v>
      </c>
      <c>
        <v>0</v>
      </c>
      <c>
        <v>97.53437144661976</v>
      </c>
    </row>
    <row>
      <c>
        <v>2614908</v>
      </c>
      <c>
        <v>1</v>
      </c>
      <c>
        <is>
          <t>İZMİR</t>
        </is>
      </c>
      <c>
        <v>KARŞIYAKA</v>
      </c>
      <c>
        <is>
          <t>Dağıtım Transformatörü</t>
        </is>
      </c>
      <c>
        <v>K-2578 35-04-K02578_35-04-K02578_2375618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20.07.2023 11:14:40</t>
        </is>
      </c>
      <c>
        <is>
          <t>20.07.2023 11:33:40</t>
        </is>
      </c>
      <c>
        <v>0.316666666</v>
      </c>
      <c>
        <v>0</v>
      </c>
      <c>
        <v>386</v>
      </c>
      <c>
        <v>0</v>
      </c>
      <c>
        <v>0</v>
      </c>
      <c>
        <v>0</v>
      </c>
      <c>
        <v>41</v>
      </c>
      <c>
        <v>0</v>
      </c>
      <c>
        <v>0</v>
      </c>
      <c>
        <v>0</v>
      </c>
      <c>
        <v>34.55714966827336</v>
      </c>
      <c>
        <v>0</v>
      </c>
      <c>
        <v>0</v>
      </c>
      <c>
        <v>0</v>
      </c>
      <c>
        <v>13.038305990215996</v>
      </c>
      <c>
        <v>0</v>
      </c>
      <c>
        <v>0</v>
      </c>
      <c>
        <v>47.59545565848936</v>
      </c>
    </row>
    <row>
      <c>
        <v>2615486</v>
      </c>
      <c>
        <v>1</v>
      </c>
      <c>
        <is>
          <t>İZMİR</t>
        </is>
      </c>
      <c>
        <v>ÇEŞME</v>
      </c>
      <c>
        <is>
          <t>AG Fideri</t>
        </is>
      </c>
      <c>
        <v>L-197/1 35-18-L00629_A_77678209_77678209</v>
      </c>
      <c>
        <v>AG Pano Faz Sigorta Atığı</v>
      </c>
      <c>
        <v>Dağıtım-AG</v>
      </c>
      <c>
        <v>Uzun</v>
      </c>
      <c>
        <v>Şebeke işletmecisi</v>
      </c>
      <c>
        <v>Bildirimsiz</v>
      </c>
      <c>
        <is>
          <t>20.07.2023 18:52:51</t>
        </is>
      </c>
      <c>
        <is>
          <t>20.07.2023 22:57:41</t>
        </is>
      </c>
      <c>
        <v>4.080555555</v>
      </c>
      <c>
        <v>0</v>
      </c>
      <c>
        <v>0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6.4976497295461115</v>
      </c>
      <c>
        <v>0</v>
      </c>
      <c>
        <v>0</v>
      </c>
      <c>
        <v>6.4976497295461115</v>
      </c>
    </row>
    <row>
      <c>
        <v>2615426</v>
      </c>
      <c>
        <v>2</v>
      </c>
      <c>
        <is>
          <t>MANİSA</t>
        </is>
      </c>
      <c>
        <v>YUNUSEMRE</v>
      </c>
      <c>
        <is>
          <t>KÖK</t>
        </is>
      </c>
      <c>
        <v>SİYEKLİ KÖK 45-71-M00185_MALDAN M05_72256965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20.07.2023 22:12:45</t>
        </is>
      </c>
      <c>
        <is>
          <t>20.07.2023 23:54:30</t>
        </is>
      </c>
      <c>
        <v>1.695833333</v>
      </c>
      <c>
        <v>6</v>
      </c>
      <c>
        <v>617</v>
      </c>
      <c>
        <v>4</v>
      </c>
      <c>
        <v>4</v>
      </c>
      <c>
        <v>2</v>
      </c>
      <c>
        <v>55</v>
      </c>
      <c>
        <v>0</v>
      </c>
      <c>
        <v>0</v>
      </c>
      <c>
        <v>2.622003103948667</v>
      </c>
      <c>
        <v>114.38257946442936</v>
      </c>
      <c>
        <v>49.22956489168072</v>
      </c>
      <c>
        <v>13.798421398205862</v>
      </c>
      <c>
        <v>55.41229879677214</v>
      </c>
      <c>
        <v>27.799548928353893</v>
      </c>
      <c>
        <v>0</v>
      </c>
      <c>
        <v>0</v>
      </c>
      <c>
        <v>263.24441658339066</v>
      </c>
    </row>
    <row>
      <c>
        <v>2615721</v>
      </c>
      <c>
        <v>1</v>
      </c>
      <c>
        <is>
          <t>İZMİR</t>
        </is>
      </c>
      <c>
        <v>ÇEŞME</v>
      </c>
      <c>
        <is>
          <t>AG Fideri</t>
        </is>
      </c>
      <c>
        <v>L-336 REİSDERE 35-18-L00336_B_91355189_91355189</v>
      </c>
      <c>
        <v>AG Sigorta Atığı</v>
      </c>
      <c>
        <v>Dağıtım-AG</v>
      </c>
      <c>
        <v>Uzun</v>
      </c>
      <c>
        <v>Şebeke işletmecisi</v>
      </c>
      <c>
        <v>Bildirimsiz</v>
      </c>
      <c>
        <is>
          <t>20.07.2023 21:07:51</t>
        </is>
      </c>
      <c>
        <is>
          <t>21.07.2023 01:58:52</t>
        </is>
      </c>
      <c>
        <v>4.850277777</v>
      </c>
      <c>
        <v>0</v>
      </c>
      <c>
        <v>169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195.7304669402497</v>
      </c>
      <c>
        <v>0</v>
      </c>
      <c>
        <v>0</v>
      </c>
      <c>
        <v>0</v>
      </c>
      <c>
        <v>18.50105798475779</v>
      </c>
      <c>
        <v>0</v>
      </c>
      <c>
        <v>0</v>
      </c>
      <c>
        <v>214.23152492500748</v>
      </c>
    </row>
    <row>
      <c>
        <v>2615813</v>
      </c>
      <c>
        <v>2</v>
      </c>
      <c>
        <is>
          <t>İZMİR</t>
        </is>
      </c>
      <c>
        <v>SEFERİHİSAR</v>
      </c>
      <c>
        <is>
          <t>DM</t>
        </is>
      </c>
      <c>
        <v>ÜRKMEZ DM-4 (ÜRKMEZ M-21) 35-25-M00155_ÜRKMEZ M-20 M04_72072949</v>
      </c>
      <c>
        <v>OG Kademe Ayarı</v>
      </c>
      <c>
        <v>Dağıtım-OG</v>
      </c>
      <c>
        <v>Uzun</v>
      </c>
      <c>
        <v>Şebeke işletmecisi</v>
      </c>
      <c>
        <v>Bildirimsiz</v>
      </c>
      <c>
        <is>
          <t>20.07.2023 23:33:54</t>
        </is>
      </c>
      <c>
        <is>
          <t>21.07.2023 00:00:59</t>
        </is>
      </c>
      <c>
        <v>0.451388888</v>
      </c>
      <c>
        <v>1</v>
      </c>
      <c>
        <v>3694</v>
      </c>
      <c>
        <v>0</v>
      </c>
      <c>
        <v>7</v>
      </c>
      <c>
        <v>7</v>
      </c>
      <c>
        <v>228</v>
      </c>
      <c>
        <v>0</v>
      </c>
      <c>
        <v>0</v>
      </c>
      <c>
        <v>8.49602174259794</v>
      </c>
      <c>
        <v>412.47110945753485</v>
      </c>
      <c>
        <v>0</v>
      </c>
      <c>
        <v>0.18037736190850368</v>
      </c>
      <c>
        <v>113.79059888074431</v>
      </c>
      <c>
        <v>82.9960444494978</v>
      </c>
      <c>
        <v>0</v>
      </c>
      <c>
        <v>0</v>
      </c>
      <c>
        <v>617.9341518922835</v>
      </c>
    </row>
    <row>
      <c>
        <v>2615429</v>
      </c>
      <c>
        <v>1</v>
      </c>
      <c>
        <is>
          <t>İZMİR</t>
        </is>
      </c>
      <c>
        <v>BAYINDIR</v>
      </c>
      <c>
        <is>
          <t>AG Fideri</t>
        </is>
      </c>
      <c>
        <v>HASKÖY TR-2 35-20-L00207_B_56378172_56378172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20.07.2023 15:35:32</t>
        </is>
      </c>
      <c>
        <is>
          <t>20.07.2023 20:09:41</t>
        </is>
      </c>
      <c>
        <v>4.569166666</v>
      </c>
      <c>
        <v>0</v>
      </c>
      <c>
        <v>12</v>
      </c>
      <c>
        <v>0</v>
      </c>
      <c>
        <v>2</v>
      </c>
      <c>
        <v>0</v>
      </c>
      <c>
        <v>3</v>
      </c>
      <c>
        <v>0</v>
      </c>
      <c>
        <v>0</v>
      </c>
      <c>
        <v>0</v>
      </c>
      <c>
        <v>16.61130827710207</v>
      </c>
      <c>
        <v>0</v>
      </c>
      <c>
        <v>38.884623241143835</v>
      </c>
      <c>
        <v>0</v>
      </c>
      <c>
        <v>25.494209738845075</v>
      </c>
      <c>
        <v>0</v>
      </c>
      <c>
        <v>0</v>
      </c>
      <c>
        <v>80.99014125709098</v>
      </c>
    </row>
    <row>
      <c>
        <v>2615778</v>
      </c>
      <c>
        <v>1</v>
      </c>
      <c>
        <is>
          <t>MANİSA</t>
        </is>
      </c>
      <c>
        <v>ALAŞEHİR</v>
      </c>
      <c>
        <is>
          <t>AG Fideri</t>
        </is>
      </c>
      <c>
        <v>TEPEKÖY TR-1 45-73-M00785_B_56385055_56385055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20.07.2023 22:07:11</t>
        </is>
      </c>
      <c>
        <is>
          <t>20.07.2023 23:17:40</t>
        </is>
      </c>
      <c>
        <v>1.174722222</v>
      </c>
      <c>
        <v>0</v>
      </c>
      <c>
        <v>0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0.2510294132946774</v>
      </c>
      <c>
        <v>0</v>
      </c>
      <c>
        <v>0</v>
      </c>
      <c>
        <v>0.2510294132946774</v>
      </c>
    </row>
    <row>
      <c>
        <v>2614596</v>
      </c>
      <c>
        <v>1</v>
      </c>
      <c>
        <is>
          <t>İZMİR</t>
        </is>
      </c>
      <c>
        <v>BAYINDIR</v>
      </c>
      <c>
        <is>
          <t>Dağıtım Transformatörü</t>
        </is>
      </c>
      <c>
        <v>TR-1-5/15A 35-20-L00466_35-20-L00466_82710483</v>
      </c>
      <c>
        <v>Hırsızlık</v>
      </c>
      <c>
        <v>Dağıtım-AG</v>
      </c>
      <c>
        <v>Uzun</v>
      </c>
      <c>
        <v>Dışsal</v>
      </c>
      <c>
        <v>Bildirimsiz</v>
      </c>
      <c>
        <is>
          <t>20.07.2023 05:12:46</t>
        </is>
      </c>
      <c>
        <is>
          <t>20.07.2023 11:57:50</t>
        </is>
      </c>
      <c>
        <v>6.751111111</v>
      </c>
      <c>
        <v>0</v>
      </c>
      <c>
        <v>5</v>
      </c>
      <c>
        <v>0</v>
      </c>
      <c>
        <v>23</v>
      </c>
      <c>
        <v>0</v>
      </c>
      <c>
        <v>5</v>
      </c>
      <c>
        <v>0</v>
      </c>
      <c>
        <v>0</v>
      </c>
      <c>
        <v>0</v>
      </c>
      <c>
        <v>36.43543850051853</v>
      </c>
      <c>
        <v>0</v>
      </c>
      <c>
        <v>454.3504571519161</v>
      </c>
      <c>
        <v>0</v>
      </c>
      <c>
        <v>35.58781296191914</v>
      </c>
      <c>
        <v>0</v>
      </c>
      <c>
        <v>0</v>
      </c>
      <c>
        <v>526.3737086143537</v>
      </c>
    </row>
    <row>
      <c>
        <v>2614874</v>
      </c>
      <c>
        <v>1</v>
      </c>
      <c>
        <is>
          <t>İZMİR</t>
        </is>
      </c>
      <c>
        <v>URLA</v>
      </c>
      <c>
        <is>
          <t>KÖK</t>
        </is>
      </c>
      <c>
        <v>BİRGİ KÖK 35-19-M00041_KÖYLER M03_72152107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20.07.2023 10:47:24</t>
        </is>
      </c>
      <c>
        <is>
          <t>20.07.2023 10:55:04</t>
        </is>
      </c>
      <c>
        <v>0.127777777</v>
      </c>
      <c>
        <v>12</v>
      </c>
      <c>
        <v>709</v>
      </c>
      <c>
        <v>10</v>
      </c>
      <c>
        <v>102</v>
      </c>
      <c>
        <v>16</v>
      </c>
      <c>
        <v>141</v>
      </c>
      <c>
        <v>0</v>
      </c>
      <c>
        <v>1</v>
      </c>
      <c>
        <v>7.671783443706019</v>
      </c>
      <c>
        <v>24.597851269871192</v>
      </c>
      <c>
        <v>3.1811656073470624</v>
      </c>
      <c>
        <v>7.168385584985567</v>
      </c>
      <c>
        <v>14.261405620016554</v>
      </c>
      <c>
        <v>22.21543455805754</v>
      </c>
      <c>
        <v>0</v>
      </c>
      <c>
        <v>5.447464957568566</v>
      </c>
      <c>
        <v>84.5434910415525</v>
      </c>
    </row>
    <row>
      <c>
        <v>2615043</v>
      </c>
      <c>
        <v>1</v>
      </c>
      <c>
        <is>
          <t>İZMİR</t>
        </is>
      </c>
      <c>
        <v>KONAK</v>
      </c>
      <c>
        <is>
          <t>Saha Dağıtım Kutusu (SDK)</t>
        </is>
      </c>
      <c>
        <v>M-2009 35-01-M02009_9253619 1R_5857641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20.07.2023 12:51:22</t>
        </is>
      </c>
      <c>
        <is>
          <t>20.07.2023 13:58:31</t>
        </is>
      </c>
      <c>
        <v>1.119166666</v>
      </c>
      <c>
        <v>0</v>
      </c>
      <c>
        <v>0</v>
      </c>
      <c>
        <v>0</v>
      </c>
      <c>
        <v>0</v>
      </c>
      <c>
        <v>0</v>
      </c>
      <c>
        <v>63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135.23594199750718</v>
      </c>
      <c>
        <v>0</v>
      </c>
      <c>
        <v>5.394348995579271</v>
      </c>
      <c>
        <v>140.63029099308645</v>
      </c>
    </row>
    <row>
      <c>
        <v>2615538</v>
      </c>
      <c>
        <v>1</v>
      </c>
      <c>
        <is>
          <t>MANİSA</t>
        </is>
      </c>
      <c>
        <v>SELENDİ</v>
      </c>
      <c>
        <is>
          <t>OG Fideri</t>
        </is>
      </c>
      <c>
        <v>OKLUİSA KÖK 45-81-M00046_HatBaşıAyırıcı_53134830 M05_53134830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20.07.2023 19:26:26</t>
        </is>
      </c>
      <c>
        <is>
          <t>20.07.2023 20:13:15</t>
        </is>
      </c>
      <c>
        <v>0.780277777</v>
      </c>
      <c>
        <v>0</v>
      </c>
      <c>
        <v>8</v>
      </c>
      <c>
        <v>0</v>
      </c>
      <c>
        <v>3</v>
      </c>
      <c>
        <v>0</v>
      </c>
      <c>
        <v>0</v>
      </c>
      <c>
        <v>0</v>
      </c>
      <c>
        <v>0</v>
      </c>
      <c>
        <v>0</v>
      </c>
      <c>
        <v>0.8518689127225297</v>
      </c>
      <c>
        <v>0</v>
      </c>
      <c>
        <v>4.134440144869628</v>
      </c>
      <c>
        <v>0</v>
      </c>
      <c>
        <v>0</v>
      </c>
      <c>
        <v>0</v>
      </c>
      <c>
        <v>0</v>
      </c>
      <c>
        <v>4.986309057592158</v>
      </c>
    </row>
    <row>
      <c>
        <v>2615561</v>
      </c>
      <c>
        <v>1</v>
      </c>
      <c>
        <is>
          <t>MANİSA</t>
        </is>
      </c>
      <c>
        <v>ALAŞEHİR</v>
      </c>
      <c>
        <is>
          <t>DM</t>
        </is>
      </c>
      <c>
        <v>KEMALİYE DM (TR-1) 45-73-M00150_İSMETİYE M02_66715922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20.07.2023 19:37:43</t>
        </is>
      </c>
      <c>
        <is>
          <t>20.07.2023 20:49:53</t>
        </is>
      </c>
      <c>
        <v>1.202777777</v>
      </c>
      <c>
        <v>19</v>
      </c>
      <c>
        <v>378</v>
      </c>
      <c>
        <v>153</v>
      </c>
      <c>
        <v>183</v>
      </c>
      <c>
        <v>18</v>
      </c>
      <c>
        <v>33</v>
      </c>
      <c>
        <v>1</v>
      </c>
      <c>
        <v>0</v>
      </c>
      <c>
        <v>10.610637899269499</v>
      </c>
      <c>
        <v>110.0988875636719</v>
      </c>
      <c>
        <v>750.627853688313</v>
      </c>
      <c>
        <v>712.4563875537776</v>
      </c>
      <c>
        <v>54.10975114899586</v>
      </c>
      <c>
        <v>41.364503632899535</v>
      </c>
      <c>
        <v>83.7693022628225</v>
      </c>
      <c>
        <v>0</v>
      </c>
      <c>
        <v>1763.0373237497502</v>
      </c>
    </row>
    <row>
      <c>
        <v>2614688</v>
      </c>
      <c>
        <v>1</v>
      </c>
      <c>
        <is>
          <t>MANİSA</t>
        </is>
      </c>
      <c>
        <v>SOMA</v>
      </c>
      <c>
        <is>
          <t>OG Fideri</t>
        </is>
      </c>
      <c>
        <v>SOMA TR-20/1 45-82-M00111_TR-17/2 M04_72184545</v>
      </c>
      <c>
        <v>Manevra</v>
      </c>
      <c>
        <v>Dağıtım-OG</v>
      </c>
      <c>
        <v>Uzun</v>
      </c>
      <c>
        <v>Şebeke işletmecisi</v>
      </c>
      <c>
        <v>Bildirimli</v>
      </c>
      <c>
        <is>
          <t>20.07.2023 08:37:29</t>
        </is>
      </c>
      <c>
        <is>
          <t>20.07.2023 08:49:44</t>
        </is>
      </c>
      <c>
        <v>0.204166666</v>
      </c>
      <c>
        <v>0</v>
      </c>
      <c>
        <v>2564</v>
      </c>
      <c>
        <v>0</v>
      </c>
      <c>
        <v>0</v>
      </c>
      <c>
        <v>1</v>
      </c>
      <c>
        <v>371</v>
      </c>
      <c>
        <v>0</v>
      </c>
      <c>
        <v>0</v>
      </c>
      <c>
        <v>0</v>
      </c>
      <c>
        <v>90.85637094709095</v>
      </c>
      <c>
        <v>0</v>
      </c>
      <c>
        <v>0</v>
      </c>
      <c>
        <v>7.688351955534075</v>
      </c>
      <c>
        <v>68.28274611994311</v>
      </c>
      <c>
        <v>0</v>
      </c>
      <c>
        <v>0</v>
      </c>
      <c>
        <v>166.82746902256815</v>
      </c>
    </row>
    <row>
      <c>
        <v>2615020</v>
      </c>
      <c>
        <v>1</v>
      </c>
      <c>
        <is>
          <t>MANİSA</t>
        </is>
      </c>
      <c>
        <v>TURGUTLU</v>
      </c>
      <c>
        <is>
          <t>Kullanıcı Bağlantı Hattı</t>
        </is>
      </c>
      <c>
        <v>TR-2/69 (15,8) 45-83-L00069_955177345_955177345</v>
      </c>
      <c>
        <v>AG Box / Sdk Abone Çıkış Sigorta Atığı</v>
      </c>
      <c>
        <v>Dağıtım-AG</v>
      </c>
      <c>
        <v>Uzun</v>
      </c>
      <c>
        <v>Şebeke işletmecisi</v>
      </c>
      <c>
        <v>Bildirimsiz</v>
      </c>
      <c>
        <is>
          <t>20.07.2023 12:32:58</t>
        </is>
      </c>
      <c>
        <is>
          <t>20.07.2023 13:56:20</t>
        </is>
      </c>
      <c>
        <v>1.389444444</v>
      </c>
      <c>
        <v>0</v>
      </c>
      <c>
        <v>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1.306897722865904</v>
      </c>
      <c>
        <v>0</v>
      </c>
      <c>
        <v>0</v>
      </c>
      <c>
        <v>0</v>
      </c>
      <c>
        <v>0.4596891814507671</v>
      </c>
      <c>
        <v>0</v>
      </c>
      <c>
        <v>0</v>
      </c>
      <c>
        <v>1.766586904316671</v>
      </c>
    </row>
    <row>
      <c>
        <v>2614682</v>
      </c>
      <c>
        <v>1</v>
      </c>
      <c>
        <is>
          <t>İZMİR</t>
        </is>
      </c>
      <c>
        <v>KEMALPAŞA</v>
      </c>
      <c>
        <is>
          <t>KÖK</t>
        </is>
      </c>
      <c>
        <v>IŞIK TARIM KÖK 35-27-L00352_ÖREN KÖK  ÇIKIŞI L03_2121424</v>
      </c>
      <c>
        <v>Yangın</v>
      </c>
      <c>
        <v>Dağıtım-OG</v>
      </c>
      <c>
        <v>Uzun</v>
      </c>
      <c>
        <v>Güvenlik</v>
      </c>
      <c>
        <v>Bildirimsiz</v>
      </c>
      <c>
        <is>
          <t>20.07.2023 08:21:20</t>
        </is>
      </c>
      <c>
        <is>
          <t>20.07.2023 15:56:21</t>
        </is>
      </c>
      <c>
        <v>7.583611111</v>
      </c>
      <c>
        <v>5</v>
      </c>
      <c>
        <v>6555</v>
      </c>
      <c>
        <v>23</v>
      </c>
      <c>
        <v>166</v>
      </c>
      <c>
        <v>7</v>
      </c>
      <c>
        <v>931</v>
      </c>
      <c>
        <v>5</v>
      </c>
      <c>
        <v>1</v>
      </c>
      <c>
        <v>8.678687941504073</v>
      </c>
      <c>
        <v>9995.734341092952</v>
      </c>
      <c>
        <v>327.29330068884735</v>
      </c>
      <c>
        <v>818.5449179269115</v>
      </c>
      <c>
        <v>137.3119553439987</v>
      </c>
      <c>
        <v>5082.458073879375</v>
      </c>
      <c>
        <v>4828.964134459348</v>
      </c>
      <c>
        <v>0</v>
      </c>
      <c>
        <v>21198.985411332935</v>
      </c>
    </row>
    <row>
      <c>
        <v>2615747</v>
      </c>
      <c>
        <v>1</v>
      </c>
      <c>
        <is>
          <t>İZMİR</t>
        </is>
      </c>
      <c>
        <v>KINIK</v>
      </c>
      <c>
        <is>
          <t>AG Fideri</t>
        </is>
      </c>
      <c>
        <v>KINIK TR-24 35-24-M00024_A_56370717_56370717</v>
      </c>
      <c>
        <v>AG Yük Ayırıcı Arızası</v>
      </c>
      <c>
        <v>Dağıtım-AG</v>
      </c>
      <c>
        <v>Uzun</v>
      </c>
      <c>
        <v>Şebeke işletmecisi</v>
      </c>
      <c>
        <v>Bildirimsiz</v>
      </c>
      <c>
        <is>
          <t>20.07.2023 21:29:41</t>
        </is>
      </c>
      <c>
        <is>
          <t>20.07.2023 21:58:01</t>
        </is>
      </c>
      <c>
        <v>0.472222222</v>
      </c>
      <c>
        <v>0</v>
      </c>
      <c>
        <v>22</v>
      </c>
      <c>
        <v>0</v>
      </c>
      <c>
        <v>4</v>
      </c>
      <c>
        <v>0</v>
      </c>
      <c>
        <v>3</v>
      </c>
      <c>
        <v>0</v>
      </c>
      <c>
        <v>0</v>
      </c>
      <c>
        <v>0</v>
      </c>
      <c>
        <v>3.182157067467283</v>
      </c>
      <c>
        <v>0</v>
      </c>
      <c>
        <v>6.369322369611451</v>
      </c>
      <c>
        <v>0</v>
      </c>
      <c>
        <v>1.229506276519364</v>
      </c>
      <c>
        <v>0</v>
      </c>
      <c>
        <v>0</v>
      </c>
      <c>
        <v>10.780985713598099</v>
      </c>
    </row>
    <row>
      <c>
        <v>2615415</v>
      </c>
      <c>
        <v>1</v>
      </c>
      <c>
        <is>
          <t>İZMİR</t>
        </is>
      </c>
      <c>
        <v>BUCA</v>
      </c>
      <c>
        <is>
          <t>Kullanıcı Bağlantı Hattı</t>
        </is>
      </c>
      <c>
        <v>M-3404(YATIRIM REZERVE) 35-03-M03404_912572634_912572634</v>
      </c>
      <c>
        <v>AG Box / Sdk Abone Çıkış Sigorta Atığı</v>
      </c>
      <c>
        <v>Dağıtım-AG</v>
      </c>
      <c>
        <v>Uzun</v>
      </c>
      <c>
        <v>Şebeke işletmecisi</v>
      </c>
      <c>
        <v>Bildirimsiz</v>
      </c>
      <c>
        <is>
          <t>20.07.2023 17:35:50</t>
        </is>
      </c>
      <c>
        <is>
          <t>20.07.2023 20:44:55</t>
        </is>
      </c>
      <c>
        <v>3.151388888</v>
      </c>
      <c>
        <v>0</v>
      </c>
      <c>
        <v>3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1.7205740191458319</v>
      </c>
      <c>
        <v>0</v>
      </c>
      <c>
        <v>0</v>
      </c>
      <c>
        <v>0</v>
      </c>
      <c>
        <v>0</v>
      </c>
      <c>
        <v>0</v>
      </c>
      <c>
        <v>0</v>
      </c>
      <c>
        <v>1.7205740191458319</v>
      </c>
    </row>
    <row>
      <c>
        <v>2615060</v>
      </c>
      <c>
        <v>1</v>
      </c>
      <c>
        <is>
          <t>İZMİR</t>
        </is>
      </c>
      <c>
        <v>BAYRAKLI</v>
      </c>
      <c>
        <is>
          <t>Kullanıcı Bağlantı Hattı</t>
        </is>
      </c>
      <c>
        <v>K-714 35-04-K00714_99471753_99471753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20.07.2023 13:08:40</t>
        </is>
      </c>
      <c>
        <is>
          <t>20.07.2023 19:03:32</t>
        </is>
      </c>
      <c>
        <v>5.914444444</v>
      </c>
      <c>
        <v>0</v>
      </c>
      <c>
        <v>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11.826046485171009</v>
      </c>
      <c>
        <v>0</v>
      </c>
      <c>
        <v>0</v>
      </c>
      <c>
        <v>0</v>
      </c>
      <c>
        <v>3.018688422811712</v>
      </c>
      <c>
        <v>0</v>
      </c>
      <c>
        <v>0</v>
      </c>
      <c>
        <v>14.84473490798272</v>
      </c>
    </row>
    <row>
      <c>
        <v>2614728</v>
      </c>
      <c>
        <v>1</v>
      </c>
      <c>
        <is>
          <t>İZMİR</t>
        </is>
      </c>
      <c>
        <v>ÇEŞME</v>
      </c>
      <c>
        <is>
          <t>KÖK</t>
        </is>
      </c>
      <c>
        <v>ILDIR KÖK 35-18-M00069_M-30 TERMAL KENT M03_72093133</v>
      </c>
      <c>
        <v>Şebeke Yenileme ve Kapasite Artışı Çalışması</v>
      </c>
      <c>
        <v>Dağıtım-OG</v>
      </c>
      <c>
        <v>Uzun</v>
      </c>
      <c>
        <v>Şebeke işletmecisi</v>
      </c>
      <c>
        <v>Bildirimli</v>
      </c>
      <c>
        <is>
          <t>20.07.2023 09:11:46</t>
        </is>
      </c>
      <c>
        <is>
          <t>20.07.2023 17:34:59</t>
        </is>
      </c>
      <c>
        <v>8.386944444</v>
      </c>
      <c>
        <v>0</v>
      </c>
      <c>
        <v>467</v>
      </c>
      <c>
        <v>4</v>
      </c>
      <c>
        <v>0</v>
      </c>
      <c>
        <v>1</v>
      </c>
      <c>
        <v>12</v>
      </c>
      <c>
        <v>0</v>
      </c>
      <c>
        <v>0</v>
      </c>
      <c>
        <v>0</v>
      </c>
      <c>
        <v>1429.1576473224106</v>
      </c>
      <c>
        <v>4871.210054818003</v>
      </c>
      <c>
        <v>0</v>
      </c>
      <c>
        <v>16.892568855279443</v>
      </c>
      <c>
        <v>216.1539966166573</v>
      </c>
      <c>
        <v>0</v>
      </c>
      <c>
        <v>0</v>
      </c>
      <c>
        <v>6533.41426761235</v>
      </c>
    </row>
    <row>
      <c>
        <v>2615120</v>
      </c>
      <c>
        <v>1</v>
      </c>
      <c>
        <is>
          <t>İZMİR</t>
        </is>
      </c>
      <c>
        <v>FOÇA</v>
      </c>
      <c>
        <is>
          <t>AG Fideri</t>
        </is>
      </c>
      <c>
        <v>EMİNKENT TR-1 35-23-M00059_C_92211502_92211502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20.07.2023 14:06:06</t>
        </is>
      </c>
      <c>
        <is>
          <t>20.07.2023 14:50:22</t>
        </is>
      </c>
      <c>
        <v>0.737777777</v>
      </c>
      <c>
        <v>0</v>
      </c>
      <c>
        <v>7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0.634108920765584</v>
      </c>
      <c>
        <v>0</v>
      </c>
      <c>
        <v>0</v>
      </c>
      <c>
        <v>0</v>
      </c>
      <c>
        <v>2.198256752955573</v>
      </c>
      <c>
        <v>0</v>
      </c>
      <c>
        <v>0</v>
      </c>
      <c>
        <v>2.8323656737211573</v>
      </c>
    </row>
    <row>
      <c>
        <v>2614811</v>
      </c>
      <c>
        <v>1</v>
      </c>
      <c>
        <is>
          <t>İZMİR</t>
        </is>
      </c>
      <c>
        <v>MENEMEN</v>
      </c>
      <c>
        <is>
          <t>OG Fideri</t>
        </is>
      </c>
      <c>
        <v>ULUKENT DM-1/4 35-28-M00065_ULUKENT DM-1/5 M03_66557624</v>
      </c>
      <c>
        <v>Şebeke Yenileme ve Kapasite Artışı Çalışması</v>
      </c>
      <c>
        <v>Dağıtım-OG</v>
      </c>
      <c>
        <v>Uzun</v>
      </c>
      <c>
        <v>Şebeke işletmecisi</v>
      </c>
      <c>
        <v>Bildirimli</v>
      </c>
      <c>
        <is>
          <t>20.07.2023 10:13:17</t>
        </is>
      </c>
      <c>
        <is>
          <t>20.07.2023 17:30:48</t>
        </is>
      </c>
      <c>
        <v>7.291944444</v>
      </c>
      <c>
        <v>0</v>
      </c>
      <c>
        <v>767</v>
      </c>
      <c>
        <v>0</v>
      </c>
      <c>
        <v>0</v>
      </c>
      <c>
        <v>0</v>
      </c>
      <c>
        <v>100</v>
      </c>
      <c>
        <v>0</v>
      </c>
      <c>
        <v>0</v>
      </c>
      <c>
        <v>0</v>
      </c>
      <c>
        <v>1606.0526338616867</v>
      </c>
      <c>
        <v>0</v>
      </c>
      <c>
        <v>0</v>
      </c>
      <c>
        <v>0</v>
      </c>
      <c>
        <v>927.8124058377858</v>
      </c>
      <c>
        <v>0</v>
      </c>
      <c>
        <v>0</v>
      </c>
      <c>
        <v>2533.8650396994726</v>
      </c>
    </row>
    <row>
      <c>
        <v>2614914</v>
      </c>
      <c>
        <v>1</v>
      </c>
      <c>
        <is>
          <t>İZMİR</t>
        </is>
      </c>
      <c>
        <v>MENDERES</v>
      </c>
      <c>
        <is>
          <t>Dağıtım Transformatörü</t>
        </is>
      </c>
      <c>
        <v>ÇUKURALTI M-18 35-25-M00066_35-25-M00066_2376934</v>
      </c>
      <c>
        <v>Şebeke Yenileme ve Kapasite Artışı Çalışması</v>
      </c>
      <c>
        <v>Dağıtım-AG</v>
      </c>
      <c>
        <v>Uzun</v>
      </c>
      <c>
        <v>Şebeke işletmecisi</v>
      </c>
      <c>
        <v>Bildirimli</v>
      </c>
      <c>
        <is>
          <t>20.07.2023 09:46:00</t>
        </is>
      </c>
      <c>
        <is>
          <t>20.07.2023 16:18:58</t>
        </is>
      </c>
      <c>
        <v>6.549444444</v>
      </c>
      <c>
        <v>0</v>
      </c>
      <c>
        <v>461</v>
      </c>
      <c>
        <v>0</v>
      </c>
      <c>
        <v>1</v>
      </c>
      <c>
        <v>0</v>
      </c>
      <c>
        <v>41</v>
      </c>
      <c>
        <v>0</v>
      </c>
      <c>
        <v>0</v>
      </c>
      <c>
        <v>0</v>
      </c>
      <c>
        <v>658.6338572681659</v>
      </c>
      <c>
        <v>0</v>
      </c>
      <c>
        <v>2.563531049289928</v>
      </c>
      <c>
        <v>0</v>
      </c>
      <c>
        <v>362.85769248230923</v>
      </c>
      <c>
        <v>0</v>
      </c>
      <c>
        <v>0</v>
      </c>
      <c>
        <v>1024.0550807997652</v>
      </c>
    </row>
    <row>
      <c>
        <v>2614665</v>
      </c>
      <c>
        <v>1</v>
      </c>
      <c>
        <is>
          <t>İZMİR</t>
        </is>
      </c>
      <c>
        <v>KONAK</v>
      </c>
      <c>
        <is>
          <t>Kullanıcı Bağlantı Hattı</t>
        </is>
      </c>
      <c>
        <v>M-2600 35-01-M02600_911103151_911103151</v>
      </c>
      <c>
        <v>AG Box / Sdk Abone Çıkış Sigorta Atığı</v>
      </c>
      <c>
        <v>Dağıtım-AG</v>
      </c>
      <c>
        <v>Uzun</v>
      </c>
      <c>
        <v>Şebeke işletmecisi</v>
      </c>
      <c>
        <v>Bildirimsiz</v>
      </c>
      <c>
        <is>
          <t>20.07.2023 08:05:36</t>
        </is>
      </c>
      <c>
        <is>
          <t>20.07.2023 09:10:18</t>
        </is>
      </c>
      <c>
        <v>1.078333333</v>
      </c>
      <c>
        <v>0</v>
      </c>
      <c>
        <v>0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0.264581516117638</v>
      </c>
      <c>
        <v>0</v>
      </c>
      <c>
        <v>0</v>
      </c>
      <c>
        <v>0.264581516117638</v>
      </c>
    </row>
    <row>
      <c>
        <v>2615601</v>
      </c>
      <c>
        <v>1</v>
      </c>
      <c>
        <is>
          <t>MANİSA</t>
        </is>
      </c>
      <c>
        <v>ŞEHZADELER</v>
      </c>
      <c>
        <is>
          <t>KÖK</t>
        </is>
      </c>
      <c>
        <v>HARMANDALI KÖK 45-71-M00061_HARMANDALI KÖYÜ M02_72230848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20.07.2023 20:07:00</t>
        </is>
      </c>
      <c>
        <is>
          <t>20.07.2023 20:59:30</t>
        </is>
      </c>
      <c>
        <v>0.875</v>
      </c>
      <c>
        <v>0</v>
      </c>
      <c>
        <v>143</v>
      </c>
      <c>
        <v>37</v>
      </c>
      <c>
        <v>44</v>
      </c>
      <c>
        <v>0</v>
      </c>
      <c>
        <v>25</v>
      </c>
      <c>
        <v>0</v>
      </c>
      <c>
        <v>0</v>
      </c>
      <c>
        <v>0</v>
      </c>
      <c>
        <v>29.382587421230912</v>
      </c>
      <c>
        <v>116.73603525932319</v>
      </c>
      <c>
        <v>148.39293766981686</v>
      </c>
      <c>
        <v>0</v>
      </c>
      <c>
        <v>11.783440094963952</v>
      </c>
      <c>
        <v>0</v>
      </c>
      <c>
        <v>0</v>
      </c>
      <c>
        <v>306.2950004453349</v>
      </c>
    </row>
    <row>
      <c>
        <v>2614911</v>
      </c>
      <c>
        <v>1</v>
      </c>
      <c>
        <is>
          <t>İZMİR</t>
        </is>
      </c>
      <c>
        <v>KARABAĞLAR</v>
      </c>
      <c>
        <is>
          <t>AG Fideri</t>
        </is>
      </c>
      <c>
        <v>M-3069(YATIRIM REZERVE) 35-01-M03069_E_56373407_56373407</v>
      </c>
      <c>
        <v>Şebeke Yenileme ve Kapasite Artışı Çalışması</v>
      </c>
      <c>
        <v>Dağıtım-AG</v>
      </c>
      <c>
        <v>Uzun</v>
      </c>
      <c>
        <v>Şebeke işletmecisi</v>
      </c>
      <c>
        <v>Bildirimli</v>
      </c>
      <c>
        <is>
          <t>20.07.2023 11:11:40</t>
        </is>
      </c>
      <c>
        <is>
          <t>20.07.2023 16:58:22</t>
        </is>
      </c>
      <c>
        <v>5.778333333</v>
      </c>
      <c>
        <v>0</v>
      </c>
      <c>
        <v>242</v>
      </c>
      <c>
        <v>0</v>
      </c>
      <c>
        <v>0</v>
      </c>
      <c>
        <v>0</v>
      </c>
      <c>
        <v>17</v>
      </c>
      <c>
        <v>0</v>
      </c>
      <c>
        <v>0</v>
      </c>
      <c>
        <v>0</v>
      </c>
      <c>
        <v>322.55667181675955</v>
      </c>
      <c>
        <v>0</v>
      </c>
      <c>
        <v>0</v>
      </c>
      <c>
        <v>0</v>
      </c>
      <c>
        <v>120.15161129941835</v>
      </c>
      <c>
        <v>0</v>
      </c>
      <c>
        <v>0</v>
      </c>
      <c>
        <v>442.7082831161779</v>
      </c>
    </row>
    <row>
      <c>
        <v>2614578</v>
      </c>
      <c>
        <v>2</v>
      </c>
      <c>
        <is>
          <t>İZMİR</t>
        </is>
      </c>
      <c>
        <v>MENDERES</v>
      </c>
      <c>
        <is>
          <t>DM</t>
        </is>
      </c>
      <c>
        <v>SULTAN DM 35-25-M00121_MOBİL-ZİNDANCIK M05_72117321</v>
      </c>
      <c>
        <v>OG Kademe Ayarı</v>
      </c>
      <c>
        <v>Dağıtım-OG</v>
      </c>
      <c>
        <v>Uzun</v>
      </c>
      <c>
        <v>Şebeke işletmecisi</v>
      </c>
      <c>
        <v>Bildirimsiz</v>
      </c>
      <c>
        <is>
          <t>20.07.2023 03:12:44</t>
        </is>
      </c>
      <c>
        <is>
          <t>20.07.2023 04:01:02</t>
        </is>
      </c>
      <c>
        <v>0.805</v>
      </c>
      <c>
        <v>0</v>
      </c>
      <c>
        <v>573</v>
      </c>
      <c>
        <v>0</v>
      </c>
      <c>
        <v>102</v>
      </c>
      <c>
        <v>2</v>
      </c>
      <c>
        <v>101</v>
      </c>
      <c>
        <v>0</v>
      </c>
      <c>
        <v>1</v>
      </c>
      <c>
        <v>0</v>
      </c>
      <c>
        <v>82.86614686254013</v>
      </c>
      <c>
        <v>0</v>
      </c>
      <c>
        <v>55.48266608293668</v>
      </c>
      <c>
        <v>44.44948105416795</v>
      </c>
      <c>
        <v>38.36623372672493</v>
      </c>
      <c>
        <v>0</v>
      </c>
      <c>
        <v>0</v>
      </c>
      <c>
        <v>221.16452772636973</v>
      </c>
    </row>
    <row>
      <c>
        <v>2615709</v>
      </c>
      <c>
        <v>2</v>
      </c>
      <c>
        <is>
          <t>İZMİR</t>
        </is>
      </c>
      <c>
        <v>ÖDEMİŞ</v>
      </c>
      <c>
        <is>
          <t>Dağıtım Transformatörü</t>
        </is>
      </c>
      <c>
        <v>TR-63 GERENLİKUYU MEVKİİ 35-15-L00063_35-15-L00063_2365017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20.07.2023 21:27:49</t>
        </is>
      </c>
      <c>
        <is>
          <t>20.07.2023 21:30:58</t>
        </is>
      </c>
      <c>
        <v>0.0525</v>
      </c>
      <c>
        <v>0</v>
      </c>
      <c>
        <v>10</v>
      </c>
      <c>
        <v>0</v>
      </c>
      <c>
        <v>28</v>
      </c>
      <c>
        <v>0</v>
      </c>
      <c>
        <v>11</v>
      </c>
      <c>
        <v>0</v>
      </c>
      <c>
        <v>0</v>
      </c>
      <c>
        <v>0</v>
      </c>
      <c>
        <v>0.22959766796659353</v>
      </c>
      <c>
        <v>0</v>
      </c>
      <c>
        <v>5.697719305435869</v>
      </c>
      <c>
        <v>0</v>
      </c>
      <c>
        <v>1.2985783105599202</v>
      </c>
      <c>
        <v>0</v>
      </c>
      <c>
        <v>0</v>
      </c>
      <c>
        <v>7.225895283962382</v>
      </c>
    </row>
    <row>
      <c>
        <v>2615778</v>
      </c>
      <c>
        <v>2</v>
      </c>
      <c>
        <is>
          <t>MANİSA</t>
        </is>
      </c>
      <c>
        <v>ALAŞEHİR</v>
      </c>
      <c>
        <is>
          <t>Dağıtım Transformatörü</t>
        </is>
      </c>
      <c>
        <v>TEPEKÖY TR-1 45-73-M00785_45-73-M00785_2354758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20.07.2023 23:17:40</t>
        </is>
      </c>
      <c>
        <is>
          <t>20.07.2023 23:20:49</t>
        </is>
      </c>
      <c>
        <v>0.0525</v>
      </c>
      <c>
        <v>0</v>
      </c>
      <c>
        <v>332</v>
      </c>
      <c>
        <v>0</v>
      </c>
      <c>
        <v>10</v>
      </c>
      <c>
        <v>0</v>
      </c>
      <c>
        <v>56</v>
      </c>
      <c>
        <v>0</v>
      </c>
      <c>
        <v>0</v>
      </c>
      <c>
        <v>0</v>
      </c>
      <c>
        <v>5.19422444234822</v>
      </c>
      <c>
        <v>0</v>
      </c>
      <c>
        <v>1.4085578345141205</v>
      </c>
      <c>
        <v>0</v>
      </c>
      <c>
        <v>1.1319453597476066</v>
      </c>
      <c>
        <v>0</v>
      </c>
      <c>
        <v>0</v>
      </c>
      <c>
        <v>7.734727636609947</v>
      </c>
    </row>
    <row>
      <c>
        <v>2615644</v>
      </c>
      <c>
        <v>1</v>
      </c>
      <c>
        <is>
          <t>İZMİR</t>
        </is>
      </c>
      <c>
        <v>ÖDEMİŞ</v>
      </c>
      <c>
        <is>
          <t>AG Fideri</t>
        </is>
      </c>
      <c>
        <v>BIÇAKÇI OVACIK TR-4 35-15-L00083_B_56362108_56362108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20.07.2023 20:20:57</t>
        </is>
      </c>
      <c>
        <is>
          <t>21.07.2023 02:43:11</t>
        </is>
      </c>
      <c>
        <v>6.370555555</v>
      </c>
      <c>
        <v>0</v>
      </c>
      <c>
        <v>25</v>
      </c>
      <c>
        <v>0</v>
      </c>
      <c>
        <v>12</v>
      </c>
      <c>
        <v>0</v>
      </c>
      <c>
        <v>11</v>
      </c>
      <c>
        <v>0</v>
      </c>
      <c>
        <v>0</v>
      </c>
      <c>
        <v>0</v>
      </c>
      <c>
        <v>42.99012971489704</v>
      </c>
      <c>
        <v>0</v>
      </c>
      <c>
        <v>83.54834031143055</v>
      </c>
      <c>
        <v>0</v>
      </c>
      <c>
        <v>36.33142813626679</v>
      </c>
      <c>
        <v>0</v>
      </c>
      <c>
        <v>0</v>
      </c>
      <c>
        <v>162.86989816259438</v>
      </c>
    </row>
    <row>
      <c>
        <v>2615747</v>
      </c>
      <c>
        <v>2</v>
      </c>
      <c>
        <is>
          <t>İZMİR</t>
        </is>
      </c>
      <c>
        <v>KINIK</v>
      </c>
      <c>
        <is>
          <t>Dağıtım Transformatörü</t>
        </is>
      </c>
      <c>
        <v>KINIK TR-24 35-24-M00024_35-24-M00024_2377346</v>
      </c>
      <c>
        <v>AG Yük Ayırıcı Arızası</v>
      </c>
      <c>
        <v>Dağıtım-AG</v>
      </c>
      <c>
        <v>Uzun</v>
      </c>
      <c>
        <v>Şebeke işletmecisi</v>
      </c>
      <c>
        <v>Bildirimsiz</v>
      </c>
      <c>
        <is>
          <t>20.07.2023 21:58:01</t>
        </is>
      </c>
      <c>
        <is>
          <t>20.07.2023 22:45:13</t>
        </is>
      </c>
      <c>
        <v>0.786666666</v>
      </c>
      <c>
        <v>0</v>
      </c>
      <c>
        <v>27</v>
      </c>
      <c>
        <v>0</v>
      </c>
      <c>
        <v>20</v>
      </c>
      <c>
        <v>0</v>
      </c>
      <c>
        <v>14</v>
      </c>
      <c>
        <v>0</v>
      </c>
      <c>
        <v>0</v>
      </c>
      <c>
        <v>0</v>
      </c>
      <c>
        <v>7.071692595389596</v>
      </c>
      <c>
        <v>0</v>
      </c>
      <c>
        <v>30.115882848342725</v>
      </c>
      <c>
        <v>0</v>
      </c>
      <c>
        <v>14.867084195728262</v>
      </c>
      <c>
        <v>0</v>
      </c>
      <c>
        <v>0</v>
      </c>
      <c>
        <v>52.05465963946058</v>
      </c>
    </row>
    <row>
      <c>
        <v>2615146</v>
      </c>
      <c>
        <v>1</v>
      </c>
      <c>
        <is>
          <t>İZMİR</t>
        </is>
      </c>
      <c>
        <v>BAYINDIR</v>
      </c>
      <c>
        <is>
          <t>AG Fideri</t>
        </is>
      </c>
      <c>
        <v>YEŞİLOVA ÇAYIR TR-7 35-20-L00132_A_91385890_91385890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20.07.2023 13:59:13</t>
        </is>
      </c>
      <c>
        <is>
          <t>20.07.2023 19:21:02</t>
        </is>
      </c>
      <c>
        <v>5.363611111</v>
      </c>
      <c>
        <v>0</v>
      </c>
      <c>
        <v>7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15.872671643574803</v>
      </c>
      <c>
        <v>0</v>
      </c>
      <c>
        <v>0</v>
      </c>
      <c>
        <v>0</v>
      </c>
      <c>
        <v>0</v>
      </c>
      <c>
        <v>0</v>
      </c>
      <c>
        <v>0</v>
      </c>
      <c>
        <v>15.872671643574803</v>
      </c>
    </row>
    <row>
      <c>
        <v>2615787</v>
      </c>
      <c>
        <v>1</v>
      </c>
      <c>
        <is>
          <t>İZMİR</t>
        </is>
      </c>
      <c>
        <v>KARŞIYAKA</v>
      </c>
      <c>
        <is>
          <t>AG Fideri</t>
        </is>
      </c>
      <c>
        <v>K-3766 35-04-K03766_B_56381375_56381375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20.07.2023 22:21:59</t>
        </is>
      </c>
      <c>
        <is>
          <t>21.07.2023 00:54:52</t>
        </is>
      </c>
      <c>
        <v>2.548055555</v>
      </c>
      <c>
        <v>0</v>
      </c>
      <c>
        <v>230</v>
      </c>
      <c>
        <v>0</v>
      </c>
      <c>
        <v>0</v>
      </c>
      <c>
        <v>0</v>
      </c>
      <c>
        <v>9</v>
      </c>
      <c>
        <v>0</v>
      </c>
      <c>
        <v>0</v>
      </c>
      <c>
        <v>0</v>
      </c>
      <c>
        <v>139.46782314027078</v>
      </c>
      <c>
        <v>0</v>
      </c>
      <c>
        <v>0</v>
      </c>
      <c>
        <v>0</v>
      </c>
      <c>
        <v>4.48273827078593</v>
      </c>
      <c>
        <v>0</v>
      </c>
      <c>
        <v>0</v>
      </c>
      <c>
        <v>143.9505614110567</v>
      </c>
    </row>
    <row>
      <c>
        <v>2614954</v>
      </c>
      <c>
        <v>1</v>
      </c>
      <c>
        <is>
          <t>İZMİR</t>
        </is>
      </c>
      <c>
        <v>MENEMEN</v>
      </c>
      <c>
        <is>
          <t>OG Fideri</t>
        </is>
      </c>
      <c>
        <v>M-2313Ö DSİ SÜZBEYLİ ÖZEL KÖK 35-09-M02313Ö_HatBaşıAyırıcı_53133644 M01_53133644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20.07.2023 11:38:39</t>
        </is>
      </c>
      <c>
        <is>
          <t>20.07.2023 19:46:44</t>
        </is>
      </c>
      <c>
        <v>8.134722222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70.72685684708259</v>
      </c>
      <c>
        <v>0</v>
      </c>
      <c>
        <v>0</v>
      </c>
      <c>
        <v>0</v>
      </c>
      <c>
        <v>0</v>
      </c>
      <c>
        <v>0</v>
      </c>
      <c>
        <v>70.72685684708259</v>
      </c>
    </row>
    <row>
      <c>
        <v>2615389</v>
      </c>
      <c>
        <v>2</v>
      </c>
      <c>
        <is>
          <t>İZMİR</t>
        </is>
      </c>
      <c>
        <v>URLA</v>
      </c>
      <c>
        <is>
          <t>Dağıtım Transformatörü</t>
        </is>
      </c>
      <c>
        <v>GÜLBAHÇE TR-21 (TR-280) 35-19-L00280_35-19-L00280_49094081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20.07.2023 19:55:47</t>
        </is>
      </c>
      <c>
        <is>
          <t>20.07.2023 20:27:51</t>
        </is>
      </c>
      <c>
        <v>0.534444444</v>
      </c>
      <c>
        <v>0</v>
      </c>
      <c>
        <v>142</v>
      </c>
      <c>
        <v>0</v>
      </c>
      <c>
        <v>1</v>
      </c>
      <c>
        <v>0</v>
      </c>
      <c>
        <v>11</v>
      </c>
      <c>
        <v>0</v>
      </c>
      <c>
        <v>0</v>
      </c>
      <c>
        <v>0</v>
      </c>
      <c>
        <v>13.337596951779561</v>
      </c>
      <c>
        <v>0</v>
      </c>
      <c>
        <v>0.16546900123502298</v>
      </c>
      <c>
        <v>0</v>
      </c>
      <c>
        <v>3.5218300679819627</v>
      </c>
      <c>
        <v>0</v>
      </c>
      <c>
        <v>0</v>
      </c>
      <c>
        <v>17.024896020996547</v>
      </c>
    </row>
    <row>
      <c>
        <v>2615504</v>
      </c>
      <c>
        <v>2</v>
      </c>
      <c>
        <is>
          <t>İZMİR</t>
        </is>
      </c>
      <c>
        <v>KARABAĞLAR</v>
      </c>
      <c>
        <is>
          <t>Dağıtım Transformatörü</t>
        </is>
      </c>
      <c>
        <v>K-1343 35-01-K01343_35-01-K01343_2358117</v>
      </c>
      <c>
        <v>AG Tel Kopuğu</v>
      </c>
      <c>
        <v>Dağıtım-AG</v>
      </c>
      <c>
        <v>Uzun</v>
      </c>
      <c>
        <v>Şebeke işletmecisi</v>
      </c>
      <c>
        <v>Bildirimsiz</v>
      </c>
      <c>
        <is>
          <t>20.07.2023 21:11:26</t>
        </is>
      </c>
      <c>
        <is>
          <t>20.07.2023 22:34:33</t>
        </is>
      </c>
      <c>
        <v>1.385277777</v>
      </c>
      <c>
        <v>0</v>
      </c>
      <c>
        <v>905</v>
      </c>
      <c>
        <v>0</v>
      </c>
      <c>
        <v>0</v>
      </c>
      <c>
        <v>0</v>
      </c>
      <c>
        <v>50</v>
      </c>
      <c>
        <v>0</v>
      </c>
      <c>
        <v>0</v>
      </c>
      <c>
        <v>0</v>
      </c>
      <c>
        <v>299.9041287780462</v>
      </c>
      <c>
        <v>0</v>
      </c>
      <c>
        <v>0</v>
      </c>
      <c>
        <v>0</v>
      </c>
      <c>
        <v>27.696134980118746</v>
      </c>
      <c>
        <v>0</v>
      </c>
      <c>
        <v>0</v>
      </c>
      <c>
        <v>327.60026375816494</v>
      </c>
    </row>
    <row>
      <c>
        <v>2615432</v>
      </c>
      <c>
        <v>1</v>
      </c>
      <c>
        <is>
          <t>İZMİR</t>
        </is>
      </c>
      <c>
        <v>ÇEŞME</v>
      </c>
      <c>
        <is>
          <t>DM</t>
        </is>
      </c>
      <c>
        <v>GERMİYAN İM 35-18-A00004_KARABURUN-3 (ALAÇATI TM) M05_66027122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20.07.2023 18:02:57</t>
        </is>
      </c>
      <c>
        <is>
          <t>20.07.2023 18:09:48</t>
        </is>
      </c>
      <c>
        <v>0.114166666</v>
      </c>
      <c>
        <v>0</v>
      </c>
      <c>
        <v>467</v>
      </c>
      <c>
        <v>4</v>
      </c>
      <c>
        <v>0</v>
      </c>
      <c>
        <v>1</v>
      </c>
      <c>
        <v>12</v>
      </c>
      <c>
        <v>0</v>
      </c>
      <c>
        <v>0</v>
      </c>
      <c>
        <v>0</v>
      </c>
      <c>
        <v>20.0630459712292</v>
      </c>
      <c>
        <v>65.6403545389242</v>
      </c>
      <c>
        <v>0</v>
      </c>
      <c>
        <v>0.19168430144499998</v>
      </c>
      <c>
        <v>2.5591603104483935</v>
      </c>
      <c>
        <v>0</v>
      </c>
      <c>
        <v>0</v>
      </c>
      <c>
        <v>88.45424512204679</v>
      </c>
    </row>
    <row>
      <c>
        <v>2614662</v>
      </c>
      <c>
        <v>1</v>
      </c>
      <c>
        <is>
          <t>İZMİR</t>
        </is>
      </c>
      <c>
        <v>KEMALPAŞA</v>
      </c>
      <c>
        <is>
          <t>KÖK</t>
        </is>
      </c>
      <c>
        <v>TAŞLIYOL KÖK 35-27-M00495_TAŞLIYOL M03_72168857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20.07.2023 07:48:54</t>
        </is>
      </c>
      <c>
        <is>
          <t>20.07.2023 08:12:05</t>
        </is>
      </c>
      <c>
        <v>0.386388888</v>
      </c>
      <c>
        <v>3</v>
      </c>
      <c>
        <v>221</v>
      </c>
      <c>
        <v>19</v>
      </c>
      <c>
        <v>248</v>
      </c>
      <c>
        <v>14</v>
      </c>
      <c>
        <v>82</v>
      </c>
      <c>
        <v>4</v>
      </c>
      <c>
        <v>0</v>
      </c>
      <c>
        <v>5.005662953368768</v>
      </c>
      <c>
        <v>30.644371198843046</v>
      </c>
      <c>
        <v>5.841306363227748</v>
      </c>
      <c>
        <v>70.21301709147441</v>
      </c>
      <c>
        <v>19.062248723156788</v>
      </c>
      <c>
        <v>24.268839410024633</v>
      </c>
      <c>
        <v>120.54614295185651</v>
      </c>
      <c>
        <v>0</v>
      </c>
      <c>
        <v>275.58158869195194</v>
      </c>
    </row>
    <row>
      <c>
        <v>2614994</v>
      </c>
      <c>
        <v>1</v>
      </c>
      <c>
        <is>
          <t>İZMİR</t>
        </is>
      </c>
      <c>
        <v>FOÇA</v>
      </c>
      <c>
        <is>
          <t>AG Fideri</t>
        </is>
      </c>
      <c>
        <v>YENİFOÇA TR-45 35-23-M00045_A_56364399_56364399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20.07.2023 12:17:42</t>
        </is>
      </c>
      <c>
        <is>
          <t>20.07.2023 13:14:44</t>
        </is>
      </c>
      <c>
        <v>0.950555555</v>
      </c>
      <c>
        <v>0</v>
      </c>
      <c>
        <v>4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0.8147122491661416</v>
      </c>
      <c>
        <v>0</v>
      </c>
      <c>
        <v>0</v>
      </c>
      <c>
        <v>0</v>
      </c>
      <c>
        <v>2.06388509033175</v>
      </c>
      <c>
        <v>0</v>
      </c>
      <c>
        <v>0</v>
      </c>
      <c>
        <v>2.8785973394978916</v>
      </c>
    </row>
    <row>
      <c>
        <v>2615349</v>
      </c>
      <c>
        <v>1</v>
      </c>
      <c>
        <is>
          <t>İZMİR</t>
        </is>
      </c>
      <c>
        <v>BUCA</v>
      </c>
      <c>
        <is>
          <t>Dağıtım Transformatörü</t>
        </is>
      </c>
      <c>
        <v>K-843 35-03-K00843_35-03-K00843_41937160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20.07.2023 16:46:34</t>
        </is>
      </c>
      <c>
        <is>
          <t>20.07.2023 18:38:35</t>
        </is>
      </c>
      <c>
        <v>1.866944444</v>
      </c>
      <c>
        <v>0</v>
      </c>
      <c>
        <v>16</v>
      </c>
      <c>
        <v>0</v>
      </c>
      <c>
        <v>0</v>
      </c>
      <c>
        <v>0</v>
      </c>
      <c>
        <v>389</v>
      </c>
      <c>
        <v>0</v>
      </c>
      <c>
        <v>4</v>
      </c>
      <c>
        <v>0</v>
      </c>
      <c>
        <v>14.137392613070798</v>
      </c>
      <c>
        <v>0</v>
      </c>
      <c>
        <v>0</v>
      </c>
      <c>
        <v>0</v>
      </c>
      <c>
        <v>405.05852110080593</v>
      </c>
      <c>
        <v>0</v>
      </c>
      <c>
        <v>112.04946102329347</v>
      </c>
      <c>
        <v>531.2453747371702</v>
      </c>
    </row>
    <row>
      <c>
        <v>2615372</v>
      </c>
      <c>
        <v>1</v>
      </c>
      <c>
        <is>
          <t>İZMİR</t>
        </is>
      </c>
      <c>
        <v>ÇEŞME</v>
      </c>
      <c>
        <is>
          <t>Saha Dağıtım Kutusu (SDK)</t>
        </is>
      </c>
      <c>
        <v>L-376 PAZARYERİ 35-18-L00376_A a1_5955301</v>
      </c>
      <c>
        <v>AG Box / Sdk Giriş Sigorta Atığı</v>
      </c>
      <c>
        <v>Dağıtım-AG</v>
      </c>
      <c>
        <v>Uzun</v>
      </c>
      <c>
        <v>Şebeke işletmecisi</v>
      </c>
      <c>
        <v>Bildirimsiz</v>
      </c>
      <c>
        <is>
          <t>20.07.2023 17:06:32</t>
        </is>
      </c>
      <c>
        <is>
          <t>20.07.2023 19:47:47</t>
        </is>
      </c>
      <c>
        <v>2.6875</v>
      </c>
      <c>
        <v>0</v>
      </c>
      <c>
        <v>12</v>
      </c>
      <c>
        <v>0</v>
      </c>
      <c>
        <v>0</v>
      </c>
      <c>
        <v>0</v>
      </c>
      <c>
        <v>53</v>
      </c>
      <c>
        <v>0</v>
      </c>
      <c>
        <v>0</v>
      </c>
      <c>
        <v>0</v>
      </c>
      <c>
        <v>38.06722842836316</v>
      </c>
      <c>
        <v>0</v>
      </c>
      <c>
        <v>0</v>
      </c>
      <c>
        <v>0</v>
      </c>
      <c>
        <v>774.3445396240794</v>
      </c>
      <c>
        <v>0</v>
      </c>
      <c>
        <v>0</v>
      </c>
      <c>
        <v>812.4117680524425</v>
      </c>
    </row>
    <row>
      <c>
        <v>2614708</v>
      </c>
      <c>
        <v>1</v>
      </c>
      <c>
        <is>
          <t>İZMİR</t>
        </is>
      </c>
      <c>
        <v>BAYRAKLI</v>
      </c>
      <c>
        <is>
          <t>OG Fideri</t>
        </is>
      </c>
      <c>
        <v>K-4493 35-02-K04493_DIREK TIPI TRAFO HUCRESI H01_2060687</v>
      </c>
      <c>
        <v>Müteahhit Çalışması</v>
      </c>
      <c>
        <v>Dağıtım-OG</v>
      </c>
      <c>
        <v>Uzun</v>
      </c>
      <c>
        <v>Şebeke işletmecisi</v>
      </c>
      <c>
        <v>Bildirimli</v>
      </c>
      <c>
        <is>
          <t>20.07.2023 08:58:09</t>
        </is>
      </c>
      <c>
        <is>
          <t>20.07.2023 20:29:01</t>
        </is>
      </c>
      <c>
        <v>11.514444444</v>
      </c>
      <c>
        <v>0</v>
      </c>
      <c>
        <v>134</v>
      </c>
      <c>
        <v>0</v>
      </c>
      <c>
        <v>0</v>
      </c>
      <c>
        <v>0</v>
      </c>
      <c>
        <v>12</v>
      </c>
      <c>
        <v>0</v>
      </c>
      <c>
        <v>0</v>
      </c>
      <c>
        <v>0</v>
      </c>
      <c>
        <v>447.699240509262</v>
      </c>
      <c>
        <v>0</v>
      </c>
      <c>
        <v>0</v>
      </c>
      <c>
        <v>0</v>
      </c>
      <c>
        <v>89.49890049120188</v>
      </c>
      <c>
        <v>0</v>
      </c>
      <c>
        <v>0</v>
      </c>
      <c>
        <v>537.1981410004639</v>
      </c>
    </row>
    <row>
      <c>
        <v>2615664</v>
      </c>
      <c>
        <v>1</v>
      </c>
      <c>
        <is>
          <t>İZMİR</t>
        </is>
      </c>
      <c>
        <v>FOÇA</v>
      </c>
      <c>
        <is>
          <t>Saha Dağıtım Kutusu (SDK)</t>
        </is>
      </c>
      <c>
        <v>FOÇA TR-46 35-23-L00046_42135213 b/4b_42054561</v>
      </c>
      <c>
        <v>AG Box / Sdk Giriş Sigorta Atığı</v>
      </c>
      <c>
        <v>Dağıtım-AG</v>
      </c>
      <c>
        <v>Uzun</v>
      </c>
      <c>
        <v>Şebeke işletmecisi</v>
      </c>
      <c>
        <v>Bildirimsiz</v>
      </c>
      <c>
        <is>
          <t>20.07.2023 20:33:26</t>
        </is>
      </c>
      <c>
        <is>
          <t>21.07.2023 00:03:21</t>
        </is>
      </c>
      <c>
        <v>3.498611111</v>
      </c>
      <c>
        <v>0</v>
      </c>
      <c>
        <v>16</v>
      </c>
      <c>
        <v>0</v>
      </c>
      <c>
        <v>0</v>
      </c>
      <c>
        <v>0</v>
      </c>
      <c>
        <v>20</v>
      </c>
      <c>
        <v>0</v>
      </c>
      <c>
        <v>0</v>
      </c>
      <c>
        <v>0</v>
      </c>
      <c>
        <v>4.652126238803484</v>
      </c>
      <c>
        <v>0</v>
      </c>
      <c>
        <v>0</v>
      </c>
      <c>
        <v>0</v>
      </c>
      <c>
        <v>94.81657068930632</v>
      </c>
      <c>
        <v>0</v>
      </c>
      <c>
        <v>0</v>
      </c>
      <c>
        <v>99.46869692810981</v>
      </c>
    </row>
    <row>
      <c>
        <v>2614668</v>
      </c>
      <c>
        <v>1</v>
      </c>
      <c>
        <is>
          <t>MANİSA</t>
        </is>
      </c>
      <c>
        <v>SALİHLİ</v>
      </c>
      <c>
        <is>
          <t>OG Fideri</t>
        </is>
      </c>
      <c>
        <v>KARAPINAR İM 45-78-A00002_HatBaşıAyırıcı_53139296 M02_53139296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20.07.2023 08:11:53</t>
        </is>
      </c>
      <c>
        <is>
          <t>20.07.2023 09:28:29</t>
        </is>
      </c>
      <c>
        <v>1.276666666</v>
      </c>
      <c>
        <v>0</v>
      </c>
      <c>
        <v>0</v>
      </c>
      <c>
        <v>2</v>
      </c>
      <c>
        <v>4</v>
      </c>
      <c>
        <v>2</v>
      </c>
      <c>
        <v>0</v>
      </c>
      <c>
        <v>0</v>
      </c>
      <c>
        <v>0</v>
      </c>
      <c>
        <v>0</v>
      </c>
      <c>
        <v>0</v>
      </c>
      <c>
        <v>10.537552398614944</v>
      </c>
      <c>
        <v>64.56904462166793</v>
      </c>
      <c>
        <v>421.64118921225787</v>
      </c>
      <c>
        <v>0</v>
      </c>
      <c>
        <v>0</v>
      </c>
      <c>
        <v>0</v>
      </c>
      <c>
        <v>496.74778623254076</v>
      </c>
    </row>
    <row>
      <c>
        <v>2614562</v>
      </c>
      <c>
        <v>1</v>
      </c>
      <c>
        <is>
          <t>İZMİR</t>
        </is>
      </c>
      <c>
        <v>BORNOVA</v>
      </c>
      <c>
        <is>
          <t>OG Fideri</t>
        </is>
      </c>
      <c>
        <v>K-1635 35-02-K01635_K-3124 K04_2310381</v>
      </c>
      <c>
        <v>Şebeke Bakım Çalışması</v>
      </c>
      <c>
        <v>Dağıtım-OG</v>
      </c>
      <c>
        <v>Uzun</v>
      </c>
      <c>
        <v>Şebeke işletmecisi</v>
      </c>
      <c>
        <v>Bildirimli</v>
      </c>
      <c>
        <is>
          <t>20.07.2023 01:57:04</t>
        </is>
      </c>
      <c>
        <is>
          <t>20.07.2023 02:37:07</t>
        </is>
      </c>
      <c>
        <v>0.6675</v>
      </c>
      <c>
        <v>0</v>
      </c>
      <c>
        <v>170</v>
      </c>
      <c>
        <v>0</v>
      </c>
      <c>
        <v>0</v>
      </c>
      <c>
        <v>3</v>
      </c>
      <c>
        <v>54</v>
      </c>
      <c>
        <v>1</v>
      </c>
      <c>
        <v>0</v>
      </c>
      <c>
        <v>0</v>
      </c>
      <c>
        <v>31.938807515195197</v>
      </c>
      <c>
        <v>0</v>
      </c>
      <c>
        <v>0</v>
      </c>
      <c>
        <v>41.085544940267454</v>
      </c>
      <c>
        <v>21.233764988386913</v>
      </c>
      <c>
        <v>6.139708439997343</v>
      </c>
      <c>
        <v>0</v>
      </c>
      <c>
        <v>100.3978258838469</v>
      </c>
    </row>
    <row>
      <c>
        <v>2615355</v>
      </c>
      <c>
        <v>1</v>
      </c>
      <c>
        <is>
          <t>MANİSA</t>
        </is>
      </c>
      <c>
        <v>AKHİSAR</v>
      </c>
      <c>
        <is>
          <t>DM</t>
        </is>
      </c>
      <c>
        <v>MORALILAR İM 45-72-A00002_MORALILAR TARIMSAL SULAMA L04_2097902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20.07.2023 16:51:25</t>
        </is>
      </c>
      <c>
        <is>
          <t>20.07.2023 18:03:19</t>
        </is>
      </c>
      <c>
        <v>1.198333333</v>
      </c>
      <c>
        <v>3</v>
      </c>
      <c>
        <v>0</v>
      </c>
      <c>
        <v>29</v>
      </c>
      <c>
        <v>12</v>
      </c>
      <c>
        <v>6</v>
      </c>
      <c>
        <v>1</v>
      </c>
      <c>
        <v>2</v>
      </c>
      <c>
        <v>0</v>
      </c>
      <c>
        <v>8.126993905511096</v>
      </c>
      <c>
        <v>0</v>
      </c>
      <c>
        <v>786.2474038262907</v>
      </c>
      <c>
        <v>218.6708037760592</v>
      </c>
      <c>
        <v>43.90811896523164</v>
      </c>
      <c>
        <v>0</v>
      </c>
      <c>
        <v>42.082381926047226</v>
      </c>
      <c>
        <v>0</v>
      </c>
      <c>
        <v>1099.0357023991398</v>
      </c>
    </row>
    <row>
      <c>
        <v>2614725</v>
      </c>
      <c>
        <v>1</v>
      </c>
      <c>
        <is>
          <t>İZMİR</t>
        </is>
      </c>
      <c>
        <v>BERGAMA</v>
      </c>
      <c>
        <is>
          <t>OG Fideri</t>
        </is>
      </c>
      <c>
        <v>BERGAMA İM-2 35-16-A00002_HatBaşıAyırıcı_53139409 L12_53139409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20.07.2023 08:40:35</t>
        </is>
      </c>
      <c>
        <is>
          <t>20.07.2023 11:13:33</t>
        </is>
      </c>
      <c>
        <v>2.549444444</v>
      </c>
      <c>
        <v>0</v>
      </c>
      <c>
        <v>2</v>
      </c>
      <c>
        <v>0</v>
      </c>
      <c>
        <v>22</v>
      </c>
      <c>
        <v>1</v>
      </c>
      <c>
        <v>1</v>
      </c>
      <c>
        <v>0</v>
      </c>
      <c>
        <v>0</v>
      </c>
      <c>
        <v>0</v>
      </c>
      <c>
        <v>0.47969331689505673</v>
      </c>
      <c>
        <v>0</v>
      </c>
      <c>
        <v>676.767458095175</v>
      </c>
      <c>
        <v>69.98380836990792</v>
      </c>
      <c>
        <v>6.085717365664895</v>
      </c>
      <c>
        <v>0</v>
      </c>
      <c>
        <v>0</v>
      </c>
      <c>
        <v>753.3166771476428</v>
      </c>
    </row>
    <row>
      <c>
        <v>2615412</v>
      </c>
      <c>
        <v>1</v>
      </c>
      <c>
        <is>
          <t>İZMİR</t>
        </is>
      </c>
      <c>
        <v>KINIK</v>
      </c>
      <c>
        <is>
          <t>AG Fideri</t>
        </is>
      </c>
      <c>
        <v>POYRACIK TR-4 35-24-L00027_5702841_56371414_56371414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20.07.2023 17:40:28</t>
        </is>
      </c>
      <c>
        <is>
          <t>20.07.2023 19:24:21</t>
        </is>
      </c>
      <c>
        <v>1.731388888</v>
      </c>
      <c>
        <v>0</v>
      </c>
      <c>
        <v>0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0.19809023133569512</v>
      </c>
      <c>
        <v>0</v>
      </c>
      <c>
        <v>0</v>
      </c>
      <c>
        <v>0.19809023133569512</v>
      </c>
    </row>
    <row>
      <c>
        <v>2615501</v>
      </c>
      <c>
        <v>1</v>
      </c>
      <c>
        <is>
          <t>MANİSA</t>
        </is>
      </c>
      <c>
        <v>SARIGÖL</v>
      </c>
      <c>
        <is>
          <t>Dağıtım Transformatörü</t>
        </is>
      </c>
      <c>
        <v>BEREKETLİ TR-2 YEĞENLER 45-79-M00322_45-79-M00322_2349137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20.07.2023 19:08:09</t>
        </is>
      </c>
      <c>
        <is>
          <t>20.07.2023 20:28:28</t>
        </is>
      </c>
      <c>
        <v>1.338611111</v>
      </c>
      <c>
        <v>0</v>
      </c>
      <c>
        <v>22</v>
      </c>
      <c>
        <v>0</v>
      </c>
      <c>
        <v>8</v>
      </c>
      <c>
        <v>0</v>
      </c>
      <c>
        <v>1</v>
      </c>
      <c>
        <v>0</v>
      </c>
      <c>
        <v>0</v>
      </c>
      <c>
        <v>0</v>
      </c>
      <c>
        <v>4.745110784028843</v>
      </c>
      <c>
        <v>0</v>
      </c>
      <c>
        <v>48.772859387009134</v>
      </c>
      <c>
        <v>0</v>
      </c>
      <c>
        <v>0</v>
      </c>
      <c>
        <v>0</v>
      </c>
      <c>
        <v>0</v>
      </c>
      <c>
        <v>53.51797017103798</v>
      </c>
    </row>
    <row>
      <c>
        <v>2614622</v>
      </c>
      <c>
        <v>1</v>
      </c>
      <c>
        <is>
          <t>İZMİR</t>
        </is>
      </c>
      <c>
        <v>KEMALPAŞA</v>
      </c>
      <c>
        <is>
          <t>DM</t>
        </is>
      </c>
      <c>
        <v>ARMUTLU İM 35-27-A00001_ÇUKURBAĞ L10_2307557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20.07.2023 06:26:20</t>
        </is>
      </c>
      <c>
        <is>
          <t>20.07.2023 07:35:30</t>
        </is>
      </c>
      <c>
        <v>1.152777777</v>
      </c>
      <c>
        <v>47</v>
      </c>
      <c>
        <v>3194</v>
      </c>
      <c>
        <v>129</v>
      </c>
      <c>
        <v>207</v>
      </c>
      <c>
        <v>58</v>
      </c>
      <c>
        <v>411</v>
      </c>
      <c>
        <v>2</v>
      </c>
      <c>
        <v>1</v>
      </c>
      <c>
        <v>47.107333904505964</v>
      </c>
      <c>
        <v>649.9041850069777</v>
      </c>
      <c>
        <v>157.69290589344862</v>
      </c>
      <c>
        <v>210.94483566504687</v>
      </c>
      <c>
        <v>198.17602445392833</v>
      </c>
      <c>
        <v>228.2102728397581</v>
      </c>
      <c>
        <v>1.69096930072436</v>
      </c>
      <c>
        <v>1.5475687491965786</v>
      </c>
      <c>
        <v>1495.2740958135867</v>
      </c>
    </row>
    <row>
      <c>
        <v>2615314</v>
      </c>
      <c>
        <v>2</v>
      </c>
      <c>
        <is>
          <t>İZMİR</t>
        </is>
      </c>
      <c>
        <v>BUCA</v>
      </c>
      <c>
        <is>
          <t>Dağıtım Transformatörü</t>
        </is>
      </c>
      <c>
        <v>M-1008 35-03-M01008_35-03-M01008_41949894</v>
      </c>
      <c>
        <v>AG Atlama Kopuğu</v>
      </c>
      <c>
        <v>Dağıtım-AG</v>
      </c>
      <c>
        <v>Uzun</v>
      </c>
      <c>
        <v>Şebeke işletmecisi</v>
      </c>
      <c>
        <v>Bildirimsiz</v>
      </c>
      <c>
        <is>
          <t>20.07.2023 20:07:40</t>
        </is>
      </c>
      <c>
        <is>
          <t>20.07.2023 21:09:06</t>
        </is>
      </c>
      <c>
        <v>1.023888888</v>
      </c>
      <c>
        <v>0</v>
      </c>
      <c>
        <v>264</v>
      </c>
      <c>
        <v>0</v>
      </c>
      <c>
        <v>0</v>
      </c>
      <c>
        <v>0</v>
      </c>
      <c>
        <v>101</v>
      </c>
      <c>
        <v>0</v>
      </c>
      <c>
        <v>1</v>
      </c>
      <c>
        <v>0</v>
      </c>
      <c>
        <v>57.795576404632094</v>
      </c>
      <c>
        <v>0</v>
      </c>
      <c>
        <v>0</v>
      </c>
      <c>
        <v>0</v>
      </c>
      <c>
        <v>157.40770642455257</v>
      </c>
      <c>
        <v>0</v>
      </c>
      <c>
        <v>28.57234481566208</v>
      </c>
      <c>
        <v>243.77562764484676</v>
      </c>
    </row>
    <row>
      <c>
        <v>2614957</v>
      </c>
      <c>
        <v>1</v>
      </c>
      <c>
        <is>
          <t>İZMİR</t>
        </is>
      </c>
      <c>
        <v>BORNOVA</v>
      </c>
      <c>
        <is>
          <t>TM Fideri</t>
        </is>
      </c>
      <c>
        <v>BORNOVA TM 35-02-A00005_AKÇA K21_2308099</v>
      </c>
      <c>
        <v>Manevra</v>
      </c>
      <c>
        <v>Dağıtım-OG</v>
      </c>
      <c>
        <v>Uzun</v>
      </c>
      <c>
        <v>Şebeke işletmecisi</v>
      </c>
      <c>
        <v>Bildirimsiz</v>
      </c>
      <c>
        <is>
          <t>20.07.2023 11:47:30</t>
        </is>
      </c>
      <c>
        <is>
          <t>20.07.2023 11:56:03</t>
        </is>
      </c>
      <c>
        <v>0.1425</v>
      </c>
      <c>
        <v>0</v>
      </c>
      <c>
        <v>2</v>
      </c>
      <c>
        <v>0</v>
      </c>
      <c>
        <v>0</v>
      </c>
      <c>
        <v>2</v>
      </c>
      <c>
        <v>282</v>
      </c>
      <c>
        <v>2</v>
      </c>
      <c>
        <v>0</v>
      </c>
      <c>
        <v>0</v>
      </c>
      <c>
        <v>0.12049842145892624</v>
      </c>
      <c>
        <v>0</v>
      </c>
      <c>
        <v>0</v>
      </c>
      <c>
        <v>16.75343157636441</v>
      </c>
      <c>
        <v>39.33231311702736</v>
      </c>
      <c>
        <v>43.0519033282435</v>
      </c>
      <c>
        <v>0</v>
      </c>
      <c>
        <v>99.25814644309419</v>
      </c>
    </row>
    <row>
      <c>
        <v>2614625</v>
      </c>
      <c>
        <v>1</v>
      </c>
      <c>
        <is>
          <t>İZMİR</t>
        </is>
      </c>
      <c>
        <v>ÖDEMİŞ</v>
      </c>
      <c>
        <is>
          <t>Dağıtım Transformatörü</t>
        </is>
      </c>
      <c>
        <v>YENİCEKÖY TR-5 35-15-L00423_35-15-L00423_2365586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20.07.2023 07:00:32</t>
        </is>
      </c>
      <c>
        <is>
          <t>20.07.2023 09:17:35</t>
        </is>
      </c>
      <c>
        <v>2.284166666</v>
      </c>
      <c>
        <v>0</v>
      </c>
      <c>
        <v>3</v>
      </c>
      <c>
        <v>0</v>
      </c>
      <c>
        <v>20</v>
      </c>
      <c>
        <v>0</v>
      </c>
      <c>
        <v>14</v>
      </c>
      <c>
        <v>0</v>
      </c>
      <c>
        <v>0</v>
      </c>
      <c>
        <v>0</v>
      </c>
      <c>
        <v>1.948463148060027</v>
      </c>
      <c>
        <v>0</v>
      </c>
      <c>
        <v>120.55634614971814</v>
      </c>
      <c>
        <v>0</v>
      </c>
      <c>
        <v>29.252561059771004</v>
      </c>
      <c>
        <v>0</v>
      </c>
      <c>
        <v>0</v>
      </c>
      <c>
        <v>151.75737035754918</v>
      </c>
    </row>
    <row>
      <c>
        <v>2614602</v>
      </c>
      <c>
        <v>1</v>
      </c>
      <c>
        <is>
          <t>MANİSA</t>
        </is>
      </c>
      <c>
        <v>AHMETLİ</v>
      </c>
      <c>
        <is>
          <t>KÖK</t>
        </is>
      </c>
      <c>
        <v>CAMBAZLI KÖK 45-84-M00005_KARGIN M04_50241505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20.07.2023 05:48:10</t>
        </is>
      </c>
      <c>
        <is>
          <t>20.07.2023 07:33:38</t>
        </is>
      </c>
      <c>
        <v>1.757777777</v>
      </c>
      <c>
        <v>15</v>
      </c>
      <c>
        <v>459</v>
      </c>
      <c>
        <v>285</v>
      </c>
      <c>
        <v>62</v>
      </c>
      <c>
        <v>13</v>
      </c>
      <c>
        <v>28</v>
      </c>
      <c>
        <v>0</v>
      </c>
      <c>
        <v>0</v>
      </c>
      <c>
        <v>42.508579712106304</v>
      </c>
      <c>
        <v>121.4042515115466</v>
      </c>
      <c>
        <v>1940.9759071001715</v>
      </c>
      <c>
        <v>336.0581146786746</v>
      </c>
      <c>
        <v>104.15916192764544</v>
      </c>
      <c>
        <v>12.640660434685502</v>
      </c>
      <c>
        <v>0</v>
      </c>
      <c>
        <v>0</v>
      </c>
      <c>
        <v>2557.7466753648296</v>
      </c>
    </row>
    <row>
      <c>
        <v>2614582</v>
      </c>
      <c>
        <v>1</v>
      </c>
      <c>
        <is>
          <t>MANİSA</t>
        </is>
      </c>
      <c>
        <v>SALİHLİ</v>
      </c>
      <c>
        <is>
          <t>AG Fideri</t>
        </is>
      </c>
      <c>
        <v>KARAAĞAÇ TR-1 45-78-L00503_A_56401704_56401704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20.07.2023 04:10:33</t>
        </is>
      </c>
      <c>
        <is>
          <t>20.07.2023 04:28:40</t>
        </is>
      </c>
      <c>
        <v>0.301944444</v>
      </c>
      <c>
        <v>0</v>
      </c>
      <c>
        <v>13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0.47797023537078004</v>
      </c>
      <c>
        <v>0</v>
      </c>
      <c>
        <v>0</v>
      </c>
      <c>
        <v>0</v>
      </c>
      <c>
        <v>0.026869761109984697</v>
      </c>
      <c>
        <v>0</v>
      </c>
      <c>
        <v>0</v>
      </c>
      <c>
        <v>0.5048399964807647</v>
      </c>
    </row>
    <row>
      <c>
        <v>2614980</v>
      </c>
      <c>
        <v>1</v>
      </c>
      <c>
        <is>
          <t>İZMİR</t>
        </is>
      </c>
      <c>
        <v>KARABAĞLAR</v>
      </c>
      <c>
        <is>
          <t>AG Fideri</t>
        </is>
      </c>
      <c>
        <v>K-77 35-01-K00077_E_56378293_56378293</v>
      </c>
      <c>
        <v>AG Tel Kopuğu</v>
      </c>
      <c>
        <v>Dağıtım-AG</v>
      </c>
      <c>
        <v>Uzun</v>
      </c>
      <c>
        <v>Şebeke işletmecisi</v>
      </c>
      <c>
        <v>Bildirimsiz</v>
      </c>
      <c>
        <is>
          <t>20.07.2023 12:05:07</t>
        </is>
      </c>
      <c>
        <is>
          <t>20.07.2023 13:04:31</t>
        </is>
      </c>
      <c>
        <v>0.99</v>
      </c>
      <c>
        <v>0</v>
      </c>
      <c>
        <v>28</v>
      </c>
      <c>
        <v>0</v>
      </c>
      <c>
        <v>0</v>
      </c>
      <c>
        <v>0</v>
      </c>
      <c>
        <v>42</v>
      </c>
      <c>
        <v>0</v>
      </c>
      <c>
        <v>1</v>
      </c>
      <c>
        <v>0</v>
      </c>
      <c>
        <v>3.918143457313404</v>
      </c>
      <c>
        <v>0</v>
      </c>
      <c>
        <v>0</v>
      </c>
      <c>
        <v>0</v>
      </c>
      <c>
        <v>48.793450357292464</v>
      </c>
      <c>
        <v>0</v>
      </c>
      <c>
        <v>6.33419791006908</v>
      </c>
      <c>
        <v>59.04579172467495</v>
      </c>
    </row>
    <row>
      <c>
        <v>2615813</v>
      </c>
      <c>
        <v>1</v>
      </c>
      <c>
        <is>
          <t>İZMİR</t>
        </is>
      </c>
      <c>
        <v>SEFERİHİSAR</v>
      </c>
      <c>
        <is>
          <t>OG Fideri</t>
        </is>
      </c>
      <c>
        <v>ÜRKMEZ M-17 35-25-M00174_DIREK TIPI TRAFO HUCRESI H01_2114742</v>
      </c>
      <c>
        <v>OG Kademe Ayarı</v>
      </c>
      <c>
        <v>Dağıtım-OG</v>
      </c>
      <c>
        <v>Uzun</v>
      </c>
      <c>
        <v>Şebeke işletmecisi</v>
      </c>
      <c>
        <v>Bildirimsiz</v>
      </c>
      <c>
        <is>
          <t>20.07.2023 23:16:35</t>
        </is>
      </c>
      <c>
        <is>
          <t>20.07.2023 23:33:54</t>
        </is>
      </c>
      <c>
        <v>0.288611111</v>
      </c>
      <c>
        <v>0</v>
      </c>
      <c>
        <v>353</v>
      </c>
      <c>
        <v>0</v>
      </c>
      <c>
        <v>10</v>
      </c>
      <c>
        <v>0</v>
      </c>
      <c>
        <v>19</v>
      </c>
      <c>
        <v>0</v>
      </c>
      <c>
        <v>0</v>
      </c>
      <c>
        <v>0</v>
      </c>
      <c>
        <v>24.28712752591883</v>
      </c>
      <c>
        <v>0</v>
      </c>
      <c>
        <v>1.6693721628655818</v>
      </c>
      <c>
        <v>0</v>
      </c>
      <c>
        <v>2.1921074261344007</v>
      </c>
      <c>
        <v>0</v>
      </c>
      <c>
        <v>0</v>
      </c>
      <c>
        <v>28.14860711491881</v>
      </c>
    </row>
    <row>
      <c>
        <v>2615272</v>
      </c>
      <c>
        <v>1</v>
      </c>
      <c>
        <is>
          <t>İZMİR</t>
        </is>
      </c>
      <c>
        <v>KARŞIYAKA</v>
      </c>
      <c>
        <is>
          <t>Kullanıcı Bağlantı Hattı</t>
        </is>
      </c>
      <c>
        <v>M-1373 35-04-M01373_914617192_914617192</v>
      </c>
      <c>
        <v>AG Box / Sdk Abone Çıkış Sigorta Atığı</v>
      </c>
      <c>
        <v>Dağıtım-AG</v>
      </c>
      <c>
        <v>Uzun</v>
      </c>
      <c>
        <v>Şebeke işletmecisi</v>
      </c>
      <c>
        <v>Bildirimsiz</v>
      </c>
      <c>
        <is>
          <t>20.07.2023 15:31:07</t>
        </is>
      </c>
      <c>
        <is>
          <t>20.07.2023 19:44:46</t>
        </is>
      </c>
      <c>
        <v>4.2275</v>
      </c>
      <c>
        <v>0</v>
      </c>
      <c>
        <v>4</v>
      </c>
      <c>
        <v>0</v>
      </c>
      <c>
        <v>0</v>
      </c>
      <c>
        <v>0</v>
      </c>
      <c>
        <v>10</v>
      </c>
      <c>
        <v>0</v>
      </c>
      <c>
        <v>0</v>
      </c>
      <c>
        <v>0</v>
      </c>
      <c>
        <v>44.685484014879776</v>
      </c>
      <c>
        <v>0</v>
      </c>
      <c>
        <v>0</v>
      </c>
      <c>
        <v>0</v>
      </c>
      <c>
        <v>45.16938711604322</v>
      </c>
      <c>
        <v>0</v>
      </c>
      <c>
        <v>0</v>
      </c>
      <c>
        <v>89.85487113092299</v>
      </c>
    </row>
    <row>
      <c>
        <v>2615223</v>
      </c>
      <c>
        <v>1</v>
      </c>
      <c>
        <is>
          <t>İZMİR</t>
        </is>
      </c>
      <c>
        <v>MENDERES</v>
      </c>
      <c>
        <is>
          <t>AG Fideri</t>
        </is>
      </c>
      <c>
        <v>ÇAMÖNÜ TR-9 35-22-M00174_A_56353740_56353740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20.07.2023 14:38:08</t>
        </is>
      </c>
      <c>
        <is>
          <t>20.07.2023 18:17:30</t>
        </is>
      </c>
      <c>
        <v>3.656111111</v>
      </c>
      <c>
        <v>0</v>
      </c>
      <c>
        <v>1</v>
      </c>
      <c>
        <v>0</v>
      </c>
      <c>
        <v>10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145.29045292696486</v>
      </c>
      <c>
        <v>0</v>
      </c>
      <c>
        <v>0</v>
      </c>
      <c>
        <v>0</v>
      </c>
      <c>
        <v>0</v>
      </c>
      <c>
        <v>145.29045292696486</v>
      </c>
    </row>
    <row>
      <c>
        <v>2615764</v>
      </c>
      <c>
        <v>1</v>
      </c>
      <c>
        <is>
          <t>İZMİR</t>
        </is>
      </c>
      <c>
        <v>SEFERİHİSAR</v>
      </c>
      <c>
        <is>
          <t>Dağıtım Transformatörü</t>
        </is>
      </c>
      <c>
        <v>L-32 35-14-L00032_35-14-L00032_2374320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20.07.2023 21:53:29</t>
        </is>
      </c>
      <c>
        <is>
          <t>20.07.2023 23:40:24</t>
        </is>
      </c>
      <c>
        <v>1.781944444</v>
      </c>
      <c>
        <v>0</v>
      </c>
      <c>
        <v>31</v>
      </c>
      <c>
        <v>0</v>
      </c>
      <c>
        <v>26</v>
      </c>
      <c>
        <v>0</v>
      </c>
      <c>
        <v>0</v>
      </c>
      <c>
        <v>0</v>
      </c>
      <c>
        <v>0</v>
      </c>
      <c>
        <v>0</v>
      </c>
      <c>
        <v>35.060164400988945</v>
      </c>
      <c>
        <v>0</v>
      </c>
      <c>
        <v>30.59024885237451</v>
      </c>
      <c>
        <v>0</v>
      </c>
      <c>
        <v>0</v>
      </c>
      <c>
        <v>0</v>
      </c>
      <c>
        <v>0</v>
      </c>
      <c>
        <v>65.65041325336345</v>
      </c>
    </row>
    <row>
      <c>
        <v>2614894</v>
      </c>
      <c>
        <v>1</v>
      </c>
      <c>
        <is>
          <t>MANİSA</t>
        </is>
      </c>
      <c>
        <v>ALAŞEHİR</v>
      </c>
      <c>
        <is>
          <t>DM</t>
        </is>
      </c>
      <c>
        <v>KEMALİYE DM (TR-1) 45-73-M00150_AKKEÇİLİ ÇIKIŞ M01_66715933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20.07.2023 11:00:30</t>
        </is>
      </c>
      <c>
        <is>
          <t>20.07.2023 11:51:15</t>
        </is>
      </c>
      <c>
        <v>0.845833333</v>
      </c>
      <c>
        <v>10</v>
      </c>
      <c>
        <v>1306</v>
      </c>
      <c>
        <v>49</v>
      </c>
      <c>
        <v>580</v>
      </c>
      <c>
        <v>11</v>
      </c>
      <c>
        <v>67</v>
      </c>
      <c>
        <v>0</v>
      </c>
      <c>
        <v>0</v>
      </c>
      <c>
        <v>7.452670334437916</v>
      </c>
      <c>
        <v>217.065679539295</v>
      </c>
      <c>
        <v>441.5812178733938</v>
      </c>
      <c>
        <v>1547.2289752878073</v>
      </c>
      <c>
        <v>19.037196383825734</v>
      </c>
      <c>
        <v>90.6584670201889</v>
      </c>
      <c>
        <v>0</v>
      </c>
      <c>
        <v>0</v>
      </c>
      <c>
        <v>2323.0242064389486</v>
      </c>
    </row>
    <row>
      <c>
        <v>2615578</v>
      </c>
      <c>
        <v>1</v>
      </c>
      <c>
        <is>
          <t>İZMİR</t>
        </is>
      </c>
      <c>
        <v>SELÇUK</v>
      </c>
      <c>
        <is>
          <t>DM</t>
        </is>
      </c>
      <c>
        <v>BELEVİ İM 35-13-A00002_İL FİDANLIĞI - SULAMA-2 L08_2064134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20.07.2023 19:52:53</t>
        </is>
      </c>
      <c>
        <is>
          <t>20.07.2023 20:31:47</t>
        </is>
      </c>
      <c>
        <v>0.648333333</v>
      </c>
      <c>
        <v>2</v>
      </c>
      <c>
        <v>0</v>
      </c>
      <c>
        <v>16</v>
      </c>
      <c>
        <v>23</v>
      </c>
      <c>
        <v>10</v>
      </c>
      <c>
        <v>4</v>
      </c>
      <c>
        <v>0</v>
      </c>
      <c>
        <v>0</v>
      </c>
      <c>
        <v>4.794230136777648</v>
      </c>
      <c>
        <v>0</v>
      </c>
      <c>
        <v>73.1958420715949</v>
      </c>
      <c>
        <v>16.796754272260582</v>
      </c>
      <c>
        <v>66.24039779391765</v>
      </c>
      <c>
        <v>5.693351589939827</v>
      </c>
      <c>
        <v>0</v>
      </c>
      <c>
        <v>0</v>
      </c>
      <c>
        <v>166.7205758644906</v>
      </c>
    </row>
    <row>
      <c>
        <v>2615827</v>
      </c>
      <c>
        <v>1</v>
      </c>
      <c>
        <is>
          <t>MANİSA</t>
        </is>
      </c>
      <c>
        <v>SALİHLİ</v>
      </c>
      <c>
        <is>
          <t>Kullanıcı Bağlantı Hattı</t>
        </is>
      </c>
      <c>
        <v>TR-116 45-78-M00116_953263924_953263924</v>
      </c>
      <c>
        <v>AG Branşman Yeraltı Kablo Arızası</v>
      </c>
      <c>
        <v>Dağıtım-AG</v>
      </c>
      <c>
        <v>Uzun</v>
      </c>
      <c>
        <v>Şebeke işletmecisi</v>
      </c>
      <c>
        <v>Bildirimsiz</v>
      </c>
      <c>
        <is>
          <t>20.07.2023 23:45:57</t>
        </is>
      </c>
      <c>
        <is>
          <t>21.07.2023 01:00:10</t>
        </is>
      </c>
      <c>
        <v>1.236944444</v>
      </c>
      <c>
        <v>0</v>
      </c>
      <c>
        <v>7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2.6368925926797595</v>
      </c>
      <c>
        <v>0</v>
      </c>
      <c>
        <v>0</v>
      </c>
      <c>
        <v>0</v>
      </c>
      <c>
        <v>1.1215243394878152</v>
      </c>
      <c>
        <v>0</v>
      </c>
      <c>
        <v>0</v>
      </c>
      <c>
        <v>3.7584169321675747</v>
      </c>
    </row>
    <row>
      <c>
        <v>2615329</v>
      </c>
      <c>
        <v>1</v>
      </c>
      <c>
        <is>
          <t>İZMİR</t>
        </is>
      </c>
      <c>
        <v>KEMALPAŞA</v>
      </c>
      <c>
        <is>
          <t>Saha Dağıtım Kutusu (SDK)</t>
        </is>
      </c>
      <c>
        <v>TR-41 35-27-M00041_C C01_83336241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20.07.2023 16:15:49</t>
        </is>
      </c>
      <c>
        <is>
          <t>20.07.2023 18:32:29</t>
        </is>
      </c>
      <c>
        <v>2.277777777</v>
      </c>
      <c>
        <v>0</v>
      </c>
      <c>
        <v>78</v>
      </c>
      <c>
        <v>0</v>
      </c>
      <c>
        <v>0</v>
      </c>
      <c>
        <v>0</v>
      </c>
      <c>
        <v>19</v>
      </c>
      <c>
        <v>0</v>
      </c>
      <c>
        <v>0</v>
      </c>
      <c>
        <v>0</v>
      </c>
      <c>
        <v>38.14804011276957</v>
      </c>
      <c>
        <v>0</v>
      </c>
      <c>
        <v>0</v>
      </c>
      <c>
        <v>0</v>
      </c>
      <c>
        <v>138.76617265768473</v>
      </c>
      <c>
        <v>0</v>
      </c>
      <c>
        <v>0</v>
      </c>
      <c>
        <v>176.9142127704543</v>
      </c>
    </row>
    <row>
      <c>
        <v>2615478</v>
      </c>
      <c>
        <v>1</v>
      </c>
      <c>
        <is>
          <t>İZMİR</t>
        </is>
      </c>
      <c>
        <v>BORNOVA</v>
      </c>
      <c>
        <is>
          <t>Kullanıcı Bağlantı Hattı</t>
        </is>
      </c>
      <c>
        <v>K-140 35-02-K00140_910100099_910100099</v>
      </c>
      <c>
        <v>AG Box / Sdk Abone Çıkış Sigorta Atığı</v>
      </c>
      <c>
        <v>Dağıtım-AG</v>
      </c>
      <c>
        <v>Uzun</v>
      </c>
      <c>
        <v>Şebeke işletmecisi</v>
      </c>
      <c>
        <v>Bildirimsiz</v>
      </c>
      <c>
        <is>
          <t>20.07.2023 18:42:47</t>
        </is>
      </c>
      <c>
        <is>
          <t>20.07.2023 20:08:47</t>
        </is>
      </c>
      <c>
        <v>1.433333333</v>
      </c>
      <c>
        <v>0</v>
      </c>
      <c>
        <v>10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2.5903291672791005</v>
      </c>
      <c>
        <v>0</v>
      </c>
      <c>
        <v>0</v>
      </c>
      <c>
        <v>0</v>
      </c>
      <c>
        <v>0</v>
      </c>
      <c>
        <v>0</v>
      </c>
      <c>
        <v>0</v>
      </c>
      <c>
        <v>2.5903291672791005</v>
      </c>
    </row>
    <row>
      <c>
        <v>2615398</v>
      </c>
      <c>
        <v>1</v>
      </c>
      <c>
        <is>
          <t>MANİSA</t>
        </is>
      </c>
      <c>
        <v>GÖLMARMARA</v>
      </c>
      <c>
        <is>
          <t>AG Fideri</t>
        </is>
      </c>
      <c>
        <v>HACIVELİLER TR-1 45-85-L00083_B_56404677_56404677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20.07.2023 15:54:31</t>
        </is>
      </c>
      <c>
        <is>
          <t>20.07.2023 19:45:34</t>
        </is>
      </c>
      <c>
        <v>3.850833333</v>
      </c>
      <c>
        <v>0</v>
      </c>
      <c>
        <v>22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16.197442233687703</v>
      </c>
      <c>
        <v>0</v>
      </c>
      <c>
        <v>0</v>
      </c>
      <c>
        <v>0</v>
      </c>
      <c>
        <v>0</v>
      </c>
      <c>
        <v>0</v>
      </c>
      <c>
        <v>0</v>
      </c>
      <c>
        <v>16.197442233687703</v>
      </c>
    </row>
    <row>
      <c>
        <v>2615590</v>
      </c>
      <c>
        <v>1</v>
      </c>
      <c>
        <is>
          <t>İZMİR</t>
        </is>
      </c>
      <c>
        <v>KİRAZ</v>
      </c>
      <c>
        <is>
          <t>Dağıtım Transformatörü</t>
        </is>
      </c>
      <c>
        <v>ŞEMSİLER TR-1 35-31-L00098_35-31-L00098_2363553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20.07.2023 19:54:43</t>
        </is>
      </c>
      <c>
        <is>
          <t>20.07.2023 20:44:07</t>
        </is>
      </c>
      <c>
        <v>0.823333333</v>
      </c>
      <c>
        <v>0</v>
      </c>
      <c>
        <v>136</v>
      </c>
      <c>
        <v>0</v>
      </c>
      <c>
        <v>34</v>
      </c>
      <c>
        <v>0</v>
      </c>
      <c>
        <v>22</v>
      </c>
      <c>
        <v>0</v>
      </c>
      <c>
        <v>0</v>
      </c>
      <c>
        <v>0</v>
      </c>
      <c>
        <v>30.35161726839072</v>
      </c>
      <c>
        <v>0</v>
      </c>
      <c>
        <v>60.83941679200213</v>
      </c>
      <c>
        <v>0</v>
      </c>
      <c>
        <v>28.16709179981065</v>
      </c>
      <c>
        <v>0</v>
      </c>
      <c>
        <v>0</v>
      </c>
      <c>
        <v>119.3581258602035</v>
      </c>
    </row>
    <row>
      <c>
        <v>2614926</v>
      </c>
      <c>
        <v>1</v>
      </c>
      <c>
        <is>
          <t>MANİSA</t>
        </is>
      </c>
      <c>
        <v>ALAŞEHİR</v>
      </c>
      <c>
        <is>
          <t>OG Fideri</t>
        </is>
      </c>
      <c>
        <v>TEPEKÖY TR-1 45-73-M00785_DIREK TIPI TRAFO HUCRESI H01_2092228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20.07.2023 11:24:14</t>
        </is>
      </c>
      <c>
        <is>
          <t>20.07.2023 11:51:23</t>
        </is>
      </c>
      <c>
        <v>0.4525</v>
      </c>
      <c>
        <v>0</v>
      </c>
      <c>
        <v>332</v>
      </c>
      <c>
        <v>0</v>
      </c>
      <c>
        <v>10</v>
      </c>
      <c>
        <v>0</v>
      </c>
      <c>
        <v>56</v>
      </c>
      <c>
        <v>0</v>
      </c>
      <c>
        <v>0</v>
      </c>
      <c>
        <v>0</v>
      </c>
      <c>
        <v>44.922347802514345</v>
      </c>
      <c>
        <v>0</v>
      </c>
      <c>
        <v>13.91980414094943</v>
      </c>
      <c>
        <v>0</v>
      </c>
      <c>
        <v>17.148221236858795</v>
      </c>
      <c>
        <v>0</v>
      </c>
      <c>
        <v>0</v>
      </c>
      <c>
        <v>75.99037318032256</v>
      </c>
    </row>
    <row>
      <c>
        <v>2614611</v>
      </c>
      <c>
        <v>1</v>
      </c>
      <c>
        <is>
          <t>İZMİR</t>
        </is>
      </c>
      <c>
        <v>URLA</v>
      </c>
      <c>
        <is>
          <t>OG Fideri</t>
        </is>
      </c>
      <c>
        <v>TR-52 35-19-L00052_DIREK TIPI TRAFO HUCRESI H01_2057437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20.07.2023 06:24:58</t>
        </is>
      </c>
      <c>
        <is>
          <t>20.07.2023 08:50:48</t>
        </is>
      </c>
      <c>
        <v>2.430555555</v>
      </c>
      <c>
        <v>0</v>
      </c>
      <c>
        <v>50</v>
      </c>
      <c>
        <v>0</v>
      </c>
      <c>
        <v>30</v>
      </c>
      <c>
        <v>0</v>
      </c>
      <c>
        <v>11</v>
      </c>
      <c>
        <v>0</v>
      </c>
      <c>
        <v>0</v>
      </c>
      <c>
        <v>0</v>
      </c>
      <c>
        <v>27.960894351401432</v>
      </c>
      <c>
        <v>0</v>
      </c>
      <c>
        <v>50.56952220939526</v>
      </c>
      <c>
        <v>0</v>
      </c>
      <c>
        <v>49.574591209171004</v>
      </c>
      <c>
        <v>0</v>
      </c>
      <c>
        <v>0</v>
      </c>
      <c>
        <v>128.1050077699677</v>
      </c>
    </row>
    <row>
      <c>
        <v>2614634</v>
      </c>
      <c>
        <v>1</v>
      </c>
      <c>
        <is>
          <t>MANİSA</t>
        </is>
      </c>
      <c>
        <v>KIRKAĞAÇ</v>
      </c>
      <c>
        <is>
          <t>DM</t>
        </is>
      </c>
      <c>
        <v>GELENBE İM 45-76-A00001_GEBELER L12_2092293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20.07.2023 07:19:16</t>
        </is>
      </c>
      <c>
        <is>
          <t>20.07.2023 07:23:32</t>
        </is>
      </c>
      <c>
        <v>0.071111111</v>
      </c>
      <c>
        <v>3</v>
      </c>
      <c>
        <v>693</v>
      </c>
      <c>
        <v>54</v>
      </c>
      <c>
        <v>80</v>
      </c>
      <c>
        <v>4</v>
      </c>
      <c>
        <v>55</v>
      </c>
      <c>
        <v>2</v>
      </c>
      <c>
        <v>0</v>
      </c>
      <c>
        <v>0.03283874858666667</v>
      </c>
      <c>
        <v>5.495113537485268</v>
      </c>
      <c>
        <v>34.55375372291476</v>
      </c>
      <c>
        <v>12.375735761359394</v>
      </c>
      <c>
        <v>0.750410570875392</v>
      </c>
      <c>
        <v>0.5218449435552001</v>
      </c>
      <c>
        <v>0.18087399056179201</v>
      </c>
      <c>
        <v>0</v>
      </c>
      <c>
        <v>53.910571275338484</v>
      </c>
    </row>
    <row>
      <c>
        <v>2615298</v>
      </c>
      <c>
        <v>1</v>
      </c>
      <c>
        <is>
          <t>İZMİR</t>
        </is>
      </c>
      <c>
        <v>TİRE</v>
      </c>
      <c>
        <is>
          <t>KÖK</t>
        </is>
      </c>
      <c>
        <v>YENİOBA KÖK 35-29-M00125_YENİOBA M013_72191054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20.07.2023 16:04:05</t>
        </is>
      </c>
      <c>
        <is>
          <t>20.07.2023 16:30:26</t>
        </is>
      </c>
      <c>
        <v>0.439166666</v>
      </c>
      <c>
        <v>0</v>
      </c>
      <c>
        <v>1</v>
      </c>
      <c>
        <v>37</v>
      </c>
      <c>
        <v>89</v>
      </c>
      <c>
        <v>9</v>
      </c>
      <c>
        <v>11</v>
      </c>
      <c>
        <v>0</v>
      </c>
      <c>
        <v>0</v>
      </c>
      <c>
        <v>0</v>
      </c>
      <c>
        <v>0</v>
      </c>
      <c>
        <v>161.30806989475036</v>
      </c>
      <c>
        <v>304.3504534019069</v>
      </c>
      <c>
        <v>49.93620448192469</v>
      </c>
      <c>
        <v>51.37583092313337</v>
      </c>
      <c>
        <v>0</v>
      </c>
      <c>
        <v>0</v>
      </c>
      <c>
        <v>566.9705587017153</v>
      </c>
    </row>
    <row>
      <c>
        <v>2614780</v>
      </c>
      <c>
        <v>1</v>
      </c>
      <c>
        <is>
          <t>İZMİR</t>
        </is>
      </c>
      <c>
        <v>KİRAZ</v>
      </c>
      <c>
        <is>
          <t>Dağıtım Transformatörü</t>
        </is>
      </c>
      <c>
        <v>ÇAYAĞZI TR-18 35-31-L00406_35-31-L00406_2358381</v>
      </c>
      <c>
        <v>Şebeke Yenileme ve Kapasite Artışı Çalışması</v>
      </c>
      <c>
        <v>Dağıtım-AG</v>
      </c>
      <c>
        <v>Uzun</v>
      </c>
      <c>
        <v>Şebeke işletmecisi</v>
      </c>
      <c>
        <v>Bildirimli</v>
      </c>
      <c>
        <is>
          <t>20.07.2023 09:54:06</t>
        </is>
      </c>
      <c>
        <is>
          <t>20.07.2023 11:41:07</t>
        </is>
      </c>
      <c>
        <v>1.783611111</v>
      </c>
      <c>
        <v>0</v>
      </c>
      <c>
        <v>65</v>
      </c>
      <c>
        <v>0</v>
      </c>
      <c>
        <v>15</v>
      </c>
      <c>
        <v>0</v>
      </c>
      <c>
        <v>14</v>
      </c>
      <c>
        <v>0</v>
      </c>
      <c>
        <v>0</v>
      </c>
      <c>
        <v>0</v>
      </c>
      <c>
        <v>23.983854211310415</v>
      </c>
      <c>
        <v>0</v>
      </c>
      <c>
        <v>63.74177580605377</v>
      </c>
      <c>
        <v>0</v>
      </c>
      <c>
        <v>65.47943842790723</v>
      </c>
      <c>
        <v>0</v>
      </c>
      <c>
        <v>0</v>
      </c>
      <c>
        <v>153.20506844527142</v>
      </c>
    </row>
    <row>
      <c>
        <v>2615461</v>
      </c>
      <c>
        <v>1</v>
      </c>
      <c>
        <is>
          <t>MANİSA</t>
        </is>
      </c>
      <c>
        <v>KIRKAĞAÇ</v>
      </c>
      <c>
        <is>
          <t>DM</t>
        </is>
      </c>
      <c>
        <v>GELENBE İM 45-76-A00001_GEBELER L12_2092293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20.07.2023 18:26:39</t>
        </is>
      </c>
      <c>
        <is>
          <t>20.07.2023 18:30:30</t>
        </is>
      </c>
      <c>
        <v>0.064166666</v>
      </c>
      <c>
        <v>3</v>
      </c>
      <c>
        <v>693</v>
      </c>
      <c>
        <v>54</v>
      </c>
      <c>
        <v>80</v>
      </c>
      <c>
        <v>4</v>
      </c>
      <c>
        <v>55</v>
      </c>
      <c>
        <v>2</v>
      </c>
      <c>
        <v>0</v>
      </c>
      <c>
        <v>0.050986023935</v>
      </c>
      <c>
        <v>6.7146547742087215</v>
      </c>
      <c>
        <v>37.78205726056521</v>
      </c>
      <c>
        <v>13.173201762297092</v>
      </c>
      <c>
        <v>0.9282885243216583</v>
      </c>
      <c>
        <v>0.76129000273095</v>
      </c>
      <c>
        <v>0.229427485049686</v>
      </c>
      <c>
        <v>0</v>
      </c>
      <c>
        <v>59.639905833108315</v>
      </c>
    </row>
    <row>
      <c>
        <v>2615106</v>
      </c>
      <c>
        <v>1</v>
      </c>
      <c>
        <is>
          <t>MANİSA</t>
        </is>
      </c>
      <c>
        <v>SALİHLİ</v>
      </c>
      <c>
        <is>
          <t>OG Fideri</t>
        </is>
      </c>
      <c>
        <v>ÇAYKÖY KÖK 45-78-L00827_TST-1 L06_95430404</v>
      </c>
      <c>
        <v>Plansız Kesinti / Müdahale</v>
      </c>
      <c>
        <v>Dağıtım-OG</v>
      </c>
      <c>
        <v>Uzun</v>
      </c>
      <c>
        <v>Şebeke işletmecisi</v>
      </c>
      <c>
        <v>Bildirimsiz</v>
      </c>
      <c>
        <is>
          <t>20.07.2023 13:54:32</t>
        </is>
      </c>
      <c>
        <is>
          <t>20.07.2023 14:43:51</t>
        </is>
      </c>
      <c>
        <v>0.821944444</v>
      </c>
      <c>
        <v>0</v>
      </c>
      <c>
        <v>0</v>
      </c>
      <c>
        <v>28</v>
      </c>
      <c>
        <v>17</v>
      </c>
      <c>
        <v>3</v>
      </c>
      <c>
        <v>1</v>
      </c>
      <c>
        <v>1</v>
      </c>
      <c>
        <v>0</v>
      </c>
      <c>
        <v>0</v>
      </c>
      <c>
        <v>0</v>
      </c>
      <c>
        <v>378.37931357462327</v>
      </c>
      <c>
        <v>26.933220933818507</v>
      </c>
      <c>
        <v>3.4180956478463225</v>
      </c>
      <c>
        <v>1.1393594614035427</v>
      </c>
      <c>
        <v>6.957239954780683</v>
      </c>
      <c>
        <v>0</v>
      </c>
      <c>
        <v>416.82722957247233</v>
      </c>
    </row>
    <row>
      <c>
        <v>2615507</v>
      </c>
      <c>
        <v>1</v>
      </c>
      <c>
        <is>
          <t>MANİSA</t>
        </is>
      </c>
      <c>
        <v>GÖLMARMARA</v>
      </c>
      <c>
        <is>
          <t>DM</t>
        </is>
      </c>
      <c>
        <v>GÖLMARMARA İM 45-85-A00001_TİYENLİ M10_2305895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20.07.2023 16:42:44</t>
        </is>
      </c>
      <c>
        <is>
          <t>20.07.2023 21:00:10</t>
        </is>
      </c>
      <c>
        <v>4.290555555</v>
      </c>
      <c>
        <v>2</v>
      </c>
      <c>
        <v>753</v>
      </c>
      <c>
        <v>128</v>
      </c>
      <c>
        <v>209</v>
      </c>
      <c>
        <v>7</v>
      </c>
      <c>
        <v>75</v>
      </c>
      <c>
        <v>1</v>
      </c>
      <c>
        <v>0</v>
      </c>
      <c>
        <v>2.2874525229422225</v>
      </c>
      <c>
        <v>699.3334108782814</v>
      </c>
      <c>
        <v>6829.119172092725</v>
      </c>
      <c>
        <v>6697.77080156387</v>
      </c>
      <c>
        <v>202.22679919993212</v>
      </c>
      <c>
        <v>257.2256347552746</v>
      </c>
      <c>
        <v>329.6309609535923</v>
      </c>
      <c>
        <v>0</v>
      </c>
      <c>
        <v>15017.59423196662</v>
      </c>
    </row>
    <row>
      <c>
        <v>2615607</v>
      </c>
      <c>
        <v>1</v>
      </c>
      <c>
        <is>
          <t>MANİSA</t>
        </is>
      </c>
      <c>
        <v>AKHİSAR</v>
      </c>
      <c>
        <is>
          <t>Kullanıcı Bağlantı Hattı</t>
        </is>
      </c>
      <c>
        <v>TR-1/42-C 45-72-M00111_95001331305_95001331305</v>
      </c>
      <c>
        <v>Üçüncü Şahısların Vermiş Olduğu Hasarlar</v>
      </c>
      <c>
        <v>Dağıtım-AG</v>
      </c>
      <c>
        <v>Uzun</v>
      </c>
      <c>
        <v>Şebeke işletmecisi</v>
      </c>
      <c>
        <v>Bildirimsiz</v>
      </c>
      <c>
        <is>
          <t>20.07.2023 20:07:03</t>
        </is>
      </c>
      <c>
        <is>
          <t>20.07.2023 21:44:24</t>
        </is>
      </c>
      <c>
        <v>1.6225</v>
      </c>
      <c>
        <v>0</v>
      </c>
      <c>
        <v>4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1.6018724091399998</v>
      </c>
      <c>
        <v>0</v>
      </c>
      <c>
        <v>0</v>
      </c>
      <c>
        <v>0</v>
      </c>
      <c>
        <v>0</v>
      </c>
      <c>
        <v>0</v>
      </c>
      <c>
        <v>0</v>
      </c>
      <c>
        <v>1.6018724091399998</v>
      </c>
    </row>
    <row>
      <c>
        <v>2615799</v>
      </c>
      <c>
        <v>1</v>
      </c>
      <c>
        <is>
          <t>İZMİR</t>
        </is>
      </c>
      <c>
        <v>ÇEŞME</v>
      </c>
      <c>
        <is>
          <t>Saha Dağıtım Kutusu (SDK)</t>
        </is>
      </c>
      <c>
        <v>L-426 ESKİ GARAJ 35-18-L00426_J J1_5898732</v>
      </c>
      <c>
        <v>AG Box / Sdk Giriş Sigorta Atığı</v>
      </c>
      <c>
        <v>Dağıtım-AG</v>
      </c>
      <c>
        <v>Uzun</v>
      </c>
      <c>
        <v>Şebeke işletmecisi</v>
      </c>
      <c>
        <v>Bildirimsiz</v>
      </c>
      <c>
        <is>
          <t>20.07.2023 22:49:40</t>
        </is>
      </c>
      <c>
        <is>
          <t>20.07.2023 23:46:42</t>
        </is>
      </c>
      <c>
        <v>0.950555555</v>
      </c>
      <c>
        <v>0</v>
      </c>
      <c>
        <v>9</v>
      </c>
      <c>
        <v>0</v>
      </c>
      <c>
        <v>0</v>
      </c>
      <c>
        <v>0</v>
      </c>
      <c>
        <v>21</v>
      </c>
      <c>
        <v>0</v>
      </c>
      <c>
        <v>0</v>
      </c>
      <c>
        <v>0</v>
      </c>
      <c>
        <v>8.98123639048294</v>
      </c>
      <c>
        <v>0</v>
      </c>
      <c>
        <v>0</v>
      </c>
      <c>
        <v>0</v>
      </c>
      <c>
        <v>57.34107200790975</v>
      </c>
      <c>
        <v>0</v>
      </c>
      <c>
        <v>0</v>
      </c>
      <c>
        <v>66.32230839839269</v>
      </c>
    </row>
    <row>
      <c>
        <v>2614571</v>
      </c>
      <c>
        <v>1</v>
      </c>
      <c>
        <is>
          <t>İZMİR</t>
        </is>
      </c>
      <c>
        <v>FOÇA</v>
      </c>
      <c>
        <is>
          <t>Dağıtım Transformatörü</t>
        </is>
      </c>
      <c>
        <v>GERENKÖY TR-7 35-23-M00153_35-23-M00153_2356642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20.07.2023 02:39:39</t>
        </is>
      </c>
      <c>
        <is>
          <t>20.07.2023 04:50:22</t>
        </is>
      </c>
      <c>
        <v>2.178611111</v>
      </c>
      <c>
        <v>0</v>
      </c>
      <c>
        <v>68</v>
      </c>
      <c>
        <v>0</v>
      </c>
      <c>
        <v>7</v>
      </c>
      <c>
        <v>0</v>
      </c>
      <c>
        <v>13</v>
      </c>
      <c>
        <v>0</v>
      </c>
      <c>
        <v>0</v>
      </c>
      <c>
        <v>0</v>
      </c>
      <c>
        <v>33.73625266501083</v>
      </c>
      <c>
        <v>0</v>
      </c>
      <c>
        <v>5.014875681852879</v>
      </c>
      <c>
        <v>0</v>
      </c>
      <c>
        <v>23.95894533390306</v>
      </c>
      <c>
        <v>0</v>
      </c>
      <c>
        <v>0</v>
      </c>
      <c>
        <v>62.71007368076677</v>
      </c>
    </row>
    <row>
      <c>
        <v>2615338</v>
      </c>
      <c>
        <v>1</v>
      </c>
      <c>
        <is>
          <t>İZMİR</t>
        </is>
      </c>
      <c>
        <v>KARŞIYAKA</v>
      </c>
      <c>
        <is>
          <t>Saha Dağıtım Kutusu (SDK)</t>
        </is>
      </c>
      <c>
        <v>K-3778 35-04-K03778_H1 H1B_5787205</v>
      </c>
      <c>
        <v>AG Tel Kopuğu</v>
      </c>
      <c>
        <v>Dağıtım-AG</v>
      </c>
      <c>
        <v>Uzun</v>
      </c>
      <c>
        <v>Şebeke işletmecisi</v>
      </c>
      <c>
        <v>Bildirimsiz</v>
      </c>
      <c>
        <is>
          <t>20.07.2023 16:37:52</t>
        </is>
      </c>
      <c>
        <is>
          <t>20.07.2023 17:50:12</t>
        </is>
      </c>
      <c>
        <v>1.205555555</v>
      </c>
      <c>
        <v>0</v>
      </c>
      <c>
        <v>25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9.507506155962293</v>
      </c>
      <c>
        <v>0</v>
      </c>
      <c>
        <v>0</v>
      </c>
      <c>
        <v>0</v>
      </c>
      <c>
        <v>1.1296399701388953</v>
      </c>
      <c>
        <v>0</v>
      </c>
      <c>
        <v>0</v>
      </c>
      <c>
        <v>10.637146126101188</v>
      </c>
    </row>
    <row>
      <c>
        <v>2615048</v>
      </c>
      <c>
        <v>2</v>
      </c>
      <c>
        <is>
          <t>İZMİR</t>
        </is>
      </c>
      <c>
        <v>BERGAMA</v>
      </c>
      <c>
        <is>
          <t>Dağıtım Transformatörü</t>
        </is>
      </c>
      <c>
        <v>İSMAİLLİ TR-1 35-16-M00038_35-16-M00038_2347054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20.07.2023 14:48:45</t>
        </is>
      </c>
      <c>
        <is>
          <t>20.07.2023 15:21:12</t>
        </is>
      </c>
      <c>
        <v>0.540833333</v>
      </c>
      <c>
        <v>0</v>
      </c>
      <c>
        <v>102</v>
      </c>
      <c>
        <v>0</v>
      </c>
      <c>
        <v>0</v>
      </c>
      <c>
        <v>0</v>
      </c>
      <c>
        <v>13</v>
      </c>
      <c>
        <v>0</v>
      </c>
      <c>
        <v>0</v>
      </c>
      <c>
        <v>0</v>
      </c>
      <c>
        <v>6.068834630974672</v>
      </c>
      <c>
        <v>0</v>
      </c>
      <c>
        <v>0</v>
      </c>
      <c>
        <v>0</v>
      </c>
      <c>
        <v>16.716216189316235</v>
      </c>
      <c>
        <v>0</v>
      </c>
      <c>
        <v>0</v>
      </c>
      <c>
        <v>22.785050820290905</v>
      </c>
    </row>
    <row>
      <c>
        <v>2615361</v>
      </c>
      <c>
        <v>1</v>
      </c>
      <c>
        <is>
          <t>MANİSA</t>
        </is>
      </c>
      <c>
        <v>AKHİSAR</v>
      </c>
      <c>
        <is>
          <t>Dağıtım Transformatörü</t>
        </is>
      </c>
      <c>
        <v>TR-1/90 45-72-M00090_45-72-M00090_2364837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20.07.2023 16:47:44</t>
        </is>
      </c>
      <c>
        <is>
          <t>20.07.2023 17:35:15</t>
        </is>
      </c>
      <c>
        <v>0.791944444</v>
      </c>
      <c>
        <v>0</v>
      </c>
      <c>
        <v>0</v>
      </c>
      <c>
        <v>0</v>
      </c>
      <c>
        <v>3</v>
      </c>
      <c>
        <v>0</v>
      </c>
      <c>
        <v>34</v>
      </c>
      <c>
        <v>0</v>
      </c>
      <c>
        <v>1</v>
      </c>
      <c>
        <v>0</v>
      </c>
      <c>
        <v>0</v>
      </c>
      <c>
        <v>0</v>
      </c>
      <c>
        <v>7.201683214222127</v>
      </c>
      <c>
        <v>0</v>
      </c>
      <c>
        <v>27.66836787037234</v>
      </c>
      <c>
        <v>0</v>
      </c>
      <c>
        <v>23.82799178315878</v>
      </c>
      <c>
        <v>58.698042867753244</v>
      </c>
    </row>
    <row>
      <c>
        <v>2614628</v>
      </c>
      <c>
        <v>1</v>
      </c>
      <c>
        <is>
          <t>İZMİR</t>
        </is>
      </c>
      <c>
        <v>TORBALI</v>
      </c>
      <c>
        <is>
          <t>OG Fideri</t>
        </is>
      </c>
      <c>
        <v>ÇAYBAŞI TR-1/1 35-26-M01189_DAĞITIM TRAFO ÇAYBAŞI TR-1/1 M03_65967127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20.07.2023 06:59:22</t>
        </is>
      </c>
      <c>
        <is>
          <t>20.07.2023 08:41:30</t>
        </is>
      </c>
      <c>
        <v>1.702222222</v>
      </c>
      <c>
        <v>0</v>
      </c>
      <c>
        <v>45</v>
      </c>
      <c>
        <v>0</v>
      </c>
      <c>
        <v>6</v>
      </c>
      <c>
        <v>0</v>
      </c>
      <c>
        <v>5</v>
      </c>
      <c>
        <v>0</v>
      </c>
      <c>
        <v>1</v>
      </c>
      <c>
        <v>0</v>
      </c>
      <c>
        <v>17.54728297103189</v>
      </c>
      <c>
        <v>0</v>
      </c>
      <c>
        <v>10.87641114783876</v>
      </c>
      <c>
        <v>0</v>
      </c>
      <c>
        <v>3.8809028897584263</v>
      </c>
      <c>
        <v>0</v>
      </c>
      <c>
        <v>227.20144585935049</v>
      </c>
      <c>
        <v>259.50604286797955</v>
      </c>
    </row>
    <row>
      <c>
        <v>2614983</v>
      </c>
      <c>
        <v>1</v>
      </c>
      <c>
        <is>
          <t>MANİSA</t>
        </is>
      </c>
      <c>
        <v>SARUHANLI</v>
      </c>
      <c>
        <is>
          <t>Saha Dağıtım Kutusu (SDK)</t>
        </is>
      </c>
      <c>
        <v>SARUHANLI TR-37 45-80-M02889_C C01b_60232879</v>
      </c>
      <c>
        <v>AG Box / Sdk Abone Çıkış Sigorta Atığı</v>
      </c>
      <c>
        <v>Dağıtım-AG</v>
      </c>
      <c>
        <v>Uzun</v>
      </c>
      <c>
        <v>Şebeke işletmecisi</v>
      </c>
      <c>
        <v>Bildirimsiz</v>
      </c>
      <c>
        <is>
          <t>20.07.2023 11:57:41</t>
        </is>
      </c>
      <c>
        <is>
          <t>20.07.2023 14:53:21</t>
        </is>
      </c>
      <c>
        <v>2.927777777</v>
      </c>
      <c>
        <v>0</v>
      </c>
      <c>
        <v>14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6.298141709635674</v>
      </c>
      <c>
        <v>0</v>
      </c>
      <c>
        <v>0</v>
      </c>
      <c>
        <v>0</v>
      </c>
      <c>
        <v>13.616973824044043</v>
      </c>
      <c>
        <v>0</v>
      </c>
      <c>
        <v>0</v>
      </c>
      <c>
        <v>19.915115533679717</v>
      </c>
    </row>
    <row>
      <c>
        <v>2665849</v>
      </c>
      <c>
        <v>1</v>
      </c>
      <c>
        <is>
          <t>MANİSA</t>
        </is>
      </c>
      <c>
        <v>SALİHLİ</v>
      </c>
      <c>
        <is>
          <t>Dağıtım Transformatörü</t>
        </is>
      </c>
      <c>
        <v>BEYLİKLİ TR-3 45-78-M00726_45-78-M00726_2354362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20.07.2023 02:34:34</t>
        </is>
      </c>
      <c>
        <is>
          <t>20.07.2023 02:56:00</t>
        </is>
      </c>
      <c>
        <v>0.357222222</v>
      </c>
      <c>
        <v>0</v>
      </c>
      <c>
        <v>91</v>
      </c>
      <c>
        <v>0</v>
      </c>
      <c>
        <v>7</v>
      </c>
      <c>
        <v>0</v>
      </c>
      <c>
        <v>10</v>
      </c>
      <c>
        <v>0</v>
      </c>
      <c>
        <v>0</v>
      </c>
      <c>
        <v>0</v>
      </c>
      <c>
        <v>5.215850831521687</v>
      </c>
      <c>
        <v>0</v>
      </c>
      <c>
        <v>2.8443492353850224</v>
      </c>
      <c>
        <v>0</v>
      </c>
      <c>
        <v>1.0300729278603682</v>
      </c>
      <c>
        <v>0</v>
      </c>
      <c>
        <v>0</v>
      </c>
      <c>
        <v>9.090272994767078</v>
      </c>
    </row>
    <row>
      <c>
        <v>2615169</v>
      </c>
      <c>
        <v>1</v>
      </c>
      <c>
        <is>
          <t>MANİSA</t>
        </is>
      </c>
      <c>
        <v>KULA</v>
      </c>
      <c>
        <is>
          <t>Kullanıcı Bağlantı Hattı</t>
        </is>
      </c>
      <c>
        <v>TR-56 45-77-L00056_945512397_945512397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20.07.2023 14:22:18</t>
        </is>
      </c>
      <c>
        <is>
          <t>20.07.2023 16:06:27</t>
        </is>
      </c>
      <c>
        <v>1.735833333</v>
      </c>
      <c>
        <v>0</v>
      </c>
      <c>
        <v>3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0.9837882586560497</v>
      </c>
      <c>
        <v>0</v>
      </c>
      <c>
        <v>0</v>
      </c>
      <c>
        <v>0</v>
      </c>
      <c>
        <v>0</v>
      </c>
      <c>
        <v>0</v>
      </c>
      <c>
        <v>0</v>
      </c>
      <c>
        <v>0.9837882586560497</v>
      </c>
    </row>
    <row>
      <c>
        <v>2614654</v>
      </c>
      <c>
        <v>1</v>
      </c>
      <c>
        <is>
          <t>MANİSA</t>
        </is>
      </c>
      <c>
        <v>AKHİSAR</v>
      </c>
      <c>
        <is>
          <t>KÖK</t>
        </is>
      </c>
      <c>
        <v>ERDELLİ TR-2 KÖK 45-72-L00476_ARABACI BOZKÖY ÇIKIŞ L04_66551743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20.07.2023 07:47:00</t>
        </is>
      </c>
      <c>
        <is>
          <t>20.07.2023 09:16:51</t>
        </is>
      </c>
      <c>
        <v>1.4975</v>
      </c>
      <c>
        <v>4</v>
      </c>
      <c>
        <v>1649</v>
      </c>
      <c>
        <v>217</v>
      </c>
      <c>
        <v>86</v>
      </c>
      <c>
        <v>21</v>
      </c>
      <c>
        <v>165</v>
      </c>
      <c>
        <v>2</v>
      </c>
      <c>
        <v>1</v>
      </c>
      <c>
        <v>1.0971380320533335</v>
      </c>
      <c>
        <v>304.61035434340005</v>
      </c>
      <c>
        <v>408.92106322341834</v>
      </c>
      <c>
        <v>146.39088536387467</v>
      </c>
      <c>
        <v>97.46588703403121</v>
      </c>
      <c>
        <v>79.9209331755545</v>
      </c>
      <c>
        <v>72.63599601244917</v>
      </c>
      <c>
        <v>1.5203981303030685</v>
      </c>
      <c>
        <v>1112.5626553150842</v>
      </c>
    </row>
    <row>
      <c>
        <v>2615152</v>
      </c>
      <c>
        <v>1</v>
      </c>
      <c>
        <is>
          <t>İZMİR</t>
        </is>
      </c>
      <c>
        <v>FOÇA</v>
      </c>
      <c>
        <is>
          <t>OG Fideri</t>
        </is>
      </c>
      <c>
        <v>BAĞARASI TR-3 35-23-M00172_DIREK TIPI TRAFO HUCRESI H01_2057375</v>
      </c>
      <c>
        <v>OG İzolatör Arızası</v>
      </c>
      <c>
        <v>Dağıtım-OG</v>
      </c>
      <c>
        <v>Uzun</v>
      </c>
      <c>
        <v>Şebeke işletmecisi</v>
      </c>
      <c>
        <v>Bildirimsiz</v>
      </c>
      <c>
        <is>
          <t>20.07.2023 14:19:54</t>
        </is>
      </c>
      <c>
        <is>
          <t>20.07.2023 21:54:56</t>
        </is>
      </c>
      <c>
        <v>7.583888888</v>
      </c>
      <c>
        <v>0</v>
      </c>
      <c>
        <v>55</v>
      </c>
      <c>
        <v>0</v>
      </c>
      <c>
        <v>16</v>
      </c>
      <c>
        <v>0</v>
      </c>
      <c>
        <v>16</v>
      </c>
      <c>
        <v>0</v>
      </c>
      <c>
        <v>0</v>
      </c>
      <c>
        <v>0</v>
      </c>
      <c>
        <v>107.3623499729018</v>
      </c>
      <c>
        <v>0</v>
      </c>
      <c>
        <v>54.80381362903286</v>
      </c>
      <c>
        <v>0</v>
      </c>
      <c>
        <v>142.54902106192057</v>
      </c>
      <c>
        <v>0</v>
      </c>
      <c>
        <v>0</v>
      </c>
      <c>
        <v>304.7151846638552</v>
      </c>
    </row>
    <row>
      <c>
        <v>2615026</v>
      </c>
      <c>
        <v>1</v>
      </c>
      <c>
        <is>
          <t>İZMİR</t>
        </is>
      </c>
      <c>
        <v>TİRE</v>
      </c>
      <c>
        <is>
          <t>Dağıtım Transformatörü</t>
        </is>
      </c>
      <c>
        <v>MAHMUTLAR TR-1 35-29-L00118_35-29-L00118_2370487</v>
      </c>
      <c>
        <v>Yangın</v>
      </c>
      <c>
        <v>Dağıtım-AG</v>
      </c>
      <c>
        <v>Uzun</v>
      </c>
      <c>
        <v>Güvenlik</v>
      </c>
      <c>
        <v>Bildirimsiz</v>
      </c>
      <c>
        <is>
          <t>20.07.2023 12:34:44</t>
        </is>
      </c>
      <c>
        <is>
          <t>20.07.2023 14:41:46</t>
        </is>
      </c>
      <c>
        <v>2.117222222</v>
      </c>
      <c>
        <v>0</v>
      </c>
      <c>
        <v>55</v>
      </c>
      <c>
        <v>0</v>
      </c>
      <c>
        <v>8</v>
      </c>
      <c>
        <v>0</v>
      </c>
      <c>
        <v>19</v>
      </c>
      <c>
        <v>0</v>
      </c>
      <c>
        <v>0</v>
      </c>
      <c>
        <v>0</v>
      </c>
      <c>
        <v>39.33895725972943</v>
      </c>
      <c>
        <v>0</v>
      </c>
      <c>
        <v>152.16741794800154</v>
      </c>
      <c>
        <v>0</v>
      </c>
      <c>
        <v>41.11718731238638</v>
      </c>
      <c>
        <v>0</v>
      </c>
      <c>
        <v>0</v>
      </c>
      <c>
        <v>232.62356252011733</v>
      </c>
    </row>
    <row>
      <c>
        <v>2614691</v>
      </c>
      <c>
        <v>1</v>
      </c>
      <c>
        <is>
          <t>MANİSA</t>
        </is>
      </c>
      <c>
        <v>ALAŞEHİR</v>
      </c>
      <c>
        <is>
          <t>KÖK</t>
        </is>
      </c>
      <c>
        <v>GÜMÜŞÇAY KÖK 45-73-M00477_GÜMÜŞÇAY M03_2309299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20.07.2023 08:38:10</t>
        </is>
      </c>
      <c>
        <is>
          <t>20.07.2023 10:51:10</t>
        </is>
      </c>
      <c>
        <v>2.216666666</v>
      </c>
      <c>
        <v>1</v>
      </c>
      <c>
        <v>281</v>
      </c>
      <c>
        <v>10</v>
      </c>
      <c>
        <v>23</v>
      </c>
      <c>
        <v>0</v>
      </c>
      <c>
        <v>17</v>
      </c>
      <c>
        <v>0</v>
      </c>
      <c>
        <v>0</v>
      </c>
      <c>
        <v>0.4768277204388889</v>
      </c>
      <c>
        <v>107.77092663083464</v>
      </c>
      <c>
        <v>98.98986605011666</v>
      </c>
      <c>
        <v>232.30809833238968</v>
      </c>
      <c>
        <v>0</v>
      </c>
      <c>
        <v>17.226735814117443</v>
      </c>
      <c>
        <v>0</v>
      </c>
      <c>
        <v>0</v>
      </c>
      <c>
        <v>456.77245454789727</v>
      </c>
    </row>
    <row>
      <c>
        <v>2615046</v>
      </c>
      <c>
        <v>1</v>
      </c>
      <c>
        <is>
          <t>İZMİR</t>
        </is>
      </c>
      <c>
        <v>BORNOVA</v>
      </c>
      <c>
        <is>
          <t>Kullanıcı Bağlantı Hattı</t>
        </is>
      </c>
      <c>
        <v>M-2475(YATIRIM REZERVE) 35-02-M02475_95001238614_95001238614</v>
      </c>
      <c>
        <v>AG Box / Sdk Abone Çıkış Sigorta Atığı</v>
      </c>
      <c>
        <v>Dağıtım-AG</v>
      </c>
      <c>
        <v>Uzun</v>
      </c>
      <c>
        <v>Şebeke işletmecisi</v>
      </c>
      <c>
        <v>Bildirimsiz</v>
      </c>
      <c>
        <is>
          <t>20.07.2023 12:53:22</t>
        </is>
      </c>
      <c>
        <is>
          <t>20.07.2023 14:27:01</t>
        </is>
      </c>
      <c>
        <v>1.560833333</v>
      </c>
      <c>
        <v>0</v>
      </c>
      <c>
        <v>0</v>
      </c>
      <c>
        <v>0</v>
      </c>
      <c>
        <v>0</v>
      </c>
      <c>
        <v>0</v>
      </c>
      <c>
        <v>8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27.675798896231104</v>
      </c>
      <c>
        <v>0</v>
      </c>
      <c>
        <v>0</v>
      </c>
      <c>
        <v>27.675798896231104</v>
      </c>
    </row>
    <row>
      <c>
        <v>2614797</v>
      </c>
      <c>
        <v>1</v>
      </c>
      <c>
        <is>
          <t>İZMİR</t>
        </is>
      </c>
      <c>
        <v>BUCA</v>
      </c>
      <c>
        <is>
          <t>AG Fideri</t>
        </is>
      </c>
      <c>
        <v>K-2746 35-03-K02746_A_56362932_56362932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20.07.2023 09:54:29</t>
        </is>
      </c>
      <c>
        <is>
          <t>20.07.2023 11:47:03</t>
        </is>
      </c>
      <c>
        <v>1.876111111</v>
      </c>
      <c>
        <v>0</v>
      </c>
      <c>
        <v>122</v>
      </c>
      <c>
        <v>0</v>
      </c>
      <c>
        <v>0</v>
      </c>
      <c>
        <v>0</v>
      </c>
      <c>
        <v>7</v>
      </c>
      <c>
        <v>0</v>
      </c>
      <c>
        <v>0</v>
      </c>
      <c>
        <v>0</v>
      </c>
      <c>
        <v>50.27105106858122</v>
      </c>
      <c>
        <v>0</v>
      </c>
      <c>
        <v>0</v>
      </c>
      <c>
        <v>0</v>
      </c>
      <c>
        <v>5.348946224722894</v>
      </c>
      <c>
        <v>0</v>
      </c>
      <c>
        <v>0</v>
      </c>
      <c>
        <v>55.61999729330412</v>
      </c>
    </row>
    <row>
      <c>
        <v>2615487</v>
      </c>
      <c>
        <v>1</v>
      </c>
      <c>
        <is>
          <t>İZMİR</t>
        </is>
      </c>
      <c>
        <v>KEMALPAŞA</v>
      </c>
      <c>
        <is>
          <t>AG Fideri</t>
        </is>
      </c>
      <c>
        <v>ARMUTLU TR-18 35-27-M00456_A_93494779_93494779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20.07.2023 18:48:58</t>
        </is>
      </c>
      <c>
        <is>
          <t>20.07.2023 20:32:39</t>
        </is>
      </c>
      <c>
        <v>1.728055555</v>
      </c>
      <c>
        <v>0</v>
      </c>
      <c>
        <v>7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3.226485134245508</v>
      </c>
      <c>
        <v>0</v>
      </c>
      <c>
        <v>1.026689315921694</v>
      </c>
      <c>
        <v>0</v>
      </c>
      <c>
        <v>0</v>
      </c>
      <c>
        <v>0</v>
      </c>
      <c>
        <v>0</v>
      </c>
      <c>
        <v>4.253174450167202</v>
      </c>
    </row>
    <row>
      <c>
        <v>2614648</v>
      </c>
      <c>
        <v>1</v>
      </c>
      <c>
        <is>
          <t>MANİSA</t>
        </is>
      </c>
      <c>
        <v>GÖLMARMARA</v>
      </c>
      <c>
        <is>
          <t>KÖK</t>
        </is>
      </c>
      <c>
        <v>TİYENLİ KÖK 45-85-M00004_GÖLMARMARA İM  -  GERİLİM M06_72102207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20.07.2023 07:41:14</t>
        </is>
      </c>
      <c>
        <is>
          <t>20.07.2023 09:32:38</t>
        </is>
      </c>
      <c>
        <v>1.856666666</v>
      </c>
      <c>
        <v>2</v>
      </c>
      <c>
        <v>754</v>
      </c>
      <c>
        <v>125</v>
      </c>
      <c>
        <v>209</v>
      </c>
      <c>
        <v>7</v>
      </c>
      <c>
        <v>75</v>
      </c>
      <c>
        <v>1</v>
      </c>
      <c>
        <v>0</v>
      </c>
      <c>
        <v>0.6894246243711111</v>
      </c>
      <c>
        <v>251.44555730653167</v>
      </c>
      <c>
        <v>2705.5896266724008</v>
      </c>
      <c>
        <v>2677.1545519107217</v>
      </c>
      <c>
        <v>82.46598484868112</v>
      </c>
      <c>
        <v>95.707773902</v>
      </c>
      <c>
        <v>187.9029392391192</v>
      </c>
      <c>
        <v>0</v>
      </c>
      <c>
        <v>6000.955858503825</v>
      </c>
    </row>
    <row>
      <c>
        <v>2615362</v>
      </c>
      <c>
        <v>2</v>
      </c>
      <c>
        <is>
          <t>İZMİR</t>
        </is>
      </c>
      <c>
        <v>BERGAMA</v>
      </c>
      <c>
        <is>
          <t>DM</t>
        </is>
      </c>
      <c>
        <v>KAVŞAK DM TR-154 35-16-L00154_TR-111 ÇIKIŞI L05_66050339</v>
      </c>
      <c>
        <v>Plansız Kesinti / Müdahale</v>
      </c>
      <c>
        <v>Dağıtım-OG</v>
      </c>
      <c>
        <v>Uzun</v>
      </c>
      <c>
        <v>Şebeke işletmecisi</v>
      </c>
      <c>
        <v>Bildirimsiz</v>
      </c>
      <c>
        <is>
          <t>20.07.2023 17:21:31</t>
        </is>
      </c>
      <c>
        <is>
          <t>20.07.2023 18:01:53</t>
        </is>
      </c>
      <c>
        <v>0.672777777</v>
      </c>
      <c>
        <v>0</v>
      </c>
      <c>
        <v>722</v>
      </c>
      <c>
        <v>2</v>
      </c>
      <c>
        <v>28</v>
      </c>
      <c>
        <v>25</v>
      </c>
      <c>
        <v>94</v>
      </c>
      <c>
        <v>0</v>
      </c>
      <c>
        <v>0</v>
      </c>
      <c>
        <v>0</v>
      </c>
      <c>
        <v>95.1917103765735</v>
      </c>
      <c>
        <v>1.1286650592988634</v>
      </c>
      <c>
        <v>20.644805148346887</v>
      </c>
      <c>
        <v>69.70071424331852</v>
      </c>
      <c>
        <v>89.90280082768717</v>
      </c>
      <c>
        <v>0</v>
      </c>
      <c>
        <v>0</v>
      </c>
      <c>
        <v>276.56869565522493</v>
      </c>
    </row>
    <row>
      <c>
        <v>2615481</v>
      </c>
      <c>
        <v>1</v>
      </c>
      <c>
        <is>
          <t>MANİSA</t>
        </is>
      </c>
      <c>
        <v>TURGUTLU</v>
      </c>
      <c>
        <is>
          <t>AG Fideri</t>
        </is>
      </c>
      <c>
        <v>TR-2/122 45-83-M00720_C_91461626_91461626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20.07.2023 18:44:58</t>
        </is>
      </c>
      <c>
        <is>
          <t>20.07.2023 20:50:10</t>
        </is>
      </c>
      <c>
        <v>2.086666666</v>
      </c>
      <c>
        <v>0</v>
      </c>
      <c>
        <v>83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36.74535426171076</v>
      </c>
      <c>
        <v>0</v>
      </c>
      <c>
        <v>0</v>
      </c>
      <c>
        <v>0</v>
      </c>
      <c>
        <v>0.003947965676541334</v>
      </c>
      <c>
        <v>0</v>
      </c>
      <c>
        <v>0</v>
      </c>
      <c>
        <v>36.7493022273873</v>
      </c>
    </row>
    <row>
      <c>
        <v>2615502</v>
      </c>
      <c>
        <v>2</v>
      </c>
      <c>
        <is>
          <t>İZMİR</t>
        </is>
      </c>
      <c>
        <v>KEMALPAŞA</v>
      </c>
      <c>
        <is>
          <t>Dağıtım Transformatörü</t>
        </is>
      </c>
      <c>
        <v>ARMUTLU TR-23 35-27-L00023_35-27-L00023_2357714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20.07.2023 19:50:24</t>
        </is>
      </c>
      <c>
        <is>
          <t>20.07.2023 20:35:42</t>
        </is>
      </c>
      <c>
        <v>0.755</v>
      </c>
      <c>
        <v>0</v>
      </c>
      <c>
        <v>322</v>
      </c>
      <c>
        <v>0</v>
      </c>
      <c>
        <v>0</v>
      </c>
      <c>
        <v>0</v>
      </c>
      <c>
        <v>49</v>
      </c>
      <c>
        <v>0</v>
      </c>
      <c>
        <v>0</v>
      </c>
      <c>
        <v>0</v>
      </c>
      <c>
        <v>49.56948628709529</v>
      </c>
      <c>
        <v>0</v>
      </c>
      <c>
        <v>0</v>
      </c>
      <c>
        <v>0</v>
      </c>
      <c>
        <v>36.93809963638273</v>
      </c>
      <c>
        <v>0</v>
      </c>
      <c>
        <v>0</v>
      </c>
      <c>
        <v>86.50758592347802</v>
      </c>
    </row>
    <row>
      <c>
        <v>2614568</v>
      </c>
      <c>
        <v>1</v>
      </c>
      <c>
        <is>
          <t>MANİSA</t>
        </is>
      </c>
      <c>
        <v>SELENDİ</v>
      </c>
      <c>
        <is>
          <t>KÖK</t>
        </is>
      </c>
      <c>
        <v>ÇAMLICA KÖK 45-81-M00048_ÇANŞA ÇIKIŞ M03_71996194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20.07.2023 02:21:20</t>
        </is>
      </c>
      <c>
        <is>
          <t>20.07.2023 06:15:24</t>
        </is>
      </c>
      <c>
        <v>3.901111111</v>
      </c>
      <c>
        <v>1</v>
      </c>
      <c>
        <v>472</v>
      </c>
      <c>
        <v>0</v>
      </c>
      <c>
        <v>0</v>
      </c>
      <c>
        <v>1</v>
      </c>
      <c>
        <v>28</v>
      </c>
      <c>
        <v>0</v>
      </c>
      <c>
        <v>0</v>
      </c>
      <c>
        <v>0.6067680217466667</v>
      </c>
      <c>
        <v>150.48215727348904</v>
      </c>
      <c>
        <v>0</v>
      </c>
      <c>
        <v>0</v>
      </c>
      <c>
        <v>3.52533185062234</v>
      </c>
      <c>
        <v>15.80636272644305</v>
      </c>
      <c>
        <v>0</v>
      </c>
      <c>
        <v>0</v>
      </c>
      <c>
        <v>170.42061987230107</v>
      </c>
    </row>
    <row>
      <c>
        <v>2615232</v>
      </c>
      <c>
        <v>1</v>
      </c>
      <c>
        <is>
          <t>MANİSA</t>
        </is>
      </c>
      <c>
        <v>SARIGÖL</v>
      </c>
      <c>
        <is>
          <t>DM</t>
        </is>
      </c>
      <c>
        <v>SARIGÖL DM 45-79-M00069_SELİMİYE FİDERİ M18_2076606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20.07.2023 15:13:04</t>
        </is>
      </c>
      <c>
        <is>
          <t>20.07.2023 15:39:06</t>
        </is>
      </c>
      <c>
        <v>0.433888888</v>
      </c>
      <c>
        <v>2</v>
      </c>
      <c>
        <v>1023</v>
      </c>
      <c>
        <v>17</v>
      </c>
      <c>
        <v>244</v>
      </c>
      <c>
        <v>1</v>
      </c>
      <c>
        <v>61</v>
      </c>
      <c>
        <v>0</v>
      </c>
      <c>
        <v>0</v>
      </c>
      <c>
        <v>0.21397366449555555</v>
      </c>
      <c>
        <v>95.09963543251361</v>
      </c>
      <c>
        <v>61.12327251118854</v>
      </c>
      <c>
        <v>469.1438730642262</v>
      </c>
      <c>
        <v>1.1177192983902795</v>
      </c>
      <c>
        <v>21.243733425533904</v>
      </c>
      <c>
        <v>0</v>
      </c>
      <c>
        <v>0</v>
      </c>
      <c>
        <v>647.9422073963482</v>
      </c>
    </row>
    <row>
      <c>
        <v>2615429</v>
      </c>
      <c>
        <v>2</v>
      </c>
      <c>
        <is>
          <t>İZMİR</t>
        </is>
      </c>
      <c>
        <v>BAYINDIR</v>
      </c>
      <c>
        <is>
          <t>Dağıtım Transformatörü</t>
        </is>
      </c>
      <c>
        <v>HASKÖY TR-2 35-20-L00207_35-20-L00207_2367748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20.07.2023 20:09:41</t>
        </is>
      </c>
      <c>
        <is>
          <t>20.07.2023 20:56:33</t>
        </is>
      </c>
      <c>
        <v>0.781111111</v>
      </c>
      <c>
        <v>0</v>
      </c>
      <c>
        <v>69</v>
      </c>
      <c>
        <v>0</v>
      </c>
      <c>
        <v>2</v>
      </c>
      <c>
        <v>0</v>
      </c>
      <c>
        <v>10</v>
      </c>
      <c>
        <v>0</v>
      </c>
      <c>
        <v>0</v>
      </c>
      <c>
        <v>0</v>
      </c>
      <c>
        <v>18.97521871502753</v>
      </c>
      <c>
        <v>0</v>
      </c>
      <c>
        <v>7.022734832838366</v>
      </c>
      <c>
        <v>0</v>
      </c>
      <c>
        <v>6.705731468000894</v>
      </c>
      <c>
        <v>0</v>
      </c>
      <c>
        <v>0</v>
      </c>
      <c>
        <v>32.70368501586679</v>
      </c>
    </row>
    <row>
      <c>
        <v>2614946</v>
      </c>
      <c>
        <v>1</v>
      </c>
      <c>
        <is>
          <t>İZMİR</t>
        </is>
      </c>
      <c>
        <v>SELÇUK</v>
      </c>
      <c>
        <is>
          <t>DM</t>
        </is>
      </c>
      <c>
        <v>AŞÇI DM 35-13-M00049_TR-24 M05_83267545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20.07.2023 11:28:01</t>
        </is>
      </c>
      <c>
        <is>
          <t>20.07.2023 11:44:38</t>
        </is>
      </c>
      <c>
        <v>0.276944444</v>
      </c>
      <c>
        <v>0</v>
      </c>
      <c>
        <v>48</v>
      </c>
      <c>
        <v>0</v>
      </c>
      <c>
        <v>17</v>
      </c>
      <c>
        <v>0</v>
      </c>
      <c>
        <v>10</v>
      </c>
      <c>
        <v>0</v>
      </c>
      <c>
        <v>0</v>
      </c>
      <c>
        <v>0</v>
      </c>
      <c>
        <v>3.9847299817342954</v>
      </c>
      <c>
        <v>0</v>
      </c>
      <c>
        <v>3.5922314789187535</v>
      </c>
      <c>
        <v>0</v>
      </c>
      <c>
        <v>5.585232674135146</v>
      </c>
      <c>
        <v>0</v>
      </c>
      <c>
        <v>0</v>
      </c>
      <c>
        <v>13.162194134788194</v>
      </c>
    </row>
    <row>
      <c>
        <v>2614614</v>
      </c>
      <c>
        <v>1</v>
      </c>
      <c>
        <is>
          <t>MANİSA</t>
        </is>
      </c>
      <c>
        <v>TURGUTLU</v>
      </c>
      <c>
        <is>
          <t>KÖK</t>
        </is>
      </c>
      <c>
        <v>ARPALIK KÖK 45-83-M00137_ÇAMPINAR TARIMSAL SULAMA - TR-6 M06_72124446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20.07.2023 06:32:00</t>
        </is>
      </c>
      <c>
        <is>
          <t>20.07.2023 07:04:32</t>
        </is>
      </c>
      <c>
        <v>0.542222222</v>
      </c>
      <c>
        <v>0</v>
      </c>
      <c>
        <v>9</v>
      </c>
      <c>
        <v>0</v>
      </c>
      <c>
        <v>115</v>
      </c>
      <c>
        <v>0</v>
      </c>
      <c>
        <v>11</v>
      </c>
      <c>
        <v>0</v>
      </c>
      <c>
        <v>0</v>
      </c>
      <c>
        <v>0</v>
      </c>
      <c>
        <v>4.296511225749409</v>
      </c>
      <c>
        <v>0</v>
      </c>
      <c>
        <v>176.48186941940673</v>
      </c>
      <c>
        <v>0</v>
      </c>
      <c>
        <v>3.858710039447451</v>
      </c>
      <c>
        <v>0</v>
      </c>
      <c>
        <v>0</v>
      </c>
      <c>
        <v>184.6370906846036</v>
      </c>
    </row>
    <row>
      <c>
        <v>2615278</v>
      </c>
      <c>
        <v>1</v>
      </c>
      <c>
        <is>
          <t>MANİSA</t>
        </is>
      </c>
      <c>
        <v>AKHİSAR</v>
      </c>
      <c>
        <is>
          <t>Dağıtım Transformatörü</t>
        </is>
      </c>
      <c>
        <v>MORALILAR-1 SULAMA TR-4 45-72-M00357_45-72-M00357_2364170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20.07.2023 15:37:32</t>
        </is>
      </c>
      <c>
        <is>
          <t>20.07.2023 17:49:03</t>
        </is>
      </c>
      <c>
        <v>2.191944444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147.11294650567964</v>
      </c>
      <c>
        <v>0</v>
      </c>
      <c>
        <v>0</v>
      </c>
      <c>
        <v>0</v>
      </c>
      <c>
        <v>0</v>
      </c>
      <c>
        <v>147.11294650567964</v>
      </c>
    </row>
    <row>
      <c>
        <v>2615418</v>
      </c>
      <c>
        <v>1</v>
      </c>
      <c>
        <is>
          <t>İZMİR</t>
        </is>
      </c>
      <c>
        <v>BORNOVA</v>
      </c>
      <c>
        <is>
          <t>AG Fideri</t>
        </is>
      </c>
      <c>
        <v>M-1281 35-02-M01281__72373062_72373062</v>
      </c>
      <c>
        <v>Üçüncü Şahısların Vermiş Olduğu Hasarlar</v>
      </c>
      <c>
        <v>Dağıtım-AG</v>
      </c>
      <c>
        <v>Uzun</v>
      </c>
      <c>
        <v>Dışsal</v>
      </c>
      <c>
        <v>Bildirimsiz</v>
      </c>
      <c>
        <is>
          <t>20.07.2023 17:47:09</t>
        </is>
      </c>
      <c>
        <is>
          <t>20.07.2023 22:29:58</t>
        </is>
      </c>
      <c>
        <v>4.713611111</v>
      </c>
      <c>
        <v>0</v>
      </c>
      <c>
        <v>151</v>
      </c>
      <c>
        <v>0</v>
      </c>
      <c>
        <v>0</v>
      </c>
      <c>
        <v>0</v>
      </c>
      <c>
        <v>31</v>
      </c>
      <c>
        <v>0</v>
      </c>
      <c>
        <v>0</v>
      </c>
      <c>
        <v>0</v>
      </c>
      <c>
        <v>170.69321190034802</v>
      </c>
      <c>
        <v>0</v>
      </c>
      <c>
        <v>0</v>
      </c>
      <c>
        <v>0</v>
      </c>
      <c>
        <v>47.07002131903302</v>
      </c>
      <c>
        <v>0</v>
      </c>
      <c>
        <v>0</v>
      </c>
      <c>
        <v>217.76323321938105</v>
      </c>
    </row>
    <row>
      <c>
        <v>2615441</v>
      </c>
      <c>
        <v>1</v>
      </c>
      <c>
        <is>
          <t>MANİSA</t>
        </is>
      </c>
      <c>
        <v>SALİHLİ</v>
      </c>
      <c>
        <is>
          <t>OG Fideri</t>
        </is>
      </c>
      <c>
        <v>KARAPINAR İM 45-78-A00002_HatBaşıAyırıcı_53139299 M02_53139299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20.07.2023 18:09:01</t>
        </is>
      </c>
      <c>
        <is>
          <t>20.07.2023 19:21:37</t>
        </is>
      </c>
      <c>
        <v>1.21</v>
      </c>
      <c>
        <v>0</v>
      </c>
      <c>
        <v>0</v>
      </c>
      <c>
        <v>1</v>
      </c>
      <c>
        <v>3</v>
      </c>
      <c>
        <v>0</v>
      </c>
      <c>
        <v>0</v>
      </c>
      <c>
        <v>0</v>
      </c>
      <c>
        <v>0</v>
      </c>
      <c>
        <v>0</v>
      </c>
      <c>
        <v>0</v>
      </c>
      <c>
        <v>56.676169050947266</v>
      </c>
      <c>
        <v>70.73474386555438</v>
      </c>
      <c>
        <v>0</v>
      </c>
      <c>
        <v>0</v>
      </c>
      <c>
        <v>0</v>
      </c>
      <c>
        <v>0</v>
      </c>
      <c>
        <v>127.41091291650164</v>
      </c>
    </row>
    <row>
      <c>
        <v>2614877</v>
      </c>
      <c>
        <v>1</v>
      </c>
      <c>
        <is>
          <t>İZMİR</t>
        </is>
      </c>
      <c>
        <v>KİRAZ</v>
      </c>
      <c>
        <is>
          <t>OG Fideri</t>
        </is>
      </c>
      <c>
        <v>KALEKÖY TR-2 35-31-L00235_DIREK TIPI TRAFO HUCRESI H01_2050595</v>
      </c>
      <c>
        <v>Şebeke Yenileme ve Kapasite Artışı Çalışması</v>
      </c>
      <c>
        <v>Dağıtım-OG</v>
      </c>
      <c>
        <v>Uzun</v>
      </c>
      <c>
        <v>Şebeke işletmecisi</v>
      </c>
      <c>
        <v>Bildirimli</v>
      </c>
      <c>
        <is>
          <t>20.07.2023 10:30:10</t>
        </is>
      </c>
      <c>
        <is>
          <t>20.07.2023 17:30:28</t>
        </is>
      </c>
      <c>
        <v>7.005</v>
      </c>
      <c>
        <v>0</v>
      </c>
      <c>
        <v>14</v>
      </c>
      <c>
        <v>0</v>
      </c>
      <c>
        <v>21</v>
      </c>
      <c>
        <v>0</v>
      </c>
      <c>
        <v>8</v>
      </c>
      <c>
        <v>0</v>
      </c>
      <c>
        <v>0</v>
      </c>
      <c>
        <v>0</v>
      </c>
      <c>
        <v>16.065182230261804</v>
      </c>
      <c>
        <v>0</v>
      </c>
      <c>
        <v>485.4377179234498</v>
      </c>
      <c>
        <v>0</v>
      </c>
      <c>
        <v>275.94709145059477</v>
      </c>
      <c>
        <v>0</v>
      </c>
      <c>
        <v>0</v>
      </c>
      <c>
        <v>777.4499916043064</v>
      </c>
    </row>
    <row>
      <c>
        <v>2615069</v>
      </c>
      <c>
        <v>1</v>
      </c>
      <c>
        <is>
          <t>İZMİR</t>
        </is>
      </c>
      <c>
        <v>ÇİĞLİ</v>
      </c>
      <c>
        <is>
          <t>OG Fideri</t>
        </is>
      </c>
      <c>
        <v>M-3032 35-09-M03032_M-3034 M02_79571654</v>
      </c>
      <c>
        <v>Şebeke Bakım Çalışması</v>
      </c>
      <c>
        <v>Dağıtım-OG</v>
      </c>
      <c>
        <v>Uzun</v>
      </c>
      <c>
        <v>Şebeke işletmecisi</v>
      </c>
      <c>
        <v>Bildirimli</v>
      </c>
      <c>
        <is>
          <t>20.07.2023 13:18:24</t>
        </is>
      </c>
      <c>
        <is>
          <t>20.07.2023 17:15:38</t>
        </is>
      </c>
      <c>
        <v>3.953888888</v>
      </c>
      <c>
        <v>0</v>
      </c>
      <c>
        <v>4172</v>
      </c>
      <c>
        <v>0</v>
      </c>
      <c>
        <v>0</v>
      </c>
      <c>
        <v>0</v>
      </c>
      <c>
        <v>230</v>
      </c>
      <c>
        <v>0</v>
      </c>
      <c>
        <v>0</v>
      </c>
      <c>
        <v>0</v>
      </c>
      <c>
        <v>3914.4338681040217</v>
      </c>
      <c>
        <v>0</v>
      </c>
      <c>
        <v>0</v>
      </c>
      <c>
        <v>0</v>
      </c>
      <c>
        <v>1188.2593895578184</v>
      </c>
      <c>
        <v>0</v>
      </c>
      <c>
        <v>0</v>
      </c>
      <c>
        <v>5102.69325766184</v>
      </c>
    </row>
    <row>
      <c>
        <v>2615650</v>
      </c>
      <c>
        <v>1</v>
      </c>
      <c>
        <is>
          <t>MANİSA</t>
        </is>
      </c>
      <c>
        <v>ŞEHZADELER</v>
      </c>
      <c>
        <is>
          <t>KÖK</t>
        </is>
      </c>
      <c>
        <v>AŞAĞIÇOBANİSA KÖK 45-71-M00096_KARAOĞLANLI M07_2321775</v>
      </c>
      <c>
        <v>OG Fider Açması</v>
      </c>
      <c>
        <v>Dağıtım-OG</v>
      </c>
      <c>
        <v>Kısa</v>
      </c>
      <c>
        <v>Şebeke işletmecisi</v>
      </c>
      <c>
        <v>Bildirimsiz</v>
      </c>
      <c>
        <is>
          <t>20.07.2023 20:27:43</t>
        </is>
      </c>
      <c>
        <is>
          <t>20.07.2023 20:28:10</t>
        </is>
      </c>
      <c>
        <v>0.0075</v>
      </c>
      <c>
        <v>29</v>
      </c>
      <c>
        <v>2957</v>
      </c>
      <c>
        <v>617</v>
      </c>
      <c>
        <v>351</v>
      </c>
      <c>
        <v>56</v>
      </c>
      <c>
        <v>321</v>
      </c>
      <c>
        <v>7</v>
      </c>
      <c>
        <v>0</v>
      </c>
      <c>
        <v>0.14139441180236245</v>
      </c>
      <c>
        <v>3.9588740552608375</v>
      </c>
      <c>
        <v>18.180019253087238</v>
      </c>
      <c>
        <v>4.690651427527886</v>
      </c>
      <c>
        <v>4.049075567638356</v>
      </c>
      <c>
        <v>1.3017188477785955</v>
      </c>
      <c>
        <v>1.223855511987534</v>
      </c>
      <c>
        <v>0</v>
      </c>
      <c>
        <v>33.545589075082816</v>
      </c>
    </row>
    <row>
      <c>
        <v>2614963</v>
      </c>
      <c>
        <v>1</v>
      </c>
      <c>
        <is>
          <t>İZMİR</t>
        </is>
      </c>
      <c>
        <v>ÇİĞLİ</v>
      </c>
      <c>
        <is>
          <t>Kullanıcı Bağlantı Hattı</t>
        </is>
      </c>
      <c>
        <v>M-910 35-09-M00910_95002382096_95002382096</v>
      </c>
      <c>
        <v>AG Branşman Yeraltı Kablo Arızası</v>
      </c>
      <c>
        <v>Dağıtım-AG</v>
      </c>
      <c>
        <v>Uzun</v>
      </c>
      <c>
        <v>Şebeke işletmecisi</v>
      </c>
      <c>
        <v>Bildirimsiz</v>
      </c>
      <c>
        <is>
          <t>20.07.2023 11:53:34</t>
        </is>
      </c>
      <c>
        <is>
          <t>20.07.2023 12:56:19</t>
        </is>
      </c>
      <c>
        <v>1.045833333</v>
      </c>
      <c>
        <v>0</v>
      </c>
      <c>
        <v>0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5.153042548337041</v>
      </c>
      <c>
        <v>0</v>
      </c>
      <c>
        <v>0</v>
      </c>
      <c>
        <v>5.153042548337041</v>
      </c>
    </row>
    <row>
      <c>
        <v>2615504</v>
      </c>
      <c>
        <v>1</v>
      </c>
      <c>
        <is>
          <t>İZMİR</t>
        </is>
      </c>
      <c>
        <v>KARABAĞLAR</v>
      </c>
      <c>
        <is>
          <t>AG Fideri</t>
        </is>
      </c>
      <c>
        <v>K-1343 35-01-K01343_B_56358983_56358983</v>
      </c>
      <c>
        <v>AG Tel Kopuğu</v>
      </c>
      <c>
        <v>Dağıtım-AG</v>
      </c>
      <c>
        <v>Uzun</v>
      </c>
      <c>
        <v>Şebeke işletmecisi</v>
      </c>
      <c>
        <v>Bildirimsiz</v>
      </c>
      <c>
        <is>
          <t>20.07.2023 19:09:37</t>
        </is>
      </c>
      <c>
        <is>
          <t>20.07.2023 21:11:26</t>
        </is>
      </c>
      <c>
        <v>2.030277777</v>
      </c>
      <c>
        <v>0</v>
      </c>
      <c>
        <v>61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28.380434054414298</v>
      </c>
      <c>
        <v>0</v>
      </c>
      <c>
        <v>0</v>
      </c>
      <c>
        <v>0</v>
      </c>
      <c>
        <v>0</v>
      </c>
      <c>
        <v>0</v>
      </c>
      <c>
        <v>0</v>
      </c>
      <c>
        <v>28.380434054414298</v>
      </c>
    </row>
    <row>
      <c>
        <v>2615527</v>
      </c>
      <c>
        <v>1</v>
      </c>
      <c>
        <is>
          <t>İZMİR</t>
        </is>
      </c>
      <c>
        <v>BAYINDIR</v>
      </c>
      <c>
        <is>
          <t>DM</t>
        </is>
      </c>
      <c>
        <v>BAYINDIR İM 35-20-A00001_CANLI L09_2058779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20.07.2023 19:26:10</t>
        </is>
      </c>
      <c>
        <is>
          <t>20.07.2023 19:48:43</t>
        </is>
      </c>
      <c>
        <v>0.375833333</v>
      </c>
      <c>
        <v>0</v>
      </c>
      <c>
        <v>2318</v>
      </c>
      <c>
        <v>30</v>
      </c>
      <c>
        <v>720</v>
      </c>
      <c>
        <v>38</v>
      </c>
      <c>
        <v>673</v>
      </c>
      <c>
        <v>1</v>
      </c>
      <c>
        <v>0</v>
      </c>
      <c>
        <v>0</v>
      </c>
      <c>
        <v>243.50249090894943</v>
      </c>
      <c>
        <v>83.71284721134839</v>
      </c>
      <c>
        <v>635.0214613487427</v>
      </c>
      <c>
        <v>111.3885690033541</v>
      </c>
      <c>
        <v>296.3460995409</v>
      </c>
      <c>
        <v>72.54195820488079</v>
      </c>
      <c>
        <v>0</v>
      </c>
      <c>
        <v>1442.5134262181755</v>
      </c>
    </row>
    <row>
      <c>
        <v>2614651</v>
      </c>
      <c>
        <v>1</v>
      </c>
      <c>
        <is>
          <t>İZMİR</t>
        </is>
      </c>
      <c>
        <v>KİRAZ</v>
      </c>
      <c>
        <is>
          <t>Dağıtım Transformatörü</t>
        </is>
      </c>
      <c>
        <v>TR-16 35-31-L00016_35-31-L00016_2350087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20.07.2023 07:35:20</t>
        </is>
      </c>
      <c>
        <is>
          <t>20.07.2023 09:34:58</t>
        </is>
      </c>
      <c>
        <v>1.993888888</v>
      </c>
      <c>
        <v>0</v>
      </c>
      <c>
        <v>36</v>
      </c>
      <c>
        <v>0</v>
      </c>
      <c>
        <v>25</v>
      </c>
      <c>
        <v>0</v>
      </c>
      <c>
        <v>8</v>
      </c>
      <c>
        <v>0</v>
      </c>
      <c>
        <v>0</v>
      </c>
      <c>
        <v>0</v>
      </c>
      <c>
        <v>13.49333990144903</v>
      </c>
      <c>
        <v>0</v>
      </c>
      <c>
        <v>63.18533290947642</v>
      </c>
      <c>
        <v>0</v>
      </c>
      <c>
        <v>8.581542424654247</v>
      </c>
      <c>
        <v>0</v>
      </c>
      <c>
        <v>0</v>
      </c>
      <c>
        <v>85.2602152355797</v>
      </c>
    </row>
    <row>
      <c>
        <v>2615315</v>
      </c>
      <c>
        <v>1</v>
      </c>
      <c>
        <is>
          <t>İZMİR</t>
        </is>
      </c>
      <c>
        <v>BAYINDIR</v>
      </c>
      <c>
        <is>
          <t>AG Fideri</t>
        </is>
      </c>
      <c>
        <v>TR-1-5/7A 35-20-L00458__72750561_72750561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20.07.2023 16:04:43</t>
        </is>
      </c>
      <c>
        <is>
          <t>20.07.2023 21:21:07</t>
        </is>
      </c>
      <c>
        <v>5.273333333</v>
      </c>
      <c>
        <v>0</v>
      </c>
      <c>
        <v>5</v>
      </c>
      <c>
        <v>0</v>
      </c>
      <c>
        <v>14</v>
      </c>
      <c>
        <v>0</v>
      </c>
      <c>
        <v>1</v>
      </c>
      <c>
        <v>0</v>
      </c>
      <c>
        <v>0</v>
      </c>
      <c>
        <v>0</v>
      </c>
      <c>
        <v>8.62166935608054</v>
      </c>
      <c>
        <v>0</v>
      </c>
      <c>
        <v>104.13230068775674</v>
      </c>
      <c>
        <v>0</v>
      </c>
      <c>
        <v>12.846006530546815</v>
      </c>
      <c>
        <v>0</v>
      </c>
      <c>
        <v>0</v>
      </c>
      <c>
        <v>125.5999765743841</v>
      </c>
    </row>
    <row>
      <c>
        <v>2614608</v>
      </c>
      <c>
        <v>1</v>
      </c>
      <c>
        <is>
          <t>MANİSA</t>
        </is>
      </c>
      <c>
        <v>SELENDİ</v>
      </c>
      <c>
        <is>
          <t>OG Fideri</t>
        </is>
      </c>
      <c>
        <v>ÇANŞA TR-2 45-81-M00194_DIREK TIPI TRAFO HUCRESI H01_2054915</v>
      </c>
      <c>
        <v>OG Ayırıcı Arızası</v>
      </c>
      <c>
        <v>Dağıtım-OG</v>
      </c>
      <c>
        <v>Uzun</v>
      </c>
      <c>
        <v>Şebeke işletmecisi</v>
      </c>
      <c>
        <v>Bildirimsiz</v>
      </c>
      <c>
        <is>
          <t>20.07.2023 06:11:49</t>
        </is>
      </c>
      <c>
        <is>
          <t>20.07.2023 08:18:33</t>
        </is>
      </c>
      <c>
        <v>2.112222222</v>
      </c>
      <c>
        <v>0</v>
      </c>
      <c>
        <v>50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9.784853517998922</v>
      </c>
      <c>
        <v>0</v>
      </c>
      <c>
        <v>0</v>
      </c>
      <c>
        <v>0</v>
      </c>
      <c>
        <v>0.2065942718745623</v>
      </c>
      <c>
        <v>0</v>
      </c>
      <c>
        <v>0</v>
      </c>
      <c>
        <v>9.991447789873485</v>
      </c>
    </row>
    <row>
      <c>
        <v>2615690</v>
      </c>
      <c>
        <v>1</v>
      </c>
      <c>
        <is>
          <t>MANİSA</t>
        </is>
      </c>
      <c>
        <v>GÖRDES</v>
      </c>
      <c>
        <is>
          <t>AG Fideri</t>
        </is>
      </c>
      <c>
        <v>BODAMAS TR-3 45-75-M00299_C_56397892_56397892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20.07.2023 20:46:36</t>
        </is>
      </c>
      <c>
        <is>
          <t>20.07.2023 22:43:49</t>
        </is>
      </c>
      <c>
        <v>1.953611111</v>
      </c>
      <c>
        <v>0</v>
      </c>
      <c>
        <v>13</v>
      </c>
      <c>
        <v>0</v>
      </c>
      <c>
        <v>3</v>
      </c>
      <c>
        <v>0</v>
      </c>
      <c>
        <v>0</v>
      </c>
      <c>
        <v>0</v>
      </c>
      <c>
        <v>0</v>
      </c>
      <c>
        <v>0</v>
      </c>
      <c>
        <v>8.276531873986958</v>
      </c>
      <c>
        <v>0</v>
      </c>
      <c>
        <v>6.823578902424939</v>
      </c>
      <c>
        <v>0</v>
      </c>
      <c>
        <v>0</v>
      </c>
      <c>
        <v>0</v>
      </c>
      <c>
        <v>0</v>
      </c>
      <c>
        <v>15.100110776411896</v>
      </c>
    </row>
    <row>
      <c>
        <v>2615570</v>
      </c>
      <c>
        <v>1</v>
      </c>
      <c>
        <is>
          <t>MANİSA</t>
        </is>
      </c>
      <c>
        <v>SOMA</v>
      </c>
      <c>
        <is>
          <t>OG Fideri</t>
        </is>
      </c>
      <c>
        <v>SOMA TR-41 45-82-M00041_TR-42 M02_72179807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20.07.2023 19:42:40</t>
        </is>
      </c>
      <c>
        <is>
          <t>20.07.2023 20:24:20</t>
        </is>
      </c>
      <c>
        <v>0.694444444</v>
      </c>
      <c>
        <v>0</v>
      </c>
      <c>
        <v>0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2.7472836364427424</v>
      </c>
      <c>
        <v>0</v>
      </c>
      <c>
        <v>0</v>
      </c>
      <c>
        <v>2.7472836364427424</v>
      </c>
    </row>
    <row>
      <c>
        <v>2615378</v>
      </c>
      <c>
        <v>1</v>
      </c>
      <c>
        <is>
          <t>İZMİR</t>
        </is>
      </c>
      <c>
        <v>TORBALI</v>
      </c>
      <c>
        <is>
          <t>Dağıtım Transformatörü</t>
        </is>
      </c>
      <c>
        <v>TR-54 İTFAİYE 35-26-M00054_35-26-M00054_2363439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20.07.2023 16:28:05</t>
        </is>
      </c>
      <c>
        <is>
          <t>20.07.2023 18:54:50</t>
        </is>
      </c>
      <c>
        <v>2.445833333</v>
      </c>
      <c>
        <v>0</v>
      </c>
      <c>
        <v>330</v>
      </c>
      <c>
        <v>0</v>
      </c>
      <c>
        <v>1</v>
      </c>
      <c>
        <v>0</v>
      </c>
      <c>
        <v>109</v>
      </c>
      <c>
        <v>0</v>
      </c>
      <c>
        <v>0</v>
      </c>
      <c>
        <v>0</v>
      </c>
      <c>
        <v>205.97495501703233</v>
      </c>
      <c>
        <v>0</v>
      </c>
      <c>
        <v>0.09705353064537667</v>
      </c>
      <c>
        <v>0</v>
      </c>
      <c>
        <v>266.66462998813284</v>
      </c>
      <c>
        <v>0</v>
      </c>
      <c>
        <v>0</v>
      </c>
      <c>
        <v>472.7366385358106</v>
      </c>
    </row>
    <row>
      <c>
        <v>2614800</v>
      </c>
      <c>
        <v>1</v>
      </c>
      <c>
        <is>
          <t>İZMİR</t>
        </is>
      </c>
      <c>
        <v>KARŞIYAKA</v>
      </c>
      <c>
        <is>
          <t>AG Fideri</t>
        </is>
      </c>
      <c>
        <v>K-2316 35-04-K02316_A_56366541_56366541</v>
      </c>
      <c>
        <v>Şebeke Yenileme ve Kapasite Artışı Çalışması</v>
      </c>
      <c>
        <v>Dağıtım-AG</v>
      </c>
      <c>
        <v>Uzun</v>
      </c>
      <c>
        <v>Şebeke işletmecisi</v>
      </c>
      <c>
        <v>Bildirimli</v>
      </c>
      <c>
        <is>
          <t>20.07.2023 10:06:16</t>
        </is>
      </c>
      <c>
        <is>
          <t>20.07.2023 10:36:46</t>
        </is>
      </c>
      <c>
        <v>0.508333333</v>
      </c>
      <c>
        <v>0</v>
      </c>
      <c>
        <v>189</v>
      </c>
      <c>
        <v>0</v>
      </c>
      <c>
        <v>0</v>
      </c>
      <c>
        <v>0</v>
      </c>
      <c>
        <v>27</v>
      </c>
      <c>
        <v>0</v>
      </c>
      <c>
        <v>0</v>
      </c>
      <c>
        <v>0</v>
      </c>
      <c>
        <v>26.491961383250022</v>
      </c>
      <c>
        <v>0</v>
      </c>
      <c>
        <v>0</v>
      </c>
      <c>
        <v>0</v>
      </c>
      <c>
        <v>20.97602885822894</v>
      </c>
      <c>
        <v>0</v>
      </c>
      <c>
        <v>0</v>
      </c>
      <c>
        <v>47.46799024147896</v>
      </c>
    </row>
    <row>
      <c>
        <v>2615738</v>
      </c>
      <c>
        <v>2</v>
      </c>
      <c>
        <is>
          <t>İZMİR</t>
        </is>
      </c>
      <c>
        <v>SELÇUK</v>
      </c>
      <c>
        <is>
          <t>DM</t>
        </is>
      </c>
      <c>
        <v>BELEVİ İM 35-13-A00002_İL FİDANLIĞI - SULAMA-2 L08_2313342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20.07.2023 23:28:39</t>
        </is>
      </c>
      <c>
        <is>
          <t>21.07.2023 00:30:50</t>
        </is>
      </c>
      <c>
        <v>1.036388888</v>
      </c>
      <c>
        <v>2</v>
      </c>
      <c>
        <v>0</v>
      </c>
      <c>
        <v>16</v>
      </c>
      <c>
        <v>23</v>
      </c>
      <c>
        <v>10</v>
      </c>
      <c>
        <v>4</v>
      </c>
      <c>
        <v>0</v>
      </c>
      <c>
        <v>0</v>
      </c>
      <c>
        <v>6.351514199885821</v>
      </c>
      <c>
        <v>0</v>
      </c>
      <c>
        <v>102.30864238855101</v>
      </c>
      <c>
        <v>18.58070310574875</v>
      </c>
      <c>
        <v>92.54527973650568</v>
      </c>
      <c>
        <v>6.286576756458912</v>
      </c>
      <c>
        <v>0</v>
      </c>
      <c>
        <v>0</v>
      </c>
      <c>
        <v>226.07271618715018</v>
      </c>
    </row>
    <row>
      <c>
        <v>2615086</v>
      </c>
      <c>
        <v>1</v>
      </c>
      <c>
        <is>
          <t>İZMİR</t>
        </is>
      </c>
      <c>
        <v>ALİAĞA</v>
      </c>
      <c>
        <is>
          <t>Dağıtım Transformatörü</t>
        </is>
      </c>
      <c>
        <v>PINARCIK TR-1 35-17-R00041_35-17-R00041_2361413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20.07.2023 13:32:00</t>
        </is>
      </c>
      <c>
        <is>
          <t>20.07.2023 16:01:38</t>
        </is>
      </c>
      <c>
        <v>2.493888888</v>
      </c>
      <c>
        <v>0</v>
      </c>
      <c>
        <v>121</v>
      </c>
      <c>
        <v>0</v>
      </c>
      <c>
        <v>3</v>
      </c>
      <c>
        <v>0</v>
      </c>
      <c>
        <v>7</v>
      </c>
      <c>
        <v>0</v>
      </c>
      <c>
        <v>0</v>
      </c>
      <c>
        <v>0</v>
      </c>
      <c>
        <v>69.56738603643498</v>
      </c>
      <c>
        <v>0</v>
      </c>
      <c>
        <v>6.688975438739255</v>
      </c>
      <c>
        <v>0</v>
      </c>
      <c>
        <v>2.677230430409218</v>
      </c>
      <c>
        <v>0</v>
      </c>
      <c>
        <v>0</v>
      </c>
      <c>
        <v>78.93359190558346</v>
      </c>
    </row>
    <row>
      <c>
        <v>2615335</v>
      </c>
      <c>
        <v>1</v>
      </c>
      <c>
        <is>
          <t>MANİSA</t>
        </is>
      </c>
      <c>
        <v>ALAŞEHİR</v>
      </c>
      <c>
        <is>
          <t>DM</t>
        </is>
      </c>
      <c>
        <v>ULUDERBENT DM 45-73-M00491_ÖRENCİK M03_95475184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20.07.2023 16:38:04</t>
        </is>
      </c>
      <c>
        <is>
          <t>20.07.2023 17:19:25</t>
        </is>
      </c>
      <c>
        <v>0.689166666</v>
      </c>
      <c>
        <v>0</v>
      </c>
      <c>
        <v>627</v>
      </c>
      <c>
        <v>0</v>
      </c>
      <c>
        <v>139</v>
      </c>
      <c>
        <v>2</v>
      </c>
      <c>
        <v>25</v>
      </c>
      <c>
        <v>0</v>
      </c>
      <c>
        <v>0</v>
      </c>
      <c>
        <v>0</v>
      </c>
      <c>
        <v>62.52403488198263</v>
      </c>
      <c>
        <v>0</v>
      </c>
      <c>
        <v>70.25705351849098</v>
      </c>
      <c>
        <v>1.5790403073329293</v>
      </c>
      <c>
        <v>12.341983012253142</v>
      </c>
      <c>
        <v>0</v>
      </c>
      <c>
        <v>0</v>
      </c>
      <c>
        <v>146.70211172005966</v>
      </c>
    </row>
    <row>
      <c>
        <v>2615092</v>
      </c>
      <c>
        <v>1</v>
      </c>
      <c>
        <is>
          <t>MANİSA</t>
        </is>
      </c>
      <c>
        <v>SALİHLİ</v>
      </c>
      <c>
        <is>
          <t>OG Fideri</t>
        </is>
      </c>
      <c>
        <v>KURTTUTAN TR-1 45-78-M01152_DIREK TIPI TRAFO HUCRESI H01_2126220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20.07.2023 13:34:09</t>
        </is>
      </c>
      <c>
        <is>
          <t>20.07.2023 15:28:52</t>
        </is>
      </c>
      <c>
        <v>1.911944444</v>
      </c>
      <c>
        <v>0</v>
      </c>
      <c>
        <v>147</v>
      </c>
      <c>
        <v>0</v>
      </c>
      <c>
        <v>0</v>
      </c>
      <c>
        <v>0</v>
      </c>
      <c>
        <v>11</v>
      </c>
      <c>
        <v>0</v>
      </c>
      <c>
        <v>0</v>
      </c>
      <c>
        <v>0</v>
      </c>
      <c>
        <v>40.91191471852656</v>
      </c>
      <c>
        <v>0</v>
      </c>
      <c>
        <v>0</v>
      </c>
      <c>
        <v>0</v>
      </c>
      <c>
        <v>6.517679824695806</v>
      </c>
      <c>
        <v>0</v>
      </c>
      <c>
        <v>0</v>
      </c>
      <c>
        <v>47.429594543222365</v>
      </c>
    </row>
    <row>
      <c>
        <v>2615484</v>
      </c>
      <c>
        <v>1</v>
      </c>
      <c>
        <is>
          <t>MANİSA</t>
        </is>
      </c>
      <c>
        <v>KIRKAĞAÇ</v>
      </c>
      <c>
        <is>
          <t>Dağıtım Transformatörü</t>
        </is>
      </c>
      <c>
        <v>BAKIR TR-3 45-76-M00070_45-76-M00070_2355459</v>
      </c>
      <c>
        <v>Yangın</v>
      </c>
      <c>
        <v>Dağıtım-AG</v>
      </c>
      <c>
        <v>Uzun</v>
      </c>
      <c>
        <v>Güvenlik</v>
      </c>
      <c>
        <v>Bildirimsiz</v>
      </c>
      <c>
        <is>
          <t>20.07.2023 18:51:03</t>
        </is>
      </c>
      <c>
        <is>
          <t>20.07.2023 20:30:24</t>
        </is>
      </c>
      <c>
        <v>1.655833333</v>
      </c>
      <c>
        <v>0</v>
      </c>
      <c>
        <v>256</v>
      </c>
      <c>
        <v>0</v>
      </c>
      <c>
        <v>2</v>
      </c>
      <c>
        <v>0</v>
      </c>
      <c>
        <v>29</v>
      </c>
      <c>
        <v>0</v>
      </c>
      <c>
        <v>0</v>
      </c>
      <c>
        <v>0</v>
      </c>
      <c>
        <v>62.09934897845012</v>
      </c>
      <c>
        <v>0</v>
      </c>
      <c>
        <v>0.5538815362295041</v>
      </c>
      <c>
        <v>0</v>
      </c>
      <c>
        <v>24.083417263470285</v>
      </c>
      <c>
        <v>0</v>
      </c>
      <c>
        <v>0</v>
      </c>
      <c>
        <v>86.7366477781499</v>
      </c>
    </row>
    <row>
      <c>
        <v>2615627</v>
      </c>
      <c>
        <v>1</v>
      </c>
      <c>
        <is>
          <t>MANİSA</t>
        </is>
      </c>
      <c>
        <v>TURGUTLU</v>
      </c>
      <c>
        <is>
          <t>KÖK</t>
        </is>
      </c>
      <c>
        <v>MADEN KÖK 45-83-M00128_CAMBAZLI KÖK M04_47316730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20.07.2023 20:11:55</t>
        </is>
      </c>
      <c>
        <is>
          <t>20.07.2023 21:20:34</t>
        </is>
      </c>
      <c>
        <v>1.144166666</v>
      </c>
      <c>
        <v>2</v>
      </c>
      <c>
        <v>211</v>
      </c>
      <c>
        <v>25</v>
      </c>
      <c>
        <v>53</v>
      </c>
      <c>
        <v>3</v>
      </c>
      <c>
        <v>20</v>
      </c>
      <c>
        <v>1</v>
      </c>
      <c>
        <v>0</v>
      </c>
      <c>
        <v>62.12862604807095</v>
      </c>
      <c>
        <v>90.25923561509916</v>
      </c>
      <c>
        <v>363.0704768738735</v>
      </c>
      <c>
        <v>410.97349614373195</v>
      </c>
      <c>
        <v>0</v>
      </c>
      <c>
        <v>33.434246882267715</v>
      </c>
      <c>
        <v>32.40832380182045</v>
      </c>
      <c>
        <v>0</v>
      </c>
      <c>
        <v>992.2744053648637</v>
      </c>
    </row>
    <row>
      <c>
        <v>2614545</v>
      </c>
      <c>
        <v>1</v>
      </c>
      <c>
        <is>
          <t>MANİSA</t>
        </is>
      </c>
      <c>
        <v>SELENDİ</v>
      </c>
      <c>
        <is>
          <t>KÖK</t>
        </is>
      </c>
      <c>
        <v>ÇAMLICA KÖK 45-81-M00048_ÇANŞA ÇIKIŞ M03_71996151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20.07.2023 01:00:55</t>
        </is>
      </c>
      <c>
        <is>
          <t>20.07.2023 02:21:14</t>
        </is>
      </c>
      <c>
        <v>1.338611111</v>
      </c>
      <c>
        <v>1</v>
      </c>
      <c>
        <v>522</v>
      </c>
      <c>
        <v>0</v>
      </c>
      <c>
        <v>0</v>
      </c>
      <c>
        <v>1</v>
      </c>
      <c>
        <v>32</v>
      </c>
      <c>
        <v>0</v>
      </c>
      <c>
        <v>0</v>
      </c>
      <c>
        <v>0.2410314939766667</v>
      </c>
      <c>
        <v>63.32308948494715</v>
      </c>
      <c>
        <v>0</v>
      </c>
      <c>
        <v>0</v>
      </c>
      <c>
        <v>1.29183587232532</v>
      </c>
      <c>
        <v>5.785241383320086</v>
      </c>
      <c>
        <v>0</v>
      </c>
      <c>
        <v>0</v>
      </c>
      <c>
        <v>70.64119823456922</v>
      </c>
    </row>
    <row>
      <c>
        <v>2614794</v>
      </c>
      <c>
        <v>1</v>
      </c>
      <c>
        <is>
          <t>MANİSA</t>
        </is>
      </c>
      <c>
        <v>SALİHLİ</v>
      </c>
      <c>
        <is>
          <t>Dağıtım Transformatörü</t>
        </is>
      </c>
      <c>
        <v>KARAOĞLANLI TR-1 45-78-M00350_45-78-M00350_2360358</v>
      </c>
      <c>
        <v>Şebeke Yenileme ve Kapasite Artışı Çalışması</v>
      </c>
      <c>
        <v>Dağıtım-AG</v>
      </c>
      <c>
        <v>Uzun</v>
      </c>
      <c>
        <v>Şebeke işletmecisi</v>
      </c>
      <c>
        <v>Bildirimli</v>
      </c>
      <c>
        <is>
          <t>20.07.2023 10:04:42</t>
        </is>
      </c>
      <c>
        <is>
          <t>20.07.2023 17:05:23</t>
        </is>
      </c>
      <c>
        <v>7.011388888</v>
      </c>
      <c>
        <v>0</v>
      </c>
      <c>
        <v>172</v>
      </c>
      <c>
        <v>0</v>
      </c>
      <c>
        <v>10</v>
      </c>
      <c>
        <v>0</v>
      </c>
      <c>
        <v>18</v>
      </c>
      <c>
        <v>0</v>
      </c>
      <c>
        <v>0</v>
      </c>
      <c>
        <v>0</v>
      </c>
      <c>
        <v>215.6099995845162</v>
      </c>
      <c>
        <v>0</v>
      </c>
      <c>
        <v>32.2607945758172</v>
      </c>
      <c>
        <v>0</v>
      </c>
      <c>
        <v>109.06028048275844</v>
      </c>
      <c>
        <v>0</v>
      </c>
      <c>
        <v>0</v>
      </c>
      <c>
        <v>356.93107464309185</v>
      </c>
    </row>
    <row>
      <c>
        <v>2614640</v>
      </c>
      <c>
        <v>1</v>
      </c>
      <c>
        <is>
          <t>MANİSA</t>
        </is>
      </c>
      <c>
        <v>TURGUTLU</v>
      </c>
      <c>
        <is>
          <t>KÖK</t>
        </is>
      </c>
      <c>
        <v>CAMBAZLI KÖK 45-84-M00005_CANBAZLI GES M02_50241538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20.07.2023 07:23:06</t>
        </is>
      </c>
      <c>
        <is>
          <t>20.07.2023 10:58:04</t>
        </is>
      </c>
      <c>
        <v>3.582777777</v>
      </c>
      <c>
        <v>0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</row>
    <row>
      <c>
        <v>2614995</v>
      </c>
      <c>
        <v>1</v>
      </c>
      <c>
        <is>
          <t>İZMİR</t>
        </is>
      </c>
      <c>
        <v>KONAK</v>
      </c>
      <c>
        <is>
          <t>Dağıtım Transformatörü</t>
        </is>
      </c>
      <c>
        <v>K-687 35-01-K00687_35-01-K00687_2375809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20.07.2023 12:18:31</t>
        </is>
      </c>
      <c>
        <is>
          <t>20.07.2023 12:53:09</t>
        </is>
      </c>
      <c>
        <v>0.577222222</v>
      </c>
      <c>
        <v>0</v>
      </c>
      <c>
        <v>578</v>
      </c>
      <c>
        <v>0</v>
      </c>
      <c>
        <v>0</v>
      </c>
      <c>
        <v>0</v>
      </c>
      <c>
        <v>105</v>
      </c>
      <c>
        <v>0</v>
      </c>
      <c>
        <v>0</v>
      </c>
      <c>
        <v>0</v>
      </c>
      <c>
        <v>75.34449635951657</v>
      </c>
      <c>
        <v>0</v>
      </c>
      <c>
        <v>0</v>
      </c>
      <c>
        <v>0</v>
      </c>
      <c>
        <v>98.4090989716347</v>
      </c>
      <c>
        <v>0</v>
      </c>
      <c>
        <v>0</v>
      </c>
      <c>
        <v>173.75359533115127</v>
      </c>
    </row>
    <row>
      <c>
        <v>2615659</v>
      </c>
      <c>
        <v>1</v>
      </c>
      <c>
        <is>
          <t>İZMİR</t>
        </is>
      </c>
      <c>
        <v>TİRE</v>
      </c>
      <c>
        <is>
          <t>Dağıtım Transformatörü</t>
        </is>
      </c>
      <c>
        <v>BELİĞ ŞİŞİKOĞLU SULAMA GRUBU 35-29-M00182_35-29-M00182_2371505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20.07.2023 20:33:00</t>
        </is>
      </c>
      <c>
        <is>
          <t>20.07.2023 22:46:48</t>
        </is>
      </c>
      <c>
        <v>2.23</v>
      </c>
      <c>
        <v>0</v>
      </c>
      <c>
        <v>1</v>
      </c>
      <c>
        <v>0</v>
      </c>
      <c>
        <v>14</v>
      </c>
      <c>
        <v>0</v>
      </c>
      <c>
        <v>0</v>
      </c>
      <c>
        <v>0</v>
      </c>
      <c>
        <v>0</v>
      </c>
      <c>
        <v>0</v>
      </c>
      <c>
        <v>2.13624239886694</v>
      </c>
      <c>
        <v>0</v>
      </c>
      <c>
        <v>164.9064710430243</v>
      </c>
      <c>
        <v>0</v>
      </c>
      <c>
        <v>0</v>
      </c>
      <c>
        <v>0</v>
      </c>
      <c>
        <v>0</v>
      </c>
      <c>
        <v>167.04271344189124</v>
      </c>
    </row>
    <row>
      <c>
        <v>2614803</v>
      </c>
      <c>
        <v>1</v>
      </c>
      <c>
        <is>
          <t>İZMİR</t>
        </is>
      </c>
      <c>
        <v>URLA</v>
      </c>
      <c>
        <is>
          <t>AG Fideri</t>
        </is>
      </c>
      <c>
        <v>TR-52 35-19-L00052_11060807_56376680_56376680</v>
      </c>
      <c>
        <v>Şebeke Yenileme ve Kapasite Artışı Çalışması</v>
      </c>
      <c>
        <v>Dağıtım-AG</v>
      </c>
      <c>
        <v>Uzun</v>
      </c>
      <c>
        <v>Şebeke işletmecisi</v>
      </c>
      <c>
        <v>Bildirimli</v>
      </c>
      <c>
        <is>
          <t>20.07.2023 10:08:29</t>
        </is>
      </c>
      <c>
        <is>
          <t>20.07.2023 20:50:15</t>
        </is>
      </c>
      <c>
        <v>10.696111111</v>
      </c>
      <c>
        <v>0</v>
      </c>
      <c>
        <v>34</v>
      </c>
      <c>
        <v>0</v>
      </c>
      <c>
        <v>17</v>
      </c>
      <c>
        <v>0</v>
      </c>
      <c>
        <v>5</v>
      </c>
      <c>
        <v>0</v>
      </c>
      <c>
        <v>0</v>
      </c>
      <c>
        <v>0</v>
      </c>
      <c>
        <v>110.52598757950898</v>
      </c>
      <c>
        <v>0</v>
      </c>
      <c>
        <v>117.44513623357133</v>
      </c>
      <c>
        <v>0</v>
      </c>
      <c>
        <v>210.18548755609496</v>
      </c>
      <c>
        <v>0</v>
      </c>
      <c>
        <v>0</v>
      </c>
      <c>
        <v>438.15661136917527</v>
      </c>
    </row>
    <row>
      <c>
        <v>2614657</v>
      </c>
      <c>
        <v>1</v>
      </c>
      <c>
        <is>
          <t>MANİSA</t>
        </is>
      </c>
      <c>
        <v>ŞEHZADELER</v>
      </c>
      <c>
        <is>
          <t>KÖK</t>
        </is>
      </c>
      <c>
        <v>GÜZELKÖY KÖK 45-71-M00123_HAŞİM AKCURA ENH M03_50218077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20.07.2023 07:45:27</t>
        </is>
      </c>
      <c>
        <is>
          <t>20.07.2023 09:48:11</t>
        </is>
      </c>
      <c>
        <v>2.045555555</v>
      </c>
      <c>
        <v>6</v>
      </c>
      <c>
        <v>12</v>
      </c>
      <c>
        <v>192</v>
      </c>
      <c>
        <v>121</v>
      </c>
      <c>
        <v>15</v>
      </c>
      <c>
        <v>8</v>
      </c>
      <c>
        <v>0</v>
      </c>
      <c>
        <v>0</v>
      </c>
      <c>
        <v>5.2411349557389055</v>
      </c>
      <c>
        <v>7.028230949280205</v>
      </c>
      <c>
        <v>1639.2215218146723</v>
      </c>
      <c>
        <v>480.49178373914026</v>
      </c>
      <c>
        <v>47.467445430950065</v>
      </c>
      <c>
        <v>16.70631426499659</v>
      </c>
      <c>
        <v>0</v>
      </c>
      <c>
        <v>0</v>
      </c>
      <c>
        <v>2196.1564311547786</v>
      </c>
    </row>
    <row>
      <c>
        <v>2614763</v>
      </c>
      <c>
        <v>1</v>
      </c>
      <c>
        <is>
          <t>İZMİR</t>
        </is>
      </c>
      <c>
        <v>SEFERİHİSAR</v>
      </c>
      <c>
        <is>
          <t>DM</t>
        </is>
      </c>
      <c>
        <v>SIĞACIK DM (L-35) 35-14-M00425_L-36 M02_97012818</v>
      </c>
      <c>
        <v>Şebeke Yenileme ve Kapasite Artışı Çalışması</v>
      </c>
      <c>
        <v>Dağıtım-OG</v>
      </c>
      <c>
        <v>Uzun</v>
      </c>
      <c>
        <v>Şebeke işletmecisi</v>
      </c>
      <c>
        <v>Bildirimli</v>
      </c>
      <c>
        <is>
          <t>20.07.2023 09:34:50</t>
        </is>
      </c>
      <c>
        <is>
          <t>20.07.2023 14:55:34</t>
        </is>
      </c>
      <c>
        <v>5.345555555</v>
      </c>
      <c>
        <v>1</v>
      </c>
      <c>
        <v>599</v>
      </c>
      <c>
        <v>0</v>
      </c>
      <c>
        <v>20</v>
      </c>
      <c>
        <v>1</v>
      </c>
      <c>
        <v>41</v>
      </c>
      <c>
        <v>0</v>
      </c>
      <c>
        <v>0</v>
      </c>
      <c>
        <v>0</v>
      </c>
      <c>
        <v>985.7415318772778</v>
      </c>
      <c>
        <v>0</v>
      </c>
      <c>
        <v>28.33855380127229</v>
      </c>
      <c>
        <v>386.8949377907592</v>
      </c>
      <c>
        <v>415.1599273790532</v>
      </c>
      <c>
        <v>0</v>
      </c>
      <c>
        <v>0</v>
      </c>
      <c>
        <v>1816.1349508483625</v>
      </c>
    </row>
    <row>
      <c>
        <v>2615058</v>
      </c>
      <c>
        <v>1</v>
      </c>
      <c>
        <is>
          <t>MANİSA</t>
        </is>
      </c>
      <c>
        <v>TURGUTLU</v>
      </c>
      <c>
        <is>
          <t>Kullanıcı Bağlantı Hattı</t>
        </is>
      </c>
      <c>
        <v>KERESTECİLER TR-3 45-83-M00140_955177597_955177597</v>
      </c>
      <c>
        <v>AG Box / Sdk Abone Çıkış Sigorta Atığı</v>
      </c>
      <c>
        <v>Dağıtım-AG</v>
      </c>
      <c>
        <v>Uzun</v>
      </c>
      <c>
        <v>Şebeke işletmecisi</v>
      </c>
      <c>
        <v>Bildirimsiz</v>
      </c>
      <c>
        <is>
          <t>20.07.2023 13:05:31</t>
        </is>
      </c>
      <c>
        <is>
          <t>20.07.2023 14:38:37</t>
        </is>
      </c>
      <c>
        <v>1.551666666</v>
      </c>
      <c>
        <v>0</v>
      </c>
      <c>
        <v>0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0.319396283930192</v>
      </c>
      <c>
        <v>0</v>
      </c>
      <c>
        <v>0</v>
      </c>
      <c>
        <v>0.319396283930192</v>
      </c>
    </row>
    <row>
      <c>
        <v>2614809</v>
      </c>
      <c>
        <v>1</v>
      </c>
      <c>
        <is>
          <t>İZMİR</t>
        </is>
      </c>
      <c>
        <v>NARLIDERE</v>
      </c>
      <c>
        <is>
          <t>Dağıtım Transformatörü</t>
        </is>
      </c>
      <c>
        <v>K-1654 35-07-K01654_35-07-K01654_2368523</v>
      </c>
      <c>
        <v>Şebeke Yenileme ve Kapasite Artışı Çalışması</v>
      </c>
      <c>
        <v>Dağıtım-AG</v>
      </c>
      <c>
        <v>Uzun</v>
      </c>
      <c>
        <v>Şebeke işletmecisi</v>
      </c>
      <c>
        <v>Bildirimli</v>
      </c>
      <c>
        <is>
          <t>20.07.2023 10:12:56</t>
        </is>
      </c>
      <c>
        <is>
          <t>20.07.2023 16:37:48</t>
        </is>
      </c>
      <c>
        <v>6.414444444</v>
      </c>
      <c>
        <v>0</v>
      </c>
      <c>
        <v>364</v>
      </c>
      <c>
        <v>0</v>
      </c>
      <c>
        <v>0</v>
      </c>
      <c>
        <v>0</v>
      </c>
      <c>
        <v>15</v>
      </c>
      <c>
        <v>0</v>
      </c>
      <c>
        <v>0</v>
      </c>
      <c>
        <v>0</v>
      </c>
      <c>
        <v>667.1178838935888</v>
      </c>
      <c>
        <v>0</v>
      </c>
      <c>
        <v>0</v>
      </c>
      <c>
        <v>0</v>
      </c>
      <c>
        <v>74.44767845554323</v>
      </c>
      <c>
        <v>0</v>
      </c>
      <c>
        <v>0</v>
      </c>
      <c>
        <v>741.565562349132</v>
      </c>
    </row>
    <row>
      <c>
        <v>2615450</v>
      </c>
      <c>
        <v>1</v>
      </c>
      <c>
        <is>
          <t>İZMİR</t>
        </is>
      </c>
      <c>
        <v>TORBALI</v>
      </c>
      <c>
        <is>
          <t>Dağıtım Transformatörü</t>
        </is>
      </c>
      <c>
        <v>TR-160 35-26-M00160_35-26-M00160_2353577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20.07.2023 17:39:00</t>
        </is>
      </c>
      <c>
        <is>
          <t>20.07.2023 18:57:18</t>
        </is>
      </c>
      <c>
        <v>1.305</v>
      </c>
      <c>
        <v>0</v>
      </c>
      <c>
        <v>254</v>
      </c>
      <c>
        <v>0</v>
      </c>
      <c>
        <v>0</v>
      </c>
      <c>
        <v>0</v>
      </c>
      <c>
        <v>30</v>
      </c>
      <c>
        <v>0</v>
      </c>
      <c>
        <v>0</v>
      </c>
      <c>
        <v>0</v>
      </c>
      <c>
        <v>91.10889720903518</v>
      </c>
      <c>
        <v>0</v>
      </c>
      <c>
        <v>0</v>
      </c>
      <c>
        <v>0</v>
      </c>
      <c>
        <v>51.12586587603098</v>
      </c>
      <c>
        <v>0</v>
      </c>
      <c>
        <v>0</v>
      </c>
      <c>
        <v>142.23476308506616</v>
      </c>
    </row>
    <row>
      <c>
        <v>2615158</v>
      </c>
      <c>
        <v>1</v>
      </c>
      <c>
        <is>
          <t>İZMİR</t>
        </is>
      </c>
      <c>
        <v>BAYRAKLI</v>
      </c>
      <c>
        <is>
          <t>AG Fideri</t>
        </is>
      </c>
      <c>
        <v>K-1291 35-04-K01291_D_56370294_56370294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20.07.2023 14:21:20</t>
        </is>
      </c>
      <c>
        <is>
          <t>20.07.2023 16:17:50</t>
        </is>
      </c>
      <c>
        <v>1.941666666</v>
      </c>
      <c>
        <v>0</v>
      </c>
      <c>
        <v>196</v>
      </c>
      <c>
        <v>0</v>
      </c>
      <c>
        <v>0</v>
      </c>
      <c>
        <v>0</v>
      </c>
      <c>
        <v>29</v>
      </c>
      <c>
        <v>0</v>
      </c>
      <c>
        <v>0</v>
      </c>
      <c>
        <v>0</v>
      </c>
      <c>
        <v>101.35141201858362</v>
      </c>
      <c>
        <v>0</v>
      </c>
      <c>
        <v>0</v>
      </c>
      <c>
        <v>0</v>
      </c>
      <c>
        <v>52.71870803939406</v>
      </c>
      <c>
        <v>0</v>
      </c>
      <c>
        <v>0</v>
      </c>
      <c>
        <v>154.07012005797768</v>
      </c>
    </row>
    <row>
      <c>
        <v>2615765</v>
      </c>
      <c>
        <v>1</v>
      </c>
      <c>
        <is>
          <t>İZMİR</t>
        </is>
      </c>
      <c>
        <v>MENDERES</v>
      </c>
      <c>
        <is>
          <t>AG Fideri</t>
        </is>
      </c>
      <c>
        <v>DM-2/TR-21 35-22-M00063_A_56365517_56365517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20.07.2023 21:57:03</t>
        </is>
      </c>
      <c>
        <is>
          <t>20.07.2023 22:41:43</t>
        </is>
      </c>
      <c>
        <v>0.744444444</v>
      </c>
      <c>
        <v>0</v>
      </c>
      <c>
        <v>265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49.151162211690014</v>
      </c>
      <c>
        <v>0</v>
      </c>
      <c>
        <v>0</v>
      </c>
      <c>
        <v>0</v>
      </c>
      <c>
        <v>3.0554405849031454</v>
      </c>
      <c>
        <v>0</v>
      </c>
      <c>
        <v>0</v>
      </c>
      <c>
        <v>52.20660279659316</v>
      </c>
    </row>
    <row>
      <c>
        <v>2615410</v>
      </c>
      <c>
        <v>1</v>
      </c>
      <c>
        <is>
          <t>İZMİR</t>
        </is>
      </c>
      <c>
        <v>GÜZELBAHÇE</v>
      </c>
      <c>
        <is>
          <t>Kullanıcı Bağlantı Hattı</t>
        </is>
      </c>
      <c>
        <v>K-4420 35-10-K04420_95000635941_95000635941</v>
      </c>
      <c>
        <v>AG Box / Sdk Abone Çıkış Sigorta Atığı</v>
      </c>
      <c>
        <v>Dağıtım-AG</v>
      </c>
      <c>
        <v>Uzun</v>
      </c>
      <c>
        <v>Şebeke işletmecisi</v>
      </c>
      <c>
        <v>Bildirimsiz</v>
      </c>
      <c>
        <is>
          <t>20.07.2023 17:39:55</t>
        </is>
      </c>
      <c>
        <is>
          <t>20.07.2023 19:08:15</t>
        </is>
      </c>
      <c>
        <v>1.472222222</v>
      </c>
      <c>
        <v>0</v>
      </c>
      <c>
        <v>0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0.746531171153625</v>
      </c>
      <c>
        <v>0</v>
      </c>
      <c>
        <v>0</v>
      </c>
      <c>
        <v>0.746531171153625</v>
      </c>
    </row>
    <row>
      <c>
        <v>2615387</v>
      </c>
      <c>
        <v>1</v>
      </c>
      <c>
        <is>
          <t>MANİSA</t>
        </is>
      </c>
      <c>
        <v>SARIGÖL</v>
      </c>
      <c>
        <is>
          <t>AG Fideri</t>
        </is>
      </c>
      <c>
        <v>ŞEYHDAVUTLAR TR-4 KEMİKLİ 45-79-M00121_A_56387154_56387154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20.07.2023 17:25:16</t>
        </is>
      </c>
      <c>
        <is>
          <t>20.07.2023 19:05:10</t>
        </is>
      </c>
      <c>
        <v>1.665</v>
      </c>
      <c>
        <v>0</v>
      </c>
      <c>
        <v>16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2.623948923285723</v>
      </c>
      <c>
        <v>0</v>
      </c>
      <c>
        <v>6.673558551170797</v>
      </c>
      <c>
        <v>0</v>
      </c>
      <c>
        <v>0</v>
      </c>
      <c>
        <v>0</v>
      </c>
      <c>
        <v>0</v>
      </c>
      <c>
        <v>9.29750747445652</v>
      </c>
    </row>
    <row>
      <c>
        <v>2614909</v>
      </c>
      <c>
        <v>1</v>
      </c>
      <c>
        <is>
          <t>İZMİR</t>
        </is>
      </c>
      <c>
        <v>KİRAZ</v>
      </c>
      <c>
        <is>
          <t>AG Fideri</t>
        </is>
      </c>
      <c>
        <v>TR-11 35-31-L00011_47995931_56398010_56398010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20.07.2023 10:54:07</t>
        </is>
      </c>
      <c>
        <is>
          <t>20.07.2023 13:46:03</t>
        </is>
      </c>
      <c>
        <v>2.865555555</v>
      </c>
      <c>
        <v>0</v>
      </c>
      <c>
        <v>0</v>
      </c>
      <c>
        <v>0</v>
      </c>
      <c>
        <v>0</v>
      </c>
      <c>
        <v>0</v>
      </c>
      <c>
        <v>37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150.11302995749645</v>
      </c>
      <c>
        <v>0</v>
      </c>
      <c>
        <v>0</v>
      </c>
      <c>
        <v>150.11302995749645</v>
      </c>
    </row>
    <row>
      <c>
        <v>2615573</v>
      </c>
      <c>
        <v>1</v>
      </c>
      <c>
        <is>
          <t>İZMİR</t>
        </is>
      </c>
      <c>
        <v>ÖDEMİŞ</v>
      </c>
      <c>
        <is>
          <t>Dağıtım Transformatörü</t>
        </is>
      </c>
      <c>
        <v>KARADOĞAN TR-1 35-15-L00469_35-15-L00469_2365665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20.07.2023 19:48:40</t>
        </is>
      </c>
      <c>
        <is>
          <t>20.07.2023 21:50:11</t>
        </is>
      </c>
      <c>
        <v>2.025277777</v>
      </c>
      <c>
        <v>0</v>
      </c>
      <c>
        <v>87</v>
      </c>
      <c>
        <v>0</v>
      </c>
      <c>
        <v>4</v>
      </c>
      <c>
        <v>0</v>
      </c>
      <c>
        <v>14</v>
      </c>
      <c>
        <v>0</v>
      </c>
      <c>
        <v>0</v>
      </c>
      <c>
        <v>0</v>
      </c>
      <c>
        <v>25.94291394430293</v>
      </c>
      <c>
        <v>0</v>
      </c>
      <c>
        <v>16.378756338023432</v>
      </c>
      <c>
        <v>0</v>
      </c>
      <c>
        <v>28.76964431208777</v>
      </c>
      <c>
        <v>0</v>
      </c>
      <c>
        <v>0</v>
      </c>
      <c>
        <v>71.09131459441414</v>
      </c>
    </row>
    <row>
      <c>
        <v>2615032</v>
      </c>
      <c>
        <v>1</v>
      </c>
      <c>
        <is>
          <t>İZMİR</t>
        </is>
      </c>
      <c>
        <v>KONAK</v>
      </c>
      <c>
        <is>
          <t>AG Fideri</t>
        </is>
      </c>
      <c>
        <v>K-311 35-01-K00311__72410577_72410577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20.07.2023 12:43:14</t>
        </is>
      </c>
      <c>
        <is>
          <t>20.07.2023 14:36:06</t>
        </is>
      </c>
      <c>
        <v>1.881111111</v>
      </c>
      <c>
        <v>0</v>
      </c>
      <c>
        <v>147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59.04148820572587</v>
      </c>
      <c>
        <v>0</v>
      </c>
      <c>
        <v>0</v>
      </c>
      <c>
        <v>0</v>
      </c>
      <c>
        <v>0</v>
      </c>
      <c>
        <v>0</v>
      </c>
      <c>
        <v>0</v>
      </c>
      <c>
        <v>59.04148820572587</v>
      </c>
    </row>
    <row>
      <c>
        <v>2614677</v>
      </c>
      <c>
        <v>1</v>
      </c>
      <c>
        <is>
          <t>MANİSA</t>
        </is>
      </c>
      <c>
        <v>TURGUTLU</v>
      </c>
      <c>
        <is>
          <t>DM</t>
        </is>
      </c>
      <c>
        <v>DERBENT İM-DM 45-83-A00004_CANBAZLI KÖK M02_2097293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20.07.2023 08:31:32</t>
        </is>
      </c>
      <c>
        <is>
          <t>20.07.2023 08:48:08</t>
        </is>
      </c>
      <c>
        <v>0.276666666</v>
      </c>
      <c>
        <v>20</v>
      </c>
      <c>
        <v>923</v>
      </c>
      <c>
        <v>425</v>
      </c>
      <c>
        <v>222</v>
      </c>
      <c>
        <v>28</v>
      </c>
      <c>
        <v>67</v>
      </c>
      <c>
        <v>3</v>
      </c>
      <c>
        <v>0</v>
      </c>
      <c>
        <v>17.847345818386295</v>
      </c>
      <c>
        <v>50.49603788564282</v>
      </c>
      <c>
        <v>650.6584012802798</v>
      </c>
      <c>
        <v>297.01287665249237</v>
      </c>
      <c>
        <v>27.50873613982904</v>
      </c>
      <c>
        <v>15.91730799927412</v>
      </c>
      <c>
        <v>57.4349586974349</v>
      </c>
      <c>
        <v>0</v>
      </c>
      <c>
        <v>1116.8756644733394</v>
      </c>
    </row>
    <row>
      <c>
        <v>2614703</v>
      </c>
      <c>
        <v>1</v>
      </c>
      <c>
        <is>
          <t>İZMİR</t>
        </is>
      </c>
      <c>
        <v>TORBALI</v>
      </c>
      <c>
        <is>
          <t>AG Fideri</t>
        </is>
      </c>
      <c>
        <v>TR-34 35-26-M00034__56360812_56360812</v>
      </c>
      <c>
        <v>Şebeke Yenileme ve Kapasite Artışı Çalışması</v>
      </c>
      <c>
        <v>Dağıtım-AG</v>
      </c>
      <c>
        <v>Uzun</v>
      </c>
      <c>
        <v>Şebeke işletmecisi</v>
      </c>
      <c>
        <v>Bildirimli</v>
      </c>
      <c>
        <is>
          <t>20.07.2023 08:56:28</t>
        </is>
      </c>
      <c>
        <is>
          <t>20.07.2023 15:23:06</t>
        </is>
      </c>
      <c>
        <v>6.443888888</v>
      </c>
      <c>
        <v>0</v>
      </c>
      <c>
        <v>38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56.99031211135258</v>
      </c>
      <c>
        <v>0</v>
      </c>
      <c>
        <v>0</v>
      </c>
      <c>
        <v>0</v>
      </c>
      <c>
        <v>16.915194479397726</v>
      </c>
      <c>
        <v>0</v>
      </c>
      <c>
        <v>0</v>
      </c>
      <c>
        <v>73.9055065907503</v>
      </c>
    </row>
    <row>
      <c>
        <v>2614740</v>
      </c>
      <c>
        <v>1</v>
      </c>
      <c>
        <is>
          <t>İZMİR</t>
        </is>
      </c>
      <c>
        <v>BAYRAKLI</v>
      </c>
      <c>
        <is>
          <t>AG Fideri</t>
        </is>
      </c>
      <c>
        <v>K-448 35-04-K00448_C_56364226_56364226</v>
      </c>
      <c>
        <v>Şebeke Yenileme ve Kapasite Artışı Çalışması</v>
      </c>
      <c>
        <v>Dağıtım-AG</v>
      </c>
      <c>
        <v>Uzun</v>
      </c>
      <c>
        <v>Şebeke işletmecisi</v>
      </c>
      <c>
        <v>Bildirimli</v>
      </c>
      <c>
        <is>
          <t>20.07.2023 09:09:51</t>
        </is>
      </c>
      <c>
        <is>
          <t>20.07.2023 15:58:04</t>
        </is>
      </c>
      <c>
        <v>6.803611111</v>
      </c>
      <c>
        <v>0</v>
      </c>
      <c>
        <v>109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167.4119044817169</v>
      </c>
      <c>
        <v>0</v>
      </c>
      <c>
        <v>0</v>
      </c>
      <c>
        <v>0</v>
      </c>
      <c>
        <v>23.45119689477679</v>
      </c>
      <c>
        <v>0</v>
      </c>
      <c>
        <v>0</v>
      </c>
      <c>
        <v>190.8631013764937</v>
      </c>
    </row>
    <row>
      <c>
        <v>2615473</v>
      </c>
      <c>
        <v>1</v>
      </c>
      <c>
        <is>
          <t>MANİSA</t>
        </is>
      </c>
      <c>
        <v>TURGUTLU</v>
      </c>
      <c>
        <is>
          <t>AG Fideri</t>
        </is>
      </c>
      <c>
        <v>TR-2/115 45-83-L00115_A_91121441_91121441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20.07.2023 18:38:10</t>
        </is>
      </c>
      <c>
        <is>
          <t>20.07.2023 20:01:09</t>
        </is>
      </c>
      <c>
        <v>1.383055555</v>
      </c>
      <c>
        <v>0</v>
      </c>
      <c>
        <v>496</v>
      </c>
      <c>
        <v>0</v>
      </c>
      <c>
        <v>0</v>
      </c>
      <c>
        <v>0</v>
      </c>
      <c>
        <v>57</v>
      </c>
      <c>
        <v>0</v>
      </c>
      <c>
        <v>0</v>
      </c>
      <c>
        <v>0</v>
      </c>
      <c>
        <v>136.44257389994237</v>
      </c>
      <c>
        <v>0</v>
      </c>
      <c>
        <v>0</v>
      </c>
      <c>
        <v>0</v>
      </c>
      <c>
        <v>22.583654902764405</v>
      </c>
      <c>
        <v>0</v>
      </c>
      <c>
        <v>0</v>
      </c>
      <c>
        <v>159.02622880270678</v>
      </c>
    </row>
    <row>
      <c>
        <v>2615181</v>
      </c>
      <c>
        <v>1</v>
      </c>
      <c>
        <is>
          <t>İZMİR</t>
        </is>
      </c>
      <c>
        <v>ALİAĞA</v>
      </c>
      <c>
        <is>
          <t>AG Fideri</t>
        </is>
      </c>
      <c>
        <v>ÇAKMAKLI TR-2 35-17-M00346_B_56364773_56364773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20.07.2023 14:36:58</t>
        </is>
      </c>
      <c>
        <is>
          <t>20.07.2023 15:44:21</t>
        </is>
      </c>
      <c>
        <v>1.123055555</v>
      </c>
      <c>
        <v>0</v>
      </c>
      <c>
        <v>75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20.58306529224874</v>
      </c>
      <c>
        <v>0</v>
      </c>
      <c>
        <v>0</v>
      </c>
      <c>
        <v>0</v>
      </c>
      <c>
        <v>5.259138233044335</v>
      </c>
      <c>
        <v>0</v>
      </c>
      <c>
        <v>0</v>
      </c>
      <c>
        <v>25.842203525293076</v>
      </c>
    </row>
    <row>
      <c>
        <v>2615430</v>
      </c>
      <c>
        <v>1</v>
      </c>
      <c>
        <is>
          <t>MANİSA</t>
        </is>
      </c>
      <c>
        <v>GÖRDES</v>
      </c>
      <c>
        <is>
          <t>OG Fideri</t>
        </is>
      </c>
      <c>
        <v>YAKAKÖY ULUBEY TR-3 45-75-M00222_DIREK TIPI TRAFO HUCRESI H01_2086742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20.07.2023 17:56:59</t>
        </is>
      </c>
      <c>
        <is>
          <t>20.07.2023 21:23:49</t>
        </is>
      </c>
      <c>
        <v>3.447222222</v>
      </c>
      <c>
        <v>0</v>
      </c>
      <c>
        <v>18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2.966671650836764</v>
      </c>
      <c>
        <v>0</v>
      </c>
      <c>
        <v>2.733690089234088</v>
      </c>
      <c>
        <v>0</v>
      </c>
      <c>
        <v>0</v>
      </c>
      <c>
        <v>0</v>
      </c>
      <c>
        <v>0</v>
      </c>
      <c>
        <v>5.700361740070852</v>
      </c>
    </row>
    <row>
      <c>
        <v>2615822</v>
      </c>
      <c>
        <v>1</v>
      </c>
      <c>
        <is>
          <t>İZMİR</t>
        </is>
      </c>
      <c>
        <v>BAYINDIR</v>
      </c>
      <c>
        <is>
          <t>AG Fideri</t>
        </is>
      </c>
      <c>
        <v>YEŞİLOVA ÇAYIR TR-7 35-20-L00132_10142695_56373539_56373539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20.07.2023 23:33:07</t>
        </is>
      </c>
      <c>
        <is>
          <t>21.07.2023 05:51:40</t>
        </is>
      </c>
      <c>
        <v>6.309166666</v>
      </c>
      <c>
        <v>0</v>
      </c>
      <c>
        <v>11</v>
      </c>
      <c>
        <v>0</v>
      </c>
      <c>
        <v>4</v>
      </c>
      <c>
        <v>0</v>
      </c>
      <c>
        <v>8</v>
      </c>
      <c>
        <v>0</v>
      </c>
      <c>
        <v>0</v>
      </c>
      <c>
        <v>0</v>
      </c>
      <c>
        <v>21.023495080203602</v>
      </c>
      <c>
        <v>0</v>
      </c>
      <c>
        <v>68.85373360851854</v>
      </c>
      <c>
        <v>0</v>
      </c>
      <c>
        <v>98.3022653193429</v>
      </c>
      <c>
        <v>0</v>
      </c>
      <c>
        <v>0</v>
      </c>
      <c>
        <v>188.17949400806503</v>
      </c>
    </row>
    <row>
      <c>
        <v>2615301</v>
      </c>
      <c>
        <v>1</v>
      </c>
      <c>
        <is>
          <t>İZMİR</t>
        </is>
      </c>
      <c>
        <v>ÇEŞME</v>
      </c>
      <c>
        <is>
          <t>Dağıtım Transformatörü</t>
        </is>
      </c>
      <c>
        <v>L-239 BAYKAL 35-18-L00239_35-18-L00239_2358369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20.07.2023 15:58:27</t>
        </is>
      </c>
      <c>
        <is>
          <t>20.07.2023 18:51:02</t>
        </is>
      </c>
      <c>
        <v>2.876388888</v>
      </c>
      <c>
        <v>0</v>
      </c>
      <c>
        <v>168</v>
      </c>
      <c>
        <v>0</v>
      </c>
      <c>
        <v>0</v>
      </c>
      <c>
        <v>0</v>
      </c>
      <c>
        <v>104</v>
      </c>
      <c>
        <v>0</v>
      </c>
      <c>
        <v>0</v>
      </c>
      <c>
        <v>0</v>
      </c>
      <c>
        <v>248.67844106145407</v>
      </c>
      <c>
        <v>0</v>
      </c>
      <c>
        <v>0</v>
      </c>
      <c>
        <v>0</v>
      </c>
      <c>
        <v>689.0413097132335</v>
      </c>
      <c>
        <v>0</v>
      </c>
      <c>
        <v>0</v>
      </c>
      <c>
        <v>937.7197507746876</v>
      </c>
    </row>
    <row>
      <c>
        <v>2614760</v>
      </c>
      <c>
        <v>1</v>
      </c>
      <c>
        <is>
          <t>MANİSA</t>
        </is>
      </c>
      <c>
        <v>SARUHANLI</v>
      </c>
      <c>
        <is>
          <t>KÖK</t>
        </is>
      </c>
      <c>
        <v>KUMKUYUCAK KÖK 45-80-M00093_ÇİFTLİK M04_72193246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20.07.2023 09:26:30</t>
        </is>
      </c>
      <c>
        <is>
          <t>20.07.2023 10:55:13</t>
        </is>
      </c>
      <c>
        <v>1.478611111</v>
      </c>
      <c>
        <v>1</v>
      </c>
      <c>
        <v>0</v>
      </c>
      <c>
        <v>39</v>
      </c>
      <c>
        <v>44</v>
      </c>
      <c>
        <v>4</v>
      </c>
      <c>
        <v>0</v>
      </c>
      <c>
        <v>0</v>
      </c>
      <c>
        <v>0</v>
      </c>
      <c>
        <v>0.3331335300316667</v>
      </c>
      <c>
        <v>0</v>
      </c>
      <c>
        <v>688.383520733058</v>
      </c>
      <c>
        <v>551.8391433814719</v>
      </c>
      <c>
        <v>32.382304086523376</v>
      </c>
      <c>
        <v>0</v>
      </c>
      <c>
        <v>0</v>
      </c>
      <c>
        <v>0</v>
      </c>
      <c>
        <v>1272.938101731085</v>
      </c>
    </row>
    <row>
      <c>
        <v>2615347</v>
      </c>
      <c>
        <v>1</v>
      </c>
      <c>
        <is>
          <t>MANİSA</t>
        </is>
      </c>
      <c>
        <v>AKHİSAR</v>
      </c>
      <c>
        <is>
          <t>AG Fideri</t>
        </is>
      </c>
      <c>
        <v>TR-1/14-B 45-72-M00099_C_91002849_91002849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20.07.2023 16:43:29</t>
        </is>
      </c>
      <c>
        <is>
          <t>20.07.2023 18:22:28</t>
        </is>
      </c>
      <c>
        <v>1.649722222</v>
      </c>
      <c>
        <v>0</v>
      </c>
      <c>
        <v>23</v>
      </c>
      <c>
        <v>0</v>
      </c>
      <c>
        <v>0</v>
      </c>
      <c>
        <v>0</v>
      </c>
      <c>
        <v>8</v>
      </c>
      <c>
        <v>0</v>
      </c>
      <c>
        <v>0</v>
      </c>
      <c>
        <v>0</v>
      </c>
      <c>
        <v>6.345699676142442</v>
      </c>
      <c>
        <v>0</v>
      </c>
      <c>
        <v>0</v>
      </c>
      <c>
        <v>0</v>
      </c>
      <c>
        <v>8.075308929374351</v>
      </c>
      <c>
        <v>0</v>
      </c>
      <c>
        <v>0</v>
      </c>
      <c>
        <v>14.421008605516793</v>
      </c>
    </row>
    <row>
      <c>
        <v>2614783</v>
      </c>
      <c>
        <v>1</v>
      </c>
      <c>
        <is>
          <t>İZMİR</t>
        </is>
      </c>
      <c>
        <v>ALİAĞA</v>
      </c>
      <c>
        <is>
          <t>OG Fideri</t>
        </is>
      </c>
      <c>
        <v>M-58 35-17-M00058_M-645 M03_79438267</v>
      </c>
      <c>
        <v>Manevra</v>
      </c>
      <c>
        <v>Dağıtım-OG</v>
      </c>
      <c>
        <v>Uzun</v>
      </c>
      <c>
        <v>Şebeke işletmecisi</v>
      </c>
      <c>
        <v>Bildirimli</v>
      </c>
      <c>
        <is>
          <t>20.07.2023 09:56:58</t>
        </is>
      </c>
      <c>
        <is>
          <t>20.07.2023 10:14:04</t>
        </is>
      </c>
      <c>
        <v>0.285</v>
      </c>
      <c>
        <v>0</v>
      </c>
      <c>
        <v>323</v>
      </c>
      <c>
        <v>0</v>
      </c>
      <c>
        <v>0</v>
      </c>
      <c>
        <v>0</v>
      </c>
      <c>
        <v>15</v>
      </c>
      <c>
        <v>0</v>
      </c>
      <c>
        <v>0</v>
      </c>
      <c>
        <v>0</v>
      </c>
      <c>
        <v>19.65417893175727</v>
      </c>
      <c>
        <v>0</v>
      </c>
      <c>
        <v>0</v>
      </c>
      <c>
        <v>0</v>
      </c>
      <c>
        <v>7.782156826609397</v>
      </c>
      <c>
        <v>0</v>
      </c>
      <c>
        <v>0</v>
      </c>
      <c>
        <v>27.436335758366667</v>
      </c>
    </row>
    <row>
      <c>
        <v>2615324</v>
      </c>
      <c>
        <v>1</v>
      </c>
      <c>
        <is>
          <t>İZMİR</t>
        </is>
      </c>
      <c>
        <v>KARŞIYAKA</v>
      </c>
      <c>
        <is>
          <t>Dağıtım Transformatörü</t>
        </is>
      </c>
      <c>
        <v>K-4618 35-04-K04618_35-04-K04618_2375048</v>
      </c>
      <c>
        <v>Şebeke Yenileme ve Kapasite Artışı Çalışması</v>
      </c>
      <c>
        <v>Dağıtım-AG</v>
      </c>
      <c>
        <v>Uzun</v>
      </c>
      <c>
        <v>Şebeke işletmecisi</v>
      </c>
      <c>
        <v>Bildirimli</v>
      </c>
      <c>
        <is>
          <t>20.07.2023 16:30:48</t>
        </is>
      </c>
      <c>
        <is>
          <t>20.07.2023 17:08:30</t>
        </is>
      </c>
      <c>
        <v>0.628333333</v>
      </c>
      <c>
        <v>0</v>
      </c>
      <c>
        <v>332</v>
      </c>
      <c>
        <v>0</v>
      </c>
      <c>
        <v>0</v>
      </c>
      <c>
        <v>0</v>
      </c>
      <c>
        <v>23</v>
      </c>
      <c>
        <v>0</v>
      </c>
      <c>
        <v>0</v>
      </c>
      <c>
        <v>0</v>
      </c>
      <c>
        <v>62.948755439018754</v>
      </c>
      <c>
        <v>0</v>
      </c>
      <c>
        <v>0</v>
      </c>
      <c>
        <v>0</v>
      </c>
      <c>
        <v>54.27633005885352</v>
      </c>
      <c>
        <v>0</v>
      </c>
      <c>
        <v>0</v>
      </c>
      <c>
        <v>117.22508549787227</v>
      </c>
    </row>
    <row>
      <c>
        <v>2614806</v>
      </c>
      <c>
        <v>1</v>
      </c>
      <c>
        <is>
          <t>İZMİR</t>
        </is>
      </c>
      <c>
        <v>GAZİEMİR</v>
      </c>
      <c>
        <is>
          <t>OG Fideri</t>
        </is>
      </c>
      <c>
        <v>K-3125 35-08-K03125_TRAFO K01_42547508</v>
      </c>
      <c>
        <v>Şebeke Bakım Çalışması</v>
      </c>
      <c>
        <v>Dağıtım-OG</v>
      </c>
      <c>
        <v>Uzun</v>
      </c>
      <c>
        <v>Şebeke işletmecisi</v>
      </c>
      <c>
        <v>Bildirimli</v>
      </c>
      <c>
        <is>
          <t>20.07.2023 10:10:04</t>
        </is>
      </c>
      <c>
        <is>
          <t>20.07.2023 13:55:12</t>
        </is>
      </c>
      <c>
        <v>3.752222222</v>
      </c>
      <c>
        <v>0</v>
      </c>
      <c>
        <v>352</v>
      </c>
      <c>
        <v>0</v>
      </c>
      <c>
        <v>0</v>
      </c>
      <c>
        <v>0</v>
      </c>
      <c>
        <v>21</v>
      </c>
      <c>
        <v>0</v>
      </c>
      <c>
        <v>0</v>
      </c>
      <c>
        <v>0</v>
      </c>
      <c>
        <v>366.87434931638325</v>
      </c>
      <c>
        <v>0</v>
      </c>
      <c>
        <v>0</v>
      </c>
      <c>
        <v>0</v>
      </c>
      <c>
        <v>343.47757087528106</v>
      </c>
      <c>
        <v>0</v>
      </c>
      <c>
        <v>0</v>
      </c>
      <c>
        <v>710.3519201916642</v>
      </c>
    </row>
    <row>
      <c>
        <v>2615370</v>
      </c>
      <c>
        <v>1</v>
      </c>
      <c>
        <is>
          <t>İZMİR</t>
        </is>
      </c>
      <c>
        <v>ÇİĞLİ</v>
      </c>
      <c>
        <is>
          <t>Kullanıcı Bağlantı Hattı</t>
        </is>
      </c>
      <c>
        <v>K-1865 35-09-K01865_912409228_912409228</v>
      </c>
      <c>
        <v>AG Box / Sdk Abone Çıkış Sigorta Atığı</v>
      </c>
      <c>
        <v>Dağıtım-AG</v>
      </c>
      <c>
        <v>Uzun</v>
      </c>
      <c>
        <v>Şebeke işletmecisi</v>
      </c>
      <c>
        <v>Bildirimsiz</v>
      </c>
      <c>
        <is>
          <t>20.07.2023 17:05:10</t>
        </is>
      </c>
      <c>
        <is>
          <t>20.07.2023 18:04:25</t>
        </is>
      </c>
      <c>
        <v>0.9875</v>
      </c>
      <c>
        <v>0</v>
      </c>
      <c>
        <v>5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1.0704788446687294</v>
      </c>
      <c>
        <v>0</v>
      </c>
      <c>
        <v>0</v>
      </c>
      <c>
        <v>0</v>
      </c>
      <c>
        <v>16.688617008059374</v>
      </c>
      <c>
        <v>0</v>
      </c>
      <c>
        <v>0</v>
      </c>
      <c>
        <v>17.759095852728105</v>
      </c>
    </row>
    <row>
      <c>
        <v>2615493</v>
      </c>
      <c>
        <v>1</v>
      </c>
      <c>
        <is>
          <t>MANİSA</t>
        </is>
      </c>
      <c>
        <v>SALİHLİ</v>
      </c>
      <c>
        <is>
          <t>AG Fideri</t>
        </is>
      </c>
      <c>
        <v>TR-173 45-78-L00173_49364675_56406070_56406070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20.07.2023 19:00:58</t>
        </is>
      </c>
      <c>
        <is>
          <t>20.07.2023 19:46:22</t>
        </is>
      </c>
      <c>
        <v>0.756666666</v>
      </c>
      <c>
        <v>0</v>
      </c>
      <c>
        <v>45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8.417804633190103</v>
      </c>
      <c>
        <v>0</v>
      </c>
      <c>
        <v>0</v>
      </c>
      <c>
        <v>0</v>
      </c>
      <c>
        <v>0</v>
      </c>
      <c>
        <v>0</v>
      </c>
      <c>
        <v>0</v>
      </c>
      <c>
        <v>8.417804633190103</v>
      </c>
    </row>
    <row>
      <c>
        <v>2615510</v>
      </c>
      <c>
        <v>1</v>
      </c>
      <c>
        <is>
          <t>MANİSA</t>
        </is>
      </c>
      <c>
        <v>SALİHLİ</v>
      </c>
      <c>
        <is>
          <t>KÖK</t>
        </is>
      </c>
      <c>
        <v>YEŞİLOVA KÖK 45-78-M01393_YEŞİLOVA KÖYİÇİ M01_83810700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20.07.2023 19:13:50</t>
        </is>
      </c>
      <c>
        <is>
          <t>20.07.2023 20:26:44</t>
        </is>
      </c>
      <c>
        <v>1.215</v>
      </c>
      <c>
        <v>0</v>
      </c>
      <c>
        <v>0</v>
      </c>
      <c>
        <v>30</v>
      </c>
      <c>
        <v>56</v>
      </c>
      <c>
        <v>4</v>
      </c>
      <c>
        <v>5</v>
      </c>
      <c>
        <v>0</v>
      </c>
      <c>
        <v>0</v>
      </c>
      <c>
        <v>0</v>
      </c>
      <c>
        <v>0</v>
      </c>
      <c>
        <v>99.16422697197386</v>
      </c>
      <c>
        <v>149.24811227527059</v>
      </c>
      <c>
        <v>19.938510089085646</v>
      </c>
      <c>
        <v>11.782347190876061</v>
      </c>
      <c>
        <v>0</v>
      </c>
      <c>
        <v>0</v>
      </c>
      <c>
        <v>280.13319652720617</v>
      </c>
    </row>
    <row>
      <c>
        <v>2614906</v>
      </c>
      <c>
        <v>1</v>
      </c>
      <c>
        <is>
          <t>MANİSA</t>
        </is>
      </c>
      <c>
        <v>TURGUTLU</v>
      </c>
      <c>
        <is>
          <t>DM</t>
        </is>
      </c>
      <c>
        <v>DERBENT İM-DM 45-83-A00004_MANİSA-1 M03_2331626</v>
      </c>
      <c>
        <v>Şebeke Yenileme ve Kapasite Artışı Çalışması</v>
      </c>
      <c>
        <v>Dağıtım-OG</v>
      </c>
      <c>
        <v>Uzun</v>
      </c>
      <c>
        <v>Şebeke işletmecisi</v>
      </c>
      <c>
        <v>Bildirimli</v>
      </c>
      <c>
        <is>
          <t>20.07.2023 10:14:30</t>
        </is>
      </c>
      <c>
        <is>
          <t>20.07.2023 15:51:00</t>
        </is>
      </c>
      <c>
        <v>5.608333333</v>
      </c>
      <c>
        <v>12</v>
      </c>
      <c>
        <v>462</v>
      </c>
      <c>
        <v>496</v>
      </c>
      <c>
        <v>830</v>
      </c>
      <c>
        <v>51</v>
      </c>
      <c>
        <v>157</v>
      </c>
      <c>
        <v>1</v>
      </c>
      <c>
        <v>0</v>
      </c>
      <c>
        <v>83.12714500765954</v>
      </c>
      <c>
        <v>745.7153868093437</v>
      </c>
      <c>
        <v>10068.712097271751</v>
      </c>
      <c>
        <v>9528.476342034151</v>
      </c>
      <c>
        <v>525.2712431411097</v>
      </c>
      <c>
        <v>918.7026286804729</v>
      </c>
      <c>
        <v>815.3240860093749</v>
      </c>
      <c>
        <v>0</v>
      </c>
      <c>
        <v>22685.328928953862</v>
      </c>
    </row>
    <row>
      <c>
        <v>2614574</v>
      </c>
      <c>
        <v>1</v>
      </c>
      <c>
        <is>
          <t>MANİSA</t>
        </is>
      </c>
      <c>
        <v>SALİHLİ</v>
      </c>
      <c>
        <is>
          <t>Saha Dağıtım Kutusu (SDK)</t>
        </is>
      </c>
      <c>
        <v>TR-116 45-78-M00116_D D04_65773132</v>
      </c>
      <c>
        <v>AG Box / Sdk Abone Çıkış Sigorta Atığı</v>
      </c>
      <c>
        <v>Dağıtım-AG</v>
      </c>
      <c>
        <v>Uzun</v>
      </c>
      <c>
        <v>Şebeke işletmecisi</v>
      </c>
      <c>
        <v>Bildirimsiz</v>
      </c>
      <c>
        <is>
          <t>20.07.2023 03:07:26</t>
        </is>
      </c>
      <c>
        <is>
          <t>20.07.2023 03:30:15</t>
        </is>
      </c>
      <c>
        <v>0.380277777</v>
      </c>
      <c>
        <v>0</v>
      </c>
      <c>
        <v>5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0.13309097391593122</v>
      </c>
      <c>
        <v>0</v>
      </c>
      <c>
        <v>0</v>
      </c>
      <c>
        <v>0</v>
      </c>
      <c>
        <v>0</v>
      </c>
      <c>
        <v>0</v>
      </c>
      <c>
        <v>0</v>
      </c>
      <c>
        <v>0.13309097391593122</v>
      </c>
    </row>
    <row>
      <c>
        <v>2614766</v>
      </c>
      <c>
        <v>1</v>
      </c>
      <c>
        <is>
          <t>İZMİR</t>
        </is>
      </c>
      <c>
        <v>ÖDEMİŞ</v>
      </c>
      <c>
        <is>
          <t>Dağıtım Transformatörü</t>
        </is>
      </c>
      <c>
        <v>TR-76 FETHİ KUŞÇU GRB. 35-15-M00076_35-15-M00076_2365991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20.07.2023 09:34:43</t>
        </is>
      </c>
      <c>
        <is>
          <t>20.07.2023 12:57:28</t>
        </is>
      </c>
      <c>
        <v>3.379166666</v>
      </c>
      <c>
        <v>0</v>
      </c>
      <c>
        <v>4</v>
      </c>
      <c>
        <v>0</v>
      </c>
      <c>
        <v>12</v>
      </c>
      <c>
        <v>0</v>
      </c>
      <c>
        <v>2</v>
      </c>
      <c>
        <v>0</v>
      </c>
      <c>
        <v>0</v>
      </c>
      <c>
        <v>0</v>
      </c>
      <c>
        <v>19.68514686702183</v>
      </c>
      <c>
        <v>0</v>
      </c>
      <c>
        <v>186.69844974701346</v>
      </c>
      <c>
        <v>0</v>
      </c>
      <c>
        <v>14.137902256077213</v>
      </c>
      <c>
        <v>0</v>
      </c>
      <c>
        <v>0</v>
      </c>
      <c>
        <v>220.5214988701125</v>
      </c>
    </row>
    <row>
      <c>
        <v>2615015</v>
      </c>
      <c>
        <v>1</v>
      </c>
      <c>
        <is>
          <t>İZMİR</t>
        </is>
      </c>
      <c>
        <v>BAYRAKLI</v>
      </c>
      <c>
        <is>
          <t>Kullanıcı Bağlantı Hattı</t>
        </is>
      </c>
      <c>
        <v>M-2538 35-02-M02538_99646323_99646323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20.07.2023 12:31:50</t>
        </is>
      </c>
      <c>
        <is>
          <t>20.07.2023 14:55:02</t>
        </is>
      </c>
      <c>
        <v>2.386666666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1.2552352342824</v>
      </c>
      <c>
        <v>0</v>
      </c>
      <c>
        <v>0</v>
      </c>
      <c>
        <v>0</v>
      </c>
      <c>
        <v>0</v>
      </c>
      <c>
        <v>0</v>
      </c>
      <c>
        <v>0</v>
      </c>
      <c>
        <v>1.2552352342824</v>
      </c>
    </row>
    <row>
      <c>
        <v>2615556</v>
      </c>
      <c>
        <v>1</v>
      </c>
      <c>
        <is>
          <t>İZMİR</t>
        </is>
      </c>
      <c>
        <v>MENEMEN</v>
      </c>
      <c>
        <is>
          <t>DM</t>
        </is>
      </c>
      <c>
        <v>VİLLAKENT DM 35-28-M00381_KÖK-24(SEYREK) M03_66521695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20.07.2023 19:40:00</t>
        </is>
      </c>
      <c>
        <is>
          <t>20.07.2023 20:12:36</t>
        </is>
      </c>
      <c>
        <v>0.543333333</v>
      </c>
      <c>
        <v>7</v>
      </c>
      <c>
        <v>5571</v>
      </c>
      <c>
        <v>8</v>
      </c>
      <c>
        <v>19</v>
      </c>
      <c>
        <v>35</v>
      </c>
      <c>
        <v>504</v>
      </c>
      <c>
        <v>5</v>
      </c>
      <c>
        <v>0</v>
      </c>
      <c>
        <v>42.64879643193729</v>
      </c>
      <c>
        <v>658.7039271907518</v>
      </c>
      <c>
        <v>75.76944556116035</v>
      </c>
      <c>
        <v>14.209354181414186</v>
      </c>
      <c>
        <v>143.1977101611917</v>
      </c>
      <c>
        <v>366.8459144700174</v>
      </c>
      <c>
        <v>131.28493077264176</v>
      </c>
      <c>
        <v>0</v>
      </c>
      <c>
        <v>1432.6600787691143</v>
      </c>
    </row>
    <row>
      <c>
        <v>2615167</v>
      </c>
      <c>
        <v>2</v>
      </c>
      <c>
        <is>
          <t>İZMİR</t>
        </is>
      </c>
      <c>
        <v>KONAK</v>
      </c>
      <c>
        <is>
          <t>AG Fideri</t>
        </is>
      </c>
      <c>
        <v>K-311 35-01-K00311__72410577_72410577</v>
      </c>
      <c>
        <v>AG Yük Ayırıcı Arızası</v>
      </c>
      <c>
        <v>Dağıtım-AG</v>
      </c>
      <c>
        <v>Uzun</v>
      </c>
      <c>
        <v>Şebeke işletmecisi</v>
      </c>
      <c>
        <v>Bildirimsiz</v>
      </c>
      <c>
        <is>
          <t>20.07.2023 16:11:43</t>
        </is>
      </c>
      <c>
        <is>
          <t>20.07.2023 17:09:32</t>
        </is>
      </c>
      <c>
        <v>0.963611111</v>
      </c>
      <c>
        <v>0</v>
      </c>
      <c>
        <v>147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31.831795483599212</v>
      </c>
      <c>
        <v>0</v>
      </c>
      <c>
        <v>0</v>
      </c>
      <c>
        <v>0</v>
      </c>
      <c>
        <v>0</v>
      </c>
      <c>
        <v>0</v>
      </c>
      <c>
        <v>0</v>
      </c>
      <c>
        <v>31.831795483599212</v>
      </c>
    </row>
    <row>
      <c>
        <v>2614620</v>
      </c>
      <c>
        <v>1</v>
      </c>
      <c>
        <is>
          <t>İZMİR</t>
        </is>
      </c>
      <c>
        <v>MENEMEN</v>
      </c>
      <c>
        <is>
          <t>DM</t>
        </is>
      </c>
      <c>
        <v>KESİKKÖY DM 35-28-M00309_SAKIPAĞA M06_96738811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20.07.2023 06:41:41</t>
        </is>
      </c>
      <c>
        <is>
          <t>20.07.2023 06:58:26</t>
        </is>
      </c>
      <c>
        <v>0.279166666</v>
      </c>
      <c>
        <v>0</v>
      </c>
      <c>
        <v>467</v>
      </c>
      <c>
        <v>1</v>
      </c>
      <c>
        <v>31</v>
      </c>
      <c>
        <v>11</v>
      </c>
      <c>
        <v>68</v>
      </c>
      <c>
        <v>5</v>
      </c>
      <c>
        <v>0</v>
      </c>
      <c>
        <v>0</v>
      </c>
      <c>
        <v>26.24380229350925</v>
      </c>
      <c>
        <v>0.6577915682</v>
      </c>
      <c>
        <v>10.802515932408854</v>
      </c>
      <c>
        <v>23.102858257378962</v>
      </c>
      <c>
        <v>10.35831477720197</v>
      </c>
      <c>
        <v>49.79212369851131</v>
      </c>
      <c>
        <v>0</v>
      </c>
      <c>
        <v>120.95740652721034</v>
      </c>
    </row>
    <row>
      <c>
        <v>2615407</v>
      </c>
      <c>
        <v>1</v>
      </c>
      <c>
        <is>
          <t>MANİSA</t>
        </is>
      </c>
      <c>
        <v>ŞEHZADELER</v>
      </c>
      <c>
        <is>
          <t>Dağıtım Transformatörü</t>
        </is>
      </c>
      <c>
        <v>DM-1/47 45-71-M00149_45-71-M00149_2363175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20.07.2023 17:37:18</t>
        </is>
      </c>
      <c>
        <is>
          <t>20.07.2023 18:45:13</t>
        </is>
      </c>
      <c>
        <v>1.131944444</v>
      </c>
      <c>
        <v>0</v>
      </c>
      <c>
        <v>80</v>
      </c>
      <c>
        <v>0</v>
      </c>
      <c>
        <v>0</v>
      </c>
      <c>
        <v>0</v>
      </c>
      <c>
        <v>49</v>
      </c>
      <c>
        <v>0</v>
      </c>
      <c>
        <v>0</v>
      </c>
      <c>
        <v>0</v>
      </c>
      <c>
        <v>22.808647704781215</v>
      </c>
      <c>
        <v>0</v>
      </c>
      <c>
        <v>0</v>
      </c>
      <c>
        <v>0</v>
      </c>
      <c>
        <v>265.08677973705727</v>
      </c>
      <c>
        <v>0</v>
      </c>
      <c>
        <v>0</v>
      </c>
      <c>
        <v>287.8954274418385</v>
      </c>
    </row>
    <row>
      <c>
        <v>2615078</v>
      </c>
      <c>
        <v>1</v>
      </c>
      <c>
        <is>
          <t>MANİSA</t>
        </is>
      </c>
      <c>
        <v>SALİHLİ</v>
      </c>
      <c>
        <is>
          <t>Kullanıcı Bağlantı Hattı</t>
        </is>
      </c>
      <c>
        <v>TR-116 45-78-M00116_953263924_953263924</v>
      </c>
      <c>
        <v>AG Box / Sdk Abone Çıkış Sigorta Atığı</v>
      </c>
      <c>
        <v>Dağıtım-AG</v>
      </c>
      <c>
        <v>Uzun</v>
      </c>
      <c>
        <v>Şebeke işletmecisi</v>
      </c>
      <c>
        <v>Bildirimsiz</v>
      </c>
      <c>
        <is>
          <t>20.07.2023 13:23:10</t>
        </is>
      </c>
      <c>
        <is>
          <t>20.07.2023 16:07:57</t>
        </is>
      </c>
      <c>
        <v>2.746388888</v>
      </c>
      <c>
        <v>0</v>
      </c>
      <c>
        <v>7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6.3329421801443475</v>
      </c>
      <c>
        <v>0</v>
      </c>
      <c>
        <v>0</v>
      </c>
      <c>
        <v>0</v>
      </c>
      <c>
        <v>4.9403470735241095</v>
      </c>
      <c>
        <v>0</v>
      </c>
      <c>
        <v>0</v>
      </c>
      <c>
        <v>11.273289253668457</v>
      </c>
    </row>
    <row>
      <c>
        <v>2614580</v>
      </c>
      <c>
        <v>1</v>
      </c>
      <c>
        <is>
          <t>İZMİR</t>
        </is>
      </c>
      <c>
        <v>BORNOVA</v>
      </c>
      <c>
        <is>
          <t>Dağıtım Transformatörü</t>
        </is>
      </c>
      <c>
        <v>K-3761 35-02-K03761_35-02-K03761_2358118</v>
      </c>
      <c>
        <v>AG Kademe Ayarı</v>
      </c>
      <c>
        <v>Dağıtım-AG</v>
      </c>
      <c>
        <v>Uzun</v>
      </c>
      <c>
        <v>Şebeke işletmecisi</v>
      </c>
      <c>
        <v>Bildirimsiz</v>
      </c>
      <c>
        <is>
          <t>20.07.2023 03:30:15</t>
        </is>
      </c>
      <c>
        <is>
          <t>20.07.2023 03:59:13</t>
        </is>
      </c>
      <c>
        <v>0.482777777</v>
      </c>
      <c>
        <v>0</v>
      </c>
      <c>
        <v>912</v>
      </c>
      <c>
        <v>0</v>
      </c>
      <c>
        <v>0</v>
      </c>
      <c>
        <v>0</v>
      </c>
      <c>
        <v>64</v>
      </c>
      <c>
        <v>0</v>
      </c>
      <c>
        <v>0</v>
      </c>
      <c>
        <v>0</v>
      </c>
      <c>
        <v>92.5172315573653</v>
      </c>
      <c>
        <v>0</v>
      </c>
      <c>
        <v>0</v>
      </c>
      <c>
        <v>0</v>
      </c>
      <c>
        <v>13.83760959370185</v>
      </c>
      <c>
        <v>0</v>
      </c>
      <c>
        <v>0</v>
      </c>
      <c>
        <v>106.35484115106716</v>
      </c>
    </row>
    <row>
      <c>
        <v>2614723</v>
      </c>
      <c>
        <v>1</v>
      </c>
      <c>
        <is>
          <t>İZMİR</t>
        </is>
      </c>
      <c>
        <v>URLA</v>
      </c>
      <c>
        <is>
          <t>DM</t>
        </is>
      </c>
      <c>
        <v>ÖZBEK DM (TR-315) 35-19-M00044_AKKUM M06_72140386</v>
      </c>
      <c>
        <v>Şebeke Yenileme ve Kapasite Artışı Çalışması</v>
      </c>
      <c>
        <v>Dağıtım-OG</v>
      </c>
      <c>
        <v>Uzun</v>
      </c>
      <c>
        <v>Şebeke işletmecisi</v>
      </c>
      <c>
        <v>Bildirimli</v>
      </c>
      <c>
        <is>
          <t>20.07.2023 09:07:48</t>
        </is>
      </c>
      <c>
        <is>
          <t>20.07.2023 17:42:17</t>
        </is>
      </c>
      <c>
        <v>8.574722222</v>
      </c>
      <c>
        <v>2</v>
      </c>
      <c>
        <v>992</v>
      </c>
      <c>
        <v>1</v>
      </c>
      <c>
        <v>32</v>
      </c>
      <c>
        <v>5</v>
      </c>
      <c>
        <v>75</v>
      </c>
      <c>
        <v>0</v>
      </c>
      <c>
        <v>0</v>
      </c>
      <c>
        <v>362.38932621408014</v>
      </c>
      <c>
        <v>2217.406723726856</v>
      </c>
      <c>
        <v>1.1325241543818079</v>
      </c>
      <c>
        <v>88.46245546917196</v>
      </c>
      <c>
        <v>106.59469725877554</v>
      </c>
      <c>
        <v>1220.200856936689</v>
      </c>
      <c>
        <v>0</v>
      </c>
      <c>
        <v>0</v>
      </c>
      <c>
        <v>3996.186583759954</v>
      </c>
    </row>
    <row>
      <c>
        <v>2615364</v>
      </c>
      <c>
        <v>1</v>
      </c>
      <c>
        <is>
          <t>İZMİR</t>
        </is>
      </c>
      <c>
        <v>MENDERES</v>
      </c>
      <c>
        <is>
          <t>AG Fideri</t>
        </is>
      </c>
      <c>
        <v>DM-4/TR-20 35-22-M00084_A_56390738_56390738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20.07.2023 16:56:33</t>
        </is>
      </c>
      <c>
        <is>
          <t>20.07.2023 20:14:22</t>
        </is>
      </c>
      <c>
        <v>3.296944444</v>
      </c>
      <c>
        <v>0</v>
      </c>
      <c>
        <v>107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78.50870871404437</v>
      </c>
      <c>
        <v>0</v>
      </c>
      <c>
        <v>0</v>
      </c>
      <c>
        <v>0</v>
      </c>
      <c>
        <v>6.231161383082222</v>
      </c>
      <c>
        <v>0</v>
      </c>
      <c>
        <v>0</v>
      </c>
      <c>
        <v>84.7398700971266</v>
      </c>
    </row>
    <row>
      <c>
        <v>2614700</v>
      </c>
      <c>
        <v>1</v>
      </c>
      <c>
        <is>
          <t>İZMİR</t>
        </is>
      </c>
      <c>
        <v>BAYINDIR</v>
      </c>
      <c>
        <is>
          <t>AG Fideri</t>
        </is>
      </c>
      <c>
        <v>HASKÖY TR-1 35-20-L00206_A_56382561_56382561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20.07.2023 08:49:58</t>
        </is>
      </c>
      <c>
        <is>
          <t>20.07.2023 12:53:36</t>
        </is>
      </c>
      <c>
        <v>4.060555555</v>
      </c>
      <c>
        <v>0</v>
      </c>
      <c>
        <v>32</v>
      </c>
      <c>
        <v>0</v>
      </c>
      <c>
        <v>7</v>
      </c>
      <c>
        <v>0</v>
      </c>
      <c>
        <v>7</v>
      </c>
      <c>
        <v>0</v>
      </c>
      <c>
        <v>0</v>
      </c>
      <c>
        <v>0</v>
      </c>
      <c>
        <v>64.00195592381341</v>
      </c>
      <c>
        <v>0</v>
      </c>
      <c>
        <v>162.94031262594748</v>
      </c>
      <c>
        <v>0</v>
      </c>
      <c>
        <v>84.1824788736038</v>
      </c>
      <c>
        <v>0</v>
      </c>
      <c>
        <v>0</v>
      </c>
      <c>
        <v>311.12474742336474</v>
      </c>
    </row>
    <row>
      <c>
        <v>2615098</v>
      </c>
      <c>
        <v>1</v>
      </c>
      <c>
        <is>
          <t>İZMİR</t>
        </is>
      </c>
      <c>
        <v>TORBALI</v>
      </c>
      <c>
        <is>
          <t>Saha Dağıtım Kutusu (SDK)</t>
        </is>
      </c>
      <c>
        <v>TR-18 35-26-M00018_7378831 1_60304742</v>
      </c>
      <c>
        <v>AG Box / Sdk Giriş Sigorta Atığı</v>
      </c>
      <c>
        <v>Dağıtım-AG</v>
      </c>
      <c>
        <v>Uzun</v>
      </c>
      <c>
        <v>Şebeke işletmecisi</v>
      </c>
      <c>
        <v>Bildirimsiz</v>
      </c>
      <c>
        <is>
          <t>20.07.2023 13:43:02</t>
        </is>
      </c>
      <c>
        <is>
          <t>20.07.2023 14:36:16</t>
        </is>
      </c>
      <c>
        <v>0.887222222</v>
      </c>
      <c>
        <v>0</v>
      </c>
      <c>
        <v>61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25.712968976653002</v>
      </c>
      <c>
        <v>0</v>
      </c>
      <c>
        <v>0</v>
      </c>
      <c>
        <v>0</v>
      </c>
      <c>
        <v>6.768633345834171</v>
      </c>
      <c>
        <v>0</v>
      </c>
      <c>
        <v>0</v>
      </c>
      <c>
        <v>32.48160232248718</v>
      </c>
    </row>
    <row>
      <c>
        <v>2615121</v>
      </c>
      <c>
        <v>1</v>
      </c>
      <c>
        <is>
          <t>MANİSA</t>
        </is>
      </c>
      <c>
        <v>ALAŞEHİR</v>
      </c>
      <c>
        <is>
          <t>OG Fideri</t>
        </is>
      </c>
      <c>
        <v>SARIGÖL DM 45-79-M00069_HatBaşıAyırıcı_53134451 M17_53134451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20.07.2023 14:04:42</t>
        </is>
      </c>
      <c>
        <is>
          <t>20.07.2023 17:03:56</t>
        </is>
      </c>
      <c>
        <v>2.987222222</v>
      </c>
      <c>
        <v>1</v>
      </c>
      <c>
        <v>100</v>
      </c>
      <c>
        <v>5</v>
      </c>
      <c>
        <v>26</v>
      </c>
      <c>
        <v>0</v>
      </c>
      <c>
        <v>1</v>
      </c>
      <c>
        <v>0</v>
      </c>
      <c>
        <v>0</v>
      </c>
      <c>
        <v>0.7340603766366667</v>
      </c>
      <c>
        <v>98.4310620709434</v>
      </c>
      <c>
        <v>87.40374990996311</v>
      </c>
      <c>
        <v>127.0608549735307</v>
      </c>
      <c>
        <v>0</v>
      </c>
      <c>
        <v>0.4733723977018062</v>
      </c>
      <c>
        <v>0</v>
      </c>
      <c>
        <v>0</v>
      </c>
      <c>
        <v>314.10309972877565</v>
      </c>
    </row>
    <row>
      <c>
        <v>2615221</v>
      </c>
      <c>
        <v>1</v>
      </c>
      <c>
        <is>
          <t>İZMİR</t>
        </is>
      </c>
      <c>
        <v>TORBALI</v>
      </c>
      <c>
        <is>
          <t>AG Fideri</t>
        </is>
      </c>
      <c>
        <v>DM-4/12 35-26-M00834__56360218_56360218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20.07.2023 15:00:53</t>
        </is>
      </c>
      <c>
        <is>
          <t>20.07.2023 18:54:17</t>
        </is>
      </c>
      <c>
        <v>3.89</v>
      </c>
      <c>
        <v>0</v>
      </c>
      <c>
        <v>45</v>
      </c>
      <c>
        <v>0</v>
      </c>
      <c>
        <v>0</v>
      </c>
      <c>
        <v>0</v>
      </c>
      <c>
        <v>7</v>
      </c>
      <c>
        <v>0</v>
      </c>
      <c>
        <v>0</v>
      </c>
      <c>
        <v>0</v>
      </c>
      <c>
        <v>47.74667512251549</v>
      </c>
      <c>
        <v>0</v>
      </c>
      <c>
        <v>0</v>
      </c>
      <c>
        <v>0</v>
      </c>
      <c>
        <v>21.366294806920457</v>
      </c>
      <c>
        <v>0</v>
      </c>
      <c>
        <v>0</v>
      </c>
      <c>
        <v>69.11296992943595</v>
      </c>
    </row>
    <row>
      <c>
        <v>2615739</v>
      </c>
      <c>
        <v>1</v>
      </c>
      <c>
        <is>
          <t>MANİSA</t>
        </is>
      </c>
      <c>
        <v>SOMA</v>
      </c>
      <c>
        <is>
          <t>AG Fideri</t>
        </is>
      </c>
      <c>
        <v>SÖĞÜTÇÜK TR-1 45-82-M00195_A_91040065_91040065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20.07.2023 21:25:36</t>
        </is>
      </c>
      <c>
        <is>
          <t>20.07.2023 23:49:39</t>
        </is>
      </c>
      <c>
        <v>2.400833333</v>
      </c>
      <c>
        <v>0</v>
      </c>
      <c>
        <v>20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4.359402940950016</v>
      </c>
      <c>
        <v>0</v>
      </c>
      <c>
        <v>0</v>
      </c>
      <c>
        <v>0</v>
      </c>
      <c>
        <v>0</v>
      </c>
      <c>
        <v>0</v>
      </c>
      <c>
        <v>0</v>
      </c>
      <c>
        <v>4.359402940950016</v>
      </c>
    </row>
    <row>
      <c>
        <v>2615533</v>
      </c>
      <c>
        <v>1</v>
      </c>
      <c>
        <is>
          <t>MANİSA</t>
        </is>
      </c>
      <c>
        <v>SARIGÖL</v>
      </c>
      <c>
        <is>
          <t>AG Fideri</t>
        </is>
      </c>
      <c>
        <v>SARIGÖL TR-15 KÖK 45-79-M00015_A_56396902_56396902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20.07.2023 19:30:00</t>
        </is>
      </c>
      <c>
        <is>
          <t>20.07.2023 21:00:21</t>
        </is>
      </c>
      <c>
        <v>1.505833333</v>
      </c>
      <c>
        <v>0</v>
      </c>
      <c>
        <v>6</v>
      </c>
      <c>
        <v>0</v>
      </c>
      <c>
        <v>3</v>
      </c>
      <c>
        <v>0</v>
      </c>
      <c>
        <v>1</v>
      </c>
      <c>
        <v>0</v>
      </c>
      <c>
        <v>0</v>
      </c>
      <c>
        <v>0</v>
      </c>
      <c>
        <v>1.2279096511791905</v>
      </c>
      <c>
        <v>0</v>
      </c>
      <c>
        <v>0.362637447346725</v>
      </c>
      <c>
        <v>0</v>
      </c>
      <c>
        <v>0.1222079238772211</v>
      </c>
      <c>
        <v>0</v>
      </c>
      <c>
        <v>0</v>
      </c>
      <c>
        <v>1.7127550224031365</v>
      </c>
    </row>
    <row>
      <c>
        <v>2615141</v>
      </c>
      <c>
        <v>1</v>
      </c>
      <c>
        <is>
          <t>İZMİR</t>
        </is>
      </c>
      <c>
        <v>TORBALI</v>
      </c>
      <c>
        <is>
          <t>AG Fideri</t>
        </is>
      </c>
      <c>
        <v>PANCAR TR-8 35-26-M00898_B_91216624_91216624</v>
      </c>
      <c>
        <v>NH Altlık Arızası</v>
      </c>
      <c>
        <v>Dağıtım-AG</v>
      </c>
      <c>
        <v>Uzun</v>
      </c>
      <c>
        <v>Şebeke işletmecisi</v>
      </c>
      <c>
        <v>Bildirimsiz</v>
      </c>
      <c>
        <is>
          <t>20.07.2023 14:14:28</t>
        </is>
      </c>
      <c>
        <is>
          <t>20.07.2023 15:20:22</t>
        </is>
      </c>
      <c>
        <v>1.098333333</v>
      </c>
      <c>
        <v>0</v>
      </c>
      <c>
        <v>0</v>
      </c>
      <c>
        <v>0</v>
      </c>
      <c>
        <v>5</v>
      </c>
      <c>
        <v>0</v>
      </c>
      <c>
        <v>3</v>
      </c>
      <c>
        <v>0</v>
      </c>
      <c>
        <v>0</v>
      </c>
      <c>
        <v>0</v>
      </c>
      <c>
        <v>0</v>
      </c>
      <c>
        <v>0</v>
      </c>
      <c>
        <v>73.27667640205327</v>
      </c>
      <c>
        <v>0</v>
      </c>
      <c>
        <v>5.045790376093928</v>
      </c>
      <c>
        <v>0</v>
      </c>
      <c>
        <v>0</v>
      </c>
      <c>
        <v>78.3224667781472</v>
      </c>
    </row>
    <row>
      <c>
        <v>2614594</v>
      </c>
      <c>
        <v>1</v>
      </c>
      <c>
        <is>
          <t>İZMİR</t>
        </is>
      </c>
      <c>
        <v>KEMALPAŞA</v>
      </c>
      <c>
        <is>
          <t>KÖK</t>
        </is>
      </c>
      <c>
        <v>HALİLBEYLİ TR-1 KÖK 35-27-M01057_HAMZABABA VE KÖYLER M04_61283942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20.07.2023 05:12:05</t>
        </is>
      </c>
      <c>
        <is>
          <t>20.07.2023 07:28:46</t>
        </is>
      </c>
      <c>
        <v>2.278055555</v>
      </c>
      <c>
        <v>2</v>
      </c>
      <c>
        <v>423</v>
      </c>
      <c>
        <v>6</v>
      </c>
      <c>
        <v>30</v>
      </c>
      <c>
        <v>6</v>
      </c>
      <c>
        <v>76</v>
      </c>
      <c>
        <v>0</v>
      </c>
      <c>
        <v>0</v>
      </c>
      <c>
        <v>1.80106568352518</v>
      </c>
      <c>
        <v>146.43476291945495</v>
      </c>
      <c>
        <v>36.717637335024094</v>
      </c>
      <c>
        <v>39.91334214331207</v>
      </c>
      <c>
        <v>69.52879930710088</v>
      </c>
      <c>
        <v>61.054519887664576</v>
      </c>
      <c>
        <v>0</v>
      </c>
      <c>
        <v>0</v>
      </c>
      <c>
        <v>355.45012727608173</v>
      </c>
    </row>
    <row>
      <c>
        <v>2614843</v>
      </c>
      <c>
        <v>1</v>
      </c>
      <c>
        <is>
          <t>MANİSA</t>
        </is>
      </c>
      <c>
        <v>SARUHANLI</v>
      </c>
      <c>
        <is>
          <t>KÖK</t>
        </is>
      </c>
      <c>
        <v>HACIRAHMANLI TR-1 KÖK 45-80-M00070_İSHAKÇELEBİ M04_72197630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20.07.2023 10:31:34</t>
        </is>
      </c>
      <c>
        <is>
          <t>20.07.2023 10:59:13</t>
        </is>
      </c>
      <c>
        <v>0.460833333</v>
      </c>
      <c>
        <v>0</v>
      </c>
      <c>
        <v>638</v>
      </c>
      <c>
        <v>9</v>
      </c>
      <c>
        <v>15</v>
      </c>
      <c>
        <v>3</v>
      </c>
      <c>
        <v>77</v>
      </c>
      <c>
        <v>2</v>
      </c>
      <c>
        <v>0</v>
      </c>
      <c>
        <v>0</v>
      </c>
      <c>
        <v>51.092880563409054</v>
      </c>
      <c>
        <v>24.02216813761735</v>
      </c>
      <c>
        <v>22.190398918803552</v>
      </c>
      <c>
        <v>5.012317198517627</v>
      </c>
      <c>
        <v>49.192523900664945</v>
      </c>
      <c>
        <v>91.54422204865274</v>
      </c>
      <c>
        <v>0</v>
      </c>
      <c>
        <v>243.05451076766525</v>
      </c>
    </row>
    <row>
      <c>
        <v>2614892</v>
      </c>
      <c>
        <v>1</v>
      </c>
      <c>
        <is>
          <t>MANİSA</t>
        </is>
      </c>
      <c>
        <v>ŞEHZADELER</v>
      </c>
      <c>
        <is>
          <t>OG Fideri</t>
        </is>
      </c>
      <c>
        <v>SELİMŞAHLAR TR-2 45-71-M00137_TOKİ M03_2320416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20.07.2023 10:59:00</t>
        </is>
      </c>
      <c>
        <is>
          <t>20.07.2023 11:11:00</t>
        </is>
      </c>
      <c>
        <v>0.2</v>
      </c>
      <c>
        <v>1</v>
      </c>
      <c>
        <v>313</v>
      </c>
      <c>
        <v>94</v>
      </c>
      <c>
        <v>113</v>
      </c>
      <c>
        <v>8</v>
      </c>
      <c>
        <v>47</v>
      </c>
      <c>
        <v>0</v>
      </c>
      <c>
        <v>0</v>
      </c>
      <c>
        <v>1.11876303713868</v>
      </c>
      <c>
        <v>12.370782966715698</v>
      </c>
      <c>
        <v>214.8943062087461</v>
      </c>
      <c>
        <v>125.72968532127737</v>
      </c>
      <c>
        <v>16.184279674888842</v>
      </c>
      <c>
        <v>7.25129313475631</v>
      </c>
      <c>
        <v>0</v>
      </c>
      <c>
        <v>0</v>
      </c>
      <c>
        <v>377.549110343523</v>
      </c>
    </row>
    <row>
      <c>
        <v>2615135</v>
      </c>
      <c>
        <v>1</v>
      </c>
      <c>
        <is>
          <t>İZMİR</t>
        </is>
      </c>
      <c>
        <v>ÇEŞME</v>
      </c>
      <c>
        <is>
          <t>OG Fideri</t>
        </is>
      </c>
      <c>
        <v>L-240 PTT TRAFO 35-18-L00240_L-241 (ESKİ34) L02_72078967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20.07.2023 14:14:20</t>
        </is>
      </c>
      <c>
        <is>
          <t>20.07.2023 14:44:31</t>
        </is>
      </c>
      <c>
        <v>0.503055555</v>
      </c>
      <c>
        <v>0</v>
      </c>
      <c>
        <v>251</v>
      </c>
      <c>
        <v>0</v>
      </c>
      <c>
        <v>0</v>
      </c>
      <c>
        <v>0</v>
      </c>
      <c>
        <v>233</v>
      </c>
      <c>
        <v>0</v>
      </c>
      <c>
        <v>0</v>
      </c>
      <c>
        <v>0</v>
      </c>
      <c>
        <v>52.850918393475176</v>
      </c>
      <c>
        <v>0</v>
      </c>
      <c>
        <v>0</v>
      </c>
      <c>
        <v>0</v>
      </c>
      <c>
        <v>471.89559277911775</v>
      </c>
      <c>
        <v>0</v>
      </c>
      <c>
        <v>0</v>
      </c>
      <c>
        <v>524.7465111725929</v>
      </c>
    </row>
    <row>
      <c>
        <v>2615825</v>
      </c>
      <c>
        <v>1</v>
      </c>
      <c>
        <is>
          <t>MANİSA</t>
        </is>
      </c>
      <c>
        <v>SALİHLİ</v>
      </c>
      <c>
        <is>
          <t>Dağıtım Transformatörü</t>
        </is>
      </c>
      <c>
        <v>KALEDİBİ MAHALLESİ TR-1 45-78-M00613_45-78-M00613_2352183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20.07.2023 23:41:43</t>
        </is>
      </c>
      <c>
        <is>
          <t>21.07.2023 01:11:53</t>
        </is>
      </c>
      <c>
        <v>1.502777777</v>
      </c>
      <c>
        <v>0</v>
      </c>
      <c>
        <v>30</v>
      </c>
      <c>
        <v>0</v>
      </c>
      <c>
        <v>14</v>
      </c>
      <c>
        <v>0</v>
      </c>
      <c>
        <v>1</v>
      </c>
      <c>
        <v>0</v>
      </c>
      <c>
        <v>0</v>
      </c>
      <c>
        <v>0</v>
      </c>
      <c>
        <v>6.694958336882821</v>
      </c>
      <c>
        <v>0</v>
      </c>
      <c>
        <v>56.649351004895784</v>
      </c>
      <c>
        <v>0</v>
      </c>
      <c>
        <v>0</v>
      </c>
      <c>
        <v>0</v>
      </c>
      <c>
        <v>0</v>
      </c>
      <c>
        <v>63.344309341778605</v>
      </c>
    </row>
    <row>
      <c>
        <v>2614686</v>
      </c>
      <c>
        <v>1</v>
      </c>
      <c>
        <is>
          <t>İZMİR</t>
        </is>
      </c>
      <c>
        <v>KARŞIYAKA</v>
      </c>
      <c>
        <is>
          <t>AG Fideri</t>
        </is>
      </c>
      <c>
        <v>K-907 35-04-K00907_C_56363943_56363943</v>
      </c>
      <c>
        <v>Şebeke Yenileme ve Kapasite Artışı Çalışması</v>
      </c>
      <c>
        <v>Dağıtım-AG</v>
      </c>
      <c>
        <v>Uzun</v>
      </c>
      <c>
        <v>Şebeke işletmecisi</v>
      </c>
      <c>
        <v>Bildirimli</v>
      </c>
      <c>
        <is>
          <t>20.07.2023 08:37:21</t>
        </is>
      </c>
      <c>
        <is>
          <t>20.07.2023 09:55:00</t>
        </is>
      </c>
      <c>
        <v>1.294166666</v>
      </c>
      <c>
        <v>0</v>
      </c>
      <c>
        <v>64</v>
      </c>
      <c>
        <v>0</v>
      </c>
      <c>
        <v>0</v>
      </c>
      <c>
        <v>0</v>
      </c>
      <c>
        <v>11</v>
      </c>
      <c>
        <v>0</v>
      </c>
      <c>
        <v>0</v>
      </c>
      <c>
        <v>0</v>
      </c>
      <c>
        <v>16.685294031223172</v>
      </c>
      <c>
        <v>0</v>
      </c>
      <c>
        <v>0</v>
      </c>
      <c>
        <v>0</v>
      </c>
      <c>
        <v>14.81910954274052</v>
      </c>
      <c>
        <v>0</v>
      </c>
      <c>
        <v>0</v>
      </c>
      <c>
        <v>31.504403573963693</v>
      </c>
    </row>
    <row>
      <c>
        <v>2615041</v>
      </c>
      <c>
        <v>1</v>
      </c>
      <c>
        <is>
          <t>İZMİR</t>
        </is>
      </c>
      <c>
        <v>ÖDEMİŞ</v>
      </c>
      <c>
        <is>
          <t>DM</t>
        </is>
      </c>
      <c>
        <v>KAYMAKÇI DM 35-15-M00254_KAYMAKÇI ŞEHİR M04_66813716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20.07.2023 12:49:50</t>
        </is>
      </c>
      <c>
        <is>
          <t>20.07.2023 13:27:39</t>
        </is>
      </c>
      <c>
        <v>0.630277777</v>
      </c>
      <c>
        <v>0</v>
      </c>
      <c>
        <v>1493</v>
      </c>
      <c>
        <v>0</v>
      </c>
      <c>
        <v>100</v>
      </c>
      <c>
        <v>1</v>
      </c>
      <c>
        <v>348</v>
      </c>
      <c>
        <v>0</v>
      </c>
      <c>
        <v>1</v>
      </c>
      <c>
        <v>0</v>
      </c>
      <c>
        <v>191.09502332949413</v>
      </c>
      <c>
        <v>0</v>
      </c>
      <c>
        <v>104.04224490195469</v>
      </c>
      <c>
        <v>5.632265489219729</v>
      </c>
      <c>
        <v>224.02268318912328</v>
      </c>
      <c>
        <v>0</v>
      </c>
      <c>
        <v>0</v>
      </c>
      <c>
        <v>524.7922169097918</v>
      </c>
    </row>
    <row>
      <c>
        <v>2615373</v>
      </c>
      <c>
        <v>1</v>
      </c>
      <c>
        <is>
          <t>İZMİR</t>
        </is>
      </c>
      <c>
        <v>GAZİEMİR</v>
      </c>
      <c>
        <is>
          <t>OG Fideri</t>
        </is>
      </c>
      <c>
        <v>M-2044 35-08-M02044_MENDERES M01_42967512</v>
      </c>
      <c>
        <v>Müteahhit Çalışması</v>
      </c>
      <c>
        <v>Dağıtım-OG</v>
      </c>
      <c>
        <v>Uzun</v>
      </c>
      <c>
        <v>Şebeke işletmecisi</v>
      </c>
      <c>
        <v>Bildirimli</v>
      </c>
      <c>
        <is>
          <t>20.07.2023 17:13:33</t>
        </is>
      </c>
      <c>
        <is>
          <t>20.07.2023 21:08:18</t>
        </is>
      </c>
      <c>
        <v>3.9125</v>
      </c>
      <c>
        <v>1</v>
      </c>
      <c>
        <v>0</v>
      </c>
      <c>
        <v>0</v>
      </c>
      <c>
        <v>0</v>
      </c>
      <c>
        <v>14</v>
      </c>
      <c>
        <v>61</v>
      </c>
      <c>
        <v>1</v>
      </c>
      <c>
        <v>0</v>
      </c>
      <c>
        <v>2.9792744394654305</v>
      </c>
      <c>
        <v>0</v>
      </c>
      <c>
        <v>0</v>
      </c>
      <c>
        <v>0</v>
      </c>
      <c>
        <v>902.630353813502</v>
      </c>
      <c>
        <v>1176.566669582333</v>
      </c>
      <c>
        <v>0</v>
      </c>
      <c>
        <v>0</v>
      </c>
      <c>
        <v>2082.1762978353004</v>
      </c>
    </row>
    <row>
      <c>
        <v>2614855</v>
      </c>
      <c>
        <v>1</v>
      </c>
      <c>
        <is>
          <t>İZMİR</t>
        </is>
      </c>
      <c>
        <v>BORNOVA</v>
      </c>
      <c>
        <is>
          <t>AG Fideri</t>
        </is>
      </c>
      <c>
        <v>K-4155 35-02-K04155_B_56382522_56382522</v>
      </c>
      <c>
        <v>Üçüncü Şahısların Vermiş Olduğu Hasarlar</v>
      </c>
      <c>
        <v>Dağıtım-AG</v>
      </c>
      <c>
        <v>Uzun</v>
      </c>
      <c>
        <v>Dışsal</v>
      </c>
      <c>
        <v>Bildirimsiz</v>
      </c>
      <c>
        <is>
          <t>20.07.2023 10:35:50</t>
        </is>
      </c>
      <c>
        <is>
          <t>20.07.2023 13:30:55</t>
        </is>
      </c>
      <c>
        <v>2.918055555</v>
      </c>
      <c>
        <v>0</v>
      </c>
      <c>
        <v>121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79.84060885631449</v>
      </c>
      <c>
        <v>0</v>
      </c>
      <c>
        <v>0</v>
      </c>
      <c>
        <v>0</v>
      </c>
      <c>
        <v>17.789945248959455</v>
      </c>
      <c>
        <v>0</v>
      </c>
      <c>
        <v>0</v>
      </c>
      <c>
        <v>97.63055410527394</v>
      </c>
    </row>
    <row>
      <c>
        <v>2615565</v>
      </c>
      <c>
        <v>1</v>
      </c>
      <c>
        <is>
          <t>İZMİR</t>
        </is>
      </c>
      <c>
        <v>ÇEŞME</v>
      </c>
      <c>
        <is>
          <t>Saha Dağıtım Kutusu (SDK)</t>
        </is>
      </c>
      <c>
        <v>L-239 BAYKAL 35-18-L00239_A a1b_5945790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20.07.2023 19:41:02</t>
        </is>
      </c>
      <c>
        <is>
          <t>20.07.2023 22:20:01</t>
        </is>
      </c>
      <c>
        <v>2.649722222</v>
      </c>
      <c>
        <v>0</v>
      </c>
      <c>
        <v>19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25.81598708001505</v>
      </c>
      <c>
        <v>0</v>
      </c>
      <c>
        <v>0</v>
      </c>
      <c>
        <v>0</v>
      </c>
      <c>
        <v>16.05391903148055</v>
      </c>
      <c>
        <v>0</v>
      </c>
      <c>
        <v>0</v>
      </c>
      <c>
        <v>41.869906111495595</v>
      </c>
    </row>
    <row>
      <c>
        <v>2615196</v>
      </c>
      <c>
        <v>2</v>
      </c>
      <c>
        <is>
          <t>İZMİR</t>
        </is>
      </c>
      <c>
        <v>KİRAZ</v>
      </c>
      <c>
        <is>
          <t>Dağıtım Transformatörü</t>
        </is>
      </c>
      <c>
        <v>AHMETLER TR-2 35-31-L00483_35-31-L00483_65800840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20.07.2023 19:31:53</t>
        </is>
      </c>
      <c>
        <is>
          <t>20.07.2023 19:49:49</t>
        </is>
      </c>
      <c>
        <v>0.298888888</v>
      </c>
      <c>
        <v>0</v>
      </c>
      <c>
        <v>27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1.111576169611649</v>
      </c>
      <c>
        <v>0</v>
      </c>
      <c>
        <v>0</v>
      </c>
      <c>
        <v>0</v>
      </c>
      <c>
        <v>2.0132697990273734</v>
      </c>
      <c>
        <v>0</v>
      </c>
      <c>
        <v>0</v>
      </c>
      <c>
        <v>3.1248459686390224</v>
      </c>
    </row>
    <row>
      <c>
        <v>2615356</v>
      </c>
      <c>
        <v>1</v>
      </c>
      <c>
        <is>
          <t>İZMİR</t>
        </is>
      </c>
      <c>
        <v>SELÇUK</v>
      </c>
      <c>
        <is>
          <t>DM</t>
        </is>
      </c>
      <c>
        <v>SELÇUK İM/DM 35-13-A00004_SELÇUK ZİRAİ SULAMA L05_65986069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20.07.2023 16:50:11</t>
        </is>
      </c>
      <c>
        <is>
          <t>20.07.2023 16:53:14</t>
        </is>
      </c>
      <c>
        <v>0.050833333</v>
      </c>
      <c>
        <v>1</v>
      </c>
      <c>
        <v>42</v>
      </c>
      <c>
        <v>21</v>
      </c>
      <c>
        <v>278</v>
      </c>
      <c>
        <v>14</v>
      </c>
      <c>
        <v>65</v>
      </c>
      <c>
        <v>1</v>
      </c>
      <c>
        <v>0</v>
      </c>
      <c>
        <v>0.06033616176075401</v>
      </c>
      <c>
        <v>1.1032870201284217</v>
      </c>
      <c>
        <v>4.179828670095907</v>
      </c>
      <c>
        <v>22.08083012770547</v>
      </c>
      <c>
        <v>17.58697201358517</v>
      </c>
      <c>
        <v>6.457449060813067</v>
      </c>
      <c>
        <v>0.20121020192498967</v>
      </c>
      <c>
        <v>0</v>
      </c>
      <c>
        <v>51.669913256013785</v>
      </c>
    </row>
    <row>
      <c>
        <v>2614563</v>
      </c>
      <c>
        <v>1</v>
      </c>
      <c>
        <is>
          <t>MANİSA</t>
        </is>
      </c>
      <c>
        <v>TURGUTLU</v>
      </c>
      <c>
        <is>
          <t>DM</t>
        </is>
      </c>
      <c>
        <v>DERBENT İM-DM 45-83-A00004_CANBAZLI KÖK M02_2097293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20.07.2023 02:03:31</t>
        </is>
      </c>
      <c>
        <is>
          <t>20.07.2023 02:13:39</t>
        </is>
      </c>
      <c>
        <v>0.168888888</v>
      </c>
      <c>
        <v>20</v>
      </c>
      <c>
        <v>923</v>
      </c>
      <c>
        <v>425</v>
      </c>
      <c>
        <v>222</v>
      </c>
      <c>
        <v>28</v>
      </c>
      <c>
        <v>67</v>
      </c>
      <c>
        <v>3</v>
      </c>
      <c>
        <v>0</v>
      </c>
      <c>
        <v>10.033454707835467</v>
      </c>
      <c>
        <v>30.35789505900509</v>
      </c>
      <c>
        <v>324.2304033243588</v>
      </c>
      <c>
        <v>136.9621635315367</v>
      </c>
      <c>
        <v>12.289433413875841</v>
      </c>
      <c>
        <v>5.928496317939116</v>
      </c>
      <c>
        <v>15.209618840843914</v>
      </c>
      <c>
        <v>0</v>
      </c>
      <c>
        <v>535.0114651953949</v>
      </c>
    </row>
    <row>
      <c>
        <v>2615559</v>
      </c>
      <c>
        <v>1</v>
      </c>
      <c>
        <is>
          <t>MANİSA</t>
        </is>
      </c>
      <c>
        <v>TURGUTLU</v>
      </c>
      <c>
        <is>
          <t>AG Fideri</t>
        </is>
      </c>
      <c>
        <v>TR-2/29 45-83-L00029__72373860_72373860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20.07.2023 19:39:47</t>
        </is>
      </c>
      <c>
        <is>
          <t>20.07.2023 20:20:12</t>
        </is>
      </c>
      <c>
        <v>0.673611111</v>
      </c>
      <c>
        <v>0</v>
      </c>
      <c>
        <v>72</v>
      </c>
      <c>
        <v>0</v>
      </c>
      <c>
        <v>0</v>
      </c>
      <c>
        <v>0</v>
      </c>
      <c>
        <v>21</v>
      </c>
      <c>
        <v>0</v>
      </c>
      <c>
        <v>0</v>
      </c>
      <c>
        <v>0</v>
      </c>
      <c>
        <v>10.726287757693012</v>
      </c>
      <c>
        <v>0</v>
      </c>
      <c>
        <v>0</v>
      </c>
      <c>
        <v>0</v>
      </c>
      <c>
        <v>6.997444898987542</v>
      </c>
      <c>
        <v>0</v>
      </c>
      <c>
        <v>0</v>
      </c>
      <c>
        <v>17.723732656680554</v>
      </c>
    </row>
    <row>
      <c>
        <v>2615459</v>
      </c>
      <c>
        <v>1</v>
      </c>
      <c>
        <is>
          <t>MANİSA</t>
        </is>
      </c>
      <c>
        <v>SARIGÖL</v>
      </c>
      <c>
        <is>
          <t>Dağıtım Transformatörü</t>
        </is>
      </c>
      <c>
        <v>SARIGÖL TR-47 45-79-M00047_45-79-M00047_65918734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20.07.2023 18:23:10</t>
        </is>
      </c>
      <c>
        <is>
          <t>20.07.2023 20:11:20</t>
        </is>
      </c>
      <c>
        <v>1.802777777</v>
      </c>
      <c>
        <v>0</v>
      </c>
      <c>
        <v>276</v>
      </c>
      <c>
        <v>0</v>
      </c>
      <c>
        <v>0</v>
      </c>
      <c>
        <v>0</v>
      </c>
      <c>
        <v>263</v>
      </c>
      <c>
        <v>0</v>
      </c>
      <c>
        <v>0</v>
      </c>
      <c>
        <v>0</v>
      </c>
      <c>
        <v>111.53604145094282</v>
      </c>
      <c>
        <v>0</v>
      </c>
      <c>
        <v>0</v>
      </c>
      <c>
        <v>0</v>
      </c>
      <c>
        <v>262.00785209180293</v>
      </c>
      <c>
        <v>0</v>
      </c>
      <c>
        <v>0</v>
      </c>
      <c>
        <v>373.54389354274576</v>
      </c>
    </row>
    <row>
      <c>
        <v>2614623</v>
      </c>
      <c>
        <v>1</v>
      </c>
      <c>
        <is>
          <t>MANİSA</t>
        </is>
      </c>
      <c>
        <v>YUNUSEMRE</v>
      </c>
      <c>
        <is>
          <t>DM</t>
        </is>
      </c>
      <c>
        <v>MURADİYE DM 45-71-M00006_ÜÇPINAR DM M02_2076872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20.07.2023 06:59:20</t>
        </is>
      </c>
      <c>
        <is>
          <t>20.07.2023 07:05:11</t>
        </is>
      </c>
      <c>
        <v>0.0975</v>
      </c>
      <c>
        <v>69</v>
      </c>
      <c>
        <v>5360</v>
      </c>
      <c>
        <v>556</v>
      </c>
      <c>
        <v>403</v>
      </c>
      <c>
        <v>64</v>
      </c>
      <c>
        <v>566</v>
      </c>
      <c>
        <v>4</v>
      </c>
      <c>
        <v>0</v>
      </c>
      <c>
        <v>5.041692395166391</v>
      </c>
      <c>
        <v>67.40955789129166</v>
      </c>
      <c>
        <v>118.95985069369101</v>
      </c>
      <c>
        <v>42.5689685891647</v>
      </c>
      <c>
        <v>45.924626319748995</v>
      </c>
      <c>
        <v>20.541953054914654</v>
      </c>
      <c>
        <v>21.90768085092205</v>
      </c>
      <c>
        <v>0</v>
      </c>
      <c>
        <v>322.3543297948994</v>
      </c>
    </row>
    <row>
      <c>
        <v>2615164</v>
      </c>
      <c>
        <v>1</v>
      </c>
      <c>
        <is>
          <t>İZMİR</t>
        </is>
      </c>
      <c>
        <v>ÇEŞME</v>
      </c>
      <c>
        <is>
          <t>AG Fideri</t>
        </is>
      </c>
      <c>
        <v>L-425 BELLONA KABİN 35-18-L00425_7842867_56368758_56368758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20.07.2023 14:24:43</t>
        </is>
      </c>
      <c>
        <is>
          <t>20.07.2023 15:40:38</t>
        </is>
      </c>
      <c>
        <v>1.265277777</v>
      </c>
      <c>
        <v>0</v>
      </c>
      <c>
        <v>96</v>
      </c>
      <c>
        <v>0</v>
      </c>
      <c>
        <v>0</v>
      </c>
      <c>
        <v>0</v>
      </c>
      <c>
        <v>11</v>
      </c>
      <c>
        <v>0</v>
      </c>
      <c>
        <v>0</v>
      </c>
      <c>
        <v>0</v>
      </c>
      <c>
        <v>50.45298007535197</v>
      </c>
      <c>
        <v>0</v>
      </c>
      <c>
        <v>0</v>
      </c>
      <c>
        <v>0</v>
      </c>
      <c>
        <v>12.966166799382934</v>
      </c>
      <c>
        <v>0</v>
      </c>
      <c>
        <v>0</v>
      </c>
      <c>
        <v>63.4191468747349</v>
      </c>
    </row>
    <row>
      <c>
        <v>2615064</v>
      </c>
      <c>
        <v>1</v>
      </c>
      <c>
        <is>
          <t>İZMİR</t>
        </is>
      </c>
      <c>
        <v>BAYINDIR</v>
      </c>
      <c>
        <is>
          <t>AG Fideri</t>
        </is>
      </c>
      <c>
        <v>ÇIRPI TR-1/1 35-20-M00001_9688299_56383276_56383276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20.07.2023 12:30:32</t>
        </is>
      </c>
      <c>
        <is>
          <t>20.07.2023 15:51:08</t>
        </is>
      </c>
      <c>
        <v>3.343333333</v>
      </c>
      <c>
        <v>0</v>
      </c>
      <c>
        <v>39</v>
      </c>
      <c>
        <v>0</v>
      </c>
      <c>
        <v>8</v>
      </c>
      <c>
        <v>0</v>
      </c>
      <c>
        <v>8</v>
      </c>
      <c>
        <v>0</v>
      </c>
      <c>
        <v>0</v>
      </c>
      <c>
        <v>0</v>
      </c>
      <c>
        <v>36.34224311679097</v>
      </c>
      <c>
        <v>0</v>
      </c>
      <c>
        <v>115.2221710548232</v>
      </c>
      <c>
        <v>0</v>
      </c>
      <c>
        <v>41.59011433617506</v>
      </c>
      <c>
        <v>0</v>
      </c>
      <c>
        <v>0</v>
      </c>
      <c>
        <v>193.15452850778922</v>
      </c>
    </row>
    <row>
      <c>
        <v>2615310</v>
      </c>
      <c>
        <v>1</v>
      </c>
      <c>
        <is>
          <t>İZMİR</t>
        </is>
      </c>
      <c>
        <v>BAYRAKLI</v>
      </c>
      <c>
        <is>
          <t>AG Fideri</t>
        </is>
      </c>
      <c>
        <v>M-2561 35-02-M02561_A_56381903_56381903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20.07.2023 16:15:30</t>
        </is>
      </c>
      <c>
        <is>
          <t>20.07.2023 18:03:51</t>
        </is>
      </c>
      <c>
        <v>1.805833333</v>
      </c>
      <c>
        <v>0</v>
      </c>
      <c>
        <v>27</v>
      </c>
      <c>
        <v>0</v>
      </c>
      <c>
        <v>0</v>
      </c>
      <c>
        <v>0</v>
      </c>
      <c>
        <v>61</v>
      </c>
      <c>
        <v>0</v>
      </c>
      <c>
        <v>0</v>
      </c>
      <c>
        <v>0</v>
      </c>
      <c>
        <v>15.100549980823788</v>
      </c>
      <c>
        <v>0</v>
      </c>
      <c>
        <v>0</v>
      </c>
      <c>
        <v>0</v>
      </c>
      <c>
        <v>146.67172101041876</v>
      </c>
      <c>
        <v>0</v>
      </c>
      <c>
        <v>0</v>
      </c>
      <c>
        <v>161.77227099124255</v>
      </c>
    </row>
    <row>
      <c>
        <v>2614603</v>
      </c>
      <c>
        <v>1</v>
      </c>
      <c>
        <is>
          <t>İZMİR</t>
        </is>
      </c>
      <c>
        <v>SEFERİHİSAR</v>
      </c>
      <c>
        <is>
          <t>DM</t>
        </is>
      </c>
      <c>
        <v>M-271 KARAKAYALAR DM 35-14-M00271_TEPECİK DM (DİREKT GİDEN) M11_2097315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20.07.2023 05:50:23</t>
        </is>
      </c>
      <c>
        <is>
          <t>20.07.2023 05:54:18</t>
        </is>
      </c>
      <c>
        <v>0.065277777</v>
      </c>
      <c>
        <v>0</v>
      </c>
      <c>
        <v>4872</v>
      </c>
      <c>
        <v>2</v>
      </c>
      <c>
        <v>347</v>
      </c>
      <c>
        <v>34</v>
      </c>
      <c>
        <v>754</v>
      </c>
      <c>
        <v>0</v>
      </c>
      <c>
        <v>1</v>
      </c>
      <c>
        <v>0</v>
      </c>
      <c>
        <v>55.82653687170187</v>
      </c>
      <c>
        <v>0.048544983026460285</v>
      </c>
      <c>
        <v>7.277286246885963</v>
      </c>
      <c>
        <v>10.61368965062404</v>
      </c>
      <c>
        <v>34.33307367352079</v>
      </c>
      <c>
        <v>0</v>
      </c>
      <c>
        <v>0.0035675173138216675</v>
      </c>
      <c>
        <v>108.10269894307297</v>
      </c>
    </row>
    <row>
      <c>
        <v>2614626</v>
      </c>
      <c>
        <v>1</v>
      </c>
      <c>
        <is>
          <t>MANİSA</t>
        </is>
      </c>
      <c>
        <v>ŞEHZADELER</v>
      </c>
      <c>
        <is>
          <t>KÖK</t>
        </is>
      </c>
      <c>
        <v>BEYDERE KÖK 45-71-M00128_ESKİ YENİKÖY M09_50217160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20.07.2023 07:06:07</t>
        </is>
      </c>
      <c>
        <is>
          <t>20.07.2023 07:13:56</t>
        </is>
      </c>
      <c>
        <v>0.130277777</v>
      </c>
      <c>
        <v>0</v>
      </c>
      <c>
        <v>0</v>
      </c>
      <c>
        <v>9</v>
      </c>
      <c>
        <v>25</v>
      </c>
      <c>
        <v>12</v>
      </c>
      <c>
        <v>1</v>
      </c>
      <c>
        <v>2</v>
      </c>
      <c>
        <v>0</v>
      </c>
      <c>
        <v>0</v>
      </c>
      <c>
        <v>0</v>
      </c>
      <c>
        <v>8.144666088267599</v>
      </c>
      <c>
        <v>13.405475836963955</v>
      </c>
      <c>
        <v>20.676910463263972</v>
      </c>
      <c>
        <v>0.4242077030016409</v>
      </c>
      <c>
        <v>2.6433183279034558</v>
      </c>
      <c>
        <v>0</v>
      </c>
      <c>
        <v>45.29457841940062</v>
      </c>
    </row>
    <row>
      <c>
        <v>2615293</v>
      </c>
      <c>
        <v>1</v>
      </c>
      <c>
        <is>
          <t>İZMİR</t>
        </is>
      </c>
      <c>
        <v>KONAK</v>
      </c>
      <c>
        <is>
          <t>Dağıtım Transformatörü</t>
        </is>
      </c>
      <c>
        <v>M-1439 35-01-M01439_35-01-M01439_2369924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20.07.2023 15:57:13</t>
        </is>
      </c>
      <c>
        <is>
          <t>20.07.2023 17:44:00</t>
        </is>
      </c>
      <c>
        <v>1.779722222</v>
      </c>
      <c>
        <v>0</v>
      </c>
      <c>
        <v>14</v>
      </c>
      <c>
        <v>0</v>
      </c>
      <c>
        <v>0</v>
      </c>
      <c>
        <v>0</v>
      </c>
      <c>
        <v>275</v>
      </c>
      <c>
        <v>0</v>
      </c>
      <c>
        <v>3</v>
      </c>
      <c>
        <v>0</v>
      </c>
      <c>
        <v>5.787780012030255</v>
      </c>
      <c>
        <v>0</v>
      </c>
      <c>
        <v>0</v>
      </c>
      <c>
        <v>0</v>
      </c>
      <c>
        <v>686.2440079731098</v>
      </c>
      <c>
        <v>0</v>
      </c>
      <c>
        <v>73.41531510029567</v>
      </c>
      <c>
        <v>765.4471030854356</v>
      </c>
    </row>
    <row>
      <c>
        <v>2615001</v>
      </c>
      <c>
        <v>1</v>
      </c>
      <c>
        <is>
          <t>İZMİR</t>
        </is>
      </c>
      <c>
        <v>KARABAĞLAR</v>
      </c>
      <c>
        <is>
          <t>Dağıtım Transformatörü</t>
        </is>
      </c>
      <c>
        <v>K-1745 35-01-K01745_35-01-K01745_2355247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20.07.2023 12:20:46</t>
        </is>
      </c>
      <c>
        <is>
          <t>20.07.2023 13:33:28</t>
        </is>
      </c>
      <c>
        <v>1.211666666</v>
      </c>
      <c>
        <v>0</v>
      </c>
      <c>
        <v>874</v>
      </c>
      <c>
        <v>0</v>
      </c>
      <c>
        <v>0</v>
      </c>
      <c>
        <v>0</v>
      </c>
      <c>
        <v>70</v>
      </c>
      <c>
        <v>0</v>
      </c>
      <c>
        <v>0</v>
      </c>
      <c>
        <v>0</v>
      </c>
      <c>
        <v>245.17805279413835</v>
      </c>
      <c>
        <v>0</v>
      </c>
      <c>
        <v>0</v>
      </c>
      <c>
        <v>0</v>
      </c>
      <c>
        <v>49.293658356168045</v>
      </c>
      <c>
        <v>0</v>
      </c>
      <c>
        <v>0</v>
      </c>
      <c>
        <v>294.4717111503064</v>
      </c>
    </row>
    <row>
      <c>
        <v>2615635</v>
      </c>
      <c>
        <v>2</v>
      </c>
      <c>
        <is>
          <t>MANİSA</t>
        </is>
      </c>
      <c>
        <v>AKHİSAR</v>
      </c>
      <c>
        <is>
          <t>OG Fideri</t>
        </is>
      </c>
      <c>
        <v>SUDELİĞİ KÖK 45-72-L00111_HatBaşıAyırıcı_53139844 L04_53139844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20.07.2023 20:37:10</t>
        </is>
      </c>
      <c>
        <is>
          <t>20.07.2023 20:58:00</t>
        </is>
      </c>
      <c>
        <v>0.347222222</v>
      </c>
      <c>
        <v>2</v>
      </c>
      <c>
        <v>213</v>
      </c>
      <c>
        <v>29</v>
      </c>
      <c>
        <v>43</v>
      </c>
      <c>
        <v>5</v>
      </c>
      <c>
        <v>43</v>
      </c>
      <c>
        <v>0</v>
      </c>
      <c>
        <v>0</v>
      </c>
      <c>
        <v>0.13304015294270832</v>
      </c>
      <c>
        <v>16.600404768573977</v>
      </c>
      <c>
        <v>11.33090681376771</v>
      </c>
      <c>
        <v>19.502504501908337</v>
      </c>
      <c>
        <v>0.5234185828423958</v>
      </c>
      <c>
        <v>4.5381002979437515</v>
      </c>
      <c>
        <v>0</v>
      </c>
      <c>
        <v>0</v>
      </c>
      <c>
        <v>52.628375117978884</v>
      </c>
    </row>
    <row>
      <c>
        <v>2615771</v>
      </c>
      <c>
        <v>1</v>
      </c>
      <c>
        <is>
          <t>İZMİR</t>
        </is>
      </c>
      <c>
        <v>ALİAĞA</v>
      </c>
      <c>
        <is>
          <t>AG Fideri</t>
        </is>
      </c>
      <c>
        <v>YENİ ŞAKRAN TR-11 35-17-M00211_B_91206908_91206908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20.07.2023 22:01:10</t>
        </is>
      </c>
      <c>
        <is>
          <t>20.07.2023 23:19:26</t>
        </is>
      </c>
      <c>
        <v>1.304444444</v>
      </c>
      <c>
        <v>0</v>
      </c>
      <c>
        <v>202</v>
      </c>
      <c>
        <v>0</v>
      </c>
      <c>
        <v>1</v>
      </c>
      <c>
        <v>0</v>
      </c>
      <c>
        <v>12</v>
      </c>
      <c>
        <v>0</v>
      </c>
      <c>
        <v>0</v>
      </c>
      <c>
        <v>0</v>
      </c>
      <c>
        <v>61.80695405407796</v>
      </c>
      <c>
        <v>0</v>
      </c>
      <c>
        <v>0</v>
      </c>
      <c>
        <v>0</v>
      </c>
      <c>
        <v>16.60585060371221</v>
      </c>
      <c>
        <v>0</v>
      </c>
      <c>
        <v>0</v>
      </c>
      <c>
        <v>78.41280465779018</v>
      </c>
    </row>
    <row>
      <c>
        <v>2615522</v>
      </c>
      <c>
        <v>1</v>
      </c>
      <c>
        <is>
          <t>İZMİR</t>
        </is>
      </c>
      <c>
        <v>BAYRAKLI</v>
      </c>
      <c>
        <is>
          <t>DM</t>
        </is>
      </c>
      <c>
        <v>OSMANGAZİ İM 35-02-A00004_POLAT M08_2310435</v>
      </c>
      <c>
        <v>Üçüncü Şahısların Vermiş Olduğu Hasarlar</v>
      </c>
      <c>
        <v>Dağıtım-OG</v>
      </c>
      <c>
        <v>Uzun</v>
      </c>
      <c>
        <v>Dışsal</v>
      </c>
      <c>
        <v>Bildirimsiz</v>
      </c>
      <c>
        <is>
          <t>20.07.2023 19:16:39</t>
        </is>
      </c>
      <c>
        <is>
          <t>20.07.2023 20:03:04</t>
        </is>
      </c>
      <c>
        <v>0.773611111</v>
      </c>
      <c>
        <v>0</v>
      </c>
      <c>
        <v>413</v>
      </c>
      <c>
        <v>0</v>
      </c>
      <c>
        <v>0</v>
      </c>
      <c>
        <v>0</v>
      </c>
      <c>
        <v>33</v>
      </c>
      <c>
        <v>0</v>
      </c>
      <c>
        <v>0</v>
      </c>
      <c>
        <v>0</v>
      </c>
      <c>
        <v>80.18695121162926</v>
      </c>
      <c>
        <v>0</v>
      </c>
      <c>
        <v>0</v>
      </c>
      <c>
        <v>0</v>
      </c>
      <c>
        <v>25.633729855869717</v>
      </c>
      <c>
        <v>0</v>
      </c>
      <c>
        <v>0</v>
      </c>
      <c>
        <v>105.82068106749898</v>
      </c>
    </row>
    <row>
      <c>
        <v>2614895</v>
      </c>
      <c>
        <v>1</v>
      </c>
      <c>
        <is>
          <t>İZMİR</t>
        </is>
      </c>
      <c>
        <v>KARABAĞLAR</v>
      </c>
      <c>
        <is>
          <t>Saha Dağıtım Kutusu (SDK)</t>
        </is>
      </c>
      <c>
        <v>M-3197 (YATIRIM REZERVE) 35-01-M03197_M k805/m1_5899468</v>
      </c>
      <c>
        <v>Şebeke Yenileme ve Kapasite Artışı Çalışması</v>
      </c>
      <c>
        <v>Dağıtım-AG</v>
      </c>
      <c>
        <v>Uzun</v>
      </c>
      <c>
        <v>Şebeke işletmecisi</v>
      </c>
      <c>
        <v>Bildirimli</v>
      </c>
      <c>
        <is>
          <t>20.07.2023 09:44:00</t>
        </is>
      </c>
      <c>
        <is>
          <t>20.07.2023 17:42:00</t>
        </is>
      </c>
      <c>
        <v>7.966666666</v>
      </c>
      <c>
        <v>0</v>
      </c>
      <c>
        <v>28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51.51434905885601</v>
      </c>
      <c>
        <v>0</v>
      </c>
      <c>
        <v>0</v>
      </c>
      <c>
        <v>0</v>
      </c>
      <c>
        <v>93.56656275339309</v>
      </c>
      <c>
        <v>0</v>
      </c>
      <c>
        <v>0</v>
      </c>
      <c>
        <v>145.0809118122491</v>
      </c>
    </row>
    <row>
      <c>
        <v>2614689</v>
      </c>
      <c>
        <v>1</v>
      </c>
      <c>
        <is>
          <t>İZMİR</t>
        </is>
      </c>
      <c>
        <v>BAYINDIR</v>
      </c>
      <c>
        <is>
          <t>OG Fideri</t>
        </is>
      </c>
      <c>
        <v>KARAVELİLER TR-1 KÖK 35-20-L00137_HatBaşıAyırıcı_53134126 L03_53134126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20.07.2023 08:33:32</t>
        </is>
      </c>
      <c>
        <is>
          <t>20.07.2023 15:14:34</t>
        </is>
      </c>
      <c>
        <v>6.683888888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15.99169995846667</v>
      </c>
      <c>
        <v>0</v>
      </c>
      <c>
        <v>0</v>
      </c>
      <c>
        <v>0</v>
      </c>
      <c>
        <v>0</v>
      </c>
      <c>
        <v>0</v>
      </c>
      <c>
        <v>15.99169995846667</v>
      </c>
    </row>
    <row>
      <c>
        <v>2614795</v>
      </c>
      <c>
        <v>1</v>
      </c>
      <c>
        <is>
          <t>İZMİR</t>
        </is>
      </c>
      <c>
        <v>BUCA</v>
      </c>
      <c>
        <is>
          <t>AG Fideri</t>
        </is>
      </c>
      <c>
        <v>K-2378 35-03-K02378_C_56355040_56355040</v>
      </c>
      <c>
        <v>AG Hatta Ağaç Kesimi</v>
      </c>
      <c>
        <v>Dağıtım-AG</v>
      </c>
      <c>
        <v>Uzun</v>
      </c>
      <c>
        <v>Şebeke işletmecisi</v>
      </c>
      <c>
        <v>Bildirimsiz</v>
      </c>
      <c>
        <is>
          <t>20.07.2023 10:04:47</t>
        </is>
      </c>
      <c>
        <is>
          <t>20.07.2023 10:34:41</t>
        </is>
      </c>
      <c>
        <v>0.498333333</v>
      </c>
      <c>
        <v>0</v>
      </c>
      <c>
        <v>93</v>
      </c>
      <c>
        <v>0</v>
      </c>
      <c>
        <v>0</v>
      </c>
      <c>
        <v>0</v>
      </c>
      <c>
        <v>23</v>
      </c>
      <c>
        <v>0</v>
      </c>
      <c>
        <v>0</v>
      </c>
      <c>
        <v>0</v>
      </c>
      <c>
        <v>9.06766100269179</v>
      </c>
      <c>
        <v>0</v>
      </c>
      <c>
        <v>0</v>
      </c>
      <c>
        <v>0</v>
      </c>
      <c>
        <v>56.39797398361009</v>
      </c>
      <c>
        <v>0</v>
      </c>
      <c>
        <v>0</v>
      </c>
      <c>
        <v>65.46563498630188</v>
      </c>
    </row>
    <row>
      <c>
        <v>2615479</v>
      </c>
      <c>
        <v>1</v>
      </c>
      <c>
        <is>
          <t>İZMİR</t>
        </is>
      </c>
      <c>
        <v>ÖDEMİŞ</v>
      </c>
      <c>
        <is>
          <t>Saha Dağıtım Kutusu (SDK)</t>
        </is>
      </c>
      <c>
        <v>TR-7 35-15-M00007_A a1b_48912974</v>
      </c>
      <c>
        <v>AG Box / Sdk Giriş Sigorta Atığı</v>
      </c>
      <c>
        <v>Dağıtım-AG</v>
      </c>
      <c>
        <v>Uzun</v>
      </c>
      <c>
        <v>Şebeke işletmecisi</v>
      </c>
      <c>
        <v>Bildirimsiz</v>
      </c>
      <c>
        <is>
          <t>20.07.2023 18:38:31</t>
        </is>
      </c>
      <c>
        <is>
          <t>20.07.2023 20:09:34</t>
        </is>
      </c>
      <c>
        <v>1.5175</v>
      </c>
      <c>
        <v>0</v>
      </c>
      <c>
        <v>90</v>
      </c>
      <c>
        <v>0</v>
      </c>
      <c>
        <v>0</v>
      </c>
      <c>
        <v>0</v>
      </c>
      <c>
        <v>16</v>
      </c>
      <c>
        <v>0</v>
      </c>
      <c>
        <v>0</v>
      </c>
      <c>
        <v>0</v>
      </c>
      <c>
        <v>32.054410838920596</v>
      </c>
      <c>
        <v>0</v>
      </c>
      <c>
        <v>0</v>
      </c>
      <c>
        <v>0</v>
      </c>
      <c>
        <v>31.715810768768083</v>
      </c>
      <c>
        <v>0</v>
      </c>
      <c>
        <v>0</v>
      </c>
      <c>
        <v>63.77022160768868</v>
      </c>
    </row>
    <row>
      <c>
        <v>2614646</v>
      </c>
      <c>
        <v>1</v>
      </c>
      <c>
        <is>
          <t>MANİSA</t>
        </is>
      </c>
      <c>
        <v>SARUHANLI</v>
      </c>
      <c>
        <is>
          <t>OG Fideri</t>
        </is>
      </c>
      <c>
        <v>SARUHANLI TR-22 45-80-M00022_SARUHANLI TR-28 M02_72201452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20.07.2023 07:31:40</t>
        </is>
      </c>
      <c>
        <is>
          <t>20.07.2023 08:38:16</t>
        </is>
      </c>
      <c>
        <v>1.11</v>
      </c>
      <c>
        <v>0</v>
      </c>
      <c>
        <v>372</v>
      </c>
      <c>
        <v>0</v>
      </c>
      <c>
        <v>5</v>
      </c>
      <c>
        <v>0</v>
      </c>
      <c>
        <v>19</v>
      </c>
      <c>
        <v>0</v>
      </c>
      <c>
        <v>0</v>
      </c>
      <c>
        <v>0</v>
      </c>
      <c>
        <v>71.04757308767842</v>
      </c>
      <c>
        <v>0</v>
      </c>
      <c>
        <v>2.0218984306421137</v>
      </c>
      <c>
        <v>0</v>
      </c>
      <c>
        <v>13.460807904556175</v>
      </c>
      <c>
        <v>0</v>
      </c>
      <c>
        <v>0</v>
      </c>
      <c>
        <v>86.5302794228767</v>
      </c>
    </row>
    <row>
      <c>
        <v>2615628</v>
      </c>
      <c>
        <v>1</v>
      </c>
      <c>
        <is>
          <t>İZMİR</t>
        </is>
      </c>
      <c>
        <v>TORBALI</v>
      </c>
      <c>
        <is>
          <t>AG Fideri</t>
        </is>
      </c>
      <c>
        <v>DM-4/9 35-26-M00802__56360731_56360731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20.07.2023 20:16:15</t>
        </is>
      </c>
      <c>
        <is>
          <t>20.07.2023 21:18:13</t>
        </is>
      </c>
      <c>
        <v>1.032777777</v>
      </c>
      <c>
        <v>0</v>
      </c>
      <c>
        <v>85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15.197371973278157</v>
      </c>
      <c>
        <v>0</v>
      </c>
      <c>
        <v>0</v>
      </c>
      <c>
        <v>0</v>
      </c>
      <c>
        <v>1.7684909572123932</v>
      </c>
      <c>
        <v>0</v>
      </c>
      <c>
        <v>0</v>
      </c>
      <c>
        <v>16.96586293049055</v>
      </c>
    </row>
    <row>
      <c>
        <v>2614852</v>
      </c>
      <c>
        <v>1</v>
      </c>
      <c>
        <is>
          <t>İZMİR</t>
        </is>
      </c>
      <c>
        <v>NARLIDERE</v>
      </c>
      <c>
        <is>
          <t>AG Fideri</t>
        </is>
      </c>
      <c>
        <v>M-3312(YATIRIM REZERVE) 35-07-M03312_C_56375849_56375849</v>
      </c>
      <c>
        <v>Şebeke Yenileme ve Kapasite Artışı Çalışması</v>
      </c>
      <c>
        <v>Dağıtım-AG</v>
      </c>
      <c>
        <v>Uzun</v>
      </c>
      <c>
        <v>Şebeke işletmecisi</v>
      </c>
      <c>
        <v>Bildirimli</v>
      </c>
      <c>
        <is>
          <t>20.07.2023 10:35:45</t>
        </is>
      </c>
      <c>
        <is>
          <t>20.07.2023 17:12:14</t>
        </is>
      </c>
      <c>
        <v>6.608055555</v>
      </c>
      <c>
        <v>0</v>
      </c>
      <c>
        <v>68</v>
      </c>
      <c>
        <v>0</v>
      </c>
      <c>
        <v>1</v>
      </c>
      <c>
        <v>0</v>
      </c>
      <c>
        <v>5</v>
      </c>
      <c>
        <v>0</v>
      </c>
      <c>
        <v>0</v>
      </c>
      <c>
        <v>0</v>
      </c>
      <c>
        <v>398.48313078962263</v>
      </c>
      <c>
        <v>0</v>
      </c>
      <c>
        <v>0.14007318454012843</v>
      </c>
      <c>
        <v>0</v>
      </c>
      <c>
        <v>69.95187417822656</v>
      </c>
      <c>
        <v>0</v>
      </c>
      <c>
        <v>0</v>
      </c>
      <c>
        <v>468.5750781523893</v>
      </c>
    </row>
    <row>
      <c>
        <v>2614543</v>
      </c>
      <c>
        <v>1</v>
      </c>
      <c>
        <is>
          <t>İZMİR</t>
        </is>
      </c>
      <c>
        <v>ÇİĞLİ</v>
      </c>
      <c>
        <is>
          <t>Kullanıcı Bağlantı Hattı</t>
        </is>
      </c>
      <c>
        <v>K-4307 35-09-K04307_912340925_912340925</v>
      </c>
      <c>
        <v>AG Box / Sdk Abone Çıkış Sigorta Atığı</v>
      </c>
      <c>
        <v>Dağıtım-AG</v>
      </c>
      <c>
        <v>Uzun</v>
      </c>
      <c>
        <v>Şebeke işletmecisi</v>
      </c>
      <c>
        <v>Bildirimsiz</v>
      </c>
      <c>
        <is>
          <t>20.07.2023 00:50:08</t>
        </is>
      </c>
      <c>
        <is>
          <t>20.07.2023 02:05:45</t>
        </is>
      </c>
      <c>
        <v>1.260277777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0.25290604352691864</v>
      </c>
      <c>
        <v>0</v>
      </c>
      <c>
        <v>0</v>
      </c>
      <c>
        <v>0</v>
      </c>
      <c>
        <v>0</v>
      </c>
      <c>
        <v>0</v>
      </c>
      <c>
        <v>0</v>
      </c>
      <c>
        <v>0.25290604352691864</v>
      </c>
    </row>
    <row>
      <c>
        <v>2615539</v>
      </c>
      <c>
        <v>1</v>
      </c>
      <c>
        <is>
          <t>İZMİR</t>
        </is>
      </c>
      <c>
        <v>DİKİLİ</v>
      </c>
      <c>
        <is>
          <t>Dağıtım Transformatörü</t>
        </is>
      </c>
      <c>
        <v>DENİZKÖY TR-1 35-30-M00594_35-30-M00594_2376196</v>
      </c>
      <c>
        <v>AG Kademe Ayarı</v>
      </c>
      <c>
        <v>Dağıtım-AG</v>
      </c>
      <c>
        <v>Uzun</v>
      </c>
      <c>
        <v>Şebeke işletmecisi</v>
      </c>
      <c>
        <v>Bildirimsiz</v>
      </c>
      <c>
        <is>
          <t>20.07.2023 19:30:33</t>
        </is>
      </c>
      <c>
        <is>
          <t>20.07.2023 19:59:03</t>
        </is>
      </c>
      <c>
        <v>0.475</v>
      </c>
      <c>
        <v>0</v>
      </c>
      <c>
        <v>330</v>
      </c>
      <c>
        <v>0</v>
      </c>
      <c>
        <v>8</v>
      </c>
      <c>
        <v>0</v>
      </c>
      <c>
        <v>38</v>
      </c>
      <c>
        <v>0</v>
      </c>
      <c>
        <v>0</v>
      </c>
      <c>
        <v>0</v>
      </c>
      <c>
        <v>31.17333555623576</v>
      </c>
      <c>
        <v>0</v>
      </c>
      <c>
        <v>0.87660916765422</v>
      </c>
      <c>
        <v>0</v>
      </c>
      <c>
        <v>16.845279425024163</v>
      </c>
      <c>
        <v>0</v>
      </c>
      <c>
        <v>0</v>
      </c>
      <c>
        <v>48.89522414891414</v>
      </c>
    </row>
    <row>
      <c>
        <v>2615731</v>
      </c>
      <c>
        <v>1</v>
      </c>
      <c>
        <is>
          <t>MANİSA</t>
        </is>
      </c>
      <c>
        <v>SARIGÖL</v>
      </c>
      <c>
        <is>
          <t>Dağıtım Transformatörü</t>
        </is>
      </c>
      <c>
        <v>BEREKETLİ TR-2 YEĞENLER 45-79-M00322_45-79-M00322_2349137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20.07.2023 21:17:13</t>
        </is>
      </c>
      <c>
        <is>
          <t>20.07.2023 21:38:08</t>
        </is>
      </c>
      <c>
        <v>0.348611111</v>
      </c>
      <c>
        <v>0</v>
      </c>
      <c>
        <v>22</v>
      </c>
      <c>
        <v>0</v>
      </c>
      <c>
        <v>8</v>
      </c>
      <c>
        <v>0</v>
      </c>
      <c>
        <v>1</v>
      </c>
      <c>
        <v>0</v>
      </c>
      <c>
        <v>0</v>
      </c>
      <c>
        <v>0</v>
      </c>
      <c>
        <v>1.2931923716114069</v>
      </c>
      <c>
        <v>0</v>
      </c>
      <c>
        <v>11.66016345564652</v>
      </c>
      <c>
        <v>0</v>
      </c>
      <c>
        <v>0</v>
      </c>
      <c>
        <v>0</v>
      </c>
      <c>
        <v>0</v>
      </c>
      <c>
        <v>12.953355827257926</v>
      </c>
    </row>
    <row>
      <c>
        <v>2615585</v>
      </c>
      <c>
        <v>1</v>
      </c>
      <c>
        <is>
          <t>İZMİR</t>
        </is>
      </c>
      <c>
        <v>SEFERİHİSAR</v>
      </c>
      <c>
        <is>
          <t>Saha Dağıtım Kutusu (SDK)</t>
        </is>
      </c>
      <c>
        <v>BANKSİS TR-1 35-14-M00363_12486111 A1b_5949646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20.07.2023 19:57:08</t>
        </is>
      </c>
      <c>
        <is>
          <t>20.07.2023 22:25:20</t>
        </is>
      </c>
      <c>
        <v>2.47</v>
      </c>
      <c>
        <v>0</v>
      </c>
      <c>
        <v>57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36.29436486471009</v>
      </c>
      <c>
        <v>0</v>
      </c>
      <c>
        <v>0</v>
      </c>
      <c>
        <v>0</v>
      </c>
      <c>
        <v>5.32875685407537</v>
      </c>
      <c>
        <v>0</v>
      </c>
      <c>
        <v>0</v>
      </c>
      <c>
        <v>41.62312171878546</v>
      </c>
    </row>
    <row>
      <c>
        <v>2614706</v>
      </c>
      <c>
        <v>1</v>
      </c>
      <c>
        <is>
          <t>İZMİR</t>
        </is>
      </c>
      <c>
        <v>BAYRAKLI</v>
      </c>
      <c>
        <is>
          <t>OG Fideri</t>
        </is>
      </c>
      <c>
        <v>K-2530 35-02-K02530_DAĞITIM TRAFOSU K02_75276466</v>
      </c>
      <c>
        <v>Şebeke Yenileme ve Kapasite Artışı Çalışması</v>
      </c>
      <c>
        <v>Dağıtım-OG</v>
      </c>
      <c>
        <v>Uzun</v>
      </c>
      <c>
        <v>Şebeke işletmecisi</v>
      </c>
      <c>
        <v>Bildirimli</v>
      </c>
      <c>
        <is>
          <t>20.07.2023 08:58:04</t>
        </is>
      </c>
      <c>
        <is>
          <t>20.07.2023 12:28:32</t>
        </is>
      </c>
      <c>
        <v>3.507777777</v>
      </c>
      <c>
        <v>0</v>
      </c>
      <c>
        <v>964</v>
      </c>
      <c>
        <v>0</v>
      </c>
      <c>
        <v>0</v>
      </c>
      <c>
        <v>0</v>
      </c>
      <c>
        <v>50</v>
      </c>
      <c>
        <v>0</v>
      </c>
      <c>
        <v>0</v>
      </c>
      <c>
        <v>0</v>
      </c>
      <c>
        <v>900.4184834906017</v>
      </c>
      <c>
        <v>0</v>
      </c>
      <c>
        <v>0</v>
      </c>
      <c>
        <v>0</v>
      </c>
      <c>
        <v>206.56101390692112</v>
      </c>
      <c>
        <v>0</v>
      </c>
      <c>
        <v>0</v>
      </c>
      <c>
        <v>1106.979497397523</v>
      </c>
    </row>
    <row>
      <c>
        <v>2614775</v>
      </c>
      <c>
        <v>1</v>
      </c>
      <c>
        <is>
          <t>İZMİR</t>
        </is>
      </c>
      <c>
        <v>ÇİĞLİ</v>
      </c>
      <c>
        <is>
          <t>OG Fideri</t>
        </is>
      </c>
      <c>
        <v>M-1994 35-09-M01994_M-1991 M01_2102798</v>
      </c>
      <c>
        <v>Şebeke Bakım Çalışması</v>
      </c>
      <c>
        <v>Dağıtım-OG</v>
      </c>
      <c>
        <v>Uzun</v>
      </c>
      <c>
        <v>Şebeke işletmecisi</v>
      </c>
      <c>
        <v>Bildirimli</v>
      </c>
      <c>
        <is>
          <t>20.07.2023 09:50:33</t>
        </is>
      </c>
      <c>
        <is>
          <t>20.07.2023 13:10:03</t>
        </is>
      </c>
      <c>
        <v>3.325</v>
      </c>
      <c>
        <v>0</v>
      </c>
      <c>
        <v>978</v>
      </c>
      <c>
        <v>0</v>
      </c>
      <c>
        <v>0</v>
      </c>
      <c>
        <v>0</v>
      </c>
      <c>
        <v>39</v>
      </c>
      <c>
        <v>0</v>
      </c>
      <c>
        <v>0</v>
      </c>
      <c>
        <v>0</v>
      </c>
      <c>
        <v>728.0216898965724</v>
      </c>
      <c>
        <v>0</v>
      </c>
      <c>
        <v>0</v>
      </c>
      <c>
        <v>0</v>
      </c>
      <c>
        <v>268.03911014624987</v>
      </c>
      <c>
        <v>0</v>
      </c>
      <c>
        <v>0</v>
      </c>
      <c>
        <v>996.0608000428223</v>
      </c>
    </row>
    <row>
      <c>
        <v>2614858</v>
      </c>
      <c>
        <v>1</v>
      </c>
      <c>
        <is>
          <t>İZMİR</t>
        </is>
      </c>
      <c>
        <v>URLA</v>
      </c>
      <c>
        <is>
          <t>AG Fideri</t>
        </is>
      </c>
      <c>
        <v>TR-149 35-19-L00149_B_91302588_91302588</v>
      </c>
      <c>
        <v>Üçüncü Şahısların Vermiş Olduğu Hasarlar</v>
      </c>
      <c>
        <v>Dağıtım-AG</v>
      </c>
      <c>
        <v>Uzun</v>
      </c>
      <c>
        <v>Dışsal</v>
      </c>
      <c>
        <v>Bildirimsiz</v>
      </c>
      <c>
        <is>
          <t>20.07.2023 10:36:31</t>
        </is>
      </c>
      <c>
        <is>
          <t>20.07.2023 12:04:40</t>
        </is>
      </c>
      <c>
        <v>1.469166666</v>
      </c>
      <c>
        <v>0</v>
      </c>
      <c>
        <v>9</v>
      </c>
      <c>
        <v>0</v>
      </c>
      <c>
        <v>6</v>
      </c>
      <c>
        <v>0</v>
      </c>
      <c>
        <v>2</v>
      </c>
      <c>
        <v>0</v>
      </c>
      <c>
        <v>0</v>
      </c>
      <c>
        <v>0</v>
      </c>
      <c>
        <v>14.014791367121099</v>
      </c>
      <c>
        <v>0</v>
      </c>
      <c>
        <v>10.036610514683268</v>
      </c>
      <c>
        <v>0</v>
      </c>
      <c>
        <v>0.00012413135969708335</v>
      </c>
      <c>
        <v>0</v>
      </c>
      <c>
        <v>0</v>
      </c>
      <c>
        <v>24.051526013164064</v>
      </c>
    </row>
    <row>
      <c>
        <v>2655542</v>
      </c>
      <c>
        <v>1</v>
      </c>
      <c>
        <is>
          <t>MANİSA</t>
        </is>
      </c>
      <c>
        <v>TURGUTLU</v>
      </c>
      <c>
        <is>
          <t>Dağıtım Transformatörü</t>
        </is>
      </c>
      <c>
        <v>GÖKÇEALAN TR-1 45-83-L00261_45-83-L00261_2355132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20.07.2023 21:03:03</t>
        </is>
      </c>
      <c>
        <is>
          <t>20.07.2023 22:07:00</t>
        </is>
      </c>
      <c>
        <v>1.065833333</v>
      </c>
      <c>
        <v>0</v>
      </c>
      <c>
        <v>30</v>
      </c>
      <c>
        <v>0</v>
      </c>
      <c>
        <v>7</v>
      </c>
      <c>
        <v>0</v>
      </c>
      <c>
        <v>0</v>
      </c>
      <c>
        <v>0</v>
      </c>
      <c>
        <v>0</v>
      </c>
      <c>
        <v>0</v>
      </c>
      <c>
        <v>4.310376171041668</v>
      </c>
      <c>
        <v>0</v>
      </c>
      <c>
        <v>0.32887067004981974</v>
      </c>
      <c>
        <v>0</v>
      </c>
      <c>
        <v>0</v>
      </c>
      <c>
        <v>0</v>
      </c>
      <c>
        <v>0</v>
      </c>
      <c>
        <v>4.639246841091487</v>
      </c>
    </row>
    <row>
      <c>
        <v>2615545</v>
      </c>
      <c>
        <v>1</v>
      </c>
      <c>
        <is>
          <t>MANİSA</t>
        </is>
      </c>
      <c>
        <v>SALİHLİ</v>
      </c>
      <c>
        <is>
          <t>Dağıtım Transformatörü</t>
        </is>
      </c>
      <c>
        <v>BEZİRGANLI ÇAMLIK TR-1 45-78-M00250_45-78-M00250_2350325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20.07.2023 19:32:30</t>
        </is>
      </c>
      <c>
        <is>
          <t>20.07.2023 21:02:03</t>
        </is>
      </c>
      <c>
        <v>1.4925</v>
      </c>
      <c>
        <v>0</v>
      </c>
      <c>
        <v>14</v>
      </c>
      <c>
        <v>0</v>
      </c>
      <c>
        <v>6</v>
      </c>
      <c>
        <v>0</v>
      </c>
      <c>
        <v>3</v>
      </c>
      <c>
        <v>0</v>
      </c>
      <c>
        <v>0</v>
      </c>
      <c>
        <v>0</v>
      </c>
      <c>
        <v>4.6231663206183</v>
      </c>
      <c>
        <v>0</v>
      </c>
      <c>
        <v>35.06560961712195</v>
      </c>
      <c>
        <v>0</v>
      </c>
      <c>
        <v>2.5000923405280364</v>
      </c>
      <c>
        <v>0</v>
      </c>
      <c>
        <v>0</v>
      </c>
      <c>
        <v>42.18886827826829</v>
      </c>
    </row>
    <row>
      <c>
        <v>2615416</v>
      </c>
      <c>
        <v>1</v>
      </c>
      <c>
        <is>
          <t>MANİSA</t>
        </is>
      </c>
      <c>
        <v>SALİHLİ</v>
      </c>
      <c>
        <is>
          <t>AG Fideri</t>
        </is>
      </c>
      <c>
        <v>ÇAYKÖY TR-1 45-78-L00429_B_91195813_91195813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20.07.2023 17:45:54</t>
        </is>
      </c>
      <c>
        <is>
          <t>20.07.2023 20:03:43</t>
        </is>
      </c>
      <c>
        <v>2.296944444</v>
      </c>
      <c>
        <v>0</v>
      </c>
      <c>
        <v>31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17.750839692422026</v>
      </c>
      <c>
        <v>0</v>
      </c>
      <c>
        <v>0</v>
      </c>
      <c>
        <v>0</v>
      </c>
      <c>
        <v>0</v>
      </c>
      <c>
        <v>0</v>
      </c>
      <c>
        <v>0</v>
      </c>
      <c>
        <v>17.750839692422026</v>
      </c>
    </row>
    <row>
      <c>
        <v>2615462</v>
      </c>
      <c>
        <v>1</v>
      </c>
      <c>
        <is>
          <t>MANİSA</t>
        </is>
      </c>
      <c>
        <v>ALAŞEHİR</v>
      </c>
      <c>
        <is>
          <t>Dağıtım Transformatörü</t>
        </is>
      </c>
      <c>
        <v>BAKLACI TR-1 45-73-M00523_45-73-M00523_2355604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20.07.2023 18:22:20</t>
        </is>
      </c>
      <c>
        <is>
          <t>20.07.2023 19:05:38</t>
        </is>
      </c>
      <c>
        <v>0.721666666</v>
      </c>
      <c>
        <v>0</v>
      </c>
      <c>
        <v>53</v>
      </c>
      <c>
        <v>0</v>
      </c>
      <c>
        <v>1</v>
      </c>
      <c>
        <v>0</v>
      </c>
      <c>
        <v>9</v>
      </c>
      <c>
        <v>0</v>
      </c>
      <c>
        <v>0</v>
      </c>
      <c>
        <v>0</v>
      </c>
      <c>
        <v>9.358592516529333</v>
      </c>
      <c>
        <v>0</v>
      </c>
      <c>
        <v>2.208456452431972</v>
      </c>
      <c>
        <v>0</v>
      </c>
      <c>
        <v>5.169474718305334</v>
      </c>
      <c>
        <v>0</v>
      </c>
      <c>
        <v>0</v>
      </c>
      <c>
        <v>16.73652368726664</v>
      </c>
    </row>
    <row>
      <c>
        <v>2615167</v>
      </c>
      <c>
        <v>1</v>
      </c>
      <c>
        <is>
          <t>İZMİR</t>
        </is>
      </c>
      <c>
        <v>KONAK</v>
      </c>
      <c>
        <is>
          <t>Dağıtım Transformatörü</t>
        </is>
      </c>
      <c>
        <v>K-311 35-01-K00311_35-01-K00311_2370280</v>
      </c>
      <c>
        <v>AG Yük Ayırıcı Arızası</v>
      </c>
      <c>
        <v>Dağıtım-AG</v>
      </c>
      <c>
        <v>Uzun</v>
      </c>
      <c>
        <v>Şebeke işletmecisi</v>
      </c>
      <c>
        <v>Bildirimsiz</v>
      </c>
      <c>
        <is>
          <t>20.07.2023 14:24:41</t>
        </is>
      </c>
      <c>
        <is>
          <t>20.07.2023 16:11:43</t>
        </is>
      </c>
      <c>
        <v>1.783888888</v>
      </c>
      <c>
        <v>0</v>
      </c>
      <c>
        <v>945</v>
      </c>
      <c>
        <v>0</v>
      </c>
      <c>
        <v>0</v>
      </c>
      <c>
        <v>0</v>
      </c>
      <c>
        <v>28</v>
      </c>
      <c>
        <v>0</v>
      </c>
      <c>
        <v>0</v>
      </c>
      <c>
        <v>0</v>
      </c>
      <c>
        <v>370.95989714935024</v>
      </c>
      <c>
        <v>0</v>
      </c>
      <c>
        <v>0</v>
      </c>
      <c>
        <v>0</v>
      </c>
      <c>
        <v>30.44534042838289</v>
      </c>
      <c>
        <v>0</v>
      </c>
      <c>
        <v>0</v>
      </c>
      <c>
        <v>401.40523757773315</v>
      </c>
    </row>
    <row>
      <c>
        <v>2615353</v>
      </c>
      <c>
        <v>1</v>
      </c>
      <c>
        <is>
          <t>İZMİR</t>
        </is>
      </c>
      <c>
        <v>BUCA</v>
      </c>
      <c>
        <is>
          <t>AG Fideri</t>
        </is>
      </c>
      <c>
        <v>M-3401(YATIRIM REZERVE) 35-03-M03401_A_56363647_56363647</v>
      </c>
      <c>
        <v>AG Box / Sdk Giriş Sigorta Atığı</v>
      </c>
      <c>
        <v>Dağıtım-AG</v>
      </c>
      <c>
        <v>Uzun</v>
      </c>
      <c>
        <v>Şebeke işletmecisi</v>
      </c>
      <c>
        <v>Bildirimsiz</v>
      </c>
      <c>
        <is>
          <t>20.07.2023 16:42:42</t>
        </is>
      </c>
      <c>
        <is>
          <t>20.07.2023 21:26:06</t>
        </is>
      </c>
      <c>
        <v>4.723333333</v>
      </c>
      <c>
        <v>0</v>
      </c>
      <c>
        <v>43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43.248772428892565</v>
      </c>
      <c>
        <v>0</v>
      </c>
      <c>
        <v>0</v>
      </c>
      <c>
        <v>0</v>
      </c>
      <c>
        <v>23.119832423831554</v>
      </c>
      <c>
        <v>0</v>
      </c>
      <c>
        <v>0</v>
      </c>
      <c>
        <v>66.36860485272412</v>
      </c>
    </row>
    <row>
      <c>
        <v>2614666</v>
      </c>
      <c>
        <v>1</v>
      </c>
      <c>
        <is>
          <t>İZMİR</t>
        </is>
      </c>
      <c>
        <v>BERGAMA</v>
      </c>
      <c>
        <is>
          <t>DM</t>
        </is>
      </c>
      <c>
        <v>AHMETBEYLER DM 35-16-M00154_PAŞAKÖY FERİZLER M05_82985646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20.07.2023 08:14:04</t>
        </is>
      </c>
      <c>
        <is>
          <t>20.07.2023 08:19:39</t>
        </is>
      </c>
      <c>
        <v>0.093055555</v>
      </c>
      <c>
        <v>0</v>
      </c>
      <c>
        <v>222</v>
      </c>
      <c>
        <v>30</v>
      </c>
      <c>
        <v>6</v>
      </c>
      <c>
        <v>6</v>
      </c>
      <c>
        <v>27</v>
      </c>
      <c>
        <v>0</v>
      </c>
      <c>
        <v>0</v>
      </c>
      <c>
        <v>0</v>
      </c>
      <c>
        <v>2.2567880072288964</v>
      </c>
      <c>
        <v>4.894612943941843</v>
      </c>
      <c>
        <v>0.3347201577760556</v>
      </c>
      <c>
        <v>4.894516243910503</v>
      </c>
      <c>
        <v>1.1391563883852607</v>
      </c>
      <c>
        <v>0</v>
      </c>
      <c>
        <v>0</v>
      </c>
      <c>
        <v>13.519793741242559</v>
      </c>
    </row>
    <row>
      <c>
        <v>2614915</v>
      </c>
      <c>
        <v>1</v>
      </c>
      <c>
        <is>
          <t>MANİSA</t>
        </is>
      </c>
      <c>
        <v>ŞEHZADELER</v>
      </c>
      <c>
        <is>
          <t>OG Fideri</t>
        </is>
      </c>
      <c>
        <v>SELİMŞAHLAR TR-2 45-71-M00137_TOKİ M03_2320416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20.07.2023 11:13:14</t>
        </is>
      </c>
      <c>
        <is>
          <t>20.07.2023 11:23:00</t>
        </is>
      </c>
      <c>
        <v>0.162777777</v>
      </c>
      <c>
        <v>1</v>
      </c>
      <c>
        <v>313</v>
      </c>
      <c>
        <v>94</v>
      </c>
      <c>
        <v>113</v>
      </c>
      <c>
        <v>8</v>
      </c>
      <c>
        <v>47</v>
      </c>
      <c>
        <v>0</v>
      </c>
      <c>
        <v>0</v>
      </c>
      <c>
        <v>0.9120100267797736</v>
      </c>
      <c>
        <v>10.08549528169253</v>
      </c>
      <c>
        <v>175.46022187698796</v>
      </c>
      <c>
        <v>102.60445687135068</v>
      </c>
      <c>
        <v>13.216440850829601</v>
      </c>
      <c>
        <v>5.921596757323146</v>
      </c>
      <c>
        <v>0</v>
      </c>
      <c>
        <v>0</v>
      </c>
      <c>
        <v>308.2002216649637</v>
      </c>
    </row>
    <row>
      <c>
        <v>2614935</v>
      </c>
      <c>
        <v>1</v>
      </c>
      <c>
        <is>
          <t>İZMİR</t>
        </is>
      </c>
      <c>
        <v>MENEMEN</v>
      </c>
      <c>
        <is>
          <t>Kullanıcı Bağlantı Hattı</t>
        </is>
      </c>
      <c>
        <v>YANIKKÖY TR-1 35-28-M00215_953389394_953389394</v>
      </c>
      <c>
        <v>Üçüncü Şahısların Vermiş Olduğu Hasarlar</v>
      </c>
      <c>
        <v>Dağıtım-AG</v>
      </c>
      <c>
        <v>Uzun</v>
      </c>
      <c>
        <v>Dışsal</v>
      </c>
      <c>
        <v>Bildirimsiz</v>
      </c>
      <c>
        <is>
          <t>20.07.2023 11:22:27</t>
        </is>
      </c>
      <c>
        <is>
          <t>20.07.2023 18:12:00</t>
        </is>
      </c>
      <c>
        <v>6.825833333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1.382548303547384</v>
      </c>
      <c>
        <v>0</v>
      </c>
      <c>
        <v>0</v>
      </c>
      <c>
        <v>0</v>
      </c>
      <c>
        <v>0</v>
      </c>
      <c>
        <v>0</v>
      </c>
      <c>
        <v>0</v>
      </c>
      <c>
        <v>1.382548303547384</v>
      </c>
    </row>
    <row>
      <c>
        <v>2614649</v>
      </c>
      <c>
        <v>1</v>
      </c>
      <c>
        <is>
          <t>MANİSA</t>
        </is>
      </c>
      <c>
        <v>GÖRDES</v>
      </c>
      <c>
        <is>
          <t>OG Fideri</t>
        </is>
      </c>
      <c>
        <v>GÜNEŞLİ KÖK 45-75-M00056_HatBaşıAyırıcı_53135113 M03_53135113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20.07.2023 07:39:35</t>
        </is>
      </c>
      <c>
        <is>
          <t>20.07.2023 09:34:17</t>
        </is>
      </c>
      <c>
        <v>1.911666666</v>
      </c>
      <c>
        <v>0</v>
      </c>
      <c>
        <v>214</v>
      </c>
      <c>
        <v>0</v>
      </c>
      <c>
        <v>4</v>
      </c>
      <c>
        <v>2</v>
      </c>
      <c>
        <v>18</v>
      </c>
      <c>
        <v>0</v>
      </c>
      <c>
        <v>0</v>
      </c>
      <c>
        <v>0</v>
      </c>
      <c>
        <v>41.33711581389989</v>
      </c>
      <c>
        <v>0</v>
      </c>
      <c>
        <v>0.9038721084115313</v>
      </c>
      <c>
        <v>4.467898800422102</v>
      </c>
      <c>
        <v>7.790599509478827</v>
      </c>
      <c>
        <v>0</v>
      </c>
      <c>
        <v>0</v>
      </c>
      <c>
        <v>54.49948623221235</v>
      </c>
    </row>
    <row>
      <c>
        <v>2645217</v>
      </c>
      <c>
        <v>1</v>
      </c>
      <c>
        <is>
          <t>MANİSA</t>
        </is>
      </c>
      <c>
        <v>KULA</v>
      </c>
      <c>
        <is>
          <t>OG Fideri</t>
        </is>
      </c>
      <c>
        <v>ÇARIKMAHMUTLU ÖZTÜRKLER TR-1 45-77-L00169_DIREK TIPI TRAFO HUCRESI H01_2055551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20.07.2023 20:42:46</t>
        </is>
      </c>
      <c>
        <is>
          <t>20.07.2023 23:28:21</t>
        </is>
      </c>
      <c>
        <v>2.759722222</v>
      </c>
      <c>
        <v>0</v>
      </c>
      <c>
        <v>12</v>
      </c>
      <c>
        <v>0</v>
      </c>
      <c>
        <v>2</v>
      </c>
      <c>
        <v>0</v>
      </c>
      <c>
        <v>1</v>
      </c>
      <c>
        <v>0</v>
      </c>
      <c>
        <v>0</v>
      </c>
      <c>
        <v>0</v>
      </c>
      <c>
        <v>4.253052667395168</v>
      </c>
      <c>
        <v>0</v>
      </c>
      <c>
        <v>2.52679444612619</v>
      </c>
      <c>
        <v>0</v>
      </c>
      <c>
        <v>3.9489286031961113</v>
      </c>
      <c>
        <v>0</v>
      </c>
      <c>
        <v>0</v>
      </c>
      <c>
        <v>10.728775716717468</v>
      </c>
    </row>
    <row>
      <c>
        <v>2614606</v>
      </c>
      <c>
        <v>1</v>
      </c>
      <c>
        <is>
          <t>İZMİR</t>
        </is>
      </c>
      <c>
        <v>URLA</v>
      </c>
      <c>
        <is>
          <t>DM</t>
        </is>
      </c>
      <c>
        <v>ZEYTİNALAN İM 35-19-A00002_ZEYTİNALAN TR-101 L10_2308010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20.07.2023 05:51:30</t>
        </is>
      </c>
      <c>
        <is>
          <t>20.07.2023 05:55:00</t>
        </is>
      </c>
      <c>
        <v>0.058333333</v>
      </c>
      <c>
        <v>9</v>
      </c>
      <c>
        <v>2142</v>
      </c>
      <c>
        <v>0</v>
      </c>
      <c>
        <v>27</v>
      </c>
      <c>
        <v>4</v>
      </c>
      <c>
        <v>207</v>
      </c>
      <c>
        <v>0</v>
      </c>
      <c>
        <v>1</v>
      </c>
      <c>
        <v>8.694499794591916</v>
      </c>
      <c>
        <v>31.595869693407618</v>
      </c>
      <c>
        <v>0</v>
      </c>
      <c>
        <v>0.8361225130009734</v>
      </c>
      <c>
        <v>13.397446897388111</v>
      </c>
      <c>
        <v>6.173813629841744</v>
      </c>
      <c>
        <v>0</v>
      </c>
      <c>
        <v>0.17743448286099087</v>
      </c>
      <c>
        <v>60.875187011091356</v>
      </c>
    </row>
    <row>
      <c>
        <v>2615768</v>
      </c>
      <c>
        <v>1</v>
      </c>
      <c>
        <is>
          <t>İZMİR</t>
        </is>
      </c>
      <c>
        <v>ÇİĞLİ</v>
      </c>
      <c>
        <is>
          <t>Saha Dağıtım Kutusu (SDK)</t>
        </is>
      </c>
      <c>
        <v>M-1994 35-09-M01994_B B01b_5967161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20.07.2023 21:53:45</t>
        </is>
      </c>
      <c>
        <is>
          <t>21.07.2023 00:49:36</t>
        </is>
      </c>
      <c>
        <v>2.930833333</v>
      </c>
      <c>
        <v>0</v>
      </c>
      <c>
        <v>102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60.39875875827852</v>
      </c>
      <c>
        <v>0</v>
      </c>
      <c>
        <v>0</v>
      </c>
      <c>
        <v>0</v>
      </c>
      <c>
        <v>7.295752572476667</v>
      </c>
      <c>
        <v>0</v>
      </c>
      <c>
        <v>0</v>
      </c>
      <c>
        <v>67.69451133075519</v>
      </c>
    </row>
    <row>
      <c>
        <v>2614629</v>
      </c>
      <c>
        <v>1</v>
      </c>
      <c>
        <is>
          <t>MANİSA</t>
        </is>
      </c>
      <c>
        <v>YUNUSEMRE</v>
      </c>
      <c>
        <is>
          <t>KÖK</t>
        </is>
      </c>
      <c>
        <v>SİYEKLİ KÖK 45-71-M00185_DAĞYENİCE M07_72256967</v>
      </c>
      <c>
        <v>Şebeke Yenileme ve Kapasite Artışı Çalışması</v>
      </c>
      <c>
        <v>Dağıtım-OG</v>
      </c>
      <c>
        <v>Uzun</v>
      </c>
      <c>
        <v>Şebeke işletmecisi</v>
      </c>
      <c>
        <v>Bildirimli</v>
      </c>
      <c>
        <is>
          <t>20.07.2023 07:09:00</t>
        </is>
      </c>
      <c>
        <is>
          <t>20.07.2023 15:32:31</t>
        </is>
      </c>
      <c>
        <v>8.391944444</v>
      </c>
      <c>
        <v>7</v>
      </c>
      <c>
        <v>1190</v>
      </c>
      <c>
        <v>4</v>
      </c>
      <c>
        <v>3</v>
      </c>
      <c>
        <v>3</v>
      </c>
      <c>
        <v>85</v>
      </c>
      <c>
        <v>0</v>
      </c>
      <c>
        <v>0</v>
      </c>
      <c>
        <v>12.979184392817215</v>
      </c>
      <c>
        <v>1101.088017141214</v>
      </c>
      <c>
        <v>222.04083319691836</v>
      </c>
      <c>
        <v>36.498485004544506</v>
      </c>
      <c>
        <v>325.92144349990485</v>
      </c>
      <c>
        <v>184.73642666467688</v>
      </c>
      <c>
        <v>0</v>
      </c>
      <c>
        <v>0</v>
      </c>
      <c>
        <v>1883.264389900076</v>
      </c>
    </row>
    <row>
      <c>
        <v>2615688</v>
      </c>
      <c>
        <v>1</v>
      </c>
      <c>
        <is>
          <t>MANİSA</t>
        </is>
      </c>
      <c>
        <v>TURGUTLU</v>
      </c>
      <c>
        <is>
          <t>AG Fideri</t>
        </is>
      </c>
      <c>
        <v>DERBENT TR-5 45-83-L00410_B_91406697_91406697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20.07.2023 20:37:17</t>
        </is>
      </c>
      <c>
        <is>
          <t>20.07.2023 22:30:20</t>
        </is>
      </c>
      <c>
        <v>1.884166666</v>
      </c>
      <c>
        <v>0</v>
      </c>
      <c>
        <v>6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1.757388879883876</v>
      </c>
      <c>
        <v>0</v>
      </c>
      <c>
        <v>0</v>
      </c>
      <c>
        <v>0</v>
      </c>
      <c>
        <v>0</v>
      </c>
      <c>
        <v>0</v>
      </c>
      <c>
        <v>0</v>
      </c>
      <c>
        <v>1.757388879883876</v>
      </c>
    </row>
    <row>
      <c>
        <v>2615439</v>
      </c>
      <c>
        <v>1</v>
      </c>
      <c>
        <is>
          <t>İZMİR</t>
        </is>
      </c>
      <c>
        <v>NARLIDERE</v>
      </c>
      <c>
        <is>
          <t>Kullanıcı Bağlantı Hattı</t>
        </is>
      </c>
      <c>
        <v>K-210 35-07-K00210_97558409_97558409</v>
      </c>
      <c>
        <v>AG Box / Sdk Abone Çıkış Sigorta Atığı</v>
      </c>
      <c>
        <v>Dağıtım-AG</v>
      </c>
      <c>
        <v>Uzun</v>
      </c>
      <c>
        <v>Şebeke işletmecisi</v>
      </c>
      <c>
        <v>Bildirimsiz</v>
      </c>
      <c>
        <is>
          <t>20.07.2023 18:07:26</t>
        </is>
      </c>
      <c>
        <is>
          <t>20.07.2023 19:44:18</t>
        </is>
      </c>
      <c>
        <v>1.614444444</v>
      </c>
      <c>
        <v>0</v>
      </c>
      <c>
        <v>0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1.3728349299192713</v>
      </c>
      <c>
        <v>0</v>
      </c>
      <c>
        <v>0</v>
      </c>
      <c>
        <v>1.3728349299192713</v>
      </c>
    </row>
    <row>
      <c>
        <v>2615084</v>
      </c>
      <c>
        <v>1</v>
      </c>
      <c>
        <is>
          <t>İZMİR</t>
        </is>
      </c>
      <c>
        <v>ÇEŞME</v>
      </c>
      <c>
        <is>
          <t>DM</t>
        </is>
      </c>
      <c>
        <v>ALAÇATI İM 35-18-A00002_ILICA-1 L07_2052451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20.07.2023 13:32:52</t>
        </is>
      </c>
      <c>
        <is>
          <t>20.07.2023 13:36:08</t>
        </is>
      </c>
      <c>
        <v>0.054444444</v>
      </c>
      <c>
        <v>0</v>
      </c>
      <c>
        <v>3622</v>
      </c>
      <c>
        <v>0</v>
      </c>
      <c>
        <v>9</v>
      </c>
      <c>
        <v>7</v>
      </c>
      <c>
        <v>282</v>
      </c>
      <c>
        <v>0</v>
      </c>
      <c>
        <v>0</v>
      </c>
      <c>
        <v>0</v>
      </c>
      <c>
        <v>115.61472491387997</v>
      </c>
      <c>
        <v>0</v>
      </c>
      <c>
        <v>0.056373548866292006</v>
      </c>
      <c>
        <v>13.228117720426372</v>
      </c>
      <c>
        <v>57.27208997519832</v>
      </c>
      <c>
        <v>0</v>
      </c>
      <c>
        <v>0</v>
      </c>
      <c>
        <v>186.17130615837095</v>
      </c>
    </row>
    <row>
      <c>
        <v>2614586</v>
      </c>
      <c>
        <v>1</v>
      </c>
      <c>
        <is>
          <t>MANİSA</t>
        </is>
      </c>
      <c>
        <v>GÖRDES</v>
      </c>
      <c>
        <is>
          <t>KÖK</t>
        </is>
      </c>
      <c>
        <v>YAKAKÖY KÖK 45-75-M00067_KAYACIK ESKİ SARIALİLER M05_2092145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20.07.2023 04:39:20</t>
        </is>
      </c>
      <c>
        <is>
          <t>20.07.2023 04:45:49</t>
        </is>
      </c>
      <c>
        <v>0.108055555</v>
      </c>
      <c>
        <v>4</v>
      </c>
      <c>
        <v>1195</v>
      </c>
      <c>
        <v>3</v>
      </c>
      <c>
        <v>143</v>
      </c>
      <c>
        <v>3</v>
      </c>
      <c>
        <v>76</v>
      </c>
      <c>
        <v>0</v>
      </c>
      <c>
        <v>0</v>
      </c>
      <c>
        <v>0.06654695094666667</v>
      </c>
      <c>
        <v>9.517657668840576</v>
      </c>
      <c>
        <v>0.651045224150484</v>
      </c>
      <c>
        <v>7.847908191902098</v>
      </c>
      <c>
        <v>0.42629453124966404</v>
      </c>
      <c>
        <v>1.4781096158174543</v>
      </c>
      <c>
        <v>0</v>
      </c>
      <c>
        <v>0</v>
      </c>
      <c>
        <v>19.98756218290694</v>
      </c>
    </row>
    <row>
      <c>
        <v>2614835</v>
      </c>
      <c>
        <v>1</v>
      </c>
      <c>
        <is>
          <t>İZMİR</t>
        </is>
      </c>
      <c>
        <v>ÇEŞME</v>
      </c>
      <c>
        <is>
          <t>Kullanıcı Bağlantı Hattı</t>
        </is>
      </c>
      <c>
        <v>L-333 KONAKKENT 35-18-L00333_950437823_950437823</v>
      </c>
      <c>
        <v>AG Box / Sdk Abone Çıkış Sigorta Atığı</v>
      </c>
      <c>
        <v>Dağıtım-AG</v>
      </c>
      <c>
        <v>Uzun</v>
      </c>
      <c>
        <v>Şebeke işletmecisi</v>
      </c>
      <c>
        <v>Bildirimsiz</v>
      </c>
      <c>
        <is>
          <t>20.07.2023 10:20:48</t>
        </is>
      </c>
      <c>
        <is>
          <t>20.07.2023 11:59:15</t>
        </is>
      </c>
      <c>
        <v>1.640833333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0.14313179234567086</v>
      </c>
      <c>
        <v>0</v>
      </c>
      <c>
        <v>0</v>
      </c>
      <c>
        <v>0</v>
      </c>
      <c>
        <v>0</v>
      </c>
      <c>
        <v>0</v>
      </c>
      <c>
        <v>0</v>
      </c>
      <c>
        <v>0.14313179234567086</v>
      </c>
    </row>
    <row>
      <c>
        <v>2614749</v>
      </c>
      <c>
        <v>1</v>
      </c>
      <c>
        <is>
          <t>İZMİR</t>
        </is>
      </c>
      <c>
        <v>BORNOVA</v>
      </c>
      <c>
        <is>
          <t>TM Fideri</t>
        </is>
      </c>
      <c>
        <v>BORNOVA TM 35-02-A00005_AKÇA K21_2308099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20.07.2023 09:24:24</t>
        </is>
      </c>
      <c>
        <is>
          <t>20.07.2023 10:12:25</t>
        </is>
      </c>
      <c>
        <v>0.800277777</v>
      </c>
      <c>
        <v>0</v>
      </c>
      <c>
        <v>2</v>
      </c>
      <c>
        <v>0</v>
      </c>
      <c>
        <v>0</v>
      </c>
      <c>
        <v>2</v>
      </c>
      <c>
        <v>282</v>
      </c>
      <c>
        <v>2</v>
      </c>
      <c>
        <v>0</v>
      </c>
      <c>
        <v>0</v>
      </c>
      <c>
        <v>0.6455633356068043</v>
      </c>
      <c>
        <v>0</v>
      </c>
      <c>
        <v>0</v>
      </c>
      <c>
        <v>86.82410132091643</v>
      </c>
      <c>
        <v>199.9201716692498</v>
      </c>
      <c>
        <v>234.35119127560228</v>
      </c>
      <c>
        <v>0</v>
      </c>
      <c>
        <v>521.7410276013753</v>
      </c>
    </row>
    <row>
      <c>
        <v>2615831</v>
      </c>
      <c>
        <v>1</v>
      </c>
      <c>
        <is>
          <t>MANİSA</t>
        </is>
      </c>
      <c>
        <v>TURGUTLU</v>
      </c>
      <c>
        <is>
          <t>AG Fideri</t>
        </is>
      </c>
      <c>
        <v>TR-2/120 45-83-M00718_B_91461506_91461506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20.07.2023 23:51:46</t>
        </is>
      </c>
      <c>
        <is>
          <t>21.07.2023 01:08:22</t>
        </is>
      </c>
      <c>
        <v>1.276666666</v>
      </c>
      <c>
        <v>0</v>
      </c>
      <c>
        <v>275</v>
      </c>
      <c>
        <v>0</v>
      </c>
      <c>
        <v>0</v>
      </c>
      <c>
        <v>0</v>
      </c>
      <c>
        <v>18</v>
      </c>
      <c>
        <v>0</v>
      </c>
      <c>
        <v>0</v>
      </c>
      <c>
        <v>0</v>
      </c>
      <c>
        <v>66.40631993012515</v>
      </c>
      <c>
        <v>0</v>
      </c>
      <c>
        <v>0</v>
      </c>
      <c>
        <v>0</v>
      </c>
      <c>
        <v>11.155125523231069</v>
      </c>
      <c>
        <v>0</v>
      </c>
      <c>
        <v>0</v>
      </c>
      <c>
        <v>77.56144545335621</v>
      </c>
    </row>
    <row>
      <c>
        <v>2615774</v>
      </c>
      <c>
        <v>1</v>
      </c>
      <c>
        <is>
          <t>MANİSA</t>
        </is>
      </c>
      <c>
        <v>SALİHLİ</v>
      </c>
      <c>
        <is>
          <t>AG Fideri</t>
        </is>
      </c>
      <c>
        <v>DURASILLI TR-5 45-78-M01116_49274757_56391786_56391786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20.07.2023 22:02:30</t>
        </is>
      </c>
      <c>
        <is>
          <t>20.07.2023 22:51:13</t>
        </is>
      </c>
      <c>
        <v>0.811944444</v>
      </c>
      <c>
        <v>0</v>
      </c>
      <c>
        <v>112</v>
      </c>
      <c>
        <v>0</v>
      </c>
      <c>
        <v>6</v>
      </c>
      <c>
        <v>0</v>
      </c>
      <c>
        <v>3</v>
      </c>
      <c>
        <v>0</v>
      </c>
      <c>
        <v>0</v>
      </c>
      <c>
        <v>0</v>
      </c>
      <c>
        <v>17.589561699337143</v>
      </c>
      <c>
        <v>0</v>
      </c>
      <c>
        <v>21.090423142730163</v>
      </c>
      <c>
        <v>0</v>
      </c>
      <c>
        <v>4.416787379000972</v>
      </c>
      <c>
        <v>0</v>
      </c>
      <c>
        <v>0</v>
      </c>
      <c>
        <v>43.09677222106828</v>
      </c>
    </row>
    <row>
      <c>
        <v>2615233</v>
      </c>
      <c>
        <v>1</v>
      </c>
      <c>
        <is>
          <t>İZMİR</t>
        </is>
      </c>
      <c>
        <v>TORBALI</v>
      </c>
      <c>
        <is>
          <t>Dağıtım Transformatörü</t>
        </is>
      </c>
      <c>
        <v>TR-54 İTFAİYE 35-26-M00054_35-26-M00054_2363439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20.07.2023 15:13:04</t>
        </is>
      </c>
      <c>
        <is>
          <t>20.07.2023 15:57:58</t>
        </is>
      </c>
      <c>
        <v>0.748333333</v>
      </c>
      <c>
        <v>0</v>
      </c>
      <c>
        <v>330</v>
      </c>
      <c>
        <v>0</v>
      </c>
      <c>
        <v>1</v>
      </c>
      <c>
        <v>0</v>
      </c>
      <c>
        <v>109</v>
      </c>
      <c>
        <v>0</v>
      </c>
      <c>
        <v>0</v>
      </c>
      <c>
        <v>0</v>
      </c>
      <c>
        <v>62.57537116160226</v>
      </c>
      <c>
        <v>0</v>
      </c>
      <c>
        <v>0.029219794103090495</v>
      </c>
      <c>
        <v>0</v>
      </c>
      <c>
        <v>91.63642125288348</v>
      </c>
      <c>
        <v>0</v>
      </c>
      <c>
        <v>0</v>
      </c>
      <c>
        <v>154.24101220858884</v>
      </c>
    </row>
    <row>
      <c>
        <v>2615725</v>
      </c>
      <c>
        <v>1</v>
      </c>
      <c>
        <is>
          <t>İZMİR</t>
        </is>
      </c>
      <c>
        <v>MENEMEN</v>
      </c>
      <c>
        <is>
          <t>Kullanıcı Bağlantı Hattı</t>
        </is>
      </c>
      <c>
        <v>MENEMEN TR-65 35-28-L00065_95001215178_95001215178</v>
      </c>
      <c>
        <v>AG Box / Sdk Abone Çıkış Sigorta Atığı</v>
      </c>
      <c>
        <v>Dağıtım-AG</v>
      </c>
      <c>
        <v>Uzun</v>
      </c>
      <c>
        <v>Şebeke işletmecisi</v>
      </c>
      <c>
        <v>Bildirimsiz</v>
      </c>
      <c>
        <is>
          <t>20.07.2023 21:08:26</t>
        </is>
      </c>
      <c>
        <is>
          <t>20.07.2023 21:25:29</t>
        </is>
      </c>
      <c>
        <v>0.284166666</v>
      </c>
      <c>
        <v>0</v>
      </c>
      <c>
        <v>0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0.05965364140825192</v>
      </c>
      <c>
        <v>0</v>
      </c>
      <c>
        <v>0</v>
      </c>
      <c>
        <v>0.05965364140825192</v>
      </c>
    </row>
    <row>
      <c>
        <v>2614615</v>
      </c>
      <c>
        <v>1</v>
      </c>
      <c>
        <is>
          <t>İZMİR</t>
        </is>
      </c>
      <c>
        <v>SEFERİHİSAR</v>
      </c>
      <c>
        <is>
          <t>DM</t>
        </is>
      </c>
      <c>
        <v>KAVAKDERE DM 35-14-M00339_KAVAKDERE KÖY M08_65666754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20.07.2023 06:37:20</t>
        </is>
      </c>
      <c>
        <is>
          <t>20.07.2023 06:50:18</t>
        </is>
      </c>
      <c>
        <v>0.216111111</v>
      </c>
      <c>
        <v>0</v>
      </c>
      <c>
        <v>69</v>
      </c>
      <c>
        <v>1</v>
      </c>
      <c>
        <v>43</v>
      </c>
      <c>
        <v>2</v>
      </c>
      <c>
        <v>10</v>
      </c>
      <c>
        <v>0</v>
      </c>
      <c>
        <v>0</v>
      </c>
      <c>
        <v>0</v>
      </c>
      <c>
        <v>2.1304391739992323</v>
      </c>
      <c>
        <v>0.07112589158820622</v>
      </c>
      <c>
        <v>0.7196338816611683</v>
      </c>
      <c>
        <v>0.23070019347666665</v>
      </c>
      <c>
        <v>2.533728588023616</v>
      </c>
      <c>
        <v>0</v>
      </c>
      <c>
        <v>0</v>
      </c>
      <c>
        <v>5.68562772874889</v>
      </c>
    </row>
    <row>
      <c>
        <v>2614592</v>
      </c>
      <c>
        <v>1</v>
      </c>
      <c>
        <is>
          <t>İZMİR</t>
        </is>
      </c>
      <c>
        <v>SEFERİHİSAR</v>
      </c>
      <c>
        <is>
          <t>DM</t>
        </is>
      </c>
      <c>
        <v>SEFERİHİSAR İM 35-14-A00002_SEFERİHİSAR ŞEHİR-2 L04_72378556</v>
      </c>
      <c>
        <v>Şebeke Bakım Çalışması</v>
      </c>
      <c>
        <v>Dağıtım-OG</v>
      </c>
      <c>
        <v>Uzun</v>
      </c>
      <c>
        <v>Şebeke işletmecisi</v>
      </c>
      <c>
        <v>Bildirimli</v>
      </c>
      <c>
        <is>
          <t>20.07.2023 05:08:04</t>
        </is>
      </c>
      <c>
        <is>
          <t>20.07.2023 06:06:01</t>
        </is>
      </c>
      <c>
        <v>0.965833333</v>
      </c>
      <c>
        <v>1</v>
      </c>
      <c>
        <v>6390</v>
      </c>
      <c>
        <v>2</v>
      </c>
      <c>
        <v>41</v>
      </c>
      <c>
        <v>10</v>
      </c>
      <c>
        <v>323</v>
      </c>
      <c>
        <v>1</v>
      </c>
      <c>
        <v>7</v>
      </c>
      <c>
        <v>0.1444935624388889</v>
      </c>
      <c>
        <v>1195.4748100753584</v>
      </c>
      <c>
        <v>3.243760133347322</v>
      </c>
      <c>
        <v>15.069069297377576</v>
      </c>
      <c>
        <v>111.0960126521373</v>
      </c>
      <c>
        <v>313.5269408589813</v>
      </c>
      <c>
        <v>114.59956295311915</v>
      </c>
      <c>
        <v>7.063178214004614</v>
      </c>
      <c>
        <v>1760.2178277467644</v>
      </c>
    </row>
    <row>
      <c>
        <v>2615588</v>
      </c>
      <c>
        <v>1</v>
      </c>
      <c>
        <is>
          <t>İZMİR</t>
        </is>
      </c>
      <c>
        <v>KONAK</v>
      </c>
      <c>
        <is>
          <t>Kullanıcı Bağlantı Hattı</t>
        </is>
      </c>
      <c>
        <v>K-80 35-01-K00080_915155093_915155093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20.07.2023 20:00:14</t>
        </is>
      </c>
      <c>
        <is>
          <t>20.07.2023 21:25:05</t>
        </is>
      </c>
      <c>
        <v>1.414166666</v>
      </c>
      <c>
        <v>0</v>
      </c>
      <c>
        <v>0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</row>
    <row>
      <c>
        <v>2615657</v>
      </c>
      <c>
        <v>1</v>
      </c>
      <c>
        <is>
          <t>İZMİR</t>
        </is>
      </c>
      <c>
        <v>BAYINDIR</v>
      </c>
      <c>
        <is>
          <t>AG Fideri</t>
        </is>
      </c>
      <c>
        <v>ÇIRPI TR-1-2/3 35-20-M00008__93906180_93906180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20.07.2023 20:23:08</t>
        </is>
      </c>
      <c>
        <is>
          <t>20.07.2023 21:31:34</t>
        </is>
      </c>
      <c>
        <v>1.140555555</v>
      </c>
      <c>
        <v>0</v>
      </c>
      <c>
        <v>26</v>
      </c>
      <c>
        <v>0</v>
      </c>
      <c>
        <v>5</v>
      </c>
      <c>
        <v>0</v>
      </c>
      <c>
        <v>4</v>
      </c>
      <c>
        <v>0</v>
      </c>
      <c>
        <v>0</v>
      </c>
      <c>
        <v>0</v>
      </c>
      <c>
        <v>6.873505467985553</v>
      </c>
      <c>
        <v>0</v>
      </c>
      <c>
        <v>29.334385030343288</v>
      </c>
      <c>
        <v>0</v>
      </c>
      <c>
        <v>1.1018307706484058</v>
      </c>
      <c>
        <v>0</v>
      </c>
      <c>
        <v>0</v>
      </c>
      <c>
        <v>37.30972126897725</v>
      </c>
    </row>
    <row>
      <c>
        <v>2614970</v>
      </c>
      <c>
        <v>1</v>
      </c>
      <c>
        <is>
          <t>İZMİR</t>
        </is>
      </c>
      <c>
        <v>KARŞIYAKA</v>
      </c>
      <c>
        <is>
          <t>Dağıtım Transformatörü</t>
        </is>
      </c>
      <c>
        <v>K-4709 35-04-K04709_35-04-K04709_2356662</v>
      </c>
      <c>
        <v>AG Pano Arızası</v>
      </c>
      <c>
        <v>Dağıtım-AG</v>
      </c>
      <c>
        <v>Uzun</v>
      </c>
      <c>
        <v>Şebeke işletmecisi</v>
      </c>
      <c>
        <v>Bildirimsiz</v>
      </c>
      <c>
        <is>
          <t>20.07.2023 11:56:55</t>
        </is>
      </c>
      <c>
        <is>
          <t>20.07.2023 14:30:15</t>
        </is>
      </c>
      <c>
        <v>2.555555555</v>
      </c>
      <c>
        <v>0</v>
      </c>
      <c>
        <v>643</v>
      </c>
      <c>
        <v>0</v>
      </c>
      <c>
        <v>0</v>
      </c>
      <c>
        <v>0</v>
      </c>
      <c>
        <v>59</v>
      </c>
      <c>
        <v>0</v>
      </c>
      <c>
        <v>0</v>
      </c>
      <c>
        <v>0</v>
      </c>
      <c>
        <v>437.27945047939954</v>
      </c>
      <c>
        <v>0</v>
      </c>
      <c>
        <v>0</v>
      </c>
      <c>
        <v>0</v>
      </c>
      <c>
        <v>500.17958975185684</v>
      </c>
      <c>
        <v>0</v>
      </c>
      <c>
        <v>0</v>
      </c>
      <c>
        <v>937.4590402312564</v>
      </c>
    </row>
    <row>
      <c>
        <v>2615442</v>
      </c>
      <c>
        <v>1</v>
      </c>
      <c>
        <is>
          <t>İZMİR</t>
        </is>
      </c>
      <c>
        <v>TİRE</v>
      </c>
      <c>
        <is>
          <t>KÖK</t>
        </is>
      </c>
      <c>
        <v>YENİOBA KÖK 35-29-M00125_YENİÇİFTLİK M05_72191062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20.07.2023 18:11:03</t>
        </is>
      </c>
      <c>
        <is>
          <t>20.07.2023 18:44:40</t>
        </is>
      </c>
      <c>
        <v>0.560277777</v>
      </c>
      <c>
        <v>0</v>
      </c>
      <c>
        <v>0</v>
      </c>
      <c>
        <v>2</v>
      </c>
      <c>
        <v>37</v>
      </c>
      <c>
        <v>0</v>
      </c>
      <c>
        <v>5</v>
      </c>
      <c>
        <v>0</v>
      </c>
      <c>
        <v>0</v>
      </c>
      <c>
        <v>0</v>
      </c>
      <c>
        <v>0</v>
      </c>
      <c>
        <v>18.410110493964673</v>
      </c>
      <c>
        <v>192.38480822286684</v>
      </c>
      <c>
        <v>0</v>
      </c>
      <c>
        <v>34.027970085702776</v>
      </c>
      <c>
        <v>0</v>
      </c>
      <c>
        <v>0</v>
      </c>
      <c>
        <v>244.8228888025343</v>
      </c>
    </row>
    <row>
      <c>
        <v>2615448</v>
      </c>
      <c>
        <v>1</v>
      </c>
      <c>
        <is>
          <t>İZMİR</t>
        </is>
      </c>
      <c>
        <v>KARABURUN</v>
      </c>
      <c>
        <is>
          <t>AG Fideri</t>
        </is>
      </c>
      <c>
        <v>MORDOĞAN TR-2 35-21-L00140_D_56376563_56376563</v>
      </c>
      <c>
        <v>Üçüncü Şahısların Vermiş Olduğu Hasarlar</v>
      </c>
      <c>
        <v>Dağıtım-AG</v>
      </c>
      <c>
        <v>Uzun</v>
      </c>
      <c>
        <v>Dışsal</v>
      </c>
      <c>
        <v>Bildirimsiz</v>
      </c>
      <c>
        <is>
          <t>20.07.2023 18:13:54</t>
        </is>
      </c>
      <c>
        <is>
          <t>20.07.2023 22:15:38</t>
        </is>
      </c>
      <c>
        <v>4.028888888</v>
      </c>
      <c>
        <v>0</v>
      </c>
      <c>
        <v>49</v>
      </c>
      <c>
        <v>0</v>
      </c>
      <c>
        <v>1</v>
      </c>
      <c>
        <v>0</v>
      </c>
      <c>
        <v>12</v>
      </c>
      <c>
        <v>0</v>
      </c>
      <c>
        <v>0</v>
      </c>
      <c>
        <v>0</v>
      </c>
      <c>
        <v>52.63023209256519</v>
      </c>
      <c>
        <v>0</v>
      </c>
      <c>
        <v>0</v>
      </c>
      <c>
        <v>0</v>
      </c>
      <c>
        <v>46.728481451241855</v>
      </c>
      <c>
        <v>0</v>
      </c>
      <c>
        <v>0</v>
      </c>
      <c>
        <v>99.35871354380704</v>
      </c>
    </row>
    <row>
      <c>
        <v>2614801</v>
      </c>
      <c>
        <v>1</v>
      </c>
      <c>
        <is>
          <t>İZMİR</t>
        </is>
      </c>
      <c>
        <v>KINIK</v>
      </c>
      <c>
        <is>
          <t>KÖK</t>
        </is>
      </c>
      <c>
        <v>NARLIGEÇİT KÖK(TR-32) 35-24-M00205_NARLIGEÇİT SULAMA M3_2320089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20.07.2023 10:05:46</t>
        </is>
      </c>
      <c>
        <is>
          <t>20.07.2023 10:21:00</t>
        </is>
      </c>
      <c>
        <v>0.253888888</v>
      </c>
      <c>
        <v>0</v>
      </c>
      <c>
        <v>38</v>
      </c>
      <c>
        <v>37</v>
      </c>
      <c>
        <v>438</v>
      </c>
      <c>
        <v>4</v>
      </c>
      <c>
        <v>101</v>
      </c>
      <c>
        <v>1</v>
      </c>
      <c>
        <v>0</v>
      </c>
      <c>
        <v>0</v>
      </c>
      <c>
        <v>10.731662576627844</v>
      </c>
      <c>
        <v>40.24078545209048</v>
      </c>
      <c>
        <v>311.4988260465167</v>
      </c>
      <c>
        <v>3.3768871371586515</v>
      </c>
      <c>
        <v>71.99971525257962</v>
      </c>
      <c>
        <v>16.68314527550836</v>
      </c>
      <c>
        <v>0</v>
      </c>
      <c>
        <v>454.5310217404816</v>
      </c>
    </row>
    <row>
      <c>
        <v>2614901</v>
      </c>
      <c>
        <v>1</v>
      </c>
      <c>
        <is>
          <t>İZMİR</t>
        </is>
      </c>
      <c>
        <v>ÇEŞME</v>
      </c>
      <c>
        <is>
          <t>Kullanıcı Bağlantı Hattı</t>
        </is>
      </c>
      <c>
        <v>L-329 35-18-L00329_950437104_950437104</v>
      </c>
      <c>
        <v>AG Branşman Yeraltı Kablo Arızası</v>
      </c>
      <c>
        <v>Dağıtım-AG</v>
      </c>
      <c>
        <v>Uzun</v>
      </c>
      <c>
        <v>Şebeke işletmecisi</v>
      </c>
      <c>
        <v>Bildirimsiz</v>
      </c>
      <c>
        <is>
          <t>20.07.2023 11:03:06</t>
        </is>
      </c>
      <c>
        <is>
          <t>20.07.2023 13:07:05</t>
        </is>
      </c>
      <c>
        <v>2.066388888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0.14209663666982</v>
      </c>
      <c>
        <v>0</v>
      </c>
      <c>
        <v>0</v>
      </c>
      <c>
        <v>0</v>
      </c>
      <c>
        <v>0</v>
      </c>
      <c>
        <v>0</v>
      </c>
      <c>
        <v>0</v>
      </c>
      <c>
        <v>0.14209663666982</v>
      </c>
    </row>
    <row>
      <c>
        <v>2614755</v>
      </c>
      <c>
        <v>1</v>
      </c>
      <c>
        <is>
          <t>İZMİR</t>
        </is>
      </c>
      <c>
        <v>ALİAĞA</v>
      </c>
      <c>
        <is>
          <t>TM Fideri</t>
        </is>
      </c>
      <c>
        <v>VİKİNG TM 35-17-A00007_VİKİNG KÖYLER R08_2314259</v>
      </c>
      <c>
        <v>Şebeke Yenileme ve Kapasite Artışı Çalışması</v>
      </c>
      <c>
        <v>Dağıtım-OG</v>
      </c>
      <c>
        <v>Uzun</v>
      </c>
      <c>
        <v>Şebeke işletmecisi</v>
      </c>
      <c>
        <v>Bildirimli</v>
      </c>
      <c>
        <is>
          <t>20.07.2023 09:28:30</t>
        </is>
      </c>
      <c>
        <is>
          <t>20.07.2023 12:27:25</t>
        </is>
      </c>
      <c>
        <v>2.981944444</v>
      </c>
      <c>
        <v>2</v>
      </c>
      <c>
        <v>210</v>
      </c>
      <c>
        <v>0</v>
      </c>
      <c>
        <v>6</v>
      </c>
      <c>
        <v>8</v>
      </c>
      <c>
        <v>10</v>
      </c>
      <c>
        <v>0</v>
      </c>
      <c>
        <v>0</v>
      </c>
      <c>
        <v>2.955742724160231</v>
      </c>
      <c>
        <v>138.56850640328514</v>
      </c>
      <c>
        <v>0</v>
      </c>
      <c>
        <v>9.885918184621701</v>
      </c>
      <c>
        <v>72.48781047889871</v>
      </c>
      <c>
        <v>11.845990468357579</v>
      </c>
      <c>
        <v>0</v>
      </c>
      <c>
        <v>0</v>
      </c>
      <c>
        <v>235.74396825932337</v>
      </c>
    </row>
    <row>
      <c>
        <v>2614609</v>
      </c>
      <c>
        <v>1</v>
      </c>
      <c>
        <is>
          <t>İZMİR</t>
        </is>
      </c>
      <c>
        <v>KEMALPAŞA</v>
      </c>
      <c>
        <is>
          <t>KÖK</t>
        </is>
      </c>
      <c>
        <v>HALİLBEYLİ TR-1 KÖK 35-27-M01057_BAĞYURDU İSKİMAETİ HALİLBEYLİ TR-2/TR-3 M03_61283943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20.07.2023 06:09:40</t>
        </is>
      </c>
      <c>
        <is>
          <t>20.07.2023 08:14:30</t>
        </is>
      </c>
      <c>
        <v>2.080555555</v>
      </c>
      <c>
        <v>1</v>
      </c>
      <c>
        <v>102</v>
      </c>
      <c>
        <v>7</v>
      </c>
      <c>
        <v>14</v>
      </c>
      <c>
        <v>3</v>
      </c>
      <c>
        <v>40</v>
      </c>
      <c>
        <v>1</v>
      </c>
      <c>
        <v>0</v>
      </c>
      <c>
        <v>0.5891187269209424</v>
      </c>
      <c>
        <v>50.795532325278465</v>
      </c>
      <c>
        <v>17.985849444798333</v>
      </c>
      <c>
        <v>47.37488913404608</v>
      </c>
      <c>
        <v>26.112127821230406</v>
      </c>
      <c>
        <v>35.13971528581341</v>
      </c>
      <c>
        <v>131.6653854166</v>
      </c>
      <c>
        <v>0</v>
      </c>
      <c>
        <v>309.6626181546876</v>
      </c>
    </row>
    <row>
      <c>
        <v>2614715</v>
      </c>
      <c>
        <v>1</v>
      </c>
      <c>
        <is>
          <t>MANİSA</t>
        </is>
      </c>
      <c>
        <v>AKHİSAR</v>
      </c>
      <c>
        <is>
          <t>DM</t>
        </is>
      </c>
      <c>
        <v>KAPAKLI DM 45-72-M00309_ZER SALÇA M05_2099421</v>
      </c>
      <c>
        <v>OG Fider Açması</v>
      </c>
      <c>
        <v>Dağıtım-OG</v>
      </c>
      <c>
        <v>Kısa</v>
      </c>
      <c>
        <v>Şebeke işletmecisi</v>
      </c>
      <c>
        <v>Bildirimsiz</v>
      </c>
      <c>
        <is>
          <t>20.07.2023 09:01:07</t>
        </is>
      </c>
      <c>
        <is>
          <t>20.07.2023 09:02:00</t>
        </is>
      </c>
      <c>
        <v>0.014722222</v>
      </c>
      <c>
        <v>0</v>
      </c>
      <c>
        <v>0</v>
      </c>
      <c>
        <v>0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7.733088136688977</v>
      </c>
      <c>
        <v>0</v>
      </c>
      <c>
        <v>7.733088136688977</v>
      </c>
    </row>
    <row>
      <c>
        <v>2615402</v>
      </c>
      <c>
        <v>1</v>
      </c>
      <c>
        <is>
          <t>MANİSA</t>
        </is>
      </c>
      <c>
        <v>SALİHLİ</v>
      </c>
      <c>
        <is>
          <t>Kullanıcı Bağlantı Hattı</t>
        </is>
      </c>
      <c>
        <v>TR-121 45-78-L00121_953253218_953253218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20.07.2023 17:35:44</t>
        </is>
      </c>
      <c>
        <is>
          <t>20.07.2023 18:29:40</t>
        </is>
      </c>
      <c>
        <v>0.898888888</v>
      </c>
      <c>
        <v>0</v>
      </c>
      <c>
        <v>3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0.461207506036046</v>
      </c>
      <c>
        <v>0</v>
      </c>
      <c>
        <v>0</v>
      </c>
      <c>
        <v>0</v>
      </c>
      <c>
        <v>0</v>
      </c>
      <c>
        <v>0</v>
      </c>
      <c>
        <v>0</v>
      </c>
      <c>
        <v>0.461207506036046</v>
      </c>
    </row>
    <row>
      <c>
        <v>2614575</v>
      </c>
      <c>
        <v>1</v>
      </c>
      <c>
        <is>
          <t>MANİSA</t>
        </is>
      </c>
      <c>
        <v>ŞEHZADELER</v>
      </c>
      <c>
        <is>
          <t>KÖK</t>
        </is>
      </c>
      <c>
        <v>GÜZELKÖY KÖK 45-71-M00123_HAŞİM AKCURA ENH M03_50218077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20.07.2023 03:08:50</t>
        </is>
      </c>
      <c>
        <is>
          <t>20.07.2023 03:31:29</t>
        </is>
      </c>
      <c>
        <v>0.3775</v>
      </c>
      <c>
        <v>6</v>
      </c>
      <c>
        <v>12</v>
      </c>
      <c>
        <v>192</v>
      </c>
      <c>
        <v>121</v>
      </c>
      <c>
        <v>15</v>
      </c>
      <c>
        <v>8</v>
      </c>
      <c>
        <v>0</v>
      </c>
      <c>
        <v>0</v>
      </c>
      <c>
        <v>1.1738269535060648</v>
      </c>
      <c>
        <v>1.194422322734463</v>
      </c>
      <c>
        <v>240.48113667449383</v>
      </c>
      <c>
        <v>65.342521924652</v>
      </c>
      <c>
        <v>6.075364583930562</v>
      </c>
      <c>
        <v>1.79167704919029</v>
      </c>
      <c>
        <v>0</v>
      </c>
      <c>
        <v>0</v>
      </c>
      <c>
        <v>316.0589495085072</v>
      </c>
    </row>
    <row>
      <c>
        <v>2615757</v>
      </c>
      <c>
        <v>1</v>
      </c>
      <c>
        <is>
          <t>MANİSA</t>
        </is>
      </c>
      <c>
        <v>TURGUTLU</v>
      </c>
      <c>
        <is>
          <t>Saha Dağıtım Kutusu (SDK)</t>
        </is>
      </c>
      <c>
        <v>TR-2/76 45-83-M00774_C C04_65631897</v>
      </c>
      <c>
        <v>AG Box / Sdk Giriş Sigorta Atığı</v>
      </c>
      <c>
        <v>Dağıtım-AG</v>
      </c>
      <c>
        <v>Uzun</v>
      </c>
      <c>
        <v>Şebeke işletmecisi</v>
      </c>
      <c>
        <v>Bildirimsiz</v>
      </c>
      <c>
        <is>
          <t>20.07.2023 21:45:30</t>
        </is>
      </c>
      <c>
        <is>
          <t>20.07.2023 23:05:43</t>
        </is>
      </c>
      <c>
        <v>1.336944444</v>
      </c>
      <c>
        <v>0</v>
      </c>
      <c>
        <v>8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1.4689558239875264</v>
      </c>
      <c>
        <v>0</v>
      </c>
      <c>
        <v>0</v>
      </c>
      <c>
        <v>0</v>
      </c>
      <c>
        <v>0</v>
      </c>
      <c>
        <v>0</v>
      </c>
      <c>
        <v>0</v>
      </c>
      <c>
        <v>1.4689558239875264</v>
      </c>
    </row>
    <row>
      <c>
        <v>2615116</v>
      </c>
      <c>
        <v>1</v>
      </c>
      <c>
        <is>
          <t>İZMİR</t>
        </is>
      </c>
      <c>
        <v>ÇEŞME</v>
      </c>
      <c>
        <is>
          <t>DM</t>
        </is>
      </c>
      <c>
        <v>ALAÇATI İM 35-18-A00002_ILICA-1 L07_2052451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20.07.2023 14:03:39</t>
        </is>
      </c>
      <c>
        <is>
          <t>20.07.2023 14:07:26</t>
        </is>
      </c>
      <c>
        <v>0.063055555</v>
      </c>
      <c>
        <v>0</v>
      </c>
      <c>
        <v>3622</v>
      </c>
      <c>
        <v>0</v>
      </c>
      <c>
        <v>9</v>
      </c>
      <c>
        <v>7</v>
      </c>
      <c>
        <v>282</v>
      </c>
      <c>
        <v>0</v>
      </c>
      <c>
        <v>0</v>
      </c>
      <c>
        <v>0</v>
      </c>
      <c>
        <v>137.59493759347856</v>
      </c>
      <c>
        <v>0</v>
      </c>
      <c>
        <v>0.06538230736176934</v>
      </c>
      <c>
        <v>15.97973355655273</v>
      </c>
      <c>
        <v>68.68801127303749</v>
      </c>
      <c>
        <v>0</v>
      </c>
      <c>
        <v>0</v>
      </c>
      <c>
        <v>222.32806473043055</v>
      </c>
    </row>
    <row>
      <c>
        <v>2615651</v>
      </c>
      <c>
        <v>1</v>
      </c>
      <c>
        <is>
          <t>İZMİR</t>
        </is>
      </c>
      <c>
        <v>MENDERES</v>
      </c>
      <c>
        <is>
          <t>AG Fideri</t>
        </is>
      </c>
      <c>
        <v>ÇUKURALTI M-18 35-25-M00066_C_56369778_56369778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20.07.2023 20:26:37</t>
        </is>
      </c>
      <c>
        <is>
          <t>20.07.2023 22:38:05</t>
        </is>
      </c>
      <c>
        <v>2.191111111</v>
      </c>
      <c>
        <v>0</v>
      </c>
      <c>
        <v>160</v>
      </c>
      <c>
        <v>0</v>
      </c>
      <c>
        <v>0</v>
      </c>
      <c>
        <v>0</v>
      </c>
      <c>
        <v>19</v>
      </c>
      <c>
        <v>0</v>
      </c>
      <c>
        <v>0</v>
      </c>
      <c>
        <v>0</v>
      </c>
      <c>
        <v>80.48273034579614</v>
      </c>
      <c>
        <v>0</v>
      </c>
      <c>
        <v>0</v>
      </c>
      <c>
        <v>0</v>
      </c>
      <c>
        <v>34.058935226838145</v>
      </c>
      <c>
        <v>0</v>
      </c>
      <c>
        <v>0</v>
      </c>
      <c>
        <v>114.54166557263429</v>
      </c>
    </row>
    <row>
      <c>
        <v>2615505</v>
      </c>
      <c>
        <v>1</v>
      </c>
      <c>
        <is>
          <t>İZMİR</t>
        </is>
      </c>
      <c>
        <v>KİRAZ</v>
      </c>
      <c>
        <is>
          <t>Dağıtım Transformatörü</t>
        </is>
      </c>
      <c>
        <v>ŞEMSİLER TR-3 35-31-L00103_35-31-L00103_2363993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20.07.2023 19:10:10</t>
        </is>
      </c>
      <c>
        <is>
          <t>20.07.2023 19:23:14</t>
        </is>
      </c>
      <c>
        <v>0.217777777</v>
      </c>
      <c>
        <v>0</v>
      </c>
      <c>
        <v>34</v>
      </c>
      <c>
        <v>0</v>
      </c>
      <c>
        <v>25</v>
      </c>
      <c>
        <v>0</v>
      </c>
      <c>
        <v>10</v>
      </c>
      <c>
        <v>0</v>
      </c>
      <c>
        <v>0</v>
      </c>
      <c>
        <v>0</v>
      </c>
      <c>
        <v>2.858374581762392</v>
      </c>
      <c>
        <v>0</v>
      </c>
      <c>
        <v>19.0214128744294</v>
      </c>
      <c>
        <v>0</v>
      </c>
      <c>
        <v>5.565244747180683</v>
      </c>
      <c>
        <v>0</v>
      </c>
      <c>
        <v>0</v>
      </c>
      <c>
        <v>27.445032203372477</v>
      </c>
    </row>
    <row>
      <c>
        <v>2615030</v>
      </c>
      <c>
        <v>1</v>
      </c>
      <c>
        <is>
          <t>İZMİR</t>
        </is>
      </c>
      <c>
        <v>KARABAĞLAR</v>
      </c>
      <c>
        <is>
          <t>Kullanıcı Bağlantı Hattı</t>
        </is>
      </c>
      <c>
        <v>K-765 35-01-K00765_912300001_912300001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20.07.2023 12:41:07</t>
        </is>
      </c>
      <c>
        <is>
          <t>20.07.2023 14:10:37</t>
        </is>
      </c>
      <c>
        <v>1.491666666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1.0251188293830913</v>
      </c>
      <c>
        <v>0</v>
      </c>
      <c>
        <v>0</v>
      </c>
      <c>
        <v>0</v>
      </c>
      <c>
        <v>0</v>
      </c>
      <c>
        <v>0</v>
      </c>
      <c>
        <v>0</v>
      </c>
      <c>
        <v>1.0251188293830913</v>
      </c>
    </row>
    <row>
      <c>
        <v>2615385</v>
      </c>
      <c>
        <v>1</v>
      </c>
      <c>
        <is>
          <t>MANİSA</t>
        </is>
      </c>
      <c>
        <v>TURGUTLU</v>
      </c>
      <c>
        <is>
          <t>DM</t>
        </is>
      </c>
      <c>
        <v>DERBENT İM-DM 45-83-A00004_B.BELEN M14_2097152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20.07.2023 17:26:09</t>
        </is>
      </c>
      <c>
        <is>
          <t>20.07.2023 17:40:52</t>
        </is>
      </c>
      <c>
        <v>0.245277777</v>
      </c>
      <c>
        <v>5</v>
      </c>
      <c>
        <v>1326</v>
      </c>
      <c>
        <v>130</v>
      </c>
      <c>
        <v>140</v>
      </c>
      <c>
        <v>15</v>
      </c>
      <c>
        <v>181</v>
      </c>
      <c>
        <v>0</v>
      </c>
      <c>
        <v>1</v>
      </c>
      <c>
        <v>1.1360817779597572</v>
      </c>
      <c>
        <v>57.842766904831635</v>
      </c>
      <c>
        <v>84.48210851158407</v>
      </c>
      <c>
        <v>110.35772263897988</v>
      </c>
      <c>
        <v>7.7038720269675895</v>
      </c>
      <c>
        <v>28.81252966463193</v>
      </c>
      <c>
        <v>0</v>
      </c>
      <c>
        <v>0.04772769695203156</v>
      </c>
      <c>
        <v>290.38280922190694</v>
      </c>
    </row>
    <row>
      <c>
        <v>2614887</v>
      </c>
      <c>
        <v>1</v>
      </c>
      <c>
        <is>
          <t>MANİSA</t>
        </is>
      </c>
      <c>
        <v>AKHİSAR</v>
      </c>
      <c>
        <is>
          <t>Dağıtım Transformatörü</t>
        </is>
      </c>
      <c>
        <v>TR-1/90 45-72-M00090_45-72-M00090_2364837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20.07.2023 10:54:14</t>
        </is>
      </c>
      <c>
        <is>
          <t>20.07.2023 12:24:49</t>
        </is>
      </c>
      <c>
        <v>1.509722222</v>
      </c>
      <c>
        <v>0</v>
      </c>
      <c>
        <v>0</v>
      </c>
      <c>
        <v>0</v>
      </c>
      <c>
        <v>3</v>
      </c>
      <c>
        <v>0</v>
      </c>
      <c>
        <v>34</v>
      </c>
      <c>
        <v>0</v>
      </c>
      <c>
        <v>1</v>
      </c>
      <c>
        <v>0</v>
      </c>
      <c>
        <v>0</v>
      </c>
      <c>
        <v>0</v>
      </c>
      <c>
        <v>30.74820272160376</v>
      </c>
      <c>
        <v>0</v>
      </c>
      <c>
        <v>53.069589561337715</v>
      </c>
      <c>
        <v>0</v>
      </c>
      <c>
        <v>50.445408334051464</v>
      </c>
      <c>
        <v>134.26320061699295</v>
      </c>
    </row>
    <row>
      <c>
        <v>2615007</v>
      </c>
      <c>
        <v>1</v>
      </c>
      <c>
        <is>
          <t>İZMİR</t>
        </is>
      </c>
      <c>
        <v>BORNOVA</v>
      </c>
      <c>
        <is>
          <t>Kullanıcı Bağlantı Hattı</t>
        </is>
      </c>
      <c>
        <v>M-1826 35-02-M01826_913103024_913103024</v>
      </c>
      <c>
        <v>AG Box / Sdk Abone Çıkış Sigorta Atığı</v>
      </c>
      <c>
        <v>Dağıtım-AG</v>
      </c>
      <c>
        <v>Uzun</v>
      </c>
      <c>
        <v>Şebeke işletmecisi</v>
      </c>
      <c>
        <v>Bildirimsiz</v>
      </c>
      <c>
        <is>
          <t>20.07.2023 12:25:16</t>
        </is>
      </c>
      <c>
        <is>
          <t>20.07.2023 13:01:49</t>
        </is>
      </c>
      <c>
        <v>0.609166666</v>
      </c>
      <c>
        <v>0</v>
      </c>
      <c>
        <v>0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3.764913632312671</v>
      </c>
      <c>
        <v>0</v>
      </c>
      <c>
        <v>0</v>
      </c>
      <c>
        <v>3.764913632312671</v>
      </c>
    </row>
    <row>
      <c>
        <v>2615365</v>
      </c>
      <c>
        <v>1</v>
      </c>
      <c>
        <is>
          <t>İZMİR</t>
        </is>
      </c>
      <c>
        <v>ÇEŞME</v>
      </c>
      <c>
        <is>
          <t>Kullanıcı Bağlantı Hattı</t>
        </is>
      </c>
      <c>
        <v>L-6 35-18-L00006_950460857_950460857</v>
      </c>
      <c>
        <v>AG Box / Sdk Abone Çıkış Sigorta Atığı</v>
      </c>
      <c>
        <v>Dağıtım-AG</v>
      </c>
      <c>
        <v>Uzun</v>
      </c>
      <c>
        <v>Şebeke işletmecisi</v>
      </c>
      <c>
        <v>Bildirimsiz</v>
      </c>
      <c>
        <is>
          <t>20.07.2023 16:54:10</t>
        </is>
      </c>
      <c>
        <is>
          <t>20.07.2023 17:33:55</t>
        </is>
      </c>
      <c>
        <v>0.6625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0.27234612033522443</v>
      </c>
      <c>
        <v>0</v>
      </c>
      <c>
        <v>0</v>
      </c>
      <c>
        <v>0</v>
      </c>
      <c>
        <v>0</v>
      </c>
      <c>
        <v>0</v>
      </c>
      <c>
        <v>0</v>
      </c>
      <c>
        <v>0.27234612033522443</v>
      </c>
    </row>
    <row>
      <c>
        <v>2615199</v>
      </c>
      <c>
        <v>1</v>
      </c>
      <c>
        <is>
          <t>MANİSA</t>
        </is>
      </c>
      <c>
        <v>TURGUTLU</v>
      </c>
      <c>
        <is>
          <t>AG Fideri</t>
        </is>
      </c>
      <c>
        <v>TR-2/78 45-83-L00078__72372959_72372959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20.07.2023 14:54:13</t>
        </is>
      </c>
      <c>
        <is>
          <t>20.07.2023 16:53:35</t>
        </is>
      </c>
      <c>
        <v>1.989444444</v>
      </c>
      <c>
        <v>0</v>
      </c>
      <c>
        <v>17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9.244549026175214</v>
      </c>
      <c>
        <v>0</v>
      </c>
      <c>
        <v>0</v>
      </c>
      <c>
        <v>0</v>
      </c>
      <c>
        <v>2.4102199554353274</v>
      </c>
      <c>
        <v>0</v>
      </c>
      <c>
        <v>0</v>
      </c>
      <c>
        <v>11.654768981610541</v>
      </c>
    </row>
    <row>
      <c>
        <v>2615342</v>
      </c>
      <c>
        <v>1</v>
      </c>
      <c>
        <is>
          <t>İZMİR</t>
        </is>
      </c>
      <c>
        <v>KEMALPAŞA</v>
      </c>
      <c>
        <is>
          <t>AG Fideri</t>
        </is>
      </c>
      <c>
        <v>ARMUTLU TR-23 35-27-L00023_C_91139714_91139714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20.07.2023 16:24:43</t>
        </is>
      </c>
      <c>
        <is>
          <t>20.07.2023 17:29:25</t>
        </is>
      </c>
      <c>
        <v>1.078333333</v>
      </c>
      <c>
        <v>0</v>
      </c>
      <c>
        <v>35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8.388463095742274</v>
      </c>
      <c>
        <v>0</v>
      </c>
      <c>
        <v>0</v>
      </c>
      <c>
        <v>0</v>
      </c>
      <c>
        <v>6.929160170145275</v>
      </c>
      <c>
        <v>0</v>
      </c>
      <c>
        <v>0</v>
      </c>
      <c>
        <v>15.31762326588755</v>
      </c>
    </row>
    <row>
      <c>
        <v>2615725</v>
      </c>
      <c>
        <v>2</v>
      </c>
      <c>
        <is>
          <t>İZMİR</t>
        </is>
      </c>
      <c>
        <v>MENEMEN</v>
      </c>
      <c>
        <is>
          <t>AG Fideri</t>
        </is>
      </c>
      <c>
        <v>MENEMEN TR-65 35-28-L00065_B_56357582_56357582</v>
      </c>
      <c>
        <v>AG Box / Sdk Abone Çıkış Sigorta Atığı</v>
      </c>
      <c>
        <v>Dağıtım-AG</v>
      </c>
      <c>
        <v>Uzun</v>
      </c>
      <c>
        <v>Şebeke işletmecisi</v>
      </c>
      <c>
        <v>Bildirimsiz</v>
      </c>
      <c>
        <is>
          <t>20.07.2023 21:25:29</t>
        </is>
      </c>
      <c>
        <is>
          <t>20.07.2023 21:53:19</t>
        </is>
      </c>
      <c>
        <v>0.463888888</v>
      </c>
      <c>
        <v>0</v>
      </c>
      <c>
        <v>139</v>
      </c>
      <c>
        <v>0</v>
      </c>
      <c>
        <v>0</v>
      </c>
      <c>
        <v>0</v>
      </c>
      <c>
        <v>6</v>
      </c>
      <c>
        <v>0</v>
      </c>
      <c>
        <v>0</v>
      </c>
      <c>
        <v>0</v>
      </c>
      <c>
        <v>15.213951561813557</v>
      </c>
      <c>
        <v>0</v>
      </c>
      <c>
        <v>0</v>
      </c>
      <c>
        <v>0</v>
      </c>
      <c>
        <v>7.610960340253677</v>
      </c>
      <c>
        <v>0</v>
      </c>
      <c>
        <v>0</v>
      </c>
      <c>
        <v>22.824911902067235</v>
      </c>
    </row>
    <row>
      <c>
        <v>2614632</v>
      </c>
      <c>
        <v>1</v>
      </c>
      <c>
        <is>
          <t>İZMİR</t>
        </is>
      </c>
      <c>
        <v>BERGAMA</v>
      </c>
      <c>
        <is>
          <t>DM</t>
        </is>
      </c>
      <c>
        <v>AŞAĞIKIRIKLAR DM 35-16-M00448_TOPÇAM M05_2115968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20.07.2023 07:18:53</t>
        </is>
      </c>
      <c>
        <is>
          <t>20.07.2023 07:26:33</t>
        </is>
      </c>
      <c>
        <v>0.127777777</v>
      </c>
      <c>
        <v>0</v>
      </c>
      <c>
        <v>1</v>
      </c>
      <c>
        <v>9</v>
      </c>
      <c>
        <v>171</v>
      </c>
      <c>
        <v>1</v>
      </c>
      <c>
        <v>21</v>
      </c>
      <c>
        <v>1</v>
      </c>
      <c>
        <v>0</v>
      </c>
      <c>
        <v>0</v>
      </c>
      <c>
        <v>0.03291765531776</v>
      </c>
      <c>
        <v>5.972300835313542</v>
      </c>
      <c>
        <v>103.71645648051314</v>
      </c>
      <c>
        <v>1.83392177053464</v>
      </c>
      <c>
        <v>7.536884810423965</v>
      </c>
      <c>
        <v>7.726259764799999</v>
      </c>
      <c>
        <v>0</v>
      </c>
      <c>
        <v>126.81874131690307</v>
      </c>
    </row>
    <row>
      <c>
        <v>2615571</v>
      </c>
      <c>
        <v>1</v>
      </c>
      <c>
        <is>
          <t>MANİSA</t>
        </is>
      </c>
      <c>
        <v>SALİHLİ</v>
      </c>
      <c>
        <is>
          <t>Saha Dağıtım Kutusu (SDK)</t>
        </is>
      </c>
      <c>
        <v>TR-64 45-78-M00064_C C01_64819800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20.07.2023 19:47:00</t>
        </is>
      </c>
      <c>
        <is>
          <t>20.07.2023 20:16:53</t>
        </is>
      </c>
      <c>
        <v>0.498055555</v>
      </c>
      <c>
        <v>0</v>
      </c>
      <c>
        <v>116</v>
      </c>
      <c>
        <v>0</v>
      </c>
      <c>
        <v>0</v>
      </c>
      <c>
        <v>0</v>
      </c>
      <c>
        <v>27</v>
      </c>
      <c>
        <v>0</v>
      </c>
      <c>
        <v>0</v>
      </c>
      <c>
        <v>0</v>
      </c>
      <c>
        <v>13.039776470328533</v>
      </c>
      <c>
        <v>0</v>
      </c>
      <c>
        <v>0</v>
      </c>
      <c>
        <v>0</v>
      </c>
      <c>
        <v>21.731822029633772</v>
      </c>
      <c>
        <v>0</v>
      </c>
      <c>
        <v>0</v>
      </c>
      <c>
        <v>34.77159849996231</v>
      </c>
    </row>
    <row>
      <c>
        <v>2614944</v>
      </c>
      <c>
        <v>1</v>
      </c>
      <c>
        <is>
          <t>İZMİR</t>
        </is>
      </c>
      <c>
        <v>MENEMEN</v>
      </c>
      <c>
        <is>
          <t>OG Fideri</t>
        </is>
      </c>
      <c>
        <v>KOYUNDERE TR-19 (DM-2/21) 35-28-M00148_DAĞITIM TRAFO KOYUNDERE TR-19(DM-2/21) M02_66525865</v>
      </c>
      <c>
        <v>OG Trafo Arızası</v>
      </c>
      <c>
        <v>Dağıtım-OG</v>
      </c>
      <c>
        <v>Uzun</v>
      </c>
      <c>
        <v>Şebeke işletmecisi</v>
      </c>
      <c>
        <v>Bildirimsiz</v>
      </c>
      <c>
        <is>
          <t>20.07.2023 11:31:30</t>
        </is>
      </c>
      <c>
        <is>
          <t>20.07.2023 13:41:40</t>
        </is>
      </c>
      <c>
        <v>2.169444444</v>
      </c>
      <c>
        <v>0</v>
      </c>
      <c>
        <v>0</v>
      </c>
      <c>
        <v>0</v>
      </c>
      <c>
        <v>0</v>
      </c>
      <c>
        <v>0</v>
      </c>
      <c>
        <v>5</v>
      </c>
      <c>
        <v>0</v>
      </c>
      <c>
        <v>3</v>
      </c>
      <c>
        <v>0</v>
      </c>
      <c>
        <v>0</v>
      </c>
      <c>
        <v>0</v>
      </c>
      <c>
        <v>0</v>
      </c>
      <c>
        <v>0</v>
      </c>
      <c>
        <v>107.24594338483426</v>
      </c>
      <c>
        <v>0</v>
      </c>
      <c>
        <v>985.7829306212043</v>
      </c>
      <c>
        <v>1093.0288740060384</v>
      </c>
    </row>
    <row>
      <c>
        <v>2614844</v>
      </c>
      <c>
        <v>1</v>
      </c>
      <c>
        <is>
          <t>MANİSA</t>
        </is>
      </c>
      <c>
        <v>ŞEHZADELER</v>
      </c>
      <c>
        <is>
          <t>Dağıtım Transformatörü</t>
        </is>
      </c>
      <c>
        <v>ÇAVUŞOĞLU TR-1 45-71-M01820_45-71-M01820_2377254</v>
      </c>
      <c>
        <v>Şebeke Yenileme ve Kapasite Artışı Çalışması</v>
      </c>
      <c>
        <v>Dağıtım-AG</v>
      </c>
      <c>
        <v>Uzun</v>
      </c>
      <c>
        <v>Şebeke işletmecisi</v>
      </c>
      <c>
        <v>Bildirimli</v>
      </c>
      <c>
        <is>
          <t>20.07.2023 10:31:55</t>
        </is>
      </c>
      <c>
        <is>
          <t>20.07.2023 19:04:10</t>
        </is>
      </c>
      <c>
        <v>8.5375</v>
      </c>
      <c>
        <v>0</v>
      </c>
      <c>
        <v>93</v>
      </c>
      <c>
        <v>0</v>
      </c>
      <c>
        <v>2</v>
      </c>
      <c>
        <v>0</v>
      </c>
      <c>
        <v>7</v>
      </c>
      <c>
        <v>0</v>
      </c>
      <c>
        <v>0</v>
      </c>
      <c>
        <v>0</v>
      </c>
      <c>
        <v>341.99624585594074</v>
      </c>
      <c>
        <v>0</v>
      </c>
      <c>
        <v>0.023045716697257225</v>
      </c>
      <c>
        <v>0</v>
      </c>
      <c>
        <v>62.6551587564917</v>
      </c>
      <c>
        <v>0</v>
      </c>
      <c>
        <v>0</v>
      </c>
      <c>
        <v>404.6744503291297</v>
      </c>
    </row>
    <row>
      <c>
        <v>2614987</v>
      </c>
      <c>
        <v>1</v>
      </c>
      <c>
        <is>
          <t>İZMİR</t>
        </is>
      </c>
      <c>
        <v>BERGAMA</v>
      </c>
      <c>
        <is>
          <t>Dağıtım Transformatörü</t>
        </is>
      </c>
      <c>
        <v>ZAĞNOS TR-1 35-16-M00143_35-16-M00143_2347042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20.07.2023 12:07:21</t>
        </is>
      </c>
      <c>
        <is>
          <t>20.07.2023 13:40:28</t>
        </is>
      </c>
      <c>
        <v>1.551944444</v>
      </c>
      <c>
        <v>0</v>
      </c>
      <c>
        <v>50</v>
      </c>
      <c>
        <v>0</v>
      </c>
      <c>
        <v>17</v>
      </c>
      <c>
        <v>0</v>
      </c>
      <c>
        <v>7</v>
      </c>
      <c>
        <v>0</v>
      </c>
      <c>
        <v>0</v>
      </c>
      <c>
        <v>0</v>
      </c>
      <c>
        <v>15.051048820064407</v>
      </c>
      <c>
        <v>0</v>
      </c>
      <c>
        <v>53.78038960572661</v>
      </c>
      <c>
        <v>0</v>
      </c>
      <c>
        <v>11.200344975989905</v>
      </c>
      <c>
        <v>0</v>
      </c>
      <c>
        <v>0</v>
      </c>
      <c>
        <v>80.03178340178093</v>
      </c>
    </row>
    <row>
      <c>
        <v>2615445</v>
      </c>
      <c>
        <v>1</v>
      </c>
      <c>
        <is>
          <t>İZMİR</t>
        </is>
      </c>
      <c>
        <v>KİRAZ</v>
      </c>
      <c>
        <is>
          <t>Dağıtım Transformatörü</t>
        </is>
      </c>
      <c>
        <v>ŞEMSİLER TR-1 35-31-L00098_35-31-L00098_2363553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20.07.2023 18:10:50</t>
        </is>
      </c>
      <c>
        <is>
          <t>20.07.2023 18:29:21</t>
        </is>
      </c>
      <c>
        <v>0.308611111</v>
      </c>
      <c>
        <v>0</v>
      </c>
      <c>
        <v>136</v>
      </c>
      <c>
        <v>0</v>
      </c>
      <c>
        <v>34</v>
      </c>
      <c>
        <v>0</v>
      </c>
      <c>
        <v>22</v>
      </c>
      <c>
        <v>0</v>
      </c>
      <c>
        <v>0</v>
      </c>
      <c>
        <v>0</v>
      </c>
      <c>
        <v>11.640066908811967</v>
      </c>
      <c>
        <v>0</v>
      </c>
      <c>
        <v>22.193977943248147</v>
      </c>
      <c>
        <v>0</v>
      </c>
      <c>
        <v>11.72751565332161</v>
      </c>
      <c>
        <v>0</v>
      </c>
      <c>
        <v>0</v>
      </c>
      <c>
        <v>45.56156050538173</v>
      </c>
    </row>
    <row>
      <c>
        <v>2614758</v>
      </c>
      <c>
        <v>1</v>
      </c>
      <c>
        <is>
          <t>İZMİR</t>
        </is>
      </c>
      <c>
        <v>BUCA</v>
      </c>
      <c>
        <is>
          <t>Dağıtım Transformatörü</t>
        </is>
      </c>
      <c>
        <v>M-3398(YATIRIM REZERVE) 35-03-M03398_35-03-M03398_88063293</v>
      </c>
      <c>
        <v>Şebeke Yenileme ve Kapasite Artışı Çalışması</v>
      </c>
      <c>
        <v>Dağıtım-AG</v>
      </c>
      <c>
        <v>Uzun</v>
      </c>
      <c>
        <v>Şebeke işletmecisi</v>
      </c>
      <c>
        <v>Bildirimli</v>
      </c>
      <c>
        <is>
          <t>20.07.2023 09:30:30</t>
        </is>
      </c>
      <c>
        <is>
          <t>20.07.2023 16:44:15</t>
        </is>
      </c>
      <c>
        <v>7.229166666</v>
      </c>
      <c>
        <v>0</v>
      </c>
      <c>
        <v>754</v>
      </c>
      <c>
        <v>0</v>
      </c>
      <c>
        <v>0</v>
      </c>
      <c>
        <v>0</v>
      </c>
      <c>
        <v>24</v>
      </c>
      <c>
        <v>0</v>
      </c>
      <c>
        <v>0</v>
      </c>
      <c>
        <v>0</v>
      </c>
      <c>
        <v>1349.7446454456158</v>
      </c>
      <c>
        <v>0</v>
      </c>
      <c>
        <v>0</v>
      </c>
      <c>
        <v>0</v>
      </c>
      <c>
        <v>587.7456707948356</v>
      </c>
      <c>
        <v>0</v>
      </c>
      <c>
        <v>0</v>
      </c>
      <c>
        <v>1937.4903162404514</v>
      </c>
    </row>
    <row>
      <c>
        <v>2615067</v>
      </c>
      <c>
        <v>1</v>
      </c>
      <c>
        <is>
          <t>MANİSA</t>
        </is>
      </c>
      <c>
        <v>YUNUSEMRE</v>
      </c>
      <c>
        <is>
          <t>Saha Dağıtım Kutusu (SDK)</t>
        </is>
      </c>
      <c>
        <v>DM-21/16 45-71-M00454_C C1_44565367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20.07.2023 13:14:53</t>
        </is>
      </c>
      <c>
        <is>
          <t>20.07.2023 14:05:16</t>
        </is>
      </c>
      <c>
        <v>0.839722222</v>
      </c>
      <c>
        <v>0</v>
      </c>
      <c>
        <v>64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13.235033108711969</v>
      </c>
      <c>
        <v>0</v>
      </c>
      <c>
        <v>0</v>
      </c>
      <c>
        <v>0</v>
      </c>
      <c>
        <v>1.8534351223966663</v>
      </c>
      <c>
        <v>0</v>
      </c>
      <c>
        <v>0</v>
      </c>
      <c>
        <v>15.088468231108635</v>
      </c>
    </row>
    <row>
      <c>
        <v>2615276</v>
      </c>
      <c>
        <v>1</v>
      </c>
      <c>
        <is>
          <t>İZMİR</t>
        </is>
      </c>
      <c>
        <v>TORBALI</v>
      </c>
      <c>
        <is>
          <t>AG Fideri</t>
        </is>
      </c>
      <c>
        <v>DM-4/11 35-26-M00835__65035252_65035252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20.07.2023 15:40:50</t>
        </is>
      </c>
      <c>
        <is>
          <t>20.07.2023 18:41:19</t>
        </is>
      </c>
      <c>
        <v>3.008055555</v>
      </c>
      <c>
        <v>0</v>
      </c>
      <c>
        <v>73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61.645559171910065</v>
      </c>
      <c>
        <v>0</v>
      </c>
      <c>
        <v>0</v>
      </c>
      <c>
        <v>0</v>
      </c>
      <c>
        <v>25.341775016848885</v>
      </c>
      <c>
        <v>0</v>
      </c>
      <c>
        <v>0</v>
      </c>
      <c>
        <v>86.98733418875895</v>
      </c>
    </row>
    <row>
      <c>
        <v>2614635</v>
      </c>
      <c>
        <v>1</v>
      </c>
      <c>
        <is>
          <t>MANİSA</t>
        </is>
      </c>
      <c>
        <v>SELENDİ</v>
      </c>
      <c>
        <is>
          <t>KÖK</t>
        </is>
      </c>
      <c>
        <v>ÇAMLICA KÖK 45-81-M00048_ÇANŞA ÇIKIŞ M03_71996151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20.07.2023 07:20:50</t>
        </is>
      </c>
      <c>
        <is>
          <t>20.07.2023 08:08:17</t>
        </is>
      </c>
      <c>
        <v>0.790833333</v>
      </c>
      <c>
        <v>1</v>
      </c>
      <c>
        <v>522</v>
      </c>
      <c>
        <v>0</v>
      </c>
      <c>
        <v>0</v>
      </c>
      <c>
        <v>1</v>
      </c>
      <c>
        <v>32</v>
      </c>
      <c>
        <v>0</v>
      </c>
      <c>
        <v>0</v>
      </c>
      <c>
        <v>0.1255456992011111</v>
      </c>
      <c>
        <v>34.13364018571006</v>
      </c>
      <c>
        <v>0</v>
      </c>
      <c>
        <v>0</v>
      </c>
      <c>
        <v>0.8133530984433801</v>
      </c>
      <c>
        <v>4.199405288287367</v>
      </c>
      <c>
        <v>0</v>
      </c>
      <c>
        <v>0</v>
      </c>
      <c>
        <v>39.271944271641914</v>
      </c>
    </row>
    <row>
      <c>
        <v>2615322</v>
      </c>
      <c>
        <v>1</v>
      </c>
      <c>
        <is>
          <t>MANİSA</t>
        </is>
      </c>
      <c>
        <v>AKHİSAR</v>
      </c>
      <c>
        <is>
          <t>AG Fideri</t>
        </is>
      </c>
      <c>
        <v>MEDAR TR-3 45-72-L00286_A_56391944_56391944</v>
      </c>
      <c>
        <v>AG Atlama Kopuğu</v>
      </c>
      <c>
        <v>Dağıtım-AG</v>
      </c>
      <c>
        <v>Uzun</v>
      </c>
      <c>
        <v>Şebeke işletmecisi</v>
      </c>
      <c>
        <v>Bildirimsiz</v>
      </c>
      <c>
        <is>
          <t>20.07.2023 16:19:34</t>
        </is>
      </c>
      <c>
        <is>
          <t>20.07.2023 19:21:23</t>
        </is>
      </c>
      <c>
        <v>3.030277777</v>
      </c>
      <c>
        <v>0</v>
      </c>
      <c>
        <v>54</v>
      </c>
      <c>
        <v>0</v>
      </c>
      <c>
        <v>6</v>
      </c>
      <c>
        <v>0</v>
      </c>
      <c>
        <v>8</v>
      </c>
      <c>
        <v>0</v>
      </c>
      <c>
        <v>0</v>
      </c>
      <c>
        <v>0</v>
      </c>
      <c>
        <v>49.95865337290141</v>
      </c>
      <c>
        <v>0</v>
      </c>
      <c>
        <v>0.9917577376648072</v>
      </c>
      <c>
        <v>0</v>
      </c>
      <c>
        <v>30.543208356951364</v>
      </c>
      <c>
        <v>0</v>
      </c>
      <c>
        <v>0</v>
      </c>
      <c>
        <v>81.49361946751758</v>
      </c>
    </row>
    <row>
      <c>
        <v>2614658</v>
      </c>
      <c>
        <v>1</v>
      </c>
      <c>
        <is>
          <t>MANİSA</t>
        </is>
      </c>
      <c>
        <v>ŞEHZADELER</v>
      </c>
      <c>
        <is>
          <t>OG Fideri</t>
        </is>
      </c>
      <c>
        <v>KARAAĞAÇLI TR-2 45-71-M00130_TR-5-6 M03_72242834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20.07.2023 07:51:50</t>
        </is>
      </c>
      <c>
        <is>
          <t>20.07.2023 10:14:22</t>
        </is>
      </c>
      <c>
        <v>2.375555555</v>
      </c>
      <c>
        <v>0</v>
      </c>
      <c>
        <v>331</v>
      </c>
      <c>
        <v>0</v>
      </c>
      <c>
        <v>8</v>
      </c>
      <c>
        <v>0</v>
      </c>
      <c>
        <v>16</v>
      </c>
      <c>
        <v>0</v>
      </c>
      <c>
        <v>0</v>
      </c>
      <c>
        <v>0</v>
      </c>
      <c>
        <v>159.37362582793656</v>
      </c>
      <c>
        <v>0</v>
      </c>
      <c>
        <v>7.055860942794783</v>
      </c>
      <c>
        <v>0</v>
      </c>
      <c>
        <v>5.04402292023636</v>
      </c>
      <c>
        <v>0</v>
      </c>
      <c>
        <v>0</v>
      </c>
      <c>
        <v>171.47350969096772</v>
      </c>
    </row>
    <row>
      <c>
        <v>2615468</v>
      </c>
      <c>
        <v>1</v>
      </c>
      <c>
        <is>
          <t>İZMİR</t>
        </is>
      </c>
      <c>
        <v>KİRAZ</v>
      </c>
      <c>
        <is>
          <t>KÖK</t>
        </is>
      </c>
      <c>
        <v>KARABURÇ KÖK 35-31-L00253_KARABURÇ L03_2113673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20.07.2023 18:35:11</t>
        </is>
      </c>
      <c>
        <is>
          <t>20.07.2023 18:50:03</t>
        </is>
      </c>
      <c>
        <v>0.247777777</v>
      </c>
      <c>
        <v>0</v>
      </c>
      <c>
        <v>385</v>
      </c>
      <c>
        <v>2</v>
      </c>
      <c>
        <v>56</v>
      </c>
      <c>
        <v>2</v>
      </c>
      <c>
        <v>155</v>
      </c>
      <c>
        <v>0</v>
      </c>
      <c>
        <v>0</v>
      </c>
      <c>
        <v>0</v>
      </c>
      <c>
        <v>22.788450038386603</v>
      </c>
      <c>
        <v>0.7501743073066667</v>
      </c>
      <c>
        <v>57.15447940441391</v>
      </c>
      <c>
        <v>12.85953218132292</v>
      </c>
      <c>
        <v>34.927233023869356</v>
      </c>
      <c>
        <v>0</v>
      </c>
      <c>
        <v>0</v>
      </c>
      <c>
        <v>128.47986895529945</v>
      </c>
    </row>
    <row>
      <c>
        <v>2615359</v>
      </c>
      <c>
        <v>1</v>
      </c>
      <c>
        <is>
          <t>MANİSA</t>
        </is>
      </c>
      <c>
        <v>SARUHANLI</v>
      </c>
      <c>
        <is>
          <t>OG Fideri</t>
        </is>
      </c>
      <c>
        <v>KUMKUYUCAK KÖK 45-80-M00093_HatBaşıAyırıcı_53136860 M03_53136860</v>
      </c>
      <c>
        <v>OG Parafudr Patlaması</v>
      </c>
      <c>
        <v>Dağıtım-OG</v>
      </c>
      <c>
        <v>Uzun</v>
      </c>
      <c>
        <v>Şebeke işletmecisi</v>
      </c>
      <c>
        <v>Bildirimsiz</v>
      </c>
      <c>
        <is>
          <t>20.07.2023 16:52:46</t>
        </is>
      </c>
      <c>
        <is>
          <t>20.07.2023 19:05:33</t>
        </is>
      </c>
      <c>
        <v>2.213055555</v>
      </c>
      <c>
        <v>0</v>
      </c>
      <c>
        <v>0</v>
      </c>
      <c>
        <v>0</v>
      </c>
      <c>
        <v>13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321.1129129487873</v>
      </c>
      <c>
        <v>0</v>
      </c>
      <c>
        <v>0</v>
      </c>
      <c>
        <v>0</v>
      </c>
      <c>
        <v>0</v>
      </c>
      <c>
        <v>321.1129129487873</v>
      </c>
    </row>
    <row>
      <c>
        <v>2614967</v>
      </c>
      <c>
        <v>1</v>
      </c>
      <c>
        <is>
          <t>MANİSA</t>
        </is>
      </c>
      <c>
        <v>TURGUTLU</v>
      </c>
      <c>
        <is>
          <t>Dağıtım Transformatörü</t>
        </is>
      </c>
      <c>
        <v>TR-2/93 45-83-L00093_45-83-L00093_2355088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20.07.2023 11:51:24</t>
        </is>
      </c>
      <c>
        <is>
          <t>20.07.2023 18:05:14</t>
        </is>
      </c>
      <c>
        <v>6.230555555</v>
      </c>
      <c>
        <v>0</v>
      </c>
      <c>
        <v>260</v>
      </c>
      <c>
        <v>0</v>
      </c>
      <c>
        <v>1</v>
      </c>
      <c>
        <v>0</v>
      </c>
      <c>
        <v>10</v>
      </c>
      <c>
        <v>0</v>
      </c>
      <c>
        <v>1</v>
      </c>
      <c>
        <v>0</v>
      </c>
      <c>
        <v>408.93164494534744</v>
      </c>
      <c>
        <v>0</v>
      </c>
      <c>
        <v>2.2789537010905465</v>
      </c>
      <c>
        <v>0</v>
      </c>
      <c>
        <v>40.356651126513135</v>
      </c>
      <c>
        <v>0</v>
      </c>
      <c>
        <v>921.6782914721016</v>
      </c>
      <c>
        <v>1373.2455412450527</v>
      </c>
    </row>
    <row>
      <c>
        <v>2615405</v>
      </c>
      <c>
        <v>1</v>
      </c>
      <c>
        <is>
          <t>İZMİR</t>
        </is>
      </c>
      <c>
        <v>TORBALI</v>
      </c>
      <c>
        <is>
          <t>AG Fideri</t>
        </is>
      </c>
      <c>
        <v>ASLANLAR TR-3 35-26-L00146_7035478_56358870_56358870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20.07.2023 17:33:41</t>
        </is>
      </c>
      <c>
        <is>
          <t>20.07.2023 22:53:25</t>
        </is>
      </c>
      <c>
        <v>5.328888888</v>
      </c>
      <c>
        <v>0</v>
      </c>
      <c>
        <v>8</v>
      </c>
      <c>
        <v>0</v>
      </c>
      <c>
        <v>17</v>
      </c>
      <c>
        <v>0</v>
      </c>
      <c>
        <v>6</v>
      </c>
      <c>
        <v>0</v>
      </c>
      <c>
        <v>0</v>
      </c>
      <c>
        <v>0</v>
      </c>
      <c>
        <v>8.243925823014514</v>
      </c>
      <c>
        <v>0</v>
      </c>
      <c>
        <v>430.2321022542999</v>
      </c>
      <c>
        <v>0</v>
      </c>
      <c>
        <v>84.17317893029471</v>
      </c>
      <c>
        <v>0</v>
      </c>
      <c>
        <v>0</v>
      </c>
      <c>
        <v>522.6492070076091</v>
      </c>
    </row>
    <row>
      <c>
        <v>2614572</v>
      </c>
      <c>
        <v>1</v>
      </c>
      <c>
        <is>
          <t>İZMİR</t>
        </is>
      </c>
      <c>
        <v>DİKİLİ</v>
      </c>
      <c>
        <is>
          <t>Kullanıcı Bağlantı Hattı</t>
        </is>
      </c>
      <c>
        <v>TR-19 35-30-M00019_955321954_955321954</v>
      </c>
      <c>
        <v>AG Branşman Yeraltı Kablo Arızası</v>
      </c>
      <c>
        <v>Dağıtım-AG</v>
      </c>
      <c>
        <v>Uzun</v>
      </c>
      <c>
        <v>Şebeke işletmecisi</v>
      </c>
      <c>
        <v>Bildirimsiz</v>
      </c>
      <c>
        <is>
          <t>20.07.2023 02:48:48</t>
        </is>
      </c>
      <c>
        <is>
          <t>20.07.2023 04:06:32</t>
        </is>
      </c>
      <c>
        <v>1.295555555</v>
      </c>
      <c>
        <v>0</v>
      </c>
      <c>
        <v>7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1.1950690184085053</v>
      </c>
      <c>
        <v>0</v>
      </c>
      <c>
        <v>0</v>
      </c>
      <c>
        <v>0</v>
      </c>
      <c>
        <v>0</v>
      </c>
      <c>
        <v>0</v>
      </c>
      <c>
        <v>0</v>
      </c>
      <c>
        <v>1.1950690184085053</v>
      </c>
    </row>
    <row>
      <c>
        <v>2615800</v>
      </c>
      <c>
        <v>1</v>
      </c>
      <c>
        <is>
          <t>MANİSA</t>
        </is>
      </c>
      <c>
        <v>YUNUSEMRE</v>
      </c>
      <c>
        <is>
          <t>Saha Dağıtım Kutusu (SDK)</t>
        </is>
      </c>
      <c>
        <v>DM-21/16 45-71-M00454_D D5_44565366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20.07.2023 22:54:13</t>
        </is>
      </c>
      <c>
        <is>
          <t>20.07.2023 23:44:13</t>
        </is>
      </c>
      <c>
        <v>0.833333333</v>
      </c>
      <c>
        <v>0</v>
      </c>
      <c>
        <v>13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2.9777577942542606</v>
      </c>
      <c>
        <v>0</v>
      </c>
      <c>
        <v>0</v>
      </c>
      <c>
        <v>0</v>
      </c>
      <c>
        <v>1.094644397884239</v>
      </c>
      <c>
        <v>0</v>
      </c>
      <c>
        <v>0</v>
      </c>
      <c>
        <v>4.072402192138499</v>
      </c>
    </row>
    <row>
      <c>
        <v>2615362</v>
      </c>
      <c>
        <v>1</v>
      </c>
      <c>
        <is>
          <t>İZMİR</t>
        </is>
      </c>
      <c>
        <v>BERGAMA</v>
      </c>
      <c>
        <is>
          <t>Dağıtım Transformatörü</t>
        </is>
      </c>
      <c>
        <v>TR-149 35-16-L00149_35-16-L00149_2346480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20.07.2023 16:55:04</t>
        </is>
      </c>
      <c>
        <is>
          <t>20.07.2023 17:21:31</t>
        </is>
      </c>
      <c>
        <v>0.440833333</v>
      </c>
      <c>
        <v>0</v>
      </c>
      <c>
        <v>2</v>
      </c>
      <c>
        <v>0</v>
      </c>
      <c>
        <v>2</v>
      </c>
      <c>
        <v>0</v>
      </c>
      <c>
        <v>9</v>
      </c>
      <c>
        <v>0</v>
      </c>
      <c>
        <v>0</v>
      </c>
      <c>
        <v>0</v>
      </c>
      <c>
        <v>1.0634387284237208</v>
      </c>
      <c>
        <v>0</v>
      </c>
      <c>
        <v>2.6048851774400004</v>
      </c>
      <c>
        <v>0</v>
      </c>
      <c>
        <v>6.4161532964502825</v>
      </c>
      <c>
        <v>0</v>
      </c>
      <c>
        <v>0</v>
      </c>
      <c>
        <v>10.084477202314003</v>
      </c>
    </row>
    <row>
      <c>
        <v>2614698</v>
      </c>
      <c>
        <v>1</v>
      </c>
      <c>
        <is>
          <t>İZMİR</t>
        </is>
      </c>
      <c>
        <v>TİRE</v>
      </c>
      <c>
        <is>
          <t>Dağıtım Transformatörü</t>
        </is>
      </c>
      <c>
        <v>HALİM İNMEZ SULAMA GRUBU 35-29-L00231_35-29-L00231_2372131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20.07.2023 08:45:04</t>
        </is>
      </c>
      <c>
        <is>
          <t>20.07.2023 09:29:04</t>
        </is>
      </c>
      <c>
        <v>0.733333333</v>
      </c>
      <c>
        <v>0</v>
      </c>
      <c>
        <v>36</v>
      </c>
      <c>
        <v>0</v>
      </c>
      <c>
        <v>13</v>
      </c>
      <c>
        <v>0</v>
      </c>
      <c>
        <v>13</v>
      </c>
      <c>
        <v>0</v>
      </c>
      <c>
        <v>0</v>
      </c>
      <c>
        <v>0</v>
      </c>
      <c>
        <v>6.4905702672727035</v>
      </c>
      <c>
        <v>0</v>
      </c>
      <c>
        <v>12.30446612272743</v>
      </c>
      <c>
        <v>0</v>
      </c>
      <c>
        <v>8.663079549195368</v>
      </c>
      <c>
        <v>0</v>
      </c>
      <c>
        <v>0</v>
      </c>
      <c>
        <v>27.4581159391955</v>
      </c>
    </row>
    <row>
      <c>
        <v>2615196</v>
      </c>
      <c>
        <v>1</v>
      </c>
      <c>
        <is>
          <t>İZMİR</t>
        </is>
      </c>
      <c>
        <v>KİRAZ</v>
      </c>
      <c>
        <is>
          <t>AG Fideri</t>
        </is>
      </c>
      <c>
        <v>AHMETLER TR-2 35-31-L00483_B_91444942_91444942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20.07.2023 14:47:28</t>
        </is>
      </c>
      <c>
        <is>
          <t>20.07.2023 19:31:53</t>
        </is>
      </c>
      <c>
        <v>4.740277777</v>
      </c>
      <c>
        <v>0</v>
      </c>
      <c>
        <v>5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3.4219934750931222</v>
      </c>
      <c>
        <v>0</v>
      </c>
      <c>
        <v>0</v>
      </c>
      <c>
        <v>0</v>
      </c>
      <c>
        <v>37.90323688184454</v>
      </c>
      <c>
        <v>0</v>
      </c>
      <c>
        <v>0</v>
      </c>
      <c>
        <v>41.325230356937666</v>
      </c>
    </row>
    <row>
      <c>
        <v>2615551</v>
      </c>
      <c>
        <v>1</v>
      </c>
      <c>
        <is>
          <t>İZMİR</t>
        </is>
      </c>
      <c>
        <v>TİRE</v>
      </c>
      <c>
        <is>
          <t>KÖK</t>
        </is>
      </c>
      <c>
        <v>BOYNUYOĞUN KÖK 35-29-L00051_ÖDEMİŞ KAVAĞI L04_72215449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20.07.2023 19:31:43</t>
        </is>
      </c>
      <c>
        <is>
          <t>20.07.2023 21:03:30</t>
        </is>
      </c>
      <c>
        <v>1.529722222</v>
      </c>
      <c>
        <v>0</v>
      </c>
      <c>
        <v>46</v>
      </c>
      <c>
        <v>18</v>
      </c>
      <c>
        <v>74</v>
      </c>
      <c>
        <v>6</v>
      </c>
      <c>
        <v>36</v>
      </c>
      <c>
        <v>0</v>
      </c>
      <c>
        <v>0</v>
      </c>
      <c>
        <v>0</v>
      </c>
      <c>
        <v>25.289895950154648</v>
      </c>
      <c>
        <v>237.77813232022726</v>
      </c>
      <c>
        <v>447.9048699939076</v>
      </c>
      <c>
        <v>195.45811915355023</v>
      </c>
      <c>
        <v>61.78534500872396</v>
      </c>
      <c>
        <v>0</v>
      </c>
      <c>
        <v>0</v>
      </c>
      <c>
        <v>968.2163624265637</v>
      </c>
    </row>
    <row>
      <c>
        <v>2615339</v>
      </c>
      <c>
        <v>1</v>
      </c>
      <c>
        <is>
          <t>İZMİR</t>
        </is>
      </c>
      <c>
        <v>KEMALPAŞA</v>
      </c>
      <c>
        <is>
          <t>KÖK</t>
        </is>
      </c>
      <c>
        <v>ÖREN TR-1 KÖK 35-27-L00213_ARMUTLU İ.M. L01_72160449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20.07.2023 16:34:43</t>
        </is>
      </c>
      <c>
        <is>
          <t>20.07.2023 16:47:40</t>
        </is>
      </c>
      <c>
        <v>0.215833333</v>
      </c>
      <c>
        <v>5</v>
      </c>
      <c>
        <v>6555</v>
      </c>
      <c>
        <v>23</v>
      </c>
      <c>
        <v>166</v>
      </c>
      <c>
        <v>7</v>
      </c>
      <c>
        <v>931</v>
      </c>
      <c>
        <v>5</v>
      </c>
      <c>
        <v>1</v>
      </c>
      <c>
        <v>0.2622941565108993</v>
      </c>
      <c>
        <v>307.13805141138346</v>
      </c>
      <c>
        <v>9.555123956961454</v>
      </c>
      <c>
        <v>23.237874769766492</v>
      </c>
      <c>
        <v>4.101567690955036</v>
      </c>
      <c>
        <v>155.1831219864656</v>
      </c>
      <c>
        <v>137.63897265970675</v>
      </c>
      <c>
        <v>0</v>
      </c>
      <c>
        <v>637.1170066317497</v>
      </c>
    </row>
    <row>
      <c>
        <v>2615817</v>
      </c>
      <c>
        <v>1</v>
      </c>
      <c>
        <is>
          <t>İZMİR</t>
        </is>
      </c>
      <c>
        <v>TİRE</v>
      </c>
      <c>
        <is>
          <t>Dağıtım Transformatörü</t>
        </is>
      </c>
      <c>
        <v>SAMİ ERDOĞAN SULAMA GRUBU 35-29-L00350_35-29-L00350_2360619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20.07.2023 23:20:42</t>
        </is>
      </c>
      <c>
        <is>
          <t>21.07.2023 01:47:01</t>
        </is>
      </c>
      <c>
        <v>2.438611111</v>
      </c>
      <c>
        <v>0</v>
      </c>
      <c>
        <v>11</v>
      </c>
      <c>
        <v>0</v>
      </c>
      <c>
        <v>20</v>
      </c>
      <c>
        <v>0</v>
      </c>
      <c>
        <v>7</v>
      </c>
      <c>
        <v>0</v>
      </c>
      <c>
        <v>0</v>
      </c>
      <c>
        <v>0</v>
      </c>
      <c>
        <v>3.0238626547868117</v>
      </c>
      <c>
        <v>0</v>
      </c>
      <c>
        <v>180.57979225842348</v>
      </c>
      <c>
        <v>0</v>
      </c>
      <c>
        <v>1.3014152698571697</v>
      </c>
      <c>
        <v>0</v>
      </c>
      <c>
        <v>0</v>
      </c>
      <c>
        <v>184.90507018306747</v>
      </c>
    </row>
    <row>
      <c>
        <v>2614798</v>
      </c>
      <c>
        <v>1</v>
      </c>
      <c>
        <is>
          <t>MANİSA</t>
        </is>
      </c>
      <c>
        <v>SARUHANLI</v>
      </c>
      <c>
        <is>
          <t>Dağıtım Transformatörü</t>
        </is>
      </c>
      <c>
        <v>KEMİKLİDERE TR-1 45-80-M00134_45-80-M00134_2351328</v>
      </c>
      <c>
        <v>Şebeke Bakım Çalışması</v>
      </c>
      <c>
        <v>Dağıtım-AG</v>
      </c>
      <c>
        <v>Uzun</v>
      </c>
      <c>
        <v>Şebeke işletmecisi</v>
      </c>
      <c>
        <v>Bildirimli</v>
      </c>
      <c>
        <is>
          <t>20.07.2023 10:06:00</t>
        </is>
      </c>
      <c>
        <is>
          <t>20.07.2023 16:51:57</t>
        </is>
      </c>
      <c>
        <v>6.765833333</v>
      </c>
      <c>
        <v>0</v>
      </c>
      <c>
        <v>186</v>
      </c>
      <c>
        <v>0</v>
      </c>
      <c>
        <v>11</v>
      </c>
      <c>
        <v>0</v>
      </c>
      <c>
        <v>24</v>
      </c>
      <c>
        <v>0</v>
      </c>
      <c>
        <v>0</v>
      </c>
      <c>
        <v>0</v>
      </c>
      <c>
        <v>270.19379187099423</v>
      </c>
      <c>
        <v>0</v>
      </c>
      <c>
        <v>209.90343341090696</v>
      </c>
      <c>
        <v>0</v>
      </c>
      <c>
        <v>181.43382471904013</v>
      </c>
      <c>
        <v>0</v>
      </c>
      <c>
        <v>0</v>
      </c>
      <c>
        <v>661.5310500009413</v>
      </c>
    </row>
    <row>
      <c>
        <v>2614884</v>
      </c>
      <c>
        <v>1</v>
      </c>
      <c>
        <is>
          <t>İZMİR</t>
        </is>
      </c>
      <c>
        <v>KİRAZ</v>
      </c>
      <c>
        <is>
          <t>OG Fideri</t>
        </is>
      </c>
      <c>
        <v>HALİLLER KÖK 35-31-L00228_HatBaşıAyırıcı_97368131 L02_97368131</v>
      </c>
      <c>
        <v>Şebeke Yenileme ve Kapasite Artışı Çalışması</v>
      </c>
      <c>
        <v>Dağıtım-OG</v>
      </c>
      <c>
        <v>Uzun</v>
      </c>
      <c>
        <v>Şebeke işletmecisi</v>
      </c>
      <c>
        <v>Bildirimli</v>
      </c>
      <c>
        <is>
          <t>20.07.2023 10:30:10</t>
        </is>
      </c>
      <c>
        <is>
          <t>20.07.2023 17:47:38</t>
        </is>
      </c>
      <c>
        <v>7.291111111</v>
      </c>
      <c>
        <v>0</v>
      </c>
      <c>
        <v>78</v>
      </c>
      <c>
        <v>0</v>
      </c>
      <c>
        <v>78</v>
      </c>
      <c>
        <v>0</v>
      </c>
      <c>
        <v>54</v>
      </c>
      <c>
        <v>0</v>
      </c>
      <c>
        <v>0</v>
      </c>
      <c>
        <v>0</v>
      </c>
      <c>
        <v>168.53934233417712</v>
      </c>
      <c>
        <v>0</v>
      </c>
      <c>
        <v>2219.6437797675653</v>
      </c>
      <c>
        <v>0</v>
      </c>
      <c>
        <v>1136.2699309988761</v>
      </c>
      <c>
        <v>0</v>
      </c>
      <c>
        <v>0</v>
      </c>
      <c>
        <v>3524.4530531006185</v>
      </c>
    </row>
    <row>
      <c>
        <v>2615282</v>
      </c>
      <c>
        <v>1</v>
      </c>
      <c>
        <is>
          <t>MANİSA</t>
        </is>
      </c>
      <c>
        <v>ALAŞEHİR</v>
      </c>
      <c>
        <is>
          <t>AG Fideri</t>
        </is>
      </c>
      <c>
        <v>HACIALİLER OKUL YANI 45-73-M00734_A_91133089_91133089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20.07.2023 15:46:59</t>
        </is>
      </c>
      <c>
        <is>
          <t>20.07.2023 16:31:01</t>
        </is>
      </c>
      <c>
        <v>0.733888888</v>
      </c>
      <c>
        <v>0</v>
      </c>
      <c>
        <v>0</v>
      </c>
      <c>
        <v>0</v>
      </c>
      <c>
        <v>1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3.7254409345335873</v>
      </c>
      <c>
        <v>0</v>
      </c>
      <c>
        <v>4.26701490855671</v>
      </c>
      <c>
        <v>0</v>
      </c>
      <c>
        <v>0</v>
      </c>
      <c>
        <v>7.992455843090298</v>
      </c>
    </row>
    <row>
      <c>
        <v>2615823</v>
      </c>
      <c>
        <v>1</v>
      </c>
      <c>
        <is>
          <t>İZMİR</t>
        </is>
      </c>
      <c>
        <v>BAYRAKLI</v>
      </c>
      <c>
        <is>
          <t>OG Fideri</t>
        </is>
      </c>
      <c>
        <v>K-3900 35-02-K03900_TRAFO-1 K03_2066240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20.07.2023 23:42:52</t>
        </is>
      </c>
      <c>
        <is>
          <t>21.07.2023 01:20:33</t>
        </is>
      </c>
      <c>
        <v>1.628055555</v>
      </c>
      <c>
        <v>0</v>
      </c>
      <c>
        <v>985</v>
      </c>
      <c>
        <v>0</v>
      </c>
      <c>
        <v>0</v>
      </c>
      <c>
        <v>0</v>
      </c>
      <c>
        <v>74</v>
      </c>
      <c>
        <v>0</v>
      </c>
      <c>
        <v>0</v>
      </c>
      <c>
        <v>0</v>
      </c>
      <c>
        <v>429.7169825797596</v>
      </c>
      <c>
        <v>0</v>
      </c>
      <c>
        <v>0</v>
      </c>
      <c>
        <v>0</v>
      </c>
      <c>
        <v>45.2670564772414</v>
      </c>
      <c>
        <v>0</v>
      </c>
      <c>
        <v>0</v>
      </c>
      <c>
        <v>474.984039057001</v>
      </c>
    </row>
    <row>
      <c>
        <v>2614661</v>
      </c>
      <c>
        <v>1</v>
      </c>
      <c>
        <is>
          <t>MANİSA</t>
        </is>
      </c>
      <c>
        <v>ŞEHZADELER</v>
      </c>
      <c>
        <is>
          <t>KÖK</t>
        </is>
      </c>
      <c>
        <v>GÜZELKÖY KÖK 45-71-M00123_SULAMA M06_50218076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20.07.2023 07:58:14</t>
        </is>
      </c>
      <c>
        <is>
          <t>20.07.2023 09:56:26</t>
        </is>
      </c>
      <c>
        <v>1.97</v>
      </c>
      <c>
        <v>3</v>
      </c>
      <c>
        <v>34</v>
      </c>
      <c>
        <v>89</v>
      </c>
      <c>
        <v>131</v>
      </c>
      <c>
        <v>14</v>
      </c>
      <c>
        <v>7</v>
      </c>
      <c>
        <v>0</v>
      </c>
      <c>
        <v>0</v>
      </c>
      <c>
        <v>2.065752046445699</v>
      </c>
      <c>
        <v>15.859437556424483</v>
      </c>
      <c>
        <v>296.1995335034975</v>
      </c>
      <c>
        <v>262.6827473256773</v>
      </c>
      <c>
        <v>105.59538098472993</v>
      </c>
      <c>
        <v>10.064775879227295</v>
      </c>
      <c>
        <v>0</v>
      </c>
      <c>
        <v>0</v>
      </c>
      <c>
        <v>692.4676272960022</v>
      </c>
    </row>
    <row>
      <c>
        <v>2614611</v>
      </c>
      <c>
        <v>2</v>
      </c>
      <c>
        <is>
          <t>İZMİR</t>
        </is>
      </c>
      <c>
        <v>URLA</v>
      </c>
      <c>
        <is>
          <t>DM</t>
        </is>
      </c>
      <c>
        <v>ZEYTİNALAN İM 35-19-A00002_TR-69 L12_2308008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20.07.2023 08:50:48</t>
        </is>
      </c>
      <c>
        <is>
          <t>20.07.2023 09:57:57</t>
        </is>
      </c>
      <c>
        <v>1.119166666</v>
      </c>
      <c>
        <v>2</v>
      </c>
      <c>
        <v>1151</v>
      </c>
      <c>
        <v>0</v>
      </c>
      <c>
        <v>48</v>
      </c>
      <c>
        <v>0</v>
      </c>
      <c>
        <v>125</v>
      </c>
      <c>
        <v>0</v>
      </c>
      <c>
        <v>0</v>
      </c>
      <c>
        <v>40.78695718410288</v>
      </c>
      <c>
        <v>402.0197937086605</v>
      </c>
      <c>
        <v>0</v>
      </c>
      <c>
        <v>21.115422882453146</v>
      </c>
      <c>
        <v>0</v>
      </c>
      <c>
        <v>157.98856811395692</v>
      </c>
      <c>
        <v>0</v>
      </c>
      <c>
        <v>0</v>
      </c>
      <c>
        <v>621.9107418891734</v>
      </c>
    </row>
    <row>
      <c>
        <v>2614807</v>
      </c>
      <c>
        <v>1</v>
      </c>
      <c>
        <is>
          <t>İZMİR</t>
        </is>
      </c>
      <c>
        <v>BERGAMA</v>
      </c>
      <c>
        <is>
          <t>DM</t>
        </is>
      </c>
      <c>
        <v>AHMETBEYLER DM 35-16-M00154_ÇİTKÖY SULAMA M09_82965211</v>
      </c>
      <c>
        <v>Şebeke Yenileme ve Kapasite Artışı Çalışması</v>
      </c>
      <c>
        <v>Dağıtım-OG</v>
      </c>
      <c>
        <v>Uzun</v>
      </c>
      <c>
        <v>Şebeke işletmecisi</v>
      </c>
      <c>
        <v>Bildirimli</v>
      </c>
      <c>
        <is>
          <t>20.07.2023 10:02:05</t>
        </is>
      </c>
      <c>
        <is>
          <t>20.07.2023 13:53:54</t>
        </is>
      </c>
      <c>
        <v>3.863611111</v>
      </c>
      <c>
        <v>0</v>
      </c>
      <c>
        <v>524</v>
      </c>
      <c>
        <v>16</v>
      </c>
      <c>
        <v>278</v>
      </c>
      <c>
        <v>5</v>
      </c>
      <c>
        <v>91</v>
      </c>
      <c>
        <v>0</v>
      </c>
      <c>
        <v>0</v>
      </c>
      <c>
        <v>0</v>
      </c>
      <c>
        <v>758.8962565755636</v>
      </c>
      <c>
        <v>337.5785572457331</v>
      </c>
      <c>
        <v>1144.6176173299687</v>
      </c>
      <c>
        <v>157.43757161038542</v>
      </c>
      <c>
        <v>485.9890176150023</v>
      </c>
      <c>
        <v>0</v>
      </c>
      <c>
        <v>0</v>
      </c>
      <c>
        <v>2884.5190203766533</v>
      </c>
    </row>
    <row>
      <c>
        <v>2615471</v>
      </c>
      <c>
        <v>1</v>
      </c>
      <c>
        <is>
          <t>İZMİR</t>
        </is>
      </c>
      <c>
        <v>KİRAZ</v>
      </c>
      <c>
        <is>
          <t>KÖK</t>
        </is>
      </c>
      <c>
        <v>KARABURÇ KÖK 35-31-L00253_SULAMA GURUBU L04_2113676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20.07.2023 18:36:20</t>
        </is>
      </c>
      <c>
        <is>
          <t>20.07.2023 18:59:31</t>
        </is>
      </c>
      <c>
        <v>0.386388888</v>
      </c>
      <c>
        <v>0</v>
      </c>
      <c>
        <v>122</v>
      </c>
      <c>
        <v>0</v>
      </c>
      <c>
        <v>83</v>
      </c>
      <c>
        <v>0</v>
      </c>
      <c>
        <v>33</v>
      </c>
      <c>
        <v>0</v>
      </c>
      <c>
        <v>0</v>
      </c>
      <c>
        <v>0</v>
      </c>
      <c>
        <v>13.846509064243518</v>
      </c>
      <c>
        <v>0</v>
      </c>
      <c>
        <v>141.72321291287386</v>
      </c>
      <c>
        <v>0</v>
      </c>
      <c>
        <v>12.338428273729335</v>
      </c>
      <c>
        <v>0</v>
      </c>
      <c>
        <v>0</v>
      </c>
      <c>
        <v>167.90815025084672</v>
      </c>
    </row>
    <row>
      <c>
        <v>2615348</v>
      </c>
      <c>
        <v>1</v>
      </c>
      <c>
        <is>
          <t>İZMİR</t>
        </is>
      </c>
      <c>
        <v>BORNOVA</v>
      </c>
      <c>
        <is>
          <t>AG Fideri</t>
        </is>
      </c>
      <c>
        <v>K-1189 35-02-K01189_A_56374325_56374325</v>
      </c>
      <c>
        <v>Üçüncü Şahısların Vermiş Olduğu Hasarlar</v>
      </c>
      <c>
        <v>Dağıtım-AG</v>
      </c>
      <c>
        <v>Uzun</v>
      </c>
      <c>
        <v>Dışsal</v>
      </c>
      <c>
        <v>Bildirimsiz</v>
      </c>
      <c>
        <is>
          <t>20.07.2023 16:45:14</t>
        </is>
      </c>
      <c>
        <is>
          <t>20.07.2023 21:08:11</t>
        </is>
      </c>
      <c>
        <v>4.3825</v>
      </c>
      <c>
        <v>0</v>
      </c>
      <c>
        <v>93</v>
      </c>
      <c>
        <v>0</v>
      </c>
      <c>
        <v>0</v>
      </c>
      <c>
        <v>0</v>
      </c>
      <c>
        <v>11</v>
      </c>
      <c>
        <v>0</v>
      </c>
      <c>
        <v>0</v>
      </c>
      <c>
        <v>0</v>
      </c>
      <c>
        <v>122.46412320696832</v>
      </c>
      <c>
        <v>0</v>
      </c>
      <c>
        <v>0</v>
      </c>
      <c>
        <v>0</v>
      </c>
      <c>
        <v>60.64763381703134</v>
      </c>
      <c>
        <v>0</v>
      </c>
      <c>
        <v>0</v>
      </c>
      <c>
        <v>183.11175702399967</v>
      </c>
    </row>
    <row>
      <c>
        <v>2614684</v>
      </c>
      <c>
        <v>1</v>
      </c>
      <c>
        <is>
          <t>MANİSA</t>
        </is>
      </c>
      <c>
        <v>YUNUSEMRE</v>
      </c>
      <c>
        <is>
          <t>Saha Dağıtım Kutusu (SDK)</t>
        </is>
      </c>
      <c>
        <v>MURADİYE TR-5 (ESKİ MEZARLIK YANI) 45-71-M00204_A A1_5966162</v>
      </c>
      <c>
        <v>AG Box / Sdk Giriş Sigorta Atığı</v>
      </c>
      <c>
        <v>Dağıtım-AG</v>
      </c>
      <c>
        <v>Uzun</v>
      </c>
      <c>
        <v>Şebeke işletmecisi</v>
      </c>
      <c>
        <v>Bildirimsiz</v>
      </c>
      <c>
        <is>
          <t>20.07.2023 08:25:52</t>
        </is>
      </c>
      <c>
        <is>
          <t>20.07.2023 11:42:41</t>
        </is>
      </c>
      <c>
        <v>3.280277777</v>
      </c>
      <c>
        <v>0</v>
      </c>
      <c>
        <v>295</v>
      </c>
      <c>
        <v>0</v>
      </c>
      <c>
        <v>0</v>
      </c>
      <c>
        <v>0</v>
      </c>
      <c>
        <v>40</v>
      </c>
      <c>
        <v>0</v>
      </c>
      <c>
        <v>0</v>
      </c>
      <c>
        <v>0</v>
      </c>
      <c>
        <v>223.77844125364052</v>
      </c>
      <c>
        <v>0</v>
      </c>
      <c>
        <v>0</v>
      </c>
      <c>
        <v>0</v>
      </c>
      <c>
        <v>175.8819139214868</v>
      </c>
      <c>
        <v>0</v>
      </c>
      <c>
        <v>0</v>
      </c>
      <c>
        <v>399.66035517512734</v>
      </c>
    </row>
    <row>
      <c>
        <v>2614976</v>
      </c>
      <c>
        <v>1</v>
      </c>
      <c>
        <is>
          <t>İZMİR</t>
        </is>
      </c>
      <c>
        <v>ÖDEMİŞ</v>
      </c>
      <c>
        <is>
          <t>OG Fideri</t>
        </is>
      </c>
      <c>
        <v>KAYMAKÇI TR-22 35-15-M00250_DIREK TIPI TRAFO HUCRESI H01_2043403</v>
      </c>
      <c>
        <v>Şebeke Yenileme ve Kapasite Artışı Çalışması</v>
      </c>
      <c>
        <v>Dağıtım-OG</v>
      </c>
      <c>
        <v>Uzun</v>
      </c>
      <c>
        <v>Şebeke işletmecisi</v>
      </c>
      <c>
        <v>Bildirimli</v>
      </c>
      <c>
        <is>
          <t>20.07.2023 11:58:50</t>
        </is>
      </c>
      <c>
        <is>
          <t>20.07.2023 18:55:19</t>
        </is>
      </c>
      <c>
        <v>6.941388888</v>
      </c>
      <c>
        <v>0</v>
      </c>
      <c>
        <v>147</v>
      </c>
      <c>
        <v>0</v>
      </c>
      <c>
        <v>9</v>
      </c>
      <c>
        <v>0</v>
      </c>
      <c>
        <v>21</v>
      </c>
      <c>
        <v>0</v>
      </c>
      <c>
        <v>0</v>
      </c>
      <c>
        <v>0</v>
      </c>
      <c>
        <v>224.80473741623229</v>
      </c>
      <c>
        <v>0</v>
      </c>
      <c>
        <v>169.2749738540201</v>
      </c>
      <c>
        <v>0</v>
      </c>
      <c>
        <v>185.8592716706402</v>
      </c>
      <c>
        <v>0</v>
      </c>
      <c>
        <v>0</v>
      </c>
      <c>
        <v>579.9389829408925</v>
      </c>
    </row>
    <row>
      <c>
        <v>2614853</v>
      </c>
      <c>
        <v>1</v>
      </c>
      <c>
        <is>
          <t>İZMİR</t>
        </is>
      </c>
      <c>
        <v>BUCA</v>
      </c>
      <c>
        <is>
          <t>AG Fideri</t>
        </is>
      </c>
      <c>
        <v>M-992 35-03-M00992_B_56380824_56380824</v>
      </c>
      <c>
        <v>Hırsızlık</v>
      </c>
      <c>
        <v>Dağıtım-AG</v>
      </c>
      <c>
        <v>Uzun</v>
      </c>
      <c>
        <v>Dışsal</v>
      </c>
      <c>
        <v>Bildirimsiz</v>
      </c>
      <c>
        <is>
          <t>20.07.2023 10:34:00</t>
        </is>
      </c>
      <c>
        <is>
          <t>20.07.2023 13:53:09</t>
        </is>
      </c>
      <c>
        <v>3.319166666</v>
      </c>
      <c>
        <v>0</v>
      </c>
      <c>
        <v>215</v>
      </c>
      <c>
        <v>0</v>
      </c>
      <c>
        <v>0</v>
      </c>
      <c>
        <v>0</v>
      </c>
      <c>
        <v>22</v>
      </c>
      <c>
        <v>0</v>
      </c>
      <c>
        <v>0</v>
      </c>
      <c>
        <v>0</v>
      </c>
      <c>
        <v>152.705753412137</v>
      </c>
      <c>
        <v>0</v>
      </c>
      <c>
        <v>0</v>
      </c>
      <c>
        <v>0</v>
      </c>
      <c>
        <v>58.926637096804</v>
      </c>
      <c>
        <v>0</v>
      </c>
      <c>
        <v>0</v>
      </c>
      <c>
        <v>211.632390508941</v>
      </c>
    </row>
    <row>
      <c>
        <v>2614870</v>
      </c>
      <c>
        <v>1</v>
      </c>
      <c>
        <is>
          <t>İZMİR</t>
        </is>
      </c>
      <c>
        <v>BUCA</v>
      </c>
      <c>
        <is>
          <t>Dağıtım Transformatörü</t>
        </is>
      </c>
      <c>
        <v>M-3401(YATIRIM REZERVE) 35-03-M03401_35-03-M03401_88063540</v>
      </c>
      <c>
        <v>Şebeke Yenileme ve Kapasite Artışı Çalışması</v>
      </c>
      <c>
        <v>Dağıtım-AG</v>
      </c>
      <c>
        <v>Uzun</v>
      </c>
      <c>
        <v>Şebeke işletmecisi</v>
      </c>
      <c>
        <v>Bildirimli</v>
      </c>
      <c>
        <is>
          <t>20.07.2023 10:46:06</t>
        </is>
      </c>
      <c>
        <is>
          <t>20.07.2023 16:28:46</t>
        </is>
      </c>
      <c>
        <v>5.711111111</v>
      </c>
      <c>
        <v>0</v>
      </c>
      <c>
        <v>698</v>
      </c>
      <c>
        <v>0</v>
      </c>
      <c>
        <v>0</v>
      </c>
      <c>
        <v>0</v>
      </c>
      <c>
        <v>52</v>
      </c>
      <c>
        <v>0</v>
      </c>
      <c>
        <v>0</v>
      </c>
      <c>
        <v>0</v>
      </c>
      <c>
        <v>1019.883011975218</v>
      </c>
      <c>
        <v>0</v>
      </c>
      <c>
        <v>0</v>
      </c>
      <c>
        <v>0</v>
      </c>
      <c>
        <v>295.92870469229143</v>
      </c>
      <c>
        <v>0</v>
      </c>
      <c>
        <v>0</v>
      </c>
      <c>
        <v>1315.8117166675095</v>
      </c>
    </row>
    <row>
      <c>
        <v>2615454</v>
      </c>
      <c>
        <v>1</v>
      </c>
      <c>
        <is>
          <t>İZMİR</t>
        </is>
      </c>
      <c>
        <v>BUCA</v>
      </c>
      <c>
        <is>
          <t>Dağıtım Transformatörü</t>
        </is>
      </c>
      <c>
        <v>K-1506 35-03-K01506_35-03-K01506_2358496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20.07.2023 18:17:00</t>
        </is>
      </c>
      <c>
        <is>
          <t>20.07.2023 18:54:08</t>
        </is>
      </c>
      <c>
        <v>0.618888888</v>
      </c>
      <c>
        <v>0</v>
      </c>
      <c>
        <v>386</v>
      </c>
      <c>
        <v>0</v>
      </c>
      <c>
        <v>0</v>
      </c>
      <c>
        <v>0</v>
      </c>
      <c>
        <v>11</v>
      </c>
      <c>
        <v>0</v>
      </c>
      <c>
        <v>0</v>
      </c>
      <c>
        <v>0</v>
      </c>
      <c>
        <v>54.083728937290594</v>
      </c>
      <c>
        <v>0</v>
      </c>
      <c>
        <v>0</v>
      </c>
      <c>
        <v>0</v>
      </c>
      <c>
        <v>7.979872496311005</v>
      </c>
      <c>
        <v>0</v>
      </c>
      <c>
        <v>0</v>
      </c>
      <c>
        <v>62.0636014336016</v>
      </c>
    </row>
    <row>
      <c>
        <v>2615703</v>
      </c>
      <c>
        <v>1</v>
      </c>
      <c>
        <is>
          <t>MANİSA</t>
        </is>
      </c>
      <c>
        <v>GÖRDES</v>
      </c>
      <c>
        <is>
          <t>AG Fideri</t>
        </is>
      </c>
      <c>
        <v>AKPINAR TR-2 45-75-M00080_C_56397905_56397905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20.07.2023 20:53:22</t>
        </is>
      </c>
      <c>
        <is>
          <t>20.07.2023 23:02:56</t>
        </is>
      </c>
      <c>
        <v>2.159444444</v>
      </c>
      <c>
        <v>0</v>
      </c>
      <c>
        <v>12</v>
      </c>
      <c>
        <v>0</v>
      </c>
      <c>
        <v>7</v>
      </c>
      <c>
        <v>0</v>
      </c>
      <c>
        <v>1</v>
      </c>
      <c>
        <v>0</v>
      </c>
      <c>
        <v>0</v>
      </c>
      <c>
        <v>0</v>
      </c>
      <c>
        <v>6.205650832252524</v>
      </c>
      <c>
        <v>0</v>
      </c>
      <c>
        <v>21.44789569580426</v>
      </c>
      <c>
        <v>0</v>
      </c>
      <c>
        <v>3.294851023571242</v>
      </c>
      <c>
        <v>0</v>
      </c>
      <c>
        <v>0</v>
      </c>
      <c>
        <v>30.948397551628023</v>
      </c>
    </row>
    <row>
      <c>
        <v>2615803</v>
      </c>
      <c>
        <v>1</v>
      </c>
      <c>
        <is>
          <t>İZMİR</t>
        </is>
      </c>
      <c>
        <v>ÖDEMİŞ</v>
      </c>
      <c>
        <is>
          <t>AG Fideri</t>
        </is>
      </c>
      <c>
        <v>TR-63 GERENLİKUYU MEVKİİ 35-15-L00063_B_56378247_56378247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20.07.2023 22:52:32</t>
        </is>
      </c>
      <c>
        <is>
          <t>20.07.2023 23:39:10</t>
        </is>
      </c>
      <c>
        <v>0.777222222</v>
      </c>
      <c>
        <v>0</v>
      </c>
      <c>
        <v>0</v>
      </c>
      <c>
        <v>0</v>
      </c>
      <c>
        <v>7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19.00094085338268</v>
      </c>
      <c>
        <v>0</v>
      </c>
      <c>
        <v>0.003913176108008445</v>
      </c>
      <c>
        <v>0</v>
      </c>
      <c>
        <v>0</v>
      </c>
      <c>
        <v>19.004854029490687</v>
      </c>
    </row>
    <row>
      <c>
        <v>2615408</v>
      </c>
      <c>
        <v>1</v>
      </c>
      <c>
        <is>
          <t>MANİSA</t>
        </is>
      </c>
      <c>
        <v>AKHİSAR</v>
      </c>
      <c>
        <is>
          <t>KÖK</t>
        </is>
      </c>
      <c>
        <v>HİKMET GIDA KÖK 45-72-M00122_HARTA BAKIR FİDERİ ÇIKIŞ M04_66519746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20.07.2023 17:36:20</t>
        </is>
      </c>
      <c>
        <is>
          <t>20.07.2023 19:52:33</t>
        </is>
      </c>
      <c>
        <v>2.270277777</v>
      </c>
      <c>
        <v>1</v>
      </c>
      <c>
        <v>79</v>
      </c>
      <c>
        <v>195</v>
      </c>
      <c>
        <v>25</v>
      </c>
      <c>
        <v>12</v>
      </c>
      <c>
        <v>3</v>
      </c>
      <c>
        <v>0</v>
      </c>
      <c>
        <v>0</v>
      </c>
      <c>
        <v>0.6081393157916667</v>
      </c>
      <c>
        <v>30.094227118079953</v>
      </c>
      <c>
        <v>497.95167163089025</v>
      </c>
      <c>
        <v>58.80699886009926</v>
      </c>
      <c>
        <v>330.76689876052774</v>
      </c>
      <c>
        <v>0.8804360271831655</v>
      </c>
      <c>
        <v>0</v>
      </c>
      <c>
        <v>0</v>
      </c>
      <c>
        <v>919.108371712572</v>
      </c>
    </row>
    <row>
      <c>
        <v>2614767</v>
      </c>
      <c>
        <v>1</v>
      </c>
      <c>
        <is>
          <t>İZMİR</t>
        </is>
      </c>
      <c>
        <v>BAYINDIR</v>
      </c>
      <c>
        <is>
          <t>OG Fideri</t>
        </is>
      </c>
      <c>
        <v>REMZİ DEMİRBAĞ SULAMA GRUBU 35-29-M00196_DIREK TIPI TRAFO HUCRESI H01_2099244</v>
      </c>
      <c>
        <v>Şebeke Yenileme ve Kapasite Artışı Çalışması</v>
      </c>
      <c>
        <v>Dağıtım-OG</v>
      </c>
      <c>
        <v>Uzun</v>
      </c>
      <c>
        <v>Şebeke işletmecisi</v>
      </c>
      <c>
        <v>Bildirimli</v>
      </c>
      <c>
        <is>
          <t>20.07.2023 09:41:21</t>
        </is>
      </c>
      <c>
        <is>
          <t>20.07.2023 14:56:23</t>
        </is>
      </c>
      <c>
        <v>5.250555555</v>
      </c>
      <c>
        <v>0</v>
      </c>
      <c>
        <v>0</v>
      </c>
      <c>
        <v>0</v>
      </c>
      <c>
        <v>9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243.99543670112396</v>
      </c>
      <c>
        <v>0</v>
      </c>
      <c>
        <v>31.133427874060125</v>
      </c>
      <c>
        <v>0</v>
      </c>
      <c>
        <v>0</v>
      </c>
      <c>
        <v>275.1288645751841</v>
      </c>
    </row>
    <row>
      <c>
        <v>2614601</v>
      </c>
      <c>
        <v>1</v>
      </c>
      <c>
        <is>
          <t>İZMİR</t>
        </is>
      </c>
      <c>
        <v>FOÇA</v>
      </c>
      <c>
        <is>
          <t>AG Fideri</t>
        </is>
      </c>
      <c>
        <v>BAĞARASI TR-3 35-23-M00172_B_91412623_91412623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20.07.2023 05:40:54</t>
        </is>
      </c>
      <c>
        <is>
          <t>20.07.2023 06:10:02</t>
        </is>
      </c>
      <c>
        <v>0.485555555</v>
      </c>
      <c>
        <v>0</v>
      </c>
      <c>
        <v>28</v>
      </c>
      <c>
        <v>0</v>
      </c>
      <c>
        <v>9</v>
      </c>
      <c>
        <v>0</v>
      </c>
      <c>
        <v>2</v>
      </c>
      <c>
        <v>0</v>
      </c>
      <c>
        <v>0</v>
      </c>
      <c>
        <v>0</v>
      </c>
      <c>
        <v>2.859228475078168</v>
      </c>
      <c>
        <v>0</v>
      </c>
      <c>
        <v>1.8458952534713169</v>
      </c>
      <c>
        <v>0</v>
      </c>
      <c>
        <v>0.2055895281327071</v>
      </c>
      <c>
        <v>0</v>
      </c>
      <c>
        <v>0</v>
      </c>
      <c>
        <v>4.910713256682191</v>
      </c>
    </row>
    <row>
      <c>
        <v>2614724</v>
      </c>
      <c>
        <v>1</v>
      </c>
      <c>
        <is>
          <t>İZMİR</t>
        </is>
      </c>
      <c>
        <v>BAYRAKLI</v>
      </c>
      <c>
        <is>
          <t>OG Fideri</t>
        </is>
      </c>
      <c>
        <v>K-3900 35-02-K03900_TRAFO-1 K03_2066240</v>
      </c>
      <c>
        <v>Şebeke Yenileme ve Kapasite Artışı Çalışması</v>
      </c>
      <c>
        <v>Dağıtım-OG</v>
      </c>
      <c>
        <v>Uzun</v>
      </c>
      <c>
        <v>Şebeke işletmecisi</v>
      </c>
      <c>
        <v>Bildirimli</v>
      </c>
      <c>
        <is>
          <t>20.07.2023 08:59:40</t>
        </is>
      </c>
      <c>
        <is>
          <t>20.07.2023 19:07:08</t>
        </is>
      </c>
      <c>
        <v>10.124444444</v>
      </c>
      <c>
        <v>0</v>
      </c>
      <c>
        <v>985</v>
      </c>
      <c>
        <v>0</v>
      </c>
      <c>
        <v>0</v>
      </c>
      <c>
        <v>0</v>
      </c>
      <c>
        <v>74</v>
      </c>
      <c>
        <v>0</v>
      </c>
      <c>
        <v>0</v>
      </c>
      <c>
        <v>0</v>
      </c>
      <c>
        <v>2845.658349100936</v>
      </c>
      <c>
        <v>0</v>
      </c>
      <c>
        <v>0</v>
      </c>
      <c>
        <v>0</v>
      </c>
      <c>
        <v>531.2111140785036</v>
      </c>
      <c>
        <v>0</v>
      </c>
      <c>
        <v>0</v>
      </c>
      <c>
        <v>3376.8694631794397</v>
      </c>
    </row>
    <row>
      <c>
        <v>2615265</v>
      </c>
      <c>
        <v>1</v>
      </c>
      <c>
        <is>
          <t>İZMİR</t>
        </is>
      </c>
      <c>
        <v>SEFERİHİSAR</v>
      </c>
      <c>
        <is>
          <t>AG Fideri</t>
        </is>
      </c>
      <c>
        <v>PAYAMLI M-21 35-25-M00171_D_56377712_56377712</v>
      </c>
      <c>
        <v>AG Klemens Arızası</v>
      </c>
      <c>
        <v>Dağıtım-AG</v>
      </c>
      <c>
        <v>Uzun</v>
      </c>
      <c>
        <v>Şebeke işletmecisi</v>
      </c>
      <c>
        <v>Bildirimsiz</v>
      </c>
      <c>
        <is>
          <t>20.07.2023 15:30:26</t>
        </is>
      </c>
      <c>
        <is>
          <t>20.07.2023 17:31:16</t>
        </is>
      </c>
      <c>
        <v>2.013888888</v>
      </c>
      <c>
        <v>0</v>
      </c>
      <c>
        <v>201</v>
      </c>
      <c>
        <v>0</v>
      </c>
      <c>
        <v>1</v>
      </c>
      <c>
        <v>0</v>
      </c>
      <c>
        <v>5</v>
      </c>
      <c>
        <v>0</v>
      </c>
      <c>
        <v>0</v>
      </c>
      <c>
        <v>0</v>
      </c>
      <c>
        <v>108.89831057159014</v>
      </c>
      <c>
        <v>0</v>
      </c>
      <c>
        <v>0</v>
      </c>
      <c>
        <v>0</v>
      </c>
      <c>
        <v>1.589234586052352</v>
      </c>
      <c>
        <v>0</v>
      </c>
      <c>
        <v>0</v>
      </c>
      <c>
        <v>110.4875451576425</v>
      </c>
    </row>
    <row>
      <c>
        <v>2614628</v>
      </c>
      <c>
        <v>2</v>
      </c>
      <c>
        <is>
          <t>İZMİR</t>
        </is>
      </c>
      <c>
        <v>TORBALI</v>
      </c>
      <c>
        <is>
          <t>OG Fideri</t>
        </is>
      </c>
      <c>
        <v>ÇAYBAŞI TR-1/1 35-26-M01189_ARSLANLAR TM GİRİŞ M01_65967129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20.07.2023 08:41:30</t>
        </is>
      </c>
      <c>
        <is>
          <t>20.07.2023 09:22:05</t>
        </is>
      </c>
      <c>
        <v>0.676388888</v>
      </c>
      <c>
        <v>0</v>
      </c>
      <c>
        <v>303</v>
      </c>
      <c>
        <v>0</v>
      </c>
      <c>
        <v>7</v>
      </c>
      <c>
        <v>0</v>
      </c>
      <c>
        <v>17</v>
      </c>
      <c>
        <v>0</v>
      </c>
      <c>
        <v>1</v>
      </c>
      <c>
        <v>0</v>
      </c>
      <c>
        <v>62.2951555014058</v>
      </c>
      <c>
        <v>0</v>
      </c>
      <c>
        <v>5.090667887959203</v>
      </c>
      <c>
        <v>0</v>
      </c>
      <c>
        <v>9.103275381658694</v>
      </c>
      <c>
        <v>0</v>
      </c>
      <c>
        <v>133.42390288467212</v>
      </c>
      <c>
        <v>209.9130016556958</v>
      </c>
    </row>
    <row>
      <c>
        <v>2615620</v>
      </c>
      <c>
        <v>1</v>
      </c>
      <c>
        <is>
          <t>İZMİR</t>
        </is>
      </c>
      <c>
        <v>TORBALI</v>
      </c>
      <c>
        <is>
          <t>AG Fideri</t>
        </is>
      </c>
      <c>
        <v>DM-4/12 35-26-M00834__56360880_56360880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20.07.2023 20:08:24</t>
        </is>
      </c>
      <c>
        <is>
          <t>20.07.2023 20:23:51</t>
        </is>
      </c>
      <c>
        <v>0.2575</v>
      </c>
      <c>
        <v>0</v>
      </c>
      <c>
        <v>36</v>
      </c>
      <c>
        <v>0</v>
      </c>
      <c>
        <v>0</v>
      </c>
      <c>
        <v>0</v>
      </c>
      <c>
        <v>16</v>
      </c>
      <c>
        <v>0</v>
      </c>
      <c>
        <v>0</v>
      </c>
      <c>
        <v>0</v>
      </c>
      <c>
        <v>2.2630212999123707</v>
      </c>
      <c>
        <v>0</v>
      </c>
      <c>
        <v>0</v>
      </c>
      <c>
        <v>0</v>
      </c>
      <c>
        <v>3.6213104743043805</v>
      </c>
      <c>
        <v>0</v>
      </c>
      <c>
        <v>0</v>
      </c>
      <c>
        <v>5.884331774216751</v>
      </c>
    </row>
    <row>
      <c>
        <v>2614581</v>
      </c>
      <c>
        <v>1</v>
      </c>
      <c>
        <is>
          <t>İZMİR</t>
        </is>
      </c>
      <c>
        <v>BUCA</v>
      </c>
      <c>
        <is>
          <t>OG Fideri</t>
        </is>
      </c>
      <c>
        <v>K-1104 35-03-K01104_K-1104 K01_41968457</v>
      </c>
      <c>
        <v>Manevra</v>
      </c>
      <c>
        <v>Dağıtım-OG</v>
      </c>
      <c>
        <v>Uzun</v>
      </c>
      <c>
        <v>Şebeke işletmecisi</v>
      </c>
      <c>
        <v>Bildirimli</v>
      </c>
      <c>
        <is>
          <t>20.07.2023 03:56:33</t>
        </is>
      </c>
      <c>
        <is>
          <t>20.07.2023 04:16:40</t>
        </is>
      </c>
      <c>
        <v>0.335277777</v>
      </c>
      <c>
        <v>0</v>
      </c>
      <c>
        <v>1988</v>
      </c>
      <c>
        <v>0</v>
      </c>
      <c>
        <v>0</v>
      </c>
      <c>
        <v>1</v>
      </c>
      <c>
        <v>128</v>
      </c>
      <c>
        <v>0</v>
      </c>
      <c>
        <v>0</v>
      </c>
      <c>
        <v>0</v>
      </c>
      <c>
        <v>116.92714828912148</v>
      </c>
      <c>
        <v>0</v>
      </c>
      <c>
        <v>0</v>
      </c>
      <c>
        <v>134.4751407806359</v>
      </c>
      <c>
        <v>24.30603924041902</v>
      </c>
      <c>
        <v>0</v>
      </c>
      <c>
        <v>0</v>
      </c>
      <c>
        <v>275.7083283101764</v>
      </c>
    </row>
    <row>
      <c>
        <v>2615763</v>
      </c>
      <c>
        <v>1</v>
      </c>
      <c>
        <is>
          <t>İZMİR</t>
        </is>
      </c>
      <c>
        <v>SELÇUK</v>
      </c>
      <c>
        <is>
          <t>AG Fideri</t>
        </is>
      </c>
      <c>
        <v>TR-9 35-13-L00009_E_56356985_56356985</v>
      </c>
      <c>
        <v>AG Tel Kopuğu</v>
      </c>
      <c>
        <v>Dağıtım-AG</v>
      </c>
      <c>
        <v>Uzun</v>
      </c>
      <c>
        <v>Şebeke işletmecisi</v>
      </c>
      <c>
        <v>Bildirimsiz</v>
      </c>
      <c>
        <is>
          <t>20.07.2023 21:53:36</t>
        </is>
      </c>
      <c>
        <is>
          <t>20.07.2023 23:03:42</t>
        </is>
      </c>
      <c>
        <v>1.168333333</v>
      </c>
      <c>
        <v>0</v>
      </c>
      <c>
        <v>94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28.965851149396187</v>
      </c>
      <c>
        <v>0</v>
      </c>
      <c>
        <v>0</v>
      </c>
      <c>
        <v>0</v>
      </c>
      <c>
        <v>0</v>
      </c>
      <c>
        <v>0</v>
      </c>
      <c>
        <v>0</v>
      </c>
      <c>
        <v>28.965851149396187</v>
      </c>
    </row>
    <row>
      <c>
        <v>2614787</v>
      </c>
      <c>
        <v>1</v>
      </c>
      <c>
        <is>
          <t>İZMİR</t>
        </is>
      </c>
      <c>
        <v>BERGAMA</v>
      </c>
      <c>
        <is>
          <t>DM</t>
        </is>
      </c>
      <c>
        <v>BÖLCEK DM 35-16-M00153_ÇINARLIKIRI M05_82962826</v>
      </c>
      <c>
        <v>Şebeke Yenileme ve Kapasite Artışı Çalışması</v>
      </c>
      <c>
        <v>Dağıtım-OG</v>
      </c>
      <c>
        <v>Uzun</v>
      </c>
      <c>
        <v>Şebeke işletmecisi</v>
      </c>
      <c>
        <v>Bildirimli</v>
      </c>
      <c>
        <is>
          <t>20.07.2023 09:57:48</t>
        </is>
      </c>
      <c>
        <is>
          <t>20.07.2023 11:35:37</t>
        </is>
      </c>
      <c>
        <v>1.630277777</v>
      </c>
      <c>
        <v>0</v>
      </c>
      <c>
        <v>0</v>
      </c>
      <c>
        <v>9</v>
      </c>
      <c>
        <v>7</v>
      </c>
      <c>
        <v>1</v>
      </c>
      <c>
        <v>0</v>
      </c>
      <c>
        <v>0</v>
      </c>
      <c>
        <v>0</v>
      </c>
      <c>
        <v>0</v>
      </c>
      <c>
        <v>0</v>
      </c>
      <c>
        <v>49.21616740645751</v>
      </c>
      <c>
        <v>39.45926650621289</v>
      </c>
      <c>
        <v>3.2237002419883334</v>
      </c>
      <c>
        <v>0</v>
      </c>
      <c>
        <v>0</v>
      </c>
      <c>
        <v>0</v>
      </c>
      <c>
        <v>91.89913415465874</v>
      </c>
    </row>
    <row>
      <c>
        <v>2615534</v>
      </c>
      <c>
        <v>1</v>
      </c>
      <c>
        <is>
          <t>İZMİR</t>
        </is>
      </c>
      <c>
        <v>BAYINDIR</v>
      </c>
      <c>
        <is>
          <t>AG Fideri</t>
        </is>
      </c>
      <c>
        <v>ÇIRPI TR-1/1 35-20-M00001_8786957_56383277_56383277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20.07.2023 19:00:04</t>
        </is>
      </c>
      <c>
        <is>
          <t>20.07.2023 19:53:57</t>
        </is>
      </c>
      <c>
        <v>0.898055555</v>
      </c>
      <c>
        <v>0</v>
      </c>
      <c>
        <v>35</v>
      </c>
      <c>
        <v>0</v>
      </c>
      <c>
        <v>1</v>
      </c>
      <c>
        <v>0</v>
      </c>
      <c>
        <v>2</v>
      </c>
      <c>
        <v>0</v>
      </c>
      <c>
        <v>0</v>
      </c>
      <c>
        <v>0</v>
      </c>
      <c>
        <v>8.4078502626096</v>
      </c>
      <c>
        <v>0</v>
      </c>
      <c>
        <v>0</v>
      </c>
      <c>
        <v>0</v>
      </c>
      <c>
        <v>2.6795294822953952</v>
      </c>
      <c>
        <v>0</v>
      </c>
      <c>
        <v>0</v>
      </c>
      <c>
        <v>11.087379744904995</v>
      </c>
    </row>
    <row>
      <c>
        <v>2614893</v>
      </c>
      <c>
        <v>1</v>
      </c>
      <c>
        <is>
          <t>İZMİR</t>
        </is>
      </c>
      <c>
        <v>MENDERES</v>
      </c>
      <c>
        <is>
          <t>DM</t>
        </is>
      </c>
      <c>
        <v>ÇİLE DM 35-22-M00086_AHMETBEYLİ M06_50064096</v>
      </c>
      <c>
        <v>Manevra</v>
      </c>
      <c>
        <v>Dağıtım-OG</v>
      </c>
      <c>
        <v>Uzun</v>
      </c>
      <c>
        <v>Şebeke işletmecisi</v>
      </c>
      <c>
        <v>Bildirimsiz</v>
      </c>
      <c>
        <is>
          <t>20.07.2023 11:21:14</t>
        </is>
      </c>
      <c>
        <is>
          <t>20.07.2023 11:37:28</t>
        </is>
      </c>
      <c>
        <v>0.270555555</v>
      </c>
      <c>
        <v>4</v>
      </c>
      <c>
        <v>875</v>
      </c>
      <c>
        <v>3</v>
      </c>
      <c>
        <v>149</v>
      </c>
      <c>
        <v>5</v>
      </c>
      <c>
        <v>131</v>
      </c>
      <c>
        <v>0</v>
      </c>
      <c>
        <v>0</v>
      </c>
      <c>
        <v>5.377013382428848</v>
      </c>
      <c>
        <v>52.52102679250008</v>
      </c>
      <c>
        <v>2.256895861230989</v>
      </c>
      <c>
        <v>21.646752003343146</v>
      </c>
      <c>
        <v>12.506581995713365</v>
      </c>
      <c>
        <v>68.51017802431853</v>
      </c>
      <c>
        <v>0</v>
      </c>
      <c>
        <v>0</v>
      </c>
      <c>
        <v>162.81844805953494</v>
      </c>
    </row>
    <row>
      <c>
        <v>2615031</v>
      </c>
      <c>
        <v>2</v>
      </c>
      <c>
        <is>
          <t>İZMİR</t>
        </is>
      </c>
      <c>
        <v>ÇEŞME</v>
      </c>
      <c>
        <is>
          <t>KÖK</t>
        </is>
      </c>
      <c>
        <v>KAREL KÖK 35-18-L00528_ L02_72061186</v>
      </c>
      <c>
        <v>OG Ayırıcı Arızası</v>
      </c>
      <c>
        <v>Dağıtım-OG</v>
      </c>
      <c>
        <v>Uzun</v>
      </c>
      <c>
        <v>Şebeke işletmecisi</v>
      </c>
      <c>
        <v>Bildirimsiz</v>
      </c>
      <c>
        <is>
          <t>20.07.2023 14:32:17</t>
        </is>
      </c>
      <c>
        <is>
          <t>20.07.2023 14:59:00</t>
        </is>
      </c>
      <c>
        <v>0.445277777</v>
      </c>
      <c>
        <v>0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373.19065272754676</v>
      </c>
      <c>
        <v>0</v>
      </c>
      <c>
        <v>0</v>
      </c>
      <c>
        <v>0</v>
      </c>
      <c>
        <v>373.19065272754676</v>
      </c>
    </row>
    <row>
      <c>
        <v>2614744</v>
      </c>
      <c>
        <v>1</v>
      </c>
      <c>
        <is>
          <t>MANİSA</t>
        </is>
      </c>
      <c>
        <v>KÖPRÜBAŞI</v>
      </c>
      <c>
        <is>
          <t>OG Fideri</t>
        </is>
      </c>
      <c>
        <v>UĞURLU KÖK 45-86-M00045_HatBaşıAyırıcı_53138867 M02_53138867</v>
      </c>
      <c>
        <v>Şebeke Bakım Çalışması</v>
      </c>
      <c>
        <v>Dağıtım-OG</v>
      </c>
      <c>
        <v>Uzun</v>
      </c>
      <c>
        <v>Şebeke işletmecisi</v>
      </c>
      <c>
        <v>Bildirimli</v>
      </c>
      <c>
        <is>
          <t>20.07.2023 09:22:26</t>
        </is>
      </c>
      <c>
        <is>
          <t>20.07.2023 11:16:54</t>
        </is>
      </c>
      <c>
        <v>1.907777777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5.605111194106667</v>
      </c>
      <c>
        <v>0</v>
      </c>
      <c>
        <v>0</v>
      </c>
      <c>
        <v>0</v>
      </c>
      <c>
        <v>0</v>
      </c>
      <c>
        <v>0</v>
      </c>
      <c>
        <v>5.605111194106667</v>
      </c>
    </row>
    <row>
      <c>
        <v>2614644</v>
      </c>
      <c>
        <v>1</v>
      </c>
      <c>
        <is>
          <t>İZMİR</t>
        </is>
      </c>
      <c>
        <v>TORBALI</v>
      </c>
      <c>
        <is>
          <t>OG Fideri</t>
        </is>
      </c>
      <c>
        <v>DEMİRCİ KÖK 35-26-M00779_HatBaşıAyırıcı_79460419 M06_79460419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20.07.2023 07:22:14</t>
        </is>
      </c>
      <c>
        <is>
          <t>20.07.2023 07:53:09</t>
        </is>
      </c>
      <c>
        <v>0.515277777</v>
      </c>
      <c>
        <v>7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2.073939733262938</v>
      </c>
      <c>
        <v>0</v>
      </c>
      <c>
        <v>12.141892506583645</v>
      </c>
      <c>
        <v>0</v>
      </c>
      <c>
        <v>0</v>
      </c>
      <c>
        <v>0</v>
      </c>
      <c>
        <v>0</v>
      </c>
      <c>
        <v>0</v>
      </c>
      <c>
        <v>14.215832239846582</v>
      </c>
    </row>
    <row>
      <c>
        <v>2615706</v>
      </c>
      <c>
        <v>1</v>
      </c>
      <c>
        <is>
          <t>MANİSA</t>
        </is>
      </c>
      <c>
        <v>TURGUTLU</v>
      </c>
      <c>
        <is>
          <t>Saha Dağıtım Kutusu (SDK)</t>
        </is>
      </c>
      <c>
        <v>TR-2/99 45-83-M00779_C C02_65633881</v>
      </c>
      <c>
        <v>AG Box / Sdk Giriş Sigorta Atığı</v>
      </c>
      <c>
        <v>Dağıtım-AG</v>
      </c>
      <c>
        <v>Uzun</v>
      </c>
      <c>
        <v>Şebeke işletmecisi</v>
      </c>
      <c>
        <v>Bildirimsiz</v>
      </c>
      <c>
        <is>
          <t>20.07.2023 20:52:25</t>
        </is>
      </c>
      <c>
        <is>
          <t>20.07.2023 22:47:02</t>
        </is>
      </c>
      <c>
        <v>1.910277777</v>
      </c>
      <c>
        <v>0</v>
      </c>
      <c>
        <v>94</v>
      </c>
      <c>
        <v>0</v>
      </c>
      <c>
        <v>0</v>
      </c>
      <c>
        <v>0</v>
      </c>
      <c>
        <v>24</v>
      </c>
      <c>
        <v>0</v>
      </c>
      <c>
        <v>0</v>
      </c>
      <c>
        <v>0</v>
      </c>
      <c>
        <v>40.2756207928581</v>
      </c>
      <c>
        <v>0</v>
      </c>
      <c>
        <v>0</v>
      </c>
      <c>
        <v>0</v>
      </c>
      <c>
        <v>73.87694679577803</v>
      </c>
      <c>
        <v>0</v>
      </c>
      <c>
        <v>0</v>
      </c>
      <c>
        <v>114.15256758863612</v>
      </c>
    </row>
    <row>
      <c>
        <v>2614664</v>
      </c>
      <c>
        <v>1</v>
      </c>
      <c>
        <is>
          <t>İZMİR</t>
        </is>
      </c>
      <c>
        <v>KINIK</v>
      </c>
      <c>
        <is>
          <t>OG Fideri</t>
        </is>
      </c>
      <c>
        <v>KINIK ORGANİZE DM 35-24-M00208_HatBaşıAyırıcı_72291214 M13_72291214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20.07.2023 07:59:19</t>
        </is>
      </c>
      <c>
        <is>
          <t>20.07.2023 08:54:47</t>
        </is>
      </c>
      <c>
        <v>0.924444444</v>
      </c>
      <c>
        <v>1</v>
      </c>
      <c>
        <v>820</v>
      </c>
      <c>
        <v>1</v>
      </c>
      <c>
        <v>13</v>
      </c>
      <c>
        <v>2</v>
      </c>
      <c>
        <v>61</v>
      </c>
      <c>
        <v>0</v>
      </c>
      <c>
        <v>0</v>
      </c>
      <c>
        <v>0.43000236529879926</v>
      </c>
      <c>
        <v>81.34825344963942</v>
      </c>
      <c>
        <v>1.752442234583138</v>
      </c>
      <c>
        <v>39.53770909907051</v>
      </c>
      <c>
        <v>17.421015832509394</v>
      </c>
      <c>
        <v>29.06178393772906</v>
      </c>
      <c>
        <v>0</v>
      </c>
      <c>
        <v>0</v>
      </c>
      <c>
        <v>169.5512069188303</v>
      </c>
    </row>
    <row>
      <c>
        <v>2615683</v>
      </c>
      <c>
        <v>1</v>
      </c>
      <c>
        <is>
          <t>İZMİR</t>
        </is>
      </c>
      <c>
        <v>KİRAZ</v>
      </c>
      <c>
        <is>
          <t>AG Fideri</t>
        </is>
      </c>
      <c>
        <v>YENİKÖY İSMAİL AFACAN SULAMA GRUBU 35-31-L00185_C_91212285_91212285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20.07.2023 20:47:37</t>
        </is>
      </c>
      <c>
        <is>
          <t>21.07.2023 02:10:02</t>
        </is>
      </c>
      <c>
        <v>5.373611111</v>
      </c>
      <c>
        <v>0</v>
      </c>
      <c>
        <v>0</v>
      </c>
      <c>
        <v>0</v>
      </c>
      <c>
        <v>9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311.2036427386557</v>
      </c>
      <c>
        <v>0</v>
      </c>
      <c>
        <v>0</v>
      </c>
      <c>
        <v>0</v>
      </c>
      <c>
        <v>0</v>
      </c>
      <c>
        <v>311.2036427386557</v>
      </c>
    </row>
    <row>
      <c>
        <v>2614873</v>
      </c>
      <c>
        <v>1</v>
      </c>
      <c>
        <is>
          <t>İZMİR</t>
        </is>
      </c>
      <c>
        <v>MENDERES</v>
      </c>
      <c>
        <is>
          <t>OG Fideri</t>
        </is>
      </c>
      <c>
        <v>AHMETBEYLİ M-5 35-22-M00243_DIREK TIPI TRAFO HUCRESI H01_2125285</v>
      </c>
      <c>
        <v>OG Kademe Ayarı</v>
      </c>
      <c>
        <v>Dağıtım-OG</v>
      </c>
      <c>
        <v>Uzun</v>
      </c>
      <c>
        <v>Şebeke işletmecisi</v>
      </c>
      <c>
        <v>Bildirimsiz</v>
      </c>
      <c>
        <is>
          <t>20.07.2023 10:45:24</t>
        </is>
      </c>
      <c>
        <is>
          <t>20.07.2023 10:51:38</t>
        </is>
      </c>
      <c>
        <v>0.103888888</v>
      </c>
      <c>
        <v>0</v>
      </c>
      <c>
        <v>182</v>
      </c>
      <c>
        <v>0</v>
      </c>
      <c>
        <v>25</v>
      </c>
      <c>
        <v>0</v>
      </c>
      <c>
        <v>36</v>
      </c>
      <c>
        <v>0</v>
      </c>
      <c>
        <v>0</v>
      </c>
      <c>
        <v>0</v>
      </c>
      <c>
        <v>4.1417504948951125</v>
      </c>
      <c>
        <v>0</v>
      </c>
      <c>
        <v>0.5890097312884455</v>
      </c>
      <c>
        <v>0</v>
      </c>
      <c>
        <v>3.7825672401118227</v>
      </c>
      <c>
        <v>0</v>
      </c>
      <c>
        <v>0</v>
      </c>
      <c>
        <v>8.513327466295381</v>
      </c>
    </row>
    <row>
      <c>
        <v>2614681</v>
      </c>
      <c>
        <v>1</v>
      </c>
      <c>
        <is>
          <t>MANİSA</t>
        </is>
      </c>
      <c>
        <v>SOMA</v>
      </c>
      <c>
        <is>
          <t>DM</t>
        </is>
      </c>
      <c>
        <v>SOMA A SANTRALİ İM/DM 45-82-A00001_SAVAŞTEPE 15.8 L14_2324960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20.07.2023 08:33:40</t>
        </is>
      </c>
      <c>
        <is>
          <t>20.07.2023 09:28:38</t>
        </is>
      </c>
      <c>
        <v>0.916111111</v>
      </c>
      <c>
        <v>16</v>
      </c>
      <c>
        <v>865</v>
      </c>
      <c>
        <v>73</v>
      </c>
      <c>
        <v>41</v>
      </c>
      <c>
        <v>16</v>
      </c>
      <c>
        <v>50</v>
      </c>
      <c>
        <v>0</v>
      </c>
      <c>
        <v>1</v>
      </c>
      <c>
        <v>3.8178985333251236</v>
      </c>
      <c>
        <v>90.5068254176387</v>
      </c>
      <c>
        <v>75.8758172532607</v>
      </c>
      <c>
        <v>28.11343688488591</v>
      </c>
      <c>
        <v>50.2647536214663</v>
      </c>
      <c>
        <v>26.880671240342153</v>
      </c>
      <c>
        <v>0</v>
      </c>
      <c>
        <v>6.615834981837245</v>
      </c>
      <c>
        <v>282.0752379327561</v>
      </c>
    </row>
    <row>
      <c>
        <v>2614804</v>
      </c>
      <c>
        <v>1</v>
      </c>
      <c>
        <is>
          <t>İZMİR</t>
        </is>
      </c>
      <c>
        <v>KARABAĞLAR</v>
      </c>
      <c>
        <is>
          <t>AG Fideri</t>
        </is>
      </c>
      <c>
        <v>K-77 35-01-K00077_A_56376423_56376423</v>
      </c>
      <c>
        <v>AG Hatta Ağaç Kesimi</v>
      </c>
      <c>
        <v>Dağıtım-AG</v>
      </c>
      <c>
        <v>Uzun</v>
      </c>
      <c>
        <v>Şebeke işletmecisi</v>
      </c>
      <c>
        <v>Bildirimsiz</v>
      </c>
      <c>
        <is>
          <t>20.07.2023 10:08:45</t>
        </is>
      </c>
      <c>
        <is>
          <t>20.07.2023 11:18:45</t>
        </is>
      </c>
      <c>
        <v>1.166666666</v>
      </c>
      <c>
        <v>0</v>
      </c>
      <c>
        <v>2</v>
      </c>
      <c>
        <v>0</v>
      </c>
      <c>
        <v>0</v>
      </c>
      <c>
        <v>0</v>
      </c>
      <c>
        <v>16</v>
      </c>
      <c>
        <v>0</v>
      </c>
      <c>
        <v>0</v>
      </c>
      <c>
        <v>0</v>
      </c>
      <c>
        <v>0.9629008395345916</v>
      </c>
      <c>
        <v>0</v>
      </c>
      <c>
        <v>0</v>
      </c>
      <c>
        <v>0</v>
      </c>
      <c>
        <v>64.19342587036145</v>
      </c>
      <c>
        <v>0</v>
      </c>
      <c>
        <v>0</v>
      </c>
      <c>
        <v>65.15632670989605</v>
      </c>
    </row>
    <row>
      <c>
        <v>2615451</v>
      </c>
      <c>
        <v>1</v>
      </c>
      <c>
        <is>
          <t>MANİSA</t>
        </is>
      </c>
      <c>
        <v>SARUHANLI</v>
      </c>
      <c>
        <is>
          <t>KÖK</t>
        </is>
      </c>
      <c>
        <v>KOLDERE KÖK 45-80-M00051_GÜMÜLCELİ M011_73403320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20.07.2023 18:09:02</t>
        </is>
      </c>
      <c>
        <is>
          <t>20.07.2023 18:53:27</t>
        </is>
      </c>
      <c>
        <v>0.740277777</v>
      </c>
      <c>
        <v>1</v>
      </c>
      <c>
        <v>956</v>
      </c>
      <c>
        <v>37</v>
      </c>
      <c>
        <v>65</v>
      </c>
      <c>
        <v>5</v>
      </c>
      <c>
        <v>70</v>
      </c>
      <c>
        <v>1</v>
      </c>
      <c>
        <v>1</v>
      </c>
      <c>
        <v>0.19607179478611114</v>
      </c>
      <c>
        <v>160.51542926406975</v>
      </c>
      <c>
        <v>148.1196739833699</v>
      </c>
      <c>
        <v>162.96939609017852</v>
      </c>
      <c>
        <v>7.73254833838858</v>
      </c>
      <c>
        <v>42.56647313357641</v>
      </c>
      <c>
        <v>11.160968469440517</v>
      </c>
      <c>
        <v>62.922503947224996</v>
      </c>
      <c>
        <v>596.1830650210347</v>
      </c>
    </row>
    <row>
      <c>
        <v>2615368</v>
      </c>
      <c>
        <v>1</v>
      </c>
      <c>
        <is>
          <t>MANİSA</t>
        </is>
      </c>
      <c>
        <v>YUNUSEMRE</v>
      </c>
      <c>
        <is>
          <t>KÖK</t>
        </is>
      </c>
      <c>
        <v>MURADİYE DM-11/4 KÖK 45-71-M00846_IMPERIAL DEPO / H.HÜSEYİN GÖRGÜLÜ M04_72090409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20.07.2023 17:03:03</t>
        </is>
      </c>
      <c>
        <is>
          <t>20.07.2023 21:52:05</t>
        </is>
      </c>
      <c>
        <v>4.817222222</v>
      </c>
      <c>
        <v>0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112.91846320853794</v>
      </c>
      <c>
        <v>0</v>
      </c>
      <c>
        <v>0</v>
      </c>
      <c>
        <v>0</v>
      </c>
      <c>
        <v>112.91846320853794</v>
      </c>
    </row>
    <row>
      <c>
        <v>2614727</v>
      </c>
      <c>
        <v>1</v>
      </c>
      <c>
        <is>
          <t>İZMİR</t>
        </is>
      </c>
      <c>
        <v>BERGAMA</v>
      </c>
      <c>
        <is>
          <t>AG Fideri</t>
        </is>
      </c>
      <c>
        <v>TR-153 (DM-2/43) 35-16-L00153_B_65513471_65513471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20.07.2023 08:43:21</t>
        </is>
      </c>
      <c>
        <is>
          <t>20.07.2023 10:14:33</t>
        </is>
      </c>
      <c>
        <v>1.52</v>
      </c>
      <c>
        <v>0</v>
      </c>
      <c>
        <v>75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19.629830797514174</v>
      </c>
      <c>
        <v>0</v>
      </c>
      <c>
        <v>0</v>
      </c>
      <c>
        <v>0</v>
      </c>
      <c>
        <v>2.830898362355</v>
      </c>
      <c>
        <v>0</v>
      </c>
      <c>
        <v>0</v>
      </c>
      <c>
        <v>22.460729159869175</v>
      </c>
    </row>
    <row>
      <c>
        <v>2614624</v>
      </c>
      <c>
        <v>1</v>
      </c>
      <c>
        <is>
          <t>İZMİR</t>
        </is>
      </c>
      <c>
        <v>BAYINDIR</v>
      </c>
      <c>
        <is>
          <t>Dağıtım Transformatörü</t>
        </is>
      </c>
      <c>
        <v>SEZENER EMRAN SULAMA GRUBU 35-29-M00215_35-29-M00215_2370510</v>
      </c>
      <c>
        <v>Hırsızlık</v>
      </c>
      <c>
        <v>Dağıtım-AG</v>
      </c>
      <c>
        <v>Uzun</v>
      </c>
      <c>
        <v>Dışsal</v>
      </c>
      <c>
        <v>Bildirimsiz</v>
      </c>
      <c>
        <is>
          <t>20.07.2023 07:00:12</t>
        </is>
      </c>
      <c>
        <is>
          <t>20.07.2023 14:36:36</t>
        </is>
      </c>
      <c>
        <v>7.606666666</v>
      </c>
      <c>
        <v>0</v>
      </c>
      <c>
        <v>0</v>
      </c>
      <c>
        <v>0</v>
      </c>
      <c>
        <v>14</v>
      </c>
      <c>
        <v>0</v>
      </c>
      <c>
        <v>7</v>
      </c>
      <c>
        <v>0</v>
      </c>
      <c>
        <v>0</v>
      </c>
      <c>
        <v>0</v>
      </c>
      <c>
        <v>0</v>
      </c>
      <c>
        <v>0</v>
      </c>
      <c>
        <v>471.692451119956</v>
      </c>
      <c>
        <v>0</v>
      </c>
      <c>
        <v>127.7963052493251</v>
      </c>
      <c>
        <v>0</v>
      </c>
      <c>
        <v>0</v>
      </c>
      <c>
        <v>599.4887563692811</v>
      </c>
    </row>
    <row>
      <c>
        <v>2614618</v>
      </c>
      <c>
        <v>1</v>
      </c>
      <c>
        <is>
          <t>İZMİR</t>
        </is>
      </c>
      <c>
        <v>SEFERİHİSAR</v>
      </c>
      <c>
        <is>
          <t>DM</t>
        </is>
      </c>
      <c>
        <v>TEPECİK KÖPRÜ DM 35-14-M00332_TAŞKENT DM-2 (DOĞANBEY-2 477 H.H. SAĞ DEVRE) M07_49833818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20.07.2023 06:35:31</t>
        </is>
      </c>
      <c>
        <is>
          <t>20.07.2023 06:47:05</t>
        </is>
      </c>
      <c>
        <v>0.192777777</v>
      </c>
      <c>
        <v>0</v>
      </c>
      <c>
        <v>98</v>
      </c>
      <c>
        <v>7</v>
      </c>
      <c>
        <v>19</v>
      </c>
      <c>
        <v>5</v>
      </c>
      <c>
        <v>7</v>
      </c>
      <c>
        <v>2</v>
      </c>
      <c>
        <v>0</v>
      </c>
      <c>
        <v>0</v>
      </c>
      <c>
        <v>3.6605864042160903</v>
      </c>
      <c>
        <v>10.599811041485282</v>
      </c>
      <c>
        <v>0.6630638657782969</v>
      </c>
      <c>
        <v>6.87274529873364</v>
      </c>
      <c>
        <v>1.4024369849602891</v>
      </c>
      <c>
        <v>10.775329883134981</v>
      </c>
      <c>
        <v>0</v>
      </c>
      <c>
        <v>33.97397347830858</v>
      </c>
    </row>
    <row>
      <c>
        <v>2615268</v>
      </c>
      <c>
        <v>1</v>
      </c>
      <c>
        <is>
          <t>İZMİR</t>
        </is>
      </c>
      <c>
        <v>ÇEŞME</v>
      </c>
      <c>
        <is>
          <t>DM</t>
        </is>
      </c>
      <c>
        <v>ÇEŞME İM 35-18-A00001_OVACIK L08_2053078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20.07.2023 15:36:59</t>
        </is>
      </c>
      <c>
        <is>
          <t>20.07.2023 15:42:08</t>
        </is>
      </c>
      <c>
        <v>0.085833333</v>
      </c>
      <c>
        <v>92</v>
      </c>
      <c>
        <v>4763</v>
      </c>
      <c>
        <v>1</v>
      </c>
      <c>
        <v>234</v>
      </c>
      <c>
        <v>8</v>
      </c>
      <c>
        <v>515</v>
      </c>
      <c>
        <v>1</v>
      </c>
      <c>
        <v>0</v>
      </c>
      <c>
        <v>5.994440540443201</v>
      </c>
      <c>
        <v>132.89384594957667</v>
      </c>
      <c>
        <v>0.14334820816008448</v>
      </c>
      <c>
        <v>12.425809551561056</v>
      </c>
      <c>
        <v>44.12133052095376</v>
      </c>
      <c>
        <v>100.06535848258169</v>
      </c>
      <c>
        <v>0.43113875737640167</v>
      </c>
      <c>
        <v>0</v>
      </c>
      <c>
        <v>296.0752720106529</v>
      </c>
    </row>
    <row>
      <c>
        <v>2614721</v>
      </c>
      <c>
        <v>1</v>
      </c>
      <c>
        <is>
          <t>İZMİR</t>
        </is>
      </c>
      <c>
        <v>ALİAĞA</v>
      </c>
      <c>
        <is>
          <t>TM Fideri</t>
        </is>
      </c>
      <c>
        <v>ALMAK TM 35-17-A00003_YENİFOÇA-2 M28_2307152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20.07.2023 08:27:25</t>
        </is>
      </c>
      <c>
        <is>
          <t>20.07.2023 09:57:17</t>
        </is>
      </c>
      <c>
        <v>1.497777777</v>
      </c>
      <c>
        <v>8</v>
      </c>
      <c>
        <v>784</v>
      </c>
      <c>
        <v>0</v>
      </c>
      <c>
        <v>16</v>
      </c>
      <c>
        <v>14</v>
      </c>
      <c>
        <v>86</v>
      </c>
      <c>
        <v>1</v>
      </c>
      <c>
        <v>0</v>
      </c>
      <c>
        <v>21.248461046877676</v>
      </c>
      <c>
        <v>255.41626554474811</v>
      </c>
      <c>
        <v>0</v>
      </c>
      <c>
        <v>8.729046120148668</v>
      </c>
      <c>
        <v>218.62190068171353</v>
      </c>
      <c>
        <v>118.51122760191316</v>
      </c>
      <c>
        <v>210.11849224615165</v>
      </c>
      <c>
        <v>0</v>
      </c>
      <c>
        <v>832.6453932415527</v>
      </c>
    </row>
    <row>
      <c>
        <v>2614770</v>
      </c>
      <c>
        <v>1</v>
      </c>
      <c>
        <is>
          <t>İZMİR</t>
        </is>
      </c>
      <c>
        <v>ÇEŞME</v>
      </c>
      <c>
        <is>
          <t>AG Fideri</t>
        </is>
      </c>
      <c>
        <v>L-330 DENİZKIZI-1 35-18-L00330_9746479_56358146_56358146</v>
      </c>
      <c>
        <v>Şebeke Yenileme ve Kapasite Artışı Çalışması</v>
      </c>
      <c>
        <v>Dağıtım-AG</v>
      </c>
      <c>
        <v>Uzun</v>
      </c>
      <c>
        <v>Şebeke işletmecisi</v>
      </c>
      <c>
        <v>Bildirimli</v>
      </c>
      <c>
        <is>
          <t>20.07.2023 09:46:51</t>
        </is>
      </c>
      <c>
        <is>
          <t>20.07.2023 15:44:00</t>
        </is>
      </c>
      <c>
        <v>5.9525</v>
      </c>
      <c>
        <v>0</v>
      </c>
      <c>
        <v>15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15.904619162109833</v>
      </c>
      <c>
        <v>0</v>
      </c>
      <c>
        <v>0</v>
      </c>
      <c>
        <v>0</v>
      </c>
      <c>
        <v>0</v>
      </c>
      <c>
        <v>0</v>
      </c>
      <c>
        <v>0</v>
      </c>
      <c>
        <v>15.904619162109833</v>
      </c>
    </row>
    <row>
      <c>
        <v>2615743</v>
      </c>
      <c>
        <v>1</v>
      </c>
      <c>
        <is>
          <t>İZMİR</t>
        </is>
      </c>
      <c>
        <v>BAYRAKLI</v>
      </c>
      <c>
        <is>
          <t>AG Fideri</t>
        </is>
      </c>
      <c>
        <v>M-3473(YATIRIM REZERVE) 35-02-M03473_A_56359957_56359957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20.07.2023 21:28:09</t>
        </is>
      </c>
      <c>
        <is>
          <t>20.07.2023 22:49:18</t>
        </is>
      </c>
      <c>
        <v>1.3525</v>
      </c>
      <c>
        <v>0</v>
      </c>
      <c>
        <v>132</v>
      </c>
      <c>
        <v>0</v>
      </c>
      <c>
        <v>0</v>
      </c>
      <c>
        <v>0</v>
      </c>
      <c>
        <v>6</v>
      </c>
      <c>
        <v>0</v>
      </c>
      <c>
        <v>0</v>
      </c>
      <c>
        <v>0</v>
      </c>
      <c>
        <v>53.30209304244001</v>
      </c>
      <c>
        <v>0</v>
      </c>
      <c>
        <v>0</v>
      </c>
      <c>
        <v>0</v>
      </c>
      <c>
        <v>3.2674456770738565</v>
      </c>
      <c>
        <v>0</v>
      </c>
      <c>
        <v>0</v>
      </c>
      <c>
        <v>56.56953871951387</v>
      </c>
    </row>
    <row>
      <c>
        <v>2615574</v>
      </c>
      <c>
        <v>1</v>
      </c>
      <c>
        <is>
          <t>İZMİR</t>
        </is>
      </c>
      <c>
        <v>BAYRAKLI</v>
      </c>
      <c>
        <is>
          <t>OG Fideri</t>
        </is>
      </c>
      <c>
        <v>M-3470(YATIRIM REZERVE) 35-02-M03470_ M01_88370895</v>
      </c>
      <c>
        <v>Üçüncü Şahısların Vermiş Olduğu Hasarlar</v>
      </c>
      <c>
        <v>Dağıtım-OG</v>
      </c>
      <c>
        <v>Uzun</v>
      </c>
      <c>
        <v>Dışsal</v>
      </c>
      <c>
        <v>Bildirimsiz</v>
      </c>
      <c>
        <is>
          <t>20.07.2023 19:49:04</t>
        </is>
      </c>
      <c>
        <is>
          <t>20.07.2023 23:37:09</t>
        </is>
      </c>
      <c>
        <v>3.801388888</v>
      </c>
      <c>
        <v>0</v>
      </c>
      <c>
        <v>2427</v>
      </c>
      <c>
        <v>0</v>
      </c>
      <c>
        <v>0</v>
      </c>
      <c>
        <v>0</v>
      </c>
      <c>
        <v>299</v>
      </c>
      <c>
        <v>0</v>
      </c>
      <c>
        <v>0</v>
      </c>
      <c>
        <v>0</v>
      </c>
      <c>
        <v>2937.4966574399405</v>
      </c>
      <c>
        <v>0</v>
      </c>
      <c>
        <v>0</v>
      </c>
      <c>
        <v>0</v>
      </c>
      <c>
        <v>1212.473527836072</v>
      </c>
      <c>
        <v>0</v>
      </c>
      <c>
        <v>0</v>
      </c>
      <c>
        <v>4149.970185276013</v>
      </c>
    </row>
    <row>
      <c>
        <v>2614578</v>
      </c>
      <c>
        <v>1</v>
      </c>
      <c>
        <is>
          <t>İZMİR</t>
        </is>
      </c>
      <c>
        <v>MENDERES</v>
      </c>
      <c>
        <is>
          <t>OG Fideri</t>
        </is>
      </c>
      <c>
        <v>M-33 CUMHURİYET 35-25-M00102_DIREK TIPI TRAFO HUCRESI H01_2126963</v>
      </c>
      <c>
        <v>OG Kademe Ayarı</v>
      </c>
      <c>
        <v>Dağıtım-OG</v>
      </c>
      <c>
        <v>Kısa</v>
      </c>
      <c>
        <v>Şebeke işletmecisi</v>
      </c>
      <c>
        <v>Bildirimsiz</v>
      </c>
      <c>
        <is>
          <t>20.07.2023 03:10:00</t>
        </is>
      </c>
      <c>
        <is>
          <t>20.07.2023 03:12:44</t>
        </is>
      </c>
      <c>
        <v>0.045555555</v>
      </c>
      <c>
        <v>0</v>
      </c>
      <c>
        <v>61</v>
      </c>
      <c>
        <v>0</v>
      </c>
      <c>
        <v>10</v>
      </c>
      <c>
        <v>0</v>
      </c>
      <c>
        <v>5</v>
      </c>
      <c>
        <v>0</v>
      </c>
      <c>
        <v>0</v>
      </c>
      <c>
        <v>0</v>
      </c>
      <c>
        <v>0.6004605281877714</v>
      </c>
      <c>
        <v>0</v>
      </c>
      <c>
        <v>0.22755463325825898</v>
      </c>
      <c>
        <v>0</v>
      </c>
      <c>
        <v>0.757107648013122</v>
      </c>
      <c>
        <v>0</v>
      </c>
      <c>
        <v>0</v>
      </c>
      <c>
        <v>1.5851228094591523</v>
      </c>
    </row>
    <row>
      <c>
        <v>2615809</v>
      </c>
      <c>
        <v>1</v>
      </c>
      <c>
        <is>
          <t>MANİSA</t>
        </is>
      </c>
      <c>
        <v>SALİHLİ</v>
      </c>
      <c>
        <is>
          <t>AG Fideri</t>
        </is>
      </c>
      <c>
        <v>YILMAZ TR-29 45-78-M00189_B_91015937_91015937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20.07.2023 23:10:46</t>
        </is>
      </c>
      <c>
        <is>
          <t>20.07.2023 23:55:51</t>
        </is>
      </c>
      <c>
        <v>0.751388888</v>
      </c>
      <c>
        <v>0</v>
      </c>
      <c>
        <v>9</v>
      </c>
      <c>
        <v>0</v>
      </c>
      <c>
        <v>4</v>
      </c>
      <c>
        <v>0</v>
      </c>
      <c>
        <v>5</v>
      </c>
      <c>
        <v>0</v>
      </c>
      <c>
        <v>0</v>
      </c>
      <c>
        <v>0</v>
      </c>
      <c>
        <v>1.3529982262632918</v>
      </c>
      <c>
        <v>0</v>
      </c>
      <c>
        <v>0.4115975535865164</v>
      </c>
      <c>
        <v>0</v>
      </c>
      <c>
        <v>1.8608352143559355</v>
      </c>
      <c>
        <v>0</v>
      </c>
      <c>
        <v>0</v>
      </c>
      <c>
        <v>3.6254309942057437</v>
      </c>
    </row>
    <row>
      <c>
        <v>2615076</v>
      </c>
      <c>
        <v>1</v>
      </c>
      <c>
        <is>
          <t>MANİSA</t>
        </is>
      </c>
      <c>
        <v>TURGUTLU</v>
      </c>
      <c>
        <is>
          <t>Dağıtım Transformatörü</t>
        </is>
      </c>
      <c>
        <v>TR-2/28 45-83-L00028_45-83-L00028_2371445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20.07.2023 13:20:16</t>
        </is>
      </c>
      <c>
        <is>
          <t>20.07.2023 15:39:03</t>
        </is>
      </c>
      <c>
        <v>2.313055555</v>
      </c>
      <c>
        <v>0</v>
      </c>
      <c>
        <v>1</v>
      </c>
      <c>
        <v>0</v>
      </c>
      <c>
        <v>2</v>
      </c>
      <c>
        <v>0</v>
      </c>
      <c>
        <v>2</v>
      </c>
      <c>
        <v>0</v>
      </c>
      <c>
        <v>0</v>
      </c>
      <c>
        <v>0</v>
      </c>
      <c>
        <v>0.5570085199624042</v>
      </c>
      <c>
        <v>0</v>
      </c>
      <c>
        <v>2.0833306053352167</v>
      </c>
      <c>
        <v>0</v>
      </c>
      <c>
        <v>9.699295302140886</v>
      </c>
      <c>
        <v>0</v>
      </c>
      <c>
        <v>0</v>
      </c>
      <c>
        <v>12.339634427438508</v>
      </c>
    </row>
    <row>
      <c>
        <v>2615225</v>
      </c>
      <c>
        <v>1</v>
      </c>
      <c>
        <is>
          <t>MANİSA</t>
        </is>
      </c>
      <c>
        <v>AKHİSAR</v>
      </c>
      <c>
        <is>
          <t>DM</t>
        </is>
      </c>
      <c>
        <v>DAĞDERE DM 45-72-M00097_KARAGÖZLER M08_2106076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20.07.2023 15:07:17</t>
        </is>
      </c>
      <c>
        <is>
          <t>20.07.2023 15:16:56</t>
        </is>
      </c>
      <c>
        <v>0.160833333</v>
      </c>
      <c>
        <v>1</v>
      </c>
      <c>
        <v>100</v>
      </c>
      <c>
        <v>4</v>
      </c>
      <c>
        <v>16</v>
      </c>
      <c>
        <v>3</v>
      </c>
      <c>
        <v>5</v>
      </c>
      <c>
        <v>0</v>
      </c>
      <c>
        <v>0</v>
      </c>
      <c>
        <v>0.5316547434972451</v>
      </c>
      <c>
        <v>1.8281110144093637</v>
      </c>
      <c>
        <v>3.64830149204215</v>
      </c>
      <c>
        <v>2.0120796627617366</v>
      </c>
      <c>
        <v>3.907202965469902</v>
      </c>
      <c>
        <v>2.611113786836395</v>
      </c>
      <c>
        <v>0</v>
      </c>
      <c>
        <v>0</v>
      </c>
      <c>
        <v>14.538463665016792</v>
      </c>
    </row>
    <row>
      <c>
        <v>2614598</v>
      </c>
      <c>
        <v>1</v>
      </c>
      <c>
        <is>
          <t>İZMİR</t>
        </is>
      </c>
      <c>
        <v>KEMALPAŞA</v>
      </c>
      <c>
        <is>
          <t>DM</t>
        </is>
      </c>
      <c>
        <v>ARMUTLU DM 35-27-M00879_ARMUTLU TM ENH-2 M04_2104508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20.07.2023 05:29:51</t>
        </is>
      </c>
      <c>
        <is>
          <t>20.07.2023 05:55:13</t>
        </is>
      </c>
      <c>
        <v>0.422777777</v>
      </c>
      <c>
        <v>151</v>
      </c>
      <c>
        <v>9840</v>
      </c>
      <c>
        <v>233</v>
      </c>
      <c>
        <v>394</v>
      </c>
      <c>
        <v>101</v>
      </c>
      <c>
        <v>1366</v>
      </c>
      <c>
        <v>12</v>
      </c>
      <c>
        <v>2</v>
      </c>
      <c>
        <v>29.40527374460054</v>
      </c>
      <c>
        <v>674.5735061415212</v>
      </c>
      <c>
        <v>125.12193924471288</v>
      </c>
      <c>
        <v>109.45934107546752</v>
      </c>
      <c>
        <v>118.8532281461011</v>
      </c>
      <c>
        <v>207.77198201988284</v>
      </c>
      <c>
        <v>267.36930622947574</v>
      </c>
      <c>
        <v>0.4704195628824824</v>
      </c>
      <c>
        <v>1533.0249961646443</v>
      </c>
    </row>
    <row>
      <c>
        <v>2615096</v>
      </c>
      <c>
        <v>1</v>
      </c>
      <c>
        <is>
          <t>MANİSA</t>
        </is>
      </c>
      <c>
        <v>AKHİSAR</v>
      </c>
      <c>
        <is>
          <t>Dağıtım Transformatörü</t>
        </is>
      </c>
      <c>
        <v>TR-1/90 45-72-M00090_45-72-M00090_2364837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20.07.2023 13:43:34</t>
        </is>
      </c>
      <c>
        <is>
          <t>20.07.2023 15:40:07</t>
        </is>
      </c>
      <c>
        <v>1.9425</v>
      </c>
      <c>
        <v>0</v>
      </c>
      <c>
        <v>0</v>
      </c>
      <c>
        <v>0</v>
      </c>
      <c>
        <v>3</v>
      </c>
      <c>
        <v>0</v>
      </c>
      <c>
        <v>34</v>
      </c>
      <c>
        <v>0</v>
      </c>
      <c>
        <v>1</v>
      </c>
      <c>
        <v>0</v>
      </c>
      <c>
        <v>0</v>
      </c>
      <c>
        <v>0</v>
      </c>
      <c>
        <v>39.076434444571</v>
      </c>
      <c>
        <v>0</v>
      </c>
      <c>
        <v>72.68067227621533</v>
      </c>
      <c>
        <v>0</v>
      </c>
      <c>
        <v>64.4179021069025</v>
      </c>
      <c>
        <v>176.17500882768883</v>
      </c>
    </row>
    <row>
      <c>
        <v>2615829</v>
      </c>
      <c>
        <v>1</v>
      </c>
      <c>
        <is>
          <t>İZMİR</t>
        </is>
      </c>
      <c>
        <v>KARŞIYAKA</v>
      </c>
      <c>
        <is>
          <t>AG Fideri</t>
        </is>
      </c>
      <c>
        <v>K-1608 35-04-K01608_A_56363902_56363902</v>
      </c>
      <c>
        <v>AG Atlama Kopuğu</v>
      </c>
      <c>
        <v>Dağıtım-AG</v>
      </c>
      <c>
        <v>Uzun</v>
      </c>
      <c>
        <v>Şebeke işletmecisi</v>
      </c>
      <c>
        <v>Bildirimsiz</v>
      </c>
      <c>
        <is>
          <t>20.07.2023 23:48:36</t>
        </is>
      </c>
      <c>
        <is>
          <t>21.07.2023 03:54:43</t>
        </is>
      </c>
      <c>
        <v>4.101944444</v>
      </c>
      <c>
        <v>0</v>
      </c>
      <c>
        <v>82</v>
      </c>
      <c>
        <v>0</v>
      </c>
      <c>
        <v>0</v>
      </c>
      <c>
        <v>0</v>
      </c>
      <c>
        <v>10</v>
      </c>
      <c>
        <v>0</v>
      </c>
      <c>
        <v>0</v>
      </c>
      <c>
        <v>0</v>
      </c>
      <c>
        <v>93.52691323645223</v>
      </c>
      <c>
        <v>0</v>
      </c>
      <c>
        <v>0</v>
      </c>
      <c>
        <v>0</v>
      </c>
      <c>
        <v>7.883352107415313</v>
      </c>
      <c>
        <v>0</v>
      </c>
      <c>
        <v>0</v>
      </c>
      <c>
        <v>101.41026534386754</v>
      </c>
    </row>
    <row>
      <c>
        <v>2614847</v>
      </c>
      <c>
        <v>1</v>
      </c>
      <c>
        <is>
          <t>MANİSA</t>
        </is>
      </c>
      <c>
        <v>GÖRDES</v>
      </c>
      <c>
        <is>
          <t>KÖK</t>
        </is>
      </c>
      <c>
        <v>YAKAKÖY KÖK 45-75-M00067_KAYACIK ESKİ SARIALİLER M05_2324690</v>
      </c>
      <c>
        <v>Şebeke Bakım Çalışması</v>
      </c>
      <c>
        <v>Dağıtım-OG</v>
      </c>
      <c>
        <v>Uzun</v>
      </c>
      <c>
        <v>Şebeke işletmecisi</v>
      </c>
      <c>
        <v>Bildirimli</v>
      </c>
      <c>
        <is>
          <t>20.07.2023 10:33:46</t>
        </is>
      </c>
      <c>
        <is>
          <t>20.07.2023 15:39:27</t>
        </is>
      </c>
      <c>
        <v>5.094722222</v>
      </c>
      <c>
        <v>4</v>
      </c>
      <c>
        <v>1195</v>
      </c>
      <c>
        <v>3</v>
      </c>
      <c>
        <v>143</v>
      </c>
      <c>
        <v>3</v>
      </c>
      <c>
        <v>76</v>
      </c>
      <c>
        <v>0</v>
      </c>
      <c>
        <v>0</v>
      </c>
      <c>
        <v>4.909125261393331</v>
      </c>
      <c>
        <v>576.2530314518974</v>
      </c>
      <c>
        <v>43.176293283727176</v>
      </c>
      <c>
        <v>505.4160280302137</v>
      </c>
      <c>
        <v>36.22749671662333</v>
      </c>
      <c>
        <v>159.63621766244032</v>
      </c>
      <c>
        <v>0</v>
      </c>
      <c>
        <v>0</v>
      </c>
      <c>
        <v>1325.6181924062953</v>
      </c>
    </row>
    <row>
      <c>
        <v>2615288</v>
      </c>
      <c>
        <v>1</v>
      </c>
      <c>
        <is>
          <t>MANİSA</t>
        </is>
      </c>
      <c>
        <v>AKHİSAR</v>
      </c>
      <c>
        <is>
          <t>Kullanıcı Bağlantı Hattı</t>
        </is>
      </c>
      <c>
        <v>KARAGÖZLER TR-5 45-72-M00601_956530006_956530006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20.07.2023 15:55:42</t>
        </is>
      </c>
      <c>
        <is>
          <t>20.07.2023 20:57:35</t>
        </is>
      </c>
      <c>
        <v>5.031388888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0.4135346706588959</v>
      </c>
      <c>
        <v>0</v>
      </c>
      <c>
        <v>0</v>
      </c>
      <c>
        <v>0</v>
      </c>
      <c>
        <v>0</v>
      </c>
      <c>
        <v>0</v>
      </c>
      <c>
        <v>0</v>
      </c>
      <c>
        <v>0.4135346706588959</v>
      </c>
    </row>
    <row>
      <c>
        <v>2614641</v>
      </c>
      <c>
        <v>1</v>
      </c>
      <c>
        <is>
          <t>MANİSA</t>
        </is>
      </c>
      <c>
        <v>TURGUTLU</v>
      </c>
      <c>
        <is>
          <t>DM</t>
        </is>
      </c>
      <c>
        <v>AVŞAR İM 45-83-A00002_G KOLU L09_81661001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20.07.2023 07:10:00</t>
        </is>
      </c>
      <c>
        <is>
          <t>20.07.2023 08:38:00</t>
        </is>
      </c>
      <c>
        <v>1.466666666</v>
      </c>
      <c>
        <v>0</v>
      </c>
      <c>
        <v>2243</v>
      </c>
      <c>
        <v>4</v>
      </c>
      <c>
        <v>14</v>
      </c>
      <c>
        <v>21</v>
      </c>
      <c>
        <v>807</v>
      </c>
      <c>
        <v>4</v>
      </c>
      <c>
        <v>9</v>
      </c>
      <c>
        <v>0</v>
      </c>
      <c>
        <v>663.3537690063874</v>
      </c>
      <c>
        <v>6.880747748825723</v>
      </c>
      <c>
        <v>16.76888971613683</v>
      </c>
      <c>
        <v>98.93108676052577</v>
      </c>
      <c>
        <v>641.0348097358905</v>
      </c>
      <c>
        <v>1224.2470857546823</v>
      </c>
      <c>
        <v>112.82088249167452</v>
      </c>
      <c>
        <v>2764.0372712141234</v>
      </c>
    </row>
    <row>
      <c>
        <v>2616227</v>
      </c>
      <c>
        <v>1</v>
      </c>
      <c>
        <is>
          <t>MANİSA</t>
        </is>
      </c>
      <c>
        <v>TURGUTLU</v>
      </c>
      <c>
        <is>
          <t>DM</t>
        </is>
      </c>
      <c>
        <v>DERBENT İM-DM 45-83-A00004_B.BELEN M14_2331773</v>
      </c>
      <c>
        <v>Şebeke Yenileme ve Kapasite Artışı Çalışması</v>
      </c>
      <c>
        <v>Dağıtım-OG</v>
      </c>
      <c>
        <v>Uzun</v>
      </c>
      <c>
        <v>Şebeke işletmecisi</v>
      </c>
      <c>
        <v>Bildirimli</v>
      </c>
      <c>
        <is>
          <t>21.07.2023 11:16:08</t>
        </is>
      </c>
      <c>
        <is>
          <t>21.07.2023 17:33:22</t>
        </is>
      </c>
      <c>
        <v>6.287222222</v>
      </c>
      <c>
        <v>5</v>
      </c>
      <c>
        <v>1326</v>
      </c>
      <c>
        <v>130</v>
      </c>
      <c>
        <v>140</v>
      </c>
      <c>
        <v>15</v>
      </c>
      <c>
        <v>181</v>
      </c>
      <c>
        <v>0</v>
      </c>
      <c>
        <v>1</v>
      </c>
      <c>
        <v>27.934857864553546</v>
      </c>
      <c>
        <v>1491.5873379930333</v>
      </c>
      <c>
        <v>2131.1581628579447</v>
      </c>
      <c>
        <v>2780.599105004516</v>
      </c>
      <c>
        <v>229.38564168962696</v>
      </c>
      <c>
        <v>832.3808763978864</v>
      </c>
      <c>
        <v>0</v>
      </c>
      <c>
        <v>1.4760865488954735</v>
      </c>
      <c>
        <v>7494.522068356457</v>
      </c>
    </row>
    <row>
      <c>
        <v>2616914</v>
      </c>
      <c>
        <v>1</v>
      </c>
      <c>
        <is>
          <t>İZMİR</t>
        </is>
      </c>
      <c>
        <v>ÇEŞME</v>
      </c>
      <c>
        <is>
          <t>Saha Dağıtım Kutusu (SDK)</t>
        </is>
      </c>
      <c>
        <v>L-231 35-18-L00231_5720401 g4b_5958332</v>
      </c>
      <c>
        <v>AG Box / Sdk Giriş Sigorta Atığı</v>
      </c>
      <c>
        <v>Dağıtım-AG</v>
      </c>
      <c>
        <v>Uzun</v>
      </c>
      <c>
        <v>Şebeke işletmecisi</v>
      </c>
      <c>
        <v>Bildirimsiz</v>
      </c>
      <c>
        <is>
          <t>21.07.2023 18:44:30</t>
        </is>
      </c>
      <c>
        <is>
          <t>22.07.2023 03:08:12</t>
        </is>
      </c>
      <c>
        <v>8.395</v>
      </c>
      <c>
        <v>0</v>
      </c>
      <c>
        <v>5</v>
      </c>
      <c>
        <v>0</v>
      </c>
      <c>
        <v>0</v>
      </c>
      <c>
        <v>0</v>
      </c>
      <c>
        <v>9</v>
      </c>
      <c>
        <v>0</v>
      </c>
      <c>
        <v>0</v>
      </c>
      <c>
        <v>0</v>
      </c>
      <c>
        <v>11.309321200424224</v>
      </c>
      <c>
        <v>0</v>
      </c>
      <c>
        <v>0</v>
      </c>
      <c>
        <v>0</v>
      </c>
      <c>
        <v>409.9938490516792</v>
      </c>
      <c>
        <v>0</v>
      </c>
      <c>
        <v>0</v>
      </c>
      <c>
        <v>421.3031702521034</v>
      </c>
    </row>
    <row>
      <c>
        <v>2616064</v>
      </c>
      <c>
        <v>1</v>
      </c>
      <c>
        <is>
          <t>MANİSA</t>
        </is>
      </c>
      <c>
        <v>SOMA</v>
      </c>
      <c>
        <is>
          <t>DM</t>
        </is>
      </c>
      <c>
        <v>SOMA A SANTRALİ İM/DM 45-82-A00001_SAVAŞTEPE 15.8 L14_2091658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21.07.2023 09:25:30</t>
        </is>
      </c>
      <c>
        <is>
          <t>21.07.2023 10:41:55</t>
        </is>
      </c>
      <c>
        <v>1.273611111</v>
      </c>
      <c>
        <v>16</v>
      </c>
      <c>
        <v>865</v>
      </c>
      <c>
        <v>73</v>
      </c>
      <c>
        <v>41</v>
      </c>
      <c>
        <v>16</v>
      </c>
      <c>
        <v>50</v>
      </c>
      <c>
        <v>0</v>
      </c>
      <c>
        <v>1</v>
      </c>
      <c>
        <v>5.775410177308728</v>
      </c>
      <c>
        <v>138.71762236124468</v>
      </c>
      <c>
        <v>106.54733995666341</v>
      </c>
      <c>
        <v>46.7414177035264</v>
      </c>
      <c>
        <v>83.3014432808139</v>
      </c>
      <c>
        <v>45.1120929217895</v>
      </c>
      <c>
        <v>0</v>
      </c>
      <c>
        <v>10.977064742305762</v>
      </c>
      <c>
        <v>437.1723911436523</v>
      </c>
    </row>
    <row>
      <c>
        <v>2615964</v>
      </c>
      <c>
        <v>1</v>
      </c>
      <c>
        <is>
          <t>MANİSA</t>
        </is>
      </c>
      <c>
        <v>SOMA</v>
      </c>
      <c>
        <is>
          <t>OG Fideri</t>
        </is>
      </c>
      <c>
        <v>SOMA TR-7/3 45-82-M00449_TR-7/2 M01_58003664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21.07.2023 08:02:11</t>
        </is>
      </c>
      <c>
        <is>
          <t>21.07.2023 09:06:37</t>
        </is>
      </c>
      <c>
        <v>1.073888888</v>
      </c>
      <c>
        <v>0</v>
      </c>
      <c>
        <v>182</v>
      </c>
      <c>
        <v>0</v>
      </c>
      <c>
        <v>4</v>
      </c>
      <c>
        <v>0</v>
      </c>
      <c>
        <v>5</v>
      </c>
      <c>
        <v>0</v>
      </c>
      <c>
        <v>0</v>
      </c>
      <c>
        <v>0</v>
      </c>
      <c>
        <v>34.02920319486685</v>
      </c>
      <c>
        <v>0</v>
      </c>
      <c>
        <v>0.591348609135</v>
      </c>
      <c>
        <v>0</v>
      </c>
      <c>
        <v>1.3587980142521179</v>
      </c>
      <c>
        <v>0</v>
      </c>
      <c>
        <v>0</v>
      </c>
      <c>
        <v>35.979349818253965</v>
      </c>
    </row>
    <row>
      <c>
        <v>2616628</v>
      </c>
      <c>
        <v>1</v>
      </c>
      <c>
        <is>
          <t>İZMİR</t>
        </is>
      </c>
      <c>
        <v>DİKİLİ</v>
      </c>
      <c>
        <is>
          <t>DM</t>
        </is>
      </c>
      <c>
        <v>ÇANDARLI DM-TR-20 35-30-M00020_BERGAMA-1 M11_72352830</v>
      </c>
      <c>
        <v>Manevra</v>
      </c>
      <c>
        <v>Dağıtım-OG</v>
      </c>
      <c>
        <v>Uzun</v>
      </c>
      <c>
        <v>Şebeke işletmecisi</v>
      </c>
      <c>
        <v>Bildirimsiz</v>
      </c>
      <c>
        <is>
          <t>21.07.2023 15:52:18</t>
        </is>
      </c>
      <c>
        <is>
          <t>21.07.2023 16:11:57</t>
        </is>
      </c>
      <c>
        <v>0.3275</v>
      </c>
      <c>
        <v>1</v>
      </c>
      <c>
        <v>1335</v>
      </c>
      <c>
        <v>28</v>
      </c>
      <c>
        <v>87</v>
      </c>
      <c>
        <v>5</v>
      </c>
      <c>
        <v>51</v>
      </c>
      <c>
        <v>0</v>
      </c>
      <c>
        <v>3</v>
      </c>
      <c>
        <v>0.393224973461153</v>
      </c>
      <c>
        <v>124.06777404524092</v>
      </c>
      <c>
        <v>265.74236705098286</v>
      </c>
      <c>
        <v>97.66573921715003</v>
      </c>
      <c>
        <v>18.176393788853154</v>
      </c>
      <c>
        <v>99.1789352905709</v>
      </c>
      <c>
        <v>0</v>
      </c>
      <c>
        <v>11.804150880494948</v>
      </c>
      <c>
        <v>617.0285852467539</v>
      </c>
    </row>
    <row>
      <c>
        <v>2615901</v>
      </c>
      <c>
        <v>1</v>
      </c>
      <c>
        <is>
          <t>İZMİR</t>
        </is>
      </c>
      <c>
        <v>BUCA</v>
      </c>
      <c>
        <is>
          <t>TM Fideri</t>
        </is>
      </c>
      <c>
        <v>BUCA TM 35-03-A00003_Buca-16 K16_2055664</v>
      </c>
      <c>
        <v>Plansız Kesinti / Müdahale</v>
      </c>
      <c>
        <v>Dağıtım-OG</v>
      </c>
      <c>
        <v>Uzun</v>
      </c>
      <c>
        <v>Şebeke işletmecisi</v>
      </c>
      <c>
        <v>Bildirimsiz</v>
      </c>
      <c>
        <is>
          <t>21.07.2023 04:16:53</t>
        </is>
      </c>
      <c>
        <is>
          <t>21.07.2023 04:42:17</t>
        </is>
      </c>
      <c>
        <v>0.423333333</v>
      </c>
      <c>
        <v>0</v>
      </c>
      <c>
        <v>885</v>
      </c>
      <c>
        <v>0</v>
      </c>
      <c>
        <v>0</v>
      </c>
      <c>
        <v>0</v>
      </c>
      <c>
        <v>25</v>
      </c>
      <c>
        <v>0</v>
      </c>
      <c>
        <v>0</v>
      </c>
      <c>
        <v>0</v>
      </c>
      <c>
        <v>69.58382750888265</v>
      </c>
      <c>
        <v>0</v>
      </c>
      <c>
        <v>0</v>
      </c>
      <c>
        <v>0</v>
      </c>
      <c>
        <v>7.685435544563836</v>
      </c>
      <c>
        <v>0</v>
      </c>
      <c>
        <v>0</v>
      </c>
      <c>
        <v>77.26926305344648</v>
      </c>
    </row>
    <row>
      <c>
        <v>2616837</v>
      </c>
      <c>
        <v>1</v>
      </c>
      <c>
        <is>
          <t>MANİSA</t>
        </is>
      </c>
      <c>
        <v>ŞEHZADELER</v>
      </c>
      <c>
        <is>
          <t>KÖK</t>
        </is>
      </c>
      <c>
        <v>HACIHALİLLER TR-1 KÖK 45-71-M00066_HACIHALİLLER DM M05_72238430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21.07.2023 18:36:53</t>
        </is>
      </c>
      <c>
        <is>
          <t>21.07.2023 19:38:57</t>
        </is>
      </c>
      <c>
        <v>1.034444444</v>
      </c>
      <c>
        <v>1</v>
      </c>
      <c>
        <v>407</v>
      </c>
      <c>
        <v>31</v>
      </c>
      <c>
        <v>66</v>
      </c>
      <c>
        <v>2</v>
      </c>
      <c>
        <v>55</v>
      </c>
      <c>
        <v>0</v>
      </c>
      <c>
        <v>0</v>
      </c>
      <c>
        <v>0.27444970457333334</v>
      </c>
      <c>
        <v>119.3339360238473</v>
      </c>
      <c>
        <v>238.06918366085054</v>
      </c>
      <c>
        <v>210.51076793111216</v>
      </c>
      <c>
        <v>42.514390739691166</v>
      </c>
      <c>
        <v>37.89333112381045</v>
      </c>
      <c>
        <v>0</v>
      </c>
      <c>
        <v>0</v>
      </c>
      <c>
        <v>648.5960591838849</v>
      </c>
    </row>
    <row>
      <c>
        <v>2616874</v>
      </c>
      <c>
        <v>1</v>
      </c>
      <c>
        <is>
          <t>MANİSA</t>
        </is>
      </c>
      <c>
        <v>GÖRDES</v>
      </c>
      <c>
        <is>
          <t>Kullanıcı Bağlantı Hattı</t>
        </is>
      </c>
      <c>
        <v>BOYALI ÇAYBAŞI TR-2 45-75-M00268_945620603_945620603</v>
      </c>
      <c>
        <v>AG Branşman Yeraltı Kablo Arızası</v>
      </c>
      <c>
        <v>Dağıtım-AG</v>
      </c>
      <c>
        <v>Uzun</v>
      </c>
      <c>
        <v>Şebeke işletmecisi</v>
      </c>
      <c>
        <v>Bildirimsiz</v>
      </c>
      <c>
        <is>
          <t>21.07.2023 18:36:55</t>
        </is>
      </c>
      <c>
        <is>
          <t>21.07.2023 23:26:49</t>
        </is>
      </c>
      <c>
        <v>4.831666666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</row>
    <row>
      <c>
        <v>2616791</v>
      </c>
      <c>
        <v>1</v>
      </c>
      <c>
        <is>
          <t>İZMİR</t>
        </is>
      </c>
      <c>
        <v>BAYRAKLI</v>
      </c>
      <c>
        <is>
          <t>Dağıtım Transformatörü</t>
        </is>
      </c>
      <c>
        <v>K-3869 35-02-K03869_35-02-K03869_2365703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21.07.2023 17:46:27</t>
        </is>
      </c>
      <c>
        <is>
          <t>21.07.2023 18:20:25</t>
        </is>
      </c>
      <c>
        <v>0.566111111</v>
      </c>
      <c>
        <v>0</v>
      </c>
      <c>
        <v>347</v>
      </c>
      <c>
        <v>0</v>
      </c>
      <c>
        <v>0</v>
      </c>
      <c>
        <v>0</v>
      </c>
      <c>
        <v>53</v>
      </c>
      <c>
        <v>0</v>
      </c>
      <c>
        <v>0</v>
      </c>
      <c>
        <v>0</v>
      </c>
      <c>
        <v>54.72389343506024</v>
      </c>
      <c>
        <v>0</v>
      </c>
      <c>
        <v>0</v>
      </c>
      <c>
        <v>0</v>
      </c>
      <c>
        <v>41.818385481823064</v>
      </c>
      <c>
        <v>0</v>
      </c>
      <c>
        <v>0</v>
      </c>
      <c>
        <v>96.5422789168833</v>
      </c>
    </row>
    <row>
      <c>
        <v>2616396</v>
      </c>
      <c>
        <v>1</v>
      </c>
      <c>
        <is>
          <t>MANİSA</t>
        </is>
      </c>
      <c>
        <v>SALİHLİ</v>
      </c>
      <c>
        <is>
          <t>OG Fideri</t>
        </is>
      </c>
      <c>
        <v>KARAPINAR İM 45-78-A00002_HatBaşıAyırıcı_53139299 M02_53139299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21.07.2023 13:19:03</t>
        </is>
      </c>
      <c>
        <is>
          <t>21.07.2023 14:33:10</t>
        </is>
      </c>
      <c>
        <v>1.235277777</v>
      </c>
      <c>
        <v>0</v>
      </c>
      <c>
        <v>0</v>
      </c>
      <c>
        <v>1</v>
      </c>
      <c>
        <v>3</v>
      </c>
      <c>
        <v>0</v>
      </c>
      <c>
        <v>0</v>
      </c>
      <c>
        <v>0</v>
      </c>
      <c>
        <v>0</v>
      </c>
      <c>
        <v>0</v>
      </c>
      <c>
        <v>0</v>
      </c>
      <c>
        <v>57.43541324333943</v>
      </c>
      <c>
        <v>65.91374447700997</v>
      </c>
      <c>
        <v>0</v>
      </c>
      <c>
        <v>0</v>
      </c>
      <c>
        <v>0</v>
      </c>
      <c>
        <v>0</v>
      </c>
      <c>
        <v>123.34915772034941</v>
      </c>
    </row>
    <row>
      <c>
        <v>2617212</v>
      </c>
      <c>
        <v>1</v>
      </c>
      <c>
        <is>
          <t>İZMİR</t>
        </is>
      </c>
      <c>
        <v>KARABAĞLAR</v>
      </c>
      <c>
        <is>
          <t>AG Fideri</t>
        </is>
      </c>
      <c>
        <v>K-1560 35-01-K01560_C_56365627_56365627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21.07.2023 22:56:42</t>
        </is>
      </c>
      <c>
        <is>
          <t>22.07.2023 02:41:45</t>
        </is>
      </c>
      <c>
        <v>3.750833333</v>
      </c>
      <c>
        <v>0</v>
      </c>
      <c>
        <v>356</v>
      </c>
      <c>
        <v>0</v>
      </c>
      <c>
        <v>0</v>
      </c>
      <c>
        <v>0</v>
      </c>
      <c>
        <v>20</v>
      </c>
      <c>
        <v>0</v>
      </c>
      <c>
        <v>0</v>
      </c>
      <c>
        <v>0</v>
      </c>
      <c>
        <v>293.14110778306826</v>
      </c>
      <c>
        <v>0</v>
      </c>
      <c>
        <v>0</v>
      </c>
      <c>
        <v>0</v>
      </c>
      <c>
        <v>9.299811220557578</v>
      </c>
      <c>
        <v>0</v>
      </c>
      <c>
        <v>0</v>
      </c>
      <c>
        <v>302.4409190036258</v>
      </c>
    </row>
    <row>
      <c>
        <v>2616167</v>
      </c>
      <c>
        <v>1</v>
      </c>
      <c>
        <is>
          <t>MANİSA</t>
        </is>
      </c>
      <c>
        <v>SALİHLİ</v>
      </c>
      <c>
        <is>
          <t>TM Fideri</t>
        </is>
      </c>
      <c>
        <v>DEMİRKÖPRÜ TM 45-78-A00005_KULA M05_2329518</v>
      </c>
      <c>
        <v>Şebeke Yenileme ve Kapasite Artışı Çalışması</v>
      </c>
      <c>
        <v>Dağıtım-OG</v>
      </c>
      <c>
        <v>Uzun</v>
      </c>
      <c>
        <v>Şebeke işletmecisi</v>
      </c>
      <c>
        <v>Bildirimli</v>
      </c>
      <c>
        <is>
          <t>21.07.2023 10:21:54</t>
        </is>
      </c>
      <c>
        <is>
          <t>21.07.2023 12:20:23</t>
        </is>
      </c>
      <c>
        <v>1.974722222</v>
      </c>
      <c>
        <v>17</v>
      </c>
      <c>
        <v>1152</v>
      </c>
      <c>
        <v>201</v>
      </c>
      <c>
        <v>87</v>
      </c>
      <c>
        <v>31</v>
      </c>
      <c>
        <v>89</v>
      </c>
      <c>
        <v>0</v>
      </c>
      <c>
        <v>0</v>
      </c>
      <c>
        <v>8.850263972705687</v>
      </c>
      <c>
        <v>393.8892369660952</v>
      </c>
      <c>
        <v>2786.934873843394</v>
      </c>
      <c>
        <v>335.9783468272208</v>
      </c>
      <c>
        <v>299.4044136082649</v>
      </c>
      <c>
        <v>133.30556966935384</v>
      </c>
      <c>
        <v>0</v>
      </c>
      <c>
        <v>0</v>
      </c>
      <c>
        <v>3958.3627048870344</v>
      </c>
    </row>
    <row>
      <c>
        <v>2616665</v>
      </c>
      <c>
        <v>1</v>
      </c>
      <c>
        <is>
          <t>İZMİR</t>
        </is>
      </c>
      <c>
        <v>KARŞIYAKA</v>
      </c>
      <c>
        <is>
          <t>AG Fideri</t>
        </is>
      </c>
      <c>
        <v>K-3036 35-04-K03036_A_56356736_56356736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21.07.2023 16:11:01</t>
        </is>
      </c>
      <c>
        <is>
          <t>21.07.2023 21:58:14</t>
        </is>
      </c>
      <c>
        <v>5.786944444</v>
      </c>
      <c>
        <v>0</v>
      </c>
      <c>
        <v>53</v>
      </c>
      <c>
        <v>0</v>
      </c>
      <c>
        <v>0</v>
      </c>
      <c>
        <v>0</v>
      </c>
      <c>
        <v>14</v>
      </c>
      <c>
        <v>0</v>
      </c>
      <c>
        <v>0</v>
      </c>
      <c>
        <v>0</v>
      </c>
      <c>
        <v>95.76981203409049</v>
      </c>
      <c>
        <v>0</v>
      </c>
      <c>
        <v>0</v>
      </c>
      <c>
        <v>0</v>
      </c>
      <c>
        <v>69.5184128381348</v>
      </c>
      <c>
        <v>0</v>
      </c>
      <c>
        <v>0</v>
      </c>
      <c>
        <v>165.28822487222527</v>
      </c>
    </row>
    <row>
      <c>
        <v>2616004</v>
      </c>
      <c>
        <v>1</v>
      </c>
      <c>
        <is>
          <t>İZMİR</t>
        </is>
      </c>
      <c>
        <v>BUCA</v>
      </c>
      <c>
        <is>
          <t>Kullanıcı Bağlantı Hattı</t>
        </is>
      </c>
      <c>
        <v>M-1463 35-03-M01463_913493062_913493062</v>
      </c>
      <c>
        <v>AG Box / Sdk Abone Çıkış Sigorta Atığı</v>
      </c>
      <c>
        <v>Dağıtım-AG</v>
      </c>
      <c>
        <v>Uzun</v>
      </c>
      <c>
        <v>Şebeke işletmecisi</v>
      </c>
      <c>
        <v>Bildirimsiz</v>
      </c>
      <c>
        <is>
          <t>21.07.2023 08:08:13</t>
        </is>
      </c>
      <c>
        <is>
          <t>21.07.2023 12:37:28</t>
        </is>
      </c>
      <c>
        <v>4.4875</v>
      </c>
      <c>
        <v>0</v>
      </c>
      <c>
        <v>24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26.414040637429338</v>
      </c>
      <c>
        <v>0</v>
      </c>
      <c>
        <v>0</v>
      </c>
      <c>
        <v>0</v>
      </c>
      <c>
        <v>9.380872652686111</v>
      </c>
      <c>
        <v>0</v>
      </c>
      <c>
        <v>0</v>
      </c>
      <c>
        <v>35.794913290115446</v>
      </c>
    </row>
    <row>
      <c>
        <v>2616645</v>
      </c>
      <c>
        <v>1</v>
      </c>
      <c>
        <is>
          <t>İZMİR</t>
        </is>
      </c>
      <c>
        <v>KONAK</v>
      </c>
      <c>
        <is>
          <t>Dağıtım Transformatörü</t>
        </is>
      </c>
      <c>
        <v>M-1439 35-01-M01439_35-01-M01439_2369924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21.07.2023 16:04:50</t>
        </is>
      </c>
      <c>
        <is>
          <t>21.07.2023 17:06:25</t>
        </is>
      </c>
      <c>
        <v>1.026388888</v>
      </c>
      <c>
        <v>0</v>
      </c>
      <c>
        <v>14</v>
      </c>
      <c>
        <v>0</v>
      </c>
      <c>
        <v>0</v>
      </c>
      <c>
        <v>0</v>
      </c>
      <c>
        <v>275</v>
      </c>
      <c>
        <v>0</v>
      </c>
      <c>
        <v>3</v>
      </c>
      <c>
        <v>0</v>
      </c>
      <c>
        <v>3.42772771562226</v>
      </c>
      <c>
        <v>0</v>
      </c>
      <c>
        <v>0</v>
      </c>
      <c>
        <v>0</v>
      </c>
      <c>
        <v>428.42450102392877</v>
      </c>
      <c>
        <v>0</v>
      </c>
      <c>
        <v>48.94127348656224</v>
      </c>
      <c>
        <v>480.7935022261133</v>
      </c>
    </row>
    <row>
      <c>
        <v>2615981</v>
      </c>
      <c>
        <v>1</v>
      </c>
      <c>
        <is>
          <t>İZMİR</t>
        </is>
      </c>
      <c>
        <v>KONAK</v>
      </c>
      <c>
        <is>
          <t>AG Fideri</t>
        </is>
      </c>
      <c>
        <v>K-1521 35-01-K01521_F_56376465_56376465</v>
      </c>
      <c>
        <v>AG Tel Kopuğu</v>
      </c>
      <c>
        <v>Dağıtım-AG</v>
      </c>
      <c>
        <v>Uzun</v>
      </c>
      <c>
        <v>Şebeke işletmecisi</v>
      </c>
      <c>
        <v>Bildirimsiz</v>
      </c>
      <c>
        <is>
          <t>21.07.2023 08:15:08</t>
        </is>
      </c>
      <c>
        <is>
          <t>21.07.2023 08:54:57</t>
        </is>
      </c>
      <c>
        <v>0.663611111</v>
      </c>
      <c>
        <v>0</v>
      </c>
      <c>
        <v>91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11.295251257289745</v>
      </c>
      <c>
        <v>0</v>
      </c>
      <c>
        <v>0</v>
      </c>
      <c>
        <v>0</v>
      </c>
      <c>
        <v>1.5764139695865</v>
      </c>
      <c>
        <v>0</v>
      </c>
      <c>
        <v>0</v>
      </c>
      <c>
        <v>12.871665226876246</v>
      </c>
    </row>
    <row>
      <c>
        <v>2617020</v>
      </c>
      <c>
        <v>1</v>
      </c>
      <c>
        <is>
          <t>İZMİR</t>
        </is>
      </c>
      <c>
        <v>ÇİĞLİ</v>
      </c>
      <c>
        <is>
          <t>Saha Dağıtım Kutusu (SDK)</t>
        </is>
      </c>
      <c>
        <v>M-214(DM-3/12) 35-09-M00214_A a1b_5890778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21.07.2023 21:00:00</t>
        </is>
      </c>
      <c>
        <is>
          <t>22.07.2023 02:17:24</t>
        </is>
      </c>
      <c>
        <v>5.29</v>
      </c>
      <c>
        <v>0</v>
      </c>
      <c>
        <v>19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27.372451488994002</v>
      </c>
      <c>
        <v>0</v>
      </c>
      <c>
        <v>0</v>
      </c>
      <c>
        <v>0</v>
      </c>
      <c>
        <v>0</v>
      </c>
      <c>
        <v>0</v>
      </c>
      <c>
        <v>0</v>
      </c>
      <c>
        <v>27.372451488994002</v>
      </c>
    </row>
    <row>
      <c>
        <v>2616379</v>
      </c>
      <c>
        <v>1</v>
      </c>
      <c>
        <is>
          <t>MANİSA</t>
        </is>
      </c>
      <c>
        <v>AKHİSAR</v>
      </c>
      <c>
        <is>
          <t>OG Fideri</t>
        </is>
      </c>
      <c>
        <v>TR-1/80 45-72-M00080_TR-1/77 M01_2101279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21.07.2023 13:08:49</t>
        </is>
      </c>
      <c>
        <is>
          <t>21.07.2023 13:44:34</t>
        </is>
      </c>
      <c>
        <v>0.595833333</v>
      </c>
      <c>
        <v>0</v>
      </c>
      <c>
        <v>1218</v>
      </c>
      <c>
        <v>0</v>
      </c>
      <c>
        <v>0</v>
      </c>
      <c>
        <v>3</v>
      </c>
      <c>
        <v>135</v>
      </c>
      <c>
        <v>0</v>
      </c>
      <c>
        <v>3</v>
      </c>
      <c>
        <v>0</v>
      </c>
      <c>
        <v>158.67482843566034</v>
      </c>
      <c>
        <v>0</v>
      </c>
      <c>
        <v>0</v>
      </c>
      <c>
        <v>3.874810414475</v>
      </c>
      <c>
        <v>66.95220738299476</v>
      </c>
      <c>
        <v>0</v>
      </c>
      <c>
        <v>57.90646317905819</v>
      </c>
      <c>
        <v>287.40830941218826</v>
      </c>
    </row>
    <row>
      <c>
        <v>2617043</v>
      </c>
      <c>
        <v>1</v>
      </c>
      <c>
        <is>
          <t>İZMİR</t>
        </is>
      </c>
      <c>
        <v>MENDERES</v>
      </c>
      <c>
        <is>
          <t>Dağıtım Transformatörü</t>
        </is>
      </c>
      <c>
        <v>MUSTAFA EKİZ SULAMA GRUBU TR 35-22-M00282_35-22-M00282_2354325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21.07.2023 21:26:18</t>
        </is>
      </c>
      <c>
        <is>
          <t>21.07.2023 21:55:54</t>
        </is>
      </c>
      <c>
        <v>0.493333333</v>
      </c>
      <c>
        <v>0</v>
      </c>
      <c>
        <v>0</v>
      </c>
      <c>
        <v>0</v>
      </c>
      <c>
        <v>11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56.16403978303643</v>
      </c>
      <c>
        <v>0</v>
      </c>
      <c>
        <v>0</v>
      </c>
      <c>
        <v>0</v>
      </c>
      <c>
        <v>0</v>
      </c>
      <c>
        <v>56.16403978303643</v>
      </c>
    </row>
    <row>
      <c>
        <v>2616067</v>
      </c>
      <c>
        <v>1</v>
      </c>
      <c>
        <is>
          <t>İZMİR</t>
        </is>
      </c>
      <c>
        <v>BORNOVA</v>
      </c>
      <c>
        <is>
          <t>Dağıtım Transformatörü</t>
        </is>
      </c>
      <c>
        <v>M-2787 35-02-M02787_35-02-M02787_66445375</v>
      </c>
      <c>
        <v>Şebeke Bakım Çalışması</v>
      </c>
      <c>
        <v>Dağıtım-AG</v>
      </c>
      <c>
        <v>Uzun</v>
      </c>
      <c>
        <v>Şebeke işletmecisi</v>
      </c>
      <c>
        <v>Bildirimli</v>
      </c>
      <c>
        <is>
          <t>21.07.2023 09:27:54</t>
        </is>
      </c>
      <c>
        <is>
          <t>21.07.2023 11:47:35</t>
        </is>
      </c>
      <c>
        <v>2.328055555</v>
      </c>
      <c>
        <v>0</v>
      </c>
      <c>
        <v>623</v>
      </c>
      <c>
        <v>0</v>
      </c>
      <c>
        <v>0</v>
      </c>
      <c>
        <v>0</v>
      </c>
      <c>
        <v>23</v>
      </c>
      <c>
        <v>0</v>
      </c>
      <c>
        <v>0</v>
      </c>
      <c>
        <v>0</v>
      </c>
      <c>
        <v>372.1560834423006</v>
      </c>
      <c>
        <v>0</v>
      </c>
      <c>
        <v>0</v>
      </c>
      <c>
        <v>0</v>
      </c>
      <c>
        <v>20.36729350014784</v>
      </c>
      <c>
        <v>0</v>
      </c>
      <c>
        <v>0</v>
      </c>
      <c>
        <v>392.52337694244846</v>
      </c>
    </row>
    <row>
      <c>
        <v>2616814</v>
      </c>
      <c>
        <v>1</v>
      </c>
      <c>
        <is>
          <t>İZMİR</t>
        </is>
      </c>
      <c>
        <v>MENEMEN</v>
      </c>
      <c>
        <is>
          <t>KÖK</t>
        </is>
      </c>
      <c>
        <v>SEYREK TR-7 KÖK 35-28-M00379_SÜZBEYLİ-TUZCULU M04_2093194</v>
      </c>
      <c>
        <v>Plansız Kesinti / Müdahale</v>
      </c>
      <c>
        <v>Dağıtım-OG</v>
      </c>
      <c>
        <v>Uzun</v>
      </c>
      <c>
        <v>Şebeke işletmecisi</v>
      </c>
      <c>
        <v>Bildirimsiz</v>
      </c>
      <c>
        <is>
          <t>21.07.2023 18:08:09</t>
        </is>
      </c>
      <c>
        <is>
          <t>21.07.2023 19:46:19</t>
        </is>
      </c>
      <c>
        <v>1.636111111</v>
      </c>
      <c>
        <v>3</v>
      </c>
      <c>
        <v>136</v>
      </c>
      <c>
        <v>6</v>
      </c>
      <c>
        <v>3</v>
      </c>
      <c>
        <v>10</v>
      </c>
      <c>
        <v>42</v>
      </c>
      <c>
        <v>0</v>
      </c>
      <c>
        <v>0</v>
      </c>
      <c>
        <v>111.814153304616</v>
      </c>
      <c>
        <v>61.36111467680513</v>
      </c>
      <c>
        <v>183.14115470514005</v>
      </c>
      <c>
        <v>3.8572373674850775</v>
      </c>
      <c>
        <v>167.17542477634728</v>
      </c>
      <c>
        <v>67.0813321583859</v>
      </c>
      <c>
        <v>0</v>
      </c>
      <c>
        <v>0</v>
      </c>
      <c>
        <v>594.4304169887794</v>
      </c>
    </row>
    <row>
      <c>
        <v>2617063</v>
      </c>
      <c>
        <v>1</v>
      </c>
      <c>
        <is>
          <t>İZMİR</t>
        </is>
      </c>
      <c>
        <v>BUCA</v>
      </c>
      <c>
        <is>
          <t>Kullanıcı Bağlantı Hattı</t>
        </is>
      </c>
      <c>
        <v>K-1211 35-03-K01211_910538674_910538674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21.07.2023 21:42:42</t>
        </is>
      </c>
      <c>
        <is>
          <t>22.07.2023 02:17:41</t>
        </is>
      </c>
      <c>
        <v>4.583055555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1.884186254398478</v>
      </c>
      <c>
        <v>0</v>
      </c>
      <c>
        <v>0</v>
      </c>
      <c>
        <v>0</v>
      </c>
      <c>
        <v>0</v>
      </c>
      <c>
        <v>0</v>
      </c>
      <c>
        <v>0</v>
      </c>
      <c>
        <v>1.884186254398478</v>
      </c>
    </row>
    <row>
      <c>
        <v>2616708</v>
      </c>
      <c>
        <v>1</v>
      </c>
      <c>
        <is>
          <t>MANİSA</t>
        </is>
      </c>
      <c>
        <v>ALAŞEHİR</v>
      </c>
      <c>
        <is>
          <t>OG Fideri</t>
        </is>
      </c>
      <c>
        <v>PİYADELER KÖK 45-73-M00136_HatBaşıAyırıcı_53136474 M09_53136474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21.07.2023 16:56:09</t>
        </is>
      </c>
      <c>
        <is>
          <t>21.07.2023 17:36:19</t>
        </is>
      </c>
      <c>
        <v>0.669444444</v>
      </c>
      <c>
        <v>0</v>
      </c>
      <c>
        <v>239</v>
      </c>
      <c>
        <v>1</v>
      </c>
      <c>
        <v>22</v>
      </c>
      <c>
        <v>0</v>
      </c>
      <c>
        <v>9</v>
      </c>
      <c>
        <v>0</v>
      </c>
      <c>
        <v>0</v>
      </c>
      <c>
        <v>0</v>
      </c>
      <c>
        <v>33.29097397729856</v>
      </c>
      <c>
        <v>2.0074351245866664</v>
      </c>
      <c>
        <v>131.59595565464164</v>
      </c>
      <c>
        <v>0</v>
      </c>
      <c>
        <v>3.144781066011259</v>
      </c>
      <c>
        <v>0</v>
      </c>
      <c>
        <v>0</v>
      </c>
      <c>
        <v>170.03914582253813</v>
      </c>
    </row>
    <row>
      <c>
        <v>2616373</v>
      </c>
      <c>
        <v>1</v>
      </c>
      <c>
        <is>
          <t>İZMİR</t>
        </is>
      </c>
      <c>
        <v>KONAK</v>
      </c>
      <c>
        <is>
          <t>Kullanıcı Bağlantı Hattı</t>
        </is>
      </c>
      <c>
        <v>K-1556 35-01-K01556_911088728_911088728</v>
      </c>
      <c>
        <v>AG Branşman Yeraltı Kablo Arızası</v>
      </c>
      <c>
        <v>Dağıtım-AG</v>
      </c>
      <c>
        <v>Uzun</v>
      </c>
      <c>
        <v>Şebeke işletmecisi</v>
      </c>
      <c>
        <v>Bildirimsiz</v>
      </c>
      <c>
        <is>
          <t>21.07.2023 13:01:42</t>
        </is>
      </c>
      <c>
        <is>
          <t>21.07.2023 14:11:09</t>
        </is>
      </c>
      <c>
        <v>1.1575</v>
      </c>
      <c>
        <v>0</v>
      </c>
      <c>
        <v>3</v>
      </c>
      <c>
        <v>0</v>
      </c>
      <c>
        <v>0</v>
      </c>
      <c>
        <v>0</v>
      </c>
      <c>
        <v>27</v>
      </c>
      <c>
        <v>0</v>
      </c>
      <c>
        <v>0</v>
      </c>
      <c>
        <v>0</v>
      </c>
      <c>
        <v>0.7749778380550862</v>
      </c>
      <c>
        <v>0</v>
      </c>
      <c>
        <v>0</v>
      </c>
      <c>
        <v>0</v>
      </c>
      <c>
        <v>18.09587760703613</v>
      </c>
      <c>
        <v>0</v>
      </c>
      <c>
        <v>0</v>
      </c>
      <c>
        <v>18.870855445091216</v>
      </c>
    </row>
    <row>
      <c>
        <v>2617149</v>
      </c>
      <c>
        <v>1</v>
      </c>
      <c>
        <is>
          <t>İZMİR</t>
        </is>
      </c>
      <c>
        <v>URLA</v>
      </c>
      <c>
        <is>
          <t>OG Fideri</t>
        </is>
      </c>
      <c>
        <v>TR-76 35-19-L00076_DIREK TIPI TRAFO HUCRESI H01_2053472</v>
      </c>
      <c>
        <v>OG Ayırıcı Arızası</v>
      </c>
      <c>
        <v>Dağıtım-OG</v>
      </c>
      <c>
        <v>Uzun</v>
      </c>
      <c>
        <v>Şebeke işletmecisi</v>
      </c>
      <c>
        <v>Bildirimsiz</v>
      </c>
      <c>
        <is>
          <t>21.07.2023 22:14:31</t>
        </is>
      </c>
      <c>
        <is>
          <t>21.07.2023 22:58:13</t>
        </is>
      </c>
      <c>
        <v>0.728333333</v>
      </c>
      <c>
        <v>0</v>
      </c>
      <c>
        <v>217</v>
      </c>
      <c>
        <v>0</v>
      </c>
      <c>
        <v>0</v>
      </c>
      <c>
        <v>0</v>
      </c>
      <c>
        <v>27</v>
      </c>
      <c>
        <v>0</v>
      </c>
      <c>
        <v>0</v>
      </c>
      <c>
        <v>0</v>
      </c>
      <c>
        <v>43.95191919071241</v>
      </c>
      <c>
        <v>0</v>
      </c>
      <c>
        <v>0</v>
      </c>
      <c>
        <v>0</v>
      </c>
      <c>
        <v>18.593004868941804</v>
      </c>
      <c>
        <v>0</v>
      </c>
      <c>
        <v>0</v>
      </c>
      <c>
        <v>62.544924059654214</v>
      </c>
    </row>
    <row>
      <c>
        <v>2616124</v>
      </c>
      <c>
        <v>1</v>
      </c>
      <c>
        <is>
          <t>İZMİR</t>
        </is>
      </c>
      <c>
        <v>MENEMEN</v>
      </c>
      <c>
        <is>
          <t>AG Fideri</t>
        </is>
      </c>
      <c>
        <v>EMİRALEM TR-15 35-28-M00237_A_91341533_91341533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21.07.2023 10:03:18</t>
        </is>
      </c>
      <c>
        <is>
          <t>21.07.2023 11:09:35</t>
        </is>
      </c>
      <c>
        <v>1.104722222</v>
      </c>
      <c>
        <v>0</v>
      </c>
      <c>
        <v>4</v>
      </c>
      <c>
        <v>0</v>
      </c>
      <c>
        <v>4</v>
      </c>
      <c>
        <v>0</v>
      </c>
      <c>
        <v>24</v>
      </c>
      <c>
        <v>0</v>
      </c>
      <c>
        <v>0</v>
      </c>
      <c>
        <v>0</v>
      </c>
      <c>
        <v>1.0314974109433162</v>
      </c>
      <c>
        <v>0</v>
      </c>
      <c>
        <v>1.0685459819253174</v>
      </c>
      <c>
        <v>0</v>
      </c>
      <c>
        <v>45.48746104362735</v>
      </c>
      <c>
        <v>0</v>
      </c>
      <c>
        <v>0</v>
      </c>
      <c>
        <v>47.58750443649598</v>
      </c>
    </row>
    <row>
      <c>
        <v>2616024</v>
      </c>
      <c>
        <v>1</v>
      </c>
      <c>
        <is>
          <t>İZMİR</t>
        </is>
      </c>
      <c>
        <v>KONAK</v>
      </c>
      <c>
        <is>
          <t>OG Fideri</t>
        </is>
      </c>
      <c>
        <v>M-1125 35-01-M01125_M-1128 M01_2119027</v>
      </c>
      <c>
        <v>Şebeke Bakım Çalışması</v>
      </c>
      <c>
        <v>Dağıtım-OG</v>
      </c>
      <c>
        <v>Uzun</v>
      </c>
      <c>
        <v>Şebeke işletmecisi</v>
      </c>
      <c>
        <v>Bildirimli</v>
      </c>
      <c>
        <is>
          <t>21.07.2023 08:59:19</t>
        </is>
      </c>
      <c>
        <is>
          <t>21.07.2023 14:25:05</t>
        </is>
      </c>
      <c>
        <v>5.429444444</v>
      </c>
      <c>
        <v>0</v>
      </c>
      <c>
        <v>1816</v>
      </c>
      <c>
        <v>0</v>
      </c>
      <c>
        <v>0</v>
      </c>
      <c>
        <v>2</v>
      </c>
      <c>
        <v>87</v>
      </c>
      <c>
        <v>0</v>
      </c>
      <c>
        <v>0</v>
      </c>
      <c>
        <v>0</v>
      </c>
      <c>
        <v>2436.51518639118</v>
      </c>
      <c>
        <v>0</v>
      </c>
      <c>
        <v>0</v>
      </c>
      <c>
        <v>964.188798111045</v>
      </c>
      <c>
        <v>595.24652392086</v>
      </c>
      <c>
        <v>0</v>
      </c>
      <c>
        <v>0</v>
      </c>
      <c>
        <v>3995.950508423085</v>
      </c>
    </row>
    <row>
      <c>
        <v>2616061</v>
      </c>
      <c>
        <v>1</v>
      </c>
      <c>
        <is>
          <t>İZMİR</t>
        </is>
      </c>
      <c>
        <v>MENEMEN</v>
      </c>
      <c>
        <is>
          <t>DM</t>
        </is>
      </c>
      <c>
        <v>MENEMEN İM 35-28-A00001_HIDIRTEPE L12_88107581</v>
      </c>
      <c>
        <v>Şebeke Bakım Çalışması</v>
      </c>
      <c>
        <v>Dağıtım-OG</v>
      </c>
      <c>
        <v>Uzun</v>
      </c>
      <c>
        <v>Şebeke işletmecisi</v>
      </c>
      <c>
        <v>Bildirimli</v>
      </c>
      <c>
        <is>
          <t>21.07.2023 09:00:00</t>
        </is>
      </c>
      <c>
        <is>
          <t>21.07.2023 15:59:34</t>
        </is>
      </c>
      <c>
        <v>6.992777777</v>
      </c>
      <c>
        <v>0</v>
      </c>
      <c>
        <v>1337</v>
      </c>
      <c>
        <v>0</v>
      </c>
      <c>
        <v>18</v>
      </c>
      <c>
        <v>7</v>
      </c>
      <c>
        <v>36</v>
      </c>
      <c>
        <v>6</v>
      </c>
      <c>
        <v>0</v>
      </c>
      <c>
        <v>0</v>
      </c>
      <c>
        <v>2427.3228890528662</v>
      </c>
      <c>
        <v>0</v>
      </c>
      <c>
        <v>74.12906261406553</v>
      </c>
      <c>
        <v>1011.1295015936548</v>
      </c>
      <c>
        <v>639.2648895112857</v>
      </c>
      <c>
        <v>2946.138637645415</v>
      </c>
      <c>
        <v>0</v>
      </c>
      <c>
        <v>7097.984980417288</v>
      </c>
    </row>
    <row>
      <c>
        <v>2616276</v>
      </c>
      <c>
        <v>1</v>
      </c>
      <c>
        <is>
          <t>MANİSA</t>
        </is>
      </c>
      <c>
        <v>SALİHLİ</v>
      </c>
      <c>
        <is>
          <t>Dağıtım Transformatörü</t>
        </is>
      </c>
      <c>
        <v>KABAZLI TR-1 45-78-M00677_45-78-M00677_2352892</v>
      </c>
      <c>
        <v>AG Yük Ayırıcı Arızası</v>
      </c>
      <c>
        <v>Dağıtım-AG</v>
      </c>
      <c>
        <v>Uzun</v>
      </c>
      <c>
        <v>Şebeke işletmecisi</v>
      </c>
      <c>
        <v>Bildirimsiz</v>
      </c>
      <c>
        <is>
          <t>21.07.2023 11:39:43</t>
        </is>
      </c>
      <c>
        <is>
          <t>21.07.2023 15:16:30</t>
        </is>
      </c>
      <c>
        <v>3.613055555</v>
      </c>
      <c>
        <v>0</v>
      </c>
      <c>
        <v>124</v>
      </c>
      <c>
        <v>0</v>
      </c>
      <c>
        <v>2</v>
      </c>
      <c>
        <v>0</v>
      </c>
      <c>
        <v>7</v>
      </c>
      <c>
        <v>0</v>
      </c>
      <c>
        <v>0</v>
      </c>
      <c>
        <v>0</v>
      </c>
      <c>
        <v>84.33850232324762</v>
      </c>
      <c>
        <v>0</v>
      </c>
      <c>
        <v>191.40258548874834</v>
      </c>
      <c>
        <v>0</v>
      </c>
      <c>
        <v>10.077924777945157</v>
      </c>
      <c>
        <v>0</v>
      </c>
      <c>
        <v>0</v>
      </c>
      <c>
        <v>285.8190125899411</v>
      </c>
    </row>
    <row>
      <c>
        <v>2616963</v>
      </c>
      <c>
        <v>1</v>
      </c>
      <c>
        <is>
          <t>MANİSA</t>
        </is>
      </c>
      <c>
        <v>SALİHLİ</v>
      </c>
      <c>
        <is>
          <t>AG Fideri</t>
        </is>
      </c>
      <c>
        <v>TR-106 45-78-L00106_49364119_56387688_56387688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21.07.2023 20:15:24</t>
        </is>
      </c>
      <c>
        <is>
          <t>21.07.2023 21:57:29</t>
        </is>
      </c>
      <c>
        <v>1.701388888</v>
      </c>
      <c>
        <v>0</v>
      </c>
      <c>
        <v>183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65.86544728796525</v>
      </c>
      <c>
        <v>0</v>
      </c>
      <c>
        <v>0</v>
      </c>
      <c>
        <v>0</v>
      </c>
      <c>
        <v>5.873632581373372</v>
      </c>
      <c>
        <v>0</v>
      </c>
      <c>
        <v>0</v>
      </c>
      <c>
        <v>71.73907986933862</v>
      </c>
    </row>
    <row>
      <c>
        <v>2616894</v>
      </c>
      <c>
        <v>1</v>
      </c>
      <c>
        <is>
          <t>İZMİR</t>
        </is>
      </c>
      <c>
        <v>TORBALI</v>
      </c>
      <c>
        <is>
          <t>Dağıtım Transformatörü</t>
        </is>
      </c>
      <c>
        <v>HASAN VARLIK 35-26-M00535_35-26-M00535_2363279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21.07.2023 19:21:18</t>
        </is>
      </c>
      <c>
        <is>
          <t>21.07.2023 21:39:23</t>
        </is>
      </c>
      <c>
        <v>2.301388888</v>
      </c>
      <c>
        <v>0</v>
      </c>
      <c>
        <v>0</v>
      </c>
      <c>
        <v>0</v>
      </c>
      <c>
        <v>6</v>
      </c>
      <c>
        <v>0</v>
      </c>
      <c>
        <v>4</v>
      </c>
      <c>
        <v>0</v>
      </c>
      <c>
        <v>0</v>
      </c>
      <c>
        <v>0</v>
      </c>
      <c>
        <v>0</v>
      </c>
      <c>
        <v>0</v>
      </c>
      <c>
        <v>153.49343856045954</v>
      </c>
      <c>
        <v>0</v>
      </c>
      <c>
        <v>59.695060528334814</v>
      </c>
      <c>
        <v>0</v>
      </c>
      <c>
        <v>0</v>
      </c>
      <c>
        <v>213.18849908879434</v>
      </c>
    </row>
    <row>
      <c>
        <v>2616817</v>
      </c>
      <c>
        <v>1</v>
      </c>
      <c>
        <is>
          <t>MANİSA</t>
        </is>
      </c>
      <c>
        <v>KULA</v>
      </c>
      <c>
        <is>
          <t>KÖK</t>
        </is>
      </c>
      <c>
        <v>BAŞIBÜYÜK KÖK 45-77-L00158_TATLIÇEŞME ÇIKIŞI L04_61353396</v>
      </c>
      <c>
        <v>OG Fider Açması</v>
      </c>
      <c>
        <v>Dağıtım-OG</v>
      </c>
      <c>
        <v>Kısa</v>
      </c>
      <c>
        <v>Şebeke işletmecisi</v>
      </c>
      <c>
        <v>Bildirimsiz</v>
      </c>
      <c>
        <is>
          <t>21.07.2023 18:12:29</t>
        </is>
      </c>
      <c>
        <is>
          <t>21.07.2023 18:12:59</t>
        </is>
      </c>
      <c>
        <v>0.008333333</v>
      </c>
      <c>
        <v>4</v>
      </c>
      <c>
        <v>840</v>
      </c>
      <c>
        <v>14</v>
      </c>
      <c>
        <v>82</v>
      </c>
      <c>
        <v>1</v>
      </c>
      <c>
        <v>43</v>
      </c>
      <c>
        <v>0</v>
      </c>
      <c>
        <v>0</v>
      </c>
      <c>
        <v>0.0085159494</v>
      </c>
      <c>
        <v>0.8523894173989974</v>
      </c>
      <c>
        <v>0.11419107531394335</v>
      </c>
      <c>
        <v>0.2036108580096892</v>
      </c>
      <c>
        <v>0.0009258730310183333</v>
      </c>
      <c>
        <v>0.219843631513385</v>
      </c>
      <c>
        <v>0</v>
      </c>
      <c>
        <v>0</v>
      </c>
      <c>
        <v>1.3994768046670334</v>
      </c>
    </row>
    <row>
      <c>
        <v>2616917</v>
      </c>
      <c>
        <v>1</v>
      </c>
      <c>
        <is>
          <t>İZMİR</t>
        </is>
      </c>
      <c>
        <v>BAYINDIR</v>
      </c>
      <c>
        <is>
          <t>Dağıtım Transformatörü</t>
        </is>
      </c>
      <c>
        <v>KARAHALİLLİ TR-4 35-20-L00372_35-20-L00372_2371657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21.07.2023 19:36:05</t>
        </is>
      </c>
      <c>
        <is>
          <t>21.07.2023 20:54:44</t>
        </is>
      </c>
      <c>
        <v>1.310833333</v>
      </c>
      <c>
        <v>0</v>
      </c>
      <c>
        <v>33</v>
      </c>
      <c>
        <v>0</v>
      </c>
      <c>
        <v>34</v>
      </c>
      <c>
        <v>0</v>
      </c>
      <c>
        <v>5</v>
      </c>
      <c>
        <v>0</v>
      </c>
      <c>
        <v>0</v>
      </c>
      <c>
        <v>0</v>
      </c>
      <c>
        <v>18.203728340058575</v>
      </c>
      <c>
        <v>0</v>
      </c>
      <c>
        <v>76.05364771131914</v>
      </c>
      <c>
        <v>0</v>
      </c>
      <c>
        <v>10.603345134851208</v>
      </c>
      <c>
        <v>0</v>
      </c>
      <c>
        <v>0</v>
      </c>
      <c>
        <v>104.86072118622893</v>
      </c>
    </row>
    <row>
      <c>
        <v>2616130</v>
      </c>
      <c>
        <v>1</v>
      </c>
      <c>
        <is>
          <t>MANİSA</t>
        </is>
      </c>
      <c>
        <v>AKHİSAR</v>
      </c>
      <c>
        <is>
          <t>Kullanıcı Bağlantı Hattı</t>
        </is>
      </c>
      <c>
        <v>TÜTENLİ TR-1 45-72-L00126_956524732_956524732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21.07.2023 10:02:35</t>
        </is>
      </c>
      <c>
        <is>
          <t>21.07.2023 11:35:18</t>
        </is>
      </c>
      <c>
        <v>1.545277777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0.4016173060370626</v>
      </c>
      <c>
        <v>0</v>
      </c>
      <c>
        <v>0</v>
      </c>
      <c>
        <v>0</v>
      </c>
      <c>
        <v>0</v>
      </c>
      <c>
        <v>0</v>
      </c>
      <c>
        <v>0</v>
      </c>
      <c>
        <v>0.4016173060370626</v>
      </c>
    </row>
    <row>
      <c>
        <v>2615938</v>
      </c>
      <c>
        <v>1</v>
      </c>
      <c>
        <is>
          <t>MANİSA</t>
        </is>
      </c>
      <c>
        <v>YUNUSEMRE</v>
      </c>
      <c>
        <is>
          <t>KÖK</t>
        </is>
      </c>
      <c>
        <v>SİYEKLİ KÖK 45-71-M00185_DAĞYENİCE M07_72256967</v>
      </c>
      <c>
        <v>Şebeke Yenileme ve Kapasite Artışı Çalışması</v>
      </c>
      <c>
        <v>Dağıtım-OG</v>
      </c>
      <c>
        <v>Uzun</v>
      </c>
      <c>
        <v>Şebeke işletmecisi</v>
      </c>
      <c>
        <v>Bildirimli</v>
      </c>
      <c>
        <is>
          <t>21.07.2023 07:02:26</t>
        </is>
      </c>
      <c>
        <is>
          <t>21.07.2023 15:19:09</t>
        </is>
      </c>
      <c>
        <v>8.278611111</v>
      </c>
      <c>
        <v>7</v>
      </c>
      <c>
        <v>1190</v>
      </c>
      <c>
        <v>4</v>
      </c>
      <c>
        <v>3</v>
      </c>
      <c>
        <v>3</v>
      </c>
      <c>
        <v>85</v>
      </c>
      <c>
        <v>0</v>
      </c>
      <c>
        <v>0</v>
      </c>
      <c>
        <v>12.439879664473331</v>
      </c>
      <c>
        <v>1123.118166391222</v>
      </c>
      <c>
        <v>212.8649318068249</v>
      </c>
      <c>
        <v>40.447145473476525</v>
      </c>
      <c>
        <v>343.9656833322346</v>
      </c>
      <c>
        <v>191.90735397298715</v>
      </c>
      <c>
        <v>0</v>
      </c>
      <c>
        <v>0</v>
      </c>
      <c>
        <v>1924.7431606412188</v>
      </c>
    </row>
    <row>
      <c>
        <v>2616771</v>
      </c>
      <c>
        <v>1</v>
      </c>
      <c>
        <is>
          <t>İZMİR</t>
        </is>
      </c>
      <c>
        <v>TORBALI</v>
      </c>
      <c>
        <is>
          <t>Dağıtım Transformatörü</t>
        </is>
      </c>
      <c>
        <v>CAFER BAĞCI 35-26-L00083_35-26-L00083_2350117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21.07.2023 17:30:06</t>
        </is>
      </c>
      <c>
        <is>
          <t>21.07.2023 20:48:32</t>
        </is>
      </c>
      <c>
        <v>3.307222222</v>
      </c>
      <c>
        <v>0</v>
      </c>
      <c>
        <v>0</v>
      </c>
      <c>
        <v>0</v>
      </c>
      <c>
        <v>14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361.90339178302423</v>
      </c>
      <c>
        <v>0</v>
      </c>
      <c>
        <v>9.00261446696978</v>
      </c>
      <c>
        <v>0</v>
      </c>
      <c>
        <v>0</v>
      </c>
      <c>
        <v>370.906006249994</v>
      </c>
    </row>
    <row>
      <c>
        <v>2616207</v>
      </c>
      <c>
        <v>1</v>
      </c>
      <c>
        <is>
          <t>İZMİR</t>
        </is>
      </c>
      <c>
        <v>URLA</v>
      </c>
      <c>
        <is>
          <t>Saha Dağıtım Kutusu (SDK)</t>
        </is>
      </c>
      <c>
        <v>TR-25 35-19-L00025_8164569 C 1_5938374</v>
      </c>
      <c>
        <v>AG Pano Faz Sigorta Atığı</v>
      </c>
      <c>
        <v>Dağıtım-AG</v>
      </c>
      <c>
        <v>Uzun</v>
      </c>
      <c>
        <v>Şebeke işletmecisi</v>
      </c>
      <c>
        <v>Bildirimsiz</v>
      </c>
      <c>
        <is>
          <t>21.07.2023 10:46:14</t>
        </is>
      </c>
      <c>
        <is>
          <t>21.07.2023 13:23:24</t>
        </is>
      </c>
      <c>
        <v>2.619444444</v>
      </c>
      <c>
        <v>0</v>
      </c>
      <c>
        <v>111</v>
      </c>
      <c>
        <v>0</v>
      </c>
      <c>
        <v>0</v>
      </c>
      <c>
        <v>0</v>
      </c>
      <c>
        <v>80</v>
      </c>
      <c>
        <v>0</v>
      </c>
      <c>
        <v>0</v>
      </c>
      <c>
        <v>0</v>
      </c>
      <c>
        <v>92.06171916955333</v>
      </c>
      <c>
        <v>0</v>
      </c>
      <c>
        <v>0</v>
      </c>
      <c>
        <v>0</v>
      </c>
      <c>
        <v>264.7197618826554</v>
      </c>
      <c>
        <v>0</v>
      </c>
      <c>
        <v>0</v>
      </c>
      <c>
        <v>356.78148105220873</v>
      </c>
    </row>
    <row>
      <c>
        <v>2616648</v>
      </c>
      <c>
        <v>1</v>
      </c>
      <c>
        <is>
          <t>İZMİR</t>
        </is>
      </c>
      <c>
        <v>KARABAĞLAR</v>
      </c>
      <c>
        <is>
          <t>AG Fideri</t>
        </is>
      </c>
      <c>
        <v>M-1227 35-01-M01227_B_56357962_56357962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21.07.2023 16:03:11</t>
        </is>
      </c>
      <c>
        <is>
          <t>21.07.2023 17:12:19</t>
        </is>
      </c>
      <c>
        <v>1.152222222</v>
      </c>
      <c>
        <v>0</v>
      </c>
      <c>
        <v>221</v>
      </c>
      <c>
        <v>0</v>
      </c>
      <c>
        <v>0</v>
      </c>
      <c>
        <v>0</v>
      </c>
      <c>
        <v>25</v>
      </c>
      <c>
        <v>0</v>
      </c>
      <c>
        <v>0</v>
      </c>
      <c>
        <v>0</v>
      </c>
      <c>
        <v>61.69026534765482</v>
      </c>
      <c>
        <v>0</v>
      </c>
      <c>
        <v>0</v>
      </c>
      <c>
        <v>0</v>
      </c>
      <c>
        <v>64.98269287132788</v>
      </c>
      <c>
        <v>0</v>
      </c>
      <c>
        <v>0</v>
      </c>
      <c>
        <v>126.6729582189827</v>
      </c>
    </row>
    <row>
      <c>
        <v>2616731</v>
      </c>
      <c>
        <v>1</v>
      </c>
      <c>
        <is>
          <t>İZMİR</t>
        </is>
      </c>
      <c>
        <v>BORNOVA</v>
      </c>
      <c>
        <is>
          <t>Kullanıcı Bağlantı Hattı</t>
        </is>
      </c>
      <c>
        <v>M-195 35-02-M00195_99921018_99921018</v>
      </c>
      <c>
        <v>AG Box / Sdk Abone Çıkış Sigorta Atığı</v>
      </c>
      <c>
        <v>Dağıtım-AG</v>
      </c>
      <c>
        <v>Uzun</v>
      </c>
      <c>
        <v>Şebeke işletmecisi</v>
      </c>
      <c>
        <v>Bildirimsiz</v>
      </c>
      <c>
        <is>
          <t>21.07.2023 17:07:46</t>
        </is>
      </c>
      <c>
        <is>
          <t>21.07.2023 21:15:11</t>
        </is>
      </c>
      <c>
        <v>4.123611111</v>
      </c>
      <c>
        <v>0</v>
      </c>
      <c>
        <v>0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2.9991046873219394</v>
      </c>
      <c>
        <v>0</v>
      </c>
      <c>
        <v>0</v>
      </c>
      <c>
        <v>2.9991046873219394</v>
      </c>
    </row>
    <row>
      <c>
        <v>2616044</v>
      </c>
      <c>
        <v>1</v>
      </c>
      <c>
        <is>
          <t>İZMİR</t>
        </is>
      </c>
      <c>
        <v>TİRE</v>
      </c>
      <c>
        <is>
          <t>Dağıtım Transformatörü</t>
        </is>
      </c>
      <c>
        <v>IŞIKLI TR-2 35-29-L00246_35-29-L00246_2365813</v>
      </c>
      <c>
        <v>Şebeke Bakım Çalışması</v>
      </c>
      <c>
        <v>Dağıtım-AG</v>
      </c>
      <c>
        <v>Uzun</v>
      </c>
      <c>
        <v>Şebeke işletmecisi</v>
      </c>
      <c>
        <v>Bildirimli</v>
      </c>
      <c>
        <is>
          <t>21.07.2023 09:02:03</t>
        </is>
      </c>
      <c>
        <is>
          <t>21.07.2023 11:51:11</t>
        </is>
      </c>
      <c>
        <v>2.818888888</v>
      </c>
      <c>
        <v>0</v>
      </c>
      <c>
        <v>121</v>
      </c>
      <c>
        <v>0</v>
      </c>
      <c>
        <v>7</v>
      </c>
      <c>
        <v>0</v>
      </c>
      <c>
        <v>23</v>
      </c>
      <c>
        <v>0</v>
      </c>
      <c>
        <v>0</v>
      </c>
      <c>
        <v>0</v>
      </c>
      <c>
        <v>83.58129097485003</v>
      </c>
      <c>
        <v>0</v>
      </c>
      <c>
        <v>23.21320879638035</v>
      </c>
      <c>
        <v>0</v>
      </c>
      <c>
        <v>54.817689790879996</v>
      </c>
      <c>
        <v>0</v>
      </c>
      <c>
        <v>0</v>
      </c>
      <c>
        <v>161.6121895621104</v>
      </c>
    </row>
    <row>
      <c>
        <v>2616147</v>
      </c>
      <c>
        <v>1</v>
      </c>
      <c>
        <is>
          <t>İZMİR</t>
        </is>
      </c>
      <c>
        <v>MENDERES</v>
      </c>
      <c>
        <is>
          <t>Dağıtım Transformatörü</t>
        </is>
      </c>
      <c>
        <v>GÜMÜLDÜR M-36 35-25-M00036_35-25-M00036_2374640</v>
      </c>
      <c>
        <v>Şebeke Yenileme ve Kapasite Artışı Çalışması</v>
      </c>
      <c>
        <v>Dağıtım-AG</v>
      </c>
      <c>
        <v>Uzun</v>
      </c>
      <c>
        <v>Şebeke işletmecisi</v>
      </c>
      <c>
        <v>Bildirimli</v>
      </c>
      <c>
        <is>
          <t>21.07.2023 10:20:57</t>
        </is>
      </c>
      <c>
        <is>
          <t>21.07.2023 16:37:58</t>
        </is>
      </c>
      <c>
        <v>6.283611111</v>
      </c>
      <c>
        <v>0</v>
      </c>
      <c>
        <v>43</v>
      </c>
      <c>
        <v>0</v>
      </c>
      <c>
        <v>23</v>
      </c>
      <c>
        <v>0</v>
      </c>
      <c>
        <v>24</v>
      </c>
      <c>
        <v>0</v>
      </c>
      <c>
        <v>0</v>
      </c>
      <c>
        <v>0</v>
      </c>
      <c>
        <v>78.75650211687719</v>
      </c>
      <c>
        <v>0</v>
      </c>
      <c>
        <v>81.00868730624235</v>
      </c>
      <c>
        <v>0</v>
      </c>
      <c>
        <v>113.39388796377368</v>
      </c>
      <c>
        <v>0</v>
      </c>
      <c>
        <v>0</v>
      </c>
      <c>
        <v>273.1590773868932</v>
      </c>
    </row>
    <row>
      <c>
        <v>2615898</v>
      </c>
      <c>
        <v>1</v>
      </c>
      <c>
        <is>
          <t>İZMİR</t>
        </is>
      </c>
      <c>
        <v>BAYINDIR</v>
      </c>
      <c>
        <is>
          <t>DM</t>
        </is>
      </c>
      <c>
        <v>BAYINDIR İM 35-20-A00001_CANLI L09_2058779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21.07.2023 03:38:13</t>
        </is>
      </c>
      <c>
        <is>
          <t>21.07.2023 04:15:38</t>
        </is>
      </c>
      <c>
        <v>0.623611111</v>
      </c>
      <c>
        <v>0</v>
      </c>
      <c>
        <v>2318</v>
      </c>
      <c>
        <v>30</v>
      </c>
      <c>
        <v>720</v>
      </c>
      <c>
        <v>38</v>
      </c>
      <c>
        <v>673</v>
      </c>
      <c>
        <v>1</v>
      </c>
      <c>
        <v>0</v>
      </c>
      <c>
        <v>0</v>
      </c>
      <c>
        <v>328.0500414335431</v>
      </c>
      <c>
        <v>103.91442019111135</v>
      </c>
      <c>
        <v>685.3263604444443</v>
      </c>
      <c>
        <v>136.89107544095717</v>
      </c>
      <c>
        <v>281.4432820864401</v>
      </c>
      <c>
        <v>89.03627822254094</v>
      </c>
      <c>
        <v>0</v>
      </c>
      <c>
        <v>1624.661457819037</v>
      </c>
    </row>
    <row>
      <c>
        <v>2616585</v>
      </c>
      <c>
        <v>1</v>
      </c>
      <c>
        <is>
          <t>MANİSA</t>
        </is>
      </c>
      <c>
        <v>SALİHLİ</v>
      </c>
      <c>
        <is>
          <t>AG Fideri</t>
        </is>
      </c>
      <c>
        <v>ÇAYKÖY TR-1 45-78-L00429_49322396_56390744_56390744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21.07.2023 15:13:23</t>
        </is>
      </c>
      <c>
        <is>
          <t>21.07.2023 18:51:04</t>
        </is>
      </c>
      <c>
        <v>3.628055555</v>
      </c>
      <c>
        <v>0</v>
      </c>
      <c>
        <v>31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29.115747125403708</v>
      </c>
      <c>
        <v>0</v>
      </c>
      <c>
        <v>0</v>
      </c>
      <c>
        <v>0</v>
      </c>
      <c>
        <v>0</v>
      </c>
      <c>
        <v>0</v>
      </c>
      <c>
        <v>0</v>
      </c>
      <c>
        <v>29.115747125403708</v>
      </c>
    </row>
    <row>
      <c>
        <v>2616580</v>
      </c>
      <c>
        <v>2</v>
      </c>
      <c>
        <is>
          <t>İZMİR</t>
        </is>
      </c>
      <c>
        <v>KARABAĞLAR</v>
      </c>
      <c>
        <is>
          <t>OG Fideri</t>
        </is>
      </c>
      <c>
        <v>K-1418 35-01-K01418_DAĞITIM TRAFO K-1418 K03_2067706</v>
      </c>
      <c>
        <v>Üçüncü Şahısların Vermiş Olduğu Hasarlar</v>
      </c>
      <c>
        <v>Dağıtım-OG</v>
      </c>
      <c>
        <v>Uzun</v>
      </c>
      <c>
        <v>Dışsal</v>
      </c>
      <c>
        <v>Bildirimsiz</v>
      </c>
      <c>
        <is>
          <t>21.07.2023 16:39:55</t>
        </is>
      </c>
      <c>
        <is>
          <t>21.07.2023 17:16:17</t>
        </is>
      </c>
      <c>
        <v>0.606111111</v>
      </c>
      <c>
        <v>0</v>
      </c>
      <c>
        <v>175</v>
      </c>
      <c>
        <v>0</v>
      </c>
      <c>
        <v>0</v>
      </c>
      <c>
        <v>0</v>
      </c>
      <c>
        <v>69</v>
      </c>
      <c>
        <v>0</v>
      </c>
      <c>
        <v>3</v>
      </c>
      <c>
        <v>0</v>
      </c>
      <c>
        <v>27.702209582866942</v>
      </c>
      <c>
        <v>0</v>
      </c>
      <c>
        <v>0</v>
      </c>
      <c>
        <v>0</v>
      </c>
      <c>
        <v>28.820006262854857</v>
      </c>
      <c>
        <v>0</v>
      </c>
      <c>
        <v>23.93724540242669</v>
      </c>
      <c>
        <v>80.4594612481485</v>
      </c>
    </row>
    <row>
      <c>
        <v>2616293</v>
      </c>
      <c>
        <v>1</v>
      </c>
      <c>
        <is>
          <t>MANİSA</t>
        </is>
      </c>
      <c>
        <v>YUNUSEMRE</v>
      </c>
      <c>
        <is>
          <t>Kullanıcı Bağlantı Hattı</t>
        </is>
      </c>
      <c>
        <v>MURADİYE TR 2/A 45-71-M00201_953243056_953243056</v>
      </c>
      <c>
        <v>AG Branşman Yeraltı Kablo Arızası</v>
      </c>
      <c>
        <v>Dağıtım-AG</v>
      </c>
      <c>
        <v>Uzun</v>
      </c>
      <c>
        <v>Şebeke işletmecisi</v>
      </c>
      <c>
        <v>Bildirimsiz</v>
      </c>
      <c>
        <is>
          <t>21.07.2023 12:02:36</t>
        </is>
      </c>
      <c>
        <is>
          <t>21.07.2023 18:23:24</t>
        </is>
      </c>
      <c>
        <v>6.346666666</v>
      </c>
      <c>
        <v>0</v>
      </c>
      <c>
        <v>10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11.73074347430104</v>
      </c>
      <c>
        <v>0</v>
      </c>
      <c>
        <v>0</v>
      </c>
      <c>
        <v>0</v>
      </c>
      <c>
        <v>0</v>
      </c>
      <c>
        <v>0</v>
      </c>
      <c>
        <v>0</v>
      </c>
      <c>
        <v>11.73074347430104</v>
      </c>
    </row>
    <row>
      <c>
        <v>2616831</v>
      </c>
      <c>
        <v>1</v>
      </c>
      <c>
        <is>
          <t>MANİSA</t>
        </is>
      </c>
      <c>
        <v>GÖRDES</v>
      </c>
      <c>
        <is>
          <t>AG Fideri</t>
        </is>
      </c>
      <c>
        <v>BODAMAS TR-3 45-75-M00299_C_56397892_56397892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21.07.2023 18:30:22</t>
        </is>
      </c>
      <c>
        <is>
          <t>21.07.2023 18:49:11</t>
        </is>
      </c>
      <c>
        <v>0.313611111</v>
      </c>
      <c>
        <v>0</v>
      </c>
      <c>
        <v>13</v>
      </c>
      <c>
        <v>0</v>
      </c>
      <c>
        <v>3</v>
      </c>
      <c>
        <v>0</v>
      </c>
      <c>
        <v>0</v>
      </c>
      <c>
        <v>0</v>
      </c>
      <c>
        <v>0</v>
      </c>
      <c>
        <v>0</v>
      </c>
      <c>
        <v>1.3329910007503432</v>
      </c>
      <c>
        <v>0</v>
      </c>
      <c>
        <v>1.1386523661014905</v>
      </c>
      <c>
        <v>0</v>
      </c>
      <c>
        <v>0</v>
      </c>
      <c>
        <v>0</v>
      </c>
      <c>
        <v>0</v>
      </c>
      <c>
        <v>2.4716433668518336</v>
      </c>
    </row>
    <row>
      <c>
        <v>2616499</v>
      </c>
      <c>
        <v>1</v>
      </c>
      <c>
        <is>
          <t>İZMİR</t>
        </is>
      </c>
      <c>
        <v>BALÇOVA</v>
      </c>
      <c>
        <is>
          <t>OG Fideri</t>
        </is>
      </c>
      <c>
        <v>K-458 35-07-K00458_K-2416 K06_48438210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21.07.2023 13:31:13</t>
        </is>
      </c>
      <c>
        <is>
          <t>21.07.2023 14:34:52</t>
        </is>
      </c>
      <c>
        <v>1.060833333</v>
      </c>
      <c>
        <v>0</v>
      </c>
      <c>
        <v>1221</v>
      </c>
      <c>
        <v>0</v>
      </c>
      <c>
        <v>0</v>
      </c>
      <c>
        <v>0</v>
      </c>
      <c>
        <v>333</v>
      </c>
      <c>
        <v>0</v>
      </c>
      <c>
        <v>1</v>
      </c>
      <c>
        <v>0</v>
      </c>
      <c>
        <v>349.6339782145469</v>
      </c>
      <c>
        <v>0</v>
      </c>
      <c>
        <v>0</v>
      </c>
      <c>
        <v>0</v>
      </c>
      <c>
        <v>541.24810847316</v>
      </c>
      <c>
        <v>0</v>
      </c>
      <c>
        <v>13.57041515266922</v>
      </c>
      <c>
        <v>904.452501840376</v>
      </c>
    </row>
    <row>
      <c>
        <v>2617023</v>
      </c>
      <c>
        <v>1</v>
      </c>
      <c>
        <is>
          <t>İZMİR</t>
        </is>
      </c>
      <c>
        <v>BUCA</v>
      </c>
      <c>
        <is>
          <t>AG Fideri</t>
        </is>
      </c>
      <c>
        <v>K-2889 35-03-K02889_A_56366716_56366716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21.07.2023 21:06:01</t>
        </is>
      </c>
      <c>
        <is>
          <t>22.07.2023 03:39:07</t>
        </is>
      </c>
      <c>
        <v>6.551666666</v>
      </c>
      <c>
        <v>0</v>
      </c>
      <c>
        <v>14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19.752286536402682</v>
      </c>
      <c>
        <v>0</v>
      </c>
      <c>
        <v>0</v>
      </c>
      <c>
        <v>0</v>
      </c>
      <c>
        <v>11.266406710522329</v>
      </c>
      <c>
        <v>0</v>
      </c>
      <c>
        <v>0</v>
      </c>
      <c>
        <v>31.01869324692501</v>
      </c>
    </row>
    <row>
      <c>
        <v>2616668</v>
      </c>
      <c>
        <v>1</v>
      </c>
      <c>
        <is>
          <t>İZMİR</t>
        </is>
      </c>
      <c>
        <v>BUCA</v>
      </c>
      <c>
        <is>
          <t>Dağıtım Transformatörü</t>
        </is>
      </c>
      <c>
        <v>K-1241 35-03-K01241_35-03-K01241_41936426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21.07.2023 16:13:08</t>
        </is>
      </c>
      <c>
        <is>
          <t>22.07.2023 00:53:16</t>
        </is>
      </c>
      <c>
        <v>8.668888888</v>
      </c>
      <c>
        <v>0</v>
      </c>
      <c>
        <v>10</v>
      </c>
      <c>
        <v>0</v>
      </c>
      <c>
        <v>0</v>
      </c>
      <c>
        <v>0</v>
      </c>
      <c>
        <v>193</v>
      </c>
      <c>
        <v>0</v>
      </c>
      <c>
        <v>6</v>
      </c>
      <c>
        <v>0</v>
      </c>
      <c>
        <v>16.926252300855673</v>
      </c>
      <c>
        <v>0</v>
      </c>
      <c>
        <v>0</v>
      </c>
      <c>
        <v>0</v>
      </c>
      <c>
        <v>1301.8964017410924</v>
      </c>
      <c>
        <v>0</v>
      </c>
      <c>
        <v>1397.1630377810304</v>
      </c>
      <c>
        <v>2715.9856918229784</v>
      </c>
    </row>
    <row>
      <c>
        <v>2617066</v>
      </c>
      <c>
        <v>1</v>
      </c>
      <c>
        <is>
          <t>İZMİR</t>
        </is>
      </c>
      <c>
        <v>ÇEŞME</v>
      </c>
      <c>
        <is>
          <t>Saha Dağıtım Kutusu (SDK)</t>
        </is>
      </c>
      <c>
        <v>L-262 ÇİÇEKÇİ PARKI 35-18-L00262_B B03_79363632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21.07.2023 21:44:24</t>
        </is>
      </c>
      <c>
        <is>
          <t>21.07.2023 23:40:29</t>
        </is>
      </c>
      <c>
        <v>1.934722222</v>
      </c>
      <c>
        <v>0</v>
      </c>
      <c>
        <v>8</v>
      </c>
      <c>
        <v>0</v>
      </c>
      <c>
        <v>0</v>
      </c>
      <c>
        <v>0</v>
      </c>
      <c>
        <v>11</v>
      </c>
      <c>
        <v>0</v>
      </c>
      <c>
        <v>0</v>
      </c>
      <c>
        <v>0</v>
      </c>
      <c>
        <v>15.010253215427925</v>
      </c>
      <c>
        <v>0</v>
      </c>
      <c>
        <v>0</v>
      </c>
      <c>
        <v>0</v>
      </c>
      <c>
        <v>52.8325149067489</v>
      </c>
      <c>
        <v>0</v>
      </c>
      <c>
        <v>0</v>
      </c>
      <c>
        <v>67.84276812217682</v>
      </c>
    </row>
    <row>
      <c>
        <v>2617189</v>
      </c>
      <c>
        <v>1</v>
      </c>
      <c>
        <is>
          <t>MANİSA</t>
        </is>
      </c>
      <c>
        <v>SARUHANLI</v>
      </c>
      <c>
        <is>
          <t>AG Fideri</t>
        </is>
      </c>
      <c>
        <v>ÇULLUGÖRECE TR-2 45-80-M02940_A_73431689_73431689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21.07.2023 22:56:54</t>
        </is>
      </c>
      <c>
        <is>
          <t>22.07.2023 00:05:02</t>
        </is>
      </c>
      <c>
        <v>1.135555555</v>
      </c>
      <c>
        <v>0</v>
      </c>
      <c>
        <v>2</v>
      </c>
      <c>
        <v>0</v>
      </c>
      <c>
        <v>5</v>
      </c>
      <c>
        <v>0</v>
      </c>
      <c>
        <v>1</v>
      </c>
      <c>
        <v>0</v>
      </c>
      <c>
        <v>0</v>
      </c>
      <c>
        <v>0</v>
      </c>
      <c>
        <v>0.313950882613812</v>
      </c>
      <c>
        <v>0</v>
      </c>
      <c>
        <v>13.248943020740871</v>
      </c>
      <c>
        <v>0</v>
      </c>
      <c>
        <v>1.095893233227657</v>
      </c>
      <c>
        <v>0</v>
      </c>
      <c>
        <v>0</v>
      </c>
      <c>
        <v>14.65878713658234</v>
      </c>
    </row>
    <row>
      <c>
        <v>2616838</v>
      </c>
      <c>
        <v>2</v>
      </c>
      <c>
        <is>
          <t>İZMİR</t>
        </is>
      </c>
      <c>
        <v>KİRAZ</v>
      </c>
      <c>
        <is>
          <t>Dağıtım Transformatörü</t>
        </is>
      </c>
      <c>
        <v>KİBAR KÖYÜ TR-2 35-31-L00313_35-31-L00313_2364981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21.07.2023 19:28:00</t>
        </is>
      </c>
      <c>
        <is>
          <t>21.07.2023 19:32:55</t>
        </is>
      </c>
      <c>
        <v>0.081944444</v>
      </c>
      <c>
        <v>0</v>
      </c>
      <c>
        <v>27</v>
      </c>
      <c>
        <v>0</v>
      </c>
      <c>
        <v>22</v>
      </c>
      <c>
        <v>0</v>
      </c>
      <c>
        <v>11</v>
      </c>
      <c>
        <v>0</v>
      </c>
      <c>
        <v>0</v>
      </c>
      <c>
        <v>0</v>
      </c>
      <c>
        <v>0.4622774455770249</v>
      </c>
      <c>
        <v>0</v>
      </c>
      <c>
        <v>2.2023713771023283</v>
      </c>
      <c>
        <v>0</v>
      </c>
      <c>
        <v>0.9963929672364125</v>
      </c>
      <c>
        <v>0</v>
      </c>
      <c>
        <v>0</v>
      </c>
      <c>
        <v>3.6610417899157657</v>
      </c>
    </row>
    <row>
      <c>
        <v>2615878</v>
      </c>
      <c>
        <v>1</v>
      </c>
      <c>
        <is>
          <t>MANİSA</t>
        </is>
      </c>
      <c>
        <v>SARUHANLI</v>
      </c>
      <c>
        <is>
          <t>DM</t>
        </is>
      </c>
      <c>
        <v>OTOYOL DM 45-80-M02917_APPAK M01_72022599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21.07.2023 01:41:03</t>
        </is>
      </c>
      <c>
        <is>
          <t>21.07.2023 02:02:27</t>
        </is>
      </c>
      <c>
        <v>0.356666666</v>
      </c>
      <c>
        <v>7</v>
      </c>
      <c>
        <v>1218</v>
      </c>
      <c>
        <v>114</v>
      </c>
      <c>
        <v>66</v>
      </c>
      <c>
        <v>23</v>
      </c>
      <c>
        <v>67</v>
      </c>
      <c>
        <v>2</v>
      </c>
      <c>
        <v>0</v>
      </c>
      <c>
        <v>0.6180023708522416</v>
      </c>
      <c>
        <v>67.46368841166499</v>
      </c>
      <c>
        <v>180.27001299209957</v>
      </c>
      <c>
        <v>41.41317891267612</v>
      </c>
      <c>
        <v>24.28238194227283</v>
      </c>
      <c>
        <v>8.070901059596652</v>
      </c>
      <c>
        <v>9.419489460379689</v>
      </c>
      <c>
        <v>0</v>
      </c>
      <c>
        <v>331.5376551495421</v>
      </c>
    </row>
    <row>
      <c>
        <v>2616519</v>
      </c>
      <c>
        <v>1</v>
      </c>
      <c>
        <is>
          <t>İZMİR</t>
        </is>
      </c>
      <c>
        <v>KİRAZ</v>
      </c>
      <c>
        <is>
          <t>Kullanıcı Bağlantı Hattı</t>
        </is>
      </c>
      <c>
        <v>AKPINAR TR-1 (MERKEZ) 35-31-L00304_956573196_956573196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21.07.2023 14:08:51</t>
        </is>
      </c>
      <c>
        <is>
          <t>21.07.2023 18:23:41</t>
        </is>
      </c>
      <c>
        <v>4.247222222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0.05439553034336361</v>
      </c>
      <c>
        <v>0</v>
      </c>
      <c>
        <v>0</v>
      </c>
      <c>
        <v>0</v>
      </c>
      <c>
        <v>0</v>
      </c>
      <c>
        <v>0</v>
      </c>
      <c>
        <v>0</v>
      </c>
      <c>
        <v>0.05439553034336361</v>
      </c>
    </row>
    <row>
      <c>
        <v>2616313</v>
      </c>
      <c>
        <v>1</v>
      </c>
      <c>
        <is>
          <t>İZMİR</t>
        </is>
      </c>
      <c>
        <v>ÖDEMİŞ</v>
      </c>
      <c>
        <is>
          <t>DM</t>
        </is>
      </c>
      <c>
        <v>ÖDEMİŞ İM 35-15-A00001_YENİ KENT L16_2062383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21.07.2023 12:16:56</t>
        </is>
      </c>
      <c>
        <is>
          <t>21.07.2023 12:22:11</t>
        </is>
      </c>
      <c>
        <v>0.0875</v>
      </c>
      <c>
        <v>0</v>
      </c>
      <c>
        <v>1852</v>
      </c>
      <c>
        <v>27</v>
      </c>
      <c>
        <v>67</v>
      </c>
      <c>
        <v>10</v>
      </c>
      <c>
        <v>213</v>
      </c>
      <c>
        <v>2</v>
      </c>
      <c>
        <v>0</v>
      </c>
      <c>
        <v>0</v>
      </c>
      <c>
        <v>32.20838731246067</v>
      </c>
      <c>
        <v>12.67570714350864</v>
      </c>
      <c>
        <v>8.453846205069652</v>
      </c>
      <c>
        <v>7.233016434851129</v>
      </c>
      <c>
        <v>17.739908717566475</v>
      </c>
      <c>
        <v>36.26048655489562</v>
      </c>
      <c>
        <v>0</v>
      </c>
      <c>
        <v>114.5713523683522</v>
      </c>
    </row>
    <row>
      <c>
        <v>2616960</v>
      </c>
      <c>
        <v>1</v>
      </c>
      <c>
        <is>
          <t>İZMİR</t>
        </is>
      </c>
      <c>
        <v>ALİAĞA</v>
      </c>
      <c>
        <is>
          <t>Saha Dağıtım Kutusu (SDK)</t>
        </is>
      </c>
      <c>
        <v>TR-56 35-17-M00056_B B01_60812341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21.07.2023 20:07:49</t>
        </is>
      </c>
      <c>
        <is>
          <t>21.07.2023 21:27:40</t>
        </is>
      </c>
      <c>
        <v>1.330833333</v>
      </c>
      <c>
        <v>0</v>
      </c>
      <c>
        <v>68</v>
      </c>
      <c>
        <v>0</v>
      </c>
      <c>
        <v>0</v>
      </c>
      <c>
        <v>0</v>
      </c>
      <c>
        <v>7</v>
      </c>
      <c>
        <v>0</v>
      </c>
      <c>
        <v>0</v>
      </c>
      <c>
        <v>0</v>
      </c>
      <c>
        <v>21.274251152728237</v>
      </c>
      <c>
        <v>0</v>
      </c>
      <c>
        <v>0</v>
      </c>
      <c>
        <v>0</v>
      </c>
      <c>
        <v>29.358843686024244</v>
      </c>
      <c>
        <v>0</v>
      </c>
      <c>
        <v>0</v>
      </c>
      <c>
        <v>50.633094838752484</v>
      </c>
    </row>
    <row>
      <c>
        <v>2616419</v>
      </c>
      <c>
        <v>1</v>
      </c>
      <c>
        <is>
          <t>İZMİR</t>
        </is>
      </c>
      <c>
        <v>MENDERES</v>
      </c>
      <c>
        <is>
          <t>Kullanıcı Bağlantı Hattı</t>
        </is>
      </c>
      <c>
        <v>TR-12 35-22-M00012_949450867_949450867</v>
      </c>
      <c>
        <v>AG Box / Sdk Abone Çıkış Sigorta Atığı</v>
      </c>
      <c>
        <v>Dağıtım-AG</v>
      </c>
      <c>
        <v>Uzun</v>
      </c>
      <c>
        <v>Şebeke işletmecisi</v>
      </c>
      <c>
        <v>Bildirimsiz</v>
      </c>
      <c>
        <is>
          <t>21.07.2023 13:36:59</t>
        </is>
      </c>
      <c>
        <is>
          <t>21.07.2023 15:43:48</t>
        </is>
      </c>
      <c>
        <v>2.113611111</v>
      </c>
      <c>
        <v>0</v>
      </c>
      <c>
        <v>0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3.346305890578914</v>
      </c>
      <c>
        <v>0</v>
      </c>
      <c>
        <v>0</v>
      </c>
      <c>
        <v>3.346305890578914</v>
      </c>
    </row>
    <row>
      <c>
        <v>2616156</v>
      </c>
      <c>
        <v>1</v>
      </c>
      <c>
        <is>
          <t>İZMİR</t>
        </is>
      </c>
      <c>
        <v>BORNOVA</v>
      </c>
      <c>
        <is>
          <t>Saha Dağıtım Kutusu (SDK)</t>
        </is>
      </c>
      <c>
        <v>M-319 35-02-M00319_E E1B_5813203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21.07.2023 10:10:59</t>
        </is>
      </c>
      <c>
        <is>
          <t>21.07.2023 15:48:38</t>
        </is>
      </c>
      <c>
        <v>5.6275</v>
      </c>
      <c>
        <v>0</v>
      </c>
      <c>
        <v>0</v>
      </c>
      <c>
        <v>0</v>
      </c>
      <c>
        <v>0</v>
      </c>
      <c>
        <v>0</v>
      </c>
      <c>
        <v>12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124.00734474641075</v>
      </c>
      <c>
        <v>0</v>
      </c>
      <c>
        <v>44.108844355849556</v>
      </c>
      <c>
        <v>168.1161891022603</v>
      </c>
    </row>
    <row>
      <c>
        <v>2617152</v>
      </c>
      <c>
        <v>1</v>
      </c>
      <c>
        <is>
          <t>İZMİR</t>
        </is>
      </c>
      <c>
        <v>KARŞIYAKA</v>
      </c>
      <c>
        <is>
          <t>Saha Dağıtım Kutusu (SDK)</t>
        </is>
      </c>
      <c>
        <v>K-1316 35-04-K01316_A K1316A2B_5824399</v>
      </c>
      <c>
        <v>AG Box / Sdk Giriş Sigorta Atığı</v>
      </c>
      <c>
        <v>Dağıtım-AG</v>
      </c>
      <c>
        <v>Uzun</v>
      </c>
      <c>
        <v>Şebeke işletmecisi</v>
      </c>
      <c>
        <v>Bildirimsiz</v>
      </c>
      <c>
        <is>
          <t>21.07.2023 22:23:37</t>
        </is>
      </c>
      <c>
        <is>
          <t>22.07.2023 02:38:00</t>
        </is>
      </c>
      <c>
        <v>4.239722222</v>
      </c>
      <c>
        <v>0</v>
      </c>
      <c>
        <v>60</v>
      </c>
      <c>
        <v>0</v>
      </c>
      <c>
        <v>0</v>
      </c>
      <c>
        <v>0</v>
      </c>
      <c>
        <v>9</v>
      </c>
      <c>
        <v>0</v>
      </c>
      <c>
        <v>0</v>
      </c>
      <c>
        <v>0</v>
      </c>
      <c>
        <v>55.605176158028286</v>
      </c>
      <c>
        <v>0</v>
      </c>
      <c>
        <v>0</v>
      </c>
      <c>
        <v>0</v>
      </c>
      <c>
        <v>29.699257249300555</v>
      </c>
      <c>
        <v>0</v>
      </c>
      <c>
        <v>0</v>
      </c>
      <c>
        <v>85.30443340732884</v>
      </c>
    </row>
    <row>
      <c>
        <v>2616488</v>
      </c>
      <c>
        <v>1</v>
      </c>
      <c>
        <is>
          <t>MANİSA</t>
        </is>
      </c>
      <c>
        <v>KULA</v>
      </c>
      <c>
        <is>
          <t>AG Fideri</t>
        </is>
      </c>
      <c>
        <v>TR-42 45-77-L00042_B_56395847_56395847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21.07.2023 14:08:40</t>
        </is>
      </c>
      <c>
        <is>
          <t>21.07.2023 15:18:30</t>
        </is>
      </c>
      <c>
        <v>1.163888888</v>
      </c>
      <c>
        <v>0</v>
      </c>
      <c>
        <v>34</v>
      </c>
      <c>
        <v>0</v>
      </c>
      <c>
        <v>1</v>
      </c>
      <c>
        <v>0</v>
      </c>
      <c>
        <v>1</v>
      </c>
      <c>
        <v>0</v>
      </c>
      <c>
        <v>0</v>
      </c>
      <c>
        <v>0</v>
      </c>
      <c>
        <v>5.957446365064972</v>
      </c>
      <c>
        <v>0</v>
      </c>
      <c>
        <v>0.05511243227500973</v>
      </c>
      <c>
        <v>0</v>
      </c>
      <c>
        <v>0.016280855787840276</v>
      </c>
      <c>
        <v>0</v>
      </c>
      <c>
        <v>0</v>
      </c>
      <c>
        <v>6.0288396531278226</v>
      </c>
    </row>
    <row>
      <c>
        <v>2616843</v>
      </c>
      <c>
        <v>1</v>
      </c>
      <c>
        <is>
          <t>İZMİR</t>
        </is>
      </c>
      <c>
        <v>TORBALI</v>
      </c>
      <c>
        <is>
          <t>Dağıtım Transformatörü</t>
        </is>
      </c>
      <c>
        <v>KUŞÇUBURUN-3 35-26-M00538_35-26-M00538_2359656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21.07.2023 18:39:37</t>
        </is>
      </c>
      <c>
        <is>
          <t>21.07.2023 19:04:00</t>
        </is>
      </c>
      <c>
        <v>0.406388888</v>
      </c>
      <c>
        <v>0</v>
      </c>
      <c>
        <v>241</v>
      </c>
      <c>
        <v>0</v>
      </c>
      <c>
        <v>5</v>
      </c>
      <c>
        <v>0</v>
      </c>
      <c>
        <v>23</v>
      </c>
      <c>
        <v>0</v>
      </c>
      <c>
        <v>0</v>
      </c>
      <c>
        <v>0</v>
      </c>
      <c>
        <v>25.288222267709056</v>
      </c>
      <c>
        <v>0</v>
      </c>
      <c>
        <v>0.33294198940603065</v>
      </c>
      <c>
        <v>0</v>
      </c>
      <c>
        <v>26.597408109859572</v>
      </c>
      <c>
        <v>0</v>
      </c>
      <c>
        <v>0</v>
      </c>
      <c>
        <v>52.218572366974655</v>
      </c>
    </row>
    <row>
      <c>
        <v>2615798</v>
      </c>
      <c>
        <v>2</v>
      </c>
      <c>
        <is>
          <t>MANİSA</t>
        </is>
      </c>
      <c>
        <v>ALAŞEHİR</v>
      </c>
      <c>
        <is>
          <t>KÖK</t>
        </is>
      </c>
      <c>
        <v>DELEMENLER KÖK 45-73-M00490_GÜZLE BELENYAKA M05_2081977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21.07.2023 00:25:42</t>
        </is>
      </c>
      <c>
        <is>
          <t>21.07.2023 01:36:11</t>
        </is>
      </c>
      <c>
        <v>1.174722222</v>
      </c>
      <c>
        <v>2</v>
      </c>
      <c>
        <v>855</v>
      </c>
      <c>
        <v>5</v>
      </c>
      <c>
        <v>181</v>
      </c>
      <c>
        <v>4</v>
      </c>
      <c>
        <v>36</v>
      </c>
      <c>
        <v>1</v>
      </c>
      <c>
        <v>0</v>
      </c>
      <c>
        <v>0.4744462808422222</v>
      </c>
      <c>
        <v>201.22324201141382</v>
      </c>
      <c>
        <v>112.696119668658</v>
      </c>
      <c>
        <v>285.7232461979444</v>
      </c>
      <c>
        <v>8.248016833718628</v>
      </c>
      <c>
        <v>19.90433291242718</v>
      </c>
      <c>
        <v>69.62647463069001</v>
      </c>
      <c>
        <v>0</v>
      </c>
      <c>
        <v>697.8958785356944</v>
      </c>
    </row>
    <row>
      <c>
        <v>2617012</v>
      </c>
      <c>
        <v>1</v>
      </c>
      <c>
        <is>
          <t>İZMİR</t>
        </is>
      </c>
      <c>
        <v>FOÇA</v>
      </c>
      <c>
        <is>
          <t>Saha Dağıtım Kutusu (SDK)</t>
        </is>
      </c>
      <c>
        <v>FOÇA TR-4 35-23-L00004_42134326 c11b_42054580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21.07.2023 20:58:45</t>
        </is>
      </c>
      <c>
        <is>
          <t>21.07.2023 22:49:26</t>
        </is>
      </c>
      <c>
        <v>1.844722222</v>
      </c>
      <c>
        <v>0</v>
      </c>
      <c>
        <v>161</v>
      </c>
      <c>
        <v>0</v>
      </c>
      <c>
        <v>1</v>
      </c>
      <c>
        <v>0</v>
      </c>
      <c>
        <v>3</v>
      </c>
      <c>
        <v>0</v>
      </c>
      <c>
        <v>0</v>
      </c>
      <c>
        <v>0</v>
      </c>
      <c>
        <v>77.15916141414917</v>
      </c>
      <c>
        <v>0</v>
      </c>
      <c>
        <v>0.06758051279160726</v>
      </c>
      <c>
        <v>0</v>
      </c>
      <c>
        <v>9.71009991822704</v>
      </c>
      <c>
        <v>0</v>
      </c>
      <c>
        <v>0</v>
      </c>
      <c>
        <v>86.93684184516782</v>
      </c>
    </row>
    <row>
      <c>
        <v>2615987</v>
      </c>
      <c>
        <v>1</v>
      </c>
      <c>
        <is>
          <t>İZMİR</t>
        </is>
      </c>
      <c>
        <v>MENEMEN</v>
      </c>
      <c>
        <is>
          <t>DM</t>
        </is>
      </c>
      <c>
        <v>KESİKKÖY DM 35-28-M00309_BURUNCUK M14_96738829</v>
      </c>
      <c>
        <v>OG Fider Açması</v>
      </c>
      <c>
        <v>Dağıtım-OG</v>
      </c>
      <c>
        <v>Kısa</v>
      </c>
      <c>
        <v>Şebeke işletmecisi</v>
      </c>
      <c>
        <v>Bildirimsiz</v>
      </c>
      <c>
        <is>
          <t>21.07.2023 08:26:16</t>
        </is>
      </c>
      <c>
        <is>
          <t>21.07.2023 08:29:03</t>
        </is>
      </c>
      <c>
        <v>0.046388888</v>
      </c>
      <c>
        <v>2</v>
      </c>
      <c>
        <v>311</v>
      </c>
      <c>
        <v>2</v>
      </c>
      <c>
        <v>20</v>
      </c>
      <c>
        <v>17</v>
      </c>
      <c>
        <v>65</v>
      </c>
      <c>
        <v>2</v>
      </c>
      <c>
        <v>0</v>
      </c>
      <c>
        <v>0.04658778767632237</v>
      </c>
      <c>
        <v>2.9352475372613704</v>
      </c>
      <c>
        <v>0.1821775063304893</v>
      </c>
      <c>
        <v>0.7075163481663705</v>
      </c>
      <c>
        <v>2.924500401852968</v>
      </c>
      <c>
        <v>3.4406562163731063</v>
      </c>
      <c>
        <v>2.4034994397602665</v>
      </c>
      <c>
        <v>0</v>
      </c>
      <c>
        <v>12.640185237420894</v>
      </c>
    </row>
    <row>
      <c>
        <v>2616989</v>
      </c>
      <c>
        <v>1</v>
      </c>
      <c>
        <is>
          <t>MANİSA</t>
        </is>
      </c>
      <c>
        <v>GÖLMARMARA</v>
      </c>
      <c>
        <is>
          <t>Dağıtım Transformatörü</t>
        </is>
      </c>
      <c>
        <v>TARIMSAL SULAMA TR-41 45-85-L00161_45-85-L00161_2362409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21.07.2023 20:32:31</t>
        </is>
      </c>
      <c>
        <is>
          <t>21.07.2023 23:12:08</t>
        </is>
      </c>
      <c>
        <v>2.660277777</v>
      </c>
      <c>
        <v>0</v>
      </c>
      <c>
        <v>0</v>
      </c>
      <c>
        <v>0</v>
      </c>
      <c>
        <v>8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96.5894669439201</v>
      </c>
      <c>
        <v>0</v>
      </c>
      <c>
        <v>0</v>
      </c>
      <c>
        <v>0</v>
      </c>
      <c>
        <v>0</v>
      </c>
      <c>
        <v>96.5894669439201</v>
      </c>
    </row>
    <row>
      <c>
        <v>2616325</v>
      </c>
      <c>
        <v>1</v>
      </c>
      <c>
        <is>
          <t>İZMİR</t>
        </is>
      </c>
      <c>
        <v>BAYINDIR</v>
      </c>
      <c>
        <is>
          <t>Kullanıcı Bağlantı Hattı</t>
        </is>
      </c>
      <c>
        <v>ELİFLİ TR-4 35-20-L00111_955212185_955212185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21.07.2023 12:25:22</t>
        </is>
      </c>
      <c>
        <is>
          <t>21.07.2023 15:03:12</t>
        </is>
      </c>
      <c>
        <v>2.630555555</v>
      </c>
      <c>
        <v>0</v>
      </c>
      <c>
        <v>1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9.940522393779158</v>
      </c>
      <c>
        <v>0</v>
      </c>
      <c>
        <v>0</v>
      </c>
      <c>
        <v>0</v>
      </c>
      <c>
        <v>0</v>
      </c>
      <c>
        <v>9.940522393779158</v>
      </c>
    </row>
    <row>
      <c>
        <v>2616302</v>
      </c>
      <c>
        <v>1</v>
      </c>
      <c>
        <is>
          <t>İZMİR</t>
        </is>
      </c>
      <c>
        <v>BERGAMA</v>
      </c>
      <c>
        <is>
          <t>AG Fideri</t>
        </is>
      </c>
      <c>
        <v>TR-145 35-16-L00145_B_90940863_90940863</v>
      </c>
      <c>
        <v>AG Tel Kopuğu</v>
      </c>
      <c>
        <v>Dağıtım-AG</v>
      </c>
      <c>
        <v>Uzun</v>
      </c>
      <c>
        <v>Şebeke işletmecisi</v>
      </c>
      <c>
        <v>Bildirimsiz</v>
      </c>
      <c>
        <is>
          <t>21.07.2023 12:04:50</t>
        </is>
      </c>
      <c>
        <is>
          <t>21.07.2023 12:41:13</t>
        </is>
      </c>
      <c>
        <v>0.606388888</v>
      </c>
      <c>
        <v>0</v>
      </c>
      <c>
        <v>171</v>
      </c>
      <c>
        <v>0</v>
      </c>
      <c>
        <v>0</v>
      </c>
      <c>
        <v>0</v>
      </c>
      <c>
        <v>9</v>
      </c>
      <c>
        <v>0</v>
      </c>
      <c>
        <v>0</v>
      </c>
      <c>
        <v>0</v>
      </c>
      <c>
        <v>23.40346378821549</v>
      </c>
      <c>
        <v>0</v>
      </c>
      <c>
        <v>0</v>
      </c>
      <c>
        <v>0</v>
      </c>
      <c>
        <v>10.83251317078712</v>
      </c>
      <c>
        <v>0</v>
      </c>
      <c>
        <v>0</v>
      </c>
      <c>
        <v>34.23597695900261</v>
      </c>
    </row>
    <row>
      <c>
        <v>2616943</v>
      </c>
      <c>
        <v>1</v>
      </c>
      <c>
        <is>
          <t>MANİSA</t>
        </is>
      </c>
      <c>
        <v>YUNUSEMRE</v>
      </c>
      <c>
        <is>
          <t>OG Fideri</t>
        </is>
      </c>
      <c>
        <v>GÜLBAHÇE TR-1 45-71-M00184_GÜLBAHÇE TR-2/GÜLBAHÇE TR-3 M04_72255609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21.07.2023 19:55:33</t>
        </is>
      </c>
      <c>
        <is>
          <t>21.07.2023 21:36:59</t>
        </is>
      </c>
      <c>
        <v>1.690555555</v>
      </c>
      <c>
        <v>0</v>
      </c>
      <c>
        <v>151</v>
      </c>
      <c>
        <v>0</v>
      </c>
      <c>
        <v>23</v>
      </c>
      <c>
        <v>0</v>
      </c>
      <c>
        <v>17</v>
      </c>
      <c>
        <v>0</v>
      </c>
      <c>
        <v>0</v>
      </c>
      <c>
        <v>0</v>
      </c>
      <c>
        <v>47.93153739409114</v>
      </c>
      <c>
        <v>0</v>
      </c>
      <c>
        <v>28.21113591344458</v>
      </c>
      <c>
        <v>0</v>
      </c>
      <c>
        <v>23.48215877358763</v>
      </c>
      <c>
        <v>0</v>
      </c>
      <c>
        <v>0</v>
      </c>
      <c>
        <v>99.62483208112334</v>
      </c>
    </row>
    <row>
      <c>
        <v>2615983</v>
      </c>
      <c>
        <v>2</v>
      </c>
      <c>
        <is>
          <t>İZMİR</t>
        </is>
      </c>
      <c>
        <v>KİRAZ</v>
      </c>
      <c>
        <is>
          <t>Dağıtım Transformatörü</t>
        </is>
      </c>
      <c>
        <v>KALEKÖY TR-2 35-31-L00235_35-31-L00235_2365449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21.07.2023 09:49:09</t>
        </is>
      </c>
      <c>
        <is>
          <t>21.07.2023 09:53:44</t>
        </is>
      </c>
      <c>
        <v>0.076388888</v>
      </c>
      <c>
        <v>0</v>
      </c>
      <c>
        <v>14</v>
      </c>
      <c>
        <v>0</v>
      </c>
      <c>
        <v>21</v>
      </c>
      <c>
        <v>0</v>
      </c>
      <c>
        <v>8</v>
      </c>
      <c>
        <v>0</v>
      </c>
      <c>
        <v>0</v>
      </c>
      <c>
        <v>0</v>
      </c>
      <c>
        <v>0.16563576907954997</v>
      </c>
      <c>
        <v>0</v>
      </c>
      <c>
        <v>6.2288806481982215</v>
      </c>
      <c>
        <v>0</v>
      </c>
      <c>
        <v>2.781961582446063</v>
      </c>
      <c>
        <v>0</v>
      </c>
      <c>
        <v>0</v>
      </c>
      <c>
        <v>9.176477999723835</v>
      </c>
    </row>
    <row>
      <c>
        <v>2616797</v>
      </c>
      <c>
        <v>1</v>
      </c>
      <c>
        <is>
          <t>MANİSA</t>
        </is>
      </c>
      <c>
        <v>YUNUSEMRE</v>
      </c>
      <c>
        <is>
          <t>KÖK</t>
        </is>
      </c>
      <c>
        <v>MURADİYE DM-5/8 KÖK 45-71-M00828_TEK PAL M07_72087091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21.07.2023 17:56:15</t>
        </is>
      </c>
      <c>
        <is>
          <t>21.07.2023 19:16:27</t>
        </is>
      </c>
      <c>
        <v>1.336666666</v>
      </c>
      <c>
        <v>0</v>
      </c>
      <c>
        <v>0</v>
      </c>
      <c>
        <v>0</v>
      </c>
      <c>
        <v>0</v>
      </c>
      <c>
        <v>1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2.2997119215116664</v>
      </c>
      <c>
        <v>0</v>
      </c>
      <c>
        <v>176.71828939295608</v>
      </c>
      <c>
        <v>0</v>
      </c>
      <c>
        <v>179.01800131446774</v>
      </c>
    </row>
    <row>
      <c>
        <v>2616010</v>
      </c>
      <c>
        <v>1</v>
      </c>
      <c>
        <is>
          <t>İZMİR</t>
        </is>
      </c>
      <c>
        <v>KARABAĞLAR</v>
      </c>
      <c>
        <is>
          <t>Kullanıcı Bağlantı Hattı</t>
        </is>
      </c>
      <c>
        <v>K-4673 35-01-K04673_912024978_912024978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21.07.2023 08:47:17</t>
        </is>
      </c>
      <c>
        <is>
          <t>21.07.2023 14:46:20</t>
        </is>
      </c>
      <c>
        <v>5.984166666</v>
      </c>
      <c>
        <v>0</v>
      </c>
      <c>
        <v>3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3.601027582153202</v>
      </c>
      <c>
        <v>0</v>
      </c>
      <c>
        <v>0</v>
      </c>
      <c>
        <v>0</v>
      </c>
      <c>
        <v>0</v>
      </c>
      <c>
        <v>0</v>
      </c>
      <c>
        <v>0</v>
      </c>
      <c>
        <v>3.601027582153202</v>
      </c>
    </row>
    <row>
      <c>
        <v>2616929</v>
      </c>
      <c>
        <v>1</v>
      </c>
      <c>
        <is>
          <t>MANİSA</t>
        </is>
      </c>
      <c>
        <v>TURGUTLU</v>
      </c>
      <c>
        <is>
          <t>AG Fideri</t>
        </is>
      </c>
      <c>
        <v>TR-2/115 45-83-L00115_A_91121441_91121441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21.07.2023 19:45:15</t>
        </is>
      </c>
      <c>
        <is>
          <t>21.07.2023 21:26:42</t>
        </is>
      </c>
      <c>
        <v>1.690833333</v>
      </c>
      <c>
        <v>0</v>
      </c>
      <c>
        <v>496</v>
      </c>
      <c>
        <v>0</v>
      </c>
      <c>
        <v>0</v>
      </c>
      <c>
        <v>0</v>
      </c>
      <c>
        <v>57</v>
      </c>
      <c>
        <v>0</v>
      </c>
      <c>
        <v>0</v>
      </c>
      <c>
        <v>0</v>
      </c>
      <c>
        <v>167.7764446086099</v>
      </c>
      <c>
        <v>0</v>
      </c>
      <c>
        <v>0</v>
      </c>
      <c>
        <v>0</v>
      </c>
      <c>
        <v>26.163393778651265</v>
      </c>
      <c>
        <v>0</v>
      </c>
      <c>
        <v>0</v>
      </c>
      <c>
        <v>193.93983838726115</v>
      </c>
    </row>
    <row>
      <c>
        <v>2617029</v>
      </c>
      <c>
        <v>1</v>
      </c>
      <c>
        <is>
          <t>MANİSA</t>
        </is>
      </c>
      <c>
        <v>TURGUTLU</v>
      </c>
      <c>
        <is>
          <t>AG Fideri</t>
        </is>
      </c>
      <c>
        <v>TR-2/29 45-83-L00029__72373862_72373862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21.07.2023 21:03:31</t>
        </is>
      </c>
      <c>
        <is>
          <t>21.07.2023 22:46:18</t>
        </is>
      </c>
      <c>
        <v>1.713055555</v>
      </c>
      <c>
        <v>0</v>
      </c>
      <c>
        <v>547</v>
      </c>
      <c>
        <v>0</v>
      </c>
      <c>
        <v>0</v>
      </c>
      <c>
        <v>0</v>
      </c>
      <c>
        <v>29</v>
      </c>
      <c>
        <v>0</v>
      </c>
      <c>
        <v>0</v>
      </c>
      <c>
        <v>0</v>
      </c>
      <c>
        <v>177.88273981547368</v>
      </c>
      <c>
        <v>0</v>
      </c>
      <c>
        <v>0</v>
      </c>
      <c>
        <v>0</v>
      </c>
      <c>
        <v>44.6694588280974</v>
      </c>
      <c>
        <v>0</v>
      </c>
      <c>
        <v>0</v>
      </c>
      <c>
        <v>222.55219864357107</v>
      </c>
    </row>
    <row>
      <c>
        <v>2616342</v>
      </c>
      <c>
        <v>1</v>
      </c>
      <c>
        <is>
          <t>MANİSA</t>
        </is>
      </c>
      <c>
        <v>KÖPRÜBAŞI</v>
      </c>
      <c>
        <is>
          <t>KÖK</t>
        </is>
      </c>
      <c>
        <v>TOKMAKLI KÖK 45-86-M00047_ÇATALOLUK ENH.(BORLU KÖK) M01_72227668</v>
      </c>
      <c>
        <v>OG Fider Açması</v>
      </c>
      <c>
        <v>Dağıtım-OG</v>
      </c>
      <c>
        <v>Kısa</v>
      </c>
      <c>
        <v>Şebeke işletmecisi</v>
      </c>
      <c>
        <v>Bildirimsiz</v>
      </c>
      <c>
        <is>
          <t>21.07.2023 12:46:33</t>
        </is>
      </c>
      <c>
        <is>
          <t>21.07.2023 12:47:33</t>
        </is>
      </c>
      <c>
        <v>0.016666666</v>
      </c>
      <c>
        <v>7</v>
      </c>
      <c>
        <v>2050</v>
      </c>
      <c>
        <v>50</v>
      </c>
      <c>
        <v>206</v>
      </c>
      <c>
        <v>9</v>
      </c>
      <c>
        <v>295</v>
      </c>
      <c>
        <v>0</v>
      </c>
      <c>
        <v>0</v>
      </c>
      <c>
        <v>0.027575518833333333</v>
      </c>
      <c>
        <v>4.603811570387013</v>
      </c>
      <c>
        <v>8.71928376105642</v>
      </c>
      <c>
        <v>2.133427800275135</v>
      </c>
      <c>
        <v>0.39406311336385336</v>
      </c>
      <c>
        <v>2.4638796220545895</v>
      </c>
      <c>
        <v>0</v>
      </c>
      <c>
        <v>0</v>
      </c>
      <c>
        <v>18.342041385970344</v>
      </c>
    </row>
    <row>
      <c>
        <v>2616883</v>
      </c>
      <c>
        <v>1</v>
      </c>
      <c>
        <is>
          <t>MANİSA</t>
        </is>
      </c>
      <c>
        <v>YUNUSEMRE</v>
      </c>
      <c>
        <is>
          <t>AG Fideri</t>
        </is>
      </c>
      <c>
        <v>ASMACIK TR-1 45-71-M01697_A_91097573_91097573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21.07.2023 19:17:09</t>
        </is>
      </c>
      <c>
        <is>
          <t>21.07.2023 22:45:56</t>
        </is>
      </c>
      <c>
        <v>3.479722222</v>
      </c>
      <c>
        <v>0</v>
      </c>
      <c>
        <v>10</v>
      </c>
      <c>
        <v>0</v>
      </c>
      <c>
        <v>1</v>
      </c>
      <c>
        <v>0</v>
      </c>
      <c>
        <v>3</v>
      </c>
      <c>
        <v>0</v>
      </c>
      <c>
        <v>0</v>
      </c>
      <c>
        <v>0</v>
      </c>
      <c>
        <v>3.385695976159688</v>
      </c>
      <c>
        <v>0</v>
      </c>
      <c>
        <v>0.11870219437184645</v>
      </c>
      <c>
        <v>0</v>
      </c>
      <c>
        <v>0.027243596756585334</v>
      </c>
      <c>
        <v>0</v>
      </c>
      <c>
        <v>0</v>
      </c>
      <c>
        <v>3.5316417672881197</v>
      </c>
    </row>
    <row>
      <c>
        <v>2617069</v>
      </c>
      <c>
        <v>1</v>
      </c>
      <c>
        <is>
          <t>İZMİR</t>
        </is>
      </c>
      <c>
        <v>BAYINDIR</v>
      </c>
      <c>
        <is>
          <t>AG Fideri</t>
        </is>
      </c>
      <c>
        <v>YEŞİLOVA ÇAYIR TR-7 35-20-L00132_10142695_56373539_56373539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21.07.2023 21:48:33</t>
        </is>
      </c>
      <c>
        <is>
          <t>21.07.2023 22:45:21</t>
        </is>
      </c>
      <c>
        <v>0.946666666</v>
      </c>
      <c>
        <v>0</v>
      </c>
      <c>
        <v>11</v>
      </c>
      <c>
        <v>0</v>
      </c>
      <c>
        <v>4</v>
      </c>
      <c>
        <v>0</v>
      </c>
      <c>
        <v>8</v>
      </c>
      <c>
        <v>0</v>
      </c>
      <c>
        <v>0</v>
      </c>
      <c>
        <v>0</v>
      </c>
      <c>
        <v>3.77277697148224</v>
      </c>
      <c>
        <v>0</v>
      </c>
      <c>
        <v>12.928498817878877</v>
      </c>
      <c>
        <v>0</v>
      </c>
      <c>
        <v>19.8793150081901</v>
      </c>
      <c>
        <v>0</v>
      </c>
      <c>
        <v>0</v>
      </c>
      <c>
        <v>36.58059079755122</v>
      </c>
    </row>
    <row>
      <c>
        <v>2616571</v>
      </c>
      <c>
        <v>1</v>
      </c>
      <c>
        <is>
          <t>MANİSA</t>
        </is>
      </c>
      <c>
        <v>TURGUTLU</v>
      </c>
      <c>
        <is>
          <t>OG Fideri</t>
        </is>
      </c>
      <c>
        <v>TR-2/19 45-83-L00019_TR-2/20 L02_95408286</v>
      </c>
      <c>
        <v>Plansız Kesinti / Müdahale</v>
      </c>
      <c>
        <v>Dağıtım-OG</v>
      </c>
      <c>
        <v>Uzun</v>
      </c>
      <c>
        <v>Şebeke işletmecisi</v>
      </c>
      <c>
        <v>Bildirimsiz</v>
      </c>
      <c>
        <is>
          <t>21.07.2023 15:11:10</t>
        </is>
      </c>
      <c>
        <is>
          <t>21.07.2023 16:25:07</t>
        </is>
      </c>
      <c>
        <v>1.2325</v>
      </c>
      <c>
        <v>0</v>
      </c>
      <c>
        <v>948</v>
      </c>
      <c>
        <v>0</v>
      </c>
      <c>
        <v>0</v>
      </c>
      <c>
        <v>0</v>
      </c>
      <c>
        <v>70</v>
      </c>
      <c>
        <v>0</v>
      </c>
      <c>
        <v>0</v>
      </c>
      <c>
        <v>0</v>
      </c>
      <c>
        <v>241.03006400568742</v>
      </c>
      <c>
        <v>0</v>
      </c>
      <c>
        <v>0</v>
      </c>
      <c>
        <v>0</v>
      </c>
      <c>
        <v>73.71497794704356</v>
      </c>
      <c>
        <v>0</v>
      </c>
      <c>
        <v>0</v>
      </c>
      <c>
        <v>314.74504195273096</v>
      </c>
    </row>
    <row>
      <c>
        <v>2616737</v>
      </c>
      <c>
        <v>1</v>
      </c>
      <c>
        <is>
          <t>İZMİR</t>
        </is>
      </c>
      <c>
        <v>ÖDEMİŞ</v>
      </c>
      <c>
        <is>
          <t>AG Fideri</t>
        </is>
      </c>
      <c>
        <v>SUBATAN TR-5 35-15-L00340_C_56369707_56369707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21.07.2023 17:09:07</t>
        </is>
      </c>
      <c>
        <is>
          <t>22.07.2023 02:37:10</t>
        </is>
      </c>
      <c>
        <v>9.4675</v>
      </c>
      <c>
        <v>0</v>
      </c>
      <c>
        <v>10</v>
      </c>
      <c>
        <v>0</v>
      </c>
      <c>
        <v>8</v>
      </c>
      <c>
        <v>0</v>
      </c>
      <c>
        <v>4</v>
      </c>
      <c>
        <v>0</v>
      </c>
      <c>
        <v>0</v>
      </c>
      <c>
        <v>0</v>
      </c>
      <c>
        <v>14.020942085894678</v>
      </c>
      <c>
        <v>0</v>
      </c>
      <c>
        <v>80.96702502998822</v>
      </c>
      <c>
        <v>0</v>
      </c>
      <c>
        <v>3.2847991445821054</v>
      </c>
      <c>
        <v>0</v>
      </c>
      <c>
        <v>0</v>
      </c>
      <c>
        <v>98.272766260465</v>
      </c>
    </row>
    <row>
      <c>
        <v>2616216</v>
      </c>
      <c>
        <v>1</v>
      </c>
      <c>
        <is>
          <t>İZMİR</t>
        </is>
      </c>
      <c>
        <v>FOÇA</v>
      </c>
      <c>
        <is>
          <t>KÖK</t>
        </is>
      </c>
      <c>
        <v>FOÇA JANDARMA ALAYI KÖK 35-23-M00240_GERİLİM ÖLÇÜ-ESKİ FOÇA İM M04_72144104</v>
      </c>
      <c>
        <v>Şebeke Yenileme ve Kapasite Artışı Çalışması</v>
      </c>
      <c>
        <v>Dağıtım-OG</v>
      </c>
      <c>
        <v>Uzun</v>
      </c>
      <c>
        <v>Şebeke işletmecisi</v>
      </c>
      <c>
        <v>Bildirimli</v>
      </c>
      <c>
        <is>
          <t>21.07.2023 09:02:18</t>
        </is>
      </c>
      <c>
        <is>
          <t>21.07.2023 13:07:06</t>
        </is>
      </c>
      <c>
        <v>4.08</v>
      </c>
      <c>
        <v>19</v>
      </c>
      <c>
        <v>22</v>
      </c>
      <c>
        <v>19</v>
      </c>
      <c>
        <v>2</v>
      </c>
      <c>
        <v>19</v>
      </c>
      <c>
        <v>4</v>
      </c>
      <c>
        <v>0</v>
      </c>
      <c>
        <v>0</v>
      </c>
      <c>
        <v>43.20524917452396</v>
      </c>
      <c>
        <v>35.20687034067834</v>
      </c>
      <c>
        <v>68.6821011016148</v>
      </c>
      <c>
        <v>14.961676363410271</v>
      </c>
      <c>
        <v>1511.075880127388</v>
      </c>
      <c>
        <v>14.371933262628318</v>
      </c>
      <c>
        <v>0</v>
      </c>
      <c>
        <v>0</v>
      </c>
      <c>
        <v>1687.5037103702437</v>
      </c>
    </row>
    <row>
      <c>
        <v>2616594</v>
      </c>
      <c>
        <v>1</v>
      </c>
      <c>
        <is>
          <t>İZMİR</t>
        </is>
      </c>
      <c>
        <v>BALÇOVA</v>
      </c>
      <c>
        <is>
          <t>Saha Dağıtım Kutusu (SDK)</t>
        </is>
      </c>
      <c>
        <v>M-2142 35-07-M02142_C c1b_5852410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21.07.2023 11:52:21</t>
        </is>
      </c>
      <c>
        <is>
          <t>21.07.2023 17:35:56</t>
        </is>
      </c>
      <c>
        <v>5.726388888</v>
      </c>
      <c>
        <v>0</v>
      </c>
      <c>
        <v>231</v>
      </c>
      <c>
        <v>0</v>
      </c>
      <c>
        <v>0</v>
      </c>
      <c>
        <v>0</v>
      </c>
      <c>
        <v>44</v>
      </c>
      <c>
        <v>0</v>
      </c>
      <c>
        <v>0</v>
      </c>
      <c>
        <v>0</v>
      </c>
      <c>
        <v>360.68539061857666</v>
      </c>
      <c>
        <v>0</v>
      </c>
      <c>
        <v>0</v>
      </c>
      <c>
        <v>0</v>
      </c>
      <c>
        <v>241.8689675157921</v>
      </c>
      <c>
        <v>0</v>
      </c>
      <c>
        <v>0</v>
      </c>
      <c>
        <v>602.5543581343687</v>
      </c>
    </row>
    <row>
      <c>
        <v>2616402</v>
      </c>
      <c>
        <v>1</v>
      </c>
      <c>
        <is>
          <t>MANİSA</t>
        </is>
      </c>
      <c>
        <v>SARIGÖL</v>
      </c>
      <c>
        <is>
          <t>Dağıtım Transformatörü</t>
        </is>
      </c>
      <c>
        <v>SARIGÖL TR-30 45-79-M00030_45-79-M00030_2358201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21.07.2023 13:23:03</t>
        </is>
      </c>
      <c>
        <is>
          <t>21.07.2023 14:04:18</t>
        </is>
      </c>
      <c>
        <v>0.6875</v>
      </c>
      <c>
        <v>0</v>
      </c>
      <c>
        <v>364</v>
      </c>
      <c>
        <v>0</v>
      </c>
      <c>
        <v>0</v>
      </c>
      <c>
        <v>0</v>
      </c>
      <c>
        <v>15</v>
      </c>
      <c>
        <v>0</v>
      </c>
      <c>
        <v>0</v>
      </c>
      <c>
        <v>0</v>
      </c>
      <c>
        <v>50.33084760254045</v>
      </c>
      <c>
        <v>0</v>
      </c>
      <c>
        <v>0</v>
      </c>
      <c>
        <v>0</v>
      </c>
      <c>
        <v>7.741904767643254</v>
      </c>
      <c>
        <v>0</v>
      </c>
      <c>
        <v>0</v>
      </c>
      <c>
        <v>58.07275237018371</v>
      </c>
    </row>
    <row>
      <c>
        <v>2616059</v>
      </c>
      <c>
        <v>2</v>
      </c>
      <c>
        <is>
          <t>İZMİR</t>
        </is>
      </c>
      <c>
        <v>TİRE</v>
      </c>
      <c>
        <is>
          <t>Dağıtım Transformatörü</t>
        </is>
      </c>
      <c>
        <v>TOPARLAR KARŞI MAH.TR-2 35-29-L00324_35-29-L00324_2375083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21.07.2023 13:29:04</t>
        </is>
      </c>
      <c>
        <is>
          <t>21.07.2023 14:08:32</t>
        </is>
      </c>
      <c>
        <v>0.657777777</v>
      </c>
      <c>
        <v>0</v>
      </c>
      <c>
        <v>21</v>
      </c>
      <c>
        <v>0</v>
      </c>
      <c>
        <v>17</v>
      </c>
      <c>
        <v>0</v>
      </c>
      <c>
        <v>5</v>
      </c>
      <c>
        <v>0</v>
      </c>
      <c>
        <v>0</v>
      </c>
      <c>
        <v>0</v>
      </c>
      <c>
        <v>1.5013537033710045</v>
      </c>
      <c>
        <v>0</v>
      </c>
      <c>
        <v>14.098992707641012</v>
      </c>
      <c>
        <v>0</v>
      </c>
      <c>
        <v>2.529866054507577</v>
      </c>
      <c>
        <v>0</v>
      </c>
      <c>
        <v>0</v>
      </c>
      <c>
        <v>18.13021246551959</v>
      </c>
    </row>
    <row>
      <c>
        <v>2616969</v>
      </c>
      <c>
        <v>1</v>
      </c>
      <c>
        <is>
          <t>İZMİR</t>
        </is>
      </c>
      <c>
        <v>ÇEŞME</v>
      </c>
      <c>
        <is>
          <t>Saha Dağıtım Kutusu (SDK)</t>
        </is>
      </c>
      <c>
        <v>L-376 PAZARYERİ 35-18-L00376_B b1_5946094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21.07.2023 20:14:28</t>
        </is>
      </c>
      <c>
        <is>
          <t>21.07.2023 21:47:38</t>
        </is>
      </c>
      <c>
        <v>1.552777777</v>
      </c>
      <c>
        <v>0</v>
      </c>
      <c>
        <v>2</v>
      </c>
      <c>
        <v>0</v>
      </c>
      <c>
        <v>0</v>
      </c>
      <c>
        <v>0</v>
      </c>
      <c>
        <v>13</v>
      </c>
      <c>
        <v>0</v>
      </c>
      <c>
        <v>0</v>
      </c>
      <c>
        <v>0</v>
      </c>
      <c>
        <v>7.502296960359766</v>
      </c>
      <c>
        <v>0</v>
      </c>
      <c>
        <v>0</v>
      </c>
      <c>
        <v>0</v>
      </c>
      <c>
        <v>113.32692450412051</v>
      </c>
      <c>
        <v>0</v>
      </c>
      <c>
        <v>0</v>
      </c>
      <c>
        <v>120.82922146448028</v>
      </c>
    </row>
    <row>
      <c>
        <v>2616428</v>
      </c>
      <c>
        <v>1</v>
      </c>
      <c>
        <is>
          <t>İZMİR</t>
        </is>
      </c>
      <c>
        <v>BUCA</v>
      </c>
      <c>
        <is>
          <t>OG Fideri</t>
        </is>
      </c>
      <c>
        <v>M-2377 35-03-M02377_ H_48054599</v>
      </c>
      <c>
        <v>OG Kablo Başlığı Arızası</v>
      </c>
      <c>
        <v>Dağıtım-OG</v>
      </c>
      <c>
        <v>Uzun</v>
      </c>
      <c>
        <v>Şebeke işletmecisi</v>
      </c>
      <c>
        <v>Bildirimsiz</v>
      </c>
      <c>
        <is>
          <t>21.07.2023 13:38:59</t>
        </is>
      </c>
      <c>
        <is>
          <t>21.07.2023 14:46:29</t>
        </is>
      </c>
      <c>
        <v>1.125</v>
      </c>
      <c>
        <v>0</v>
      </c>
      <c>
        <v>204</v>
      </c>
      <c>
        <v>0</v>
      </c>
      <c>
        <v>0</v>
      </c>
      <c>
        <v>0</v>
      </c>
      <c>
        <v>19</v>
      </c>
      <c>
        <v>0</v>
      </c>
      <c>
        <v>0</v>
      </c>
      <c>
        <v>0</v>
      </c>
      <c>
        <v>64.67948092430818</v>
      </c>
      <c>
        <v>0</v>
      </c>
      <c>
        <v>0</v>
      </c>
      <c>
        <v>0</v>
      </c>
      <c>
        <v>31.88435542501422</v>
      </c>
      <c>
        <v>0</v>
      </c>
      <c>
        <v>0</v>
      </c>
      <c>
        <v>96.5638363493224</v>
      </c>
    </row>
    <row>
      <c>
        <v>2616030</v>
      </c>
      <c>
        <v>1</v>
      </c>
      <c>
        <is>
          <t>İZMİR</t>
        </is>
      </c>
      <c>
        <v>KEMALPAŞA</v>
      </c>
      <c>
        <is>
          <t>AG Fideri</t>
        </is>
      </c>
      <c>
        <v>KUYUCAK TR-2 35-27-M00864_A_91415248_91415248</v>
      </c>
      <c>
        <v>Şebeke Yenileme ve Kapasite Artışı Çalışması</v>
      </c>
      <c>
        <v>Dağıtım-AG</v>
      </c>
      <c>
        <v>Uzun</v>
      </c>
      <c>
        <v>Şebeke işletmecisi</v>
      </c>
      <c>
        <v>Bildirimli</v>
      </c>
      <c>
        <is>
          <t>21.07.2023 08:59:52</t>
        </is>
      </c>
      <c>
        <is>
          <t>21.07.2023 14:07:52</t>
        </is>
      </c>
      <c>
        <v>5.133333333</v>
      </c>
      <c>
        <v>0</v>
      </c>
      <c>
        <v>54</v>
      </c>
      <c>
        <v>0</v>
      </c>
      <c>
        <v>2</v>
      </c>
      <c>
        <v>0</v>
      </c>
      <c>
        <v>10</v>
      </c>
      <c>
        <v>0</v>
      </c>
      <c>
        <v>0</v>
      </c>
      <c>
        <v>0</v>
      </c>
      <c>
        <v>89.42115821832593</v>
      </c>
      <c>
        <v>0</v>
      </c>
      <c>
        <v>2.299996651189623</v>
      </c>
      <c>
        <v>0</v>
      </c>
      <c>
        <v>16.32353174156416</v>
      </c>
      <c>
        <v>0</v>
      </c>
      <c>
        <v>0</v>
      </c>
      <c>
        <v>108.0446866110797</v>
      </c>
    </row>
    <row>
      <c>
        <v>2616863</v>
      </c>
      <c>
        <v>1</v>
      </c>
      <c>
        <is>
          <t>İZMİR</t>
        </is>
      </c>
      <c>
        <v>DİKİLİ</v>
      </c>
      <c>
        <is>
          <t>OG Fideri</t>
        </is>
      </c>
      <c>
        <v>TR-50 35-30-L00050_DIREK TIPI TRAFO HUCRESI H01_2041786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21.07.2023 19:03:37</t>
        </is>
      </c>
      <c>
        <is>
          <t>21.07.2023 20:56:20</t>
        </is>
      </c>
      <c>
        <v>1.878611111</v>
      </c>
      <c>
        <v>0</v>
      </c>
      <c>
        <v>3</v>
      </c>
      <c>
        <v>0</v>
      </c>
      <c>
        <v>17</v>
      </c>
      <c>
        <v>0</v>
      </c>
      <c>
        <v>3</v>
      </c>
      <c>
        <v>0</v>
      </c>
      <c>
        <v>0</v>
      </c>
      <c>
        <v>0</v>
      </c>
      <c>
        <v>3.251359107222296</v>
      </c>
      <c>
        <v>0</v>
      </c>
      <c>
        <v>10.734199321288528</v>
      </c>
      <c>
        <v>0</v>
      </c>
      <c>
        <v>17.802591711589766</v>
      </c>
      <c>
        <v>0</v>
      </c>
      <c>
        <v>0</v>
      </c>
      <c>
        <v>31.78815014010059</v>
      </c>
    </row>
    <row>
      <c>
        <v>2616116</v>
      </c>
      <c>
        <v>1</v>
      </c>
      <c>
        <is>
          <t>İZMİR</t>
        </is>
      </c>
      <c>
        <v>GAZİEMİR</v>
      </c>
      <c>
        <is>
          <t>OG Fideri</t>
        </is>
      </c>
      <c>
        <v>K-1582 35-08-K01582_TRAFO K03_42546880</v>
      </c>
      <c>
        <v>OG Kademe Ayarı</v>
      </c>
      <c>
        <v>Dağıtım-OG</v>
      </c>
      <c>
        <v>Uzun</v>
      </c>
      <c>
        <v>Şebeke işletmecisi</v>
      </c>
      <c>
        <v>Bildirimsiz</v>
      </c>
      <c>
        <is>
          <t>21.07.2023 10:00:13</t>
        </is>
      </c>
      <c>
        <is>
          <t>21.07.2023 10:05:20</t>
        </is>
      </c>
      <c>
        <v>0.085277777</v>
      </c>
      <c>
        <v>0</v>
      </c>
      <c>
        <v>283</v>
      </c>
      <c>
        <v>0</v>
      </c>
      <c>
        <v>0</v>
      </c>
      <c>
        <v>0</v>
      </c>
      <c>
        <v>42</v>
      </c>
      <c>
        <v>0</v>
      </c>
      <c>
        <v>0</v>
      </c>
      <c>
        <v>0</v>
      </c>
      <c>
        <v>6.161269825404535</v>
      </c>
      <c>
        <v>0</v>
      </c>
      <c>
        <v>0</v>
      </c>
      <c>
        <v>0</v>
      </c>
      <c>
        <v>6.195577080787267</v>
      </c>
      <c>
        <v>0</v>
      </c>
      <c>
        <v>0</v>
      </c>
      <c>
        <v>12.356846906191802</v>
      </c>
    </row>
    <row>
      <c>
        <v>2616508</v>
      </c>
      <c>
        <v>1</v>
      </c>
      <c>
        <is>
          <t>İZMİR</t>
        </is>
      </c>
      <c>
        <v>BORNOVA</v>
      </c>
      <c>
        <is>
          <t>AG Fideri</t>
        </is>
      </c>
      <c>
        <v>K-3332 35-02-K03332_D_56365574_56365574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21.07.2023 14:26:43</t>
        </is>
      </c>
      <c>
        <is>
          <t>21.07.2023 16:58:07</t>
        </is>
      </c>
      <c>
        <v>2.523333333</v>
      </c>
      <c>
        <v>0</v>
      </c>
      <c>
        <v>47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28.136321194147172</v>
      </c>
      <c>
        <v>0</v>
      </c>
      <c>
        <v>0</v>
      </c>
      <c>
        <v>0</v>
      </c>
      <c>
        <v>11.752944675455657</v>
      </c>
      <c>
        <v>0</v>
      </c>
      <c>
        <v>0</v>
      </c>
      <c>
        <v>39.88926586960283</v>
      </c>
    </row>
    <row>
      <c>
        <v>2617049</v>
      </c>
      <c>
        <v>1</v>
      </c>
      <c>
        <is>
          <t>MANİSA</t>
        </is>
      </c>
      <c>
        <v>SARIGÖL</v>
      </c>
      <c>
        <is>
          <t>KÖK</t>
        </is>
      </c>
      <c>
        <v>TIRAZLI KÖK 45-79-M00079_BAHARLAR M06_72036291</v>
      </c>
      <c>
        <v>OG Fider Açması</v>
      </c>
      <c>
        <v>Dağıtım-OG</v>
      </c>
      <c>
        <v>Kısa</v>
      </c>
      <c>
        <v>Şebeke işletmecisi</v>
      </c>
      <c>
        <v>Bildirimsiz</v>
      </c>
      <c>
        <is>
          <t>21.07.2023 21:33:43</t>
        </is>
      </c>
      <c>
        <is>
          <t>21.07.2023 21:33:45</t>
        </is>
      </c>
      <c>
        <v>0.000555555</v>
      </c>
      <c>
        <v>4</v>
      </c>
      <c>
        <v>1672</v>
      </c>
      <c>
        <v>127</v>
      </c>
      <c>
        <v>406</v>
      </c>
      <c>
        <v>6</v>
      </c>
      <c>
        <v>79</v>
      </c>
      <c>
        <v>0</v>
      </c>
      <c>
        <v>0</v>
      </c>
      <c>
        <v>0.0006221602533333332</v>
      </c>
      <c>
        <v>0.13587784942807882</v>
      </c>
      <c>
        <v>0.699179907695236</v>
      </c>
      <c>
        <v>1.287831354804522</v>
      </c>
      <c>
        <v>0.01780717295613422</v>
      </c>
      <c>
        <v>0.02594479006035799</v>
      </c>
      <c>
        <v>0</v>
      </c>
      <c>
        <v>0</v>
      </c>
      <c>
        <v>2.1672632351976624</v>
      </c>
    </row>
    <row>
      <c>
        <v>2616906</v>
      </c>
      <c>
        <v>1</v>
      </c>
      <c>
        <is>
          <t>MANİSA</t>
        </is>
      </c>
      <c>
        <v>SELENDİ</v>
      </c>
      <c>
        <is>
          <t>OG Fideri</t>
        </is>
      </c>
      <c>
        <v>ÇORTAK TR-1 45-81-M00063_ H_91818105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21.07.2023 19:18:59</t>
        </is>
      </c>
      <c>
        <is>
          <t>21.07.2023 23:09:03</t>
        </is>
      </c>
      <c>
        <v>3.834444444</v>
      </c>
      <c>
        <v>0</v>
      </c>
      <c>
        <v>114</v>
      </c>
      <c>
        <v>0</v>
      </c>
      <c>
        <v>1</v>
      </c>
      <c>
        <v>0</v>
      </c>
      <c>
        <v>6</v>
      </c>
      <c>
        <v>0</v>
      </c>
      <c>
        <v>0</v>
      </c>
      <c>
        <v>0</v>
      </c>
      <c>
        <v>51.24434545887778</v>
      </c>
      <c>
        <v>0</v>
      </c>
      <c>
        <v>0.4220713216708821</v>
      </c>
      <c>
        <v>0</v>
      </c>
      <c>
        <v>6.350015146533214</v>
      </c>
      <c>
        <v>0</v>
      </c>
      <c>
        <v>0</v>
      </c>
      <c>
        <v>58.01643192708188</v>
      </c>
    </row>
    <row>
      <c>
        <v>2616757</v>
      </c>
      <c>
        <v>1</v>
      </c>
      <c>
        <is>
          <t>MANİSA</t>
        </is>
      </c>
      <c>
        <v>YUNUSEMRE</v>
      </c>
      <c>
        <is>
          <t>Saha Dağıtım Kutusu (SDK)</t>
        </is>
      </c>
      <c>
        <v>MURADİYE TR-5 (ESKİ MEZARLIK YANI) 45-71-M00204_A A1_5966162</v>
      </c>
      <c>
        <v>AG Box / Sdk Giriş Faz Sigorta Atığı</v>
      </c>
      <c>
        <v>Dağıtım-AG</v>
      </c>
      <c>
        <v>Uzun</v>
      </c>
      <c>
        <v>Şebeke işletmecisi</v>
      </c>
      <c>
        <v>Bildirimsiz</v>
      </c>
      <c>
        <is>
          <t>21.07.2023 17:20:33</t>
        </is>
      </c>
      <c>
        <is>
          <t>21.07.2023 18:48:44</t>
        </is>
      </c>
      <c>
        <v>1.469722222</v>
      </c>
      <c>
        <v>0</v>
      </c>
      <c>
        <v>295</v>
      </c>
      <c>
        <v>0</v>
      </c>
      <c>
        <v>0</v>
      </c>
      <c>
        <v>0</v>
      </c>
      <c>
        <v>40</v>
      </c>
      <c>
        <v>0</v>
      </c>
      <c>
        <v>0</v>
      </c>
      <c>
        <v>0</v>
      </c>
      <c>
        <v>112.32154468523875</v>
      </c>
      <c>
        <v>0</v>
      </c>
      <c>
        <v>0</v>
      </c>
      <c>
        <v>0</v>
      </c>
      <c>
        <v>82.79628835101887</v>
      </c>
      <c>
        <v>0</v>
      </c>
      <c>
        <v>0</v>
      </c>
      <c>
        <v>195.11783303625762</v>
      </c>
    </row>
    <row>
      <c>
        <v>2616365</v>
      </c>
      <c>
        <v>1</v>
      </c>
      <c>
        <is>
          <t>İZMİR</t>
        </is>
      </c>
      <c>
        <v>KEMALPAŞA</v>
      </c>
      <c>
        <is>
          <t>Kullanıcı Bağlantı Hattı</t>
        </is>
      </c>
      <c>
        <v>RIDVAN BAŞARGEL SULAMA GRUBU TR 35-27-M00265_914550464_914550464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21.07.2023 12:58:03</t>
        </is>
      </c>
      <c>
        <is>
          <t>21.07.2023 21:06:27</t>
        </is>
      </c>
      <c>
        <v>8.14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20.311093662500866</v>
      </c>
      <c>
        <v>0</v>
      </c>
      <c>
        <v>0</v>
      </c>
      <c>
        <v>0</v>
      </c>
      <c>
        <v>0</v>
      </c>
      <c>
        <v>20.311093662500866</v>
      </c>
    </row>
    <row>
      <c>
        <v>2616614</v>
      </c>
      <c>
        <v>1</v>
      </c>
      <c>
        <is>
          <t>MANİSA</t>
        </is>
      </c>
      <c>
        <v>DEMİRCİ</v>
      </c>
      <c>
        <is>
          <t>Kullanıcı Bağlantı Hattı</t>
        </is>
      </c>
      <c>
        <v>TR-23 45-74-M00023_945586742_945586742</v>
      </c>
      <c>
        <v>AG Box / Sdk Abone Çıkış Sigorta Atığı</v>
      </c>
      <c>
        <v>Dağıtım-AG</v>
      </c>
      <c>
        <v>Uzun</v>
      </c>
      <c>
        <v>Şebeke işletmecisi</v>
      </c>
      <c>
        <v>Bildirimsiz</v>
      </c>
      <c>
        <is>
          <t>21.07.2023 15:42:17</t>
        </is>
      </c>
      <c>
        <is>
          <t>21.07.2023 16:57:45</t>
        </is>
      </c>
      <c>
        <v>1.257777777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0.456141262070974</v>
      </c>
      <c>
        <v>0</v>
      </c>
      <c>
        <v>0</v>
      </c>
      <c>
        <v>0</v>
      </c>
      <c>
        <v>0</v>
      </c>
      <c>
        <v>0</v>
      </c>
      <c>
        <v>0</v>
      </c>
      <c>
        <v>0.456141262070974</v>
      </c>
    </row>
    <row>
      <c>
        <v>2615990</v>
      </c>
      <c>
        <v>1</v>
      </c>
      <c>
        <is>
          <t>İZMİR</t>
        </is>
      </c>
      <c>
        <v>ALİAĞA</v>
      </c>
      <c>
        <is>
          <t>Saha Dağıtım Kutusu (SDK)</t>
        </is>
      </c>
      <c>
        <v>SANAYİ SİTESİ TR-2 35-17-M00296_6523423 a3b_5936357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21.07.2023 08:25:49</t>
        </is>
      </c>
      <c>
        <is>
          <t>21.07.2023 13:20:07</t>
        </is>
      </c>
      <c>
        <v>4.905</v>
      </c>
      <c>
        <v>0</v>
      </c>
      <c>
        <v>0</v>
      </c>
      <c>
        <v>0</v>
      </c>
      <c>
        <v>0</v>
      </c>
      <c>
        <v>0</v>
      </c>
      <c>
        <v>19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70.01326436340487</v>
      </c>
      <c>
        <v>0</v>
      </c>
      <c>
        <v>0</v>
      </c>
      <c>
        <v>70.01326436340487</v>
      </c>
    </row>
    <row>
      <c>
        <v>2616986</v>
      </c>
      <c>
        <v>1</v>
      </c>
      <c>
        <is>
          <t>İZMİR</t>
        </is>
      </c>
      <c>
        <v>MENEMEN</v>
      </c>
      <c>
        <is>
          <t>Saha Dağıtım Kutusu (SDK)</t>
        </is>
      </c>
      <c>
        <v>ULUKENT DM-3/40 35-28-M00048_7751885 d2b_5760134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21.07.2023 20:31:10</t>
        </is>
      </c>
      <c>
        <is>
          <t>21.07.2023 23:18:29</t>
        </is>
      </c>
      <c>
        <v>2.788611111</v>
      </c>
      <c>
        <v>0</v>
      </c>
      <c>
        <v>21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25.60848733705094</v>
      </c>
      <c>
        <v>0</v>
      </c>
      <c>
        <v>0</v>
      </c>
      <c>
        <v>0</v>
      </c>
      <c>
        <v>26.936276132507437</v>
      </c>
      <c>
        <v>0</v>
      </c>
      <c>
        <v>0</v>
      </c>
      <c>
        <v>52.544763469558376</v>
      </c>
    </row>
    <row>
      <c>
        <v>2616013</v>
      </c>
      <c>
        <v>1</v>
      </c>
      <c>
        <is>
          <t>İZMİR</t>
        </is>
      </c>
      <c>
        <v>SEFERİHİSAR</v>
      </c>
      <c>
        <is>
          <t>DM</t>
        </is>
      </c>
      <c>
        <v>TEPECİK KÖPRÜ DM 35-14-M00332_TAŞKENT DM-2 (DOĞANBEY-2 477 H.H. SAĞ DEVRE) M07_49833818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21.07.2023 08:52:27</t>
        </is>
      </c>
      <c>
        <is>
          <t>21.07.2023 08:55:39</t>
        </is>
      </c>
      <c>
        <v>0.053333333</v>
      </c>
      <c>
        <v>0</v>
      </c>
      <c>
        <v>98</v>
      </c>
      <c>
        <v>7</v>
      </c>
      <c>
        <v>19</v>
      </c>
      <c>
        <v>5</v>
      </c>
      <c>
        <v>7</v>
      </c>
      <c>
        <v>2</v>
      </c>
      <c>
        <v>0</v>
      </c>
      <c>
        <v>0</v>
      </c>
      <c>
        <v>1.234993811409777</v>
      </c>
      <c>
        <v>3.4537943433961544</v>
      </c>
      <c>
        <v>0.27940720498979205</v>
      </c>
      <c>
        <v>3.107158986940037</v>
      </c>
      <c>
        <v>0.6831895471648536</v>
      </c>
      <c>
        <v>8.0098113923564</v>
      </c>
      <c>
        <v>0</v>
      </c>
      <c>
        <v>16.768355286257016</v>
      </c>
    </row>
    <row>
      <c>
        <v>2615944</v>
      </c>
      <c>
        <v>1</v>
      </c>
      <c>
        <is>
          <t>İZMİR</t>
        </is>
      </c>
      <c>
        <v>ÇEŞME</v>
      </c>
      <c>
        <is>
          <t>DM</t>
        </is>
      </c>
      <c>
        <v>ÇİFTLİK İM 35-18-A00003_SAĞLIKÇILAR L06_2054614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21.07.2023 07:17:22</t>
        </is>
      </c>
      <c>
        <is>
          <t>21.07.2023 07:25:35</t>
        </is>
      </c>
      <c>
        <v>0.136944444</v>
      </c>
      <c>
        <v>2</v>
      </c>
      <c>
        <v>41</v>
      </c>
      <c>
        <v>14</v>
      </c>
      <c>
        <v>6</v>
      </c>
      <c>
        <v>6</v>
      </c>
      <c>
        <v>5</v>
      </c>
      <c>
        <v>0</v>
      </c>
      <c>
        <v>0</v>
      </c>
      <c>
        <v>0.155381176120962</v>
      </c>
      <c>
        <v>1.3599759040419426</v>
      </c>
      <c>
        <v>3.514609519615078</v>
      </c>
      <c>
        <v>0.3674058071554201</v>
      </c>
      <c>
        <v>1.6294444668744035</v>
      </c>
      <c>
        <v>1.8898605450643156</v>
      </c>
      <c>
        <v>0</v>
      </c>
      <c>
        <v>0</v>
      </c>
      <c>
        <v>8.916677418872123</v>
      </c>
    </row>
    <row>
      <c>
        <v>2616299</v>
      </c>
      <c>
        <v>1</v>
      </c>
      <c>
        <is>
          <t>MANİSA</t>
        </is>
      </c>
      <c>
        <v>TURGUTLU</v>
      </c>
      <c>
        <is>
          <t>Saha Dağıtım Kutusu (SDK)</t>
        </is>
      </c>
      <c>
        <v>TR-2/101 45-83-M00775_D TR1821D5B_48127174</v>
      </c>
      <c>
        <v>AG Box / Sdk Giriş Faz Sigorta Atığı</v>
      </c>
      <c>
        <v>Dağıtım-AG</v>
      </c>
      <c>
        <v>Uzun</v>
      </c>
      <c>
        <v>Şebeke işletmecisi</v>
      </c>
      <c>
        <v>Bildirimsiz</v>
      </c>
      <c>
        <is>
          <t>21.07.2023 12:08:05</t>
        </is>
      </c>
      <c>
        <is>
          <t>21.07.2023 13:00:00</t>
        </is>
      </c>
      <c>
        <v>0.865277777</v>
      </c>
      <c>
        <v>0</v>
      </c>
      <c>
        <v>52</v>
      </c>
      <c>
        <v>0</v>
      </c>
      <c>
        <v>0</v>
      </c>
      <c>
        <v>0</v>
      </c>
      <c>
        <v>11</v>
      </c>
      <c>
        <v>0</v>
      </c>
      <c>
        <v>0</v>
      </c>
      <c>
        <v>0</v>
      </c>
      <c>
        <v>10.775468216088278</v>
      </c>
      <c>
        <v>0</v>
      </c>
      <c>
        <v>0</v>
      </c>
      <c>
        <v>0</v>
      </c>
      <c>
        <v>32.517449513208746</v>
      </c>
      <c>
        <v>0</v>
      </c>
      <c>
        <v>0</v>
      </c>
      <c>
        <v>43.292917729297024</v>
      </c>
    </row>
    <row>
      <c>
        <v>2616631</v>
      </c>
      <c>
        <v>1</v>
      </c>
      <c>
        <is>
          <t>İZMİR</t>
        </is>
      </c>
      <c>
        <v>ÇİĞLİ</v>
      </c>
      <c>
        <is>
          <t>Kullanıcı Bağlantı Hattı</t>
        </is>
      </c>
      <c>
        <v>M-3520(YATIRIM REZERVE) 35-09-M03520_915146578_915146578</v>
      </c>
      <c>
        <v>AG Box / Sdk Abone Çıkış Sigorta Atığı</v>
      </c>
      <c>
        <v>Dağıtım-AG</v>
      </c>
      <c>
        <v>Uzun</v>
      </c>
      <c>
        <v>Şebeke işletmecisi</v>
      </c>
      <c>
        <v>Bildirimsiz</v>
      </c>
      <c>
        <is>
          <t>21.07.2023 15:46:46</t>
        </is>
      </c>
      <c>
        <is>
          <t>21.07.2023 17:13:55</t>
        </is>
      </c>
      <c>
        <v>1.4525</v>
      </c>
      <c>
        <v>0</v>
      </c>
      <c>
        <v>0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</row>
    <row>
      <c>
        <v>2616786</v>
      </c>
      <c>
        <v>2</v>
      </c>
      <c>
        <is>
          <t>İZMİR</t>
        </is>
      </c>
      <c>
        <v>KARABAĞLAR</v>
      </c>
      <c>
        <is>
          <t>Dağıtım Transformatörü</t>
        </is>
      </c>
      <c>
        <v>K-1043 35-01-K01043_35-01-K01043_42396540</v>
      </c>
      <c>
        <v>AG Tel Kopuğu</v>
      </c>
      <c>
        <v>Dağıtım-AG</v>
      </c>
      <c>
        <v>Uzun</v>
      </c>
      <c>
        <v>Şebeke işletmecisi</v>
      </c>
      <c>
        <v>Bildirimsiz</v>
      </c>
      <c>
        <is>
          <t>21.07.2023 18:12:13</t>
        </is>
      </c>
      <c>
        <is>
          <t>21.07.2023 19:50:39</t>
        </is>
      </c>
      <c>
        <v>1.640555555</v>
      </c>
      <c>
        <v>0</v>
      </c>
      <c>
        <v>762</v>
      </c>
      <c>
        <v>0</v>
      </c>
      <c>
        <v>0</v>
      </c>
      <c>
        <v>0</v>
      </c>
      <c>
        <v>43</v>
      </c>
      <c>
        <v>0</v>
      </c>
      <c>
        <v>0</v>
      </c>
      <c>
        <v>0</v>
      </c>
      <c>
        <v>289.00810015205315</v>
      </c>
      <c>
        <v>0</v>
      </c>
      <c>
        <v>0</v>
      </c>
      <c>
        <v>0</v>
      </c>
      <c>
        <v>80.44157179979915</v>
      </c>
      <c>
        <v>0</v>
      </c>
      <c>
        <v>0</v>
      </c>
      <c>
        <v>369.4496719518523</v>
      </c>
    </row>
    <row>
      <c>
        <v>2616153</v>
      </c>
      <c>
        <v>1</v>
      </c>
      <c>
        <is>
          <t>İZMİR</t>
        </is>
      </c>
      <c>
        <v>BERGAMA</v>
      </c>
      <c>
        <is>
          <t>DM</t>
        </is>
      </c>
      <c>
        <v>AHMETBEYLER DM 35-16-M00154_YUKARI KIRIKLAR M08_82965076</v>
      </c>
      <c>
        <v>Şebeke Yenileme ve Kapasite Artışı Çalışması</v>
      </c>
      <c>
        <v>Dağıtım-OG</v>
      </c>
      <c>
        <v>Uzun</v>
      </c>
      <c>
        <v>Şebeke işletmecisi</v>
      </c>
      <c>
        <v>Bildirimli</v>
      </c>
      <c>
        <is>
          <t>21.07.2023 10:03:33</t>
        </is>
      </c>
      <c>
        <is>
          <t>21.07.2023 16:40:28</t>
        </is>
      </c>
      <c>
        <v>6.615277777</v>
      </c>
      <c>
        <v>5</v>
      </c>
      <c>
        <v>382</v>
      </c>
      <c>
        <v>19</v>
      </c>
      <c>
        <v>20</v>
      </c>
      <c>
        <v>4</v>
      </c>
      <c>
        <v>34</v>
      </c>
      <c>
        <v>0</v>
      </c>
      <c>
        <v>0</v>
      </c>
      <c>
        <v>23.18637201696288</v>
      </c>
      <c>
        <v>310.8413548922467</v>
      </c>
      <c>
        <v>569.4948234689379</v>
      </c>
      <c>
        <v>123.92919120516386</v>
      </c>
      <c>
        <v>102.57290728548725</v>
      </c>
      <c>
        <v>133.7528658632617</v>
      </c>
      <c>
        <v>0</v>
      </c>
      <c>
        <v>0</v>
      </c>
      <c>
        <v>1263.7775147320601</v>
      </c>
    </row>
    <row>
      <c>
        <v>2616159</v>
      </c>
      <c>
        <v>1</v>
      </c>
      <c>
        <is>
          <t>İZMİR</t>
        </is>
      </c>
      <c>
        <v>SELÇUK</v>
      </c>
      <c>
        <is>
          <t>OG Fideri</t>
        </is>
      </c>
      <c>
        <v>MEHMET  VERGİ VE ARK. T-SULAMA GRB. 35-13-L00108_DIREK TIPI TRAFO HUCRESI H01_2042151</v>
      </c>
      <c>
        <v>OG Atlama Arızası</v>
      </c>
      <c>
        <v>Dağıtım-OG</v>
      </c>
      <c>
        <v>Uzun</v>
      </c>
      <c>
        <v>Şebeke işletmecisi</v>
      </c>
      <c>
        <v>Bildirimsiz</v>
      </c>
      <c>
        <is>
          <t>21.07.2023 09:57:40</t>
        </is>
      </c>
      <c>
        <is>
          <t>21.07.2023 15:13:05</t>
        </is>
      </c>
      <c>
        <v>5.256944444</v>
      </c>
      <c>
        <v>0</v>
      </c>
      <c>
        <v>0</v>
      </c>
      <c>
        <v>0</v>
      </c>
      <c>
        <v>11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59.14205325776783</v>
      </c>
      <c>
        <v>0</v>
      </c>
      <c>
        <v>5.218466645888958</v>
      </c>
      <c>
        <v>0</v>
      </c>
      <c>
        <v>0</v>
      </c>
      <c>
        <v>64.36051990365678</v>
      </c>
    </row>
    <row>
      <c>
        <v>2616136</v>
      </c>
      <c>
        <v>1</v>
      </c>
      <c>
        <is>
          <t>İZMİR</t>
        </is>
      </c>
      <c>
        <v>ÇEŞME</v>
      </c>
      <c>
        <is>
          <t>DM</t>
        </is>
      </c>
      <c>
        <v>L-300 DM 35-18-L00300_L-450 SÜZER L02_2329798</v>
      </c>
      <c>
        <v>Şebeke Bakım Çalışması</v>
      </c>
      <c>
        <v>Dağıtım-OG</v>
      </c>
      <c>
        <v>Uzun</v>
      </c>
      <c>
        <v>Şebeke işletmecisi</v>
      </c>
      <c>
        <v>Bildirimli</v>
      </c>
      <c>
        <is>
          <t>21.07.2023 10:15:45</t>
        </is>
      </c>
      <c>
        <is>
          <t>21.07.2023 13:27:48</t>
        </is>
      </c>
      <c>
        <v>3.200833333</v>
      </c>
      <c>
        <v>2</v>
      </c>
      <c>
        <v>2</v>
      </c>
      <c>
        <v>6</v>
      </c>
      <c>
        <v>8</v>
      </c>
      <c>
        <v>6</v>
      </c>
      <c>
        <v>2</v>
      </c>
      <c>
        <v>0</v>
      </c>
      <c>
        <v>0</v>
      </c>
      <c>
        <v>0.8677838141862115</v>
      </c>
      <c>
        <v>3.5975419674346543</v>
      </c>
      <c>
        <v>38.221094824993635</v>
      </c>
      <c>
        <v>57.58403425487578</v>
      </c>
      <c>
        <v>121.68287260578097</v>
      </c>
      <c>
        <v>8.845147133527044</v>
      </c>
      <c>
        <v>0</v>
      </c>
      <c>
        <v>0</v>
      </c>
      <c>
        <v>230.7984746007983</v>
      </c>
    </row>
    <row>
      <c>
        <v>2616800</v>
      </c>
      <c>
        <v>1</v>
      </c>
      <c>
        <is>
          <t>İZMİR</t>
        </is>
      </c>
      <c>
        <v>GÜZELBAHÇE</v>
      </c>
      <c>
        <is>
          <t>AG Fideri</t>
        </is>
      </c>
      <c>
        <v>K-1901 35-10-K01901_B_65513575_65513575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21.07.2023 17:50:49</t>
        </is>
      </c>
      <c>
        <is>
          <t>21.07.2023 19:54:53</t>
        </is>
      </c>
      <c>
        <v>2.067777777</v>
      </c>
      <c>
        <v>0</v>
      </c>
      <c>
        <v>40</v>
      </c>
      <c>
        <v>0</v>
      </c>
      <c>
        <v>0</v>
      </c>
      <c>
        <v>0</v>
      </c>
      <c>
        <v>23</v>
      </c>
      <c>
        <v>0</v>
      </c>
      <c>
        <v>0</v>
      </c>
      <c>
        <v>0</v>
      </c>
      <c>
        <v>35.10458033739598</v>
      </c>
      <c>
        <v>0</v>
      </c>
      <c>
        <v>0</v>
      </c>
      <c>
        <v>0</v>
      </c>
      <c>
        <v>54.78978250746368</v>
      </c>
      <c>
        <v>0</v>
      </c>
      <c>
        <v>0</v>
      </c>
      <c>
        <v>89.89436284485966</v>
      </c>
    </row>
    <row>
      <c>
        <v>2616339</v>
      </c>
      <c>
        <v>1</v>
      </c>
      <c>
        <is>
          <t>MANİSA</t>
        </is>
      </c>
      <c>
        <v>AKHİSAR</v>
      </c>
      <c>
        <is>
          <t>OG Fideri</t>
        </is>
      </c>
      <c>
        <v>MEDAR DM 45-72-L00079_TR-3 L04_66588724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21.07.2023 12:41:09</t>
        </is>
      </c>
      <c>
        <is>
          <t>21.07.2023 13:12:52</t>
        </is>
      </c>
      <c>
        <v>0.528611111</v>
      </c>
      <c>
        <v>0</v>
      </c>
      <c>
        <v>235</v>
      </c>
      <c>
        <v>0</v>
      </c>
      <c>
        <v>98</v>
      </c>
      <c>
        <v>1</v>
      </c>
      <c>
        <v>25</v>
      </c>
      <c>
        <v>0</v>
      </c>
      <c>
        <v>0</v>
      </c>
      <c>
        <v>0</v>
      </c>
      <c>
        <v>27.308936711447842</v>
      </c>
      <c>
        <v>0</v>
      </c>
      <c>
        <v>28.706607039963473</v>
      </c>
      <c>
        <v>5.484619785386547</v>
      </c>
      <c>
        <v>13.762393898488483</v>
      </c>
      <c>
        <v>0</v>
      </c>
      <c>
        <v>0</v>
      </c>
      <c>
        <v>75.26255743528634</v>
      </c>
    </row>
    <row>
      <c>
        <v>2616886</v>
      </c>
      <c>
        <v>1</v>
      </c>
      <c>
        <is>
          <t>MANİSA</t>
        </is>
      </c>
      <c>
        <v>YUNUSEMRE</v>
      </c>
      <c>
        <is>
          <t>KÖK</t>
        </is>
      </c>
      <c>
        <v>SİYEKLİ KÖK 45-71-M00185_OSMANCALI M04_72256923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21.07.2023 19:19:48</t>
        </is>
      </c>
      <c>
        <is>
          <t>21.07.2023 19:26:29</t>
        </is>
      </c>
      <c>
        <v>0.111388888</v>
      </c>
      <c>
        <v>18</v>
      </c>
      <c>
        <v>1481</v>
      </c>
      <c>
        <v>27</v>
      </c>
      <c>
        <v>21</v>
      </c>
      <c>
        <v>13</v>
      </c>
      <c>
        <v>123</v>
      </c>
      <c>
        <v>1</v>
      </c>
      <c>
        <v>0</v>
      </c>
      <c>
        <v>0.7715324896707489</v>
      </c>
      <c>
        <v>24.74818993934565</v>
      </c>
      <c>
        <v>49.85978938442402</v>
      </c>
      <c>
        <v>2.2026433695824283</v>
      </c>
      <c>
        <v>11.104571881578643</v>
      </c>
      <c>
        <v>6.944953598094227</v>
      </c>
      <c>
        <v>13.248469307633473</v>
      </c>
      <c>
        <v>0</v>
      </c>
      <c>
        <v>108.88014997032919</v>
      </c>
    </row>
    <row>
      <c>
        <v>2616777</v>
      </c>
      <c>
        <v>1</v>
      </c>
      <c>
        <is>
          <t>MANİSA</t>
        </is>
      </c>
      <c>
        <v>AKHİSAR</v>
      </c>
      <c>
        <is>
          <t>Dağıtım Transformatörü</t>
        </is>
      </c>
      <c>
        <v>TR-1/14-C 45-72-M00100_45-72-M00100_2346872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21.07.2023 17:36:53</t>
        </is>
      </c>
      <c>
        <is>
          <t>21.07.2023 18:03:06</t>
        </is>
      </c>
      <c>
        <v>0.436944444</v>
      </c>
      <c>
        <v>0</v>
      </c>
      <c>
        <v>469</v>
      </c>
      <c>
        <v>0</v>
      </c>
      <c>
        <v>0</v>
      </c>
      <c>
        <v>0</v>
      </c>
      <c>
        <v>145</v>
      </c>
      <c>
        <v>0</v>
      </c>
      <c>
        <v>0</v>
      </c>
      <c>
        <v>0</v>
      </c>
      <c>
        <v>36.60807029271304</v>
      </c>
      <c>
        <v>0</v>
      </c>
      <c>
        <v>0</v>
      </c>
      <c>
        <v>0</v>
      </c>
      <c>
        <v>36.920725580242454</v>
      </c>
      <c>
        <v>0</v>
      </c>
      <c>
        <v>0</v>
      </c>
      <c>
        <v>73.5287958729555</v>
      </c>
    </row>
    <row>
      <c>
        <v>2616053</v>
      </c>
      <c>
        <v>1</v>
      </c>
      <c>
        <is>
          <t>İZMİR</t>
        </is>
      </c>
      <c>
        <v>ÇEŞME</v>
      </c>
      <c>
        <is>
          <t>TM Fideri</t>
        </is>
      </c>
      <c>
        <v>ÇEŞME HAVZA TM 35-18-A00006_ALAÇATI-2 M12_2313709</v>
      </c>
      <c>
        <v>TEİAŞ Trafo Arızası</v>
      </c>
      <c>
        <v>İletim</v>
      </c>
      <c>
        <v>Uzun</v>
      </c>
      <c>
        <v>Şebeke işletmecisi</v>
      </c>
      <c>
        <v>Bildirimsiz</v>
      </c>
      <c>
        <is>
          <t>21.07.2023 09:01:00</t>
        </is>
      </c>
      <c>
        <is>
          <t>21.07.2023 09:54:18</t>
        </is>
      </c>
      <c>
        <v>0.888333333</v>
      </c>
      <c>
        <v>0</v>
      </c>
      <c>
        <v>170</v>
      </c>
      <c>
        <v>0</v>
      </c>
      <c>
        <v>0</v>
      </c>
      <c>
        <v>1</v>
      </c>
      <c>
        <v>28</v>
      </c>
      <c>
        <v>0</v>
      </c>
      <c>
        <v>0</v>
      </c>
      <c>
        <v>0</v>
      </c>
      <c>
        <v>72.12362134844243</v>
      </c>
      <c>
        <v>0</v>
      </c>
      <c>
        <v>0</v>
      </c>
      <c>
        <v>280.23323923084706</v>
      </c>
      <c>
        <v>56.19252202476688</v>
      </c>
      <c>
        <v>0</v>
      </c>
      <c>
        <v>0</v>
      </c>
      <c>
        <v>408.5493826040564</v>
      </c>
    </row>
    <row>
      <c>
        <v>2617172</v>
      </c>
      <c>
        <v>1</v>
      </c>
      <c>
        <is>
          <t>MANİSA</t>
        </is>
      </c>
      <c>
        <v>ALAŞEHİR</v>
      </c>
      <c>
        <is>
          <t>OG Fideri</t>
        </is>
      </c>
      <c>
        <v>ALKAN KÖYÜ TR-1 45-73-M00204_DIREK TIPI TRAFO HUCRESI H01_2089866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21.07.2023 22:51:07</t>
        </is>
      </c>
      <c>
        <is>
          <t>21.07.2023 23:52:20</t>
        </is>
      </c>
      <c>
        <v>1.020277777</v>
      </c>
      <c>
        <v>0</v>
      </c>
      <c>
        <v>138</v>
      </c>
      <c>
        <v>0</v>
      </c>
      <c>
        <v>7</v>
      </c>
      <c>
        <v>0</v>
      </c>
      <c>
        <v>5</v>
      </c>
      <c>
        <v>0</v>
      </c>
      <c>
        <v>0</v>
      </c>
      <c>
        <v>0</v>
      </c>
      <c>
        <v>28.72020319748774</v>
      </c>
      <c>
        <v>0</v>
      </c>
      <c>
        <v>7.536538905089643</v>
      </c>
      <c>
        <v>0</v>
      </c>
      <c>
        <v>2.7540694918324617</v>
      </c>
      <c>
        <v>0</v>
      </c>
      <c>
        <v>0</v>
      </c>
      <c>
        <v>39.010811594409844</v>
      </c>
    </row>
    <row>
      <c>
        <v>2616485</v>
      </c>
      <c>
        <v>1</v>
      </c>
      <c>
        <is>
          <t>İZMİR</t>
        </is>
      </c>
      <c>
        <v>TORBALI</v>
      </c>
      <c>
        <is>
          <t>KÖK</t>
        </is>
      </c>
      <c>
        <v>ÖZGÖRKEY KÖK 35-26-M00256_BEŞEVLER KUŞÇUBURUN M05_65969612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21.07.2023 14:09:39</t>
        </is>
      </c>
      <c>
        <is>
          <t>21.07.2023 15:34:22</t>
        </is>
      </c>
      <c>
        <v>1.411944444</v>
      </c>
      <c>
        <v>0</v>
      </c>
      <c>
        <v>271</v>
      </c>
      <c>
        <v>0</v>
      </c>
      <c>
        <v>49</v>
      </c>
      <c>
        <v>4</v>
      </c>
      <c>
        <v>76</v>
      </c>
      <c>
        <v>2</v>
      </c>
      <c>
        <v>1</v>
      </c>
      <c>
        <v>0</v>
      </c>
      <c>
        <v>110.91494413399366</v>
      </c>
      <c>
        <v>0</v>
      </c>
      <c>
        <v>319.3879590473998</v>
      </c>
      <c>
        <v>17.674678850848338</v>
      </c>
      <c>
        <v>419.51066059328224</v>
      </c>
      <c>
        <v>232.205657035595</v>
      </c>
      <c>
        <v>244.85068311342835</v>
      </c>
      <c>
        <v>1344.5445827745475</v>
      </c>
    </row>
    <row>
      <c>
        <v>2616648</v>
      </c>
      <c>
        <v>2</v>
      </c>
      <c>
        <is>
          <t>İZMİR</t>
        </is>
      </c>
      <c>
        <v>KARABAĞLAR</v>
      </c>
      <c>
        <is>
          <t>Dağıtım Transformatörü</t>
        </is>
      </c>
      <c>
        <v>M-1227 35-01-M01227_35-01-M01227_2354133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21.07.2023 17:12:19</t>
        </is>
      </c>
      <c>
        <is>
          <t>21.07.2023 17:25:33</t>
        </is>
      </c>
      <c>
        <v>0.220555555</v>
      </c>
      <c>
        <v>0</v>
      </c>
      <c>
        <v>564</v>
      </c>
      <c>
        <v>0</v>
      </c>
      <c>
        <v>0</v>
      </c>
      <c>
        <v>0</v>
      </c>
      <c>
        <v>63</v>
      </c>
      <c>
        <v>0</v>
      </c>
      <c>
        <v>0</v>
      </c>
      <c>
        <v>0</v>
      </c>
      <c>
        <v>31.795577982531473</v>
      </c>
      <c>
        <v>0</v>
      </c>
      <c>
        <v>0</v>
      </c>
      <c>
        <v>0</v>
      </c>
      <c>
        <v>19.420243764859</v>
      </c>
      <c>
        <v>0</v>
      </c>
      <c>
        <v>0</v>
      </c>
      <c>
        <v>51.21582174739047</v>
      </c>
    </row>
    <row>
      <c>
        <v>2615904</v>
      </c>
      <c>
        <v>1</v>
      </c>
      <c>
        <is>
          <t>İZMİR</t>
        </is>
      </c>
      <c>
        <v>BAYRAKLI</v>
      </c>
      <c>
        <is>
          <t>OG Fideri</t>
        </is>
      </c>
      <c>
        <v>K-3900 35-02-K03900_TRAFO-1 K03_2066240</v>
      </c>
      <c>
        <v>OG Kademe Ayarı</v>
      </c>
      <c>
        <v>Dağıtım-OG</v>
      </c>
      <c>
        <v>Uzun</v>
      </c>
      <c>
        <v>Şebeke işletmecisi</v>
      </c>
      <c>
        <v>Bildirimsiz</v>
      </c>
      <c>
        <is>
          <t>21.07.2023 05:22:22</t>
        </is>
      </c>
      <c>
        <is>
          <t>21.07.2023 07:06:49</t>
        </is>
      </c>
      <c>
        <v>1.740833333</v>
      </c>
      <c>
        <v>0</v>
      </c>
      <c>
        <v>986</v>
      </c>
      <c>
        <v>0</v>
      </c>
      <c>
        <v>0</v>
      </c>
      <c>
        <v>0</v>
      </c>
      <c>
        <v>75</v>
      </c>
      <c>
        <v>0</v>
      </c>
      <c>
        <v>0</v>
      </c>
      <c>
        <v>0</v>
      </c>
      <c>
        <v>375.0121927887459</v>
      </c>
      <c>
        <v>0</v>
      </c>
      <c>
        <v>0</v>
      </c>
      <c>
        <v>0</v>
      </c>
      <c>
        <v>45.40270811684065</v>
      </c>
      <c>
        <v>0</v>
      </c>
      <c>
        <v>0</v>
      </c>
      <c>
        <v>420.41490090558653</v>
      </c>
    </row>
    <row>
      <c>
        <v>2616591</v>
      </c>
      <c>
        <v>1</v>
      </c>
      <c>
        <is>
          <t>İZMİR</t>
        </is>
      </c>
      <c>
        <v>BUCA</v>
      </c>
      <c>
        <is>
          <t>AG Fideri</t>
        </is>
      </c>
      <c>
        <v>M-2925 35-03-M02925_H_56367303_56367303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21.07.2023 15:06:47</t>
        </is>
      </c>
      <c>
        <is>
          <t>21.07.2023 21:33:14</t>
        </is>
      </c>
      <c>
        <v>6.440833333</v>
      </c>
      <c>
        <v>0</v>
      </c>
      <c>
        <v>43</v>
      </c>
      <c>
        <v>0</v>
      </c>
      <c>
        <v>0</v>
      </c>
      <c>
        <v>0</v>
      </c>
      <c>
        <v>14</v>
      </c>
      <c>
        <v>0</v>
      </c>
      <c>
        <v>0</v>
      </c>
      <c>
        <v>0</v>
      </c>
      <c>
        <v>56.55091691058423</v>
      </c>
      <c>
        <v>0</v>
      </c>
      <c>
        <v>0</v>
      </c>
      <c>
        <v>0</v>
      </c>
      <c>
        <v>127.5540653775269</v>
      </c>
      <c>
        <v>0</v>
      </c>
      <c>
        <v>0</v>
      </c>
      <c>
        <v>184.10498228811113</v>
      </c>
    </row>
    <row>
      <c>
        <v>2615950</v>
      </c>
      <c>
        <v>1</v>
      </c>
      <c>
        <is>
          <t>İZMİR</t>
        </is>
      </c>
      <c>
        <v>MENEMEN</v>
      </c>
      <c>
        <is>
          <t>KÖK</t>
        </is>
      </c>
      <c>
        <v>YAHŞELLİ KÖK 35-28-M00293_HAYKIRAN M01_66582309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21.07.2023 07:22:43</t>
        </is>
      </c>
      <c>
        <is>
          <t>21.07.2023 08:05:05</t>
        </is>
      </c>
      <c>
        <v>0.706111111</v>
      </c>
      <c>
        <v>2</v>
      </c>
      <c>
        <v>1524</v>
      </c>
      <c>
        <v>4</v>
      </c>
      <c>
        <v>116</v>
      </c>
      <c>
        <v>8</v>
      </c>
      <c>
        <v>154</v>
      </c>
      <c>
        <v>0</v>
      </c>
      <c>
        <v>0</v>
      </c>
      <c>
        <v>1.3228512995523052</v>
      </c>
      <c>
        <v>178.44696061637202</v>
      </c>
      <c>
        <v>104.13688048029344</v>
      </c>
      <c>
        <v>25.020724388845</v>
      </c>
      <c>
        <v>28.16472640100074</v>
      </c>
      <c>
        <v>59.53201516422868</v>
      </c>
      <c>
        <v>0</v>
      </c>
      <c>
        <v>0</v>
      </c>
      <c>
        <v>396.6241583502922</v>
      </c>
    </row>
    <row>
      <c>
        <v>2616637</v>
      </c>
      <c>
        <v>1</v>
      </c>
      <c>
        <is>
          <t>İZMİR</t>
        </is>
      </c>
      <c>
        <v>BUCA</v>
      </c>
      <c>
        <is>
          <t>Dağıtım Transformatörü</t>
        </is>
      </c>
      <c>
        <v>M-2900 35-03-M02900_35-03-M02900_73146870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21.07.2023 15:54:49</t>
        </is>
      </c>
      <c>
        <is>
          <t>21.07.2023 20:51:47</t>
        </is>
      </c>
      <c>
        <v>4.949444444</v>
      </c>
      <c>
        <v>0</v>
      </c>
      <c>
        <v>20</v>
      </c>
      <c>
        <v>0</v>
      </c>
      <c>
        <v>0</v>
      </c>
      <c>
        <v>0</v>
      </c>
      <c>
        <v>10</v>
      </c>
      <c>
        <v>0</v>
      </c>
      <c>
        <v>0</v>
      </c>
      <c>
        <v>0</v>
      </c>
      <c>
        <v>22.742386261802178</v>
      </c>
      <c>
        <v>0</v>
      </c>
      <c>
        <v>0</v>
      </c>
      <c>
        <v>0</v>
      </c>
      <c>
        <v>145.02999432766373</v>
      </c>
      <c>
        <v>0</v>
      </c>
      <c>
        <v>0</v>
      </c>
      <c>
        <v>167.7723805894659</v>
      </c>
    </row>
    <row>
      <c>
        <v>2615907</v>
      </c>
      <c>
        <v>1</v>
      </c>
      <c>
        <is>
          <t>İZMİR</t>
        </is>
      </c>
      <c>
        <v>MENEMEN</v>
      </c>
      <c>
        <is>
          <t>DM</t>
        </is>
      </c>
      <c>
        <v>YAHŞELLİ DM-5 35-28-M00882_KÖK-20 M09_66819936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21.07.2023 05:36:43</t>
        </is>
      </c>
      <c>
        <is>
          <t>21.07.2023 06:40:00</t>
        </is>
      </c>
      <c>
        <v>1.054722222</v>
      </c>
      <c>
        <v>12</v>
      </c>
      <c>
        <v>4417</v>
      </c>
      <c>
        <v>18</v>
      </c>
      <c>
        <v>592</v>
      </c>
      <c>
        <v>34</v>
      </c>
      <c>
        <v>308</v>
      </c>
      <c>
        <v>1</v>
      </c>
      <c>
        <v>2</v>
      </c>
      <c>
        <v>3.8828489286911565</v>
      </c>
      <c>
        <v>807.1000148125495</v>
      </c>
      <c>
        <v>98.24515930677177</v>
      </c>
      <c>
        <v>236.46445102678285</v>
      </c>
      <c>
        <v>1068.791811525322</v>
      </c>
      <c>
        <v>221.08900525573407</v>
      </c>
      <c>
        <v>54.9052104536225</v>
      </c>
      <c>
        <v>6.898806112855956</v>
      </c>
      <c>
        <v>2497.37730742233</v>
      </c>
    </row>
    <row>
      <c>
        <v>2616903</v>
      </c>
      <c>
        <v>1</v>
      </c>
      <c>
        <is>
          <t>İZMİR</t>
        </is>
      </c>
      <c>
        <v>SEFERİHİSAR</v>
      </c>
      <c>
        <is>
          <t>Dağıtım Transformatörü</t>
        </is>
      </c>
      <c>
        <v>ÜRKMEZ M-7 35-25-M00144_35-25-M00144_72077541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21.07.2023 19:30:24</t>
        </is>
      </c>
      <c>
        <is>
          <t>21.07.2023 19:39:17</t>
        </is>
      </c>
      <c>
        <v>0.148055555</v>
      </c>
      <c>
        <v>0</v>
      </c>
      <c>
        <v>479</v>
      </c>
      <c>
        <v>0</v>
      </c>
      <c>
        <v>5</v>
      </c>
      <c>
        <v>0</v>
      </c>
      <c>
        <v>44</v>
      </c>
      <c>
        <v>0</v>
      </c>
      <c>
        <v>0</v>
      </c>
      <c>
        <v>0</v>
      </c>
      <c>
        <v>19.264608525318074</v>
      </c>
      <c>
        <v>0</v>
      </c>
      <c>
        <v>0.13715489116005625</v>
      </c>
      <c>
        <v>0</v>
      </c>
      <c>
        <v>4.8227525121600205</v>
      </c>
      <c>
        <v>0</v>
      </c>
      <c>
        <v>0</v>
      </c>
      <c>
        <v>24.224515928638148</v>
      </c>
    </row>
    <row>
      <c>
        <v>2616027</v>
      </c>
      <c>
        <v>1</v>
      </c>
      <c>
        <is>
          <t>MANİSA</t>
        </is>
      </c>
      <c>
        <v>AKHİSAR</v>
      </c>
      <c>
        <is>
          <t>AG Fideri</t>
        </is>
      </c>
      <c>
        <v>MEDAR TR-9 45-72-L00278_B_56392270_56392270</v>
      </c>
      <c>
        <v>Şebeke Yenileme ve Kapasite Artışı Çalışması</v>
      </c>
      <c>
        <v>Dağıtım-AG</v>
      </c>
      <c>
        <v>Uzun</v>
      </c>
      <c>
        <v>Şebeke işletmecisi</v>
      </c>
      <c>
        <v>Bildirimli</v>
      </c>
      <c>
        <is>
          <t>21.07.2023 09:00:09</t>
        </is>
      </c>
      <c>
        <is>
          <t>21.07.2023 16:05:02</t>
        </is>
      </c>
      <c>
        <v>7.081388888</v>
      </c>
      <c>
        <v>0</v>
      </c>
      <c>
        <v>6</v>
      </c>
      <c>
        <v>0</v>
      </c>
      <c>
        <v>13</v>
      </c>
      <c>
        <v>0</v>
      </c>
      <c>
        <v>0</v>
      </c>
      <c>
        <v>0</v>
      </c>
      <c>
        <v>0</v>
      </c>
      <c>
        <v>0</v>
      </c>
      <c>
        <v>10.54752880696997</v>
      </c>
      <c>
        <v>0</v>
      </c>
      <c>
        <v>53.72347001738372</v>
      </c>
      <c>
        <v>0</v>
      </c>
      <c>
        <v>0</v>
      </c>
      <c>
        <v>0</v>
      </c>
      <c>
        <v>0</v>
      </c>
      <c>
        <v>64.27099882435368</v>
      </c>
    </row>
    <row>
      <c>
        <v>2616425</v>
      </c>
      <c>
        <v>1</v>
      </c>
      <c>
        <is>
          <t>MANİSA</t>
        </is>
      </c>
      <c>
        <v>SARIGÖL</v>
      </c>
      <c>
        <is>
          <t>Dağıtım Transformatörü</t>
        </is>
      </c>
      <c>
        <v>SARIGÖL TR-31 45-79-M00031_45-79-M00031_2358200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21.07.2023 13:38:11</t>
        </is>
      </c>
      <c>
        <is>
          <t>21.07.2023 14:45:33</t>
        </is>
      </c>
      <c>
        <v>1.122777777</v>
      </c>
      <c>
        <v>0</v>
      </c>
      <c>
        <v>319</v>
      </c>
      <c>
        <v>0</v>
      </c>
      <c>
        <v>7</v>
      </c>
      <c>
        <v>0</v>
      </c>
      <c>
        <v>7</v>
      </c>
      <c>
        <v>0</v>
      </c>
      <c>
        <v>0</v>
      </c>
      <c>
        <v>0</v>
      </c>
      <c>
        <v>74.3578353460432</v>
      </c>
      <c>
        <v>0</v>
      </c>
      <c>
        <v>20.521259791688966</v>
      </c>
      <c>
        <v>0</v>
      </c>
      <c>
        <v>11.008393185123062</v>
      </c>
      <c>
        <v>0</v>
      </c>
      <c>
        <v>0</v>
      </c>
      <c>
        <v>105.88748832285523</v>
      </c>
    </row>
    <row>
      <c>
        <v>2616113</v>
      </c>
      <c>
        <v>1</v>
      </c>
      <c>
        <is>
          <t>İZMİR</t>
        </is>
      </c>
      <c>
        <v>BUCA</v>
      </c>
      <c>
        <is>
          <t>OG Fideri</t>
        </is>
      </c>
      <c>
        <v>K-1505 35-03-K01505_TRAFO K04_41956159</v>
      </c>
      <c>
        <v>Müteahhit Çalışması</v>
      </c>
      <c>
        <v>Dağıtım-OG</v>
      </c>
      <c>
        <v>Uzun</v>
      </c>
      <c>
        <v>Şebeke işletmecisi</v>
      </c>
      <c>
        <v>Bildirimli</v>
      </c>
      <c>
        <is>
          <t>21.07.2023 09:59:08</t>
        </is>
      </c>
      <c>
        <is>
          <t>21.07.2023 11:32:21</t>
        </is>
      </c>
      <c>
        <v>1.553611111</v>
      </c>
      <c>
        <v>0</v>
      </c>
      <c>
        <v>375</v>
      </c>
      <c>
        <v>0</v>
      </c>
      <c>
        <v>0</v>
      </c>
      <c>
        <v>0</v>
      </c>
      <c>
        <v>9</v>
      </c>
      <c>
        <v>0</v>
      </c>
      <c>
        <v>0</v>
      </c>
      <c>
        <v>0</v>
      </c>
      <c>
        <v>155.38544794200564</v>
      </c>
      <c>
        <v>0</v>
      </c>
      <c>
        <v>0</v>
      </c>
      <c>
        <v>0</v>
      </c>
      <c>
        <v>17.348931400028157</v>
      </c>
      <c>
        <v>0</v>
      </c>
      <c>
        <v>0</v>
      </c>
      <c>
        <v>172.7343793420338</v>
      </c>
    </row>
    <row>
      <c>
        <v>2616583</v>
      </c>
      <c>
        <v>2</v>
      </c>
      <c>
        <is>
          <t>İZMİR</t>
        </is>
      </c>
      <c>
        <v>ÖDEMİŞ</v>
      </c>
      <c>
        <is>
          <t>Dağıtım Transformatörü</t>
        </is>
      </c>
      <c>
        <v>YOLÜSTÜ TR-1 35-15-L00915_35-15-L00915_2365523</v>
      </c>
      <c>
        <v>AG Sehim Bozukluğu</v>
      </c>
      <c>
        <v>Dağıtım-AG</v>
      </c>
      <c>
        <v>Uzun</v>
      </c>
      <c>
        <v>Şebeke işletmecisi</v>
      </c>
      <c>
        <v>Bildirimsiz</v>
      </c>
      <c>
        <is>
          <t>21.07.2023 16:49:09</t>
        </is>
      </c>
      <c>
        <is>
          <t>21.07.2023 17:19:02</t>
        </is>
      </c>
      <c>
        <v>0.498055555</v>
      </c>
      <c>
        <v>0</v>
      </c>
      <c>
        <v>219</v>
      </c>
      <c>
        <v>0</v>
      </c>
      <c>
        <v>14</v>
      </c>
      <c>
        <v>0</v>
      </c>
      <c>
        <v>28</v>
      </c>
      <c>
        <v>0</v>
      </c>
      <c>
        <v>0</v>
      </c>
      <c>
        <v>0</v>
      </c>
      <c>
        <v>26.198336586865334</v>
      </c>
      <c>
        <v>0</v>
      </c>
      <c>
        <v>25.97190381905906</v>
      </c>
      <c>
        <v>0</v>
      </c>
      <c>
        <v>37.459494161916496</v>
      </c>
      <c>
        <v>0</v>
      </c>
      <c>
        <v>0</v>
      </c>
      <c>
        <v>89.6297345678409</v>
      </c>
    </row>
    <row>
      <c>
        <v>2616803</v>
      </c>
      <c>
        <v>1</v>
      </c>
      <c>
        <is>
          <t>İZMİR</t>
        </is>
      </c>
      <c>
        <v>BORNOVA</v>
      </c>
      <c>
        <is>
          <t>Kullanıcı Bağlantı Hattı</t>
        </is>
      </c>
      <c>
        <v>M-10 35-02-M00010_915184869_915184869</v>
      </c>
      <c>
        <v>AG Box / Sdk Abone Çıkış Sigorta Atığı</v>
      </c>
      <c>
        <v>Dağıtım-AG</v>
      </c>
      <c>
        <v>Uzun</v>
      </c>
      <c>
        <v>Şebeke işletmecisi</v>
      </c>
      <c>
        <v>Bildirimsiz</v>
      </c>
      <c>
        <is>
          <t>21.07.2023 17:59:38</t>
        </is>
      </c>
      <c>
        <is>
          <t>21.07.2023 20:39:25</t>
        </is>
      </c>
      <c>
        <v>2.663055555</v>
      </c>
      <c>
        <v>0</v>
      </c>
      <c>
        <v>0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</row>
    <row>
      <c>
        <v>2616568</v>
      </c>
      <c>
        <v>1</v>
      </c>
      <c>
        <is>
          <t>İZMİR</t>
        </is>
      </c>
      <c>
        <v>KARŞIYAKA</v>
      </c>
      <c>
        <is>
          <t>Saha Dağıtım Kutusu (SDK)</t>
        </is>
      </c>
      <c>
        <v>K-4521 35-04-K04521_C C1_5812720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21.07.2023 15:03:37</t>
        </is>
      </c>
      <c>
        <is>
          <t>21.07.2023 21:46:50</t>
        </is>
      </c>
      <c>
        <v>6.720277777</v>
      </c>
      <c>
        <v>0</v>
      </c>
      <c>
        <v>28</v>
      </c>
      <c>
        <v>0</v>
      </c>
      <c>
        <v>0</v>
      </c>
      <c>
        <v>0</v>
      </c>
      <c>
        <v>10</v>
      </c>
      <c>
        <v>0</v>
      </c>
      <c>
        <v>0</v>
      </c>
      <c>
        <v>0</v>
      </c>
      <c>
        <v>59.85798098043254</v>
      </c>
      <c>
        <v>0</v>
      </c>
      <c>
        <v>0</v>
      </c>
      <c>
        <v>0</v>
      </c>
      <c>
        <v>45.089965675193675</v>
      </c>
      <c>
        <v>0</v>
      </c>
      <c>
        <v>0</v>
      </c>
      <c>
        <v>104.94794665562621</v>
      </c>
    </row>
    <row>
      <c>
        <v>2616076</v>
      </c>
      <c>
        <v>1</v>
      </c>
      <c>
        <is>
          <t>İZMİR</t>
        </is>
      </c>
      <c>
        <v>BUCA</v>
      </c>
      <c>
        <is>
          <t>Dağıtım Transformatörü</t>
        </is>
      </c>
      <c>
        <v>K-2707 35-03-K02707_35-03-K02707_41964271</v>
      </c>
      <c>
        <v>Şebeke Yenileme ve Kapasite Artışı Çalışması</v>
      </c>
      <c>
        <v>Dağıtım-AG</v>
      </c>
      <c>
        <v>Uzun</v>
      </c>
      <c>
        <v>Şebeke işletmecisi</v>
      </c>
      <c>
        <v>Bildirimli</v>
      </c>
      <c>
        <is>
          <t>21.07.2023 09:33:39</t>
        </is>
      </c>
      <c>
        <is>
          <t>21.07.2023 17:11:18</t>
        </is>
      </c>
      <c>
        <v>7.6275</v>
      </c>
      <c>
        <v>0</v>
      </c>
      <c>
        <v>528</v>
      </c>
      <c>
        <v>0</v>
      </c>
      <c>
        <v>0</v>
      </c>
      <c>
        <v>0</v>
      </c>
      <c>
        <v>23</v>
      </c>
      <c>
        <v>0</v>
      </c>
      <c>
        <v>0</v>
      </c>
      <c>
        <v>0</v>
      </c>
      <c>
        <v>916.8522008399289</v>
      </c>
      <c>
        <v>0</v>
      </c>
      <c>
        <v>0</v>
      </c>
      <c>
        <v>0</v>
      </c>
      <c>
        <v>105.96626699570615</v>
      </c>
      <c>
        <v>0</v>
      </c>
      <c>
        <v>0</v>
      </c>
      <c>
        <v>1022.818467835635</v>
      </c>
    </row>
    <row>
      <c>
        <v>2615927</v>
      </c>
      <c>
        <v>1</v>
      </c>
      <c>
        <is>
          <t>İZMİR</t>
        </is>
      </c>
      <c>
        <v>KİRAZ</v>
      </c>
      <c>
        <is>
          <t>KÖK</t>
        </is>
      </c>
      <c>
        <v>SARIKAYA KÖK 35-31-L00284_ALTINOLUK TR-2 L05_2337274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21.07.2023 06:26:13</t>
        </is>
      </c>
      <c>
        <is>
          <t>21.07.2023 07:06:39</t>
        </is>
      </c>
      <c>
        <v>0.673888888</v>
      </c>
      <c>
        <v>0</v>
      </c>
      <c>
        <v>338</v>
      </c>
      <c>
        <v>0</v>
      </c>
      <c>
        <v>158</v>
      </c>
      <c>
        <v>3</v>
      </c>
      <c>
        <v>79</v>
      </c>
      <c>
        <v>0</v>
      </c>
      <c>
        <v>0</v>
      </c>
      <c>
        <v>0</v>
      </c>
      <c>
        <v>26.564417350529222</v>
      </c>
      <c>
        <v>0</v>
      </c>
      <c>
        <v>158.833402382266</v>
      </c>
      <c>
        <v>8.448176422141877</v>
      </c>
      <c>
        <v>23.660326448215052</v>
      </c>
      <c>
        <v>0</v>
      </c>
      <c>
        <v>0</v>
      </c>
      <c>
        <v>217.50632260315214</v>
      </c>
    </row>
    <row>
      <c>
        <v>2615970</v>
      </c>
      <c>
        <v>1</v>
      </c>
      <c>
        <is>
          <t>İZMİR</t>
        </is>
      </c>
      <c>
        <v>ÖDEMİŞ</v>
      </c>
      <c>
        <is>
          <t>Dağıtım Transformatörü</t>
        </is>
      </c>
      <c>
        <v>TR-63 GERENLİKUYU MEVKİİ 35-15-L00063_35-15-L00063_2365017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21.07.2023 08:06:47</t>
        </is>
      </c>
      <c>
        <is>
          <t>21.07.2023 09:47:45</t>
        </is>
      </c>
      <c>
        <v>1.682777777</v>
      </c>
      <c>
        <v>0</v>
      </c>
      <c>
        <v>10</v>
      </c>
      <c>
        <v>0</v>
      </c>
      <c>
        <v>28</v>
      </c>
      <c>
        <v>0</v>
      </c>
      <c>
        <v>11</v>
      </c>
      <c>
        <v>0</v>
      </c>
      <c>
        <v>0</v>
      </c>
      <c>
        <v>0</v>
      </c>
      <c>
        <v>6.3466016207875855</v>
      </c>
      <c>
        <v>0</v>
      </c>
      <c>
        <v>216.49742607292123</v>
      </c>
      <c>
        <v>0</v>
      </c>
      <c>
        <v>49.77196040579603</v>
      </c>
      <c>
        <v>0</v>
      </c>
      <c>
        <v>0</v>
      </c>
      <c>
        <v>272.6159880995049</v>
      </c>
    </row>
    <row>
      <c>
        <v>2616860</v>
      </c>
      <c>
        <v>1</v>
      </c>
      <c>
        <is>
          <t>İZMİR</t>
        </is>
      </c>
      <c>
        <v>KARABAĞLAR</v>
      </c>
      <c>
        <is>
          <t>Kullanıcı Bağlantı Hattı</t>
        </is>
      </c>
      <c>
        <v>K-2571 35-01-K02571_912081513_912081513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21.07.2023 19:02:20</t>
        </is>
      </c>
      <c>
        <is>
          <t>21.07.2023 22:44:02</t>
        </is>
      </c>
      <c>
        <v>3.695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1.005718539848066</v>
      </c>
      <c>
        <v>0</v>
      </c>
      <c>
        <v>0</v>
      </c>
      <c>
        <v>0</v>
      </c>
      <c>
        <v>0</v>
      </c>
      <c>
        <v>0</v>
      </c>
      <c>
        <v>0</v>
      </c>
      <c>
        <v>1.005718539848066</v>
      </c>
    </row>
    <row>
      <c>
        <v>2616219</v>
      </c>
      <c>
        <v>1</v>
      </c>
      <c>
        <is>
          <t>İZMİR</t>
        </is>
      </c>
      <c>
        <v>BAYINDIR</v>
      </c>
      <c>
        <is>
          <t>Dağıtım Transformatörü</t>
        </is>
      </c>
      <c>
        <v>FAHRİ ÇAPUN SULAMA GRB 35-20-L00176_35-20-L00176_2376715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21.07.2023 11:05:22</t>
        </is>
      </c>
      <c>
        <is>
          <t>21.07.2023 11:45:23</t>
        </is>
      </c>
      <c>
        <v>0.666944444</v>
      </c>
      <c>
        <v>0</v>
      </c>
      <c>
        <v>0</v>
      </c>
      <c>
        <v>0</v>
      </c>
      <c>
        <v>10</v>
      </c>
      <c>
        <v>0</v>
      </c>
      <c>
        <v>3</v>
      </c>
      <c>
        <v>0</v>
      </c>
      <c>
        <v>0</v>
      </c>
      <c>
        <v>0</v>
      </c>
      <c>
        <v>0</v>
      </c>
      <c>
        <v>0</v>
      </c>
      <c>
        <v>40.692254458798296</v>
      </c>
      <c>
        <v>0</v>
      </c>
      <c>
        <v>7.556030722456829</v>
      </c>
      <c>
        <v>0</v>
      </c>
      <c>
        <v>0</v>
      </c>
      <c>
        <v>48.24828518125513</v>
      </c>
    </row>
    <row>
      <c>
        <v>2616749</v>
      </c>
      <c>
        <v>1</v>
      </c>
      <c>
        <is>
          <t>İZMİR</t>
        </is>
      </c>
      <c>
        <v>KINIK</v>
      </c>
      <c>
        <is>
          <t>OG Fideri</t>
        </is>
      </c>
      <c>
        <v>KINIK İM 35-24-A00001_HatBaşıAyırıcı_79434879 M09_79434879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21.07.2023 17:14:16</t>
        </is>
      </c>
      <c>
        <is>
          <t>21.07.2023 19:12:27</t>
        </is>
      </c>
      <c>
        <v>1.969722222</v>
      </c>
      <c>
        <v>1</v>
      </c>
      <c>
        <v>0</v>
      </c>
      <c>
        <v>1</v>
      </c>
      <c>
        <v>0</v>
      </c>
      <c>
        <v>1</v>
      </c>
      <c>
        <v>0</v>
      </c>
      <c>
        <v>1</v>
      </c>
      <c>
        <v>0</v>
      </c>
      <c>
        <v>4.286887557922187</v>
      </c>
      <c>
        <v>0</v>
      </c>
      <c>
        <v>3.1457452029848314</v>
      </c>
      <c>
        <v>0</v>
      </c>
      <c>
        <v>114.68811598331874</v>
      </c>
      <c>
        <v>0</v>
      </c>
      <c>
        <v>317.0176793166275</v>
      </c>
      <c>
        <v>0</v>
      </c>
      <c>
        <v>439.13842806085324</v>
      </c>
    </row>
    <row>
      <c>
        <v>2617058</v>
      </c>
      <c>
        <v>1</v>
      </c>
      <c>
        <is>
          <t>İZMİR</t>
        </is>
      </c>
      <c>
        <v>KARABAĞLAR</v>
      </c>
      <c>
        <is>
          <t>AG Fideri</t>
        </is>
      </c>
      <c>
        <v>K-1560 35-01-K01560_A_56366650_56366650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21.07.2023 19:24:11</t>
        </is>
      </c>
      <c>
        <is>
          <t>21.07.2023 22:59:36</t>
        </is>
      </c>
      <c>
        <v>3.590277777</v>
      </c>
      <c>
        <v>0</v>
      </c>
      <c>
        <v>108</v>
      </c>
      <c>
        <v>0</v>
      </c>
      <c>
        <v>0</v>
      </c>
      <c>
        <v>0</v>
      </c>
      <c>
        <v>33</v>
      </c>
      <c>
        <v>0</v>
      </c>
      <c>
        <v>0</v>
      </c>
      <c>
        <v>0</v>
      </c>
      <c>
        <v>89.53071194487006</v>
      </c>
      <c>
        <v>0</v>
      </c>
      <c>
        <v>0</v>
      </c>
      <c>
        <v>0</v>
      </c>
      <c>
        <v>94.44390689561817</v>
      </c>
      <c>
        <v>0</v>
      </c>
      <c>
        <v>0</v>
      </c>
      <c>
        <v>183.97461884048823</v>
      </c>
    </row>
    <row>
      <c>
        <v>2617035</v>
      </c>
      <c>
        <v>1</v>
      </c>
      <c>
        <is>
          <t>İZMİR</t>
        </is>
      </c>
      <c>
        <v>MENEMEN</v>
      </c>
      <c>
        <is>
          <t>AG Fideri</t>
        </is>
      </c>
      <c>
        <v>EMİRALEM TR-7 35-28-M00225_B_56365817_56365817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21.07.2023 21:23:21</t>
        </is>
      </c>
      <c>
        <is>
          <t>22.07.2023 01:53:16</t>
        </is>
      </c>
      <c>
        <v>4.498611111</v>
      </c>
      <c>
        <v>0</v>
      </c>
      <c>
        <v>96</v>
      </c>
      <c>
        <v>0</v>
      </c>
      <c>
        <v>1</v>
      </c>
      <c>
        <v>0</v>
      </c>
      <c>
        <v>5</v>
      </c>
      <c>
        <v>0</v>
      </c>
      <c>
        <v>0</v>
      </c>
      <c>
        <v>0</v>
      </c>
      <c>
        <v>97.55998085198927</v>
      </c>
      <c>
        <v>0</v>
      </c>
      <c>
        <v>0</v>
      </c>
      <c>
        <v>0</v>
      </c>
      <c>
        <v>19.324968191233257</v>
      </c>
      <c>
        <v>0</v>
      </c>
      <c>
        <v>0</v>
      </c>
      <c>
        <v>116.88494904322252</v>
      </c>
    </row>
    <row>
      <c>
        <v>2616348</v>
      </c>
      <c>
        <v>1</v>
      </c>
      <c>
        <is>
          <t>İZMİR</t>
        </is>
      </c>
      <c>
        <v>KEMALPAŞA</v>
      </c>
      <c>
        <is>
          <t>Saha Dağıtım Kutusu (SDK)</t>
        </is>
      </c>
      <c>
        <v>ÇEVREKÖY KONUT YAPI KOOP. TR 35-27-L00373_83622512 D-1_83622510</v>
      </c>
      <c>
        <v>AG Yeraltı Kablo Arızası</v>
      </c>
      <c>
        <v>Dağıtım-AG</v>
      </c>
      <c>
        <v>Uzun</v>
      </c>
      <c>
        <v>Şebeke işletmecisi</v>
      </c>
      <c>
        <v>Bildirimsiz</v>
      </c>
      <c>
        <is>
          <t>21.07.2023 12:32:01</t>
        </is>
      </c>
      <c>
        <is>
          <t>21.07.2023 18:46:00</t>
        </is>
      </c>
      <c>
        <v>6.233055555</v>
      </c>
      <c>
        <v>0</v>
      </c>
      <c>
        <v>9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14.247234552635005</v>
      </c>
      <c>
        <v>0</v>
      </c>
      <c>
        <v>0</v>
      </c>
      <c>
        <v>0</v>
      </c>
      <c>
        <v>0</v>
      </c>
      <c>
        <v>0</v>
      </c>
      <c>
        <v>0</v>
      </c>
      <c>
        <v>14.247234552635005</v>
      </c>
    </row>
    <row>
      <c>
        <v>2616580</v>
      </c>
      <c>
        <v>1</v>
      </c>
      <c>
        <is>
          <t>İZMİR</t>
        </is>
      </c>
      <c>
        <v>KARABAĞLAR</v>
      </c>
      <c>
        <is>
          <t>OG Fideri</t>
        </is>
      </c>
      <c>
        <v>K-1400 35-01-K01400_K-1418 K02_2061693</v>
      </c>
      <c>
        <v>Üçüncü Şahısların Vermiş Olduğu Hasarlar</v>
      </c>
      <c>
        <v>Dağıtım-OG</v>
      </c>
      <c>
        <v>Uzun</v>
      </c>
      <c>
        <v>Dışsal</v>
      </c>
      <c>
        <v>Bildirimsiz</v>
      </c>
      <c>
        <is>
          <t>21.07.2023 15:09:43</t>
        </is>
      </c>
      <c>
        <is>
          <t>21.07.2023 16:39:55</t>
        </is>
      </c>
      <c>
        <v>1.503333333</v>
      </c>
      <c>
        <v>0</v>
      </c>
      <c>
        <v>618</v>
      </c>
      <c>
        <v>0</v>
      </c>
      <c>
        <v>0</v>
      </c>
      <c>
        <v>1</v>
      </c>
      <c>
        <v>1252</v>
      </c>
      <c>
        <v>0</v>
      </c>
      <c>
        <v>28</v>
      </c>
      <c>
        <v>0</v>
      </c>
      <c>
        <v>241.52260177584083</v>
      </c>
      <c>
        <v>0</v>
      </c>
      <c>
        <v>0</v>
      </c>
      <c>
        <v>0</v>
      </c>
      <c>
        <v>3009.1753374241953</v>
      </c>
      <c>
        <v>0</v>
      </c>
      <c>
        <v>1064.1977543987387</v>
      </c>
      <c>
        <v>4314.895693598775</v>
      </c>
    </row>
    <row>
      <c>
        <v>2616874</v>
      </c>
      <c>
        <v>2</v>
      </c>
      <c>
        <is>
          <t>MANİSA</t>
        </is>
      </c>
      <c>
        <v>GÖRDES</v>
      </c>
      <c>
        <is>
          <t>Dağıtım Transformatörü</t>
        </is>
      </c>
      <c>
        <v>BOYALI ÇAYBAŞI TR-2 45-75-M00268_45-75-M00268_2362966</v>
      </c>
      <c>
        <v>AG Branşman Yeraltı Kablo Arızası</v>
      </c>
      <c>
        <v>Dağıtım-AG</v>
      </c>
      <c>
        <v>Uzun</v>
      </c>
      <c>
        <v>Şebeke işletmecisi</v>
      </c>
      <c>
        <v>Bildirimsiz</v>
      </c>
      <c>
        <is>
          <t>21.07.2023 23:26:49</t>
        </is>
      </c>
      <c>
        <is>
          <t>22.07.2023 00:40:13</t>
        </is>
      </c>
      <c>
        <v>1.223333333</v>
      </c>
      <c>
        <v>0</v>
      </c>
      <c>
        <v>31</v>
      </c>
      <c>
        <v>0</v>
      </c>
      <c>
        <v>4</v>
      </c>
      <c>
        <v>0</v>
      </c>
      <c>
        <v>0</v>
      </c>
      <c>
        <v>0</v>
      </c>
      <c>
        <v>0</v>
      </c>
      <c>
        <v>0</v>
      </c>
      <c>
        <v>0.9732455387516333</v>
      </c>
      <c>
        <v>0</v>
      </c>
      <c>
        <v>1.4703304578742211</v>
      </c>
      <c>
        <v>0</v>
      </c>
      <c>
        <v>0</v>
      </c>
      <c>
        <v>0</v>
      </c>
      <c>
        <v>0</v>
      </c>
      <c>
        <v>2.4435759966258543</v>
      </c>
    </row>
    <row>
      <c>
        <v>2615916</v>
      </c>
      <c>
        <v>1</v>
      </c>
      <c>
        <is>
          <t>İZMİR</t>
        </is>
      </c>
      <c>
        <v>MENEMEN</v>
      </c>
      <c>
        <is>
          <t>DM</t>
        </is>
      </c>
      <c>
        <v>KESİKKÖY DM 35-28-M00309_SEYREK M12_96738825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21.07.2023 05:51:58</t>
        </is>
      </c>
      <c>
        <is>
          <t>21.07.2023 06:51:19</t>
        </is>
      </c>
      <c>
        <v>0.989166666</v>
      </c>
      <c>
        <v>0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1.1054444306616666</v>
      </c>
      <c>
        <v>0</v>
      </c>
      <c>
        <v>0</v>
      </c>
      <c>
        <v>0</v>
      </c>
      <c>
        <v>1.1054444306616666</v>
      </c>
    </row>
    <row>
      <c>
        <v>2616872</v>
      </c>
      <c>
        <v>1</v>
      </c>
      <c>
        <is>
          <t>İZMİR</t>
        </is>
      </c>
      <c>
        <v>TİRE</v>
      </c>
      <c>
        <is>
          <t>Dağıtım Transformatörü</t>
        </is>
      </c>
      <c>
        <v>ALACALI TR-2 35-29-L00776_35-29-L00776_72347283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21.07.2023 19:11:14</t>
        </is>
      </c>
      <c>
        <is>
          <t>21.07.2023 21:06:54</t>
        </is>
      </c>
      <c>
        <v>1.927777777</v>
      </c>
      <c>
        <v>0</v>
      </c>
      <c>
        <v>45</v>
      </c>
      <c>
        <v>0</v>
      </c>
      <c>
        <v>1</v>
      </c>
      <c>
        <v>0</v>
      </c>
      <c>
        <v>8</v>
      </c>
      <c>
        <v>0</v>
      </c>
      <c>
        <v>0</v>
      </c>
      <c>
        <v>0</v>
      </c>
      <c>
        <v>46.30222479310592</v>
      </c>
      <c>
        <v>0</v>
      </c>
      <c>
        <v>18.691107009167965</v>
      </c>
      <c>
        <v>0</v>
      </c>
      <c>
        <v>7.032883968314858</v>
      </c>
      <c>
        <v>0</v>
      </c>
      <c>
        <v>0</v>
      </c>
      <c>
        <v>72.02621577058875</v>
      </c>
    </row>
    <row>
      <c>
        <v>2616208</v>
      </c>
      <c>
        <v>1</v>
      </c>
      <c>
        <is>
          <t>MANİSA</t>
        </is>
      </c>
      <c>
        <v>YUNUSEMRE</v>
      </c>
      <c>
        <is>
          <t>AG Fideri</t>
        </is>
      </c>
      <c>
        <v>EVRENOS TR-3 45-71-M01411_A_56392055_56392055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21.07.2023 11:00:43</t>
        </is>
      </c>
      <c>
        <is>
          <t>21.07.2023 16:41:45</t>
        </is>
      </c>
      <c>
        <v>5.683888888</v>
      </c>
      <c>
        <v>0</v>
      </c>
      <c>
        <v>270</v>
      </c>
      <c>
        <v>0</v>
      </c>
      <c>
        <v>2</v>
      </c>
      <c>
        <v>0</v>
      </c>
      <c>
        <v>17</v>
      </c>
      <c>
        <v>0</v>
      </c>
      <c>
        <v>0</v>
      </c>
      <c>
        <v>0</v>
      </c>
      <c>
        <v>316.96806015085787</v>
      </c>
      <c>
        <v>0</v>
      </c>
      <c>
        <v>18.913986060875864</v>
      </c>
      <c>
        <v>0</v>
      </c>
      <c>
        <v>162.46553215010914</v>
      </c>
      <c>
        <v>0</v>
      </c>
      <c>
        <v>0</v>
      </c>
      <c>
        <v>498.34757836184286</v>
      </c>
    </row>
    <row>
      <c>
        <v>2616494</v>
      </c>
      <c>
        <v>1</v>
      </c>
      <c>
        <is>
          <t>İZMİR</t>
        </is>
      </c>
      <c>
        <v>ÇEŞME</v>
      </c>
      <c>
        <is>
          <t>DM</t>
        </is>
      </c>
      <c>
        <v>ÇEŞME İM 35-18-A00001_OVACIK L08_2308113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21.07.2023 14:24:33</t>
        </is>
      </c>
      <c>
        <is>
          <t>21.07.2023 15:34:43</t>
        </is>
      </c>
      <c>
        <v>1.169444444</v>
      </c>
      <c>
        <v>92</v>
      </c>
      <c>
        <v>4763</v>
      </c>
      <c>
        <v>1</v>
      </c>
      <c>
        <v>234</v>
      </c>
      <c>
        <v>8</v>
      </c>
      <c>
        <v>515</v>
      </c>
      <c>
        <v>1</v>
      </c>
      <c>
        <v>0</v>
      </c>
      <c>
        <v>78.69062742607588</v>
      </c>
      <c>
        <v>1887.6325130409862</v>
      </c>
      <c>
        <v>1.8860805989424654</v>
      </c>
      <c>
        <v>162.67442440207506</v>
      </c>
      <c>
        <v>649.8563578814158</v>
      </c>
      <c>
        <v>1445.9235751815738</v>
      </c>
      <c>
        <v>6.704218124887765</v>
      </c>
      <c>
        <v>0</v>
      </c>
      <c>
        <v>4233.367796655957</v>
      </c>
    </row>
    <row>
      <c>
        <v>2617075</v>
      </c>
      <c>
        <v>1</v>
      </c>
      <c>
        <is>
          <t>İZMİR</t>
        </is>
      </c>
      <c>
        <v>ÇEŞME</v>
      </c>
      <c>
        <is>
          <t>DM</t>
        </is>
      </c>
      <c>
        <v>ALAÇATI İM 35-18-A00002_TR-2 15800 GİRİŞ L08_2052453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21.07.2023 21:54:13</t>
        </is>
      </c>
      <c>
        <is>
          <t>21.07.2023 22:38:33</t>
        </is>
      </c>
      <c>
        <v>0.738888888</v>
      </c>
      <c>
        <v>4</v>
      </c>
      <c>
        <v>9281</v>
      </c>
      <c>
        <v>2</v>
      </c>
      <c>
        <v>103</v>
      </c>
      <c>
        <v>13</v>
      </c>
      <c>
        <v>1459</v>
      </c>
      <c>
        <v>0</v>
      </c>
      <c>
        <v>4</v>
      </c>
      <c>
        <v>47.14748382555593</v>
      </c>
      <c>
        <v>4259.486436487988</v>
      </c>
      <c>
        <v>26.894162014511334</v>
      </c>
      <c>
        <v>62.9428287288683</v>
      </c>
      <c>
        <v>250.03501310274467</v>
      </c>
      <c>
        <v>2236.0214222221716</v>
      </c>
      <c>
        <v>0</v>
      </c>
      <c>
        <v>26.13369876763678</v>
      </c>
      <c>
        <v>6908.661045149476</v>
      </c>
    </row>
    <row>
      <c>
        <v>2616826</v>
      </c>
      <c>
        <v>1</v>
      </c>
      <c>
        <is>
          <t>MANİSA</t>
        </is>
      </c>
      <c>
        <v>KULA</v>
      </c>
      <c>
        <is>
          <t>OG Fideri</t>
        </is>
      </c>
      <c>
        <v>BEBEKLİ TR-4 45-77-L00439_ H_83839186</v>
      </c>
      <c>
        <v>OG Ayırıcı Arızası</v>
      </c>
      <c>
        <v>Dağıtım-OG</v>
      </c>
      <c>
        <v>Uzun</v>
      </c>
      <c>
        <v>Şebeke işletmecisi</v>
      </c>
      <c>
        <v>Bildirimsiz</v>
      </c>
      <c>
        <is>
          <t>21.07.2023 18:21:00</t>
        </is>
      </c>
      <c>
        <is>
          <t>21.07.2023 20:27:11</t>
        </is>
      </c>
      <c>
        <v>2.103055555</v>
      </c>
      <c>
        <v>0</v>
      </c>
      <c>
        <v>50</v>
      </c>
      <c>
        <v>0</v>
      </c>
      <c>
        <v>3</v>
      </c>
      <c>
        <v>0</v>
      </c>
      <c>
        <v>0</v>
      </c>
      <c>
        <v>0</v>
      </c>
      <c>
        <v>0</v>
      </c>
      <c>
        <v>0</v>
      </c>
      <c>
        <v>13.984057831010137</v>
      </c>
      <c>
        <v>0</v>
      </c>
      <c>
        <v>0</v>
      </c>
      <c>
        <v>0</v>
      </c>
      <c>
        <v>0</v>
      </c>
      <c>
        <v>0</v>
      </c>
      <c>
        <v>0</v>
      </c>
      <c>
        <v>13.984057831010137</v>
      </c>
    </row>
    <row>
      <c>
        <v>2616185</v>
      </c>
      <c>
        <v>1</v>
      </c>
      <c>
        <is>
          <t>İZMİR</t>
        </is>
      </c>
      <c>
        <v>KEMALPAŞA</v>
      </c>
      <c>
        <is>
          <t>Saha Dağıtım Kutusu (SDK)</t>
        </is>
      </c>
      <c>
        <v>ULUCAK DM-2/13 35-27-M00329_B B3B_5801551</v>
      </c>
      <c>
        <v>AG Box / Sdk Giriş Sigorta Atığı</v>
      </c>
      <c>
        <v>Dağıtım-AG</v>
      </c>
      <c>
        <v>Uzun</v>
      </c>
      <c>
        <v>Şebeke işletmecisi</v>
      </c>
      <c>
        <v>Bildirimsiz</v>
      </c>
      <c>
        <is>
          <t>21.07.2023 10:39:28</t>
        </is>
      </c>
      <c>
        <is>
          <t>21.07.2023 12:27:46</t>
        </is>
      </c>
      <c>
        <v>1.805</v>
      </c>
      <c>
        <v>0</v>
      </c>
      <c>
        <v>3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0.7378213830491714</v>
      </c>
      <c>
        <v>0</v>
      </c>
      <c>
        <v>0</v>
      </c>
      <c>
        <v>0</v>
      </c>
      <c>
        <v>0</v>
      </c>
      <c>
        <v>0</v>
      </c>
      <c>
        <v>0</v>
      </c>
      <c>
        <v>0.7378213830491714</v>
      </c>
    </row>
    <row>
      <c>
        <v>2616139</v>
      </c>
      <c>
        <v>1</v>
      </c>
      <c>
        <is>
          <t>İZMİR</t>
        </is>
      </c>
      <c>
        <v>FOÇA</v>
      </c>
      <c>
        <is>
          <t>Kullanıcı Bağlantı Hattı</t>
        </is>
      </c>
      <c>
        <v>YENİFOÇA TR-51 35-23-M00051_950420930_950420930</v>
      </c>
      <c>
        <v>AG Branşman Yeraltı Kablo Arızası</v>
      </c>
      <c>
        <v>Dağıtım-AG</v>
      </c>
      <c>
        <v>Uzun</v>
      </c>
      <c>
        <v>Şebeke işletmecisi</v>
      </c>
      <c>
        <v>Bildirimsiz</v>
      </c>
      <c>
        <is>
          <t>21.07.2023 10:17:45</t>
        </is>
      </c>
      <c>
        <is>
          <t>21.07.2023 13:58:49</t>
        </is>
      </c>
      <c>
        <v>3.684444444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1.0035447301387772</v>
      </c>
      <c>
        <v>0</v>
      </c>
      <c>
        <v>0</v>
      </c>
      <c>
        <v>0</v>
      </c>
      <c>
        <v>0</v>
      </c>
      <c>
        <v>0</v>
      </c>
      <c>
        <v>0</v>
      </c>
      <c>
        <v>1.0035447301387772</v>
      </c>
    </row>
    <row>
      <c>
        <v>2615999</v>
      </c>
      <c>
        <v>1</v>
      </c>
      <c>
        <is>
          <t>İZMİR</t>
        </is>
      </c>
      <c>
        <v>BERGAMA</v>
      </c>
      <c>
        <is>
          <t>Dağıtım Transformatörü</t>
        </is>
      </c>
      <c>
        <v>YENİKENT SULAMA TR-11 35-16-M00220_35-16-M00220_2363253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21.07.2023 08:35:06</t>
        </is>
      </c>
      <c>
        <is>
          <t>21.07.2023 10:30:23</t>
        </is>
      </c>
      <c>
        <v>1.921388888</v>
      </c>
      <c>
        <v>0</v>
      </c>
      <c>
        <v>0</v>
      </c>
      <c>
        <v>0</v>
      </c>
      <c>
        <v>6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50.86233164723823</v>
      </c>
      <c>
        <v>0</v>
      </c>
      <c>
        <v>0</v>
      </c>
      <c>
        <v>0</v>
      </c>
      <c>
        <v>0</v>
      </c>
      <c>
        <v>50.86233164723823</v>
      </c>
    </row>
    <row>
      <c>
        <v>2616640</v>
      </c>
      <c>
        <v>1</v>
      </c>
      <c>
        <is>
          <t>İZMİR</t>
        </is>
      </c>
      <c>
        <v>KONAK</v>
      </c>
      <c>
        <is>
          <t>Saha Dağıtım Kutusu (SDK)</t>
        </is>
      </c>
      <c>
        <v>K-575 35-01-K00575_F F1_5864918</v>
      </c>
      <c>
        <v>AG Yük Ayırıcı Arızası</v>
      </c>
      <c>
        <v>Dağıtım-AG</v>
      </c>
      <c>
        <v>Uzun</v>
      </c>
      <c>
        <v>Şebeke işletmecisi</v>
      </c>
      <c>
        <v>Bildirimsiz</v>
      </c>
      <c>
        <is>
          <t>21.07.2023 16:01:56</t>
        </is>
      </c>
      <c>
        <is>
          <t>21.07.2023 18:19:19</t>
        </is>
      </c>
      <c>
        <v>2.289722222</v>
      </c>
      <c>
        <v>0</v>
      </c>
      <c>
        <v>21</v>
      </c>
      <c>
        <v>0</v>
      </c>
      <c>
        <v>0</v>
      </c>
      <c>
        <v>0</v>
      </c>
      <c>
        <v>17</v>
      </c>
      <c>
        <v>0</v>
      </c>
      <c>
        <v>0</v>
      </c>
      <c>
        <v>0</v>
      </c>
      <c>
        <v>11.679821629258406</v>
      </c>
      <c>
        <v>0</v>
      </c>
      <c>
        <v>0</v>
      </c>
      <c>
        <v>0</v>
      </c>
      <c>
        <v>44.44311222921051</v>
      </c>
      <c>
        <v>0</v>
      </c>
      <c>
        <v>0</v>
      </c>
      <c>
        <v>56.12293385846892</v>
      </c>
    </row>
    <row>
      <c>
        <v>2616935</v>
      </c>
      <c>
        <v>1</v>
      </c>
      <c>
        <is>
          <t>İZMİR</t>
        </is>
      </c>
      <c>
        <v>BERGAMA</v>
      </c>
      <c>
        <is>
          <t>AG Fideri</t>
        </is>
      </c>
      <c>
        <v>TR-69 35-16-L00069__89146459_89146459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21.07.2023 19:47:11</t>
        </is>
      </c>
      <c>
        <is>
          <t>21.07.2023 20:32:20</t>
        </is>
      </c>
      <c>
        <v>0.7525</v>
      </c>
      <c>
        <v>0</v>
      </c>
      <c>
        <v>225</v>
      </c>
      <c>
        <v>0</v>
      </c>
      <c>
        <v>0</v>
      </c>
      <c>
        <v>0</v>
      </c>
      <c>
        <v>20</v>
      </c>
      <c>
        <v>0</v>
      </c>
      <c>
        <v>0</v>
      </c>
      <c>
        <v>0</v>
      </c>
      <c>
        <v>34.68768238236305</v>
      </c>
      <c>
        <v>0</v>
      </c>
      <c>
        <v>0</v>
      </c>
      <c>
        <v>0</v>
      </c>
      <c>
        <v>19.814955673974325</v>
      </c>
      <c>
        <v>0</v>
      </c>
      <c>
        <v>0</v>
      </c>
      <c>
        <v>54.502638056337375</v>
      </c>
    </row>
    <row>
      <c>
        <v>2616686</v>
      </c>
      <c>
        <v>1</v>
      </c>
      <c>
        <is>
          <t>İZMİR</t>
        </is>
      </c>
      <c>
        <v>BERGAMA</v>
      </c>
      <c>
        <is>
          <t>OG Fideri</t>
        </is>
      </c>
      <c>
        <v>AŞAĞICUMA DM 35-16-M00103_HatBaşıAyırıcı_53140749 M03_53140749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21.07.2023 16:36:39</t>
        </is>
      </c>
      <c>
        <is>
          <t>21.07.2023 20:42:57</t>
        </is>
      </c>
      <c>
        <v>4.105</v>
      </c>
      <c>
        <v>0</v>
      </c>
      <c>
        <v>0</v>
      </c>
      <c>
        <v>3</v>
      </c>
      <c>
        <v>33</v>
      </c>
      <c>
        <v>0</v>
      </c>
      <c>
        <v>10</v>
      </c>
      <c>
        <v>0</v>
      </c>
      <c>
        <v>0</v>
      </c>
      <c>
        <v>0</v>
      </c>
      <c>
        <v>0</v>
      </c>
      <c>
        <v>9.936464150754352</v>
      </c>
      <c>
        <v>249.1221152976948</v>
      </c>
      <c>
        <v>0</v>
      </c>
      <c>
        <v>92.45500251714837</v>
      </c>
      <c>
        <v>0</v>
      </c>
      <c>
        <v>0</v>
      </c>
      <c>
        <v>351.51358196559755</v>
      </c>
    </row>
    <row>
      <c>
        <v>2616998</v>
      </c>
      <c>
        <v>1</v>
      </c>
      <c>
        <is>
          <t>İZMİR</t>
        </is>
      </c>
      <c>
        <v>KONAK</v>
      </c>
      <c>
        <is>
          <t>Saha Dağıtım Kutusu (SDK)</t>
        </is>
      </c>
      <c>
        <v>K-873 35-01-K00873_C C1_5903403</v>
      </c>
      <c>
        <v>AG Box Arızası</v>
      </c>
      <c>
        <v>Dağıtım-AG</v>
      </c>
      <c>
        <v>Uzun</v>
      </c>
      <c>
        <v>Şebeke işletmecisi</v>
      </c>
      <c>
        <v>Bildirimsiz</v>
      </c>
      <c>
        <is>
          <t>21.07.2023 20:49:43</t>
        </is>
      </c>
      <c>
        <is>
          <t>22.07.2023 04:52:53</t>
        </is>
      </c>
      <c>
        <v>8.052777777</v>
      </c>
      <c>
        <v>0</v>
      </c>
      <c>
        <v>152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309.39006424202813</v>
      </c>
      <c>
        <v>0</v>
      </c>
      <c>
        <v>0</v>
      </c>
      <c>
        <v>0</v>
      </c>
      <c>
        <v>12.741268536205943</v>
      </c>
      <c>
        <v>0</v>
      </c>
      <c>
        <v>0</v>
      </c>
      <c>
        <v>322.1313327782341</v>
      </c>
    </row>
    <row>
      <c>
        <v>2616500</v>
      </c>
      <c>
        <v>1</v>
      </c>
      <c>
        <is>
          <t>MANİSA</t>
        </is>
      </c>
      <c>
        <v>SELENDİ</v>
      </c>
      <c>
        <is>
          <t>OG Fideri</t>
        </is>
      </c>
      <c>
        <v>SELENDİ TR-3 45-81-M00003_TR-30 M05_2321606</v>
      </c>
      <c>
        <v>Üçüncü Şahısların Vermiş Olduğu Hasarlar</v>
      </c>
      <c>
        <v>Dağıtım-OG</v>
      </c>
      <c>
        <v>Uzun</v>
      </c>
      <c>
        <v>Dışsal</v>
      </c>
      <c>
        <v>Bildirimsiz</v>
      </c>
      <c>
        <is>
          <t>21.07.2023 14:08:04</t>
        </is>
      </c>
      <c>
        <is>
          <t>21.07.2023 20:28:27</t>
        </is>
      </c>
      <c>
        <v>6.339722222</v>
      </c>
      <c>
        <v>1</v>
      </c>
      <c>
        <v>1057</v>
      </c>
      <c>
        <v>0</v>
      </c>
      <c>
        <v>15</v>
      </c>
      <c>
        <v>5</v>
      </c>
      <c>
        <v>233</v>
      </c>
      <c>
        <v>0</v>
      </c>
      <c>
        <v>1</v>
      </c>
      <c>
        <v>1.5829499271177778</v>
      </c>
      <c>
        <v>1140.3772946873248</v>
      </c>
      <c>
        <v>0</v>
      </c>
      <c>
        <v>54.08506705683339</v>
      </c>
      <c>
        <v>757.4424065705728</v>
      </c>
      <c>
        <v>575.1897660437234</v>
      </c>
      <c>
        <v>0</v>
      </c>
      <c>
        <v>0.024373372857544335</v>
      </c>
      <c>
        <v>2528.7018576584296</v>
      </c>
    </row>
    <row>
      <c>
        <v>2615979</v>
      </c>
      <c>
        <v>1</v>
      </c>
      <c>
        <is>
          <t>MANİSA</t>
        </is>
      </c>
      <c>
        <v>ALAŞEHİR</v>
      </c>
      <c>
        <is>
          <t>Dağıtım Transformatörü</t>
        </is>
      </c>
      <c>
        <v>YEŞİLYURT TR-6 45-73-M00913_45-73-M00913_2354543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21.07.2023 08:17:03</t>
        </is>
      </c>
      <c>
        <is>
          <t>21.07.2023 09:13:22</t>
        </is>
      </c>
      <c>
        <v>0.938611111</v>
      </c>
      <c>
        <v>0</v>
      </c>
      <c>
        <v>4</v>
      </c>
      <c>
        <v>0</v>
      </c>
      <c>
        <v>6</v>
      </c>
      <c>
        <v>0</v>
      </c>
      <c>
        <v>4</v>
      </c>
      <c>
        <v>0</v>
      </c>
      <c>
        <v>0</v>
      </c>
      <c>
        <v>0</v>
      </c>
      <c>
        <v>16.92480428493124</v>
      </c>
      <c>
        <v>0</v>
      </c>
      <c>
        <v>16.21070071571705</v>
      </c>
      <c>
        <v>0</v>
      </c>
      <c>
        <v>12.03410370204713</v>
      </c>
      <c>
        <v>0</v>
      </c>
      <c>
        <v>0</v>
      </c>
      <c>
        <v>45.16960870269543</v>
      </c>
    </row>
    <row>
      <c>
        <v>2615910</v>
      </c>
      <c>
        <v>1</v>
      </c>
      <c>
        <is>
          <t>İZMİR</t>
        </is>
      </c>
      <c>
        <v>TORBALI</v>
      </c>
      <c>
        <is>
          <t>TM Fideri</t>
        </is>
      </c>
      <c>
        <v>ARSLANLAR TM 35-26-A00004_KUTLUTAŞ M29_2307568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21.07.2023 05:42:54</t>
        </is>
      </c>
      <c>
        <is>
          <t>21.07.2023 05:50:20</t>
        </is>
      </c>
      <c>
        <v>0.123888888</v>
      </c>
      <c>
        <v>0</v>
      </c>
      <c>
        <v>9</v>
      </c>
      <c>
        <v>43</v>
      </c>
      <c>
        <v>85</v>
      </c>
      <c>
        <v>17</v>
      </c>
      <c>
        <v>24</v>
      </c>
      <c>
        <v>5</v>
      </c>
      <c>
        <v>0</v>
      </c>
      <c>
        <v>0</v>
      </c>
      <c>
        <v>0.15115670433951606</v>
      </c>
      <c>
        <v>23.621212774211646</v>
      </c>
      <c>
        <v>32.98237292636577</v>
      </c>
      <c>
        <v>23.758941935971542</v>
      </c>
      <c>
        <v>6.267580771243403</v>
      </c>
      <c>
        <v>43.669251617576066</v>
      </c>
      <c>
        <v>0</v>
      </c>
      <c>
        <v>130.45051672970794</v>
      </c>
    </row>
    <row>
      <c>
        <v>2617041</v>
      </c>
      <c>
        <v>1</v>
      </c>
      <c>
        <is>
          <t>MANİSA</t>
        </is>
      </c>
      <c>
        <v>TURGUTLU</v>
      </c>
      <c>
        <is>
          <t>AG Fideri</t>
        </is>
      </c>
      <c>
        <v>TR-2/81-1 45-83-L00503_C_95350543_95350543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21.07.2023 21:28:33</t>
        </is>
      </c>
      <c>
        <is>
          <t>21.07.2023 23:19:23</t>
        </is>
      </c>
      <c>
        <v>1.847222222</v>
      </c>
      <c>
        <v>0</v>
      </c>
      <c>
        <v>53</v>
      </c>
      <c>
        <v>0</v>
      </c>
      <c>
        <v>0</v>
      </c>
      <c>
        <v>0</v>
      </c>
      <c>
        <v>8</v>
      </c>
      <c>
        <v>0</v>
      </c>
      <c>
        <v>0</v>
      </c>
      <c>
        <v>0</v>
      </c>
      <c>
        <v>20.26453792864199</v>
      </c>
      <c>
        <v>0</v>
      </c>
      <c>
        <v>0</v>
      </c>
      <c>
        <v>0</v>
      </c>
      <c>
        <v>46.1697207100085</v>
      </c>
      <c>
        <v>0</v>
      </c>
      <c>
        <v>0</v>
      </c>
      <c>
        <v>66.43425863865049</v>
      </c>
    </row>
    <row>
      <c>
        <v>2617018</v>
      </c>
      <c>
        <v>1</v>
      </c>
      <c>
        <is>
          <t>İZMİR</t>
        </is>
      </c>
      <c>
        <v>BAYRAKLI</v>
      </c>
      <c>
        <is>
          <t>AG Fideri</t>
        </is>
      </c>
      <c>
        <v>K-4528 35-02-K04528_B_72922903_72922903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21.07.2023 21:06:12</t>
        </is>
      </c>
      <c>
        <is>
          <t>21.07.2023 23:04:39</t>
        </is>
      </c>
      <c>
        <v>1.974166666</v>
      </c>
      <c>
        <v>0</v>
      </c>
      <c>
        <v>302</v>
      </c>
      <c>
        <v>0</v>
      </c>
      <c>
        <v>0</v>
      </c>
      <c>
        <v>0</v>
      </c>
      <c>
        <v>19</v>
      </c>
      <c>
        <v>0</v>
      </c>
      <c>
        <v>0</v>
      </c>
      <c>
        <v>0</v>
      </c>
      <c>
        <v>167.02022770608858</v>
      </c>
      <c>
        <v>0</v>
      </c>
      <c>
        <v>0</v>
      </c>
      <c>
        <v>0</v>
      </c>
      <c>
        <v>37.133762798784595</v>
      </c>
      <c>
        <v>0</v>
      </c>
      <c>
        <v>0</v>
      </c>
      <c>
        <v>204.15399050487318</v>
      </c>
    </row>
    <row>
      <c>
        <v>2616849</v>
      </c>
      <c>
        <v>1</v>
      </c>
      <c>
        <is>
          <t>İZMİR</t>
        </is>
      </c>
      <c>
        <v>BUCA</v>
      </c>
      <c>
        <is>
          <t>AG Fideri</t>
        </is>
      </c>
      <c>
        <v>M-1100 35-03-M01100_A_56363280_56363280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21.07.2023 18:47:03</t>
        </is>
      </c>
      <c>
        <is>
          <t>21.07.2023 21:53:34</t>
        </is>
      </c>
      <c>
        <v>3.108611111</v>
      </c>
      <c>
        <v>0</v>
      </c>
      <c>
        <v>200</v>
      </c>
      <c>
        <v>0</v>
      </c>
      <c>
        <v>0</v>
      </c>
      <c>
        <v>0</v>
      </c>
      <c>
        <v>24</v>
      </c>
      <c>
        <v>0</v>
      </c>
      <c>
        <v>1</v>
      </c>
      <c>
        <v>0</v>
      </c>
      <c>
        <v>136.70129534155825</v>
      </c>
      <c>
        <v>0</v>
      </c>
      <c>
        <v>0</v>
      </c>
      <c>
        <v>0</v>
      </c>
      <c>
        <v>227.6211916825038</v>
      </c>
      <c>
        <v>0</v>
      </c>
      <c>
        <v>93.4766911772229</v>
      </c>
      <c>
        <v>457.799178201285</v>
      </c>
    </row>
    <row>
      <c>
        <v>2616414</v>
      </c>
      <c>
        <v>1</v>
      </c>
      <c>
        <is>
          <t>MANİSA</t>
        </is>
      </c>
      <c>
        <v>SALİHLİ</v>
      </c>
      <c>
        <is>
          <t>Dağıtım Transformatörü</t>
        </is>
      </c>
      <c>
        <v>TR-173 45-78-L00173_45-78-L00173_2354593</v>
      </c>
      <c>
        <v>AG Yük Ayırıcı Arızası</v>
      </c>
      <c>
        <v>Dağıtım-AG</v>
      </c>
      <c>
        <v>Uzun</v>
      </c>
      <c>
        <v>Şebeke işletmecisi</v>
      </c>
      <c>
        <v>Bildirimsiz</v>
      </c>
      <c>
        <is>
          <t>21.07.2023 13:33:49</t>
        </is>
      </c>
      <c>
        <is>
          <t>21.07.2023 18:32:21</t>
        </is>
      </c>
      <c>
        <v>4.975555555</v>
      </c>
      <c>
        <v>0</v>
      </c>
      <c>
        <v>588</v>
      </c>
      <c>
        <v>0</v>
      </c>
      <c>
        <v>0</v>
      </c>
      <c>
        <v>0</v>
      </c>
      <c>
        <v>18</v>
      </c>
      <c>
        <v>0</v>
      </c>
      <c>
        <v>0</v>
      </c>
      <c>
        <v>0</v>
      </c>
      <c>
        <v>722.045652171897</v>
      </c>
      <c>
        <v>0</v>
      </c>
      <c>
        <v>0</v>
      </c>
      <c>
        <v>0</v>
      </c>
      <c>
        <v>84.66439776071356</v>
      </c>
      <c>
        <v>0</v>
      </c>
      <c>
        <v>0</v>
      </c>
      <c>
        <v>806.7100499326106</v>
      </c>
    </row>
    <row>
      <c>
        <v>2616796</v>
      </c>
      <c>
        <v>2</v>
      </c>
      <c>
        <is>
          <t>İZMİR</t>
        </is>
      </c>
      <c>
        <v>URLA</v>
      </c>
      <c>
        <is>
          <t>Dağıtım Transformatörü</t>
        </is>
      </c>
      <c>
        <v>TR-140 35-19-L00140_35-19-L00140_2350427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21.07.2023 19:36:49</t>
        </is>
      </c>
      <c>
        <is>
          <t>21.07.2023 20:02:07</t>
        </is>
      </c>
      <c>
        <v>0.421666666</v>
      </c>
      <c>
        <v>0</v>
      </c>
      <c>
        <v>148</v>
      </c>
      <c>
        <v>0</v>
      </c>
      <c>
        <v>6</v>
      </c>
      <c>
        <v>0</v>
      </c>
      <c>
        <v>25</v>
      </c>
      <c>
        <v>0</v>
      </c>
      <c>
        <v>0</v>
      </c>
      <c>
        <v>0</v>
      </c>
      <c>
        <v>15.058041567121311</v>
      </c>
      <c>
        <v>0</v>
      </c>
      <c>
        <v>0.6172504857642743</v>
      </c>
      <c>
        <v>0</v>
      </c>
      <c>
        <v>3.2516470333482466</v>
      </c>
      <c>
        <v>0</v>
      </c>
      <c>
        <v>0</v>
      </c>
      <c>
        <v>18.92693908623383</v>
      </c>
    </row>
    <row>
      <c>
        <v>2616663</v>
      </c>
      <c>
        <v>1</v>
      </c>
      <c>
        <is>
          <t>İZMİR</t>
        </is>
      </c>
      <c>
        <v>TORBALI</v>
      </c>
      <c>
        <is>
          <t>Dağıtım Transformatörü</t>
        </is>
      </c>
      <c>
        <v>KORUCUK-3 35-26-M00463_35-26-M00463_2362909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21.07.2023 16:13:34</t>
        </is>
      </c>
      <c>
        <is>
          <t>21.07.2023 19:44:24</t>
        </is>
      </c>
      <c>
        <v>3.513888888</v>
      </c>
      <c>
        <v>0</v>
      </c>
      <c>
        <v>144</v>
      </c>
      <c>
        <v>0</v>
      </c>
      <c>
        <v>0</v>
      </c>
      <c>
        <v>0</v>
      </c>
      <c>
        <v>23</v>
      </c>
      <c>
        <v>0</v>
      </c>
      <c>
        <v>0</v>
      </c>
      <c>
        <v>0</v>
      </c>
      <c>
        <v>89.79664834768029</v>
      </c>
      <c>
        <v>0</v>
      </c>
      <c>
        <v>0</v>
      </c>
      <c>
        <v>0</v>
      </c>
      <c>
        <v>59.178677757026186</v>
      </c>
      <c>
        <v>0</v>
      </c>
      <c>
        <v>0</v>
      </c>
      <c>
        <v>148.97532610470648</v>
      </c>
    </row>
    <row>
      <c>
        <v>2616806</v>
      </c>
      <c>
        <v>1</v>
      </c>
      <c>
        <is>
          <t>İZMİR</t>
        </is>
      </c>
      <c>
        <v>GAZİEMİR</v>
      </c>
      <c>
        <is>
          <t>OG Fideri</t>
        </is>
      </c>
      <c>
        <v>K-2679 35-08-K02679_K-3479 K03_42461429</v>
      </c>
      <c>
        <v>Yük Aktarımı</v>
      </c>
      <c>
        <v>Dağıtım-OG</v>
      </c>
      <c>
        <v>Uzun</v>
      </c>
      <c>
        <v>Şebeke işletmecisi</v>
      </c>
      <c>
        <v>Bildirimsiz</v>
      </c>
      <c>
        <is>
          <t>21.07.2023 18:01:19</t>
        </is>
      </c>
      <c>
        <is>
          <t>21.07.2023 18:33:08</t>
        </is>
      </c>
      <c>
        <v>0.530277777</v>
      </c>
      <c>
        <v>0</v>
      </c>
      <c>
        <v>555</v>
      </c>
      <c>
        <v>0</v>
      </c>
      <c>
        <v>0</v>
      </c>
      <c>
        <v>6</v>
      </c>
      <c>
        <v>74</v>
      </c>
      <c>
        <v>3</v>
      </c>
      <c>
        <v>2</v>
      </c>
      <c>
        <v>0</v>
      </c>
      <c>
        <v>78.8246586136544</v>
      </c>
      <c>
        <v>0</v>
      </c>
      <c>
        <v>0</v>
      </c>
      <c>
        <v>60.719553983029726</v>
      </c>
      <c>
        <v>315.47076514615884</v>
      </c>
      <c>
        <v>33.39214856467656</v>
      </c>
      <c>
        <v>24.70001178167292</v>
      </c>
      <c>
        <v>513.1071380891925</v>
      </c>
    </row>
    <row>
      <c>
        <v>2616763</v>
      </c>
      <c>
        <v>1</v>
      </c>
      <c>
        <is>
          <t>MANİSA</t>
        </is>
      </c>
      <c>
        <v>YUNUSEMRE</v>
      </c>
      <c>
        <is>
          <t>AG Fideri</t>
        </is>
      </c>
      <c>
        <v>AKGEDİK TR-1 45-71-M01047_C_56395251_56395251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21.07.2023 17:23:30</t>
        </is>
      </c>
      <c>
        <is>
          <t>21.07.2023 19:11:08</t>
        </is>
      </c>
      <c>
        <v>1.793888888</v>
      </c>
      <c>
        <v>0</v>
      </c>
      <c>
        <v>44</v>
      </c>
      <c>
        <v>0</v>
      </c>
      <c>
        <v>0</v>
      </c>
      <c>
        <v>0</v>
      </c>
      <c>
        <v>9</v>
      </c>
      <c>
        <v>0</v>
      </c>
      <c>
        <v>0</v>
      </c>
      <c>
        <v>0</v>
      </c>
      <c>
        <v>26.603032771404017</v>
      </c>
      <c>
        <v>0</v>
      </c>
      <c>
        <v>0</v>
      </c>
      <c>
        <v>0</v>
      </c>
      <c>
        <v>18.167083548977146</v>
      </c>
      <c>
        <v>0</v>
      </c>
      <c>
        <v>0</v>
      </c>
      <c>
        <v>44.77011632038116</v>
      </c>
    </row>
    <row>
      <c>
        <v>2616812</v>
      </c>
      <c>
        <v>1</v>
      </c>
      <c>
        <is>
          <t>MANİSA</t>
        </is>
      </c>
      <c>
        <v>SARUHANLI</v>
      </c>
      <c>
        <is>
          <t>AG Fideri</t>
        </is>
      </c>
      <c>
        <v>SARUHANLI TR-11 45-80-M00011_B_56385511_56385511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21.07.2023 18:05:12</t>
        </is>
      </c>
      <c>
        <is>
          <t>21.07.2023 19:28:00</t>
        </is>
      </c>
      <c>
        <v>1.38</v>
      </c>
      <c>
        <v>0</v>
      </c>
      <c>
        <v>169</v>
      </c>
      <c>
        <v>0</v>
      </c>
      <c>
        <v>0</v>
      </c>
      <c>
        <v>0</v>
      </c>
      <c>
        <v>25</v>
      </c>
      <c>
        <v>0</v>
      </c>
      <c>
        <v>0</v>
      </c>
      <c>
        <v>0</v>
      </c>
      <c>
        <v>44.44490025664336</v>
      </c>
      <c>
        <v>0</v>
      </c>
      <c>
        <v>0</v>
      </c>
      <c>
        <v>0</v>
      </c>
      <c>
        <v>12.147139597539947</v>
      </c>
      <c>
        <v>0</v>
      </c>
      <c>
        <v>0</v>
      </c>
      <c>
        <v>56.592039854183305</v>
      </c>
    </row>
    <row>
      <c>
        <v>2616122</v>
      </c>
      <c>
        <v>1</v>
      </c>
      <c>
        <is>
          <t>MANİSA</t>
        </is>
      </c>
      <c>
        <v>GÖLMARMARA</v>
      </c>
      <c>
        <is>
          <t>AG Fideri</t>
        </is>
      </c>
      <c>
        <v>GÖLMARMARA TR-19 45-85-L00019_D_56401837_56401837</v>
      </c>
      <c>
        <v>Üçüncü Şahısların Vermiş Olduğu Hasarlar</v>
      </c>
      <c>
        <v>Dağıtım-AG</v>
      </c>
      <c>
        <v>Uzun</v>
      </c>
      <c>
        <v>Dışsal</v>
      </c>
      <c>
        <v>Bildirimsiz</v>
      </c>
      <c>
        <is>
          <t>21.07.2023 10:02:54</t>
        </is>
      </c>
      <c>
        <is>
          <t>21.07.2023 10:41:37</t>
        </is>
      </c>
      <c>
        <v>0.645277777</v>
      </c>
      <c>
        <v>0</v>
      </c>
      <c>
        <v>119</v>
      </c>
      <c>
        <v>0</v>
      </c>
      <c>
        <v>0</v>
      </c>
      <c>
        <v>0</v>
      </c>
      <c>
        <v>9</v>
      </c>
      <c>
        <v>0</v>
      </c>
      <c>
        <v>0</v>
      </c>
      <c>
        <v>0</v>
      </c>
      <c>
        <v>14.98278356375687</v>
      </c>
      <c>
        <v>0</v>
      </c>
      <c>
        <v>0</v>
      </c>
      <c>
        <v>0</v>
      </c>
      <c>
        <v>7.472875089410019</v>
      </c>
      <c>
        <v>0</v>
      </c>
      <c>
        <v>0</v>
      </c>
      <c>
        <v>22.45565865316689</v>
      </c>
    </row>
    <row>
      <c>
        <v>2616583</v>
      </c>
      <c>
        <v>1</v>
      </c>
      <c>
        <is>
          <t>İZMİR</t>
        </is>
      </c>
      <c>
        <v>ÖDEMİŞ</v>
      </c>
      <c>
        <is>
          <t>AG Fideri</t>
        </is>
      </c>
      <c>
        <v>YOLÜSTÜ TR-1 35-15-L00915_A_56406130_56406130</v>
      </c>
      <c>
        <v>AG Sehim Bozukluğu</v>
      </c>
      <c>
        <v>Dağıtım-AG</v>
      </c>
      <c>
        <v>Uzun</v>
      </c>
      <c>
        <v>Şebeke işletmecisi</v>
      </c>
      <c>
        <v>Bildirimsiz</v>
      </c>
      <c>
        <is>
          <t>21.07.2023 15:17:14</t>
        </is>
      </c>
      <c>
        <is>
          <t>21.07.2023 16:49:09</t>
        </is>
      </c>
      <c>
        <v>1.531944444</v>
      </c>
      <c>
        <v>0</v>
      </c>
      <c>
        <v>51</v>
      </c>
      <c>
        <v>0</v>
      </c>
      <c>
        <v>3</v>
      </c>
      <c>
        <v>0</v>
      </c>
      <c>
        <v>8</v>
      </c>
      <c>
        <v>0</v>
      </c>
      <c>
        <v>0</v>
      </c>
      <c>
        <v>0</v>
      </c>
      <c>
        <v>20.410824982370148</v>
      </c>
      <c>
        <v>0</v>
      </c>
      <c>
        <v>8.749353477276593</v>
      </c>
      <c>
        <v>0</v>
      </c>
      <c>
        <v>77.80628442998369</v>
      </c>
      <c>
        <v>0</v>
      </c>
      <c>
        <v>0</v>
      </c>
      <c>
        <v>106.96646288963044</v>
      </c>
    </row>
    <row>
      <c>
        <v>2616082</v>
      </c>
      <c>
        <v>1</v>
      </c>
      <c>
        <is>
          <t>İZMİR</t>
        </is>
      </c>
      <c>
        <v>TİRE</v>
      </c>
      <c>
        <is>
          <t>Dağıtım Transformatörü</t>
        </is>
      </c>
      <c>
        <v>GÖKÇEN DM 1-2/7 35-29-L00063_35-29-L00063_2351738</v>
      </c>
      <c>
        <v>Şebeke Bakım Çalışması</v>
      </c>
      <c>
        <v>Dağıtım-AG</v>
      </c>
      <c>
        <v>Uzun</v>
      </c>
      <c>
        <v>Şebeke işletmecisi</v>
      </c>
      <c>
        <v>Bildirimli</v>
      </c>
      <c>
        <is>
          <t>21.07.2023 09:35:39</t>
        </is>
      </c>
      <c>
        <is>
          <t>21.07.2023 15:51:19</t>
        </is>
      </c>
      <c>
        <v>6.261111111</v>
      </c>
      <c>
        <v>0</v>
      </c>
      <c>
        <v>102</v>
      </c>
      <c>
        <v>0</v>
      </c>
      <c>
        <v>8</v>
      </c>
      <c>
        <v>0</v>
      </c>
      <c>
        <v>20</v>
      </c>
      <c>
        <v>0</v>
      </c>
      <c>
        <v>0</v>
      </c>
      <c>
        <v>0</v>
      </c>
      <c>
        <v>148.23450070017591</v>
      </c>
      <c>
        <v>0</v>
      </c>
      <c>
        <v>285.40730332225115</v>
      </c>
      <c>
        <v>0</v>
      </c>
      <c>
        <v>100.9200542199061</v>
      </c>
      <c>
        <v>0</v>
      </c>
      <c>
        <v>0</v>
      </c>
      <c>
        <v>534.5618582423332</v>
      </c>
    </row>
    <row>
      <c>
        <v>2616205</v>
      </c>
      <c>
        <v>1</v>
      </c>
      <c>
        <is>
          <t>İZMİR</t>
        </is>
      </c>
      <c>
        <v>BORNOVA</v>
      </c>
      <c>
        <is>
          <t>Dağıtım Transformatörü</t>
        </is>
      </c>
      <c>
        <v>M-319 35-02-M00319_35-02-M00319_2357055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21.07.2023 11:00:43</t>
        </is>
      </c>
      <c>
        <is>
          <t>21.07.2023 12:14:32</t>
        </is>
      </c>
      <c>
        <v>1.230277777</v>
      </c>
      <c>
        <v>0</v>
      </c>
      <c>
        <v>0</v>
      </c>
      <c>
        <v>0</v>
      </c>
      <c>
        <v>0</v>
      </c>
      <c>
        <v>0</v>
      </c>
      <c>
        <v>168</v>
      </c>
      <c>
        <v>0</v>
      </c>
      <c>
        <v>4</v>
      </c>
      <c>
        <v>0</v>
      </c>
      <c>
        <v>0</v>
      </c>
      <c>
        <v>0</v>
      </c>
      <c>
        <v>0</v>
      </c>
      <c>
        <v>0</v>
      </c>
      <c>
        <v>428.2598151996634</v>
      </c>
      <c>
        <v>0</v>
      </c>
      <c>
        <v>136.47535217507345</v>
      </c>
      <c>
        <v>564.7351673747369</v>
      </c>
    </row>
    <row>
      <c>
        <v>2616059</v>
      </c>
      <c>
        <v>1</v>
      </c>
      <c>
        <is>
          <t>İZMİR</t>
        </is>
      </c>
      <c>
        <v>TİRE</v>
      </c>
      <c>
        <is>
          <t>AG Fideri</t>
        </is>
      </c>
      <c>
        <v>TOPARLAR KARŞI MAH.TR-2 35-29-L00324_A_56395309_56395309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21.07.2023 09:14:44</t>
        </is>
      </c>
      <c>
        <is>
          <t>21.07.2023 13:29:04</t>
        </is>
      </c>
      <c>
        <v>4.238888888</v>
      </c>
      <c>
        <v>0</v>
      </c>
      <c>
        <v>12</v>
      </c>
      <c>
        <v>0</v>
      </c>
      <c>
        <v>1</v>
      </c>
      <c>
        <v>0</v>
      </c>
      <c>
        <v>1</v>
      </c>
      <c>
        <v>0</v>
      </c>
      <c>
        <v>0</v>
      </c>
      <c>
        <v>0</v>
      </c>
      <c>
        <v>6.4335137045513076</v>
      </c>
      <c>
        <v>0</v>
      </c>
      <c>
        <v>5.129312024959789</v>
      </c>
      <c>
        <v>0</v>
      </c>
      <c>
        <v>2.962284739049524</v>
      </c>
      <c>
        <v>0</v>
      </c>
      <c>
        <v>0</v>
      </c>
      <c>
        <v>14.525110468560621</v>
      </c>
    </row>
    <row>
      <c>
        <v>2615996</v>
      </c>
      <c>
        <v>1</v>
      </c>
      <c>
        <is>
          <t>İZMİR</t>
        </is>
      </c>
      <c>
        <v>ÖDEMİŞ</v>
      </c>
      <c>
        <is>
          <t>AG Fideri</t>
        </is>
      </c>
      <c>
        <v>GERELİ KÖYÜ İBRAHİM SAYGILI SULAMA GRB TR-14 35-15-M00130_A_91221835_91221835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21.07.2023 08:31:03</t>
        </is>
      </c>
      <c>
        <is>
          <t>21.07.2023 09:49:09</t>
        </is>
      </c>
      <c>
        <v>1.301666666</v>
      </c>
      <c>
        <v>0</v>
      </c>
      <c>
        <v>0</v>
      </c>
      <c>
        <v>0</v>
      </c>
      <c>
        <v>19</v>
      </c>
      <c>
        <v>0</v>
      </c>
      <c>
        <v>3</v>
      </c>
      <c>
        <v>0</v>
      </c>
      <c>
        <v>0</v>
      </c>
      <c>
        <v>0</v>
      </c>
      <c>
        <v>0</v>
      </c>
      <c>
        <v>0</v>
      </c>
      <c>
        <v>248.30306828613257</v>
      </c>
      <c>
        <v>0</v>
      </c>
      <c>
        <v>30.866584833731594</v>
      </c>
      <c>
        <v>0</v>
      </c>
      <c>
        <v>0</v>
      </c>
      <c>
        <v>279.16965311986417</v>
      </c>
    </row>
    <row>
      <c>
        <v>2616992</v>
      </c>
      <c>
        <v>1</v>
      </c>
      <c>
        <is>
          <t>İZMİR</t>
        </is>
      </c>
      <c>
        <v>URLA</v>
      </c>
      <c>
        <is>
          <t>Kullanıcı Bağlantı Hattı</t>
        </is>
      </c>
      <c>
        <v>DM-1/4 35-19-M00254_95000509824_95000509824</v>
      </c>
      <c>
        <v>AG Box / Sdk Abone Çıkış Sigorta Atığı</v>
      </c>
      <c>
        <v>Dağıtım-AG</v>
      </c>
      <c>
        <v>Uzun</v>
      </c>
      <c>
        <v>Şebeke işletmecisi</v>
      </c>
      <c>
        <v>Bildirimsiz</v>
      </c>
      <c>
        <is>
          <t>21.07.2023 20:40:00</t>
        </is>
      </c>
      <c>
        <is>
          <t>21.07.2023 21:26:33</t>
        </is>
      </c>
      <c>
        <v>0.775833333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0.4215552255624912</v>
      </c>
      <c>
        <v>0</v>
      </c>
      <c>
        <v>0</v>
      </c>
      <c>
        <v>0</v>
      </c>
      <c>
        <v>0</v>
      </c>
      <c>
        <v>0</v>
      </c>
      <c>
        <v>0</v>
      </c>
      <c>
        <v>0.4215552255624912</v>
      </c>
    </row>
    <row>
      <c>
        <v>2615890</v>
      </c>
      <c>
        <v>1</v>
      </c>
      <c>
        <is>
          <t>MANİSA</t>
        </is>
      </c>
      <c>
        <v>SARUHANLI</v>
      </c>
      <c>
        <is>
          <t>KÖK</t>
        </is>
      </c>
      <c>
        <v>LÜTFİYE KÖK 45-80-M02970_KUMKUYUCAK    TST-1 M03_84270457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21.07.2023 03:02:48</t>
        </is>
      </c>
      <c>
        <is>
          <t>21.07.2023 03:07:12</t>
        </is>
      </c>
      <c>
        <v>0.073333333</v>
      </c>
      <c>
        <v>0</v>
      </c>
      <c>
        <v>0</v>
      </c>
      <c>
        <v>56</v>
      </c>
      <c>
        <v>36</v>
      </c>
      <c>
        <v>2</v>
      </c>
      <c>
        <v>2</v>
      </c>
      <c>
        <v>1</v>
      </c>
      <c>
        <v>0</v>
      </c>
      <c>
        <v>0</v>
      </c>
      <c>
        <v>0</v>
      </c>
      <c>
        <v>37.13126668004144</v>
      </c>
      <c>
        <v>15.844083042038038</v>
      </c>
      <c>
        <v>0.5429613969155493</v>
      </c>
      <c>
        <v>0.38865575104983</v>
      </c>
      <c>
        <v>11.6663985073944</v>
      </c>
      <c>
        <v>0</v>
      </c>
      <c>
        <v>65.57336537743926</v>
      </c>
    </row>
    <row>
      <c>
        <v>2616683</v>
      </c>
      <c>
        <v>1</v>
      </c>
      <c>
        <is>
          <t>İZMİR</t>
        </is>
      </c>
      <c>
        <v>BUCA</v>
      </c>
      <c>
        <is>
          <t>Dağıtım Transformatörü</t>
        </is>
      </c>
      <c>
        <v>K-843 35-03-K00843_35-03-K00843_41937160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21.07.2023 16:35:59</t>
        </is>
      </c>
      <c>
        <is>
          <t>21.07.2023 17:42:29</t>
        </is>
      </c>
      <c>
        <v>1.108333333</v>
      </c>
      <c>
        <v>0</v>
      </c>
      <c>
        <v>16</v>
      </c>
      <c>
        <v>0</v>
      </c>
      <c>
        <v>0</v>
      </c>
      <c>
        <v>0</v>
      </c>
      <c>
        <v>389</v>
      </c>
      <c>
        <v>0</v>
      </c>
      <c>
        <v>4</v>
      </c>
      <c>
        <v>0</v>
      </c>
      <c>
        <v>8.635990908249122</v>
      </c>
      <c>
        <v>0</v>
      </c>
      <c>
        <v>0</v>
      </c>
      <c>
        <v>0</v>
      </c>
      <c>
        <v>267.5997708964007</v>
      </c>
      <c>
        <v>0</v>
      </c>
      <c>
        <v>84.97597350346423</v>
      </c>
      <c>
        <v>361.21173530811404</v>
      </c>
    </row>
    <row>
      <c>
        <v>2616640</v>
      </c>
      <c>
        <v>2</v>
      </c>
      <c>
        <is>
          <t>İZMİR</t>
        </is>
      </c>
      <c>
        <v>KONAK</v>
      </c>
      <c>
        <is>
          <t>Dağıtım Transformatörü</t>
        </is>
      </c>
      <c>
        <v>K-575 35-01-K00575_35-01-K00575_42445274</v>
      </c>
      <c>
        <v>AG Yük Ayırıcı Arızası</v>
      </c>
      <c>
        <v>Dağıtım-AG</v>
      </c>
      <c>
        <v>Uzun</v>
      </c>
      <c>
        <v>Şebeke işletmecisi</v>
      </c>
      <c>
        <v>Bildirimsiz</v>
      </c>
      <c>
        <is>
          <t>21.07.2023 18:19:19</t>
        </is>
      </c>
      <c>
        <is>
          <t>21.07.2023 19:10:09</t>
        </is>
      </c>
      <c>
        <v>0.847222222</v>
      </c>
      <c>
        <v>0</v>
      </c>
      <c>
        <v>193</v>
      </c>
      <c>
        <v>0</v>
      </c>
      <c>
        <v>0</v>
      </c>
      <c>
        <v>0</v>
      </c>
      <c>
        <v>349</v>
      </c>
      <c>
        <v>0</v>
      </c>
      <c>
        <v>0</v>
      </c>
      <c>
        <v>0</v>
      </c>
      <c>
        <v>54.40073667126646</v>
      </c>
      <c>
        <v>0</v>
      </c>
      <c>
        <v>0</v>
      </c>
      <c>
        <v>0</v>
      </c>
      <c>
        <v>439.65960117279025</v>
      </c>
      <c>
        <v>0</v>
      </c>
      <c>
        <v>0</v>
      </c>
      <c>
        <v>494.0603378440567</v>
      </c>
    </row>
    <row>
      <c>
        <v>2616099</v>
      </c>
      <c>
        <v>1</v>
      </c>
      <c>
        <is>
          <t>İZMİR</t>
        </is>
      </c>
      <c>
        <v>BUCA</v>
      </c>
      <c>
        <is>
          <t>OG Fideri</t>
        </is>
      </c>
      <c>
        <v>M-1000 35-03-M01000_M-1642 M01_41972817</v>
      </c>
      <c>
        <v>Üçüncü Şahısların Vermiş Olduğu Hasarlar</v>
      </c>
      <c>
        <v>Dağıtım-OG</v>
      </c>
      <c>
        <v>Uzun</v>
      </c>
      <c>
        <v>Dışsal</v>
      </c>
      <c>
        <v>Bildirimsiz</v>
      </c>
      <c>
        <is>
          <t>21.07.2023 09:39:10</t>
        </is>
      </c>
      <c>
        <is>
          <t>21.07.2023 10:33:10</t>
        </is>
      </c>
      <c>
        <v>0.9</v>
      </c>
      <c>
        <v>0</v>
      </c>
      <c>
        <v>18154</v>
      </c>
      <c>
        <v>0</v>
      </c>
      <c>
        <v>13</v>
      </c>
      <c>
        <v>2</v>
      </c>
      <c>
        <v>1232</v>
      </c>
      <c>
        <v>1</v>
      </c>
      <c>
        <v>1</v>
      </c>
      <c>
        <v>0</v>
      </c>
      <c>
        <v>4149.228901068716</v>
      </c>
      <c>
        <v>0</v>
      </c>
      <c>
        <v>5.511843103015711</v>
      </c>
      <c>
        <v>96.10626562053022</v>
      </c>
      <c>
        <v>2013.544992210984</v>
      </c>
      <c>
        <v>246.6666453862348</v>
      </c>
      <c>
        <v>2.729556004862225</v>
      </c>
      <c>
        <v>6513.788203394343</v>
      </c>
    </row>
    <row>
      <c>
        <v>2616142</v>
      </c>
      <c>
        <v>1</v>
      </c>
      <c>
        <is>
          <t>İZMİR</t>
        </is>
      </c>
      <c>
        <v>KARABAĞLAR</v>
      </c>
      <c>
        <is>
          <t>AG Fideri</t>
        </is>
      </c>
      <c>
        <v>K-106 35-01-K00106_B_56363438_56363438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21.07.2023 10:06:47</t>
        </is>
      </c>
      <c>
        <is>
          <t>21.07.2023 12:28:39</t>
        </is>
      </c>
      <c>
        <v>2.364444444</v>
      </c>
      <c>
        <v>0</v>
      </c>
      <c>
        <v>31</v>
      </c>
      <c>
        <v>0</v>
      </c>
      <c>
        <v>0</v>
      </c>
      <c>
        <v>0</v>
      </c>
      <c>
        <v>23</v>
      </c>
      <c>
        <v>0</v>
      </c>
      <c>
        <v>2</v>
      </c>
      <c>
        <v>0</v>
      </c>
      <c>
        <v>15.014583487853205</v>
      </c>
      <c>
        <v>0</v>
      </c>
      <c>
        <v>0</v>
      </c>
      <c>
        <v>0</v>
      </c>
      <c>
        <v>67.4652226961492</v>
      </c>
      <c>
        <v>0</v>
      </c>
      <c>
        <v>420.6012541863735</v>
      </c>
      <c>
        <v>503.0810603703759</v>
      </c>
    </row>
    <row>
      <c>
        <v>2616978</v>
      </c>
      <c>
        <v>1</v>
      </c>
      <c>
        <is>
          <t>İZMİR</t>
        </is>
      </c>
      <c>
        <v>MENEMEN</v>
      </c>
      <c>
        <is>
          <t>Saha Dağıtım Kutusu (SDK)</t>
        </is>
      </c>
      <c>
        <v>SEYREK TR-2/1 35-28-M00378_E E03_79677016</v>
      </c>
      <c>
        <v>Üçüncü Şahısların Vermiş Olduğu Hasarlar</v>
      </c>
      <c>
        <v>Dağıtım-AG</v>
      </c>
      <c>
        <v>Uzun</v>
      </c>
      <c>
        <v>Dışsal</v>
      </c>
      <c>
        <v>Bildirimsiz</v>
      </c>
      <c>
        <is>
          <t>21.07.2023 20:25:34</t>
        </is>
      </c>
      <c>
        <is>
          <t>21.07.2023 22:21:41</t>
        </is>
      </c>
      <c>
        <v>1.935277777</v>
      </c>
      <c>
        <v>0</v>
      </c>
      <c>
        <v>75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32.58404148907783</v>
      </c>
      <c>
        <v>0</v>
      </c>
      <c>
        <v>0</v>
      </c>
      <c>
        <v>0</v>
      </c>
      <c>
        <v>12.216326974957777</v>
      </c>
      <c>
        <v>0</v>
      </c>
      <c>
        <v>0</v>
      </c>
      <c>
        <v>44.800368464035614</v>
      </c>
    </row>
    <row>
      <c>
        <v>2616786</v>
      </c>
      <c>
        <v>1</v>
      </c>
      <c>
        <is>
          <t>İZMİR</t>
        </is>
      </c>
      <c>
        <v>KARABAĞLAR</v>
      </c>
      <c>
        <is>
          <t>AG Fideri</t>
        </is>
      </c>
      <c>
        <v>K-1043 35-01-K01043__72410858_72410858</v>
      </c>
      <c>
        <v>AG Tel Kopuğu</v>
      </c>
      <c>
        <v>Dağıtım-AG</v>
      </c>
      <c>
        <v>Uzun</v>
      </c>
      <c>
        <v>Şebeke işletmecisi</v>
      </c>
      <c>
        <v>Bildirimsiz</v>
      </c>
      <c>
        <is>
          <t>21.07.2023 17:45:25</t>
        </is>
      </c>
      <c>
        <is>
          <t>21.07.2023 18:12:13</t>
        </is>
      </c>
      <c>
        <v>0.446666666</v>
      </c>
      <c>
        <v>0</v>
      </c>
      <c>
        <v>400</v>
      </c>
      <c>
        <v>0</v>
      </c>
      <c>
        <v>0</v>
      </c>
      <c>
        <v>0</v>
      </c>
      <c>
        <v>29</v>
      </c>
      <c>
        <v>0</v>
      </c>
      <c>
        <v>0</v>
      </c>
      <c>
        <v>0</v>
      </c>
      <c>
        <v>43.43515815399434</v>
      </c>
      <c>
        <v>0</v>
      </c>
      <c>
        <v>0</v>
      </c>
      <c>
        <v>0</v>
      </c>
      <c>
        <v>17.67269915153614</v>
      </c>
      <c>
        <v>0</v>
      </c>
      <c>
        <v>0</v>
      </c>
      <c>
        <v>61.10785730553047</v>
      </c>
    </row>
    <row>
      <c>
        <v>2616145</v>
      </c>
      <c>
        <v>1</v>
      </c>
      <c>
        <is>
          <t>İZMİR</t>
        </is>
      </c>
      <c>
        <v>DİKİLİ</v>
      </c>
      <c>
        <is>
          <t>DM</t>
        </is>
      </c>
      <c>
        <v>DİKİLİ İM 35-30-A00001_KOCAOBA L12_72357049</v>
      </c>
      <c>
        <v>Şebeke Yenileme ve Kapasite Artışı Çalışması</v>
      </c>
      <c>
        <v>Dağıtım-OG</v>
      </c>
      <c>
        <v>Uzun</v>
      </c>
      <c>
        <v>Şebeke işletmecisi</v>
      </c>
      <c>
        <v>Bildirimli</v>
      </c>
      <c>
        <is>
          <t>21.07.2023 10:20:34</t>
        </is>
      </c>
      <c>
        <is>
          <t>21.07.2023 17:10:17</t>
        </is>
      </c>
      <c>
        <v>6.828611111</v>
      </c>
      <c>
        <v>2</v>
      </c>
      <c>
        <v>236</v>
      </c>
      <c>
        <v>23</v>
      </c>
      <c>
        <v>73</v>
      </c>
      <c>
        <v>24</v>
      </c>
      <c>
        <v>29</v>
      </c>
      <c>
        <v>1</v>
      </c>
      <c>
        <v>0</v>
      </c>
      <c>
        <v>4.210176827089651</v>
      </c>
      <c>
        <v>195.49236086917406</v>
      </c>
      <c>
        <v>824.579148783354</v>
      </c>
      <c>
        <v>782.6476679350901</v>
      </c>
      <c>
        <v>684.6527391217021</v>
      </c>
      <c>
        <v>399.9398709422882</v>
      </c>
      <c>
        <v>42.603526419140486</v>
      </c>
      <c>
        <v>0</v>
      </c>
      <c>
        <v>2934.1254908978385</v>
      </c>
    </row>
    <row>
      <c>
        <v>2615956</v>
      </c>
      <c>
        <v>1</v>
      </c>
      <c>
        <is>
          <t>MANİSA</t>
        </is>
      </c>
      <c>
        <v>TURGUTLU</v>
      </c>
      <c>
        <is>
          <t>OG Fideri</t>
        </is>
      </c>
      <c>
        <v>PAŞATIMARI TR-1 45-83-M00811_PAŞATIMARI-2 KÖK M02_89801443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21.07.2023 07:37:05</t>
        </is>
      </c>
      <c>
        <is>
          <t>21.07.2023 08:40:44</t>
        </is>
      </c>
      <c>
        <v>1.060833333</v>
      </c>
      <c>
        <v>10</v>
      </c>
      <c>
        <v>8</v>
      </c>
      <c>
        <v>164</v>
      </c>
      <c>
        <v>159</v>
      </c>
      <c>
        <v>27</v>
      </c>
      <c>
        <v>12</v>
      </c>
      <c>
        <v>0</v>
      </c>
      <c>
        <v>0</v>
      </c>
      <c>
        <v>8.925307076378767</v>
      </c>
      <c>
        <v>9.272707629829123</v>
      </c>
      <c>
        <v>436.17935697333337</v>
      </c>
      <c>
        <v>578.4903009000188</v>
      </c>
      <c>
        <v>57.24202089383268</v>
      </c>
      <c>
        <v>34.98735778581869</v>
      </c>
      <c>
        <v>0</v>
      </c>
      <c>
        <v>0</v>
      </c>
      <c>
        <v>1125.0970512592114</v>
      </c>
    </row>
    <row>
      <c>
        <v>2616972</v>
      </c>
      <c>
        <v>1</v>
      </c>
      <c>
        <is>
          <t>MANİSA</t>
        </is>
      </c>
      <c>
        <v>GÖRDES</v>
      </c>
      <c>
        <is>
          <t>AG Fideri</t>
        </is>
      </c>
      <c>
        <v>DAMARDI AKPINAR TR-2 45-75-M00326_A_91274652_91274652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21.07.2023 20:18:25</t>
        </is>
      </c>
      <c>
        <is>
          <t>21.07.2023 23:04:20</t>
        </is>
      </c>
      <c>
        <v>2.765277777</v>
      </c>
      <c>
        <v>0</v>
      </c>
      <c>
        <v>21</v>
      </c>
      <c>
        <v>0</v>
      </c>
      <c>
        <v>8</v>
      </c>
      <c>
        <v>0</v>
      </c>
      <c>
        <v>2</v>
      </c>
      <c>
        <v>0</v>
      </c>
      <c>
        <v>0</v>
      </c>
      <c>
        <v>0</v>
      </c>
      <c>
        <v>6.239765397601157</v>
      </c>
      <c>
        <v>0</v>
      </c>
      <c>
        <v>10.365399269177148</v>
      </c>
      <c>
        <v>0</v>
      </c>
      <c>
        <v>5.472204154312262</v>
      </c>
      <c>
        <v>0</v>
      </c>
      <c>
        <v>0</v>
      </c>
      <c>
        <v>22.077368821090566</v>
      </c>
    </row>
    <row>
      <c>
        <v>2615933</v>
      </c>
      <c>
        <v>1</v>
      </c>
      <c>
        <is>
          <t>İZMİR</t>
        </is>
      </c>
      <c>
        <v>MENEMEN</v>
      </c>
      <c>
        <is>
          <t>KÖK</t>
        </is>
      </c>
      <c>
        <v>YAHŞELLİ KÖK 35-28-M00293_YAHŞELLİ M04_66582310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21.07.2023 06:43:58</t>
        </is>
      </c>
      <c>
        <is>
          <t>21.07.2023 08:16:54</t>
        </is>
      </c>
      <c>
        <v>1.548888888</v>
      </c>
      <c>
        <v>0</v>
      </c>
      <c>
        <v>176</v>
      </c>
      <c>
        <v>0</v>
      </c>
      <c>
        <v>14</v>
      </c>
      <c>
        <v>0</v>
      </c>
      <c>
        <v>12</v>
      </c>
      <c>
        <v>0</v>
      </c>
      <c>
        <v>0</v>
      </c>
      <c>
        <v>0</v>
      </c>
      <c>
        <v>58.49016065741991</v>
      </c>
      <c>
        <v>0</v>
      </c>
      <c>
        <v>18.549954048193037</v>
      </c>
      <c>
        <v>0</v>
      </c>
      <c>
        <v>13.19302125628928</v>
      </c>
      <c>
        <v>0</v>
      </c>
      <c>
        <v>0</v>
      </c>
      <c>
        <v>90.23313596190224</v>
      </c>
    </row>
    <row>
      <c>
        <v>2616305</v>
      </c>
      <c>
        <v>1</v>
      </c>
      <c>
        <is>
          <t>İZMİR</t>
        </is>
      </c>
      <c>
        <v>TORBALI</v>
      </c>
      <c>
        <is>
          <t>Saha Dağıtım Kutusu (SDK)</t>
        </is>
      </c>
      <c>
        <v>DM-5/TR-5 35-26-M00774_B F01b_42574719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21.07.2023 12:13:06</t>
        </is>
      </c>
      <c>
        <is>
          <t>21.07.2023 12:59:37</t>
        </is>
      </c>
      <c>
        <v>0.775277777</v>
      </c>
      <c>
        <v>0</v>
      </c>
      <c>
        <v>107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16.556454451517308</v>
      </c>
      <c>
        <v>0</v>
      </c>
      <c>
        <v>0</v>
      </c>
      <c>
        <v>0</v>
      </c>
      <c>
        <v>2.0192580540155305</v>
      </c>
      <c>
        <v>0</v>
      </c>
      <c>
        <v>0</v>
      </c>
      <c>
        <v>18.575712505532838</v>
      </c>
    </row>
    <row>
      <c>
        <v>2616354</v>
      </c>
      <c>
        <v>1</v>
      </c>
      <c>
        <is>
          <t>İZMİR</t>
        </is>
      </c>
      <c>
        <v>BUCA</v>
      </c>
      <c>
        <is>
          <t>OG Fideri</t>
        </is>
      </c>
      <c>
        <v>K-3076 35-03-K03076_TRAFO K04_41966030</v>
      </c>
      <c>
        <v>Şebeke Yenileme ve Kapasite Artışı Çalışması</v>
      </c>
      <c>
        <v>Dağıtım-OG</v>
      </c>
      <c>
        <v>Uzun</v>
      </c>
      <c>
        <v>Şebeke işletmecisi</v>
      </c>
      <c>
        <v>Bildirimli</v>
      </c>
      <c>
        <is>
          <t>21.07.2023 12:10:00</t>
        </is>
      </c>
      <c>
        <is>
          <t>21.07.2023 18:19:38</t>
        </is>
      </c>
      <c>
        <v>6.160555555</v>
      </c>
      <c>
        <v>0</v>
      </c>
      <c>
        <v>191</v>
      </c>
      <c>
        <v>0</v>
      </c>
      <c>
        <v>0</v>
      </c>
      <c>
        <v>0</v>
      </c>
      <c>
        <v>8</v>
      </c>
      <c>
        <v>0</v>
      </c>
      <c>
        <v>0</v>
      </c>
      <c>
        <v>0</v>
      </c>
      <c>
        <v>322.23605476513364</v>
      </c>
      <c>
        <v>0</v>
      </c>
      <c>
        <v>0</v>
      </c>
      <c>
        <v>0</v>
      </c>
      <c>
        <v>54.2434762817793</v>
      </c>
      <c>
        <v>0</v>
      </c>
      <c>
        <v>0</v>
      </c>
      <c>
        <v>376.47953104691294</v>
      </c>
    </row>
    <row>
      <c>
        <v>2616162</v>
      </c>
      <c>
        <v>1</v>
      </c>
      <c>
        <is>
          <t>İZMİR</t>
        </is>
      </c>
      <c>
        <v>TİRE</v>
      </c>
      <c>
        <is>
          <t>DM</t>
        </is>
      </c>
      <c>
        <v>TİRE İM-DM-1 35-29-A00001_DM-1/66 M04_2059514</v>
      </c>
      <c>
        <v>Şebeke Bakım Çalışması</v>
      </c>
      <c>
        <v>Dağıtım-OG</v>
      </c>
      <c>
        <v>Uzun</v>
      </c>
      <c>
        <v>Şebeke işletmecisi</v>
      </c>
      <c>
        <v>Bildirimli</v>
      </c>
      <c>
        <is>
          <t>21.07.2023 10:28:04</t>
        </is>
      </c>
      <c>
        <is>
          <t>21.07.2023 14:33:35</t>
        </is>
      </c>
      <c>
        <v>4.091944444</v>
      </c>
      <c>
        <v>1</v>
      </c>
      <c>
        <v>0</v>
      </c>
      <c>
        <v>13</v>
      </c>
      <c>
        <v>131</v>
      </c>
      <c>
        <v>4</v>
      </c>
      <c>
        <v>34</v>
      </c>
      <c>
        <v>0</v>
      </c>
      <c>
        <v>0</v>
      </c>
      <c>
        <v>12.352731453698174</v>
      </c>
      <c>
        <v>0</v>
      </c>
      <c>
        <v>574.12353673231</v>
      </c>
      <c>
        <v>2776.664790890172</v>
      </c>
      <c>
        <v>416.45419715067743</v>
      </c>
      <c>
        <v>758.3843967778904</v>
      </c>
      <c>
        <v>0</v>
      </c>
      <c>
        <v>0</v>
      </c>
      <c>
        <v>4537.979653004748</v>
      </c>
    </row>
    <row>
      <c>
        <v>2616517</v>
      </c>
      <c>
        <v>1</v>
      </c>
      <c>
        <is>
          <t>İZMİR</t>
        </is>
      </c>
      <c>
        <v>SELÇUK</v>
      </c>
      <c>
        <is>
          <t>DM</t>
        </is>
      </c>
      <c>
        <v>SELÇUK İM/DM 35-13-A00004_SELÇUK ZİRAİ SULAMA L05_65986076</v>
      </c>
      <c>
        <v>Manevra</v>
      </c>
      <c>
        <v>Dağıtım-OG</v>
      </c>
      <c>
        <v>Uzun</v>
      </c>
      <c>
        <v>Şebeke işletmecisi</v>
      </c>
      <c>
        <v>Bildirimsiz</v>
      </c>
      <c>
        <is>
          <t>21.07.2023 14:29:58</t>
        </is>
      </c>
      <c>
        <is>
          <t>21.07.2023 15:37:57</t>
        </is>
      </c>
      <c>
        <v>1.133055555</v>
      </c>
      <c>
        <v>1</v>
      </c>
      <c>
        <v>42</v>
      </c>
      <c>
        <v>21</v>
      </c>
      <c>
        <v>278</v>
      </c>
      <c>
        <v>14</v>
      </c>
      <c>
        <v>65</v>
      </c>
      <c>
        <v>1</v>
      </c>
      <c>
        <v>0</v>
      </c>
      <c>
        <v>1.2986508990814896</v>
      </c>
      <c>
        <v>25.164649929361175</v>
      </c>
      <c>
        <v>90.58825471317046</v>
      </c>
      <c>
        <v>483.2781796021609</v>
      </c>
      <c>
        <v>430.5809167840264</v>
      </c>
      <c>
        <v>155.52374407347787</v>
      </c>
      <c>
        <v>5.181684150930588</v>
      </c>
      <c>
        <v>0</v>
      </c>
      <c>
        <v>1191.6160801522087</v>
      </c>
    </row>
    <row>
      <c>
        <v>2616852</v>
      </c>
      <c>
        <v>1</v>
      </c>
      <c>
        <is>
          <t>İZMİR</t>
        </is>
      </c>
      <c>
        <v>KEMALPAŞA</v>
      </c>
      <c>
        <is>
          <t>AG Fideri</t>
        </is>
      </c>
      <c>
        <v>DM03/TR27 35-27-M01000__66135959_66135959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21.07.2023 18:45:48</t>
        </is>
      </c>
      <c>
        <is>
          <t>21.07.2023 19:23:44</t>
        </is>
      </c>
      <c>
        <v>0.632222222</v>
      </c>
      <c>
        <v>0</v>
      </c>
      <c>
        <v>133</v>
      </c>
      <c>
        <v>0</v>
      </c>
      <c>
        <v>0</v>
      </c>
      <c>
        <v>0</v>
      </c>
      <c>
        <v>7</v>
      </c>
      <c>
        <v>0</v>
      </c>
      <c>
        <v>0</v>
      </c>
      <c>
        <v>0</v>
      </c>
      <c>
        <v>15.891367303014032</v>
      </c>
      <c>
        <v>0</v>
      </c>
      <c>
        <v>0</v>
      </c>
      <c>
        <v>0</v>
      </c>
      <c>
        <v>1.3196629866352134</v>
      </c>
      <c>
        <v>0</v>
      </c>
      <c>
        <v>0</v>
      </c>
      <c>
        <v>17.211030289649244</v>
      </c>
    </row>
    <row>
      <c>
        <v>2616766</v>
      </c>
      <c>
        <v>1</v>
      </c>
      <c>
        <is>
          <t>İZMİR</t>
        </is>
      </c>
      <c>
        <v>KONAK</v>
      </c>
      <c>
        <is>
          <t>AG Fideri</t>
        </is>
      </c>
      <c>
        <v>K-231 35-01-K00231_A_56374215_56374215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21.07.2023 17:27:12</t>
        </is>
      </c>
      <c>
        <is>
          <t>21.07.2023 20:11:01</t>
        </is>
      </c>
      <c>
        <v>2.730277777</v>
      </c>
      <c>
        <v>0</v>
      </c>
      <c>
        <v>46</v>
      </c>
      <c>
        <v>0</v>
      </c>
      <c>
        <v>0</v>
      </c>
      <c>
        <v>0</v>
      </c>
      <c>
        <v>9</v>
      </c>
      <c>
        <v>0</v>
      </c>
      <c>
        <v>0</v>
      </c>
      <c>
        <v>0</v>
      </c>
      <c>
        <v>13.92170680711512</v>
      </c>
      <c>
        <v>0</v>
      </c>
      <c>
        <v>0</v>
      </c>
      <c>
        <v>0</v>
      </c>
      <c>
        <v>7.654965938528986</v>
      </c>
      <c>
        <v>0</v>
      </c>
      <c>
        <v>0</v>
      </c>
      <c>
        <v>21.576672745644107</v>
      </c>
    </row>
    <row>
      <c>
        <v>2616368</v>
      </c>
      <c>
        <v>1</v>
      </c>
      <c>
        <is>
          <t>İZMİR</t>
        </is>
      </c>
      <c>
        <v>BEYDAĞ</v>
      </c>
      <c>
        <is>
          <t>Dağıtım Transformatörü</t>
        </is>
      </c>
      <c>
        <v>KURUDERE OVA TR-2 35-32-L00051_35-32-L00051_2346771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21.07.2023 13:02:07</t>
        </is>
      </c>
      <c>
        <is>
          <t>21.07.2023 15:14:37</t>
        </is>
      </c>
      <c>
        <v>2.208333333</v>
      </c>
      <c>
        <v>0</v>
      </c>
      <c>
        <v>33</v>
      </c>
      <c>
        <v>0</v>
      </c>
      <c>
        <v>13</v>
      </c>
      <c>
        <v>0</v>
      </c>
      <c>
        <v>12</v>
      </c>
      <c>
        <v>0</v>
      </c>
      <c>
        <v>0</v>
      </c>
      <c>
        <v>0</v>
      </c>
      <c>
        <v>19.184867183124812</v>
      </c>
      <c>
        <v>0</v>
      </c>
      <c>
        <v>126.04011505814064</v>
      </c>
      <c>
        <v>0</v>
      </c>
      <c>
        <v>97.34989155963032</v>
      </c>
      <c>
        <v>0</v>
      </c>
      <c>
        <v>0</v>
      </c>
      <c>
        <v>242.57487380089577</v>
      </c>
    </row>
    <row>
      <c>
        <v>2616085</v>
      </c>
      <c>
        <v>1</v>
      </c>
      <c>
        <is>
          <t>İZMİR</t>
        </is>
      </c>
      <c>
        <v>KEMALPAŞA</v>
      </c>
      <c>
        <is>
          <t>Kullanıcı Bağlantı Hattı</t>
        </is>
      </c>
      <c>
        <v>TR-35 35-27-M00035_914411340_914411340</v>
      </c>
      <c>
        <v>AG Box / Sdk Abone Çıkış Sigorta Atığı</v>
      </c>
      <c>
        <v>Dağıtım-AG</v>
      </c>
      <c>
        <v>Uzun</v>
      </c>
      <c>
        <v>Şebeke işletmecisi</v>
      </c>
      <c>
        <v>Bildirimsiz</v>
      </c>
      <c>
        <is>
          <t>21.07.2023 09:35:53</t>
        </is>
      </c>
      <c>
        <is>
          <t>21.07.2023 11:33:18</t>
        </is>
      </c>
      <c>
        <v>1.956944444</v>
      </c>
      <c>
        <v>0</v>
      </c>
      <c>
        <v>0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59.46847079763336</v>
      </c>
      <c>
        <v>0</v>
      </c>
      <c>
        <v>0</v>
      </c>
      <c>
        <v>59.46847079763336</v>
      </c>
    </row>
    <row>
      <c>
        <v>2616964</v>
      </c>
      <c>
        <v>1</v>
      </c>
      <c>
        <is>
          <t>MANİSA</t>
        </is>
      </c>
      <c>
        <v>KIRKAĞAÇ</v>
      </c>
      <c>
        <is>
          <t>DM</t>
        </is>
      </c>
      <c>
        <v>KIRKAĞAÇ DM 45-76-M00043_ŞEHİR-2(GARAJ TARAFI) M09_72247471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21.07.2023 20:19:27</t>
        </is>
      </c>
      <c>
        <is>
          <t>21.07.2023 20:31:49</t>
        </is>
      </c>
      <c>
        <v>0.206111111</v>
      </c>
      <c>
        <v>1</v>
      </c>
      <c>
        <v>6411</v>
      </c>
      <c>
        <v>1</v>
      </c>
      <c>
        <v>11</v>
      </c>
      <c>
        <v>10</v>
      </c>
      <c>
        <v>1271</v>
      </c>
      <c>
        <v>2</v>
      </c>
      <c>
        <v>1</v>
      </c>
      <c>
        <v>0.05578815710222223</v>
      </c>
      <c>
        <v>238.74529986488636</v>
      </c>
      <c>
        <v>0.15676912916578045</v>
      </c>
      <c>
        <v>4.400369553477739</v>
      </c>
      <c>
        <v>10.530997725459297</v>
      </c>
      <c>
        <v>149.8667587635893</v>
      </c>
      <c>
        <v>3.183971519174874</v>
      </c>
      <c>
        <v>0.4317672840861722</v>
      </c>
      <c>
        <v>407.3717219969417</v>
      </c>
    </row>
    <row>
      <c>
        <v>2616918</v>
      </c>
      <c>
        <v>1</v>
      </c>
      <c>
        <is>
          <t>İZMİR</t>
        </is>
      </c>
      <c>
        <v>ÇEŞME</v>
      </c>
      <c>
        <is>
          <t>Saha Dağıtım Kutusu (SDK)</t>
        </is>
      </c>
      <c>
        <v>L-296 35-18-L00296_10583877 e1_5957236</v>
      </c>
      <c>
        <v>AG Box / Sdk Giriş Sigorta Atığı</v>
      </c>
      <c>
        <v>Dağıtım-AG</v>
      </c>
      <c>
        <v>Uzun</v>
      </c>
      <c>
        <v>Şebeke işletmecisi</v>
      </c>
      <c>
        <v>Bildirimsiz</v>
      </c>
      <c>
        <is>
          <t>21.07.2023 19:41:02</t>
        </is>
      </c>
      <c>
        <is>
          <t>22.07.2023 03:57:06</t>
        </is>
      </c>
      <c>
        <v>8.267777777</v>
      </c>
      <c>
        <v>0</v>
      </c>
      <c>
        <v>55</v>
      </c>
      <c>
        <v>0</v>
      </c>
      <c>
        <v>0</v>
      </c>
      <c>
        <v>0</v>
      </c>
      <c>
        <v>13</v>
      </c>
      <c>
        <v>0</v>
      </c>
      <c>
        <v>0</v>
      </c>
      <c>
        <v>0</v>
      </c>
      <c>
        <v>211.7550116590617</v>
      </c>
      <c>
        <v>0</v>
      </c>
      <c>
        <v>0</v>
      </c>
      <c>
        <v>0</v>
      </c>
      <c>
        <v>165.19737898779394</v>
      </c>
      <c>
        <v>0</v>
      </c>
      <c>
        <v>0</v>
      </c>
      <c>
        <v>376.95239064685563</v>
      </c>
    </row>
    <row>
      <c>
        <v>2616941</v>
      </c>
      <c>
        <v>1</v>
      </c>
      <c>
        <is>
          <t>İZMİR</t>
        </is>
      </c>
      <c>
        <v>BAYINDIR</v>
      </c>
      <c>
        <is>
          <t>Dağıtım Transformatörü</t>
        </is>
      </c>
      <c>
        <v>SÖĞÜTÖREN TR-1 35-20-L00347_35-20-L00347_2360688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21.07.2023 19:52:49</t>
        </is>
      </c>
      <c>
        <is>
          <t>22.07.2023 00:22:00</t>
        </is>
      </c>
      <c>
        <v>4.486388888</v>
      </c>
      <c>
        <v>0</v>
      </c>
      <c>
        <v>73</v>
      </c>
      <c>
        <v>0</v>
      </c>
      <c>
        <v>23</v>
      </c>
      <c>
        <v>0</v>
      </c>
      <c>
        <v>16</v>
      </c>
      <c>
        <v>0</v>
      </c>
      <c>
        <v>0</v>
      </c>
      <c>
        <v>0</v>
      </c>
      <c>
        <v>82.03874448353861</v>
      </c>
      <c>
        <v>0</v>
      </c>
      <c>
        <v>71.24521217211438</v>
      </c>
      <c>
        <v>0</v>
      </c>
      <c>
        <v>41.4834721491238</v>
      </c>
      <c>
        <v>0</v>
      </c>
      <c>
        <v>0</v>
      </c>
      <c>
        <v>194.76742880477678</v>
      </c>
    </row>
    <row>
      <c>
        <v>2616131</v>
      </c>
      <c>
        <v>1</v>
      </c>
      <c>
        <is>
          <t>İZMİR</t>
        </is>
      </c>
      <c>
        <v>FOÇA</v>
      </c>
      <c>
        <is>
          <t>Saha Dağıtım Kutusu (SDK)</t>
        </is>
      </c>
      <c>
        <v>FOÇA TR-46 35-23-L00046_42135219 f4b_42054552</v>
      </c>
      <c>
        <v>AG Box / Sdk Giriş Sigorta Atığı</v>
      </c>
      <c>
        <v>Dağıtım-AG</v>
      </c>
      <c>
        <v>Uzun</v>
      </c>
      <c>
        <v>Şebeke işletmecisi</v>
      </c>
      <c>
        <v>Bildirimsiz</v>
      </c>
      <c>
        <is>
          <t>21.07.2023 10:07:53</t>
        </is>
      </c>
      <c>
        <is>
          <t>21.07.2023 12:46:36</t>
        </is>
      </c>
      <c>
        <v>2.645277777</v>
      </c>
      <c>
        <v>0</v>
      </c>
      <c>
        <v>97</v>
      </c>
      <c>
        <v>0</v>
      </c>
      <c>
        <v>0</v>
      </c>
      <c>
        <v>0</v>
      </c>
      <c>
        <v>51</v>
      </c>
      <c>
        <v>0</v>
      </c>
      <c>
        <v>0</v>
      </c>
      <c>
        <v>0</v>
      </c>
      <c>
        <v>59.936816574757245</v>
      </c>
      <c>
        <v>0</v>
      </c>
      <c>
        <v>0</v>
      </c>
      <c>
        <v>0</v>
      </c>
      <c>
        <v>302.5732780957535</v>
      </c>
      <c>
        <v>0</v>
      </c>
      <c>
        <v>0</v>
      </c>
      <c>
        <v>362.51009467051074</v>
      </c>
    </row>
    <row>
      <c>
        <v>2615985</v>
      </c>
      <c>
        <v>1</v>
      </c>
      <c>
        <is>
          <t>MANİSA</t>
        </is>
      </c>
      <c>
        <v>TURGUTLU</v>
      </c>
      <c>
        <is>
          <t>AG Fideri</t>
        </is>
      </c>
      <c>
        <v>TR-2/114 45-83-L00114__72374053_72374053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21.07.2023 08:23:23</t>
        </is>
      </c>
      <c>
        <is>
          <t>21.07.2023 10:14:01</t>
        </is>
      </c>
      <c>
        <v>1.843888888</v>
      </c>
      <c>
        <v>0</v>
      </c>
      <c>
        <v>269</v>
      </c>
      <c>
        <v>0</v>
      </c>
      <c>
        <v>0</v>
      </c>
      <c>
        <v>0</v>
      </c>
      <c>
        <v>56</v>
      </c>
      <c>
        <v>0</v>
      </c>
      <c>
        <v>0</v>
      </c>
      <c>
        <v>0</v>
      </c>
      <c>
        <v>93.45893276842517</v>
      </c>
      <c>
        <v>0</v>
      </c>
      <c>
        <v>0</v>
      </c>
      <c>
        <v>0</v>
      </c>
      <c>
        <v>20.164613972636282</v>
      </c>
      <c>
        <v>0</v>
      </c>
      <c>
        <v>0</v>
      </c>
      <c>
        <v>113.62354674106146</v>
      </c>
    </row>
    <row>
      <c>
        <v>2616649</v>
      </c>
      <c>
        <v>1</v>
      </c>
      <c>
        <is>
          <t>İZMİR</t>
        </is>
      </c>
      <c>
        <v>KARŞIYAKA</v>
      </c>
      <c>
        <is>
          <t>AG Fideri</t>
        </is>
      </c>
      <c>
        <v>K-2316 35-04-K02316_R_56366542_56366542</v>
      </c>
      <c>
        <v>AG Klemens Arızası</v>
      </c>
      <c>
        <v>Dağıtım-AG</v>
      </c>
      <c>
        <v>Uzun</v>
      </c>
      <c>
        <v>Şebeke işletmecisi</v>
      </c>
      <c>
        <v>Bildirimsiz</v>
      </c>
      <c>
        <is>
          <t>21.07.2023 16:03:32</t>
        </is>
      </c>
      <c>
        <is>
          <t>22.07.2023 00:59:51</t>
        </is>
      </c>
      <c>
        <v>8.938611111</v>
      </c>
      <c>
        <v>0</v>
      </c>
      <c>
        <v>79</v>
      </c>
      <c>
        <v>0</v>
      </c>
      <c>
        <v>0</v>
      </c>
      <c>
        <v>0</v>
      </c>
      <c>
        <v>8</v>
      </c>
      <c>
        <v>0</v>
      </c>
      <c>
        <v>0</v>
      </c>
      <c>
        <v>0</v>
      </c>
      <c>
        <v>187.96332722578805</v>
      </c>
      <c>
        <v>0</v>
      </c>
      <c>
        <v>0</v>
      </c>
      <c>
        <v>0</v>
      </c>
      <c>
        <v>35.71395403886131</v>
      </c>
      <c>
        <v>0</v>
      </c>
      <c>
        <v>0</v>
      </c>
      <c>
        <v>223.67728126464937</v>
      </c>
    </row>
    <row>
      <c>
        <v>2616108</v>
      </c>
      <c>
        <v>1</v>
      </c>
      <c>
        <is>
          <t>İZMİR</t>
        </is>
      </c>
      <c>
        <v>SEFERİHİSAR</v>
      </c>
      <c>
        <is>
          <t>OG Fideri</t>
        </is>
      </c>
      <c>
        <v>L-318 35-14-L00318_ H_82758824</v>
      </c>
      <c>
        <v>Şebeke Yenileme ve Kapasite Artışı Çalışması</v>
      </c>
      <c>
        <v>Dağıtım-OG</v>
      </c>
      <c>
        <v>Uzun</v>
      </c>
      <c>
        <v>Şebeke işletmecisi</v>
      </c>
      <c>
        <v>Bildirimli</v>
      </c>
      <c>
        <is>
          <t>21.07.2023 08:58:02</t>
        </is>
      </c>
      <c>
        <is>
          <t>21.07.2023 16:52:42</t>
        </is>
      </c>
      <c>
        <v>7.911111111</v>
      </c>
      <c>
        <v>0</v>
      </c>
      <c>
        <v>103</v>
      </c>
      <c>
        <v>0</v>
      </c>
      <c>
        <v>4</v>
      </c>
      <c>
        <v>0</v>
      </c>
      <c>
        <v>15</v>
      </c>
      <c>
        <v>0</v>
      </c>
      <c>
        <v>0</v>
      </c>
      <c>
        <v>0</v>
      </c>
      <c>
        <v>212.44206501023353</v>
      </c>
      <c>
        <v>0</v>
      </c>
      <c>
        <v>12.65563320139798</v>
      </c>
      <c>
        <v>0</v>
      </c>
      <c>
        <v>139.84883152788623</v>
      </c>
      <c>
        <v>0</v>
      </c>
      <c>
        <v>0</v>
      </c>
      <c>
        <v>364.94652973951776</v>
      </c>
    </row>
    <row>
      <c>
        <v>2616772</v>
      </c>
      <c>
        <v>1</v>
      </c>
      <c>
        <is>
          <t>İZMİR</t>
        </is>
      </c>
      <c>
        <v>KONAK</v>
      </c>
      <c>
        <is>
          <t>Saha Dağıtım Kutusu (SDK)</t>
        </is>
      </c>
      <c>
        <v>K-49 35-01-K00049_G G1_5865798</v>
      </c>
      <c>
        <v>AG Box / Sdk Giriş Sigorta Atığı</v>
      </c>
      <c>
        <v>Dağıtım-AG</v>
      </c>
      <c>
        <v>Uzun</v>
      </c>
      <c>
        <v>Şebeke işletmecisi</v>
      </c>
      <c>
        <v>Bildirimsiz</v>
      </c>
      <c>
        <is>
          <t>21.07.2023 17:32:33</t>
        </is>
      </c>
      <c>
        <is>
          <t>21.07.2023 19:34:23</t>
        </is>
      </c>
      <c>
        <v>2.030555555</v>
      </c>
      <c>
        <v>0</v>
      </c>
      <c>
        <v>111</v>
      </c>
      <c>
        <v>0</v>
      </c>
      <c>
        <v>0</v>
      </c>
      <c>
        <v>0</v>
      </c>
      <c>
        <v>69</v>
      </c>
      <c>
        <v>0</v>
      </c>
      <c>
        <v>0</v>
      </c>
      <c>
        <v>0</v>
      </c>
      <c>
        <v>58.23397570676962</v>
      </c>
      <c>
        <v>0</v>
      </c>
      <c>
        <v>0</v>
      </c>
      <c>
        <v>0</v>
      </c>
      <c>
        <v>257.6635587253173</v>
      </c>
      <c>
        <v>0</v>
      </c>
      <c>
        <v>0</v>
      </c>
      <c>
        <v>315.8975344320869</v>
      </c>
    </row>
    <row>
      <c>
        <v>2616302</v>
      </c>
      <c>
        <v>2</v>
      </c>
      <c>
        <is>
          <t>İZMİR</t>
        </is>
      </c>
      <c>
        <v>BERGAMA</v>
      </c>
      <c>
        <is>
          <t>Dağıtım Transformatörü</t>
        </is>
      </c>
      <c>
        <v>TR-145 35-16-L00145_35-16-L00145_2346929</v>
      </c>
      <c>
        <v>AG Tel Kopuğu</v>
      </c>
      <c>
        <v>Dağıtım-AG</v>
      </c>
      <c>
        <v>Uzun</v>
      </c>
      <c>
        <v>Şebeke işletmecisi</v>
      </c>
      <c>
        <v>Bildirimsiz</v>
      </c>
      <c>
        <is>
          <t>21.07.2023 12:41:13</t>
        </is>
      </c>
      <c>
        <is>
          <t>21.07.2023 14:31:07</t>
        </is>
      </c>
      <c>
        <v>1.831666666</v>
      </c>
      <c>
        <v>0</v>
      </c>
      <c>
        <v>382</v>
      </c>
      <c>
        <v>0</v>
      </c>
      <c>
        <v>0</v>
      </c>
      <c>
        <v>0</v>
      </c>
      <c>
        <v>22</v>
      </c>
      <c>
        <v>0</v>
      </c>
      <c>
        <v>0</v>
      </c>
      <c>
        <v>0</v>
      </c>
      <c>
        <v>151.72096265237116</v>
      </c>
      <c>
        <v>0</v>
      </c>
      <c>
        <v>0</v>
      </c>
      <c>
        <v>0</v>
      </c>
      <c>
        <v>63.85528534368787</v>
      </c>
      <c>
        <v>0</v>
      </c>
      <c>
        <v>0</v>
      </c>
      <c>
        <v>215.576247996059</v>
      </c>
    </row>
    <row>
      <c>
        <v>2616778</v>
      </c>
      <c>
        <v>1</v>
      </c>
      <c>
        <is>
          <t>MANİSA</t>
        </is>
      </c>
      <c>
        <v>SARUHANLI</v>
      </c>
      <c>
        <is>
          <t>Dağıtım Transformatörü</t>
        </is>
      </c>
      <c>
        <v>TR-75 TARIMSAL SULAMA 45-80-M01075_45-80-M01075_2361954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21.07.2023 17:35:50</t>
        </is>
      </c>
      <c>
        <is>
          <t>21.07.2023 18:56:41</t>
        </is>
      </c>
      <c>
        <v>1.3475</v>
      </c>
      <c>
        <v>0</v>
      </c>
      <c>
        <v>0</v>
      </c>
      <c>
        <v>0</v>
      </c>
      <c>
        <v>14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169.87029243373829</v>
      </c>
      <c>
        <v>0</v>
      </c>
      <c>
        <v>1.5758878232738929</v>
      </c>
      <c>
        <v>0</v>
      </c>
      <c>
        <v>0</v>
      </c>
      <c>
        <v>171.44618025701217</v>
      </c>
    </row>
    <row>
      <c>
        <v>2616835</v>
      </c>
      <c>
        <v>1</v>
      </c>
      <c>
        <is>
          <t>İZMİR</t>
        </is>
      </c>
      <c>
        <v>ALİAĞA</v>
      </c>
      <c>
        <is>
          <t>AG Fideri</t>
        </is>
      </c>
      <c>
        <v>YENİ ŞAKRAN TR-6 35-17-M00206__56374655_56374655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21.07.2023 18:32:39</t>
        </is>
      </c>
      <c>
        <is>
          <t>21.07.2023 19:42:58</t>
        </is>
      </c>
      <c>
        <v>1.171944444</v>
      </c>
      <c>
        <v>0</v>
      </c>
      <c>
        <v>127</v>
      </c>
      <c>
        <v>0</v>
      </c>
      <c>
        <v>2</v>
      </c>
      <c>
        <v>0</v>
      </c>
      <c>
        <v>4</v>
      </c>
      <c>
        <v>0</v>
      </c>
      <c>
        <v>0</v>
      </c>
      <c>
        <v>0</v>
      </c>
      <c>
        <v>42.41544130848267</v>
      </c>
      <c>
        <v>0</v>
      </c>
      <c>
        <v>2.835057352743347</v>
      </c>
      <c>
        <v>0</v>
      </c>
      <c>
        <v>2.1721299665722222</v>
      </c>
      <c>
        <v>0</v>
      </c>
      <c>
        <v>0</v>
      </c>
      <c>
        <v>47.42262862779824</v>
      </c>
    </row>
    <row>
      <c>
        <v>2615945</v>
      </c>
      <c>
        <v>1</v>
      </c>
      <c>
        <is>
          <t>İZMİR</t>
        </is>
      </c>
      <c>
        <v>ÇEŞME</v>
      </c>
      <c>
        <is>
          <t>DM</t>
        </is>
      </c>
      <c>
        <v>SAĞLIKÇILAR DM 35-18-L00544_L-71 YUVAMKENT - L-72 OVAKENT L06_2095728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21.07.2023 07:16:51</t>
        </is>
      </c>
      <c>
        <is>
          <t>21.07.2023 07:36:04</t>
        </is>
      </c>
      <c>
        <v>0.320277777</v>
      </c>
      <c>
        <v>3</v>
      </c>
      <c>
        <v>421</v>
      </c>
      <c>
        <v>3</v>
      </c>
      <c>
        <v>54</v>
      </c>
      <c>
        <v>2</v>
      </c>
      <c>
        <v>27</v>
      </c>
      <c>
        <v>0</v>
      </c>
      <c>
        <v>1</v>
      </c>
      <c>
        <v>5.715307188410006</v>
      </c>
      <c>
        <v>33.507065021178384</v>
      </c>
      <c>
        <v>3.9866967506218</v>
      </c>
      <c>
        <v>11.311092382876547</v>
      </c>
      <c>
        <v>0.9286243758851402</v>
      </c>
      <c>
        <v>3.913218925025305</v>
      </c>
      <c>
        <v>0</v>
      </c>
      <c>
        <v>0.9908178108277617</v>
      </c>
      <c>
        <v>60.35282245482495</v>
      </c>
    </row>
    <row>
      <c>
        <v>2616045</v>
      </c>
      <c>
        <v>1</v>
      </c>
      <c>
        <is>
          <t>İZMİR</t>
        </is>
      </c>
      <c>
        <v>ÇEŞME</v>
      </c>
      <c>
        <is>
          <t>TM Fideri</t>
        </is>
      </c>
      <c>
        <v>ÇEŞME HAVZA TM 35-18-A00006_URLA-2 M11_2303445</v>
      </c>
      <c>
        <v>TEİAŞ Trafo Arızası</v>
      </c>
      <c>
        <v>İletim</v>
      </c>
      <c>
        <v>Uzun</v>
      </c>
      <c>
        <v>Şebeke işletmecisi</v>
      </c>
      <c>
        <v>Bildirimsiz</v>
      </c>
      <c>
        <is>
          <t>21.07.2023 09:10:41</t>
        </is>
      </c>
      <c>
        <is>
          <t>21.07.2023 09:20:41</t>
        </is>
      </c>
      <c>
        <v>0.166714722</v>
      </c>
      <c>
        <v>0</v>
      </c>
      <c>
        <v>288</v>
      </c>
      <c>
        <v>11</v>
      </c>
      <c>
        <v>31</v>
      </c>
      <c>
        <v>13</v>
      </c>
      <c>
        <v>61</v>
      </c>
      <c>
        <v>4</v>
      </c>
      <c>
        <v>0</v>
      </c>
      <c>
        <v>0</v>
      </c>
      <c>
        <v>14.429214053776601</v>
      </c>
      <c>
        <v>5.348865829640667</v>
      </c>
      <c>
        <v>4.909001962778999</v>
      </c>
      <c>
        <v>14.723009399901098</v>
      </c>
      <c>
        <v>9.457740522646372</v>
      </c>
      <c>
        <v>87.55210466907548</v>
      </c>
      <c>
        <v>0</v>
      </c>
      <c>
        <v>136.41993643781922</v>
      </c>
    </row>
    <row>
      <c>
        <v>2616440</v>
      </c>
      <c>
        <v>1</v>
      </c>
      <c>
        <is>
          <t>MANİSA</t>
        </is>
      </c>
      <c>
        <v>ŞEHZADELER</v>
      </c>
      <c>
        <is>
          <t>Dağıtım Transformatörü</t>
        </is>
      </c>
      <c>
        <v>YEŞİLKÖY TR-1 45-71-M01821_45-71-M01821_2355640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21.07.2023 13:48:03</t>
        </is>
      </c>
      <c>
        <is>
          <t>21.07.2023 17:54:23</t>
        </is>
      </c>
      <c>
        <v>4.105555555</v>
      </c>
      <c>
        <v>0</v>
      </c>
      <c>
        <v>213</v>
      </c>
      <c>
        <v>0</v>
      </c>
      <c>
        <v>10</v>
      </c>
      <c>
        <v>0</v>
      </c>
      <c>
        <v>19</v>
      </c>
      <c>
        <v>0</v>
      </c>
      <c>
        <v>0</v>
      </c>
      <c>
        <v>0</v>
      </c>
      <c>
        <v>267.2070810951249</v>
      </c>
      <c>
        <v>0</v>
      </c>
      <c>
        <v>81.53884359782425</v>
      </c>
      <c>
        <v>0</v>
      </c>
      <c>
        <v>112.21840728022167</v>
      </c>
      <c>
        <v>0</v>
      </c>
      <c>
        <v>0</v>
      </c>
      <c>
        <v>460.96433197317083</v>
      </c>
    </row>
    <row>
      <c>
        <v>2616194</v>
      </c>
      <c>
        <v>1</v>
      </c>
      <c>
        <is>
          <t>İZMİR</t>
        </is>
      </c>
      <c>
        <v>KARABAĞLAR</v>
      </c>
      <c>
        <is>
          <t>Saha Dağıtım Kutusu (SDK)</t>
        </is>
      </c>
      <c>
        <v>M-2573 35-01-M02573_B k1499/b1_5895385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21.07.2023 10:21:42</t>
        </is>
      </c>
      <c>
        <is>
          <t>21.07.2023 12:39:23</t>
        </is>
      </c>
      <c>
        <v>2.294722222</v>
      </c>
      <c>
        <v>0</v>
      </c>
      <c>
        <v>45</v>
      </c>
      <c>
        <v>0</v>
      </c>
      <c>
        <v>0</v>
      </c>
      <c>
        <v>0</v>
      </c>
      <c>
        <v>33</v>
      </c>
      <c>
        <v>0</v>
      </c>
      <c>
        <v>2</v>
      </c>
      <c>
        <v>0</v>
      </c>
      <c>
        <v>24.741763057072966</v>
      </c>
      <c>
        <v>0</v>
      </c>
      <c>
        <v>0</v>
      </c>
      <c>
        <v>0</v>
      </c>
      <c>
        <v>139.82101443460536</v>
      </c>
      <c>
        <v>0</v>
      </c>
      <c>
        <v>89.14783429093534</v>
      </c>
      <c>
        <v>253.71061178261368</v>
      </c>
    </row>
    <row>
      <c>
        <v>2616981</v>
      </c>
      <c>
        <v>1</v>
      </c>
      <c>
        <is>
          <t>MANİSA</t>
        </is>
      </c>
      <c>
        <v>TURGUTLU</v>
      </c>
      <c>
        <is>
          <t>OG Fideri</t>
        </is>
      </c>
      <c>
        <v>URGANLI TR-4 45-83-M00554_MERA M01_2103478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21.07.2023 20:27:57</t>
        </is>
      </c>
      <c>
        <is>
          <t>21.07.2023 21:11:26</t>
        </is>
      </c>
      <c>
        <v>0.724722222</v>
      </c>
      <c>
        <v>2</v>
      </c>
      <c>
        <v>0</v>
      </c>
      <c>
        <v>103</v>
      </c>
      <c>
        <v>1</v>
      </c>
      <c>
        <v>6</v>
      </c>
      <c>
        <v>0</v>
      </c>
      <c>
        <v>0</v>
      </c>
      <c>
        <v>0</v>
      </c>
      <c>
        <v>0.204770102591873</v>
      </c>
      <c>
        <v>0</v>
      </c>
      <c>
        <v>230.6557594537723</v>
      </c>
      <c>
        <v>1.6900245894967956</v>
      </c>
      <c>
        <v>3.304108732847638</v>
      </c>
      <c>
        <v>0</v>
      </c>
      <c>
        <v>0</v>
      </c>
      <c>
        <v>0</v>
      </c>
      <c>
        <v>235.8546628787086</v>
      </c>
    </row>
    <row>
      <c>
        <v>2615836</v>
      </c>
      <c>
        <v>1</v>
      </c>
      <c>
        <is>
          <t>MANİSA</t>
        </is>
      </c>
      <c>
        <v>SALİHLİ</v>
      </c>
      <c>
        <is>
          <t>Dağıtım Transformatörü</t>
        </is>
      </c>
      <c>
        <v>BEZİRGANLI ÇAMLIK TR-1 45-78-M00250_45-78-M00250_2350325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21.07.2023 00:04:14</t>
        </is>
      </c>
      <c>
        <is>
          <t>21.07.2023 02:54:18</t>
        </is>
      </c>
      <c>
        <v>2.834444444</v>
      </c>
      <c>
        <v>0</v>
      </c>
      <c>
        <v>14</v>
      </c>
      <c>
        <v>0</v>
      </c>
      <c>
        <v>6</v>
      </c>
      <c>
        <v>0</v>
      </c>
      <c>
        <v>3</v>
      </c>
      <c>
        <v>0</v>
      </c>
      <c>
        <v>0</v>
      </c>
      <c>
        <v>0</v>
      </c>
      <c>
        <v>7.853979950419001</v>
      </c>
      <c>
        <v>0</v>
      </c>
      <c>
        <v>46.33594572245012</v>
      </c>
      <c>
        <v>0</v>
      </c>
      <c>
        <v>2.9738878583545234</v>
      </c>
      <c>
        <v>0</v>
      </c>
      <c>
        <v>0</v>
      </c>
      <c>
        <v>57.163813531223646</v>
      </c>
    </row>
    <row>
      <c>
        <v>2616002</v>
      </c>
      <c>
        <v>1</v>
      </c>
      <c>
        <is>
          <t>MANİSA</t>
        </is>
      </c>
      <c>
        <v>SELENDİ</v>
      </c>
      <c>
        <is>
          <t>OG Fideri</t>
        </is>
      </c>
      <c>
        <v>SELENDİ TR-16 45-81-M00016_BELEDİYE İÇME SUYU M03_71987587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21.07.2023 08:34:50</t>
        </is>
      </c>
      <c>
        <is>
          <t>21.07.2023 09:16:04</t>
        </is>
      </c>
      <c>
        <v>0.687222222</v>
      </c>
      <c>
        <v>1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0.12974054188777778</v>
      </c>
      <c>
        <v>0</v>
      </c>
      <c>
        <v>0</v>
      </c>
      <c>
        <v>1.6762837332191272</v>
      </c>
      <c>
        <v>0</v>
      </c>
      <c>
        <v>0</v>
      </c>
      <c>
        <v>0</v>
      </c>
      <c>
        <v>0</v>
      </c>
      <c>
        <v>1.8060242751069049</v>
      </c>
    </row>
    <row>
      <c>
        <v>2616191</v>
      </c>
      <c>
        <v>1</v>
      </c>
      <c>
        <is>
          <t>İZMİR</t>
        </is>
      </c>
      <c>
        <v>DİKİLİ</v>
      </c>
      <c>
        <is>
          <t>OG Fideri</t>
        </is>
      </c>
      <c>
        <v>KABAKUM KÖK-9 35-30-L00126_HatBaşıAyırıcı_93808456 L07_93808456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21.07.2023 10:46:17</t>
        </is>
      </c>
      <c>
        <is>
          <t>21.07.2023 13:32:21</t>
        </is>
      </c>
      <c>
        <v>2.767777777</v>
      </c>
      <c>
        <v>1</v>
      </c>
      <c>
        <v>484</v>
      </c>
      <c>
        <v>1</v>
      </c>
      <c>
        <v>2</v>
      </c>
      <c>
        <v>3</v>
      </c>
      <c>
        <v>16</v>
      </c>
      <c>
        <v>0</v>
      </c>
      <c>
        <v>0</v>
      </c>
      <c>
        <v>1.5809189526625775</v>
      </c>
      <c>
        <v>251.64051186882736</v>
      </c>
      <c>
        <v>7.447505661103979</v>
      </c>
      <c>
        <v>0.32355279735817744</v>
      </c>
      <c>
        <v>158.0840574062672</v>
      </c>
      <c>
        <v>39.94379646588078</v>
      </c>
      <c>
        <v>0</v>
      </c>
      <c>
        <v>0</v>
      </c>
      <c>
        <v>459.0203431521001</v>
      </c>
    </row>
    <row>
      <c>
        <v>2616855</v>
      </c>
      <c>
        <v>1</v>
      </c>
      <c>
        <is>
          <t>MANİSA</t>
        </is>
      </c>
      <c>
        <v>SALİHLİ</v>
      </c>
      <c>
        <is>
          <t>Dağıtım Transformatörü</t>
        </is>
      </c>
      <c>
        <v>POYRAZDAMLARI-1 TARIMSAL SULAMA 45-78-M00639_45-78-M00639_2350337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21.07.2023 18:55:04</t>
        </is>
      </c>
      <c>
        <is>
          <t>21.07.2023 20:03:02</t>
        </is>
      </c>
      <c>
        <v>1.132777777</v>
      </c>
      <c>
        <v>0</v>
      </c>
      <c>
        <v>0</v>
      </c>
      <c>
        <v>0</v>
      </c>
      <c>
        <v>14</v>
      </c>
      <c>
        <v>0</v>
      </c>
      <c>
        <v>3</v>
      </c>
      <c>
        <v>0</v>
      </c>
      <c>
        <v>0</v>
      </c>
      <c>
        <v>0</v>
      </c>
      <c>
        <v>0</v>
      </c>
      <c>
        <v>0</v>
      </c>
      <c>
        <v>46.74543512331515</v>
      </c>
      <c>
        <v>0</v>
      </c>
      <c>
        <v>7.905373963154636</v>
      </c>
      <c>
        <v>0</v>
      </c>
      <c>
        <v>0</v>
      </c>
      <c>
        <v>54.650809086469785</v>
      </c>
    </row>
    <row>
      <c>
        <v>2616214</v>
      </c>
      <c>
        <v>1</v>
      </c>
      <c>
        <is>
          <t>İZMİR</t>
        </is>
      </c>
      <c>
        <v>MENDERES</v>
      </c>
      <c>
        <is>
          <t>AG Fideri</t>
        </is>
      </c>
      <c>
        <v>MALTA TR-2 35-22-M00154_A_56366900_56366900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21.07.2023 11:06:55</t>
        </is>
      </c>
      <c>
        <is>
          <t>21.07.2023 12:07:20</t>
        </is>
      </c>
      <c>
        <v>1.006944444</v>
      </c>
      <c>
        <v>0</v>
      </c>
      <c>
        <v>10</v>
      </c>
      <c>
        <v>0</v>
      </c>
      <c>
        <v>1</v>
      </c>
      <c>
        <v>0</v>
      </c>
      <c>
        <v>1</v>
      </c>
      <c>
        <v>0</v>
      </c>
      <c>
        <v>0</v>
      </c>
      <c>
        <v>0</v>
      </c>
      <c>
        <v>21.281425076528528</v>
      </c>
      <c>
        <v>0</v>
      </c>
      <c>
        <v>0.15343806752878628</v>
      </c>
      <c>
        <v>0</v>
      </c>
      <c>
        <v>0.20004326343174403</v>
      </c>
      <c>
        <v>0</v>
      </c>
      <c>
        <v>0</v>
      </c>
      <c>
        <v>21.63490640748906</v>
      </c>
    </row>
    <row>
      <c>
        <v>2617047</v>
      </c>
      <c>
        <v>1</v>
      </c>
      <c>
        <is>
          <t>İZMİR</t>
        </is>
      </c>
      <c>
        <v>MENDERES</v>
      </c>
      <c>
        <is>
          <t>Kullanıcı Bağlantı Hattı</t>
        </is>
      </c>
      <c>
        <v>SANDIÇAY TR-1 35-22-M00265_95002426372_95002426372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21.07.2023 21:28:20</t>
        </is>
      </c>
      <c>
        <is>
          <t>22.07.2023 00:28:01</t>
        </is>
      </c>
      <c>
        <v>2.994722222</v>
      </c>
      <c>
        <v>0</v>
      </c>
      <c>
        <v>1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0.7167527054488889</v>
      </c>
      <c>
        <v>0</v>
      </c>
      <c>
        <v>1.270300800928044</v>
      </c>
      <c>
        <v>0</v>
      </c>
      <c>
        <v>0</v>
      </c>
      <c>
        <v>0</v>
      </c>
      <c>
        <v>0</v>
      </c>
      <c>
        <v>1.987053506376933</v>
      </c>
    </row>
    <row>
      <c>
        <v>2616692</v>
      </c>
      <c>
        <v>1</v>
      </c>
      <c>
        <is>
          <t>MANİSA</t>
        </is>
      </c>
      <c>
        <v>SALİHLİ</v>
      </c>
      <c>
        <is>
          <t>AG Fideri</t>
        </is>
      </c>
      <c>
        <v>YAĞMURLAR TR-1 45-78-M00753_A_91294784_91294784</v>
      </c>
      <c>
        <v>AG Tel Kopuğu</v>
      </c>
      <c>
        <v>Dağıtım-AG</v>
      </c>
      <c>
        <v>Uzun</v>
      </c>
      <c>
        <v>Şebeke işletmecisi</v>
      </c>
      <c>
        <v>Bildirimsiz</v>
      </c>
      <c>
        <is>
          <t>21.07.2023 16:44:36</t>
        </is>
      </c>
      <c>
        <is>
          <t>21.07.2023 18:06:00</t>
        </is>
      </c>
      <c>
        <v>1.356666666</v>
      </c>
      <c>
        <v>0</v>
      </c>
      <c>
        <v>18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3.0345143608793195</v>
      </c>
      <c>
        <v>0</v>
      </c>
      <c>
        <v>0</v>
      </c>
      <c>
        <v>0</v>
      </c>
      <c>
        <v>0</v>
      </c>
      <c>
        <v>0</v>
      </c>
      <c>
        <v>0</v>
      </c>
      <c>
        <v>3.0345143608793195</v>
      </c>
    </row>
    <row>
      <c>
        <v>2616669</v>
      </c>
      <c>
        <v>1</v>
      </c>
      <c>
        <is>
          <t>İZMİR</t>
        </is>
      </c>
      <c>
        <v>SELÇUK</v>
      </c>
      <c>
        <is>
          <t>DM</t>
        </is>
      </c>
      <c>
        <v>BELEVİ İM 35-13-A00002_BELEVİ OTOBAN SULAMA L01_2064123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21.07.2023 16:19:44</t>
        </is>
      </c>
      <c>
        <is>
          <t>21.07.2023 16:46:23</t>
        </is>
      </c>
      <c>
        <v>0.444166666</v>
      </c>
      <c>
        <v>1</v>
      </c>
      <c>
        <v>0</v>
      </c>
      <c>
        <v>52</v>
      </c>
      <c>
        <v>18</v>
      </c>
      <c>
        <v>35</v>
      </c>
      <c>
        <v>10</v>
      </c>
      <c>
        <v>1</v>
      </c>
      <c>
        <v>0</v>
      </c>
      <c>
        <v>0.350793875344289</v>
      </c>
      <c>
        <v>0</v>
      </c>
      <c>
        <v>424.94598392253357</v>
      </c>
      <c>
        <v>13.170451112199022</v>
      </c>
      <c>
        <v>240.66034413970942</v>
      </c>
      <c>
        <v>8.588264159972386</v>
      </c>
      <c>
        <v>54.34589520512083</v>
      </c>
      <c>
        <v>0</v>
      </c>
      <c>
        <v>742.0617324148795</v>
      </c>
    </row>
    <row>
      <c>
        <v>2616377</v>
      </c>
      <c>
        <v>1</v>
      </c>
      <c>
        <is>
          <t>İZMİR</t>
        </is>
      </c>
      <c>
        <v>KARŞIYAKA</v>
      </c>
      <c>
        <is>
          <t>AG Fideri</t>
        </is>
      </c>
      <c>
        <v>K-215 35-04-K00215_A_56367550_56367550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21.07.2023 13:03:37</t>
        </is>
      </c>
      <c>
        <is>
          <t>21.07.2023 14:07:00</t>
        </is>
      </c>
      <c>
        <v>1.056388888</v>
      </c>
      <c>
        <v>0</v>
      </c>
      <c>
        <v>321</v>
      </c>
      <c>
        <v>0</v>
      </c>
      <c>
        <v>0</v>
      </c>
      <c>
        <v>0</v>
      </c>
      <c>
        <v>22</v>
      </c>
      <c>
        <v>0</v>
      </c>
      <c>
        <v>1</v>
      </c>
      <c>
        <v>0</v>
      </c>
      <c>
        <v>105.04568399095794</v>
      </c>
      <c>
        <v>0</v>
      </c>
      <c>
        <v>0</v>
      </c>
      <c>
        <v>0</v>
      </c>
      <c>
        <v>39.05186952651084</v>
      </c>
      <c>
        <v>0</v>
      </c>
      <c>
        <v>33.34779245450348</v>
      </c>
      <c>
        <v>177.44534597197224</v>
      </c>
    </row>
    <row>
      <c>
        <v>2617253</v>
      </c>
      <c>
        <v>1</v>
      </c>
      <c>
        <is>
          <t>İZMİR</t>
        </is>
      </c>
      <c>
        <v>KİRAZ</v>
      </c>
      <c>
        <is>
          <t>OG Fideri</t>
        </is>
      </c>
      <c>
        <v>YAĞLAR TR-7 35-31-L00045_DIREK TIPI TRAFO HUCRESI H01_2048875</v>
      </c>
      <c>
        <v>OG Ayırıcı Arızası</v>
      </c>
      <c>
        <v>Dağıtım-OG</v>
      </c>
      <c>
        <v>Uzun</v>
      </c>
      <c>
        <v>Şebeke işletmecisi</v>
      </c>
      <c>
        <v>Bildirimsiz</v>
      </c>
      <c>
        <is>
          <t>21.07.2023 19:46:02</t>
        </is>
      </c>
      <c>
        <is>
          <t>21.07.2023 21:30:13</t>
        </is>
      </c>
      <c>
        <v>1.736388888</v>
      </c>
      <c>
        <v>0</v>
      </c>
      <c>
        <v>33</v>
      </c>
      <c>
        <v>0</v>
      </c>
      <c>
        <v>46</v>
      </c>
      <c>
        <v>0</v>
      </c>
      <c>
        <v>19</v>
      </c>
      <c>
        <v>0</v>
      </c>
      <c>
        <v>0</v>
      </c>
      <c>
        <v>0</v>
      </c>
      <c>
        <v>13.009956490967204</v>
      </c>
      <c>
        <v>0</v>
      </c>
      <c>
        <v>130.12835891133943</v>
      </c>
      <c>
        <v>0</v>
      </c>
      <c>
        <v>53.644523181640245</v>
      </c>
      <c>
        <v>0</v>
      </c>
      <c>
        <v>0</v>
      </c>
      <c>
        <v>196.78283858394687</v>
      </c>
    </row>
    <row>
      <c>
        <v>2615879</v>
      </c>
      <c>
        <v>1</v>
      </c>
      <c>
        <is>
          <t>MANİSA</t>
        </is>
      </c>
      <c>
        <v>SALİHLİ</v>
      </c>
      <c>
        <is>
          <t>AG Fideri</t>
        </is>
      </c>
      <c>
        <v>DURASILLI TR-1 KÖK 45-78-M01114_C_56391766_56391766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21.07.2023 00:13:54</t>
        </is>
      </c>
      <c>
        <is>
          <t>21.07.2023 02:10:16</t>
        </is>
      </c>
      <c>
        <v>1.939444444</v>
      </c>
      <c>
        <v>0</v>
      </c>
      <c>
        <v>4</v>
      </c>
      <c>
        <v>0</v>
      </c>
      <c>
        <v>4</v>
      </c>
      <c>
        <v>0</v>
      </c>
      <c>
        <v>1</v>
      </c>
      <c>
        <v>0</v>
      </c>
      <c>
        <v>0</v>
      </c>
      <c>
        <v>0</v>
      </c>
      <c>
        <v>8.31302481051297</v>
      </c>
      <c>
        <v>0</v>
      </c>
      <c>
        <v>16.327467370782408</v>
      </c>
      <c>
        <v>0</v>
      </c>
      <c>
        <v>0.2045054477173064</v>
      </c>
      <c>
        <v>0</v>
      </c>
      <c>
        <v>0</v>
      </c>
      <c>
        <v>24.844997629012685</v>
      </c>
    </row>
    <row>
      <c>
        <v>2616420</v>
      </c>
      <c>
        <v>1</v>
      </c>
      <c>
        <is>
          <t>İZMİR</t>
        </is>
      </c>
      <c>
        <v>FOÇA</v>
      </c>
      <c>
        <is>
          <t>AG Fideri</t>
        </is>
      </c>
      <c>
        <v>YENİFOÇA TR-51 35-23-M00051_42097959_56375036_56375036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21.07.2023 13:39:46</t>
        </is>
      </c>
      <c>
        <is>
          <t>21.07.2023 14:14:01</t>
        </is>
      </c>
      <c>
        <v>0.570833333</v>
      </c>
      <c>
        <v>0</v>
      </c>
      <c>
        <v>94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14.717297539705822</v>
      </c>
      <c>
        <v>0</v>
      </c>
      <c>
        <v>0</v>
      </c>
      <c>
        <v>0</v>
      </c>
      <c>
        <v>0</v>
      </c>
      <c>
        <v>0</v>
      </c>
      <c>
        <v>0</v>
      </c>
      <c>
        <v>14.717297539705822</v>
      </c>
    </row>
    <row>
      <c>
        <v>2616320</v>
      </c>
      <c>
        <v>1</v>
      </c>
      <c>
        <is>
          <t>İZMİR</t>
        </is>
      </c>
      <c>
        <v>TORBALI</v>
      </c>
      <c>
        <is>
          <t>Saha Dağıtım Kutusu (SDK)</t>
        </is>
      </c>
      <c>
        <v>TR-34 35-26-M00034_G g2b_5925976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21.07.2023 12:21:08</t>
        </is>
      </c>
      <c>
        <is>
          <t>21.07.2023 14:28:41</t>
        </is>
      </c>
      <c>
        <v>2.125833333</v>
      </c>
      <c>
        <v>0</v>
      </c>
      <c>
        <v>77</v>
      </c>
      <c>
        <v>0</v>
      </c>
      <c>
        <v>0</v>
      </c>
      <c>
        <v>0</v>
      </c>
      <c>
        <v>14</v>
      </c>
      <c>
        <v>0</v>
      </c>
      <c>
        <v>0</v>
      </c>
      <c>
        <v>0</v>
      </c>
      <c>
        <v>47.02410794010141</v>
      </c>
      <c>
        <v>0</v>
      </c>
      <c>
        <v>0</v>
      </c>
      <c>
        <v>0</v>
      </c>
      <c>
        <v>84.39954380127763</v>
      </c>
      <c>
        <v>0</v>
      </c>
      <c>
        <v>0</v>
      </c>
      <c>
        <v>131.42365174137905</v>
      </c>
    </row>
    <row>
      <c>
        <v>2616463</v>
      </c>
      <c>
        <v>1</v>
      </c>
      <c>
        <is>
          <t>İZMİR</t>
        </is>
      </c>
      <c>
        <v>ÇİĞLİ</v>
      </c>
      <c>
        <is>
          <t>DM</t>
        </is>
      </c>
      <c>
        <v>HARMANDALI DM-3 (M-211) 35-09-M00211_M-2781 M03_45384129</v>
      </c>
      <c>
        <v>Şebeke Bakım Çalışması</v>
      </c>
      <c>
        <v>Dağıtım-OG</v>
      </c>
      <c>
        <v>Uzun</v>
      </c>
      <c>
        <v>Şebeke işletmecisi</v>
      </c>
      <c>
        <v>Bildirimli</v>
      </c>
      <c>
        <is>
          <t>21.07.2023 14:05:05</t>
        </is>
      </c>
      <c>
        <is>
          <t>21.07.2023 17:19:40</t>
        </is>
      </c>
      <c>
        <v>3.243055555</v>
      </c>
      <c>
        <v>0</v>
      </c>
      <c>
        <v>9990</v>
      </c>
      <c>
        <v>0</v>
      </c>
      <c>
        <v>0</v>
      </c>
      <c>
        <v>1</v>
      </c>
      <c>
        <v>528</v>
      </c>
      <c>
        <v>0</v>
      </c>
      <c>
        <v>0</v>
      </c>
      <c>
        <v>0</v>
      </c>
      <c>
        <v>8183.1161821329515</v>
      </c>
      <c>
        <v>0</v>
      </c>
      <c>
        <v>0</v>
      </c>
      <c>
        <v>81.34007417264559</v>
      </c>
      <c>
        <v>2414.13388292814</v>
      </c>
      <c>
        <v>0</v>
      </c>
      <c>
        <v>0</v>
      </c>
      <c>
        <v>10678.590139233736</v>
      </c>
    </row>
    <row>
      <c>
        <v>2617104</v>
      </c>
      <c>
        <v>1</v>
      </c>
      <c>
        <is>
          <t>İZMİR</t>
        </is>
      </c>
      <c>
        <v>ÖDEMİŞ</v>
      </c>
      <c>
        <is>
          <t>AG Fideri</t>
        </is>
      </c>
      <c>
        <v>ÇOBANLAR SUBATAN TR-2 35-15-L00357_A_56407129_56407129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21.07.2023 22:05:03</t>
        </is>
      </c>
      <c>
        <is>
          <t>22.07.2023 03:29:49</t>
        </is>
      </c>
      <c>
        <v>5.412777777</v>
      </c>
      <c>
        <v>0</v>
      </c>
      <c>
        <v>7</v>
      </c>
      <c>
        <v>0</v>
      </c>
      <c>
        <v>4</v>
      </c>
      <c>
        <v>0</v>
      </c>
      <c>
        <v>4</v>
      </c>
      <c>
        <v>0</v>
      </c>
      <c>
        <v>0</v>
      </c>
      <c>
        <v>0</v>
      </c>
      <c>
        <v>8.846861216458993</v>
      </c>
      <c>
        <v>0</v>
      </c>
      <c>
        <v>40.96309111182572</v>
      </c>
      <c>
        <v>0</v>
      </c>
      <c>
        <v>0.6523647888954883</v>
      </c>
      <c>
        <v>0</v>
      </c>
      <c>
        <v>0</v>
      </c>
      <c>
        <v>50.4623171171802</v>
      </c>
    </row>
    <row>
      <c>
        <v>2616563</v>
      </c>
      <c>
        <v>1</v>
      </c>
      <c>
        <is>
          <t>İZMİR</t>
        </is>
      </c>
      <c>
        <v>TORBALI</v>
      </c>
      <c>
        <is>
          <t>Saha Dağıtım Kutusu (SDK)</t>
        </is>
      </c>
      <c>
        <v>TR-18 35-26-M00018_H H1_42555120</v>
      </c>
      <c>
        <v>AG Box / Sdk Giriş Sigorta Atığı</v>
      </c>
      <c>
        <v>Dağıtım-AG</v>
      </c>
      <c>
        <v>Uzun</v>
      </c>
      <c>
        <v>Şebeke işletmecisi</v>
      </c>
      <c>
        <v>Bildirimsiz</v>
      </c>
      <c>
        <is>
          <t>21.07.2023 15:05:46</t>
        </is>
      </c>
      <c>
        <is>
          <t>21.07.2023 15:48:35</t>
        </is>
      </c>
      <c>
        <v>0.713611111</v>
      </c>
      <c>
        <v>0</v>
      </c>
      <c>
        <v>28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4.204141982851363</v>
      </c>
      <c>
        <v>0</v>
      </c>
      <c>
        <v>0</v>
      </c>
      <c>
        <v>0</v>
      </c>
      <c>
        <v>2.4785567861290407</v>
      </c>
      <c>
        <v>0</v>
      </c>
      <c>
        <v>0</v>
      </c>
      <c>
        <v>6.682698768980403</v>
      </c>
    </row>
    <row>
      <c>
        <v>2615919</v>
      </c>
      <c>
        <v>1</v>
      </c>
      <c>
        <is>
          <t>İZMİR</t>
        </is>
      </c>
      <c>
        <v>TORBALI</v>
      </c>
      <c>
        <is>
          <t>KÖK</t>
        </is>
      </c>
      <c>
        <v>ÇAYBAŞI DM-1/19 35-26-M00182_ M12_2333048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21.07.2023 06:00:10</t>
        </is>
      </c>
      <c>
        <is>
          <t>21.07.2023 06:49:02</t>
        </is>
      </c>
      <c>
        <v>0.814444444</v>
      </c>
      <c>
        <v>0</v>
      </c>
      <c>
        <v>9</v>
      </c>
      <c>
        <v>36</v>
      </c>
      <c>
        <v>86</v>
      </c>
      <c>
        <v>14</v>
      </c>
      <c>
        <v>24</v>
      </c>
      <c>
        <v>5</v>
      </c>
      <c>
        <v>0</v>
      </c>
      <c>
        <v>0</v>
      </c>
      <c>
        <v>1.0354028515788174</v>
      </c>
      <c>
        <v>124.14649239109879</v>
      </c>
      <c>
        <v>316.1752060928162</v>
      </c>
      <c>
        <v>143.25225368447872</v>
      </c>
      <c>
        <v>41.678236236241865</v>
      </c>
      <c>
        <v>288.24621916928794</v>
      </c>
      <c>
        <v>0</v>
      </c>
      <c>
        <v>914.5338104255025</v>
      </c>
    </row>
    <row>
      <c>
        <v>2616297</v>
      </c>
      <c>
        <v>1</v>
      </c>
      <c>
        <is>
          <t>İZMİR</t>
        </is>
      </c>
      <c>
        <v>KARABAĞLAR</v>
      </c>
      <c>
        <is>
          <t>AG Fideri</t>
        </is>
      </c>
      <c>
        <v>M-2330 35-01-M02330_B_65503817_65503817</v>
      </c>
      <c>
        <v>AG Tel Kopuğu</v>
      </c>
      <c>
        <v>Dağıtım-AG</v>
      </c>
      <c>
        <v>Uzun</v>
      </c>
      <c>
        <v>Şebeke işletmecisi</v>
      </c>
      <c>
        <v>Bildirimsiz</v>
      </c>
      <c>
        <is>
          <t>21.07.2023 12:02:59</t>
        </is>
      </c>
      <c>
        <is>
          <t>21.07.2023 13:52:30</t>
        </is>
      </c>
      <c>
        <v>1.825277777</v>
      </c>
      <c>
        <v>0</v>
      </c>
      <c>
        <v>123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54.092846853166364</v>
      </c>
      <c>
        <v>0</v>
      </c>
      <c>
        <v>0</v>
      </c>
      <c>
        <v>0</v>
      </c>
      <c>
        <v>1.9362042907734303</v>
      </c>
      <c>
        <v>0</v>
      </c>
      <c>
        <v>0</v>
      </c>
      <c>
        <v>56.029051143939796</v>
      </c>
    </row>
    <row>
      <c>
        <v>2616606</v>
      </c>
      <c>
        <v>1</v>
      </c>
      <c>
        <is>
          <t>İZMİR</t>
        </is>
      </c>
      <c>
        <v>ÇİĞLİ</v>
      </c>
      <c>
        <is>
          <t>Saha Dağıtım Kutusu (SDK)</t>
        </is>
      </c>
      <c>
        <v>M-1994 35-09-M01994_B B01b_5967161</v>
      </c>
      <c>
        <v>AG Yeraltı Kablo Arızası</v>
      </c>
      <c>
        <v>Dağıtım-AG</v>
      </c>
      <c>
        <v>Uzun</v>
      </c>
      <c>
        <v>Şebeke işletmecisi</v>
      </c>
      <c>
        <v>Bildirimsiz</v>
      </c>
      <c>
        <is>
          <t>21.07.2023 15:34:21</t>
        </is>
      </c>
      <c>
        <is>
          <t>22.07.2023 00:25:45</t>
        </is>
      </c>
      <c>
        <v>8.856666666</v>
      </c>
      <c>
        <v>0</v>
      </c>
      <c>
        <v>102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190.48315577062058</v>
      </c>
      <c>
        <v>0</v>
      </c>
      <c>
        <v>0</v>
      </c>
      <c>
        <v>0</v>
      </c>
      <c>
        <v>31.361180037459995</v>
      </c>
      <c>
        <v>0</v>
      </c>
      <c>
        <v>0</v>
      </c>
      <c>
        <v>221.8443358080806</v>
      </c>
    </row>
    <row>
      <c>
        <v>2615942</v>
      </c>
      <c>
        <v>1</v>
      </c>
      <c>
        <is>
          <t>İZMİR</t>
        </is>
      </c>
      <c>
        <v>ÖDEMİŞ</v>
      </c>
      <c>
        <is>
          <t>Dağıtım Transformatörü</t>
        </is>
      </c>
      <c>
        <v>SEKİ KÖYÜ KÜSKÜT TR-5 35-15-L00139_35-15-L00139_2365071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21.07.2023 07:08:57</t>
        </is>
      </c>
      <c>
        <is>
          <t>21.07.2023 08:42:38</t>
        </is>
      </c>
      <c>
        <v>1.561388888</v>
      </c>
      <c>
        <v>0</v>
      </c>
      <c>
        <v>26</v>
      </c>
      <c>
        <v>0</v>
      </c>
      <c>
        <v>16</v>
      </c>
      <c>
        <v>0</v>
      </c>
      <c>
        <v>4</v>
      </c>
      <c>
        <v>0</v>
      </c>
      <c>
        <v>0</v>
      </c>
      <c>
        <v>0</v>
      </c>
      <c>
        <v>8.991281384360482</v>
      </c>
      <c>
        <v>0</v>
      </c>
      <c>
        <v>9.655677480903892</v>
      </c>
      <c>
        <v>0</v>
      </c>
      <c>
        <v>2.93934696297577</v>
      </c>
      <c>
        <v>0</v>
      </c>
      <c>
        <v>0</v>
      </c>
      <c>
        <v>21.586305828240143</v>
      </c>
    </row>
    <row>
      <c>
        <v>2616105</v>
      </c>
      <c>
        <v>1</v>
      </c>
      <c>
        <is>
          <t>İZMİR</t>
        </is>
      </c>
      <c>
        <v>SEFERİHİSAR</v>
      </c>
      <c>
        <is>
          <t>DM</t>
        </is>
      </c>
      <c>
        <v>SEFERİHİSAR İM 35-14-A00002_SIĞACIK L03_72378353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21.07.2023 09:51:22</t>
        </is>
      </c>
      <c>
        <is>
          <t>21.07.2023 09:55:22</t>
        </is>
      </c>
      <c>
        <v>0.066666666</v>
      </c>
      <c>
        <v>1</v>
      </c>
      <c>
        <v>2735</v>
      </c>
      <c>
        <v>0</v>
      </c>
      <c>
        <v>368</v>
      </c>
      <c>
        <v>11</v>
      </c>
      <c>
        <v>332</v>
      </c>
      <c>
        <v>1</v>
      </c>
      <c>
        <v>0</v>
      </c>
      <c>
        <v>0</v>
      </c>
      <c>
        <v>50.90444730347533</v>
      </c>
      <c>
        <v>0</v>
      </c>
      <c>
        <v>15.113793264305428</v>
      </c>
      <c>
        <v>40.86062148292245</v>
      </c>
      <c>
        <v>71.15057328242476</v>
      </c>
      <c>
        <v>0.05961841846954</v>
      </c>
      <c>
        <v>0</v>
      </c>
      <c>
        <v>178.08905375159753</v>
      </c>
    </row>
    <row>
      <c>
        <v>2616798</v>
      </c>
      <c>
        <v>1</v>
      </c>
      <c>
        <is>
          <t>İZMİR</t>
        </is>
      </c>
      <c>
        <v>MENEMEN</v>
      </c>
      <c>
        <is>
          <t>Kullanıcı Bağlantı Hattı</t>
        </is>
      </c>
      <c>
        <v>ULUKENT DM-3/7 35-28-M00062_957823426_957823426</v>
      </c>
      <c>
        <v>AG Box / Sdk Abone Çıkış Sigorta Atığı</v>
      </c>
      <c>
        <v>Dağıtım-AG</v>
      </c>
      <c>
        <v>Uzun</v>
      </c>
      <c>
        <v>Şebeke işletmecisi</v>
      </c>
      <c>
        <v>Bildirimsiz</v>
      </c>
      <c>
        <is>
          <t>21.07.2023 17:53:31</t>
        </is>
      </c>
      <c>
        <is>
          <t>21.07.2023 20:06:53</t>
        </is>
      </c>
      <c>
        <v>2.222777777</v>
      </c>
      <c>
        <v>0</v>
      </c>
      <c>
        <v>0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</row>
    <row>
      <c>
        <v>2616921</v>
      </c>
      <c>
        <v>1</v>
      </c>
      <c>
        <is>
          <t>İZMİR</t>
        </is>
      </c>
      <c>
        <v>ÖDEMİŞ</v>
      </c>
      <c>
        <is>
          <t>DM</t>
        </is>
      </c>
      <c>
        <v>BİRGİ DM 35-15-L01013_CEVİZALAN L05_67562276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21.07.2023 19:42:27</t>
        </is>
      </c>
      <c>
        <is>
          <t>21.07.2023 19:49:57</t>
        </is>
      </c>
      <c>
        <v>0.125</v>
      </c>
      <c>
        <v>0</v>
      </c>
      <c>
        <v>584</v>
      </c>
      <c>
        <v>2</v>
      </c>
      <c>
        <v>124</v>
      </c>
      <c>
        <v>6</v>
      </c>
      <c>
        <v>112</v>
      </c>
      <c>
        <v>1</v>
      </c>
      <c>
        <v>0</v>
      </c>
      <c>
        <v>0</v>
      </c>
      <c>
        <v>11.703126412530072</v>
      </c>
      <c>
        <v>4.773602119619776</v>
      </c>
      <c>
        <v>21.311893733383304</v>
      </c>
      <c>
        <v>2.3886724178537</v>
      </c>
      <c>
        <v>11.213625487476003</v>
      </c>
      <c>
        <v>0.43922652262981254</v>
      </c>
      <c>
        <v>0</v>
      </c>
      <c>
        <v>51.83014669349266</v>
      </c>
    </row>
    <row>
      <c>
        <v>2616838</v>
      </c>
      <c>
        <v>1</v>
      </c>
      <c>
        <is>
          <t>İZMİR</t>
        </is>
      </c>
      <c>
        <v>KİRAZ</v>
      </c>
      <c>
        <is>
          <t>AG Fideri</t>
        </is>
      </c>
      <c>
        <v>KİBAR KÖYÜ TR-2 35-31-L00313_47904653_56385038_56385038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21.07.2023 18:35:26</t>
        </is>
      </c>
      <c>
        <is>
          <t>21.07.2023 19:28:00</t>
        </is>
      </c>
      <c>
        <v>0.876111111</v>
      </c>
      <c>
        <v>0</v>
      </c>
      <c>
        <v>9</v>
      </c>
      <c>
        <v>0</v>
      </c>
      <c>
        <v>6</v>
      </c>
      <c>
        <v>0</v>
      </c>
      <c>
        <v>3</v>
      </c>
      <c>
        <v>0</v>
      </c>
      <c>
        <v>0</v>
      </c>
      <c>
        <v>0</v>
      </c>
      <c>
        <v>1.8078702328613172</v>
      </c>
      <c>
        <v>0</v>
      </c>
      <c>
        <v>7.23968430242469</v>
      </c>
      <c>
        <v>0</v>
      </c>
      <c>
        <v>3.0729483386195087</v>
      </c>
      <c>
        <v>0</v>
      </c>
      <c>
        <v>0</v>
      </c>
      <c>
        <v>12.120502873905515</v>
      </c>
    </row>
    <row>
      <c>
        <v>2616729</v>
      </c>
      <c>
        <v>1</v>
      </c>
      <c>
        <is>
          <t>İZMİR</t>
        </is>
      </c>
      <c>
        <v>SEFERİHİSAR</v>
      </c>
      <c>
        <is>
          <t>KÖK</t>
        </is>
      </c>
      <c>
        <v>PAYAMLI M-27 (SAKIZAĞACI KÖK) 35-25-M00188_M-26/M-28/DERYA SİTESİ M02_72070682</v>
      </c>
      <c>
        <v>Plansız Kesinti / Müdahale</v>
      </c>
      <c>
        <v>Dağıtım-OG</v>
      </c>
      <c>
        <v>Uzun</v>
      </c>
      <c>
        <v>Şebeke işletmecisi</v>
      </c>
      <c>
        <v>Bildirimsiz</v>
      </c>
      <c>
        <is>
          <t>21.07.2023 17:02:12</t>
        </is>
      </c>
      <c>
        <is>
          <t>21.07.2023 18:14:42</t>
        </is>
      </c>
      <c>
        <v>1.208333333</v>
      </c>
      <c>
        <v>0</v>
      </c>
      <c>
        <v>213</v>
      </c>
      <c>
        <v>0</v>
      </c>
      <c>
        <v>4</v>
      </c>
      <c>
        <v>0</v>
      </c>
      <c>
        <v>25</v>
      </c>
      <c>
        <v>0</v>
      </c>
      <c>
        <v>0</v>
      </c>
      <c>
        <v>0</v>
      </c>
      <c>
        <v>75.86977804766546</v>
      </c>
      <c>
        <v>0</v>
      </c>
      <c>
        <v>3.6414149547581043</v>
      </c>
      <c>
        <v>0</v>
      </c>
      <c>
        <v>44.544521874686</v>
      </c>
      <c>
        <v>0</v>
      </c>
      <c>
        <v>0</v>
      </c>
      <c>
        <v>124.05571487710957</v>
      </c>
    </row>
    <row>
      <c>
        <v>2616337</v>
      </c>
      <c>
        <v>1</v>
      </c>
      <c>
        <is>
          <t>İZMİR</t>
        </is>
      </c>
      <c>
        <v>KARABAĞLAR</v>
      </c>
      <c>
        <is>
          <t>Saha Dağıtım Kutusu (SDK)</t>
        </is>
      </c>
      <c>
        <v>M-3197 (YATIRIM REZERVE) 35-01-M03197_M k805/m1_5899468</v>
      </c>
      <c>
        <v>Şebeke Yenileme ve Kapasite Artışı Çalışması</v>
      </c>
      <c>
        <v>Dağıtım-AG</v>
      </c>
      <c>
        <v>Uzun</v>
      </c>
      <c>
        <v>Şebeke işletmecisi</v>
      </c>
      <c>
        <v>Bildirimli</v>
      </c>
      <c>
        <is>
          <t>21.07.2023 12:38:29</t>
        </is>
      </c>
      <c>
        <is>
          <t>21.07.2023 18:41:15</t>
        </is>
      </c>
      <c>
        <v>6.046111111</v>
      </c>
      <c>
        <v>0</v>
      </c>
      <c>
        <v>28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41.28337787506024</v>
      </c>
      <c>
        <v>0</v>
      </c>
      <c>
        <v>0</v>
      </c>
      <c>
        <v>0</v>
      </c>
      <c>
        <v>75.09977201006087</v>
      </c>
      <c>
        <v>0</v>
      </c>
      <c>
        <v>0</v>
      </c>
      <c>
        <v>116.38314988512111</v>
      </c>
    </row>
    <row>
      <c>
        <v>2616984</v>
      </c>
      <c>
        <v>1</v>
      </c>
      <c>
        <is>
          <t>İZMİR</t>
        </is>
      </c>
      <c>
        <v>MENEMEN</v>
      </c>
      <c>
        <is>
          <t>AG Fideri</t>
        </is>
      </c>
      <c>
        <v>KIRMAHALLE  TR-12 35-28-M00271_A_65513049_65513049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21.07.2023 20:31:00</t>
        </is>
      </c>
      <c>
        <is>
          <t>21.07.2023 21:00:18</t>
        </is>
      </c>
      <c>
        <v>0.488333333</v>
      </c>
      <c>
        <v>0</v>
      </c>
      <c>
        <v>1</v>
      </c>
      <c>
        <v>0</v>
      </c>
      <c>
        <v>15</v>
      </c>
      <c>
        <v>0</v>
      </c>
      <c>
        <v>0</v>
      </c>
      <c>
        <v>0</v>
      </c>
      <c>
        <v>0</v>
      </c>
      <c>
        <v>0</v>
      </c>
      <c>
        <v>0.11858800572666667</v>
      </c>
      <c>
        <v>0</v>
      </c>
      <c>
        <v>9.681530232463146</v>
      </c>
      <c>
        <v>0</v>
      </c>
      <c>
        <v>0</v>
      </c>
      <c>
        <v>0</v>
      </c>
      <c>
        <v>0</v>
      </c>
      <c>
        <v>9.800118238189812</v>
      </c>
    </row>
    <row>
      <c>
        <v>2616168</v>
      </c>
      <c>
        <v>1</v>
      </c>
      <c>
        <is>
          <t>İZMİR</t>
        </is>
      </c>
      <c>
        <v>KARABURUN</v>
      </c>
      <c>
        <is>
          <t>AG Fideri</t>
        </is>
      </c>
      <c>
        <v>KARABURUN TR-15 35-21-L00013_A_91320480_91320480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21.07.2023 10:22:11</t>
        </is>
      </c>
      <c>
        <is>
          <t>21.07.2023 13:29:29</t>
        </is>
      </c>
      <c>
        <v>3.121666666</v>
      </c>
      <c>
        <v>0</v>
      </c>
      <c>
        <v>33</v>
      </c>
      <c>
        <v>0</v>
      </c>
      <c>
        <v>1</v>
      </c>
      <c>
        <v>0</v>
      </c>
      <c>
        <v>38</v>
      </c>
      <c>
        <v>0</v>
      </c>
      <c>
        <v>1</v>
      </c>
      <c>
        <v>0</v>
      </c>
      <c>
        <v>22.236154827774534</v>
      </c>
      <c>
        <v>0</v>
      </c>
      <c>
        <v>0.044513016420465554</v>
      </c>
      <c>
        <v>0</v>
      </c>
      <c>
        <v>265.7783458745628</v>
      </c>
      <c>
        <v>0</v>
      </c>
      <c>
        <v>73.7274083567013</v>
      </c>
      <c>
        <v>361.7864220754591</v>
      </c>
    </row>
    <row>
      <c>
        <v>2616523</v>
      </c>
      <c>
        <v>1</v>
      </c>
      <c>
        <is>
          <t>İZMİR</t>
        </is>
      </c>
      <c>
        <v>KONAK</v>
      </c>
      <c>
        <is>
          <t>DM</t>
        </is>
      </c>
      <c>
        <v>EŞREFPAŞA İM 35-01-A00002_FIRAT K24_2045387</v>
      </c>
      <c>
        <v>Üçüncü Şahısların Vermiş Olduğu Hasarlar</v>
      </c>
      <c>
        <v>Dağıtım-OG</v>
      </c>
      <c>
        <v>Uzun</v>
      </c>
      <c>
        <v>Dışsal</v>
      </c>
      <c>
        <v>Bildirimsiz</v>
      </c>
      <c>
        <is>
          <t>21.07.2023 14:33:27</t>
        </is>
      </c>
      <c>
        <is>
          <t>21.07.2023 15:06:39</t>
        </is>
      </c>
      <c>
        <v>0.553333333</v>
      </c>
      <c>
        <v>0</v>
      </c>
      <c>
        <v>949</v>
      </c>
      <c>
        <v>0</v>
      </c>
      <c>
        <v>0</v>
      </c>
      <c>
        <v>1</v>
      </c>
      <c>
        <v>1745</v>
      </c>
      <c>
        <v>1</v>
      </c>
      <c>
        <v>35</v>
      </c>
      <c>
        <v>0</v>
      </c>
      <c>
        <v>139.82569643932035</v>
      </c>
      <c>
        <v>0</v>
      </c>
      <c>
        <v>0</v>
      </c>
      <c>
        <v>0</v>
      </c>
      <c>
        <v>1393.5136281771122</v>
      </c>
      <c>
        <v>35.10807217429926</v>
      </c>
      <c>
        <v>431.39640049476895</v>
      </c>
      <c>
        <v>1999.8437972855008</v>
      </c>
    </row>
    <row>
      <c>
        <v>2617187</v>
      </c>
      <c>
        <v>1</v>
      </c>
      <c>
        <is>
          <t>İZMİR</t>
        </is>
      </c>
      <c>
        <v>BUCA</v>
      </c>
      <c>
        <is>
          <t>AG Fideri</t>
        </is>
      </c>
      <c>
        <v>M-991 35-03-M00991_G_56368815_56368815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21.07.2023 22:50:52</t>
        </is>
      </c>
      <c>
        <is>
          <t>22.07.2023 04:29:28</t>
        </is>
      </c>
      <c>
        <v>5.643333333</v>
      </c>
      <c>
        <v>0</v>
      </c>
      <c>
        <v>334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412.43420331406486</v>
      </c>
      <c>
        <v>0</v>
      </c>
      <c>
        <v>0</v>
      </c>
      <c>
        <v>0</v>
      </c>
      <c>
        <v>0.346699745467062</v>
      </c>
      <c>
        <v>0</v>
      </c>
      <c>
        <v>0</v>
      </c>
      <c>
        <v>412.7809030595319</v>
      </c>
    </row>
    <row>
      <c>
        <v>2617021</v>
      </c>
      <c>
        <v>1</v>
      </c>
      <c>
        <is>
          <t>İZMİR</t>
        </is>
      </c>
      <c>
        <v>KİRAZ</v>
      </c>
      <c>
        <is>
          <t>AG Fideri</t>
        </is>
      </c>
      <c>
        <v>YENİKÖY İSMAİL AFACAN SULAMA GRUBU 35-31-L00185_A_91212290_91212290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21.07.2023 21:11:17</t>
        </is>
      </c>
      <c>
        <is>
          <t>21.07.2023 22:41:40</t>
        </is>
      </c>
      <c>
        <v>1.506388888</v>
      </c>
      <c>
        <v>0</v>
      </c>
      <c>
        <v>0</v>
      </c>
      <c>
        <v>0</v>
      </c>
      <c>
        <v>7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90.34564609588536</v>
      </c>
      <c>
        <v>0</v>
      </c>
      <c>
        <v>0</v>
      </c>
      <c>
        <v>0</v>
      </c>
      <c>
        <v>0</v>
      </c>
      <c>
        <v>90.34564609588536</v>
      </c>
    </row>
    <row>
      <c>
        <v>2616546</v>
      </c>
      <c>
        <v>1</v>
      </c>
      <c>
        <is>
          <t>MANİSA</t>
        </is>
      </c>
      <c>
        <v>YUNUSEMRE</v>
      </c>
      <c>
        <is>
          <t>Dağıtım Transformatörü</t>
        </is>
      </c>
      <c>
        <v>DM-16/14 45-71-M00621_45-71-M00621_2371892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21.07.2023 14:50:09</t>
        </is>
      </c>
      <c>
        <is>
          <t>21.07.2023 17:03:59</t>
        </is>
      </c>
      <c>
        <v>2.230555555</v>
      </c>
      <c>
        <v>0</v>
      </c>
      <c>
        <v>0</v>
      </c>
      <c>
        <v>0</v>
      </c>
      <c>
        <v>0</v>
      </c>
      <c>
        <v>0</v>
      </c>
      <c>
        <v>148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281.4182583066555</v>
      </c>
      <c>
        <v>0</v>
      </c>
      <c>
        <v>379.818820701935</v>
      </c>
      <c>
        <v>661.2370790085905</v>
      </c>
    </row>
    <row>
      <c>
        <v>2616901</v>
      </c>
      <c>
        <v>1</v>
      </c>
      <c>
        <is>
          <t>MANİSA</t>
        </is>
      </c>
      <c>
        <v>GÖRDES</v>
      </c>
      <c>
        <is>
          <t>OG Fideri</t>
        </is>
      </c>
      <c>
        <v>YEŞİLYURT TR-1 45-75-M00357_ H_48482924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21.07.2023 19:12:36</t>
        </is>
      </c>
      <c>
        <is>
          <t>21.07.2023 20:51:19</t>
        </is>
      </c>
      <c>
        <v>1.645277777</v>
      </c>
      <c>
        <v>0</v>
      </c>
      <c>
        <v>32</v>
      </c>
      <c>
        <v>0</v>
      </c>
      <c>
        <v>5</v>
      </c>
      <c>
        <v>0</v>
      </c>
      <c>
        <v>3</v>
      </c>
      <c>
        <v>0</v>
      </c>
      <c>
        <v>0</v>
      </c>
      <c>
        <v>0</v>
      </c>
      <c>
        <v>5.287831140102572</v>
      </c>
      <c>
        <v>0</v>
      </c>
      <c>
        <v>14.051275500600642</v>
      </c>
      <c>
        <v>0</v>
      </c>
      <c>
        <v>3.304724403776207</v>
      </c>
      <c>
        <v>0</v>
      </c>
      <c>
        <v>0</v>
      </c>
      <c>
        <v>22.64383104447942</v>
      </c>
    </row>
    <row>
      <c>
        <v>2616005</v>
      </c>
      <c>
        <v>1</v>
      </c>
      <c>
        <is>
          <t>MANİSA</t>
        </is>
      </c>
      <c>
        <v>SALİHLİ</v>
      </c>
      <c>
        <is>
          <t>KÖK</t>
        </is>
      </c>
      <c>
        <v>TAYTAN OFİS KÖK 45-78-M00314_YENİ KABAZLI M016_60669735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21.07.2023 08:45:10</t>
        </is>
      </c>
      <c>
        <is>
          <t>21.07.2023 09:20:47</t>
        </is>
      </c>
      <c>
        <v>0.593611111</v>
      </c>
      <c>
        <v>13</v>
      </c>
      <c>
        <v>3113</v>
      </c>
      <c>
        <v>83</v>
      </c>
      <c>
        <v>156</v>
      </c>
      <c>
        <v>7</v>
      </c>
      <c>
        <v>227</v>
      </c>
      <c>
        <v>0</v>
      </c>
      <c>
        <v>0</v>
      </c>
      <c>
        <v>2.8393301169611695</v>
      </c>
      <c>
        <v>284.53772602141044</v>
      </c>
      <c>
        <v>383.42344607110505</v>
      </c>
      <c>
        <v>332.7621302470483</v>
      </c>
      <c>
        <v>33.59507580791961</v>
      </c>
      <c>
        <v>68.8655325184832</v>
      </c>
      <c>
        <v>0</v>
      </c>
      <c>
        <v>0</v>
      </c>
      <c>
        <v>1106.0232407829278</v>
      </c>
    </row>
    <row>
      <c>
        <v>2616503</v>
      </c>
      <c>
        <v>1</v>
      </c>
      <c>
        <is>
          <t>MANİSA</t>
        </is>
      </c>
      <c>
        <v>TURGUTLU</v>
      </c>
      <c>
        <is>
          <t>AG Fideri</t>
        </is>
      </c>
      <c>
        <v>TR-2/78 45-83-L00078__72372959_72372959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21.07.2023 14:19:00</t>
        </is>
      </c>
      <c>
        <is>
          <t>21.07.2023 17:05:12</t>
        </is>
      </c>
      <c>
        <v>2.77</v>
      </c>
      <c>
        <v>0</v>
      </c>
      <c>
        <v>17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13.291962967626889</v>
      </c>
      <c>
        <v>0</v>
      </c>
      <c>
        <v>0</v>
      </c>
      <c>
        <v>0</v>
      </c>
      <c>
        <v>3.5523089613914283</v>
      </c>
      <c>
        <v>0</v>
      </c>
      <c>
        <v>0</v>
      </c>
      <c>
        <v>16.844271929018316</v>
      </c>
    </row>
    <row>
      <c>
        <v>2616646</v>
      </c>
      <c>
        <v>1</v>
      </c>
      <c>
        <is>
          <t>İZMİR</t>
        </is>
      </c>
      <c>
        <v>BAYRAKLI</v>
      </c>
      <c>
        <is>
          <t>AG Fideri</t>
        </is>
      </c>
      <c>
        <v>K-4493 35-02-K04493_A_91355788_91355788</v>
      </c>
      <c>
        <v>AG Yeraltı Kablo Arızası</v>
      </c>
      <c>
        <v>Dağıtım-AG</v>
      </c>
      <c>
        <v>Uzun</v>
      </c>
      <c>
        <v>Şebeke işletmecisi</v>
      </c>
      <c>
        <v>Bildirimsiz</v>
      </c>
      <c>
        <is>
          <t>21.07.2023 14:00:10</t>
        </is>
      </c>
      <c>
        <is>
          <t>21.07.2023 18:48:55</t>
        </is>
      </c>
      <c>
        <v>4.8125</v>
      </c>
      <c>
        <v>0</v>
      </c>
      <c>
        <v>132</v>
      </c>
      <c>
        <v>0</v>
      </c>
      <c>
        <v>0</v>
      </c>
      <c>
        <v>0</v>
      </c>
      <c>
        <v>6</v>
      </c>
      <c>
        <v>0</v>
      </c>
      <c>
        <v>0</v>
      </c>
      <c>
        <v>0</v>
      </c>
      <c>
        <v>192.94122397497728</v>
      </c>
      <c>
        <v>0</v>
      </c>
      <c>
        <v>0</v>
      </c>
      <c>
        <v>0</v>
      </c>
      <c>
        <v>18.58503532420698</v>
      </c>
      <c>
        <v>0</v>
      </c>
      <c>
        <v>0</v>
      </c>
      <c>
        <v>211.52625929918426</v>
      </c>
    </row>
    <row>
      <c>
        <v>2615862</v>
      </c>
      <c>
        <v>1</v>
      </c>
      <c>
        <is>
          <t>İZMİR</t>
        </is>
      </c>
      <c>
        <v>KARŞIYAKA</v>
      </c>
      <c>
        <is>
          <t>AG Fideri</t>
        </is>
      </c>
      <c>
        <v>K-3214 35-04-K03214_E_56372296_56372296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21.07.2023 00:43:51</t>
        </is>
      </c>
      <c>
        <is>
          <t>21.07.2023 02:16:03</t>
        </is>
      </c>
      <c>
        <v>1.536666666</v>
      </c>
      <c>
        <v>0</v>
      </c>
      <c>
        <v>320</v>
      </c>
      <c>
        <v>0</v>
      </c>
      <c>
        <v>0</v>
      </c>
      <c>
        <v>0</v>
      </c>
      <c>
        <v>8</v>
      </c>
      <c>
        <v>0</v>
      </c>
      <c>
        <v>0</v>
      </c>
      <c>
        <v>0</v>
      </c>
      <c>
        <v>122.31326957559746</v>
      </c>
      <c>
        <v>0</v>
      </c>
      <c>
        <v>0</v>
      </c>
      <c>
        <v>0</v>
      </c>
      <c>
        <v>19.27235837580902</v>
      </c>
      <c>
        <v>0</v>
      </c>
      <c>
        <v>0</v>
      </c>
      <c>
        <v>141.58562795140648</v>
      </c>
    </row>
    <row>
      <c>
        <v>2615925</v>
      </c>
      <c>
        <v>1</v>
      </c>
      <c>
        <is>
          <t>İZMİR</t>
        </is>
      </c>
      <c>
        <v>BORNOVA</v>
      </c>
      <c>
        <is>
          <t>OG Fideri</t>
        </is>
      </c>
      <c>
        <v>M-13 35-02-M00013_M-320 M07_2064788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21.07.2023 06:14:18</t>
        </is>
      </c>
      <c>
        <is>
          <t>21.07.2023 06:18:14</t>
        </is>
      </c>
      <c>
        <v>0.065555555</v>
      </c>
      <c>
        <v>1</v>
      </c>
      <c>
        <v>2713</v>
      </c>
      <c>
        <v>0</v>
      </c>
      <c>
        <v>40</v>
      </c>
      <c>
        <v>28</v>
      </c>
      <c>
        <v>654</v>
      </c>
      <c>
        <v>14</v>
      </c>
      <c>
        <v>19</v>
      </c>
      <c>
        <v>0.28592738808400203</v>
      </c>
      <c>
        <v>36.7149883399483</v>
      </c>
      <c>
        <v>0</v>
      </c>
      <c>
        <v>2.009378216424382</v>
      </c>
      <c>
        <v>7.324507185802239</v>
      </c>
      <c>
        <v>40.64412356593398</v>
      </c>
      <c>
        <v>19.258051877626148</v>
      </c>
      <c>
        <v>16.491709079463874</v>
      </c>
      <c>
        <v>122.72868565328292</v>
      </c>
    </row>
    <row>
      <c>
        <v>2616068</v>
      </c>
      <c>
        <v>1</v>
      </c>
      <c>
        <is>
          <t>İZMİR</t>
        </is>
      </c>
      <c>
        <v>URLA</v>
      </c>
      <c>
        <is>
          <t>OG Fideri</t>
        </is>
      </c>
      <c>
        <v>TR-81 35-19-L00081_TR-147 L02_72133518</v>
      </c>
      <c>
        <v>Şebeke Yenileme ve Kapasite Artışı Çalışması</v>
      </c>
      <c>
        <v>Dağıtım-OG</v>
      </c>
      <c>
        <v>Uzun</v>
      </c>
      <c>
        <v>Şebeke işletmecisi</v>
      </c>
      <c>
        <v>Bildirimli</v>
      </c>
      <c>
        <is>
          <t>21.07.2023 09:24:13</t>
        </is>
      </c>
      <c>
        <is>
          <t>21.07.2023 16:26:45</t>
        </is>
      </c>
      <c>
        <v>7.042222222</v>
      </c>
      <c>
        <v>6</v>
      </c>
      <c>
        <v>2250</v>
      </c>
      <c>
        <v>0</v>
      </c>
      <c>
        <v>61</v>
      </c>
      <c>
        <v>2</v>
      </c>
      <c>
        <v>192</v>
      </c>
      <c>
        <v>0</v>
      </c>
      <c>
        <v>2</v>
      </c>
      <c>
        <v>342.38960008944684</v>
      </c>
      <c>
        <v>5375.1148573175</v>
      </c>
      <c>
        <v>0</v>
      </c>
      <c>
        <v>268.6527865085199</v>
      </c>
      <c>
        <v>329.81808083034645</v>
      </c>
      <c>
        <v>2147.4420666428464</v>
      </c>
      <c>
        <v>0</v>
      </c>
      <c>
        <v>121.77741443571766</v>
      </c>
      <c>
        <v>8585.194805824376</v>
      </c>
    </row>
    <row>
      <c>
        <v>2616566</v>
      </c>
      <c>
        <v>1</v>
      </c>
      <c>
        <is>
          <t>İZMİR</t>
        </is>
      </c>
      <c>
        <v>MENEMEN</v>
      </c>
      <c>
        <is>
          <t>Dağıtım Transformatörü</t>
        </is>
      </c>
      <c>
        <v>ASARLIK TR-11 35-28-L00129_35-28-L00129_2377225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21.07.2023 15:07:32</t>
        </is>
      </c>
      <c>
        <is>
          <t>21.07.2023 17:04:51</t>
        </is>
      </c>
      <c>
        <v>1.955277777</v>
      </c>
      <c>
        <v>0</v>
      </c>
      <c>
        <v>160</v>
      </c>
      <c>
        <v>0</v>
      </c>
      <c>
        <v>0</v>
      </c>
      <c>
        <v>0</v>
      </c>
      <c>
        <v>11</v>
      </c>
      <c>
        <v>0</v>
      </c>
      <c>
        <v>0</v>
      </c>
      <c>
        <v>0</v>
      </c>
      <c>
        <v>70.74695883898849</v>
      </c>
      <c>
        <v>0</v>
      </c>
      <c>
        <v>0</v>
      </c>
      <c>
        <v>0</v>
      </c>
      <c>
        <v>28.617659900717495</v>
      </c>
      <c>
        <v>0</v>
      </c>
      <c>
        <v>0</v>
      </c>
      <c>
        <v>99.36461873970599</v>
      </c>
    </row>
    <row>
      <c>
        <v>2616826</v>
      </c>
      <c>
        <v>2</v>
      </c>
      <c>
        <is>
          <t>MANİSA</t>
        </is>
      </c>
      <c>
        <v>KULA</v>
      </c>
      <c>
        <is>
          <t>OG Fideri</t>
        </is>
      </c>
      <c>
        <v>BAŞIBÜYÜK KÖK 45-77-L00158_HatBaşıAyırıcı_66750871 L04_66750871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21.07.2023 20:27:11</t>
        </is>
      </c>
      <c>
        <is>
          <t>21.07.2023 22:01:24</t>
        </is>
      </c>
      <c>
        <v>1.570277777</v>
      </c>
      <c>
        <v>1</v>
      </c>
      <c>
        <v>55</v>
      </c>
      <c>
        <v>0</v>
      </c>
      <c>
        <v>0</v>
      </c>
      <c>
        <v>0</v>
      </c>
      <c>
        <v>2</v>
      </c>
      <c>
        <v>0</v>
      </c>
      <c>
        <v>0</v>
      </c>
      <c>
        <v>0.4341064825088889</v>
      </c>
      <c>
        <v>10.433303165969582</v>
      </c>
      <c>
        <v>0</v>
      </c>
      <c>
        <v>0</v>
      </c>
      <c>
        <v>0</v>
      </c>
      <c>
        <v>2.547576323627222</v>
      </c>
      <c>
        <v>0</v>
      </c>
      <c>
        <v>0</v>
      </c>
      <c>
        <v>13.414985972105693</v>
      </c>
    </row>
    <row>
      <c>
        <v>2616901</v>
      </c>
      <c>
        <v>2</v>
      </c>
      <c>
        <is>
          <t>MANİSA</t>
        </is>
      </c>
      <c>
        <v>GÖRDES</v>
      </c>
      <c>
        <is>
          <t>OG Fideri</t>
        </is>
      </c>
      <c>
        <v>GÖRDES DM 45-75-M00050_HatBaşıAyırıcı_53135562 M09_53135562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21.07.2023 20:51:19</t>
        </is>
      </c>
      <c>
        <is>
          <t>21.07.2023 21:14:26</t>
        </is>
      </c>
      <c>
        <v>0.385277777</v>
      </c>
      <c>
        <v>0</v>
      </c>
      <c>
        <v>22</v>
      </c>
      <c>
        <v>2</v>
      </c>
      <c>
        <v>14</v>
      </c>
      <c>
        <v>0</v>
      </c>
      <c>
        <v>2</v>
      </c>
      <c>
        <v>0</v>
      </c>
      <c>
        <v>0</v>
      </c>
      <c>
        <v>0</v>
      </c>
      <c>
        <v>0.9029725424016207</v>
      </c>
      <c>
        <v>11.819105517893195</v>
      </c>
      <c>
        <v>3.434168445885069</v>
      </c>
      <c>
        <v>0</v>
      </c>
      <c>
        <v>0.03312109779576153</v>
      </c>
      <c>
        <v>0</v>
      </c>
      <c>
        <v>0</v>
      </c>
      <c>
        <v>16.189367603975644</v>
      </c>
    </row>
    <row>
      <c>
        <v>2617256</v>
      </c>
      <c>
        <v>1</v>
      </c>
      <c>
        <is>
          <t>İZMİR</t>
        </is>
      </c>
      <c>
        <v>KARŞIYAKA</v>
      </c>
      <c>
        <is>
          <t>AG Fideri</t>
        </is>
      </c>
      <c>
        <v>K-3036 35-04-K03036_B_56356912_56356912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21.07.2023 23:49:26</t>
        </is>
      </c>
      <c>
        <is>
          <t>22.07.2023 02:00:39</t>
        </is>
      </c>
      <c>
        <v>2.186944444</v>
      </c>
      <c>
        <v>0</v>
      </c>
      <c>
        <v>238</v>
      </c>
      <c>
        <v>0</v>
      </c>
      <c>
        <v>0</v>
      </c>
      <c>
        <v>0</v>
      </c>
      <c>
        <v>34</v>
      </c>
      <c>
        <v>0</v>
      </c>
      <c>
        <v>0</v>
      </c>
      <c>
        <v>0</v>
      </c>
      <c>
        <v>144.6589343749768</v>
      </c>
      <c>
        <v>0</v>
      </c>
      <c>
        <v>0</v>
      </c>
      <c>
        <v>0</v>
      </c>
      <c>
        <v>68.89027473883773</v>
      </c>
      <c>
        <v>0</v>
      </c>
      <c>
        <v>0</v>
      </c>
      <c>
        <v>213.54920911381453</v>
      </c>
    </row>
    <row>
      <c>
        <v>2617150</v>
      </c>
      <c>
        <v>1</v>
      </c>
      <c>
        <is>
          <t>İZMİR</t>
        </is>
      </c>
      <c>
        <v>KARŞIYAKA</v>
      </c>
      <c>
        <is>
          <t>Saha Dağıtım Kutusu (SDK)</t>
        </is>
      </c>
      <c>
        <v>K-4521 35-04-K04521_C C1_5812720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21.07.2023 22:24:25</t>
        </is>
      </c>
      <c>
        <is>
          <t>22.07.2023 02:55:46</t>
        </is>
      </c>
      <c>
        <v>4.5225</v>
      </c>
      <c>
        <v>0</v>
      </c>
      <c>
        <v>28</v>
      </c>
      <c>
        <v>0</v>
      </c>
      <c>
        <v>0</v>
      </c>
      <c>
        <v>0</v>
      </c>
      <c>
        <v>10</v>
      </c>
      <c>
        <v>0</v>
      </c>
      <c>
        <v>0</v>
      </c>
      <c>
        <v>0</v>
      </c>
      <c>
        <v>35.384421649241794</v>
      </c>
      <c>
        <v>0</v>
      </c>
      <c>
        <v>0</v>
      </c>
      <c>
        <v>0</v>
      </c>
      <c>
        <v>17.096566842212454</v>
      </c>
      <c>
        <v>0</v>
      </c>
      <c>
        <v>0</v>
      </c>
      <c>
        <v>52.48098849145425</v>
      </c>
    </row>
    <row>
      <c>
        <v>2616858</v>
      </c>
      <c>
        <v>1</v>
      </c>
      <c>
        <is>
          <t>MANİSA</t>
        </is>
      </c>
      <c>
        <v>ŞEHZADELER</v>
      </c>
      <c>
        <is>
          <t>Dağıtım Transformatörü</t>
        </is>
      </c>
      <c>
        <v>YEŞİLKÖY TR-1 45-71-M01821_45-71-M01821_2355640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21.07.2023 18:57:29</t>
        </is>
      </c>
      <c>
        <is>
          <t>21.07.2023 21:40:36</t>
        </is>
      </c>
      <c>
        <v>2.718611111</v>
      </c>
      <c>
        <v>0</v>
      </c>
      <c>
        <v>213</v>
      </c>
      <c>
        <v>0</v>
      </c>
      <c>
        <v>10</v>
      </c>
      <c>
        <v>0</v>
      </c>
      <c>
        <v>19</v>
      </c>
      <c>
        <v>0</v>
      </c>
      <c>
        <v>0</v>
      </c>
      <c>
        <v>0</v>
      </c>
      <c>
        <v>170.02599002667725</v>
      </c>
      <c>
        <v>0</v>
      </c>
      <c>
        <v>58.021893058616016</v>
      </c>
      <c>
        <v>0</v>
      </c>
      <c>
        <v>54.3794312199973</v>
      </c>
      <c>
        <v>0</v>
      </c>
      <c>
        <v>0</v>
      </c>
      <c>
        <v>282.42731430529057</v>
      </c>
    </row>
    <row>
      <c>
        <v>2616317</v>
      </c>
      <c>
        <v>1</v>
      </c>
      <c>
        <is>
          <t>İZMİR</t>
        </is>
      </c>
      <c>
        <v>GÜZELBAHÇE</v>
      </c>
      <c>
        <is>
          <t>AG Fideri</t>
        </is>
      </c>
      <c>
        <v>K-1906 35-10-K01906__72538689_72538689</v>
      </c>
      <c>
        <v>Yangın</v>
      </c>
      <c>
        <v>Dağıtım-AG</v>
      </c>
      <c>
        <v>Uzun</v>
      </c>
      <c>
        <v>Güvenlik</v>
      </c>
      <c>
        <v>Bildirimsiz</v>
      </c>
      <c>
        <is>
          <t>21.07.2023 12:18:12</t>
        </is>
      </c>
      <c>
        <is>
          <t>21.07.2023 14:56:51</t>
        </is>
      </c>
      <c>
        <v>2.644166666</v>
      </c>
      <c>
        <v>0</v>
      </c>
      <c>
        <v>28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32.06102345138618</v>
      </c>
      <c>
        <v>0</v>
      </c>
      <c>
        <v>0.5142095568522914</v>
      </c>
      <c>
        <v>0</v>
      </c>
      <c>
        <v>0</v>
      </c>
      <c>
        <v>0</v>
      </c>
      <c>
        <v>0</v>
      </c>
      <c>
        <v>32.57523300823847</v>
      </c>
    </row>
    <row>
      <c>
        <v>2616346</v>
      </c>
      <c>
        <v>1</v>
      </c>
      <c>
        <is>
          <t>İZMİR</t>
        </is>
      </c>
      <c>
        <v>GÜZELBAHÇE</v>
      </c>
      <c>
        <is>
          <t>Kullanıcı Bağlantı Hattı</t>
        </is>
      </c>
      <c>
        <v>K-4420 35-10-K04420_915069615_915069615</v>
      </c>
      <c>
        <v>AG Box / Sdk Abone Çıkış Sigorta Atığı</v>
      </c>
      <c>
        <v>Dağıtım-AG</v>
      </c>
      <c>
        <v>Uzun</v>
      </c>
      <c>
        <v>Şebeke işletmecisi</v>
      </c>
      <c>
        <v>Bildirimsiz</v>
      </c>
      <c>
        <is>
          <t>21.07.2023 12:48:57</t>
        </is>
      </c>
      <c>
        <is>
          <t>21.07.2023 19:03:59</t>
        </is>
      </c>
      <c>
        <v>6.250555555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3.284073209168668</v>
      </c>
      <c>
        <v>0</v>
      </c>
      <c>
        <v>0</v>
      </c>
      <c>
        <v>0</v>
      </c>
      <c>
        <v>0</v>
      </c>
      <c>
        <v>0</v>
      </c>
      <c>
        <v>0</v>
      </c>
      <c>
        <v>3.284073209168668</v>
      </c>
    </row>
    <row>
      <c>
        <v>2615968</v>
      </c>
      <c>
        <v>1</v>
      </c>
      <c>
        <is>
          <t>MANİSA</t>
        </is>
      </c>
      <c>
        <v>DEMİRCİ</v>
      </c>
      <c>
        <is>
          <t>KÖK</t>
        </is>
      </c>
      <c>
        <v>KILAVUZLAR KÖK 45-74-M00198_KILAVUZLAR M03_72237254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21.07.2023 08:08:20</t>
        </is>
      </c>
      <c>
        <is>
          <t>21.07.2023 08:45:26</t>
        </is>
      </c>
      <c>
        <v>0.618333333</v>
      </c>
      <c>
        <v>0</v>
      </c>
      <c>
        <v>927</v>
      </c>
      <c>
        <v>0</v>
      </c>
      <c>
        <v>65</v>
      </c>
      <c>
        <v>2</v>
      </c>
      <c>
        <v>101</v>
      </c>
      <c>
        <v>0</v>
      </c>
      <c>
        <v>0</v>
      </c>
      <c>
        <v>0</v>
      </c>
      <c>
        <v>59.36926954025964</v>
      </c>
      <c>
        <v>0</v>
      </c>
      <c>
        <v>4.128630348324984</v>
      </c>
      <c>
        <v>2.157322065406667</v>
      </c>
      <c>
        <v>21.91656998670498</v>
      </c>
      <c>
        <v>0</v>
      </c>
      <c>
        <v>0</v>
      </c>
      <c>
        <v>87.57179194069627</v>
      </c>
    </row>
    <row>
      <c>
        <v>2616323</v>
      </c>
      <c>
        <v>1</v>
      </c>
      <c>
        <is>
          <t>İZMİR</t>
        </is>
      </c>
      <c>
        <v>ÇEŞME</v>
      </c>
      <c>
        <is>
          <t>DM</t>
        </is>
      </c>
      <c>
        <v>L-401 ALTINYUNUS DM 35-18-L00401_KUPLAJ L16_2092225</v>
      </c>
      <c>
        <v>Manevra</v>
      </c>
      <c>
        <v>Dağıtım-OG</v>
      </c>
      <c>
        <v>Uzun</v>
      </c>
      <c>
        <v>Şebeke işletmecisi</v>
      </c>
      <c>
        <v>Bildirimli</v>
      </c>
      <c>
        <is>
          <t>21.07.2023 12:24:15</t>
        </is>
      </c>
      <c>
        <is>
          <t>21.07.2023 12:50:39</t>
        </is>
      </c>
      <c>
        <v>0.44</v>
      </c>
      <c>
        <v>6</v>
      </c>
      <c>
        <v>2999</v>
      </c>
      <c>
        <v>6</v>
      </c>
      <c>
        <v>55</v>
      </c>
      <c>
        <v>16</v>
      </c>
      <c>
        <v>387</v>
      </c>
      <c>
        <v>0</v>
      </c>
      <c>
        <v>1</v>
      </c>
      <c>
        <v>17.05656610653358</v>
      </c>
      <c>
        <v>537.1946516262245</v>
      </c>
      <c>
        <v>9.5304956762268</v>
      </c>
      <c>
        <v>13.061769313621161</v>
      </c>
      <c>
        <v>99.87668885598167</v>
      </c>
      <c>
        <v>601.1769592453343</v>
      </c>
      <c>
        <v>0</v>
      </c>
      <c>
        <v>2.663485472599776</v>
      </c>
      <c>
        <v>1280.5606162965219</v>
      </c>
    </row>
    <row>
      <c>
        <v>2615991</v>
      </c>
      <c>
        <v>1</v>
      </c>
      <c>
        <is>
          <t>İZMİR</t>
        </is>
      </c>
      <c>
        <v>BALÇOVA</v>
      </c>
      <c>
        <is>
          <t>OG Fideri</t>
        </is>
      </c>
      <c>
        <v>K-806 35-07-K00806_K-1737 K02_48417724</v>
      </c>
      <c>
        <v>Plansız Kesinti / Müdahale</v>
      </c>
      <c>
        <v>Dağıtım-OG</v>
      </c>
      <c>
        <v>Uzun</v>
      </c>
      <c>
        <v>Şebeke işletmecisi</v>
      </c>
      <c>
        <v>Bildirimsiz</v>
      </c>
      <c>
        <is>
          <t>21.07.2023 08:26:03</t>
        </is>
      </c>
      <c>
        <is>
          <t>21.07.2023 08:37:30</t>
        </is>
      </c>
      <c>
        <v>0.190833333</v>
      </c>
      <c>
        <v>0</v>
      </c>
      <c>
        <v>1114</v>
      </c>
      <c>
        <v>0</v>
      </c>
      <c>
        <v>0</v>
      </c>
      <c>
        <v>0</v>
      </c>
      <c>
        <v>82</v>
      </c>
      <c>
        <v>0</v>
      </c>
      <c>
        <v>0</v>
      </c>
      <c>
        <v>0</v>
      </c>
      <c>
        <v>46.1333260503988</v>
      </c>
      <c>
        <v>0</v>
      </c>
      <c>
        <v>0</v>
      </c>
      <c>
        <v>0</v>
      </c>
      <c>
        <v>8.650079313964056</v>
      </c>
      <c>
        <v>0</v>
      </c>
      <c>
        <v>0</v>
      </c>
      <c>
        <v>54.78340536436286</v>
      </c>
    </row>
    <row>
      <c>
        <v>2616655</v>
      </c>
      <c>
        <v>1</v>
      </c>
      <c>
        <is>
          <t>İZMİR</t>
        </is>
      </c>
      <c>
        <v>ÇEŞME</v>
      </c>
      <c>
        <is>
          <t>Dağıtım Transformatörü</t>
        </is>
      </c>
      <c>
        <v>L-239 BAYKAL 35-18-L00239_35-18-L00239_2358369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21.07.2023 14:26:43</t>
        </is>
      </c>
      <c>
        <is>
          <t>21.07.2023 18:46:29</t>
        </is>
      </c>
      <c>
        <v>4.329444444</v>
      </c>
      <c>
        <v>0</v>
      </c>
      <c>
        <v>132</v>
      </c>
      <c>
        <v>0</v>
      </c>
      <c>
        <v>0</v>
      </c>
      <c>
        <v>0</v>
      </c>
      <c>
        <v>78</v>
      </c>
      <c>
        <v>0</v>
      </c>
      <c>
        <v>0</v>
      </c>
      <c>
        <v>0</v>
      </c>
      <c>
        <v>294.8029248784321</v>
      </c>
      <c>
        <v>0</v>
      </c>
      <c>
        <v>0</v>
      </c>
      <c>
        <v>0</v>
      </c>
      <c>
        <v>1023.6248823382177</v>
      </c>
      <c>
        <v>0</v>
      </c>
      <c>
        <v>0</v>
      </c>
      <c>
        <v>1318.4278072166499</v>
      </c>
    </row>
    <row>
      <c>
        <v>2616987</v>
      </c>
      <c>
        <v>1</v>
      </c>
      <c>
        <is>
          <t>MANİSA</t>
        </is>
      </c>
      <c>
        <v>ALAŞEHİR</v>
      </c>
      <c>
        <is>
          <t>Kullanıcı Bağlantı Hattı</t>
        </is>
      </c>
      <c>
        <v>DM-12/TR-1 45-73-M00067_945675531_945675531</v>
      </c>
      <c>
        <v>AG Box / Sdk Abone Çıkış Sigorta Atığı</v>
      </c>
      <c>
        <v>Dağıtım-AG</v>
      </c>
      <c>
        <v>Uzun</v>
      </c>
      <c>
        <v>Şebeke işletmecisi</v>
      </c>
      <c>
        <v>Bildirimsiz</v>
      </c>
      <c>
        <is>
          <t>21.07.2023 20:24:47</t>
        </is>
      </c>
      <c>
        <is>
          <t>21.07.2023 22:11:07</t>
        </is>
      </c>
      <c>
        <v>1.772222222</v>
      </c>
      <c>
        <v>0</v>
      </c>
      <c>
        <v>4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</row>
    <row>
      <c>
        <v>2616847</v>
      </c>
      <c>
        <v>1</v>
      </c>
      <c>
        <is>
          <t>İZMİR</t>
        </is>
      </c>
      <c>
        <v>ÇİĞLİ</v>
      </c>
      <c>
        <is>
          <t>Dağıtım Transformatörü</t>
        </is>
      </c>
      <c>
        <v>K-3313 35-09-K03313_35-09-K03313_47508667</v>
      </c>
      <c>
        <v>AG Yük Ayırıcı Arızası</v>
      </c>
      <c>
        <v>Dağıtım-AG</v>
      </c>
      <c>
        <v>Uzun</v>
      </c>
      <c>
        <v>Şebeke işletmecisi</v>
      </c>
      <c>
        <v>Bildirimsiz</v>
      </c>
      <c>
        <is>
          <t>21.07.2023 18:48:37</t>
        </is>
      </c>
      <c>
        <is>
          <t>21.07.2023 22:51:09</t>
        </is>
      </c>
      <c>
        <v>4.042222222</v>
      </c>
      <c>
        <v>0</v>
      </c>
      <c>
        <v>963</v>
      </c>
      <c>
        <v>0</v>
      </c>
      <c>
        <v>0</v>
      </c>
      <c>
        <v>0</v>
      </c>
      <c>
        <v>84</v>
      </c>
      <c>
        <v>0</v>
      </c>
      <c>
        <v>0</v>
      </c>
      <c>
        <v>0</v>
      </c>
      <c>
        <v>1087.2320666037504</v>
      </c>
      <c>
        <v>0</v>
      </c>
      <c>
        <v>0</v>
      </c>
      <c>
        <v>0</v>
      </c>
      <c>
        <v>417.5934126360111</v>
      </c>
      <c>
        <v>0</v>
      </c>
      <c>
        <v>0</v>
      </c>
      <c>
        <v>1504.8254792397615</v>
      </c>
    </row>
    <row>
      <c>
        <v>2616841</v>
      </c>
      <c>
        <v>1</v>
      </c>
      <c>
        <is>
          <t>İZMİR</t>
        </is>
      </c>
      <c>
        <v>MENEMEN</v>
      </c>
      <c>
        <is>
          <t>AG Fideri</t>
        </is>
      </c>
      <c>
        <v>EMİRALEM TR-7 35-28-M00225_B_56365817_56365817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21.07.2023 18:41:06</t>
        </is>
      </c>
      <c>
        <is>
          <t>21.07.2023 20:40:14</t>
        </is>
      </c>
      <c>
        <v>1.985555555</v>
      </c>
      <c>
        <v>0</v>
      </c>
      <c>
        <v>96</v>
      </c>
      <c>
        <v>0</v>
      </c>
      <c>
        <v>1</v>
      </c>
      <c>
        <v>0</v>
      </c>
      <c>
        <v>5</v>
      </c>
      <c>
        <v>0</v>
      </c>
      <c>
        <v>0</v>
      </c>
      <c>
        <v>0</v>
      </c>
      <c>
        <v>46.094626757819334</v>
      </c>
      <c>
        <v>0</v>
      </c>
      <c>
        <v>0</v>
      </c>
      <c>
        <v>0</v>
      </c>
      <c>
        <v>12.31086381328066</v>
      </c>
      <c>
        <v>0</v>
      </c>
      <c>
        <v>0</v>
      </c>
      <c>
        <v>58.405490571099996</v>
      </c>
    </row>
    <row>
      <c>
        <v>2616160</v>
      </c>
      <c>
        <v>1</v>
      </c>
      <c>
        <is>
          <t>İZMİR</t>
        </is>
      </c>
      <c>
        <v>KARABAĞLAR</v>
      </c>
      <c>
        <is>
          <t>Dağıtım Transformatörü</t>
        </is>
      </c>
      <c>
        <v>K-3807 35-01-K03807_35-01-K03807_2347724</v>
      </c>
      <c>
        <v>Şebeke Yenileme ve Kapasite Artışı Çalışması</v>
      </c>
      <c>
        <v>Dağıtım-AG</v>
      </c>
      <c>
        <v>Uzun</v>
      </c>
      <c>
        <v>Şebeke işletmecisi</v>
      </c>
      <c>
        <v>Bildirimli</v>
      </c>
      <c>
        <is>
          <t>21.07.2023 10:26:50</t>
        </is>
      </c>
      <c>
        <is>
          <t>21.07.2023 18:06:37</t>
        </is>
      </c>
      <c>
        <v>7.663055555</v>
      </c>
      <c>
        <v>0</v>
      </c>
      <c>
        <v>510</v>
      </c>
      <c>
        <v>0</v>
      </c>
      <c>
        <v>0</v>
      </c>
      <c>
        <v>0</v>
      </c>
      <c>
        <v>47</v>
      </c>
      <c>
        <v>0</v>
      </c>
      <c>
        <v>0</v>
      </c>
      <c>
        <v>0</v>
      </c>
      <c>
        <v>967.0782980204713</v>
      </c>
      <c>
        <v>0</v>
      </c>
      <c>
        <v>0</v>
      </c>
      <c>
        <v>0</v>
      </c>
      <c>
        <v>220.05637079838976</v>
      </c>
      <c>
        <v>0</v>
      </c>
      <c>
        <v>0</v>
      </c>
      <c>
        <v>1187.134668818861</v>
      </c>
    </row>
    <row>
      <c>
        <v>2616887</v>
      </c>
      <c>
        <v>1</v>
      </c>
      <c>
        <is>
          <t>İZMİR</t>
        </is>
      </c>
      <c>
        <v>KARŞIYAKA</v>
      </c>
      <c>
        <is>
          <t>Saha Dağıtım Kutusu (SDK)</t>
        </is>
      </c>
      <c>
        <v>K-55 35-04-K00055_G G1B_5807338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21.07.2023 19:17:43</t>
        </is>
      </c>
      <c>
        <is>
          <t>22.07.2023 02:12:05</t>
        </is>
      </c>
      <c>
        <v>6.906111111</v>
      </c>
      <c>
        <v>0</v>
      </c>
      <c>
        <v>116</v>
      </c>
      <c>
        <v>0</v>
      </c>
      <c>
        <v>0</v>
      </c>
      <c>
        <v>0</v>
      </c>
      <c>
        <v>21</v>
      </c>
      <c>
        <v>0</v>
      </c>
      <c>
        <v>0</v>
      </c>
      <c>
        <v>0</v>
      </c>
      <c>
        <v>208.9819486572923</v>
      </c>
      <c>
        <v>0</v>
      </c>
      <c>
        <v>0</v>
      </c>
      <c>
        <v>0</v>
      </c>
      <c>
        <v>133.53953398401686</v>
      </c>
      <c>
        <v>0</v>
      </c>
      <c>
        <v>0</v>
      </c>
      <c>
        <v>342.52148264130915</v>
      </c>
    </row>
    <row>
      <c>
        <v>2616054</v>
      </c>
      <c>
        <v>1</v>
      </c>
      <c>
        <is>
          <t>İZMİR</t>
        </is>
      </c>
      <c>
        <v>KONAK</v>
      </c>
      <c>
        <is>
          <t>Saha Dağıtım Kutusu (SDK)</t>
        </is>
      </c>
      <c>
        <v>K-1544 35-01-K01544_A 1A_5864710</v>
      </c>
      <c>
        <v>Şebeke Bakım Çalışması</v>
      </c>
      <c>
        <v>Dağıtım-AG</v>
      </c>
      <c>
        <v>Uzun</v>
      </c>
      <c>
        <v>Şebeke işletmecisi</v>
      </c>
      <c>
        <v>Bildirimli</v>
      </c>
      <c>
        <is>
          <t>21.07.2023 09:16:35</t>
        </is>
      </c>
      <c>
        <is>
          <t>21.07.2023 11:10:02</t>
        </is>
      </c>
      <c>
        <v>1.890833333</v>
      </c>
      <c>
        <v>0</v>
      </c>
      <c>
        <v>39</v>
      </c>
      <c>
        <v>0</v>
      </c>
      <c>
        <v>0</v>
      </c>
      <c>
        <v>0</v>
      </c>
      <c>
        <v>30</v>
      </c>
      <c>
        <v>0</v>
      </c>
      <c>
        <v>0</v>
      </c>
      <c>
        <v>0</v>
      </c>
      <c>
        <v>35.024001907239914</v>
      </c>
      <c>
        <v>0</v>
      </c>
      <c>
        <v>0</v>
      </c>
      <c>
        <v>0</v>
      </c>
      <c>
        <v>70.06869748424904</v>
      </c>
      <c>
        <v>0</v>
      </c>
      <c>
        <v>0</v>
      </c>
      <c>
        <v>105.09269939148896</v>
      </c>
    </row>
    <row>
      <c>
        <v>2616532</v>
      </c>
      <c>
        <v>1</v>
      </c>
      <c>
        <is>
          <t>MANİSA</t>
        </is>
      </c>
      <c>
        <v>AKHİSAR</v>
      </c>
      <c>
        <is>
          <t>OG Fideri</t>
        </is>
      </c>
      <c>
        <v>DM-2/TR-19 45-72-L00019_TR-2/18 L01_61368777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21.07.2023 14:43:04</t>
        </is>
      </c>
      <c>
        <is>
          <t>21.07.2023 15:34:17</t>
        </is>
      </c>
      <c>
        <v>0.853611111</v>
      </c>
      <c>
        <v>0</v>
      </c>
      <c>
        <v>3009</v>
      </c>
      <c>
        <v>0</v>
      </c>
      <c>
        <v>9</v>
      </c>
      <c>
        <v>0</v>
      </c>
      <c>
        <v>148</v>
      </c>
      <c>
        <v>0</v>
      </c>
      <c>
        <v>1</v>
      </c>
      <c>
        <v>0</v>
      </c>
      <c>
        <v>537.667206327873</v>
      </c>
      <c>
        <v>0</v>
      </c>
      <c>
        <v>0.13657204013353957</v>
      </c>
      <c>
        <v>0</v>
      </c>
      <c>
        <v>165.6213469946708</v>
      </c>
      <c>
        <v>0</v>
      </c>
      <c>
        <v>5.916757153373702</v>
      </c>
      <c>
        <v>709.3418825160511</v>
      </c>
    </row>
    <row>
      <c>
        <v>2616741</v>
      </c>
      <c>
        <v>1</v>
      </c>
      <c>
        <is>
          <t>MANİSA</t>
        </is>
      </c>
      <c>
        <v>SARUHANLI</v>
      </c>
      <c>
        <is>
          <t>KÖK</t>
        </is>
      </c>
      <c>
        <v>LÜTFİYE KÖK 45-80-M02970_KUMKUYUCAK    TST-1 M03_84270457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21.07.2023 17:07:49</t>
        </is>
      </c>
      <c>
        <is>
          <t>21.07.2023 17:18:53</t>
        </is>
      </c>
      <c>
        <v>0.184444444</v>
      </c>
      <c>
        <v>0</v>
      </c>
      <c>
        <v>0</v>
      </c>
      <c>
        <v>56</v>
      </c>
      <c>
        <v>36</v>
      </c>
      <c>
        <v>2</v>
      </c>
      <c>
        <v>2</v>
      </c>
      <c>
        <v>1</v>
      </c>
      <c>
        <v>0</v>
      </c>
      <c>
        <v>0</v>
      </c>
      <c>
        <v>0</v>
      </c>
      <c>
        <v>106.17242847392085</v>
      </c>
      <c>
        <v>53.14710224465063</v>
      </c>
      <c>
        <v>2.256654461357907</v>
      </c>
      <c>
        <v>2.125731865867464</v>
      </c>
      <c>
        <v>1.6427617986221867</v>
      </c>
      <c>
        <v>0</v>
      </c>
      <c>
        <v>165.34467884441904</v>
      </c>
    </row>
    <row>
      <c>
        <v>2615840</v>
      </c>
      <c>
        <v>2</v>
      </c>
      <c>
        <is>
          <t>İZMİR</t>
        </is>
      </c>
      <c>
        <v>ÖDEMİŞ</v>
      </c>
      <c>
        <is>
          <t>Dağıtım Transformatörü</t>
        </is>
      </c>
      <c>
        <v>TR-24 35-15-L00024_35-15-L00024_66866845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21.07.2023 00:24:23</t>
        </is>
      </c>
      <c>
        <is>
          <t>21.07.2023 00:32:08</t>
        </is>
      </c>
      <c>
        <v>0.129166666</v>
      </c>
      <c>
        <v>0</v>
      </c>
      <c>
        <v>201</v>
      </c>
      <c>
        <v>0</v>
      </c>
      <c>
        <v>0</v>
      </c>
      <c>
        <v>0</v>
      </c>
      <c>
        <v>176</v>
      </c>
      <c>
        <v>0</v>
      </c>
      <c>
        <v>0</v>
      </c>
      <c>
        <v>0</v>
      </c>
      <c>
        <v>4.163838299460633</v>
      </c>
      <c>
        <v>0</v>
      </c>
      <c>
        <v>0</v>
      </c>
      <c>
        <v>0</v>
      </c>
      <c>
        <v>16.483004845764764</v>
      </c>
      <c>
        <v>0</v>
      </c>
      <c>
        <v>0</v>
      </c>
      <c>
        <v>20.646843145225397</v>
      </c>
    </row>
    <row>
      <c>
        <v>2616638</v>
      </c>
      <c>
        <v>1</v>
      </c>
      <c>
        <is>
          <t>MANİSA</t>
        </is>
      </c>
      <c>
        <v>ALAŞEHİR</v>
      </c>
      <c>
        <is>
          <t>OG Fideri</t>
        </is>
      </c>
      <c>
        <v>KAVAKLIDERE TR-12 45-73-M00145_TR-13 M02_2317694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21.07.2023 16:01:39</t>
        </is>
      </c>
      <c>
        <is>
          <t>21.07.2023 16:41:32</t>
        </is>
      </c>
      <c>
        <v>0.664722222</v>
      </c>
      <c>
        <v>1</v>
      </c>
      <c>
        <v>773</v>
      </c>
      <c>
        <v>1</v>
      </c>
      <c>
        <v>30</v>
      </c>
      <c>
        <v>1</v>
      </c>
      <c>
        <v>100</v>
      </c>
      <c>
        <v>0</v>
      </c>
      <c>
        <v>0</v>
      </c>
      <c>
        <v>0.1605339170938889</v>
      </c>
      <c>
        <v>85.60183183083974</v>
      </c>
      <c>
        <v>11.503474643665369</v>
      </c>
      <c>
        <v>10.43379436674008</v>
      </c>
      <c>
        <v>147.11452677938016</v>
      </c>
      <c>
        <v>54.6564909475415</v>
      </c>
      <c>
        <v>0</v>
      </c>
      <c>
        <v>0</v>
      </c>
      <c>
        <v>309.47065248526076</v>
      </c>
    </row>
    <row>
      <c>
        <v>2616521</v>
      </c>
      <c>
        <v>2</v>
      </c>
      <c>
        <is>
          <t>İZMİR</t>
        </is>
      </c>
      <c>
        <v>BERGAMA</v>
      </c>
      <c>
        <is>
          <t>DM</t>
        </is>
      </c>
      <c>
        <v>KIRCALAR DM 35-16-M00261_ÜRKÜTLER-SINIRADA GRUP KÖYLER ENH M03_72041787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21.07.2023 17:41:59</t>
        </is>
      </c>
      <c>
        <is>
          <t>21.07.2023 19:19:45</t>
        </is>
      </c>
      <c>
        <v>1.629444444</v>
      </c>
      <c>
        <v>0</v>
      </c>
      <c>
        <v>525</v>
      </c>
      <c>
        <v>0</v>
      </c>
      <c>
        <v>0</v>
      </c>
      <c>
        <v>1</v>
      </c>
      <c>
        <v>20</v>
      </c>
      <c>
        <v>0</v>
      </c>
      <c>
        <v>0</v>
      </c>
      <c>
        <v>0</v>
      </c>
      <c>
        <v>84.90041856295522</v>
      </c>
      <c>
        <v>0</v>
      </c>
      <c>
        <v>0</v>
      </c>
      <c>
        <v>0.42075608139313336</v>
      </c>
      <c>
        <v>21.481546309247108</v>
      </c>
      <c>
        <v>0</v>
      </c>
      <c>
        <v>0</v>
      </c>
      <c>
        <v>106.80272095359547</v>
      </c>
    </row>
    <row>
      <c>
        <v>2616263</v>
      </c>
      <c>
        <v>1</v>
      </c>
      <c>
        <is>
          <t>İZMİR</t>
        </is>
      </c>
      <c>
        <v>BORNOVA</v>
      </c>
      <c>
        <is>
          <t>KÖK</t>
        </is>
      </c>
      <c>
        <v>M-10 35-02-M00010_M-3227 M02_2035233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21.07.2023 11:33:29</t>
        </is>
      </c>
      <c>
        <is>
          <t>21.07.2023 11:42:17</t>
        </is>
      </c>
      <c>
        <v>0.146666666</v>
      </c>
      <c>
        <v>1</v>
      </c>
      <c>
        <v>2655</v>
      </c>
      <c>
        <v>0</v>
      </c>
      <c>
        <v>17</v>
      </c>
      <c>
        <v>10</v>
      </c>
      <c>
        <v>415</v>
      </c>
      <c>
        <v>2</v>
      </c>
      <c>
        <v>4</v>
      </c>
      <c>
        <v>1.0337530442112721</v>
      </c>
      <c>
        <v>107.14175940299872</v>
      </c>
      <c>
        <v>0</v>
      </c>
      <c>
        <v>3.044386135280321</v>
      </c>
      <c>
        <v>13.029421247969086</v>
      </c>
      <c>
        <v>114.41143479035428</v>
      </c>
      <c>
        <v>9.207380122679025</v>
      </c>
      <c>
        <v>57.8047966206246</v>
      </c>
      <c>
        <v>305.6729313641173</v>
      </c>
    </row>
    <row>
      <c>
        <v>2616904</v>
      </c>
      <c>
        <v>1</v>
      </c>
      <c>
        <is>
          <t>İZMİR</t>
        </is>
      </c>
      <c>
        <v>BORNOVA</v>
      </c>
      <c>
        <is>
          <t>Dağıtım Transformatörü</t>
        </is>
      </c>
      <c>
        <v>K-2967 35-02-K02967_35-02-K02967_42303097</v>
      </c>
      <c>
        <v>AG Tel Kopuğu</v>
      </c>
      <c>
        <v>Dağıtım-AG</v>
      </c>
      <c>
        <v>Uzun</v>
      </c>
      <c>
        <v>Şebeke işletmecisi</v>
      </c>
      <c>
        <v>Bildirimsiz</v>
      </c>
      <c>
        <is>
          <t>21.07.2023 19:29:19</t>
        </is>
      </c>
      <c>
        <is>
          <t>21.07.2023 21:22:36</t>
        </is>
      </c>
      <c>
        <v>1.888055555</v>
      </c>
      <c>
        <v>0</v>
      </c>
      <c>
        <v>725</v>
      </c>
      <c>
        <v>0</v>
      </c>
      <c>
        <v>0</v>
      </c>
      <c>
        <v>0</v>
      </c>
      <c>
        <v>148</v>
      </c>
      <c>
        <v>0</v>
      </c>
      <c>
        <v>0</v>
      </c>
      <c>
        <v>0</v>
      </c>
      <c>
        <v>363.44258437806826</v>
      </c>
      <c>
        <v>0</v>
      </c>
      <c>
        <v>0</v>
      </c>
      <c>
        <v>0</v>
      </c>
      <c>
        <v>262.07207814818577</v>
      </c>
      <c>
        <v>0</v>
      </c>
      <c>
        <v>0</v>
      </c>
      <c>
        <v>625.514662526254</v>
      </c>
    </row>
    <row>
      <c>
        <v>2616240</v>
      </c>
      <c>
        <v>1</v>
      </c>
      <c>
        <is>
          <t>İZMİR</t>
        </is>
      </c>
      <c>
        <v>BERGAMA</v>
      </c>
      <c>
        <is>
          <t>OG Fideri</t>
        </is>
      </c>
      <c>
        <v>KIRCALAR DM 35-16-M00261_HatBaşıAyırıcı_53138976 M03_53138976</v>
      </c>
      <c>
        <v>Plansız Kesinti / Müdahale</v>
      </c>
      <c>
        <v>Dağıtım-OG</v>
      </c>
      <c>
        <v>Uzun</v>
      </c>
      <c>
        <v>Şebeke işletmecisi</v>
      </c>
      <c>
        <v>Bildirimsiz</v>
      </c>
      <c>
        <is>
          <t>21.07.2023 11:22:13</t>
        </is>
      </c>
      <c>
        <is>
          <t>21.07.2023 11:42:32</t>
        </is>
      </c>
      <c>
        <v>0.338611111</v>
      </c>
      <c>
        <v>0</v>
      </c>
      <c>
        <v>329</v>
      </c>
      <c>
        <v>0</v>
      </c>
      <c>
        <v>0</v>
      </c>
      <c>
        <v>0</v>
      </c>
      <c>
        <v>11</v>
      </c>
      <c>
        <v>0</v>
      </c>
      <c>
        <v>0</v>
      </c>
      <c>
        <v>0</v>
      </c>
      <c>
        <v>10.368170701426973</v>
      </c>
      <c>
        <v>0</v>
      </c>
      <c>
        <v>0</v>
      </c>
      <c>
        <v>0</v>
      </c>
      <c>
        <v>5.092690881719596</v>
      </c>
      <c>
        <v>0</v>
      </c>
      <c>
        <v>0</v>
      </c>
      <c>
        <v>15.460861583146569</v>
      </c>
    </row>
    <row>
      <c>
        <v>2615908</v>
      </c>
      <c>
        <v>1</v>
      </c>
      <c>
        <is>
          <t>İZMİR</t>
        </is>
      </c>
      <c>
        <v>BAYINDIR</v>
      </c>
      <c>
        <is>
          <t>Dağıtım Transformatörü</t>
        </is>
      </c>
      <c>
        <v>DURMUŞ SABANCI SULAMA GRUBU 35-29-M00295_35-29-M00295_2350591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21.07.2023 05:37:54</t>
        </is>
      </c>
      <c>
        <is>
          <t>21.07.2023 10:06:47</t>
        </is>
      </c>
      <c>
        <v>4.481388888</v>
      </c>
      <c>
        <v>0</v>
      </c>
      <c>
        <v>0</v>
      </c>
      <c>
        <v>0</v>
      </c>
      <c>
        <v>15</v>
      </c>
      <c>
        <v>0</v>
      </c>
      <c>
        <v>5</v>
      </c>
      <c>
        <v>0</v>
      </c>
      <c>
        <v>0</v>
      </c>
      <c>
        <v>0</v>
      </c>
      <c>
        <v>0</v>
      </c>
      <c>
        <v>0</v>
      </c>
      <c>
        <v>811.9714638444283</v>
      </c>
      <c>
        <v>0</v>
      </c>
      <c>
        <v>91.43099117285182</v>
      </c>
      <c>
        <v>0</v>
      </c>
      <c>
        <v>0</v>
      </c>
      <c>
        <v>903.4024550172801</v>
      </c>
    </row>
    <row>
      <c>
        <v>2616973</v>
      </c>
      <c>
        <v>1</v>
      </c>
      <c>
        <is>
          <t>MANİSA</t>
        </is>
      </c>
      <c>
        <v>KÖPRÜBAŞI</v>
      </c>
      <c>
        <is>
          <t>KÖK</t>
        </is>
      </c>
      <c>
        <v>TOKMAKLI KÖK 45-86-M00047_TOKMAKLI M05_72227762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21.07.2023 20:32:18</t>
        </is>
      </c>
      <c>
        <is>
          <t>21.07.2023 20:58:28</t>
        </is>
      </c>
      <c>
        <v>0.436111111</v>
      </c>
      <c>
        <v>7</v>
      </c>
      <c>
        <v>916</v>
      </c>
      <c>
        <v>50</v>
      </c>
      <c>
        <v>129</v>
      </c>
      <c>
        <v>6</v>
      </c>
      <c>
        <v>55</v>
      </c>
      <c>
        <v>0</v>
      </c>
      <c>
        <v>0</v>
      </c>
      <c>
        <v>0.8262962891555554</v>
      </c>
      <c>
        <v>48.29012890358857</v>
      </c>
      <c>
        <v>211.85436895333234</v>
      </c>
      <c>
        <v>34.21106923325926</v>
      </c>
      <c>
        <v>6.289299055526801</v>
      </c>
      <c>
        <v>11.676094375491441</v>
      </c>
      <c>
        <v>0</v>
      </c>
      <c>
        <v>0</v>
      </c>
      <c>
        <v>313.14725681035395</v>
      </c>
    </row>
    <row>
      <c>
        <v>2616051</v>
      </c>
      <c>
        <v>1</v>
      </c>
      <c>
        <is>
          <t>MANİSA</t>
        </is>
      </c>
      <c>
        <v>TURGUTLU</v>
      </c>
      <c>
        <is>
          <t>KÖK</t>
        </is>
      </c>
      <c>
        <v>DERBENT ALTI TST KÖK 45-83-M00127_DERBENT TARIMSAL SULAMA M04_72202003</v>
      </c>
      <c>
        <v>Şebeke Yenileme ve Kapasite Artışı Çalışması</v>
      </c>
      <c>
        <v>Dağıtım-OG</v>
      </c>
      <c>
        <v>Uzun</v>
      </c>
      <c>
        <v>Şebeke işletmecisi</v>
      </c>
      <c>
        <v>Bildirimli</v>
      </c>
      <c>
        <is>
          <t>21.07.2023 09:14:24</t>
        </is>
      </c>
      <c>
        <is>
          <t>21.07.2023 17:19:59</t>
        </is>
      </c>
      <c>
        <v>8.093055555</v>
      </c>
      <c>
        <v>0</v>
      </c>
      <c>
        <v>3</v>
      </c>
      <c>
        <v>1</v>
      </c>
      <c>
        <v>48</v>
      </c>
      <c>
        <v>0</v>
      </c>
      <c>
        <v>8</v>
      </c>
      <c>
        <v>0</v>
      </c>
      <c>
        <v>0</v>
      </c>
      <c>
        <v>0</v>
      </c>
      <c>
        <v>6.043563142623863</v>
      </c>
      <c>
        <v>315.4506715906136</v>
      </c>
      <c>
        <v>1731.704957670475</v>
      </c>
      <c>
        <v>0</v>
      </c>
      <c>
        <v>233.557056569116</v>
      </c>
      <c>
        <v>0</v>
      </c>
      <c>
        <v>0</v>
      </c>
      <c>
        <v>2286.7562489728284</v>
      </c>
    </row>
    <row>
      <c>
        <v>2615885</v>
      </c>
      <c>
        <v>1</v>
      </c>
      <c>
        <is>
          <t>İZMİR</t>
        </is>
      </c>
      <c>
        <v>BUCA</v>
      </c>
      <c>
        <is>
          <t>TM Fideri</t>
        </is>
      </c>
      <c>
        <v>BUCA TM 35-03-A00003_Buca-5 K07_2311885</v>
      </c>
      <c>
        <v>Manevra</v>
      </c>
      <c>
        <v>Dağıtım-OG</v>
      </c>
      <c>
        <v>Uzun</v>
      </c>
      <c>
        <v>Şebeke işletmecisi</v>
      </c>
      <c>
        <v>Bildirimsiz</v>
      </c>
      <c>
        <is>
          <t>21.07.2023 02:42:30</t>
        </is>
      </c>
      <c>
        <is>
          <t>21.07.2023 03:57:10</t>
        </is>
      </c>
      <c>
        <v>1.244444444</v>
      </c>
      <c>
        <v>0</v>
      </c>
      <c>
        <v>347</v>
      </c>
      <c>
        <v>0</v>
      </c>
      <c>
        <v>0</v>
      </c>
      <c>
        <v>1</v>
      </c>
      <c>
        <v>13</v>
      </c>
      <c>
        <v>0</v>
      </c>
      <c>
        <v>0</v>
      </c>
      <c>
        <v>0</v>
      </c>
      <c>
        <v>71.97157230440597</v>
      </c>
      <c>
        <v>0</v>
      </c>
      <c>
        <v>0</v>
      </c>
      <c>
        <v>126.78305719598794</v>
      </c>
      <c>
        <v>26.991334688848017</v>
      </c>
      <c>
        <v>0</v>
      </c>
      <c>
        <v>0</v>
      </c>
      <c>
        <v>225.7459641892419</v>
      </c>
    </row>
    <row>
      <c>
        <v>2617116</v>
      </c>
      <c>
        <v>1</v>
      </c>
      <c>
        <is>
          <t>İZMİR</t>
        </is>
      </c>
      <c>
        <v>TİRE</v>
      </c>
      <c>
        <is>
          <t>OG Fideri</t>
        </is>
      </c>
      <c>
        <v>TİRE TR-12 35-29-L00012_ESKİ HASTANE L05_82689854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21.07.2023 22:16:44</t>
        </is>
      </c>
      <c>
        <is>
          <t>21.07.2023 22:45:43</t>
        </is>
      </c>
      <c>
        <v>0.483055555</v>
      </c>
      <c>
        <v>0</v>
      </c>
      <c>
        <v>1736</v>
      </c>
      <c>
        <v>0</v>
      </c>
      <c>
        <v>4</v>
      </c>
      <c>
        <v>0</v>
      </c>
      <c>
        <v>126</v>
      </c>
      <c>
        <v>0</v>
      </c>
      <c>
        <v>1</v>
      </c>
      <c>
        <v>0</v>
      </c>
      <c>
        <v>146.69392952673314</v>
      </c>
      <c>
        <v>0</v>
      </c>
      <c>
        <v>0.2546023094633371</v>
      </c>
      <c>
        <v>0</v>
      </c>
      <c>
        <v>38.89999583136238</v>
      </c>
      <c>
        <v>0</v>
      </c>
      <c>
        <v>0.16485383855874536</v>
      </c>
      <c>
        <v>186.0133815061176</v>
      </c>
    </row>
    <row>
      <c>
        <v>2616575</v>
      </c>
      <c>
        <v>1</v>
      </c>
      <c>
        <is>
          <t>MANİSA</t>
        </is>
      </c>
      <c>
        <v>TURGUTLU</v>
      </c>
      <c>
        <is>
          <t>Saha Dağıtım Kutusu (SDK)</t>
        </is>
      </c>
      <c>
        <v>TR-2/103 45-83-L00103_B B01_65883066</v>
      </c>
      <c>
        <v>AG Box / Sdk Giriş Sigorta Atığı</v>
      </c>
      <c>
        <v>Dağıtım-AG</v>
      </c>
      <c>
        <v>Uzun</v>
      </c>
      <c>
        <v>Şebeke işletmecisi</v>
      </c>
      <c>
        <v>Bildirimsiz</v>
      </c>
      <c>
        <is>
          <t>21.07.2023 15:11:43</t>
        </is>
      </c>
      <c>
        <is>
          <t>21.07.2023 19:50:00</t>
        </is>
      </c>
      <c>
        <v>4.638055555</v>
      </c>
      <c>
        <v>0</v>
      </c>
      <c>
        <v>73</v>
      </c>
      <c>
        <v>0</v>
      </c>
      <c>
        <v>0</v>
      </c>
      <c>
        <v>0</v>
      </c>
      <c>
        <v>26</v>
      </c>
      <c>
        <v>0</v>
      </c>
      <c>
        <v>0</v>
      </c>
      <c>
        <v>0</v>
      </c>
      <c>
        <v>81.78565343516617</v>
      </c>
      <c>
        <v>0</v>
      </c>
      <c>
        <v>0</v>
      </c>
      <c>
        <v>0</v>
      </c>
      <c>
        <v>208.7287906534938</v>
      </c>
      <c>
        <v>0</v>
      </c>
      <c>
        <v>0</v>
      </c>
      <c>
        <v>290.51444408865996</v>
      </c>
    </row>
    <row>
      <c>
        <v>2616910</v>
      </c>
      <c>
        <v>1</v>
      </c>
      <c>
        <is>
          <t>İZMİR</t>
        </is>
      </c>
      <c>
        <v>MENDERES</v>
      </c>
      <c>
        <is>
          <t>Dağıtım Transformatörü</t>
        </is>
      </c>
      <c>
        <v>KARAKUYU TR-2 35-22-M00290_35-22-M00290_2350682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21.07.2023 19:35:09</t>
        </is>
      </c>
      <c>
        <is>
          <t>21.07.2023 21:12:58</t>
        </is>
      </c>
      <c>
        <v>1.630277777</v>
      </c>
      <c>
        <v>0</v>
      </c>
      <c>
        <v>50</v>
      </c>
      <c>
        <v>0</v>
      </c>
      <c>
        <v>11</v>
      </c>
      <c>
        <v>0</v>
      </c>
      <c>
        <v>2</v>
      </c>
      <c>
        <v>0</v>
      </c>
      <c>
        <v>0</v>
      </c>
      <c>
        <v>0</v>
      </c>
      <c>
        <v>23.177673460489622</v>
      </c>
      <c>
        <v>0</v>
      </c>
      <c>
        <v>121.82725669472562</v>
      </c>
      <c>
        <v>0</v>
      </c>
      <c>
        <v>2.803338233243333</v>
      </c>
      <c>
        <v>0</v>
      </c>
      <c>
        <v>0</v>
      </c>
      <c>
        <v>147.80826838845857</v>
      </c>
    </row>
    <row>
      <c>
        <v>2616555</v>
      </c>
      <c>
        <v>1</v>
      </c>
      <c>
        <is>
          <t>MANİSA</t>
        </is>
      </c>
      <c>
        <v>AKHİSAR</v>
      </c>
      <c>
        <is>
          <t>AG Fideri</t>
        </is>
      </c>
      <c>
        <v>SELÇİKLİ OVA MAH.TR-2 45-72-L00157_B_91241037_91241037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21.07.2023 14:49:14</t>
        </is>
      </c>
      <c>
        <is>
          <t>21.07.2023 18:05:37</t>
        </is>
      </c>
      <c>
        <v>3.273055555</v>
      </c>
      <c>
        <v>0</v>
      </c>
      <c>
        <v>11</v>
      </c>
      <c>
        <v>0</v>
      </c>
      <c>
        <v>4</v>
      </c>
      <c>
        <v>0</v>
      </c>
      <c>
        <v>0</v>
      </c>
      <c>
        <v>0</v>
      </c>
      <c>
        <v>0</v>
      </c>
      <c>
        <v>0</v>
      </c>
      <c>
        <v>4.159784522704293</v>
      </c>
      <c>
        <v>0</v>
      </c>
      <c>
        <v>0.44922564896134504</v>
      </c>
      <c>
        <v>0</v>
      </c>
      <c>
        <v>0</v>
      </c>
      <c>
        <v>0</v>
      </c>
      <c>
        <v>0</v>
      </c>
      <c>
        <v>4.609010171665639</v>
      </c>
    </row>
    <row>
      <c>
        <v>2616718</v>
      </c>
      <c>
        <v>1</v>
      </c>
      <c>
        <is>
          <t>MANİSA</t>
        </is>
      </c>
      <c>
        <v>YUNUSEMRE</v>
      </c>
      <c>
        <is>
          <t>AG Fideri</t>
        </is>
      </c>
      <c>
        <v>DM-21/23 (ITIR SOKAK) 45-71-M00326__96993883_96993883</v>
      </c>
      <c>
        <v>AG Pano Faz Sigorta Atığı</v>
      </c>
      <c>
        <v>Dağıtım-AG</v>
      </c>
      <c>
        <v>Uzun</v>
      </c>
      <c>
        <v>Şebeke işletmecisi</v>
      </c>
      <c>
        <v>Bildirimsiz</v>
      </c>
      <c>
        <is>
          <t>21.07.2023 17:05:04</t>
        </is>
      </c>
      <c>
        <is>
          <t>21.07.2023 18:48:26</t>
        </is>
      </c>
      <c>
        <v>1.722777777</v>
      </c>
      <c>
        <v>0</v>
      </c>
      <c>
        <v>118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41.878679713525706</v>
      </c>
      <c>
        <v>0</v>
      </c>
      <c>
        <v>0</v>
      </c>
      <c>
        <v>0</v>
      </c>
      <c>
        <v>0</v>
      </c>
      <c>
        <v>0</v>
      </c>
      <c>
        <v>0</v>
      </c>
      <c>
        <v>41.878679713525706</v>
      </c>
    </row>
    <row>
      <c>
        <v>2616220</v>
      </c>
      <c>
        <v>1</v>
      </c>
      <c>
        <is>
          <t>MANİSA</t>
        </is>
      </c>
      <c>
        <v>TURGUTLU</v>
      </c>
      <c>
        <is>
          <t>OG Fideri</t>
        </is>
      </c>
      <c>
        <v>TR-2/3 45-83-L00003_TR-2/4 L01_72148300</v>
      </c>
      <c>
        <v>Şebeke Bakım Çalışması</v>
      </c>
      <c>
        <v>Dağıtım-OG</v>
      </c>
      <c>
        <v>Uzun</v>
      </c>
      <c>
        <v>Şebeke işletmecisi</v>
      </c>
      <c>
        <v>Bildirimli</v>
      </c>
      <c>
        <is>
          <t>21.07.2023 11:10:21</t>
        </is>
      </c>
      <c>
        <is>
          <t>21.07.2023 14:52:24</t>
        </is>
      </c>
      <c>
        <v>3.700833333</v>
      </c>
      <c>
        <v>2</v>
      </c>
      <c>
        <v>1982</v>
      </c>
      <c>
        <v>19</v>
      </c>
      <c>
        <v>83</v>
      </c>
      <c>
        <v>3</v>
      </c>
      <c>
        <v>113</v>
      </c>
      <c>
        <v>0</v>
      </c>
      <c>
        <v>0</v>
      </c>
      <c>
        <v>7.792502695292521</v>
      </c>
      <c>
        <v>1742.330180896971</v>
      </c>
      <c>
        <v>339.7441341915983</v>
      </c>
      <c>
        <v>299.40567594849216</v>
      </c>
      <c>
        <v>41.34720395686938</v>
      </c>
      <c>
        <v>413.1969580684654</v>
      </c>
      <c>
        <v>0</v>
      </c>
      <c>
        <v>0</v>
      </c>
      <c>
        <v>2843.8166557576883</v>
      </c>
    </row>
    <row>
      <c>
        <v>2615971</v>
      </c>
      <c>
        <v>1</v>
      </c>
      <c>
        <is>
          <t>İZMİR</t>
        </is>
      </c>
      <c>
        <v>BAYINDIR</v>
      </c>
      <c>
        <is>
          <t>AG Fideri</t>
        </is>
      </c>
      <c>
        <v>BURUNCUK TR-8 35-20-L00297_A_82689874_82689874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21.07.2023 08:08:59</t>
        </is>
      </c>
      <c>
        <is>
          <t>21.07.2023 09:18:36</t>
        </is>
      </c>
      <c>
        <v>1.160277777</v>
      </c>
      <c>
        <v>0</v>
      </c>
      <c>
        <v>8</v>
      </c>
      <c>
        <v>0</v>
      </c>
      <c>
        <v>10</v>
      </c>
      <c>
        <v>0</v>
      </c>
      <c>
        <v>4</v>
      </c>
      <c>
        <v>0</v>
      </c>
      <c>
        <v>0</v>
      </c>
      <c>
        <v>0</v>
      </c>
      <c>
        <v>2.3217727952713925</v>
      </c>
      <c>
        <v>0</v>
      </c>
      <c>
        <v>16.918499618697386</v>
      </c>
      <c>
        <v>0</v>
      </c>
      <c>
        <v>0.30978904668818685</v>
      </c>
      <c>
        <v>0</v>
      </c>
      <c>
        <v>0</v>
      </c>
      <c>
        <v>19.550061460656966</v>
      </c>
    </row>
    <row>
      <c>
        <v>2616071</v>
      </c>
      <c>
        <v>1</v>
      </c>
      <c>
        <is>
          <t>İZMİR</t>
        </is>
      </c>
      <c>
        <v>KONAK</v>
      </c>
      <c>
        <is>
          <t>Saha Dağıtım Kutusu (SDK)</t>
        </is>
      </c>
      <c>
        <v>K-1544 35-01-K01544_B 1B_5864718</v>
      </c>
      <c>
        <v>Şebeke Bakım Çalışması</v>
      </c>
      <c>
        <v>Dağıtım-AG</v>
      </c>
      <c>
        <v>Uzun</v>
      </c>
      <c>
        <v>Şebeke işletmecisi</v>
      </c>
      <c>
        <v>Bildirimli</v>
      </c>
      <c>
        <is>
          <t>21.07.2023 09:29:43</t>
        </is>
      </c>
      <c>
        <is>
          <t>21.07.2023 11:12:33</t>
        </is>
      </c>
      <c>
        <v>1.713888888</v>
      </c>
      <c>
        <v>0</v>
      </c>
      <c>
        <v>106</v>
      </c>
      <c>
        <v>0</v>
      </c>
      <c>
        <v>0</v>
      </c>
      <c>
        <v>0</v>
      </c>
      <c>
        <v>37</v>
      </c>
      <c>
        <v>0</v>
      </c>
      <c>
        <v>0</v>
      </c>
      <c>
        <v>0</v>
      </c>
      <c>
        <v>55.10367627338807</v>
      </c>
      <c>
        <v>0</v>
      </c>
      <c>
        <v>0</v>
      </c>
      <c>
        <v>0</v>
      </c>
      <c>
        <v>64.9046426843267</v>
      </c>
      <c>
        <v>0</v>
      </c>
      <c>
        <v>0</v>
      </c>
      <c>
        <v>120.00831895771478</v>
      </c>
    </row>
    <row>
      <c>
        <v>2616120</v>
      </c>
      <c>
        <v>1</v>
      </c>
      <c>
        <is>
          <t>MANİSA</t>
        </is>
      </c>
      <c>
        <v>SARUHANLI</v>
      </c>
      <c>
        <is>
          <t>Dağıtım Transformatörü</t>
        </is>
      </c>
      <c>
        <v>KEMİKLİDERE TR-1 45-80-M00134_45-80-M00134_2351328</v>
      </c>
      <c>
        <v>Şebeke Yenileme ve Kapasite Artışı Çalışması</v>
      </c>
      <c>
        <v>Dağıtım-AG</v>
      </c>
      <c>
        <v>Uzun</v>
      </c>
      <c>
        <v>Şebeke işletmecisi</v>
      </c>
      <c>
        <v>Bildirimli</v>
      </c>
      <c>
        <is>
          <t>21.07.2023 10:02:23</t>
        </is>
      </c>
      <c>
        <is>
          <t>21.07.2023 16:39:32</t>
        </is>
      </c>
      <c>
        <v>6.619166666</v>
      </c>
      <c>
        <v>0</v>
      </c>
      <c>
        <v>186</v>
      </c>
      <c>
        <v>0</v>
      </c>
      <c>
        <v>11</v>
      </c>
      <c>
        <v>0</v>
      </c>
      <c>
        <v>24</v>
      </c>
      <c>
        <v>0</v>
      </c>
      <c>
        <v>0</v>
      </c>
      <c>
        <v>0</v>
      </c>
      <c>
        <v>273.956745562547</v>
      </c>
      <c>
        <v>0</v>
      </c>
      <c>
        <v>213.8471150458566</v>
      </c>
      <c>
        <v>0</v>
      </c>
      <c>
        <v>188.60065182714715</v>
      </c>
      <c>
        <v>0</v>
      </c>
      <c>
        <v>0</v>
      </c>
      <c>
        <v>676.4045124355507</v>
      </c>
    </row>
    <row>
      <c>
        <v>2616867</v>
      </c>
      <c>
        <v>1</v>
      </c>
      <c>
        <is>
          <t>İZMİR</t>
        </is>
      </c>
      <c>
        <v>FOÇA</v>
      </c>
      <c>
        <is>
          <t>AG Fideri</t>
        </is>
      </c>
      <c>
        <v>FOÇA TR-4 35-23-L00004_42134324_56398922_56398922</v>
      </c>
      <c>
        <v>AG Yük Ayırıcı Arızası</v>
      </c>
      <c>
        <v>Dağıtım-AG</v>
      </c>
      <c>
        <v>Uzun</v>
      </c>
      <c>
        <v>Şebeke işletmecisi</v>
      </c>
      <c>
        <v>Bildirimsiz</v>
      </c>
      <c>
        <is>
          <t>21.07.2023 19:13:29</t>
        </is>
      </c>
      <c>
        <is>
          <t>21.07.2023 20:37:10</t>
        </is>
      </c>
      <c>
        <v>1.394722222</v>
      </c>
      <c>
        <v>0</v>
      </c>
      <c>
        <v>239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84.73211937828165</v>
      </c>
      <c>
        <v>0</v>
      </c>
      <c>
        <v>0</v>
      </c>
      <c>
        <v>0</v>
      </c>
      <c>
        <v>8.958462298576256</v>
      </c>
      <c>
        <v>0</v>
      </c>
      <c>
        <v>0</v>
      </c>
      <c>
        <v>93.6905816768579</v>
      </c>
    </row>
    <row>
      <c>
        <v>2616203</v>
      </c>
      <c>
        <v>1</v>
      </c>
      <c>
        <is>
          <t>MANİSA</t>
        </is>
      </c>
      <c>
        <v>AKHİSAR</v>
      </c>
      <c>
        <is>
          <t>AG Fideri</t>
        </is>
      </c>
      <c>
        <v>TR-2/53 45-72-L00053_A_56390716_56390716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21.07.2023 11:01:43</t>
        </is>
      </c>
      <c>
        <is>
          <t>21.07.2023 12:28:51</t>
        </is>
      </c>
      <c>
        <v>1.452222222</v>
      </c>
      <c>
        <v>0</v>
      </c>
      <c>
        <v>6</v>
      </c>
      <c>
        <v>0</v>
      </c>
      <c>
        <v>14</v>
      </c>
      <c>
        <v>0</v>
      </c>
      <c>
        <v>2</v>
      </c>
      <c>
        <v>0</v>
      </c>
      <c>
        <v>0</v>
      </c>
      <c>
        <v>0</v>
      </c>
      <c>
        <v>2.8009701294945324</v>
      </c>
      <c>
        <v>0</v>
      </c>
      <c>
        <v>8.80649721601806</v>
      </c>
      <c>
        <v>0</v>
      </c>
      <c>
        <v>1.9665596512367396</v>
      </c>
      <c>
        <v>0</v>
      </c>
      <c>
        <v>0</v>
      </c>
      <c>
        <v>13.574026996749332</v>
      </c>
    </row>
    <row>
      <c>
        <v>2616890</v>
      </c>
      <c>
        <v>1</v>
      </c>
      <c>
        <is>
          <t>İZMİR</t>
        </is>
      </c>
      <c>
        <v>ÇEŞME</v>
      </c>
      <c>
        <is>
          <t>Dağıtım Transformatörü</t>
        </is>
      </c>
      <c>
        <v>L-239 BAYKAL 35-18-L00239_35-18-L00239_2358369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21.07.2023 19:12:08</t>
        </is>
      </c>
      <c>
        <is>
          <t>21.07.2023 21:32:53</t>
        </is>
      </c>
      <c>
        <v>2.345833333</v>
      </c>
      <c>
        <v>0</v>
      </c>
      <c>
        <v>168</v>
      </c>
      <c>
        <v>0</v>
      </c>
      <c>
        <v>0</v>
      </c>
      <c>
        <v>0</v>
      </c>
      <c>
        <v>104</v>
      </c>
      <c>
        <v>0</v>
      </c>
      <c>
        <v>0</v>
      </c>
      <c>
        <v>0</v>
      </c>
      <c>
        <v>201.14191571968945</v>
      </c>
      <c>
        <v>0</v>
      </c>
      <c>
        <v>0</v>
      </c>
      <c>
        <v>0</v>
      </c>
      <c>
        <v>464.8887017927887</v>
      </c>
      <c>
        <v>0</v>
      </c>
      <c>
        <v>0</v>
      </c>
      <c>
        <v>666.0306175124781</v>
      </c>
    </row>
    <row>
      <c>
        <v>2617013</v>
      </c>
      <c>
        <v>1</v>
      </c>
      <c>
        <is>
          <t>İZMİR</t>
        </is>
      </c>
      <c>
        <v>TORBALI</v>
      </c>
      <c>
        <is>
          <t>AG Fideri</t>
        </is>
      </c>
      <c>
        <v>DM-2/12 35-26-M00832__56359991_56359991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21.07.2023 21:03:12</t>
        </is>
      </c>
      <c>
        <is>
          <t>21.07.2023 22:14:14</t>
        </is>
      </c>
      <c>
        <v>1.183888888</v>
      </c>
      <c>
        <v>0</v>
      </c>
      <c>
        <v>935</v>
      </c>
      <c>
        <v>0</v>
      </c>
      <c>
        <v>0</v>
      </c>
      <c>
        <v>1</v>
      </c>
      <c>
        <v>110</v>
      </c>
      <c>
        <v>0</v>
      </c>
      <c>
        <v>0</v>
      </c>
      <c>
        <v>0</v>
      </c>
      <c>
        <v>264.086053809613</v>
      </c>
      <c>
        <v>0</v>
      </c>
      <c>
        <v>0</v>
      </c>
      <c>
        <v>401.9415012299931</v>
      </c>
      <c>
        <v>133.4771092149836</v>
      </c>
      <c>
        <v>0</v>
      </c>
      <c>
        <v>0</v>
      </c>
      <c>
        <v>799.5046642545897</v>
      </c>
    </row>
    <row>
      <c>
        <v>2616675</v>
      </c>
      <c>
        <v>1</v>
      </c>
      <c>
        <is>
          <t>MANİSA</t>
        </is>
      </c>
      <c>
        <v>KULA</v>
      </c>
      <c>
        <is>
          <t>OG Fideri</t>
        </is>
      </c>
      <c>
        <v>HAMİDİYE TR-1 45-77-L00114_DIREK TIPI TRAFO HUCRESI H01_2056352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21.07.2023 16:20:41</t>
        </is>
      </c>
      <c>
        <is>
          <t>21.07.2023 18:42:09</t>
        </is>
      </c>
      <c>
        <v>2.357777777</v>
      </c>
      <c>
        <v>0</v>
      </c>
      <c>
        <v>50</v>
      </c>
      <c>
        <v>0</v>
      </c>
      <c>
        <v>7</v>
      </c>
      <c>
        <v>0</v>
      </c>
      <c>
        <v>8</v>
      </c>
      <c>
        <v>0</v>
      </c>
      <c>
        <v>0</v>
      </c>
      <c>
        <v>0</v>
      </c>
      <c>
        <v>16.500177100081938</v>
      </c>
      <c>
        <v>0</v>
      </c>
      <c>
        <v>2.101060532053318</v>
      </c>
      <c>
        <v>0</v>
      </c>
      <c>
        <v>13.965402874776265</v>
      </c>
      <c>
        <v>0</v>
      </c>
      <c>
        <v>0</v>
      </c>
      <c>
        <v>32.56664050691152</v>
      </c>
    </row>
    <row>
      <c>
        <v>2616057</v>
      </c>
      <c>
        <v>1</v>
      </c>
      <c>
        <is>
          <t>İZMİR</t>
        </is>
      </c>
      <c>
        <v>TİRE</v>
      </c>
      <c>
        <is>
          <t>KÖK</t>
        </is>
      </c>
      <c>
        <v>ESKİOBA KÖK 35-29-L00037_AYAKLIKIRI L07_2324400</v>
      </c>
      <c>
        <v>Şebeke Yenileme ve Kapasite Artışı Çalışması</v>
      </c>
      <c>
        <v>Dağıtım-OG</v>
      </c>
      <c>
        <v>Uzun</v>
      </c>
      <c>
        <v>Şebeke işletmecisi</v>
      </c>
      <c>
        <v>Bildirimli</v>
      </c>
      <c>
        <is>
          <t>21.07.2023 09:18:17</t>
        </is>
      </c>
      <c>
        <is>
          <t>21.07.2023 16:43:09</t>
        </is>
      </c>
      <c>
        <v>7.414444444</v>
      </c>
      <c>
        <v>1</v>
      </c>
      <c>
        <v>553</v>
      </c>
      <c>
        <v>42</v>
      </c>
      <c>
        <v>30</v>
      </c>
      <c>
        <v>4</v>
      </c>
      <c>
        <v>65</v>
      </c>
      <c>
        <v>1</v>
      </c>
      <c>
        <v>0</v>
      </c>
      <c>
        <v>3.0304535740083964</v>
      </c>
      <c>
        <v>1076.707130334865</v>
      </c>
      <c>
        <v>6269.364695005649</v>
      </c>
      <c>
        <v>1061.1281284895877</v>
      </c>
      <c>
        <v>582.2243199716243</v>
      </c>
      <c>
        <v>654.163189912333</v>
      </c>
      <c>
        <v>1474.6228288651894</v>
      </c>
      <c>
        <v>0</v>
      </c>
      <c>
        <v>11121.240746153257</v>
      </c>
    </row>
    <row>
      <c>
        <v>2616303</v>
      </c>
      <c>
        <v>1</v>
      </c>
      <c>
        <is>
          <t>İZMİR</t>
        </is>
      </c>
      <c>
        <v>ÇEŞME</v>
      </c>
      <c>
        <is>
          <t>OG Fideri</t>
        </is>
      </c>
      <c>
        <v>L-31 BİZBİZE SİTESİ 35-18-L00031_DAĞITIM TRAFO L-31 BİZBİZE SİTESİ L03_72050000</v>
      </c>
      <c>
        <v>OG Kademe Ayarı</v>
      </c>
      <c>
        <v>Dağıtım-OG</v>
      </c>
      <c>
        <v>Uzun</v>
      </c>
      <c>
        <v>Şebeke işletmecisi</v>
      </c>
      <c>
        <v>Bildirimsiz</v>
      </c>
      <c>
        <is>
          <t>21.07.2023 12:11:28</t>
        </is>
      </c>
      <c>
        <is>
          <t>21.07.2023 14:12:32</t>
        </is>
      </c>
      <c>
        <v>2.017777777</v>
      </c>
      <c>
        <v>0</v>
      </c>
      <c>
        <v>119</v>
      </c>
      <c>
        <v>0</v>
      </c>
      <c>
        <v>2</v>
      </c>
      <c>
        <v>0</v>
      </c>
      <c>
        <v>4</v>
      </c>
      <c>
        <v>0</v>
      </c>
      <c>
        <v>0</v>
      </c>
      <c>
        <v>0</v>
      </c>
      <c>
        <v>61.41756165346646</v>
      </c>
      <c>
        <v>0</v>
      </c>
      <c>
        <v>0.6879092243045362</v>
      </c>
      <c>
        <v>0</v>
      </c>
      <c>
        <v>10.834503493824084</v>
      </c>
      <c>
        <v>0</v>
      </c>
      <c>
        <v>0</v>
      </c>
      <c>
        <v>72.93997437159507</v>
      </c>
    </row>
    <row>
      <c>
        <v>2616280</v>
      </c>
      <c>
        <v>1</v>
      </c>
      <c>
        <is>
          <t>İZMİR</t>
        </is>
      </c>
      <c>
        <v>BUCA</v>
      </c>
      <c>
        <is>
          <t>AG Fideri</t>
        </is>
      </c>
      <c>
        <v>M-2189 KARAAĞAÇ TR-2 35-03-M02189_B_56397542_56397542</v>
      </c>
      <c>
        <v>AG Tel Kopuğu</v>
      </c>
      <c>
        <v>Dağıtım-AG</v>
      </c>
      <c>
        <v>Uzun</v>
      </c>
      <c>
        <v>Şebeke işletmecisi</v>
      </c>
      <c>
        <v>Bildirimsiz</v>
      </c>
      <c>
        <is>
          <t>21.07.2023 11:40:47</t>
        </is>
      </c>
      <c>
        <is>
          <t>21.07.2023 19:35:32</t>
        </is>
      </c>
      <c>
        <v>7.9125</v>
      </c>
      <c>
        <v>0</v>
      </c>
      <c>
        <v>12</v>
      </c>
      <c>
        <v>0</v>
      </c>
      <c>
        <v>8</v>
      </c>
      <c>
        <v>0</v>
      </c>
      <c>
        <v>4</v>
      </c>
      <c>
        <v>0</v>
      </c>
      <c>
        <v>0</v>
      </c>
      <c>
        <v>0</v>
      </c>
      <c>
        <v>20.063536810899123</v>
      </c>
      <c>
        <v>0</v>
      </c>
      <c>
        <v>366.6151326518476</v>
      </c>
      <c>
        <v>0</v>
      </c>
      <c>
        <v>54.42761156903697</v>
      </c>
      <c>
        <v>0</v>
      </c>
      <c>
        <v>0</v>
      </c>
      <c>
        <v>441.1062810317837</v>
      </c>
    </row>
    <row>
      <c>
        <v>2616698</v>
      </c>
      <c>
        <v>1</v>
      </c>
      <c>
        <is>
          <t>İZMİR</t>
        </is>
      </c>
      <c>
        <v>ÇEŞME</v>
      </c>
      <c>
        <is>
          <t>AG Fideri</t>
        </is>
      </c>
      <c>
        <v>L-470 KÖK 35-18-L00470_C_56357367_56357367</v>
      </c>
      <c>
        <v>AG Nötr İletken Kopması</v>
      </c>
      <c>
        <v>Dağıtım-AG</v>
      </c>
      <c>
        <v>Uzun</v>
      </c>
      <c>
        <v>Şebeke işletmecisi</v>
      </c>
      <c>
        <v>Bildirimsiz</v>
      </c>
      <c>
        <is>
          <t>21.07.2023 16:53:36</t>
        </is>
      </c>
      <c>
        <is>
          <t>21.07.2023 21:01:21</t>
        </is>
      </c>
      <c>
        <v>4.129166666</v>
      </c>
      <c>
        <v>0</v>
      </c>
      <c>
        <v>38</v>
      </c>
      <c>
        <v>0</v>
      </c>
      <c>
        <v>1</v>
      </c>
      <c>
        <v>0</v>
      </c>
      <c>
        <v>13</v>
      </c>
      <c>
        <v>0</v>
      </c>
      <c>
        <v>0</v>
      </c>
      <c>
        <v>0</v>
      </c>
      <c>
        <v>37.94101445370383</v>
      </c>
      <c>
        <v>0</v>
      </c>
      <c>
        <v>1.315256746149825</v>
      </c>
      <c>
        <v>0</v>
      </c>
      <c>
        <v>351.8595123846693</v>
      </c>
      <c>
        <v>0</v>
      </c>
      <c>
        <v>0</v>
      </c>
      <c>
        <v>391.11578358452294</v>
      </c>
    </row>
    <row>
      <c>
        <v>2615842</v>
      </c>
      <c>
        <v>1</v>
      </c>
      <c>
        <is>
          <t>MANİSA</t>
        </is>
      </c>
      <c>
        <v>AKHİSAR</v>
      </c>
      <c>
        <is>
          <t>Saha Dağıtım Kutusu (SDK)</t>
        </is>
      </c>
      <c>
        <v>DM-2/21 45-72-M00611_B B4_80516660</v>
      </c>
      <c>
        <v>Üçüncü Şahısların Vermiş Olduğu Hasarlar</v>
      </c>
      <c>
        <v>Dağıtım-AG</v>
      </c>
      <c>
        <v>Uzun</v>
      </c>
      <c>
        <v>Şebeke işletmecisi</v>
      </c>
      <c>
        <v>Bildirimsiz</v>
      </c>
      <c>
        <is>
          <t>21.07.2023 00:09:13</t>
        </is>
      </c>
      <c>
        <is>
          <t>21.07.2023 01:38:41</t>
        </is>
      </c>
      <c>
        <v>1.491111111</v>
      </c>
      <c>
        <v>0</v>
      </c>
      <c>
        <v>32</v>
      </c>
      <c>
        <v>0</v>
      </c>
      <c>
        <v>0</v>
      </c>
      <c>
        <v>0</v>
      </c>
      <c>
        <v>7</v>
      </c>
      <c>
        <v>0</v>
      </c>
      <c>
        <v>0</v>
      </c>
      <c>
        <v>0</v>
      </c>
      <c>
        <v>8.42152361926247</v>
      </c>
      <c>
        <v>0</v>
      </c>
      <c>
        <v>0</v>
      </c>
      <c>
        <v>0</v>
      </c>
      <c>
        <v>2.9667046563811588</v>
      </c>
      <c>
        <v>0</v>
      </c>
      <c>
        <v>0</v>
      </c>
      <c>
        <v>11.388228275643629</v>
      </c>
    </row>
    <row>
      <c>
        <v>2616343</v>
      </c>
      <c>
        <v>1</v>
      </c>
      <c>
        <is>
          <t>İZMİR</t>
        </is>
      </c>
      <c>
        <v>KARABAĞLAR</v>
      </c>
      <c>
        <is>
          <t>AG Fideri</t>
        </is>
      </c>
      <c>
        <v>M-1229 35-01-M01229_C_56358767_56358767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21.07.2023 12:43:36</t>
        </is>
      </c>
      <c>
        <is>
          <t>21.07.2023 21:10:04</t>
        </is>
      </c>
      <c>
        <v>8.441111111</v>
      </c>
      <c>
        <v>0</v>
      </c>
      <c>
        <v>259</v>
      </c>
      <c>
        <v>0</v>
      </c>
      <c>
        <v>0</v>
      </c>
      <c>
        <v>0</v>
      </c>
      <c>
        <v>17</v>
      </c>
      <c>
        <v>0</v>
      </c>
      <c>
        <v>0</v>
      </c>
      <c>
        <v>0</v>
      </c>
      <c>
        <v>435.82168168211064</v>
      </c>
      <c>
        <v>0</v>
      </c>
      <c>
        <v>0</v>
      </c>
      <c>
        <v>0</v>
      </c>
      <c>
        <v>89.39389841060454</v>
      </c>
      <c>
        <v>0</v>
      </c>
      <c>
        <v>0</v>
      </c>
      <c>
        <v>525.2155800927152</v>
      </c>
    </row>
    <row>
      <c>
        <v>2615994</v>
      </c>
      <c>
        <v>1</v>
      </c>
      <c>
        <is>
          <t>İZMİR</t>
        </is>
      </c>
      <c>
        <v>BAYINDIR</v>
      </c>
      <c>
        <is>
          <t>AG Fideri</t>
        </is>
      </c>
      <c>
        <v>MAHMUT SILAY SULAMA GRUBU 35-29-M00267_A_91025895_91025895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21.07.2023 08:29:51</t>
        </is>
      </c>
      <c>
        <is>
          <t>21.07.2023 11:11:35</t>
        </is>
      </c>
      <c>
        <v>2.695555555</v>
      </c>
      <c>
        <v>0</v>
      </c>
      <c>
        <v>0</v>
      </c>
      <c>
        <v>0</v>
      </c>
      <c>
        <v>5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104.3015721126601</v>
      </c>
      <c>
        <v>0</v>
      </c>
      <c>
        <v>56.313179764933494</v>
      </c>
      <c>
        <v>0</v>
      </c>
      <c>
        <v>0</v>
      </c>
      <c>
        <v>160.6147518775936</v>
      </c>
    </row>
    <row>
      <c>
        <v>2616884</v>
      </c>
      <c>
        <v>1</v>
      </c>
      <c>
        <is>
          <t>MANİSA</t>
        </is>
      </c>
      <c>
        <v>ALAŞEHİR</v>
      </c>
      <c>
        <is>
          <t>Dağıtım Transformatörü</t>
        </is>
      </c>
      <c>
        <v>ŞAHYAR TR-1 45-73-M00189_45-73-M00189_2354710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21.07.2023 18:51:43</t>
        </is>
      </c>
      <c>
        <is>
          <t>21.07.2023 19:22:43</t>
        </is>
      </c>
      <c>
        <v>0.516666666</v>
      </c>
      <c>
        <v>0</v>
      </c>
      <c>
        <v>76</v>
      </c>
      <c>
        <v>0</v>
      </c>
      <c>
        <v>5</v>
      </c>
      <c>
        <v>0</v>
      </c>
      <c>
        <v>4</v>
      </c>
      <c>
        <v>0</v>
      </c>
      <c>
        <v>0</v>
      </c>
      <c>
        <v>0</v>
      </c>
      <c>
        <v>9.039497779370055</v>
      </c>
      <c>
        <v>0</v>
      </c>
      <c>
        <v>19.990369462094378</v>
      </c>
      <c>
        <v>0</v>
      </c>
      <c>
        <v>0.69078336817041</v>
      </c>
      <c>
        <v>0</v>
      </c>
      <c>
        <v>0</v>
      </c>
      <c>
        <v>29.720650609634845</v>
      </c>
    </row>
    <row>
      <c>
        <v>2615948</v>
      </c>
      <c>
        <v>1</v>
      </c>
      <c>
        <is>
          <t>İZMİR</t>
        </is>
      </c>
      <c>
        <v>MENEMEN</v>
      </c>
      <c>
        <is>
          <t>DM</t>
        </is>
      </c>
      <c>
        <v>MENEMEN İM 35-28-A00001_KESİKKÖY-1 M17_2053664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21.07.2023 07:20:41</t>
        </is>
      </c>
      <c>
        <is>
          <t>21.07.2023 07:37:44</t>
        </is>
      </c>
      <c>
        <v>0.284166666</v>
      </c>
      <c>
        <v>21</v>
      </c>
      <c>
        <v>647</v>
      </c>
      <c>
        <v>11</v>
      </c>
      <c>
        <v>31</v>
      </c>
      <c>
        <v>35</v>
      </c>
      <c>
        <v>68</v>
      </c>
      <c>
        <v>7</v>
      </c>
      <c>
        <v>0</v>
      </c>
      <c>
        <v>1.8929302360730615</v>
      </c>
      <c>
        <v>41.05889200974618</v>
      </c>
      <c>
        <v>33.285800884835744</v>
      </c>
      <c>
        <v>15.883959159520495</v>
      </c>
      <c>
        <v>82.62612374997461</v>
      </c>
      <c>
        <v>13.169554489123236</v>
      </c>
      <c>
        <v>86.12072457310897</v>
      </c>
      <c>
        <v>0</v>
      </c>
      <c>
        <v>274.0379851023823</v>
      </c>
    </row>
    <row>
      <c>
        <v>2616243</v>
      </c>
      <c>
        <v>1</v>
      </c>
      <c>
        <is>
          <t>İZMİR</t>
        </is>
      </c>
      <c>
        <v>ÇEŞME</v>
      </c>
      <c>
        <is>
          <t>Kullanıcı Bağlantı Hattı</t>
        </is>
      </c>
      <c>
        <v>DM-1/4 35-18-L00579_950466858_950466858</v>
      </c>
      <c>
        <v>AG Branşman Yeraltı Kablo Arızası</v>
      </c>
      <c>
        <v>Dağıtım-AG</v>
      </c>
      <c>
        <v>Uzun</v>
      </c>
      <c>
        <v>Şebeke işletmecisi</v>
      </c>
      <c>
        <v>Bildirimsiz</v>
      </c>
      <c>
        <is>
          <t>21.07.2023 10:50:53</t>
        </is>
      </c>
      <c>
        <is>
          <t>21.07.2023 12:35:44</t>
        </is>
      </c>
      <c>
        <v>1.7475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1.6308037784538119</v>
      </c>
      <c>
        <v>0</v>
      </c>
      <c>
        <v>0</v>
      </c>
      <c>
        <v>0</v>
      </c>
      <c>
        <v>0</v>
      </c>
      <c>
        <v>0</v>
      </c>
      <c>
        <v>0</v>
      </c>
      <c>
        <v>1.6308037784538119</v>
      </c>
    </row>
    <row>
      <c>
        <v>2615931</v>
      </c>
      <c>
        <v>1</v>
      </c>
      <c>
        <is>
          <t>İZMİR</t>
        </is>
      </c>
      <c>
        <v>ÇEŞME</v>
      </c>
      <c>
        <is>
          <t>AG Fideri</t>
        </is>
      </c>
      <c>
        <v>M-7 35-18-M00007_8634667_56368138_56368138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21.07.2023 06:34:34</t>
        </is>
      </c>
      <c>
        <is>
          <t>21.07.2023 09:11:59</t>
        </is>
      </c>
      <c>
        <v>2.623611111</v>
      </c>
      <c>
        <v>0</v>
      </c>
      <c>
        <v>48</v>
      </c>
      <c>
        <v>0</v>
      </c>
      <c>
        <v>0</v>
      </c>
      <c>
        <v>0</v>
      </c>
      <c>
        <v>12</v>
      </c>
      <c>
        <v>0</v>
      </c>
      <c>
        <v>0</v>
      </c>
      <c>
        <v>0</v>
      </c>
      <c>
        <v>23.347271467362184</v>
      </c>
      <c>
        <v>0</v>
      </c>
      <c>
        <v>0</v>
      </c>
      <c>
        <v>0</v>
      </c>
      <c>
        <v>6.882849396112671</v>
      </c>
      <c>
        <v>0</v>
      </c>
      <c>
        <v>0</v>
      </c>
      <c>
        <v>30.230120863474855</v>
      </c>
    </row>
    <row>
      <c>
        <v>2616927</v>
      </c>
      <c>
        <v>1</v>
      </c>
      <c>
        <is>
          <t>MANİSA</t>
        </is>
      </c>
      <c>
        <v>SALİHLİ</v>
      </c>
      <c>
        <is>
          <t>Saha Dağıtım Kutusu (SDK)</t>
        </is>
      </c>
      <c>
        <v>TR-61 45-78-M00061_49415383 f3_49409375</v>
      </c>
      <c>
        <v>AG Box / Sdk Giriş Sigorta Atığı</v>
      </c>
      <c>
        <v>Dağıtım-AG</v>
      </c>
      <c>
        <v>Uzun</v>
      </c>
      <c>
        <v>Şebeke işletmecisi</v>
      </c>
      <c>
        <v>Bildirimsiz</v>
      </c>
      <c>
        <is>
          <t>21.07.2023 19:40:08</t>
        </is>
      </c>
      <c>
        <is>
          <t>21.07.2023 22:19:39</t>
        </is>
      </c>
      <c>
        <v>2.658611111</v>
      </c>
      <c>
        <v>0</v>
      </c>
      <c>
        <v>44</v>
      </c>
      <c>
        <v>0</v>
      </c>
      <c>
        <v>0</v>
      </c>
      <c>
        <v>0</v>
      </c>
      <c>
        <v>9</v>
      </c>
      <c>
        <v>0</v>
      </c>
      <c>
        <v>0</v>
      </c>
      <c>
        <v>0</v>
      </c>
      <c>
        <v>24.91491748143178</v>
      </c>
      <c>
        <v>0</v>
      </c>
      <c>
        <v>0</v>
      </c>
      <c>
        <v>0</v>
      </c>
      <c>
        <v>28.657692886921733</v>
      </c>
      <c>
        <v>0</v>
      </c>
      <c>
        <v>0</v>
      </c>
      <c>
        <v>53.57261036835351</v>
      </c>
    </row>
    <row>
      <c>
        <v>2616738</v>
      </c>
      <c>
        <v>1</v>
      </c>
      <c>
        <is>
          <t>MANİSA</t>
        </is>
      </c>
      <c>
        <v>ŞEHZADELER</v>
      </c>
      <c>
        <is>
          <t>KÖK</t>
        </is>
      </c>
      <c>
        <v>HARMANDALI KÖK 45-71-M00061_NURİ SORMAN M11_72231093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21.07.2023 17:12:37</t>
        </is>
      </c>
      <c>
        <is>
          <t>21.07.2023 18:32:34</t>
        </is>
      </c>
      <c>
        <v>1.3325</v>
      </c>
      <c>
        <v>3</v>
      </c>
      <c>
        <v>4</v>
      </c>
      <c>
        <v>45</v>
      </c>
      <c>
        <v>20</v>
      </c>
      <c>
        <v>2</v>
      </c>
      <c>
        <v>2</v>
      </c>
      <c>
        <v>0</v>
      </c>
      <c>
        <v>0</v>
      </c>
      <c>
        <v>3.7324503410149097</v>
      </c>
      <c>
        <v>2.3491353090194558</v>
      </c>
      <c>
        <v>210.59108293930893</v>
      </c>
      <c>
        <v>270.1857590879603</v>
      </c>
      <c>
        <v>6.159267822693826</v>
      </c>
      <c>
        <v>6.989516563648706</v>
      </c>
      <c>
        <v>0</v>
      </c>
      <c>
        <v>0</v>
      </c>
      <c>
        <v>500.00721206364614</v>
      </c>
    </row>
    <row>
      <c>
        <v>2616950</v>
      </c>
      <c>
        <v>1</v>
      </c>
      <c>
        <is>
          <t>İZMİR</t>
        </is>
      </c>
      <c>
        <v>ALİAĞA</v>
      </c>
      <c>
        <is>
          <t>AG Fideri</t>
        </is>
      </c>
      <c>
        <v>YENİ ŞAKRAN TR-12 35-17-M00212__56355758_56355758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21.07.2023 20:10:00</t>
        </is>
      </c>
      <c>
        <is>
          <t>21.07.2023 20:49:51</t>
        </is>
      </c>
      <c>
        <v>0.664166666</v>
      </c>
      <c>
        <v>0</v>
      </c>
      <c>
        <v>68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8.255002848529438</v>
      </c>
      <c>
        <v>0</v>
      </c>
      <c>
        <v>0</v>
      </c>
      <c>
        <v>0</v>
      </c>
      <c>
        <v>1.1393741295883333</v>
      </c>
      <c>
        <v>0</v>
      </c>
      <c>
        <v>0</v>
      </c>
      <c>
        <v>9.394376978117771</v>
      </c>
    </row>
    <row>
      <c>
        <v>2615905</v>
      </c>
      <c>
        <v>1</v>
      </c>
      <c>
        <is>
          <t>İZMİR</t>
        </is>
      </c>
      <c>
        <v>BALÇOVA</v>
      </c>
      <c>
        <is>
          <t>Saha Dağıtım Kutusu (SDK)</t>
        </is>
      </c>
      <c>
        <v>K-1317 35-07-K01317_A k1317a1_5828035</v>
      </c>
      <c>
        <v>AG Yeraltı Kablo Arızası</v>
      </c>
      <c>
        <v>Dağıtım-AG</v>
      </c>
      <c>
        <v>Uzun</v>
      </c>
      <c>
        <v>Şebeke işletmecisi</v>
      </c>
      <c>
        <v>Bildirimsiz</v>
      </c>
      <c>
        <is>
          <t>21.07.2023 05:24:42</t>
        </is>
      </c>
      <c>
        <is>
          <t>21.07.2023 13:14:47</t>
        </is>
      </c>
      <c>
        <v>7.834722222</v>
      </c>
      <c>
        <v>0</v>
      </c>
      <c>
        <v>150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230.8452699069746</v>
      </c>
      <c>
        <v>0</v>
      </c>
      <c>
        <v>0</v>
      </c>
      <c>
        <v>0</v>
      </c>
      <c>
        <v>2.481496228015935</v>
      </c>
      <c>
        <v>0</v>
      </c>
      <c>
        <v>0</v>
      </c>
      <c>
        <v>233.32676613499055</v>
      </c>
    </row>
    <row>
      <c>
        <v>2617262</v>
      </c>
      <c>
        <v>1</v>
      </c>
      <c>
        <is>
          <t>İZMİR</t>
        </is>
      </c>
      <c>
        <v>BUCA</v>
      </c>
      <c>
        <is>
          <t>AG Fideri</t>
        </is>
      </c>
      <c>
        <v>K-1465 35-03-K01465_A_56362939_56362939</v>
      </c>
      <c>
        <v>AG Klemens Arızası</v>
      </c>
      <c>
        <v>Dağıtım-AG</v>
      </c>
      <c>
        <v>Uzun</v>
      </c>
      <c>
        <v>Şebeke işletmecisi</v>
      </c>
      <c>
        <v>Bildirimsiz</v>
      </c>
      <c>
        <is>
          <t>21.07.2023 23:56:04</t>
        </is>
      </c>
      <c>
        <is>
          <t>22.07.2023 03:35:28</t>
        </is>
      </c>
      <c>
        <v>3.656666666</v>
      </c>
      <c>
        <v>0</v>
      </c>
      <c>
        <v>133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120.13779823489905</v>
      </c>
      <c>
        <v>0</v>
      </c>
      <c>
        <v>0</v>
      </c>
      <c>
        <v>0</v>
      </c>
      <c>
        <v>5.974386163970048</v>
      </c>
      <c>
        <v>0</v>
      </c>
      <c>
        <v>0</v>
      </c>
      <c>
        <v>126.1121843988691</v>
      </c>
    </row>
    <row>
      <c>
        <v>2615888</v>
      </c>
      <c>
        <v>1</v>
      </c>
      <c>
        <is>
          <t>İZMİR</t>
        </is>
      </c>
      <c>
        <v>NARLIDERE</v>
      </c>
      <c>
        <is>
          <t>DM</t>
        </is>
      </c>
      <c>
        <v>BALÇOVA İM 35-07-A00001_KAPLICA K04_42778678</v>
      </c>
      <c>
        <v>OG Fider Açması</v>
      </c>
      <c>
        <v>Dağıtım-OG</v>
      </c>
      <c>
        <v>Kısa</v>
      </c>
      <c>
        <v>Şebeke işletmecisi</v>
      </c>
      <c>
        <v>Bildirimsiz</v>
      </c>
      <c>
        <is>
          <t>21.07.2023 03:03:06</t>
        </is>
      </c>
      <c>
        <is>
          <t>21.07.2023 03:04:48</t>
        </is>
      </c>
      <c>
        <v>0.028333333</v>
      </c>
      <c>
        <v>0</v>
      </c>
      <c>
        <v>0</v>
      </c>
      <c>
        <v>0</v>
      </c>
      <c>
        <v>2</v>
      </c>
      <c>
        <v>1</v>
      </c>
      <c>
        <v>50</v>
      </c>
      <c>
        <v>1</v>
      </c>
      <c>
        <v>0</v>
      </c>
      <c>
        <v>0</v>
      </c>
      <c>
        <v>0</v>
      </c>
      <c>
        <v>0</v>
      </c>
      <c>
        <v>0.017548300769542335</v>
      </c>
      <c>
        <v>3.5230113664280314</v>
      </c>
      <c>
        <v>1.3643755207079353</v>
      </c>
      <c>
        <v>0.8846349871878144</v>
      </c>
      <c>
        <v>0</v>
      </c>
      <c>
        <v>5.789570175093323</v>
      </c>
    </row>
    <row>
      <c>
        <v>2616841</v>
      </c>
      <c>
        <v>2</v>
      </c>
      <c>
        <is>
          <t>İZMİR</t>
        </is>
      </c>
      <c>
        <v>MENEMEN</v>
      </c>
      <c>
        <is>
          <t>Dağıtım Transformatörü</t>
        </is>
      </c>
      <c>
        <v>EMİRALEM TR-7 35-28-M00225_35-28-M00225_2374099</v>
      </c>
      <c>
        <v>Plansız Kesinti / Müdahale</v>
      </c>
      <c>
        <v>Dağıtım-AG</v>
      </c>
      <c>
        <v>Kısa</v>
      </c>
      <c>
        <v>Şebeke işletmecisi</v>
      </c>
      <c>
        <v>Bildirimsiz</v>
      </c>
      <c>
        <is>
          <t>21.07.2023 20:40:14</t>
        </is>
      </c>
      <c>
        <is>
          <t>21.07.2023 20:43:08</t>
        </is>
      </c>
      <c>
        <v>0.048333333</v>
      </c>
      <c>
        <v>0</v>
      </c>
      <c>
        <v>278</v>
      </c>
      <c>
        <v>0</v>
      </c>
      <c>
        <v>8</v>
      </c>
      <c>
        <v>0</v>
      </c>
      <c>
        <v>32</v>
      </c>
      <c>
        <v>0</v>
      </c>
      <c>
        <v>0</v>
      </c>
      <c>
        <v>0</v>
      </c>
      <c>
        <v>3.5083892583005643</v>
      </c>
      <c>
        <v>0</v>
      </c>
      <c>
        <v>0.1393228611922875</v>
      </c>
      <c>
        <v>0</v>
      </c>
      <c>
        <v>1.803619642141858</v>
      </c>
      <c>
        <v>0</v>
      </c>
      <c>
        <v>0</v>
      </c>
      <c>
        <v>5.45133176163471</v>
      </c>
    </row>
    <row>
      <c>
        <v>2616031</v>
      </c>
      <c>
        <v>1</v>
      </c>
      <c>
        <is>
          <t>İZMİR</t>
        </is>
      </c>
      <c>
        <v>TORBALI</v>
      </c>
      <c>
        <is>
          <t>Dağıtım Transformatörü</t>
        </is>
      </c>
      <c>
        <v>TR-35 35-26-M00035_35-26-M00035_2360105</v>
      </c>
      <c>
        <v>Şebeke Yenileme ve Kapasite Artışı Çalışması</v>
      </c>
      <c>
        <v>Dağıtım-AG</v>
      </c>
      <c>
        <v>Uzun</v>
      </c>
      <c>
        <v>Şebeke işletmecisi</v>
      </c>
      <c>
        <v>Bildirimli</v>
      </c>
      <c>
        <is>
          <t>21.07.2023 09:04:33</t>
        </is>
      </c>
      <c>
        <is>
          <t>21.07.2023 15:32:22</t>
        </is>
      </c>
      <c>
        <v>6.463611111</v>
      </c>
      <c>
        <v>0</v>
      </c>
      <c>
        <v>577</v>
      </c>
      <c>
        <v>0</v>
      </c>
      <c>
        <v>0</v>
      </c>
      <c>
        <v>0</v>
      </c>
      <c>
        <v>93</v>
      </c>
      <c>
        <v>0</v>
      </c>
      <c>
        <v>0</v>
      </c>
      <c>
        <v>0</v>
      </c>
      <c>
        <v>1072.8390523972535</v>
      </c>
      <c>
        <v>0</v>
      </c>
      <c>
        <v>0</v>
      </c>
      <c>
        <v>0</v>
      </c>
      <c>
        <v>890.2530842874671</v>
      </c>
      <c>
        <v>0</v>
      </c>
      <c>
        <v>0</v>
      </c>
      <c>
        <v>1963.0921366847206</v>
      </c>
    </row>
    <row>
      <c>
        <v>2616864</v>
      </c>
      <c>
        <v>1</v>
      </c>
      <c>
        <is>
          <t>MANİSA</t>
        </is>
      </c>
      <c>
        <v>SALİHLİ</v>
      </c>
      <c>
        <is>
          <t>AG Fideri</t>
        </is>
      </c>
      <c>
        <v>MERSİNLİ TR-1 45-78-M00935_49342908_56387038_56387038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21.07.2023 15:44:53</t>
        </is>
      </c>
      <c>
        <is>
          <t>21.07.2023 20:48:09</t>
        </is>
      </c>
      <c>
        <v>5.054444444</v>
      </c>
      <c>
        <v>0</v>
      </c>
      <c>
        <v>21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27.035288191211485</v>
      </c>
      <c>
        <v>0</v>
      </c>
      <c>
        <v>0</v>
      </c>
      <c>
        <v>0</v>
      </c>
      <c>
        <v>1.5992011950807041</v>
      </c>
      <c>
        <v>0</v>
      </c>
      <c>
        <v>0</v>
      </c>
      <c>
        <v>28.634489386292188</v>
      </c>
    </row>
    <row>
      <c>
        <v>2616117</v>
      </c>
      <c>
        <v>1</v>
      </c>
      <c>
        <is>
          <t>İZMİR</t>
        </is>
      </c>
      <c>
        <v>GAZİEMİR</v>
      </c>
      <c>
        <is>
          <t>OG Fideri</t>
        </is>
      </c>
      <c>
        <v>K-2826 ALTAY SPOR TESİSLERİ 35-08-K02826Ö_ K02_2073860</v>
      </c>
      <c>
        <v>Şebeke Bakım Çalışması</v>
      </c>
      <c>
        <v>Dağıtım-OG</v>
      </c>
      <c>
        <v>Uzun</v>
      </c>
      <c>
        <v>Şebeke işletmecisi</v>
      </c>
      <c>
        <v>Bildirimli</v>
      </c>
      <c>
        <is>
          <t>21.07.2023 10:01:53</t>
        </is>
      </c>
      <c>
        <is>
          <t>21.07.2023 14:05:30</t>
        </is>
      </c>
      <c>
        <v>4.060277777</v>
      </c>
      <c>
        <v>0</v>
      </c>
      <c>
        <v>1088</v>
      </c>
      <c>
        <v>0</v>
      </c>
      <c>
        <v>0</v>
      </c>
      <c>
        <v>3</v>
      </c>
      <c>
        <v>57</v>
      </c>
      <c>
        <v>0</v>
      </c>
      <c>
        <v>0</v>
      </c>
      <c>
        <v>0</v>
      </c>
      <c>
        <v>1332.0633996255958</v>
      </c>
      <c>
        <v>0</v>
      </c>
      <c>
        <v>0</v>
      </c>
      <c>
        <v>3160.1968728137135</v>
      </c>
      <c>
        <v>782.6698258074275</v>
      </c>
      <c>
        <v>0</v>
      </c>
      <c>
        <v>0</v>
      </c>
      <c>
        <v>5274.930098246737</v>
      </c>
    </row>
    <row>
      <c>
        <v>2616615</v>
      </c>
      <c>
        <v>1</v>
      </c>
      <c>
        <is>
          <t>MANİSA</t>
        </is>
      </c>
      <c>
        <v>YUNUSEMRE</v>
      </c>
      <c>
        <is>
          <t>Saha Dağıtım Kutusu (SDK)</t>
        </is>
      </c>
      <c>
        <v>DM-1/66 45-71-M00012_B b2b_45125205</v>
      </c>
      <c>
        <v>AG Box / Sdk Giriş Sigorta Atığı</v>
      </c>
      <c>
        <v>Dağıtım-AG</v>
      </c>
      <c>
        <v>Uzun</v>
      </c>
      <c>
        <v>Şebeke işletmecisi</v>
      </c>
      <c>
        <v>Bildirimsiz</v>
      </c>
      <c>
        <is>
          <t>21.07.2023 15:45:55</t>
        </is>
      </c>
      <c>
        <is>
          <t>21.07.2023 17:34:59</t>
        </is>
      </c>
      <c>
        <v>1.817777777</v>
      </c>
      <c>
        <v>0</v>
      </c>
      <c>
        <v>39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17.45396416900804</v>
      </c>
      <c>
        <v>0</v>
      </c>
      <c>
        <v>0</v>
      </c>
      <c>
        <v>0</v>
      </c>
      <c>
        <v>4.786490941583888</v>
      </c>
      <c>
        <v>0</v>
      </c>
      <c>
        <v>0</v>
      </c>
      <c>
        <v>22.240455110591927</v>
      </c>
    </row>
    <row>
      <c>
        <v>2616907</v>
      </c>
      <c>
        <v>1</v>
      </c>
      <c>
        <is>
          <t>İZMİR</t>
        </is>
      </c>
      <c>
        <v>MENDERES</v>
      </c>
      <c>
        <is>
          <t>KÖK</t>
        </is>
      </c>
      <c>
        <v>TAHTALIÇAY KÖK (M-751) 35-22-M00145_M-1548 TÜFEKÇİOĞLU M02_2330035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21.07.2023 19:31:32</t>
        </is>
      </c>
      <c>
        <is>
          <t>21.07.2023 20:15:22</t>
        </is>
      </c>
      <c>
        <v>0.730555555</v>
      </c>
      <c>
        <v>1</v>
      </c>
      <c>
        <v>29</v>
      </c>
      <c>
        <v>4</v>
      </c>
      <c>
        <v>31</v>
      </c>
      <c>
        <v>17</v>
      </c>
      <c>
        <v>16</v>
      </c>
      <c>
        <v>1</v>
      </c>
      <c>
        <v>0</v>
      </c>
      <c>
        <v>0.7095485716172774</v>
      </c>
      <c>
        <v>12.953015204930281</v>
      </c>
      <c>
        <v>13.833001909121375</v>
      </c>
      <c>
        <v>84.45916312662416</v>
      </c>
      <c>
        <v>43.82286565085593</v>
      </c>
      <c>
        <v>14.70572966324308</v>
      </c>
      <c>
        <v>10.422061979388635</v>
      </c>
      <c>
        <v>0</v>
      </c>
      <c>
        <v>180.90538610578076</v>
      </c>
    </row>
    <row>
      <c>
        <v>2616939</v>
      </c>
      <c>
        <v>1</v>
      </c>
      <c>
        <is>
          <t>MANİSA</t>
        </is>
      </c>
      <c>
        <v>YUNUSEMRE</v>
      </c>
      <c>
        <is>
          <t>KÖK</t>
        </is>
      </c>
      <c>
        <v>SİYEKLİ KÖK 45-71-M00185_OSMANCALI M04_72256923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21.07.2023 19:50:46</t>
        </is>
      </c>
      <c>
        <is>
          <t>21.07.2023 20:08:40</t>
        </is>
      </c>
      <c>
        <v>0.298333333</v>
      </c>
      <c>
        <v>18</v>
      </c>
      <c>
        <v>1481</v>
      </c>
      <c>
        <v>27</v>
      </c>
      <c>
        <v>21</v>
      </c>
      <c>
        <v>13</v>
      </c>
      <c>
        <v>123</v>
      </c>
      <c>
        <v>1</v>
      </c>
      <c>
        <v>0</v>
      </c>
      <c>
        <v>2.0646402076719665</v>
      </c>
      <c>
        <v>65.77064757012215</v>
      </c>
      <c>
        <v>133.00867238705456</v>
      </c>
      <c>
        <v>6.033031160776115</v>
      </c>
      <c>
        <v>29.769004211654064</v>
      </c>
      <c>
        <v>18.161540798773828</v>
      </c>
      <c>
        <v>34.33232079481313</v>
      </c>
      <c>
        <v>0</v>
      </c>
      <c>
        <v>289.13985713086583</v>
      </c>
    </row>
    <row>
      <c>
        <v>2616584</v>
      </c>
      <c>
        <v>1</v>
      </c>
      <c>
        <is>
          <t>İZMİR</t>
        </is>
      </c>
      <c>
        <v>URLA</v>
      </c>
      <c>
        <is>
          <t>AG Fideri</t>
        </is>
      </c>
      <c>
        <v>TR-25 35-19-L00025_9033265_56394795_56394795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21.07.2023 15:17:29</t>
        </is>
      </c>
      <c>
        <is>
          <t>21.07.2023 16:36:43</t>
        </is>
      </c>
      <c>
        <v>1.320555555</v>
      </c>
      <c>
        <v>0</v>
      </c>
      <c>
        <v>36</v>
      </c>
      <c>
        <v>0</v>
      </c>
      <c>
        <v>0</v>
      </c>
      <c>
        <v>0</v>
      </c>
      <c>
        <v>50</v>
      </c>
      <c>
        <v>0</v>
      </c>
      <c>
        <v>0</v>
      </c>
      <c>
        <v>0</v>
      </c>
      <c>
        <v>17.176474970528687</v>
      </c>
      <c>
        <v>0</v>
      </c>
      <c>
        <v>0</v>
      </c>
      <c>
        <v>0</v>
      </c>
      <c>
        <v>85.93813210975473</v>
      </c>
      <c>
        <v>0</v>
      </c>
      <c>
        <v>0</v>
      </c>
      <c>
        <v>103.11460708028342</v>
      </c>
    </row>
    <row>
      <c>
        <v>2616793</v>
      </c>
      <c>
        <v>1</v>
      </c>
      <c>
        <is>
          <t>MANİSA</t>
        </is>
      </c>
      <c>
        <v>ŞEHZADELER</v>
      </c>
      <c>
        <is>
          <t>OG Fideri</t>
        </is>
      </c>
      <c>
        <v>DM-1/47 45-71-M00149_DIREK TIPI TRAFO HUCRESI H01_2037538</v>
      </c>
      <c>
        <v>OG Trafo Arızası</v>
      </c>
      <c>
        <v>Dağıtım-OG</v>
      </c>
      <c>
        <v>Uzun</v>
      </c>
      <c>
        <v>Şebeke işletmecisi</v>
      </c>
      <c>
        <v>Bildirimsiz</v>
      </c>
      <c>
        <is>
          <t>21.07.2023 17:53:29</t>
        </is>
      </c>
      <c>
        <is>
          <t>21.07.2023 22:48:15</t>
        </is>
      </c>
      <c>
        <v>4.912777777</v>
      </c>
      <c>
        <v>0</v>
      </c>
      <c>
        <v>80</v>
      </c>
      <c>
        <v>0</v>
      </c>
      <c>
        <v>0</v>
      </c>
      <c>
        <v>0</v>
      </c>
      <c>
        <v>49</v>
      </c>
      <c>
        <v>0</v>
      </c>
      <c>
        <v>0</v>
      </c>
      <c>
        <v>0</v>
      </c>
      <c>
        <v>99.38723989126198</v>
      </c>
      <c>
        <v>0</v>
      </c>
      <c>
        <v>0</v>
      </c>
      <c>
        <v>0</v>
      </c>
      <c>
        <v>1009.5941306426456</v>
      </c>
      <c>
        <v>0</v>
      </c>
      <c>
        <v>0</v>
      </c>
      <c>
        <v>1108.9813705339077</v>
      </c>
    </row>
    <row>
      <c>
        <v>2616229</v>
      </c>
      <c>
        <v>1</v>
      </c>
      <c>
        <is>
          <t>İZMİR</t>
        </is>
      </c>
      <c>
        <v>GÜZELBAHÇE</v>
      </c>
      <c>
        <is>
          <t>Saha Dağıtım Kutusu (SDK)</t>
        </is>
      </c>
      <c>
        <v>M-2892 35-10-M02892_C C01_83811587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21.07.2023 10:35:16</t>
        </is>
      </c>
      <c>
        <is>
          <t>21.07.2023 17:39:28</t>
        </is>
      </c>
      <c>
        <v>7.07</v>
      </c>
      <c>
        <v>0</v>
      </c>
      <c>
        <v>21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64.34085786499871</v>
      </c>
      <c>
        <v>0</v>
      </c>
      <c>
        <v>0</v>
      </c>
      <c>
        <v>0</v>
      </c>
      <c>
        <v>16.442366972515558</v>
      </c>
      <c>
        <v>0</v>
      </c>
      <c>
        <v>0</v>
      </c>
      <c>
        <v>80.78322483751427</v>
      </c>
    </row>
    <row>
      <c>
        <v>2616893</v>
      </c>
      <c>
        <v>1</v>
      </c>
      <c>
        <is>
          <t>İZMİR</t>
        </is>
      </c>
      <c>
        <v>BAYRAKLI</v>
      </c>
      <c>
        <is>
          <t>AG Fideri</t>
        </is>
      </c>
      <c>
        <v>M-3066(YATIRIM REZERVE) 35-02-M03066_9119126_56362768_56362768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21.07.2023 19:21:15</t>
        </is>
      </c>
      <c>
        <is>
          <t>21.07.2023 22:51:22</t>
        </is>
      </c>
      <c>
        <v>3.501944444</v>
      </c>
      <c>
        <v>0</v>
      </c>
      <c>
        <v>388</v>
      </c>
      <c>
        <v>0</v>
      </c>
      <c>
        <v>0</v>
      </c>
      <c>
        <v>0</v>
      </c>
      <c>
        <v>43</v>
      </c>
      <c>
        <v>0</v>
      </c>
      <c>
        <v>1</v>
      </c>
      <c>
        <v>0</v>
      </c>
      <c>
        <v>417.88568516158074</v>
      </c>
      <c>
        <v>0</v>
      </c>
      <c>
        <v>0</v>
      </c>
      <c>
        <v>0</v>
      </c>
      <c>
        <v>226.4402098212569</v>
      </c>
      <c>
        <v>0</v>
      </c>
      <c>
        <v>30.286772607516898</v>
      </c>
      <c>
        <v>674.6126675903546</v>
      </c>
    </row>
    <row>
      <c>
        <v>2616724</v>
      </c>
      <c>
        <v>1</v>
      </c>
      <c>
        <is>
          <t>İZMİR</t>
        </is>
      </c>
      <c>
        <v>ÖDEMİŞ</v>
      </c>
      <c>
        <is>
          <t>Dağıtım Transformatörü</t>
        </is>
      </c>
      <c>
        <v>KÖSELER TR-1 35-15-L00471_35-15-L00471_2365846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21.07.2023 16:56:45</t>
        </is>
      </c>
      <c>
        <is>
          <t>21.07.2023 17:08:06</t>
        </is>
      </c>
      <c>
        <v>0.189166666</v>
      </c>
      <c>
        <v>0</v>
      </c>
      <c>
        <v>156</v>
      </c>
      <c>
        <v>0</v>
      </c>
      <c>
        <v>6</v>
      </c>
      <c>
        <v>0</v>
      </c>
      <c>
        <v>23</v>
      </c>
      <c>
        <v>0</v>
      </c>
      <c>
        <v>0</v>
      </c>
      <c>
        <v>0</v>
      </c>
      <c>
        <v>3.4544810782793465</v>
      </c>
      <c>
        <v>0</v>
      </c>
      <c>
        <v>1.8642628555893364</v>
      </c>
      <c>
        <v>0</v>
      </c>
      <c>
        <v>2.2165558718661904</v>
      </c>
      <c>
        <v>0</v>
      </c>
      <c>
        <v>0</v>
      </c>
      <c>
        <v>7.535299805734874</v>
      </c>
    </row>
    <row>
      <c>
        <v>2616060</v>
      </c>
      <c>
        <v>1</v>
      </c>
      <c>
        <is>
          <t>İZMİR</t>
        </is>
      </c>
      <c>
        <v>KİRAZ</v>
      </c>
      <c>
        <is>
          <t>AG Fideri</t>
        </is>
      </c>
      <c>
        <v>UMURCALI TR-7 35-31-L00110__96740438_96740438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21.07.2023 09:16:32</t>
        </is>
      </c>
      <c>
        <is>
          <t>21.07.2023 10:17:42</t>
        </is>
      </c>
      <c>
        <v>1.019444444</v>
      </c>
      <c>
        <v>0</v>
      </c>
      <c>
        <v>1</v>
      </c>
      <c>
        <v>0</v>
      </c>
      <c>
        <v>2</v>
      </c>
      <c>
        <v>0</v>
      </c>
      <c>
        <v>2</v>
      </c>
      <c>
        <v>0</v>
      </c>
      <c>
        <v>0</v>
      </c>
      <c>
        <v>0</v>
      </c>
      <c>
        <v>0.22398250005964798</v>
      </c>
      <c>
        <v>0</v>
      </c>
      <c>
        <v>6.709881557274734</v>
      </c>
      <c>
        <v>0</v>
      </c>
      <c>
        <v>3.0470848947471425</v>
      </c>
      <c>
        <v>0</v>
      </c>
      <c>
        <v>0</v>
      </c>
      <c>
        <v>9.980948952081524</v>
      </c>
    </row>
    <row>
      <c>
        <v>2616206</v>
      </c>
      <c>
        <v>1</v>
      </c>
      <c>
        <is>
          <t>İZMİR</t>
        </is>
      </c>
      <c>
        <v>BORNOVA</v>
      </c>
      <c>
        <is>
          <t>KÖK</t>
        </is>
      </c>
      <c>
        <v>M-891 35-02-M00891_M-1701 M04_2034652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21.07.2023 11:03:53</t>
        </is>
      </c>
      <c>
        <is>
          <t>21.07.2023 11:11:45</t>
        </is>
      </c>
      <c>
        <v>0.131111111</v>
      </c>
      <c>
        <v>0</v>
      </c>
      <c>
        <v>0</v>
      </c>
      <c>
        <v>0</v>
      </c>
      <c>
        <v>0</v>
      </c>
      <c>
        <v>4</v>
      </c>
      <c>
        <v>0</v>
      </c>
      <c>
        <v>5</v>
      </c>
      <c>
        <v>0</v>
      </c>
      <c>
        <v>0</v>
      </c>
      <c>
        <v>0</v>
      </c>
      <c>
        <v>0</v>
      </c>
      <c>
        <v>0</v>
      </c>
      <c>
        <v>4.051654517076844</v>
      </c>
      <c>
        <v>0</v>
      </c>
      <c>
        <v>45.56819617496177</v>
      </c>
      <c>
        <v>0</v>
      </c>
      <c>
        <v>49.61985069203861</v>
      </c>
    </row>
    <row>
      <c>
        <v>2616763</v>
      </c>
      <c>
        <v>2</v>
      </c>
      <c>
        <is>
          <t>MANİSA</t>
        </is>
      </c>
      <c>
        <v>YUNUSEMRE</v>
      </c>
      <c>
        <is>
          <t>Dağıtım Transformatörü</t>
        </is>
      </c>
      <c>
        <v>AKGEDİK TR-1 45-71-M01047_45-71-M01047_2349562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21.07.2023 19:11:08</t>
        </is>
      </c>
      <c>
        <is>
          <t>21.07.2023 19:26:45</t>
        </is>
      </c>
      <c>
        <v>0.260277777</v>
      </c>
      <c>
        <v>0</v>
      </c>
      <c>
        <v>147</v>
      </c>
      <c>
        <v>0</v>
      </c>
      <c>
        <v>2</v>
      </c>
      <c>
        <v>0</v>
      </c>
      <c>
        <v>17</v>
      </c>
      <c>
        <v>0</v>
      </c>
      <c>
        <v>0</v>
      </c>
      <c>
        <v>0</v>
      </c>
      <c>
        <v>10.374885089221596</v>
      </c>
      <c>
        <v>0</v>
      </c>
      <c>
        <v>0.8376839692607893</v>
      </c>
      <c>
        <v>0</v>
      </c>
      <c>
        <v>2.383094234605244</v>
      </c>
      <c>
        <v>0</v>
      </c>
      <c>
        <v>0</v>
      </c>
      <c>
        <v>13.595663293087629</v>
      </c>
    </row>
    <row>
      <c>
        <v>2617265</v>
      </c>
      <c>
        <v>1</v>
      </c>
      <c>
        <is>
          <t>MANİSA</t>
        </is>
      </c>
      <c>
        <v>TURGUTLU</v>
      </c>
      <c>
        <is>
          <t>OG Fideri</t>
        </is>
      </c>
      <c>
        <v>DERBENT TR-2 45-83-L00324_DIREK TIPI TRAFO HUCRESI H01_2047681</v>
      </c>
      <c>
        <v>OG Ayırıcı Arızası</v>
      </c>
      <c>
        <v>Dağıtım-OG</v>
      </c>
      <c>
        <v>Uzun</v>
      </c>
      <c>
        <v>Şebeke işletmecisi</v>
      </c>
      <c>
        <v>Bildirimsiz</v>
      </c>
      <c>
        <is>
          <t>21.07.2023 23:59:01</t>
        </is>
      </c>
      <c>
        <is>
          <t>22.07.2023 02:24:06</t>
        </is>
      </c>
      <c>
        <v>2.418055555</v>
      </c>
      <c>
        <v>0</v>
      </c>
      <c>
        <v>111</v>
      </c>
      <c>
        <v>0</v>
      </c>
      <c>
        <v>18</v>
      </c>
      <c>
        <v>0</v>
      </c>
      <c>
        <v>16</v>
      </c>
      <c>
        <v>0</v>
      </c>
      <c>
        <v>0</v>
      </c>
      <c>
        <v>0</v>
      </c>
      <c>
        <v>56.27076112046898</v>
      </c>
      <c>
        <v>0</v>
      </c>
      <c>
        <v>73.30687750098745</v>
      </c>
      <c>
        <v>0</v>
      </c>
      <c>
        <v>17.03295239129378</v>
      </c>
      <c>
        <v>0</v>
      </c>
      <c>
        <v>0</v>
      </c>
      <c>
        <v>146.6105910127502</v>
      </c>
    </row>
    <row>
      <c>
        <v>2616876</v>
      </c>
      <c>
        <v>1</v>
      </c>
      <c>
        <is>
          <t>İZMİR</t>
        </is>
      </c>
      <c>
        <v>BAYRAKLI</v>
      </c>
      <c>
        <is>
          <t>Dağıtım Transformatörü</t>
        </is>
      </c>
      <c>
        <v>K-4780 35-04-K04780_35-04-K04780_54984934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21.07.2023 19:13:04</t>
        </is>
      </c>
      <c>
        <is>
          <t>22.07.2023 00:47:23</t>
        </is>
      </c>
      <c>
        <v>5.571944444</v>
      </c>
      <c>
        <v>0</v>
      </c>
      <c>
        <v>335</v>
      </c>
      <c>
        <v>0</v>
      </c>
      <c>
        <v>0</v>
      </c>
      <c>
        <v>0</v>
      </c>
      <c>
        <v>15</v>
      </c>
      <c>
        <v>0</v>
      </c>
      <c>
        <v>0</v>
      </c>
      <c>
        <v>0</v>
      </c>
      <c>
        <v>545.4035354779346</v>
      </c>
      <c>
        <v>0</v>
      </c>
      <c>
        <v>0</v>
      </c>
      <c>
        <v>0</v>
      </c>
      <c>
        <v>24.46111573000189</v>
      </c>
      <c>
        <v>0</v>
      </c>
      <c>
        <v>0</v>
      </c>
      <c>
        <v>569.8646512079365</v>
      </c>
    </row>
    <row>
      <c>
        <v>2616438</v>
      </c>
      <c>
        <v>1</v>
      </c>
      <c>
        <is>
          <t>İZMİR</t>
        </is>
      </c>
      <c>
        <v>MENDERES</v>
      </c>
      <c>
        <is>
          <t>KÖK</t>
        </is>
      </c>
      <c>
        <v>TEKELİ ARITMA KÖK 35-22-M00090_KARAKUYU ÇIKIŞI M03_2328482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21.07.2023 13:46:09</t>
        </is>
      </c>
      <c>
        <is>
          <t>21.07.2023 14:30:33</t>
        </is>
      </c>
      <c>
        <v>0.74</v>
      </c>
      <c>
        <v>1</v>
      </c>
      <c>
        <v>390</v>
      </c>
      <c>
        <v>120</v>
      </c>
      <c>
        <v>133</v>
      </c>
      <c>
        <v>14</v>
      </c>
      <c>
        <v>46</v>
      </c>
      <c>
        <v>1</v>
      </c>
      <c>
        <v>0</v>
      </c>
      <c>
        <v>0.6405546877174794</v>
      </c>
      <c>
        <v>90.63461730140325</v>
      </c>
      <c>
        <v>1976.0069077698233</v>
      </c>
      <c>
        <v>626.1046097214593</v>
      </c>
      <c>
        <v>136.82111084500443</v>
      </c>
      <c>
        <v>55.34828613981395</v>
      </c>
      <c>
        <v>131.14058438254565</v>
      </c>
      <c>
        <v>0</v>
      </c>
      <c>
        <v>3016.696670847767</v>
      </c>
    </row>
    <row>
      <c>
        <v>2616146</v>
      </c>
      <c>
        <v>1</v>
      </c>
      <c>
        <is>
          <t>İZMİR</t>
        </is>
      </c>
      <c>
        <v>BALÇOVA</v>
      </c>
      <c>
        <is>
          <t>Saha Dağıtım Kutusu (SDK)</t>
        </is>
      </c>
      <c>
        <v>M-2525 35-07-M02525_C C01_79915804</v>
      </c>
      <c>
        <v>Şebeke Bakım Çalışması</v>
      </c>
      <c>
        <v>Dağıtım-AG</v>
      </c>
      <c>
        <v>Uzun</v>
      </c>
      <c>
        <v>Şebeke işletmecisi</v>
      </c>
      <c>
        <v>Bildirimli</v>
      </c>
      <c>
        <is>
          <t>21.07.2023 10:20:53</t>
        </is>
      </c>
      <c>
        <is>
          <t>21.07.2023 13:44:39</t>
        </is>
      </c>
      <c>
        <v>3.396111111</v>
      </c>
      <c>
        <v>0</v>
      </c>
      <c>
        <v>62</v>
      </c>
      <c>
        <v>0</v>
      </c>
      <c>
        <v>0</v>
      </c>
      <c>
        <v>0</v>
      </c>
      <c>
        <v>12</v>
      </c>
      <c>
        <v>0</v>
      </c>
      <c>
        <v>0</v>
      </c>
      <c>
        <v>0</v>
      </c>
      <c>
        <v>50.61420782278243</v>
      </c>
      <c>
        <v>0</v>
      </c>
      <c>
        <v>0</v>
      </c>
      <c>
        <v>0</v>
      </c>
      <c>
        <v>25.10983797532578</v>
      </c>
      <c>
        <v>0</v>
      </c>
      <c>
        <v>0</v>
      </c>
      <c>
        <v>75.72404579810822</v>
      </c>
    </row>
    <row>
      <c>
        <v>2616833</v>
      </c>
      <c>
        <v>1</v>
      </c>
      <c>
        <is>
          <t>İZMİR</t>
        </is>
      </c>
      <c>
        <v>BERGAMA</v>
      </c>
      <c>
        <is>
          <t>DM</t>
        </is>
      </c>
      <c>
        <v>YUKARIBEY DM (TR-3) 35-16-M00866_ÇAMAVLU M05_79464826</v>
      </c>
      <c>
        <v>OG Hatta Ağaç Kesimi</v>
      </c>
      <c>
        <v>Dağıtım-OG</v>
      </c>
      <c>
        <v>Uzun</v>
      </c>
      <c>
        <v>Şebeke işletmecisi</v>
      </c>
      <c>
        <v>Bildirimsiz</v>
      </c>
      <c>
        <is>
          <t>21.07.2023 18:33:12</t>
        </is>
      </c>
      <c>
        <is>
          <t>21.07.2023 19:56:32</t>
        </is>
      </c>
      <c>
        <v>1.388888888</v>
      </c>
      <c>
        <v>0</v>
      </c>
      <c>
        <v>920</v>
      </c>
      <c>
        <v>33</v>
      </c>
      <c>
        <v>33</v>
      </c>
      <c>
        <v>15</v>
      </c>
      <c>
        <v>174</v>
      </c>
      <c>
        <v>0</v>
      </c>
      <c>
        <v>0</v>
      </c>
      <c>
        <v>0</v>
      </c>
      <c>
        <v>165.91321294574672</v>
      </c>
      <c>
        <v>136.11316191941185</v>
      </c>
      <c>
        <v>65.79198593050728</v>
      </c>
      <c>
        <v>166.29707034776567</v>
      </c>
      <c>
        <v>152.5397971298784</v>
      </c>
      <c>
        <v>0</v>
      </c>
      <c>
        <v>0</v>
      </c>
      <c>
        <v>686.65522827331</v>
      </c>
    </row>
    <row>
      <c>
        <v>2616692</v>
      </c>
      <c>
        <v>2</v>
      </c>
      <c>
        <is>
          <t>MANİSA</t>
        </is>
      </c>
      <c>
        <v>SALİHLİ</v>
      </c>
      <c>
        <is>
          <t>Dağıtım Transformatörü</t>
        </is>
      </c>
      <c>
        <v>YAĞMURLAR TR-1 45-78-M00753_45-78-M00753_2373329</v>
      </c>
      <c>
        <v>AG Tel Kopuğu</v>
      </c>
      <c>
        <v>Dağıtım-AG</v>
      </c>
      <c>
        <v>Uzun</v>
      </c>
      <c>
        <v>Şebeke işletmecisi</v>
      </c>
      <c>
        <v>Bildirimsiz</v>
      </c>
      <c>
        <is>
          <t>21.07.2023 18:06:00</t>
        </is>
      </c>
      <c>
        <is>
          <t>21.07.2023 20:35:00</t>
        </is>
      </c>
      <c>
        <v>2.483333333</v>
      </c>
      <c>
        <v>0</v>
      </c>
      <c>
        <v>82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24.857716379065167</v>
      </c>
      <c>
        <v>0</v>
      </c>
      <c>
        <v>0</v>
      </c>
      <c>
        <v>0</v>
      </c>
      <c>
        <v>4.263462785470058</v>
      </c>
      <c>
        <v>0</v>
      </c>
      <c>
        <v>0</v>
      </c>
      <c>
        <v>29.121179164535224</v>
      </c>
    </row>
    <row>
      <c>
        <v>2616667</v>
      </c>
      <c>
        <v>1</v>
      </c>
      <c>
        <is>
          <t>İZMİR</t>
        </is>
      </c>
      <c>
        <v>KEMALPAŞA</v>
      </c>
      <c>
        <is>
          <t>OG Fideri</t>
        </is>
      </c>
      <c>
        <v>GÜNDOĞDU TR-2 35-27-L00383_ H_82818530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21.07.2023 16:13:43</t>
        </is>
      </c>
      <c>
        <is>
          <t>21.07.2023 20:08:32</t>
        </is>
      </c>
      <c>
        <v>3.913611111</v>
      </c>
      <c>
        <v>0</v>
      </c>
      <c>
        <v>16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5.962325375530311</v>
      </c>
      <c>
        <v>0</v>
      </c>
      <c>
        <v>0</v>
      </c>
      <c>
        <v>0</v>
      </c>
      <c>
        <v>0</v>
      </c>
      <c>
        <v>0</v>
      </c>
      <c>
        <v>0</v>
      </c>
      <c>
        <v>5.962325375530311</v>
      </c>
    </row>
    <row>
      <c>
        <v>2616355</v>
      </c>
      <c>
        <v>1</v>
      </c>
      <c>
        <is>
          <t>İZMİR</t>
        </is>
      </c>
      <c>
        <v>BAYINDIR</v>
      </c>
      <c>
        <is>
          <t>AG Fideri</t>
        </is>
      </c>
      <c>
        <v>YEŞİLOVA ÇAYIR TR-6 35-20-L00131_B_91012793_91012793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21.07.2023 12:54:08</t>
        </is>
      </c>
      <c>
        <is>
          <t>21.07.2023 13:39:00</t>
        </is>
      </c>
      <c>
        <v>0.747777777</v>
      </c>
      <c>
        <v>0</v>
      </c>
      <c>
        <v>18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3.796311350279503</v>
      </c>
      <c>
        <v>0</v>
      </c>
      <c>
        <v>0</v>
      </c>
      <c>
        <v>0</v>
      </c>
      <c>
        <v>0.8029259613119147</v>
      </c>
      <c>
        <v>0</v>
      </c>
      <c>
        <v>0</v>
      </c>
      <c>
        <v>4.599237311591418</v>
      </c>
    </row>
    <row>
      <c>
        <v>2615957</v>
      </c>
      <c>
        <v>1</v>
      </c>
      <c>
        <is>
          <t>MANİSA</t>
        </is>
      </c>
      <c>
        <v>YUNUSEMRE</v>
      </c>
      <c>
        <is>
          <t>KÖK</t>
        </is>
      </c>
      <c>
        <v>AKGEDİK KÖK-3 45-71-M00164_MICIRTAŞ M03_55994696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21.07.2023 07:40:12</t>
        </is>
      </c>
      <c>
        <is>
          <t>21.07.2023 09:38:10</t>
        </is>
      </c>
      <c>
        <v>1.966111111</v>
      </c>
      <c>
        <v>0</v>
      </c>
      <c>
        <v>0</v>
      </c>
      <c>
        <v>1</v>
      </c>
      <c>
        <v>0</v>
      </c>
      <c>
        <v>4</v>
      </c>
      <c>
        <v>0</v>
      </c>
      <c>
        <v>1</v>
      </c>
      <c>
        <v>0</v>
      </c>
      <c>
        <v>0</v>
      </c>
      <c>
        <v>0</v>
      </c>
      <c>
        <v>2.81132237770825</v>
      </c>
      <c>
        <v>0</v>
      </c>
      <c>
        <v>22.796645476526905</v>
      </c>
      <c>
        <v>0</v>
      </c>
      <c>
        <v>882.6865736417601</v>
      </c>
      <c>
        <v>0</v>
      </c>
      <c>
        <v>908.2945414959953</v>
      </c>
    </row>
    <row>
      <c>
        <v>2616475</v>
      </c>
      <c>
        <v>1</v>
      </c>
      <c>
        <is>
          <t>İZMİR</t>
        </is>
      </c>
      <c>
        <v>BAYINDIR</v>
      </c>
      <c>
        <is>
          <t>Dağıtım Transformatörü</t>
        </is>
      </c>
      <c>
        <v>FAHRİ ÇAPUN SULAMA GRB 35-20-L00176_35-20-L00176_2376715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21.07.2023 14:02:18</t>
        </is>
      </c>
      <c>
        <is>
          <t>21.07.2023 16:54:38</t>
        </is>
      </c>
      <c>
        <v>2.872222222</v>
      </c>
      <c>
        <v>0</v>
      </c>
      <c>
        <v>0</v>
      </c>
      <c>
        <v>0</v>
      </c>
      <c>
        <v>10</v>
      </c>
      <c>
        <v>0</v>
      </c>
      <c>
        <v>3</v>
      </c>
      <c>
        <v>0</v>
      </c>
      <c>
        <v>0</v>
      </c>
      <c>
        <v>0</v>
      </c>
      <c>
        <v>0</v>
      </c>
      <c>
        <v>0</v>
      </c>
      <c>
        <v>139.24393496120453</v>
      </c>
      <c>
        <v>0</v>
      </c>
      <c>
        <v>34.381244087780004</v>
      </c>
      <c>
        <v>0</v>
      </c>
      <c>
        <v>0</v>
      </c>
      <c>
        <v>173.62517904898453</v>
      </c>
    </row>
    <row>
      <c>
        <v>2616020</v>
      </c>
      <c>
        <v>1</v>
      </c>
      <c>
        <is>
          <t>İZMİR</t>
        </is>
      </c>
      <c>
        <v>BAYINDIR</v>
      </c>
      <c>
        <is>
          <t>KÖK</t>
        </is>
      </c>
      <c>
        <v>KARAVELİLER TR-1 KÖK 35-20-L00137_YAKAPINAR L02_2328877</v>
      </c>
      <c>
        <v>Şebeke Bakım Çalışması</v>
      </c>
      <c>
        <v>Dağıtım-OG</v>
      </c>
      <c>
        <v>Uzun</v>
      </c>
      <c>
        <v>Şebeke işletmecisi</v>
      </c>
      <c>
        <v>Bildirimli</v>
      </c>
      <c>
        <is>
          <t>21.07.2023 08:57:05</t>
        </is>
      </c>
      <c>
        <is>
          <t>21.07.2023 12:14:32</t>
        </is>
      </c>
      <c>
        <v>3.290833333</v>
      </c>
      <c>
        <v>1</v>
      </c>
      <c>
        <v>445</v>
      </c>
      <c>
        <v>4</v>
      </c>
      <c>
        <v>51</v>
      </c>
      <c>
        <v>7</v>
      </c>
      <c>
        <v>105</v>
      </c>
      <c>
        <v>0</v>
      </c>
      <c>
        <v>0</v>
      </c>
      <c>
        <v>0.8681609679665545</v>
      </c>
      <c>
        <v>239.58047207012586</v>
      </c>
      <c>
        <v>24.72126571692698</v>
      </c>
      <c>
        <v>266.5643140478355</v>
      </c>
      <c>
        <v>127.77766062195666</v>
      </c>
      <c>
        <v>673.4361604121905</v>
      </c>
      <c>
        <v>0</v>
      </c>
      <c>
        <v>0</v>
      </c>
      <c>
        <v>1332.9480338370022</v>
      </c>
    </row>
    <row>
      <c>
        <v>2616536</v>
      </c>
      <c>
        <v>2</v>
      </c>
      <c>
        <is>
          <t>İZMİR</t>
        </is>
      </c>
      <c>
        <v>ÖDEMİŞ</v>
      </c>
      <c>
        <is>
          <t>Dağıtım Transformatörü</t>
        </is>
      </c>
      <c>
        <v>YENİKÖY TR-9 35-15-L00384_35-15-L00384_2365580</v>
      </c>
      <c>
        <v>Plansız Kesinti / Müdahale</v>
      </c>
      <c>
        <v>Dağıtım-AG</v>
      </c>
      <c>
        <v>Kısa</v>
      </c>
      <c>
        <v>Şebeke işletmecisi</v>
      </c>
      <c>
        <v>Bildirimsiz</v>
      </c>
      <c>
        <is>
          <t>21.07.2023 17:30:14</t>
        </is>
      </c>
      <c>
        <is>
          <t>21.07.2023 17:32:30</t>
        </is>
      </c>
      <c>
        <v>0.037777777</v>
      </c>
      <c>
        <v>0</v>
      </c>
      <c>
        <v>29</v>
      </c>
      <c>
        <v>0</v>
      </c>
      <c>
        <v>5</v>
      </c>
      <c>
        <v>0</v>
      </c>
      <c>
        <v>10</v>
      </c>
      <c>
        <v>0</v>
      </c>
      <c>
        <v>0</v>
      </c>
      <c>
        <v>0</v>
      </c>
      <c>
        <v>0.2571756785942412</v>
      </c>
      <c>
        <v>0</v>
      </c>
      <c>
        <v>1.0446115007899732</v>
      </c>
      <c>
        <v>0</v>
      </c>
      <c>
        <v>0.3908037006516889</v>
      </c>
      <c>
        <v>0</v>
      </c>
      <c>
        <v>0</v>
      </c>
      <c>
        <v>1.6925908800359033</v>
      </c>
    </row>
    <row>
      <c>
        <v>2617016</v>
      </c>
      <c>
        <v>1</v>
      </c>
      <c>
        <is>
          <t>MANİSA</t>
        </is>
      </c>
      <c>
        <v>SALİHLİ</v>
      </c>
      <c>
        <is>
          <t>AG Fideri</t>
        </is>
      </c>
      <c>
        <v>BOZAĞAÇ TR-4 45-78-M00664_49192805_56391589_56391589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21.07.2023 21:00:08</t>
        </is>
      </c>
      <c>
        <is>
          <t>21.07.2023 22:18:17</t>
        </is>
      </c>
      <c>
        <v>1.3025</v>
      </c>
      <c>
        <v>0</v>
      </c>
      <c>
        <v>8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1.4098126717989827</v>
      </c>
      <c>
        <v>0</v>
      </c>
      <c>
        <v>0</v>
      </c>
      <c>
        <v>0</v>
      </c>
      <c>
        <v>0</v>
      </c>
      <c>
        <v>0</v>
      </c>
      <c>
        <v>0</v>
      </c>
      <c>
        <v>1.4098126717989827</v>
      </c>
    </row>
    <row>
      <c>
        <v>2616412</v>
      </c>
      <c>
        <v>1</v>
      </c>
      <c>
        <is>
          <t>İZMİR</t>
        </is>
      </c>
      <c>
        <v>SEFERİHİSAR</v>
      </c>
      <c>
        <is>
          <t>KÖK</t>
        </is>
      </c>
      <c>
        <v>PAYAMLI M-27 (SAKIZAĞACI KÖK) 35-25-M00188_M-26/M-28/DERYA SİTESİ M02_72070682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21.07.2023 13:29:33</t>
        </is>
      </c>
      <c>
        <is>
          <t>21.07.2023 14:22:20</t>
        </is>
      </c>
      <c>
        <v>0.879722222</v>
      </c>
      <c>
        <v>0</v>
      </c>
      <c>
        <v>213</v>
      </c>
      <c>
        <v>0</v>
      </c>
      <c>
        <v>4</v>
      </c>
      <c>
        <v>0</v>
      </c>
      <c>
        <v>25</v>
      </c>
      <c>
        <v>0</v>
      </c>
      <c>
        <v>0</v>
      </c>
      <c>
        <v>0</v>
      </c>
      <c>
        <v>54.635201911488984</v>
      </c>
      <c>
        <v>0</v>
      </c>
      <c>
        <v>2.631412972080402</v>
      </c>
      <c>
        <v>0</v>
      </c>
      <c>
        <v>35.745590680754205</v>
      </c>
      <c>
        <v>0</v>
      </c>
      <c>
        <v>0</v>
      </c>
      <c>
        <v>93.0122055643236</v>
      </c>
    </row>
    <row>
      <c>
        <v>2616461</v>
      </c>
      <c>
        <v>1</v>
      </c>
      <c>
        <is>
          <t>İZMİR</t>
        </is>
      </c>
      <c>
        <v>FOÇA</v>
      </c>
      <c>
        <is>
          <t>AG Fideri</t>
        </is>
      </c>
      <c>
        <v>YENİ FOÇA TR-26 35-23-M00026_C_56365413_56365413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21.07.2023 14:01:20</t>
        </is>
      </c>
      <c>
        <is>
          <t>21.07.2023 16:09:35</t>
        </is>
      </c>
      <c>
        <v>2.1375</v>
      </c>
      <c>
        <v>0</v>
      </c>
      <c>
        <v>79</v>
      </c>
      <c>
        <v>0</v>
      </c>
      <c>
        <v>0</v>
      </c>
      <c>
        <v>0</v>
      </c>
      <c>
        <v>23</v>
      </c>
      <c>
        <v>0</v>
      </c>
      <c>
        <v>0</v>
      </c>
      <c>
        <v>0</v>
      </c>
      <c>
        <v>46.35374734675703</v>
      </c>
      <c>
        <v>0</v>
      </c>
      <c>
        <v>0</v>
      </c>
      <c>
        <v>0</v>
      </c>
      <c>
        <v>75.74886418097081</v>
      </c>
      <c>
        <v>0</v>
      </c>
      <c>
        <v>0</v>
      </c>
      <c>
        <v>122.10261152772784</v>
      </c>
    </row>
    <row>
      <c>
        <v>2616959</v>
      </c>
      <c>
        <v>1</v>
      </c>
      <c>
        <is>
          <t>İZMİR</t>
        </is>
      </c>
      <c>
        <v>ÖDEMİŞ</v>
      </c>
      <c>
        <is>
          <t>AG Fideri</t>
        </is>
      </c>
      <c>
        <v>YOLÜSTÜ TR-4 35-15-L00916_B_79886404_79886404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21.07.2023 20:12:55</t>
        </is>
      </c>
      <c>
        <is>
          <t>22.07.2023 01:25:34</t>
        </is>
      </c>
      <c>
        <v>5.210833333</v>
      </c>
      <c>
        <v>0</v>
      </c>
      <c>
        <v>11</v>
      </c>
      <c>
        <v>0</v>
      </c>
      <c>
        <v>4</v>
      </c>
      <c>
        <v>0</v>
      </c>
      <c>
        <v>7</v>
      </c>
      <c>
        <v>0</v>
      </c>
      <c>
        <v>0</v>
      </c>
      <c>
        <v>0</v>
      </c>
      <c>
        <v>23.982409117105462</v>
      </c>
      <c>
        <v>0</v>
      </c>
      <c>
        <v>64.95489043174754</v>
      </c>
      <c>
        <v>0</v>
      </c>
      <c>
        <v>5.130882502988408</v>
      </c>
      <c>
        <v>0</v>
      </c>
      <c>
        <v>0</v>
      </c>
      <c>
        <v>94.06818205184142</v>
      </c>
    </row>
    <row>
      <c>
        <v>2616953</v>
      </c>
      <c>
        <v>1</v>
      </c>
      <c>
        <is>
          <t>İZMİR</t>
        </is>
      </c>
      <c>
        <v>ALİAĞA</v>
      </c>
      <c>
        <is>
          <t>Dağıtım Transformatörü</t>
        </is>
      </c>
      <c>
        <v>PINARCIK TR-1 35-17-R00041_35-17-R00041_2361413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21.07.2023 20:06:29</t>
        </is>
      </c>
      <c>
        <is>
          <t>22.07.2023 00:31:00</t>
        </is>
      </c>
      <c>
        <v>4.408611111</v>
      </c>
      <c>
        <v>0</v>
      </c>
      <c>
        <v>121</v>
      </c>
      <c>
        <v>0</v>
      </c>
      <c>
        <v>3</v>
      </c>
      <c>
        <v>0</v>
      </c>
      <c>
        <v>7</v>
      </c>
      <c>
        <v>0</v>
      </c>
      <c>
        <v>0</v>
      </c>
      <c>
        <v>0</v>
      </c>
      <c>
        <v>121.4193899178302</v>
      </c>
      <c>
        <v>0</v>
      </c>
      <c>
        <v>11.169752538715107</v>
      </c>
      <c>
        <v>0</v>
      </c>
      <c>
        <v>2.974449533644146</v>
      </c>
      <c>
        <v>0</v>
      </c>
      <c>
        <v>0</v>
      </c>
      <c>
        <v>135.56359199018945</v>
      </c>
    </row>
    <row>
      <c>
        <v>2616810</v>
      </c>
      <c>
        <v>1</v>
      </c>
      <c>
        <is>
          <t>MANİSA</t>
        </is>
      </c>
      <c>
        <v>ALAŞEHİR</v>
      </c>
      <c>
        <is>
          <t>DM</t>
        </is>
      </c>
      <c>
        <v>ULUDERBENT DM 45-73-M00491_ÖRENCİK M03_95475184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21.07.2023 18:08:23</t>
        </is>
      </c>
      <c>
        <is>
          <t>21.07.2023 18:24:00</t>
        </is>
      </c>
      <c>
        <v>0.260277777</v>
      </c>
      <c>
        <v>0</v>
      </c>
      <c>
        <v>627</v>
      </c>
      <c>
        <v>0</v>
      </c>
      <c>
        <v>139</v>
      </c>
      <c>
        <v>2</v>
      </c>
      <c>
        <v>25</v>
      </c>
      <c>
        <v>0</v>
      </c>
      <c>
        <v>0</v>
      </c>
      <c>
        <v>0</v>
      </c>
      <c>
        <v>23.807438286806157</v>
      </c>
      <c>
        <v>0</v>
      </c>
      <c>
        <v>27.682379295487646</v>
      </c>
      <c>
        <v>0.518546092566374</v>
      </c>
      <c>
        <v>4.162679127175953</v>
      </c>
      <c>
        <v>0</v>
      </c>
      <c>
        <v>0</v>
      </c>
      <c>
        <v>56.17104280203613</v>
      </c>
    </row>
    <row>
      <c>
        <v>2617105</v>
      </c>
      <c>
        <v>1</v>
      </c>
      <c>
        <is>
          <t>İZMİR</t>
        </is>
      </c>
      <c>
        <v>KARABAĞLAR</v>
      </c>
      <c>
        <is>
          <t>AG Fideri</t>
        </is>
      </c>
      <c>
        <v>M-3070(YATIRIM REZERVE) 35-01-M03070_C_56372489_56372489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21.07.2023 22:11:44</t>
        </is>
      </c>
      <c>
        <is>
          <t>22.07.2023 00:44:59</t>
        </is>
      </c>
      <c>
        <v>2.554166666</v>
      </c>
      <c>
        <v>0</v>
      </c>
      <c>
        <v>214</v>
      </c>
      <c>
        <v>0</v>
      </c>
      <c>
        <v>0</v>
      </c>
      <c>
        <v>0</v>
      </c>
      <c>
        <v>12</v>
      </c>
      <c>
        <v>0</v>
      </c>
      <c>
        <v>0</v>
      </c>
      <c>
        <v>0</v>
      </c>
      <c>
        <v>119.2549340685432</v>
      </c>
      <c>
        <v>0</v>
      </c>
      <c>
        <v>0</v>
      </c>
      <c>
        <v>0</v>
      </c>
      <c>
        <v>7.412255572549268</v>
      </c>
      <c>
        <v>0</v>
      </c>
      <c>
        <v>0</v>
      </c>
      <c>
        <v>126.66718964109248</v>
      </c>
    </row>
    <row>
      <c>
        <v>2616708</v>
      </c>
      <c>
        <v>2</v>
      </c>
      <c>
        <is>
          <t>MANİSA</t>
        </is>
      </c>
      <c>
        <v>ALAŞEHİR</v>
      </c>
      <c>
        <is>
          <t>KÖK</t>
        </is>
      </c>
      <c>
        <v>PİYADELER KÖK 45-73-M00136_ŞAHYAR TR-1 M010_95408087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21.07.2023 17:36:19</t>
        </is>
      </c>
      <c>
        <is>
          <t>21.07.2023 18:28:09</t>
        </is>
      </c>
      <c>
        <v>0.863888888</v>
      </c>
      <c>
        <v>1</v>
      </c>
      <c>
        <v>244</v>
      </c>
      <c>
        <v>2</v>
      </c>
      <c>
        <v>41</v>
      </c>
      <c>
        <v>0</v>
      </c>
      <c>
        <v>10</v>
      </c>
      <c>
        <v>0</v>
      </c>
      <c>
        <v>0</v>
      </c>
      <c>
        <v>0.21590264508555557</v>
      </c>
      <c>
        <v>44.47163381535491</v>
      </c>
      <c>
        <v>4.912823230882092</v>
      </c>
      <c>
        <v>331.01073273075866</v>
      </c>
      <c>
        <v>0</v>
      </c>
      <c>
        <v>3.8294301873469685</v>
      </c>
      <c>
        <v>0</v>
      </c>
      <c>
        <v>0</v>
      </c>
      <c>
        <v>384.4405226094282</v>
      </c>
    </row>
    <row>
      <c>
        <v>2617082</v>
      </c>
      <c>
        <v>1</v>
      </c>
      <c>
        <is>
          <t>MANİSA</t>
        </is>
      </c>
      <c>
        <v>SALİHLİ</v>
      </c>
      <c>
        <is>
          <t>AG Fideri</t>
        </is>
      </c>
      <c>
        <v>SART TR-14 45-78-M00170_A_91306350_91306350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21.07.2023 21:57:02</t>
        </is>
      </c>
      <c>
        <is>
          <t>22.07.2023 00:02:06</t>
        </is>
      </c>
      <c>
        <v>2.084444444</v>
      </c>
      <c>
        <v>0</v>
      </c>
      <c>
        <v>50</v>
      </c>
      <c>
        <v>0</v>
      </c>
      <c>
        <v>4</v>
      </c>
      <c>
        <v>0</v>
      </c>
      <c>
        <v>3</v>
      </c>
      <c>
        <v>0</v>
      </c>
      <c>
        <v>0</v>
      </c>
      <c>
        <v>0</v>
      </c>
      <c>
        <v>22.245280878509977</v>
      </c>
      <c>
        <v>0</v>
      </c>
      <c>
        <v>9.114751196629163</v>
      </c>
      <c>
        <v>0</v>
      </c>
      <c>
        <v>3.0311738257844807</v>
      </c>
      <c>
        <v>0</v>
      </c>
      <c>
        <v>0</v>
      </c>
      <c>
        <v>34.391205900923616</v>
      </c>
    </row>
    <row>
      <c>
        <v>2616418</v>
      </c>
      <c>
        <v>1</v>
      </c>
      <c>
        <is>
          <t>İZMİR</t>
        </is>
      </c>
      <c>
        <v>KONAK</v>
      </c>
      <c>
        <is>
          <t>Saha Dağıtım Kutusu (SDK)</t>
        </is>
      </c>
      <c>
        <v>K-3656 35-01-K03656_A A1_5896851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21.07.2023 13:35:27</t>
        </is>
      </c>
      <c>
        <is>
          <t>21.07.2023 14:48:49</t>
        </is>
      </c>
      <c>
        <v>1.222777777</v>
      </c>
      <c>
        <v>0</v>
      </c>
      <c>
        <v>0</v>
      </c>
      <c>
        <v>0</v>
      </c>
      <c>
        <v>0</v>
      </c>
      <c>
        <v>0</v>
      </c>
      <c>
        <v>18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47.07308505326077</v>
      </c>
      <c>
        <v>0</v>
      </c>
      <c>
        <v>0</v>
      </c>
      <c>
        <v>47.07308505326077</v>
      </c>
    </row>
    <row>
      <c>
        <v>2616063</v>
      </c>
      <c>
        <v>1</v>
      </c>
      <c>
        <is>
          <t>İZMİR</t>
        </is>
      </c>
      <c>
        <v>URLA</v>
      </c>
      <c>
        <is>
          <t>Dağıtım Transformatörü</t>
        </is>
      </c>
      <c>
        <v>TR-140 35-19-L00140_35-19-L00140_2350427</v>
      </c>
      <c>
        <v>AG Hatta Yabancı Cisim</v>
      </c>
      <c>
        <v>Dağıtım-AG</v>
      </c>
      <c>
        <v>Uzun</v>
      </c>
      <c>
        <v>Dışsal</v>
      </c>
      <c>
        <v>Bildirimsiz</v>
      </c>
      <c>
        <is>
          <t>21.07.2023 09:20:43</t>
        </is>
      </c>
      <c>
        <is>
          <t>21.07.2023 12:09:48</t>
        </is>
      </c>
      <c>
        <v>2.818055555</v>
      </c>
      <c>
        <v>0</v>
      </c>
      <c>
        <v>148</v>
      </c>
      <c>
        <v>0</v>
      </c>
      <c>
        <v>6</v>
      </c>
      <c>
        <v>0</v>
      </c>
      <c>
        <v>25</v>
      </c>
      <c>
        <v>0</v>
      </c>
      <c>
        <v>0</v>
      </c>
      <c>
        <v>0</v>
      </c>
      <c>
        <v>96.5767872751158</v>
      </c>
      <c>
        <v>0</v>
      </c>
      <c>
        <v>4.6563637324456515</v>
      </c>
      <c>
        <v>0</v>
      </c>
      <c>
        <v>26.466673784613228</v>
      </c>
      <c>
        <v>0</v>
      </c>
      <c>
        <v>0</v>
      </c>
      <c>
        <v>127.6998247921747</v>
      </c>
    </row>
    <row>
      <c>
        <v>2616395</v>
      </c>
      <c>
        <v>1</v>
      </c>
      <c>
        <is>
          <t>İZMİR</t>
        </is>
      </c>
      <c>
        <v>TORBALI</v>
      </c>
      <c>
        <is>
          <t>Dağıtım Transformatörü</t>
        </is>
      </c>
      <c>
        <v>KORUCUK-3 35-26-M00463_35-26-M00463_2362909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21.07.2023 13:19:13</t>
        </is>
      </c>
      <c>
        <is>
          <t>21.07.2023 15:12:50</t>
        </is>
      </c>
      <c>
        <v>1.893611111</v>
      </c>
      <c>
        <v>0</v>
      </c>
      <c>
        <v>144</v>
      </c>
      <c>
        <v>0</v>
      </c>
      <c>
        <v>0</v>
      </c>
      <c>
        <v>0</v>
      </c>
      <c>
        <v>23</v>
      </c>
      <c>
        <v>0</v>
      </c>
      <c>
        <v>0</v>
      </c>
      <c>
        <v>0</v>
      </c>
      <c>
        <v>49.10065435827821</v>
      </c>
      <c>
        <v>0</v>
      </c>
      <c>
        <v>0</v>
      </c>
      <c>
        <v>0</v>
      </c>
      <c>
        <v>36.7635000802794</v>
      </c>
      <c>
        <v>0</v>
      </c>
      <c>
        <v>0</v>
      </c>
      <c>
        <v>85.86415443855762</v>
      </c>
    </row>
    <row>
      <c>
        <v>2616727</v>
      </c>
      <c>
        <v>1</v>
      </c>
      <c>
        <is>
          <t>İZMİR</t>
        </is>
      </c>
      <c>
        <v>BAYINDIR</v>
      </c>
      <c>
        <is>
          <t>Dağıtım Transformatörü</t>
        </is>
      </c>
      <c>
        <v>HASKÖY TR-1 35-20-L00206_35-20-L00206_2367741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21.07.2023 17:06:03</t>
        </is>
      </c>
      <c>
        <is>
          <t>21.07.2023 20:57:21</t>
        </is>
      </c>
      <c>
        <v>3.855</v>
      </c>
      <c>
        <v>0</v>
      </c>
      <c>
        <v>112</v>
      </c>
      <c>
        <v>0</v>
      </c>
      <c>
        <v>16</v>
      </c>
      <c>
        <v>0</v>
      </c>
      <c>
        <v>13</v>
      </c>
      <c>
        <v>0</v>
      </c>
      <c>
        <v>0</v>
      </c>
      <c>
        <v>0</v>
      </c>
      <c>
        <v>152.54728272441994</v>
      </c>
      <c>
        <v>0</v>
      </c>
      <c>
        <v>407.6386201059226</v>
      </c>
      <c>
        <v>0</v>
      </c>
      <c>
        <v>82.4086596210283</v>
      </c>
      <c>
        <v>0</v>
      </c>
      <c>
        <v>0</v>
      </c>
      <c>
        <v>642.5945624513708</v>
      </c>
    </row>
    <row>
      <c>
        <v>2616249</v>
      </c>
      <c>
        <v>1</v>
      </c>
      <c>
        <is>
          <t>İZMİR</t>
        </is>
      </c>
      <c>
        <v>KARABAĞLAR</v>
      </c>
      <c>
        <is>
          <t>AG Fideri</t>
        </is>
      </c>
      <c>
        <v>M-3070(YATIRIM REZERVE) 35-01-M03070_A_56372490_56372490</v>
      </c>
      <c>
        <v>Şebeke Yenileme ve Kapasite Artışı Çalışması</v>
      </c>
      <c>
        <v>Dağıtım-AG</v>
      </c>
      <c>
        <v>Uzun</v>
      </c>
      <c>
        <v>Şebeke işletmecisi</v>
      </c>
      <c>
        <v>Bildirimli</v>
      </c>
      <c>
        <is>
          <t>21.07.2023 11:27:53</t>
        </is>
      </c>
      <c>
        <is>
          <t>21.07.2023 18:29:41</t>
        </is>
      </c>
      <c>
        <v>7.03</v>
      </c>
      <c>
        <v>0</v>
      </c>
      <c>
        <v>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7.537182983404716</v>
      </c>
      <c>
        <v>0</v>
      </c>
      <c>
        <v>0</v>
      </c>
      <c>
        <v>0</v>
      </c>
      <c>
        <v>16.180932361591665</v>
      </c>
      <c>
        <v>0</v>
      </c>
      <c>
        <v>0</v>
      </c>
      <c>
        <v>23.71811534499638</v>
      </c>
    </row>
    <row>
      <c>
        <v>2615917</v>
      </c>
      <c>
        <v>1</v>
      </c>
      <c>
        <is>
          <t>İZMİR</t>
        </is>
      </c>
      <c>
        <v>BERGAMA</v>
      </c>
      <c>
        <is>
          <t>DM</t>
        </is>
      </c>
      <c>
        <v>KIRCALAR DM 35-16-M00261_ÜRKÜTLER-SINIRADA GRUP KÖYLER ENH M03_72041787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21.07.2023 05:53:44</t>
        </is>
      </c>
      <c>
        <is>
          <t>21.07.2023 05:57:04</t>
        </is>
      </c>
      <c>
        <v>0.055555555</v>
      </c>
      <c>
        <v>0</v>
      </c>
      <c>
        <v>525</v>
      </c>
      <c>
        <v>0</v>
      </c>
      <c>
        <v>0</v>
      </c>
      <c>
        <v>1</v>
      </c>
      <c>
        <v>20</v>
      </c>
      <c>
        <v>0</v>
      </c>
      <c>
        <v>0</v>
      </c>
      <c>
        <v>0</v>
      </c>
      <c>
        <v>2.168253707246042</v>
      </c>
      <c>
        <v>0</v>
      </c>
      <c>
        <v>0</v>
      </c>
      <c>
        <v>0.009508301813333331</v>
      </c>
      <c>
        <v>0.3723667664399667</v>
      </c>
      <c>
        <v>0</v>
      </c>
      <c>
        <v>0</v>
      </c>
      <c>
        <v>2.550128775499342</v>
      </c>
    </row>
    <row>
      <c>
        <v>2617036</v>
      </c>
      <c>
        <v>1</v>
      </c>
      <c>
        <is>
          <t>İZMİR</t>
        </is>
      </c>
      <c>
        <v>NARLIDERE</v>
      </c>
      <c>
        <is>
          <t>Kullanıcı Bağlantı Hattı</t>
        </is>
      </c>
      <c>
        <v>M-2877 35-07-M02877_913908446_913908446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21.07.2023 21:25:12</t>
        </is>
      </c>
      <c>
        <is>
          <t>21.07.2023 23:14:10</t>
        </is>
      </c>
      <c>
        <v>1.816111111</v>
      </c>
      <c>
        <v>0</v>
      </c>
      <c>
        <v>4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1.206646592796049</v>
      </c>
      <c>
        <v>0</v>
      </c>
      <c>
        <v>0</v>
      </c>
      <c>
        <v>0</v>
      </c>
      <c>
        <v>0</v>
      </c>
      <c>
        <v>0</v>
      </c>
      <c>
        <v>0</v>
      </c>
      <c>
        <v>1.206646592796049</v>
      </c>
    </row>
    <row>
      <c>
        <v>2616896</v>
      </c>
      <c>
        <v>1</v>
      </c>
      <c>
        <is>
          <t>İZMİR</t>
        </is>
      </c>
      <c>
        <v>BAYRAKLI</v>
      </c>
      <c>
        <is>
          <t>AG Fideri</t>
        </is>
      </c>
      <c>
        <v>K-4528 35-02-K04528_B_72922903_72922903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21.07.2023 19:25:20</t>
        </is>
      </c>
      <c>
        <is>
          <t>21.07.2023 20:18:39</t>
        </is>
      </c>
      <c>
        <v>0.888611111</v>
      </c>
      <c>
        <v>0</v>
      </c>
      <c>
        <v>302</v>
      </c>
      <c>
        <v>0</v>
      </c>
      <c>
        <v>0</v>
      </c>
      <c>
        <v>0</v>
      </c>
      <c>
        <v>19</v>
      </c>
      <c>
        <v>0</v>
      </c>
      <c>
        <v>0</v>
      </c>
      <c>
        <v>0</v>
      </c>
      <c>
        <v>74.12489268862514</v>
      </c>
      <c>
        <v>0</v>
      </c>
      <c>
        <v>0</v>
      </c>
      <c>
        <v>0</v>
      </c>
      <c>
        <v>20.365957953479143</v>
      </c>
      <c>
        <v>0</v>
      </c>
      <c>
        <v>0</v>
      </c>
      <c>
        <v>94.49085064210428</v>
      </c>
    </row>
    <row>
      <c>
        <v>2616232</v>
      </c>
      <c>
        <v>1</v>
      </c>
      <c>
        <is>
          <t>İZMİR</t>
        </is>
      </c>
      <c>
        <v>ÖDEMİŞ</v>
      </c>
      <c>
        <is>
          <t>Dağıtım Transformatörü</t>
        </is>
      </c>
      <c>
        <v>KÖFÜNDERE TR-1 35-15-L00213_35-15-L00213_2365429</v>
      </c>
      <c>
        <v>Şebeke Yenileme ve Kapasite Artışı Çalışması</v>
      </c>
      <c>
        <v>Dağıtım-AG</v>
      </c>
      <c>
        <v>Uzun</v>
      </c>
      <c>
        <v>Şebeke işletmecisi</v>
      </c>
      <c>
        <v>Bildirimli</v>
      </c>
      <c>
        <is>
          <t>21.07.2023 11:18:53</t>
        </is>
      </c>
      <c>
        <is>
          <t>21.07.2023 17:54:28</t>
        </is>
      </c>
      <c>
        <v>6.593055555</v>
      </c>
      <c>
        <v>0</v>
      </c>
      <c>
        <v>73</v>
      </c>
      <c>
        <v>0</v>
      </c>
      <c>
        <v>1</v>
      </c>
      <c>
        <v>0</v>
      </c>
      <c>
        <v>2</v>
      </c>
      <c>
        <v>0</v>
      </c>
      <c>
        <v>0</v>
      </c>
      <c>
        <v>0</v>
      </c>
      <c>
        <v>58.6283300345904</v>
      </c>
      <c>
        <v>0</v>
      </c>
      <c>
        <v>1.4342246089534245</v>
      </c>
      <c>
        <v>0</v>
      </c>
      <c>
        <v>4.314844251070374</v>
      </c>
      <c>
        <v>0</v>
      </c>
      <c>
        <v>0</v>
      </c>
      <c>
        <v>64.37739889461419</v>
      </c>
    </row>
    <row>
      <c>
        <v>2616790</v>
      </c>
      <c>
        <v>1</v>
      </c>
      <c>
        <is>
          <t>MANİSA</t>
        </is>
      </c>
      <c>
        <v>SARUHANLI</v>
      </c>
      <c>
        <is>
          <t>KÖK</t>
        </is>
      </c>
      <c>
        <v>MÜTEVELLİ KÖK 45-80-M00100_KARAAĞAÇLI M01_72196210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21.07.2023 17:51:23</t>
        </is>
      </c>
      <c>
        <is>
          <t>21.07.2023 19:19:48</t>
        </is>
      </c>
      <c>
        <v>1.473611111</v>
      </c>
      <c>
        <v>2</v>
      </c>
      <c>
        <v>1</v>
      </c>
      <c>
        <v>63</v>
      </c>
      <c>
        <v>29</v>
      </c>
      <c>
        <v>6</v>
      </c>
      <c>
        <v>2</v>
      </c>
      <c>
        <v>1</v>
      </c>
      <c>
        <v>0</v>
      </c>
      <c>
        <v>0.7597985276055556</v>
      </c>
      <c>
        <v>0</v>
      </c>
      <c>
        <v>484.7842069628884</v>
      </c>
      <c>
        <v>248.71521638706605</v>
      </c>
      <c>
        <v>22.1168502750783</v>
      </c>
      <c>
        <v>0.11825779969233756</v>
      </c>
      <c>
        <v>3.2358001277102257</v>
      </c>
      <c>
        <v>0</v>
      </c>
      <c>
        <v>759.7301300800408</v>
      </c>
    </row>
    <row>
      <c>
        <v>2616936</v>
      </c>
      <c>
        <v>1</v>
      </c>
      <c>
        <is>
          <t>MANİSA</t>
        </is>
      </c>
      <c>
        <v>YUNUSEMRE</v>
      </c>
      <c>
        <is>
          <t>Saha Dağıtım Kutusu (SDK)</t>
        </is>
      </c>
      <c>
        <v>DM-17/03 HUZUREVİ 45-71-M00415_A A01b_95115068</v>
      </c>
      <c>
        <v>AG Box / Sdk Giriş Sigorta Atığı</v>
      </c>
      <c>
        <v>Dağıtım-AG</v>
      </c>
      <c>
        <v>Uzun</v>
      </c>
      <c>
        <v>Şebeke işletmecisi</v>
      </c>
      <c>
        <v>Bildirimsiz</v>
      </c>
      <c>
        <is>
          <t>21.07.2023 19:45:05</t>
        </is>
      </c>
      <c>
        <is>
          <t>21.07.2023 20:30:41</t>
        </is>
      </c>
      <c>
        <v>0.76</v>
      </c>
      <c>
        <v>0</v>
      </c>
      <c>
        <v>0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13.363025028448975</v>
      </c>
      <c>
        <v>0</v>
      </c>
      <c>
        <v>0</v>
      </c>
      <c>
        <v>13.363025028448975</v>
      </c>
    </row>
    <row>
      <c>
        <v>2616289</v>
      </c>
      <c>
        <v>1</v>
      </c>
      <c>
        <is>
          <t>İZMİR</t>
        </is>
      </c>
      <c>
        <v>BUCA</v>
      </c>
      <c>
        <is>
          <t>Dağıtım Transformatörü</t>
        </is>
      </c>
      <c>
        <v>M-2813 35-03-M02813_35-03-M02813_66950678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21.07.2023 11:53:22</t>
        </is>
      </c>
      <c>
        <is>
          <t>21.07.2023 20:42:59</t>
        </is>
      </c>
      <c>
        <v>8.826944444</v>
      </c>
      <c>
        <v>0</v>
      </c>
      <c>
        <v>13</v>
      </c>
      <c>
        <v>0</v>
      </c>
      <c>
        <v>0</v>
      </c>
      <c>
        <v>0</v>
      </c>
      <c>
        <v>55</v>
      </c>
      <c>
        <v>0</v>
      </c>
      <c>
        <v>1</v>
      </c>
      <c>
        <v>0</v>
      </c>
      <c>
        <v>126.01592492773054</v>
      </c>
      <c>
        <v>0</v>
      </c>
      <c>
        <v>0</v>
      </c>
      <c>
        <v>0</v>
      </c>
      <c>
        <v>848.1522526336659</v>
      </c>
      <c>
        <v>0</v>
      </c>
      <c>
        <v>65.74334384620732</v>
      </c>
      <c>
        <v>1039.9115214076037</v>
      </c>
    </row>
    <row>
      <c>
        <v>2616856</v>
      </c>
      <c>
        <v>1</v>
      </c>
      <c>
        <is>
          <t>İZMİR</t>
        </is>
      </c>
      <c>
        <v>ÖDEMİŞ</v>
      </c>
      <c>
        <is>
          <t>OG Fideri</t>
        </is>
      </c>
      <c>
        <v>YENİKÖY TR-1 35-15-L00365_DIREK TIPI TRAFO HUCRESI H01_2048572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21.07.2023 18:49:03</t>
        </is>
      </c>
      <c>
        <is>
          <t>21.07.2023 21:03:09</t>
        </is>
      </c>
      <c>
        <v>2.235</v>
      </c>
      <c>
        <v>0</v>
      </c>
      <c>
        <v>45</v>
      </c>
      <c>
        <v>0</v>
      </c>
      <c>
        <v>3</v>
      </c>
      <c>
        <v>0</v>
      </c>
      <c>
        <v>7</v>
      </c>
      <c>
        <v>0</v>
      </c>
      <c>
        <v>0</v>
      </c>
      <c>
        <v>0</v>
      </c>
      <c>
        <v>20.19074006390014</v>
      </c>
      <c>
        <v>0</v>
      </c>
      <c>
        <v>12.275464341363637</v>
      </c>
      <c>
        <v>0</v>
      </c>
      <c>
        <v>34.89865139322265</v>
      </c>
      <c>
        <v>0</v>
      </c>
      <c>
        <v>0</v>
      </c>
      <c>
        <v>67.36485579848643</v>
      </c>
    </row>
    <row>
      <c>
        <v>2616003</v>
      </c>
      <c>
        <v>1</v>
      </c>
      <c>
        <is>
          <t>İZMİR</t>
        </is>
      </c>
      <c>
        <v>URLA</v>
      </c>
      <c>
        <is>
          <t>DM</t>
        </is>
      </c>
      <c>
        <v>DM-3/1 35-19-M00003_YASEMİN KÖK M03_2122529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21.07.2023 08:43:54</t>
        </is>
      </c>
      <c>
        <is>
          <t>21.07.2023 09:23:31</t>
        </is>
      </c>
      <c>
        <v>0.660277777</v>
      </c>
      <c>
        <v>5</v>
      </c>
      <c>
        <v>1788</v>
      </c>
      <c>
        <v>5</v>
      </c>
      <c>
        <v>324</v>
      </c>
      <c>
        <v>18</v>
      </c>
      <c>
        <v>221</v>
      </c>
      <c>
        <v>1</v>
      </c>
      <c>
        <v>0</v>
      </c>
      <c>
        <v>23.777307979693624</v>
      </c>
      <c>
        <v>334.6378220593643</v>
      </c>
      <c>
        <v>2.9465172141977494</v>
      </c>
      <c>
        <v>148.46166276447957</v>
      </c>
      <c>
        <v>68.30527305430125</v>
      </c>
      <c>
        <v>228.27028144088874</v>
      </c>
      <c>
        <v>241.31518354940712</v>
      </c>
      <c>
        <v>0</v>
      </c>
      <c>
        <v>1047.7140480623323</v>
      </c>
    </row>
    <row>
      <c>
        <v>2616335</v>
      </c>
      <c>
        <v>1</v>
      </c>
      <c>
        <is>
          <t>MANİSA</t>
        </is>
      </c>
      <c>
        <v>KÖPRÜBAŞI</v>
      </c>
      <c>
        <is>
          <t>AG Fideri</t>
        </is>
      </c>
      <c>
        <v>ALANYOLU TR-3 45-86-M00114_D_56384082_56384082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21.07.2023 12:35:51</t>
        </is>
      </c>
      <c>
        <is>
          <t>21.07.2023 13:53:48</t>
        </is>
      </c>
      <c>
        <v>1.299166666</v>
      </c>
      <c>
        <v>0</v>
      </c>
      <c>
        <v>9</v>
      </c>
      <c>
        <v>0</v>
      </c>
      <c>
        <v>27</v>
      </c>
      <c>
        <v>0</v>
      </c>
      <c>
        <v>1</v>
      </c>
      <c>
        <v>0</v>
      </c>
      <c>
        <v>0</v>
      </c>
      <c>
        <v>0</v>
      </c>
      <c>
        <v>1.2475344725546917</v>
      </c>
      <c>
        <v>0</v>
      </c>
      <c>
        <v>7.461527909160342</v>
      </c>
      <c>
        <v>0</v>
      </c>
      <c>
        <v>0.7396153460503746</v>
      </c>
      <c>
        <v>0</v>
      </c>
      <c>
        <v>0</v>
      </c>
      <c>
        <v>9.448677727765409</v>
      </c>
    </row>
    <row>
      <c>
        <v>2615954</v>
      </c>
      <c>
        <v>1</v>
      </c>
      <c>
        <is>
          <t>İZMİR</t>
        </is>
      </c>
      <c>
        <v>ÖDEMİŞ</v>
      </c>
      <c>
        <is>
          <t>DM</t>
        </is>
      </c>
      <c>
        <v>GÖLCÜK DM 35-15-L01153_SUBATAN L04_67177011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21.07.2023 07:34:12</t>
        </is>
      </c>
      <c>
        <is>
          <t>21.07.2023 07:39:27</t>
        </is>
      </c>
      <c>
        <v>0.0875</v>
      </c>
      <c>
        <v>2</v>
      </c>
      <c>
        <v>335</v>
      </c>
      <c>
        <v>10</v>
      </c>
      <c>
        <v>268</v>
      </c>
      <c>
        <v>2</v>
      </c>
      <c>
        <v>124</v>
      </c>
      <c>
        <v>0</v>
      </c>
      <c>
        <v>0</v>
      </c>
      <c>
        <v>0.30413245383444</v>
      </c>
      <c>
        <v>3.3022195979731874</v>
      </c>
      <c>
        <v>8.400098481335986</v>
      </c>
      <c>
        <v>29.177734150417535</v>
      </c>
      <c>
        <v>0.7490604094324751</v>
      </c>
      <c>
        <v>8.172568010260502</v>
      </c>
      <c>
        <v>0</v>
      </c>
      <c>
        <v>0</v>
      </c>
      <c>
        <v>50.10581310325412</v>
      </c>
    </row>
    <row>
      <c>
        <v>2616521</v>
      </c>
      <c>
        <v>1</v>
      </c>
      <c>
        <is>
          <t>İZMİR</t>
        </is>
      </c>
      <c>
        <v>BERGAMA</v>
      </c>
      <c>
        <is>
          <t>OG Fideri</t>
        </is>
      </c>
      <c>
        <v>KIRCALAR DM 35-16-M00261_HatBaşıAyırıcı_53138982 M03_53138982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21.07.2023 14:23:55</t>
        </is>
      </c>
      <c>
        <is>
          <t>21.07.2023 17:41:59</t>
        </is>
      </c>
      <c>
        <v>3.301111111</v>
      </c>
      <c>
        <v>0</v>
      </c>
      <c>
        <v>417</v>
      </c>
      <c>
        <v>0</v>
      </c>
      <c>
        <v>0</v>
      </c>
      <c>
        <v>1</v>
      </c>
      <c>
        <v>16</v>
      </c>
      <c>
        <v>0</v>
      </c>
      <c>
        <v>0</v>
      </c>
      <c>
        <v>0</v>
      </c>
      <c>
        <v>141.74964452445218</v>
      </c>
      <c>
        <v>0</v>
      </c>
      <c>
        <v>0</v>
      </c>
      <c>
        <v>1.0650727083048668</v>
      </c>
      <c>
        <v>52.54225857995362</v>
      </c>
      <c>
        <v>0</v>
      </c>
      <c>
        <v>0</v>
      </c>
      <c>
        <v>195.35697581271066</v>
      </c>
    </row>
    <row>
      <c>
        <v>2617019</v>
      </c>
      <c>
        <v>1</v>
      </c>
      <c>
        <is>
          <t>MANİSA</t>
        </is>
      </c>
      <c>
        <v>SALİHLİ</v>
      </c>
      <c>
        <is>
          <t>Kullanıcı Bağlantı Hattı</t>
        </is>
      </c>
      <c>
        <v>TR-164 45-78-L00164_953253918_953253918</v>
      </c>
      <c>
        <v>Üçüncü Şahısların Vermiş Olduğu Hasarlar</v>
      </c>
      <c>
        <v>Dağıtım-AG</v>
      </c>
      <c>
        <v>Uzun</v>
      </c>
      <c>
        <v>Dışsal</v>
      </c>
      <c>
        <v>Bildirimsiz</v>
      </c>
      <c>
        <is>
          <t>21.07.2023 21:10:10</t>
        </is>
      </c>
      <c>
        <is>
          <t>21.07.2023 23:36:53</t>
        </is>
      </c>
      <c>
        <v>2.445277777</v>
      </c>
      <c>
        <v>0</v>
      </c>
      <c>
        <v>7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4.026895665491988</v>
      </c>
      <c>
        <v>0</v>
      </c>
      <c>
        <v>0</v>
      </c>
      <c>
        <v>0</v>
      </c>
      <c>
        <v>0</v>
      </c>
      <c>
        <v>0</v>
      </c>
      <c>
        <v>0</v>
      </c>
      <c>
        <v>4.026895665491988</v>
      </c>
    </row>
    <row>
      <c>
        <v>2617168</v>
      </c>
      <c>
        <v>1</v>
      </c>
      <c>
        <is>
          <t>İZMİR</t>
        </is>
      </c>
      <c>
        <v>BUCA</v>
      </c>
      <c>
        <is>
          <t>AG Fideri</t>
        </is>
      </c>
      <c>
        <v>M-2638 35-03-M02638__79157139_79157139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21.07.2023 22:46:43</t>
        </is>
      </c>
      <c>
        <is>
          <t>22.07.2023 05:08:48</t>
        </is>
      </c>
      <c>
        <v>6.368055555</v>
      </c>
      <c>
        <v>0</v>
      </c>
      <c>
        <v>158</v>
      </c>
      <c>
        <v>0</v>
      </c>
      <c>
        <v>0</v>
      </c>
      <c>
        <v>0</v>
      </c>
      <c>
        <v>7</v>
      </c>
      <c>
        <v>0</v>
      </c>
      <c>
        <v>0</v>
      </c>
      <c>
        <v>0</v>
      </c>
      <c>
        <v>232.03045572093103</v>
      </c>
      <c>
        <v>0</v>
      </c>
      <c>
        <v>0</v>
      </c>
      <c>
        <v>0</v>
      </c>
      <c>
        <v>42.219986860261336</v>
      </c>
      <c>
        <v>0</v>
      </c>
      <c>
        <v>0</v>
      </c>
      <c>
        <v>274.2504425811924</v>
      </c>
    </row>
    <row>
      <c>
        <v>2616621</v>
      </c>
      <c>
        <v>1</v>
      </c>
      <c>
        <is>
          <t>İZMİR</t>
        </is>
      </c>
      <c>
        <v>ÇEŞME</v>
      </c>
      <c>
        <is>
          <t>Saha Dağıtım Kutusu (SDK)</t>
        </is>
      </c>
      <c>
        <v>L-426 ESKİ GARAJ 35-18-L00426_B b1_5948774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21.07.2023 15:38:12</t>
        </is>
      </c>
      <c>
        <is>
          <t>21.07.2023 19:25:43</t>
        </is>
      </c>
      <c>
        <v>3.791944444</v>
      </c>
      <c>
        <v>0</v>
      </c>
      <c>
        <v>29</v>
      </c>
      <c>
        <v>0</v>
      </c>
      <c>
        <v>1</v>
      </c>
      <c>
        <v>0</v>
      </c>
      <c>
        <v>5</v>
      </c>
      <c>
        <v>0</v>
      </c>
      <c>
        <v>0</v>
      </c>
      <c>
        <v>0</v>
      </c>
      <c>
        <v>91.76031872765488</v>
      </c>
      <c>
        <v>0</v>
      </c>
      <c>
        <v>0.3011854743313086</v>
      </c>
      <c>
        <v>0</v>
      </c>
      <c>
        <v>34.2462017255994</v>
      </c>
      <c>
        <v>0</v>
      </c>
      <c>
        <v>0</v>
      </c>
      <c>
        <v>126.30770592758557</v>
      </c>
    </row>
    <row>
      <c>
        <v>2615960</v>
      </c>
      <c>
        <v>1</v>
      </c>
      <c>
        <is>
          <t>İZMİR</t>
        </is>
      </c>
      <c>
        <v>FOÇA</v>
      </c>
      <c>
        <is>
          <t>AG Fideri</t>
        </is>
      </c>
      <c>
        <v>FOÇA TR-39 35-23-L00039_D_60984928_60984928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21.07.2023 07:51:52</t>
        </is>
      </c>
      <c>
        <is>
          <t>21.07.2023 09:00:10</t>
        </is>
      </c>
      <c>
        <v>1.138333333</v>
      </c>
      <c>
        <v>0</v>
      </c>
      <c>
        <v>83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19.522297398174967</v>
      </c>
      <c>
        <v>0</v>
      </c>
      <c>
        <v>0</v>
      </c>
      <c>
        <v>0</v>
      </c>
      <c>
        <v>3.1667677195962582</v>
      </c>
      <c>
        <v>0</v>
      </c>
      <c>
        <v>0</v>
      </c>
      <c>
        <v>22.689065117771225</v>
      </c>
    </row>
    <row>
      <c>
        <v>2616601</v>
      </c>
      <c>
        <v>1</v>
      </c>
      <c>
        <is>
          <t>MANİSA</t>
        </is>
      </c>
      <c>
        <v>SALİHLİ</v>
      </c>
      <c>
        <is>
          <t>OG Fideri</t>
        </is>
      </c>
      <c>
        <v>KIZILAVLU KÖK 45-78-M00837_HatBaşıAyırıcı_53137221 M02_53137221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21.07.2023 15:26:49</t>
        </is>
      </c>
      <c>
        <is>
          <t>21.07.2023 18:40:16</t>
        </is>
      </c>
      <c>
        <v>3.224166666</v>
      </c>
      <c>
        <v>2</v>
      </c>
      <c>
        <v>151</v>
      </c>
      <c>
        <v>12</v>
      </c>
      <c>
        <v>27</v>
      </c>
      <c>
        <v>6</v>
      </c>
      <c>
        <v>22</v>
      </c>
      <c>
        <v>0</v>
      </c>
      <c>
        <v>0</v>
      </c>
      <c>
        <v>1.5749894489466665</v>
      </c>
      <c>
        <v>65.74652563484119</v>
      </c>
      <c>
        <v>650.9303313129584</v>
      </c>
      <c>
        <v>32.78862301019845</v>
      </c>
      <c>
        <v>40.50632103291537</v>
      </c>
      <c>
        <v>29.250751601424177</v>
      </c>
      <c>
        <v>0</v>
      </c>
      <c>
        <v>0</v>
      </c>
      <c>
        <v>820.7975420412843</v>
      </c>
    </row>
    <row>
      <c>
        <v>2617205</v>
      </c>
      <c>
        <v>1</v>
      </c>
      <c>
        <is>
          <t>İZMİR</t>
        </is>
      </c>
      <c>
        <v>KİRAZ</v>
      </c>
      <c>
        <is>
          <t>OG Fideri</t>
        </is>
      </c>
      <c>
        <v>ÇÖMLEKÇİ TR-4 AKAR 35-31-L00097_DIREK TIPI TRAFO HUCRESI H01_2049554</v>
      </c>
      <c>
        <v>OG Kademe Ayarı</v>
      </c>
      <c>
        <v>Dağıtım-OG</v>
      </c>
      <c>
        <v>Uzun</v>
      </c>
      <c>
        <v>Şebeke işletmecisi</v>
      </c>
      <c>
        <v>Bildirimsiz</v>
      </c>
      <c>
        <is>
          <t>21.07.2023 23:02:20</t>
        </is>
      </c>
      <c>
        <is>
          <t>21.07.2023 23:33:33</t>
        </is>
      </c>
      <c>
        <v>0.520277777</v>
      </c>
      <c>
        <v>0</v>
      </c>
      <c>
        <v>35</v>
      </c>
      <c>
        <v>0</v>
      </c>
      <c>
        <v>7</v>
      </c>
      <c>
        <v>0</v>
      </c>
      <c>
        <v>3</v>
      </c>
      <c>
        <v>0</v>
      </c>
      <c>
        <v>0</v>
      </c>
      <c>
        <v>0</v>
      </c>
      <c>
        <v>3.87258979688274</v>
      </c>
      <c>
        <v>0</v>
      </c>
      <c>
        <v>6.512769075326529</v>
      </c>
      <c>
        <v>0</v>
      </c>
      <c>
        <v>0.3742175232837189</v>
      </c>
      <c>
        <v>0</v>
      </c>
      <c>
        <v>0</v>
      </c>
      <c>
        <v>10.759576395492987</v>
      </c>
    </row>
    <row>
      <c>
        <v>2616813</v>
      </c>
      <c>
        <v>1</v>
      </c>
      <c>
        <is>
          <t>İZMİR</t>
        </is>
      </c>
      <c>
        <v>DİKİLİ</v>
      </c>
      <c>
        <is>
          <t>AG Fideri</t>
        </is>
      </c>
      <c>
        <v>TR-65 35-30-L00065_43006571_56403514_56403514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21.07.2023 18:08:41</t>
        </is>
      </c>
      <c>
        <is>
          <t>21.07.2023 18:43:43</t>
        </is>
      </c>
      <c>
        <v>0.583888888</v>
      </c>
      <c>
        <v>0</v>
      </c>
      <c>
        <v>30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4.359429291853675</v>
      </c>
      <c>
        <v>0</v>
      </c>
      <c>
        <v>0</v>
      </c>
      <c>
        <v>0</v>
      </c>
      <c>
        <v>1.1280729246111112</v>
      </c>
      <c>
        <v>0</v>
      </c>
      <c>
        <v>0</v>
      </c>
      <c>
        <v>5.487502216464787</v>
      </c>
    </row>
    <row>
      <c>
        <v>2616458</v>
      </c>
      <c>
        <v>1</v>
      </c>
      <c>
        <is>
          <t>İZMİR</t>
        </is>
      </c>
      <c>
        <v>ÖDEMİŞ</v>
      </c>
      <c>
        <is>
          <t>AG Fideri</t>
        </is>
      </c>
      <c>
        <v>BUCAK TR-1 35-15-L00117_B_72256740_72256740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21.07.2023 13:57:43</t>
        </is>
      </c>
      <c>
        <is>
          <t>21.07.2023 19:10:13</t>
        </is>
      </c>
      <c>
        <v>5.208333333</v>
      </c>
      <c>
        <v>0</v>
      </c>
      <c>
        <v>31</v>
      </c>
      <c>
        <v>0</v>
      </c>
      <c>
        <v>2</v>
      </c>
      <c>
        <v>0</v>
      </c>
      <c>
        <v>1</v>
      </c>
      <c>
        <v>0</v>
      </c>
      <c>
        <v>0</v>
      </c>
      <c>
        <v>0</v>
      </c>
      <c>
        <v>24.174533316967803</v>
      </c>
      <c>
        <v>0</v>
      </c>
      <c>
        <v>54.75965094264826</v>
      </c>
      <c>
        <v>0</v>
      </c>
      <c>
        <v>7.146120173044398</v>
      </c>
      <c>
        <v>0</v>
      </c>
      <c>
        <v>0</v>
      </c>
      <c>
        <v>86.08030443266045</v>
      </c>
    </row>
    <row>
      <c>
        <v>2616664</v>
      </c>
      <c>
        <v>1</v>
      </c>
      <c>
        <is>
          <t>MANİSA</t>
        </is>
      </c>
      <c>
        <v>KIRKAĞAÇ</v>
      </c>
      <c>
        <is>
          <t>DM</t>
        </is>
      </c>
      <c>
        <v>GELENBE İM 45-76-A00001_ALACALAR L02_2093763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21.07.2023 16:15:59</t>
        </is>
      </c>
      <c>
        <is>
          <t>21.07.2023 16:35:38</t>
        </is>
      </c>
      <c>
        <v>0.3275</v>
      </c>
      <c>
        <v>3</v>
      </c>
      <c>
        <v>434</v>
      </c>
      <c>
        <v>19</v>
      </c>
      <c>
        <v>23</v>
      </c>
      <c>
        <v>14</v>
      </c>
      <c>
        <v>27</v>
      </c>
      <c>
        <v>1</v>
      </c>
      <c>
        <v>0</v>
      </c>
      <c>
        <v>0.2808784496378163</v>
      </c>
      <c>
        <v>20.784723217517943</v>
      </c>
      <c>
        <v>45.65576105129518</v>
      </c>
      <c>
        <v>2.3382934296074342</v>
      </c>
      <c>
        <v>49.436993484116755</v>
      </c>
      <c>
        <v>2.4524545136738127</v>
      </c>
      <c>
        <v>0.5811969793784469</v>
      </c>
      <c>
        <v>0</v>
      </c>
      <c>
        <v>121.53030112522738</v>
      </c>
    </row>
    <row>
      <c>
        <v>2615874</v>
      </c>
      <c>
        <v>1</v>
      </c>
      <c>
        <is>
          <t>İZMİR</t>
        </is>
      </c>
      <c>
        <v>BAYINDIR</v>
      </c>
      <c>
        <is>
          <t>DM</t>
        </is>
      </c>
      <c>
        <v>BAYINDIR İM 35-20-A00001_CANLI L09_2058779</v>
      </c>
      <c>
        <v>OG Fider Açması</v>
      </c>
      <c>
        <v>Dağıtım-OG</v>
      </c>
      <c>
        <v>Kısa</v>
      </c>
      <c>
        <v>Şebeke işletmecisi</v>
      </c>
      <c>
        <v>Bildirimsiz</v>
      </c>
      <c>
        <is>
          <t>21.07.2023 01:30:23</t>
        </is>
      </c>
      <c>
        <is>
          <t>21.07.2023 01:32:42</t>
        </is>
      </c>
      <c>
        <v>0.038611111</v>
      </c>
      <c>
        <v>0</v>
      </c>
      <c>
        <v>2318</v>
      </c>
      <c>
        <v>30</v>
      </c>
      <c>
        <v>720</v>
      </c>
      <c>
        <v>38</v>
      </c>
      <c>
        <v>673</v>
      </c>
      <c>
        <v>1</v>
      </c>
      <c>
        <v>0</v>
      </c>
      <c>
        <v>0</v>
      </c>
      <c>
        <v>22.193113630372405</v>
      </c>
      <c>
        <v>6.953547358263566</v>
      </c>
      <c>
        <v>45.06191316231701</v>
      </c>
      <c>
        <v>9.186830739257534</v>
      </c>
      <c>
        <v>18.45635402433528</v>
      </c>
      <c>
        <v>5.9170109302176</v>
      </c>
      <c>
        <v>0</v>
      </c>
      <c>
        <v>107.7687698447634</v>
      </c>
    </row>
    <row>
      <c>
        <v>2616607</v>
      </c>
      <c>
        <v>1</v>
      </c>
      <c>
        <is>
          <t>MANİSA</t>
        </is>
      </c>
      <c>
        <v>TURGUTLU</v>
      </c>
      <c>
        <is>
          <t>AG Fideri</t>
        </is>
      </c>
      <c>
        <v>TR-2/67 45-83-L00067_A_91112604_91112604</v>
      </c>
      <c>
        <v>AG Tel Kopuğu</v>
      </c>
      <c>
        <v>Dağıtım-AG</v>
      </c>
      <c>
        <v>Uzun</v>
      </c>
      <c>
        <v>Şebeke işletmecisi</v>
      </c>
      <c>
        <v>Bildirimsiz</v>
      </c>
      <c>
        <is>
          <t>21.07.2023 15:36:04</t>
        </is>
      </c>
      <c>
        <is>
          <t>21.07.2023 17:44:44</t>
        </is>
      </c>
      <c>
        <v>2.144444444</v>
      </c>
      <c>
        <v>0</v>
      </c>
      <c>
        <v>98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38.40414795928621</v>
      </c>
      <c>
        <v>0</v>
      </c>
      <c>
        <v>0</v>
      </c>
      <c>
        <v>0</v>
      </c>
      <c>
        <v>0.6706683647597571</v>
      </c>
      <c>
        <v>0</v>
      </c>
      <c>
        <v>0</v>
      </c>
      <c>
        <v>39.07481632404597</v>
      </c>
    </row>
    <row>
      <c>
        <v>2616321</v>
      </c>
      <c>
        <v>1</v>
      </c>
      <c>
        <is>
          <t>İZMİR</t>
        </is>
      </c>
      <c>
        <v>ÇEŞME</v>
      </c>
      <c>
        <is>
          <t>DM</t>
        </is>
      </c>
      <c>
        <v>L-400 35-18-L00400_YASSI ADA  L-252 L11_2094154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21.07.2023 12:25:04</t>
        </is>
      </c>
      <c>
        <is>
          <t>21.07.2023 13:51:16</t>
        </is>
      </c>
      <c>
        <v>1.436666666</v>
      </c>
      <c>
        <v>0</v>
      </c>
      <c>
        <v>127</v>
      </c>
      <c>
        <v>0</v>
      </c>
      <c>
        <v>2</v>
      </c>
      <c>
        <v>0</v>
      </c>
      <c>
        <v>50</v>
      </c>
      <c>
        <v>0</v>
      </c>
      <c>
        <v>0</v>
      </c>
      <c>
        <v>0</v>
      </c>
      <c>
        <v>212.04572351695978</v>
      </c>
      <c>
        <v>0</v>
      </c>
      <c>
        <v>0.8299568637445698</v>
      </c>
      <c>
        <v>0</v>
      </c>
      <c>
        <v>469.9151206270581</v>
      </c>
      <c>
        <v>0</v>
      </c>
      <c>
        <v>0</v>
      </c>
      <c>
        <v>682.7908010077624</v>
      </c>
    </row>
    <row>
      <c>
        <v>2616653</v>
      </c>
      <c>
        <v>1</v>
      </c>
      <c>
        <is>
          <t>MANİSA</t>
        </is>
      </c>
      <c>
        <v>SARIGÖL</v>
      </c>
      <c>
        <is>
          <t>Dağıtım Transformatörü</t>
        </is>
      </c>
      <c>
        <v>SARIGÖL TR-47 45-79-M00047_45-79-M00047_65918734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21.07.2023 16:05:49</t>
        </is>
      </c>
      <c>
        <is>
          <t>21.07.2023 17:40:45</t>
        </is>
      </c>
      <c>
        <v>1.582222222</v>
      </c>
      <c>
        <v>0</v>
      </c>
      <c>
        <v>276</v>
      </c>
      <c>
        <v>0</v>
      </c>
      <c>
        <v>0</v>
      </c>
      <c>
        <v>0</v>
      </c>
      <c>
        <v>263</v>
      </c>
      <c>
        <v>0</v>
      </c>
      <c>
        <v>0</v>
      </c>
      <c>
        <v>0</v>
      </c>
      <c>
        <v>101.63037385574764</v>
      </c>
      <c>
        <v>0</v>
      </c>
      <c>
        <v>0</v>
      </c>
      <c>
        <v>0</v>
      </c>
      <c>
        <v>294.3676258852703</v>
      </c>
      <c>
        <v>0</v>
      </c>
      <c>
        <v>0</v>
      </c>
      <c>
        <v>395.9979997410179</v>
      </c>
    </row>
    <row>
      <c>
        <v>2616985</v>
      </c>
      <c>
        <v>1</v>
      </c>
      <c>
        <is>
          <t>İZMİR</t>
        </is>
      </c>
      <c>
        <v>GÜZELBAHÇE</v>
      </c>
      <c>
        <is>
          <t>Kullanıcı Bağlantı Hattı</t>
        </is>
      </c>
      <c>
        <v>_964012196_964012196</v>
      </c>
      <c>
        <v>AG Box / Sdk Abone Çıkış Sigorta Atığı</v>
      </c>
      <c>
        <v>Dağıtım-AG</v>
      </c>
      <c>
        <v>Uzun</v>
      </c>
      <c>
        <v>Şebeke işletmecisi</v>
      </c>
      <c>
        <v>Bildirimsiz</v>
      </c>
      <c>
        <is>
          <t>21.07.2023 20:33:03</t>
        </is>
      </c>
      <c>
        <is>
          <t>21.07.2023 22:21:07</t>
        </is>
      </c>
      <c>
        <v>1.801111111</v>
      </c>
      <c>
        <v>0</v>
      </c>
      <c>
        <v>0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</row>
    <row>
      <c>
        <v>2616135</v>
      </c>
      <c>
        <v>1</v>
      </c>
      <c>
        <is>
          <t>MANİSA</t>
        </is>
      </c>
      <c>
        <v>ŞEHZADELER</v>
      </c>
      <c>
        <is>
          <t>DM</t>
        </is>
      </c>
      <c>
        <v>ÜÇPINAR DM 45-71-M00183_GÖKBEL M09_72249134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21.07.2023 10:13:59</t>
        </is>
      </c>
      <c>
        <is>
          <t>21.07.2023 14:18:14</t>
        </is>
      </c>
      <c>
        <v>4.070833333</v>
      </c>
      <c>
        <v>18</v>
      </c>
      <c>
        <v>1746</v>
      </c>
      <c>
        <v>69</v>
      </c>
      <c>
        <v>103</v>
      </c>
      <c>
        <v>13</v>
      </c>
      <c>
        <v>147</v>
      </c>
      <c>
        <v>2</v>
      </c>
      <c>
        <v>0</v>
      </c>
      <c>
        <v>21.824377140213375</v>
      </c>
      <c>
        <v>1091.9769428185205</v>
      </c>
      <c>
        <v>996.5253634698108</v>
      </c>
      <c>
        <v>475.8072428704237</v>
      </c>
      <c>
        <v>1369.5223432618754</v>
      </c>
      <c>
        <v>475.82005271652764</v>
      </c>
      <c>
        <v>29.829607405315173</v>
      </c>
      <c>
        <v>0</v>
      </c>
      <c>
        <v>4461.305929682686</v>
      </c>
    </row>
    <row>
      <c>
        <v>2616968</v>
      </c>
      <c>
        <v>1</v>
      </c>
      <c>
        <is>
          <t>İZMİR</t>
        </is>
      </c>
      <c>
        <v>KİRAZ</v>
      </c>
      <c>
        <is>
          <t>AG Fideri</t>
        </is>
      </c>
      <c>
        <v>ÇAYAĞZI TR-21 35-31-L00280_B_91232076_91232076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21.07.2023 20:15:42</t>
        </is>
      </c>
      <c>
        <is>
          <t>21.07.2023 21:03:40</t>
        </is>
      </c>
      <c>
        <v>0.799444444</v>
      </c>
      <c>
        <v>0</v>
      </c>
      <c>
        <v>33</v>
      </c>
      <c>
        <v>0</v>
      </c>
      <c>
        <v>0</v>
      </c>
      <c>
        <v>0</v>
      </c>
      <c>
        <v>8</v>
      </c>
      <c>
        <v>0</v>
      </c>
      <c>
        <v>0</v>
      </c>
      <c>
        <v>0</v>
      </c>
      <c>
        <v>4.866026528206377</v>
      </c>
      <c>
        <v>0</v>
      </c>
      <c>
        <v>0</v>
      </c>
      <c>
        <v>0</v>
      </c>
      <c>
        <v>18.066400630206164</v>
      </c>
      <c>
        <v>0</v>
      </c>
      <c>
        <v>0</v>
      </c>
      <c>
        <v>22.93242715841254</v>
      </c>
    </row>
    <row>
      <c>
        <v>2616530</v>
      </c>
      <c>
        <v>1</v>
      </c>
      <c>
        <is>
          <t>İZMİR</t>
        </is>
      </c>
      <c>
        <v>SEFERİHİSAR</v>
      </c>
      <c>
        <is>
          <t>DM</t>
        </is>
      </c>
      <c>
        <v>TEPECİK KÖPRÜ DM 35-14-M00332_M-13 M19_49833785</v>
      </c>
      <c>
        <v>Şebeke Yenileme ve Kapasite Artışı Çalışması</v>
      </c>
      <c>
        <v>Dağıtım-OG</v>
      </c>
      <c>
        <v>Uzun</v>
      </c>
      <c>
        <v>Şebeke işletmecisi</v>
      </c>
      <c>
        <v>Bildirimli</v>
      </c>
      <c>
        <is>
          <t>21.07.2023 14:42:25</t>
        </is>
      </c>
      <c>
        <is>
          <t>21.07.2023 18:26:22</t>
        </is>
      </c>
      <c>
        <v>3.7325</v>
      </c>
      <c>
        <v>0</v>
      </c>
      <c>
        <v>2136</v>
      </c>
      <c>
        <v>0</v>
      </c>
      <c>
        <v>1</v>
      </c>
      <c>
        <v>0</v>
      </c>
      <c>
        <v>455</v>
      </c>
      <c>
        <v>0</v>
      </c>
      <c>
        <v>0</v>
      </c>
      <c>
        <v>0</v>
      </c>
      <c>
        <v>1965.7298607203418</v>
      </c>
      <c>
        <v>0</v>
      </c>
      <c>
        <v>0</v>
      </c>
      <c>
        <v>0</v>
      </c>
      <c>
        <v>3021.787128023552</v>
      </c>
      <c>
        <v>0</v>
      </c>
      <c>
        <v>0</v>
      </c>
      <c>
        <v>4987.516988743894</v>
      </c>
    </row>
    <row>
      <c>
        <v>2616922</v>
      </c>
      <c>
        <v>1</v>
      </c>
      <c>
        <is>
          <t>MANİSA</t>
        </is>
      </c>
      <c>
        <v>YUNUSEMRE</v>
      </c>
      <c>
        <is>
          <t>Saha Dağıtım Kutusu (SDK)</t>
        </is>
      </c>
      <c>
        <v>DM-21/16 45-71-M00454_A A1_44565351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21.07.2023 19:39:17</t>
        </is>
      </c>
      <c>
        <is>
          <t>21.07.2023 20:10:15</t>
        </is>
      </c>
      <c>
        <v>0.516111111</v>
      </c>
      <c>
        <v>0</v>
      </c>
      <c>
        <v>237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41.69260455534317</v>
      </c>
      <c>
        <v>0</v>
      </c>
      <c>
        <v>0</v>
      </c>
      <c>
        <v>0</v>
      </c>
      <c>
        <v>2.747249557441666</v>
      </c>
      <c>
        <v>0</v>
      </c>
      <c>
        <v>0</v>
      </c>
      <c>
        <v>44.43985411278484</v>
      </c>
    </row>
    <row>
      <c>
        <v>2616885</v>
      </c>
      <c>
        <v>1</v>
      </c>
      <c>
        <is>
          <t>MANİSA</t>
        </is>
      </c>
      <c>
        <v>SARIGÖL</v>
      </c>
      <c>
        <is>
          <t>AG Fideri</t>
        </is>
      </c>
      <c>
        <v>KARACAALİ TR-1 45-79-M00483_A_65510011_65510011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21.07.2023 19:20:29</t>
        </is>
      </c>
      <c>
        <is>
          <t>21.07.2023 20:24:59</t>
        </is>
      </c>
      <c>
        <v>1.075</v>
      </c>
      <c>
        <v>0</v>
      </c>
      <c>
        <v>0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4.792613482230522</v>
      </c>
      <c>
        <v>0</v>
      </c>
      <c>
        <v>0</v>
      </c>
      <c>
        <v>4.792613482230522</v>
      </c>
    </row>
    <row>
      <c>
        <v>2616839</v>
      </c>
      <c>
        <v>1</v>
      </c>
      <c>
        <is>
          <t>İZMİR</t>
        </is>
      </c>
      <c>
        <v>ÇEŞME</v>
      </c>
      <c>
        <is>
          <t>AG Fideri</t>
        </is>
      </c>
      <c>
        <v>L-425 BELLONA KABİN 35-18-L00425_7842867_56368758_56368758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21.07.2023 16:10:24</t>
        </is>
      </c>
      <c>
        <is>
          <t>21.07.2023 18:52:42</t>
        </is>
      </c>
      <c>
        <v>2.705</v>
      </c>
      <c>
        <v>0</v>
      </c>
      <c>
        <v>96</v>
      </c>
      <c>
        <v>0</v>
      </c>
      <c>
        <v>0</v>
      </c>
      <c>
        <v>0</v>
      </c>
      <c>
        <v>11</v>
      </c>
      <c>
        <v>0</v>
      </c>
      <c>
        <v>0</v>
      </c>
      <c>
        <v>0</v>
      </c>
      <c>
        <v>112.1247447941416</v>
      </c>
      <c>
        <v>0</v>
      </c>
      <c>
        <v>0</v>
      </c>
      <c>
        <v>0</v>
      </c>
      <c>
        <v>26.76667125860701</v>
      </c>
      <c>
        <v>0</v>
      </c>
      <c>
        <v>0</v>
      </c>
      <c>
        <v>138.8914160527486</v>
      </c>
    </row>
    <row>
      <c>
        <v>2616690</v>
      </c>
      <c>
        <v>1</v>
      </c>
      <c>
        <is>
          <t>MANİSA</t>
        </is>
      </c>
      <c>
        <v>ALAŞEHİR</v>
      </c>
      <c>
        <is>
          <t>Dağıtım Transformatörü</t>
        </is>
      </c>
      <c>
        <v>DM08/TR38 TARIM KREDİ YANI 45-73-M00020_45-73-M00020_66887803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21.07.2023 16:44:14</t>
        </is>
      </c>
      <c>
        <is>
          <t>21.07.2023 17:53:35</t>
        </is>
      </c>
      <c>
        <v>1.155833333</v>
      </c>
      <c>
        <v>0</v>
      </c>
      <c>
        <v>362</v>
      </c>
      <c>
        <v>0</v>
      </c>
      <c>
        <v>1</v>
      </c>
      <c>
        <v>0</v>
      </c>
      <c>
        <v>152</v>
      </c>
      <c>
        <v>0</v>
      </c>
      <c>
        <v>2</v>
      </c>
      <c>
        <v>0</v>
      </c>
      <c>
        <v>90.81971673967065</v>
      </c>
      <c>
        <v>0</v>
      </c>
      <c>
        <v>0.6631519949306268</v>
      </c>
      <c>
        <v>0</v>
      </c>
      <c>
        <v>288.82058978712314</v>
      </c>
      <c>
        <v>0</v>
      </c>
      <c>
        <v>12.729078203348802</v>
      </c>
      <c>
        <v>393.03253672507327</v>
      </c>
    </row>
    <row>
      <c>
        <v>2616026</v>
      </c>
      <c>
        <v>1</v>
      </c>
      <c>
        <is>
          <t>İZMİR</t>
        </is>
      </c>
      <c>
        <v>BORNOVA</v>
      </c>
      <c>
        <is>
          <t>AG Fideri</t>
        </is>
      </c>
      <c>
        <v>M-144 35-02-M00144_A_56383841_56383841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21.07.2023 08:39:35</t>
        </is>
      </c>
      <c>
        <is>
          <t>21.07.2023 10:39:28</t>
        </is>
      </c>
      <c>
        <v>1.998055555</v>
      </c>
      <c>
        <v>0</v>
      </c>
      <c>
        <v>1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0.9711940476898704</v>
      </c>
      <c>
        <v>0</v>
      </c>
      <c>
        <v>0</v>
      </c>
      <c>
        <v>0</v>
      </c>
      <c>
        <v>77.54189624998361</v>
      </c>
      <c>
        <v>0</v>
      </c>
      <c>
        <v>0</v>
      </c>
      <c>
        <v>78.51309029767347</v>
      </c>
    </row>
    <row>
      <c>
        <v>2616049</v>
      </c>
      <c>
        <v>1</v>
      </c>
      <c>
        <is>
          <t>MANİSA</t>
        </is>
      </c>
      <c>
        <v>GÖRDES</v>
      </c>
      <c>
        <is>
          <t>AG Fideri</t>
        </is>
      </c>
      <c>
        <v>DAMARDI AKPINAR TR-2 45-75-M00326_A_91274652_91274652</v>
      </c>
      <c>
        <v>Şebeke Yenileme ve Kapasite Artışı Çalışması</v>
      </c>
      <c>
        <v>Dağıtım-AG</v>
      </c>
      <c>
        <v>Uzun</v>
      </c>
      <c>
        <v>Şebeke işletmecisi</v>
      </c>
      <c>
        <v>Bildirimli</v>
      </c>
      <c>
        <is>
          <t>21.07.2023 09:13:06</t>
        </is>
      </c>
      <c>
        <is>
          <t>21.07.2023 16:39:10</t>
        </is>
      </c>
      <c>
        <v>7.434444444</v>
      </c>
      <c>
        <v>0</v>
      </c>
      <c>
        <v>21</v>
      </c>
      <c>
        <v>0</v>
      </c>
      <c>
        <v>8</v>
      </c>
      <c>
        <v>0</v>
      </c>
      <c>
        <v>2</v>
      </c>
      <c>
        <v>0</v>
      </c>
      <c>
        <v>0</v>
      </c>
      <c>
        <v>0</v>
      </c>
      <c>
        <v>16.707367410935937</v>
      </c>
      <c>
        <v>0</v>
      </c>
      <c>
        <v>29.55029400245072</v>
      </c>
      <c>
        <v>0</v>
      </c>
      <c>
        <v>22.13553247951242</v>
      </c>
      <c>
        <v>0</v>
      </c>
      <c>
        <v>0</v>
      </c>
      <c>
        <v>68.39319389289908</v>
      </c>
    </row>
    <row>
      <c>
        <v>2615906</v>
      </c>
      <c>
        <v>1</v>
      </c>
      <c>
        <is>
          <t>İZMİR</t>
        </is>
      </c>
      <c>
        <v>MENEMEN</v>
      </c>
      <c>
        <is>
          <t>DM</t>
        </is>
      </c>
      <c>
        <v>MENEMEN İM 35-28-A00001_KESİKKÖY-1 M17_2053664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21.07.2023 05:34:25</t>
        </is>
      </c>
      <c>
        <is>
          <t>21.07.2023 05:50:51</t>
        </is>
      </c>
      <c>
        <v>0.273888888</v>
      </c>
      <c>
        <v>21</v>
      </c>
      <c>
        <v>647</v>
      </c>
      <c>
        <v>11</v>
      </c>
      <c>
        <v>31</v>
      </c>
      <c>
        <v>35</v>
      </c>
      <c>
        <v>68</v>
      </c>
      <c>
        <v>7</v>
      </c>
      <c>
        <v>0</v>
      </c>
      <c>
        <v>1.7375629766308387</v>
      </c>
      <c>
        <v>38.898072714103016</v>
      </c>
      <c>
        <v>29.40200656786372</v>
      </c>
      <c>
        <v>9.998487961845948</v>
      </c>
      <c>
        <v>71.5344466748058</v>
      </c>
      <c>
        <v>10.462801403685374</v>
      </c>
      <c>
        <v>66.17215978678331</v>
      </c>
      <c>
        <v>0</v>
      </c>
      <c>
        <v>228.20553808571802</v>
      </c>
    </row>
    <row>
      <c>
        <v>2616902</v>
      </c>
      <c>
        <v>1</v>
      </c>
      <c>
        <is>
          <t>İZMİR</t>
        </is>
      </c>
      <c>
        <v>TORBALI</v>
      </c>
      <c>
        <is>
          <t>AG Fideri</t>
        </is>
      </c>
      <c>
        <v>DM-2/12 35-26-M00832__56359990_56359990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21.07.2023 19:29:53</t>
        </is>
      </c>
      <c>
        <is>
          <t>21.07.2023 20:23:19</t>
        </is>
      </c>
      <c>
        <v>0.890555555</v>
      </c>
      <c>
        <v>0</v>
      </c>
      <c>
        <v>64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12.492999518547634</v>
      </c>
      <c>
        <v>0</v>
      </c>
      <c>
        <v>0</v>
      </c>
      <c>
        <v>0</v>
      </c>
      <c>
        <v>1.6750530246049926</v>
      </c>
      <c>
        <v>0</v>
      </c>
      <c>
        <v>0</v>
      </c>
      <c>
        <v>14.168052543152626</v>
      </c>
    </row>
    <row>
      <c>
        <v>2615840</v>
      </c>
      <c>
        <v>1</v>
      </c>
      <c>
        <is>
          <t>İZMİR</t>
        </is>
      </c>
      <c>
        <v>ÖDEMİŞ</v>
      </c>
      <c>
        <is>
          <t>Saha Dağıtım Kutusu (SDK)</t>
        </is>
      </c>
      <c>
        <v>TR-24 35-15-L00024_E E1b_48898497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21.07.2023 00:10:26</t>
        </is>
      </c>
      <c>
        <is>
          <t>21.07.2023 00:24:23</t>
        </is>
      </c>
      <c>
        <v>0.2325</v>
      </c>
      <c>
        <v>0</v>
      </c>
      <c>
        <v>32</v>
      </c>
      <c>
        <v>0</v>
      </c>
      <c>
        <v>0</v>
      </c>
      <c>
        <v>0</v>
      </c>
      <c>
        <v>36</v>
      </c>
      <c>
        <v>0</v>
      </c>
      <c>
        <v>0</v>
      </c>
      <c>
        <v>0</v>
      </c>
      <c>
        <v>0.9881915622126811</v>
      </c>
      <c>
        <v>0</v>
      </c>
      <c>
        <v>0</v>
      </c>
      <c>
        <v>0</v>
      </c>
      <c>
        <v>9.357579114089209</v>
      </c>
      <c>
        <v>0</v>
      </c>
      <c>
        <v>0</v>
      </c>
      <c>
        <v>10.345770676301889</v>
      </c>
    </row>
    <row>
      <c>
        <v>2616006</v>
      </c>
      <c>
        <v>1</v>
      </c>
      <c>
        <is>
          <t>İZMİR</t>
        </is>
      </c>
      <c>
        <v>KONAK</v>
      </c>
      <c>
        <is>
          <t>Kullanıcı Bağlantı Hattı</t>
        </is>
      </c>
      <c>
        <v>M-2674 35-01-M02674_911758637_911758637</v>
      </c>
      <c>
        <v>AG Branşman Yeraltı Kablo Arızası</v>
      </c>
      <c>
        <v>Dağıtım-AG</v>
      </c>
      <c>
        <v>Uzun</v>
      </c>
      <c>
        <v>Şebeke işletmecisi</v>
      </c>
      <c>
        <v>Bildirimsiz</v>
      </c>
      <c>
        <is>
          <t>21.07.2023 08:22:55</t>
        </is>
      </c>
      <c>
        <is>
          <t>21.07.2023 16:26:16</t>
        </is>
      </c>
      <c>
        <v>8.055833333</v>
      </c>
      <c>
        <v>0</v>
      </c>
      <c>
        <v>0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22.33939727364286</v>
      </c>
      <c>
        <v>0</v>
      </c>
      <c>
        <v>0</v>
      </c>
      <c>
        <v>22.33939727364286</v>
      </c>
    </row>
    <row>
      <c>
        <v>2617065</v>
      </c>
      <c>
        <v>1</v>
      </c>
      <c>
        <is>
          <t>MANİSA</t>
        </is>
      </c>
      <c>
        <v>ALAŞEHİR</v>
      </c>
      <c>
        <is>
          <t>Dağıtım Transformatörü</t>
        </is>
      </c>
      <c>
        <v>ŞAHYAR TR-3 45-73-M00195_45-73-M00195_2353541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21.07.2023 21:46:31</t>
        </is>
      </c>
      <c>
        <is>
          <t>21.07.2023 22:24:09</t>
        </is>
      </c>
      <c>
        <v>0.627222222</v>
      </c>
      <c>
        <v>0</v>
      </c>
      <c>
        <v>20</v>
      </c>
      <c>
        <v>0</v>
      </c>
      <c>
        <v>4</v>
      </c>
      <c>
        <v>0</v>
      </c>
      <c>
        <v>0</v>
      </c>
      <c>
        <v>0</v>
      </c>
      <c>
        <v>0</v>
      </c>
      <c>
        <v>0</v>
      </c>
      <c>
        <v>3.211198446042141</v>
      </c>
      <c>
        <v>0</v>
      </c>
      <c>
        <v>45.32314100625181</v>
      </c>
      <c>
        <v>0</v>
      </c>
      <c>
        <v>0</v>
      </c>
      <c>
        <v>0</v>
      </c>
      <c>
        <v>0</v>
      </c>
      <c>
        <v>48.53433945229395</v>
      </c>
    </row>
    <row>
      <c>
        <v>2615983</v>
      </c>
      <c>
        <v>1</v>
      </c>
      <c>
        <is>
          <t>İZMİR</t>
        </is>
      </c>
      <c>
        <v>KİRAZ</v>
      </c>
      <c>
        <is>
          <t>AG Fideri</t>
        </is>
      </c>
      <c>
        <v>KALEKÖY TR-2 35-31-L00235_47918506_56386517_56386517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21.07.2023 08:20:20</t>
        </is>
      </c>
      <c>
        <is>
          <t>21.07.2023 09:49:09</t>
        </is>
      </c>
      <c>
        <v>1.480277777</v>
      </c>
      <c>
        <v>0</v>
      </c>
      <c>
        <v>3</v>
      </c>
      <c>
        <v>0</v>
      </c>
      <c>
        <v>2</v>
      </c>
      <c>
        <v>0</v>
      </c>
      <c>
        <v>2</v>
      </c>
      <c>
        <v>0</v>
      </c>
      <c>
        <v>0</v>
      </c>
      <c>
        <v>0</v>
      </c>
      <c>
        <v>0.5825513774562019</v>
      </c>
      <c>
        <v>0</v>
      </c>
      <c>
        <v>1.4016486171193938</v>
      </c>
      <c>
        <v>0</v>
      </c>
      <c>
        <v>6.343312004134526</v>
      </c>
      <c>
        <v>0</v>
      </c>
      <c>
        <v>0</v>
      </c>
      <c>
        <v>8.327511998710122</v>
      </c>
    </row>
    <row>
      <c>
        <v>2616355</v>
      </c>
      <c>
        <v>2</v>
      </c>
      <c>
        <is>
          <t>İZMİR</t>
        </is>
      </c>
      <c>
        <v>BAYINDIR</v>
      </c>
      <c>
        <is>
          <t>Dağıtım Transformatörü</t>
        </is>
      </c>
      <c>
        <v>YEŞİLOVA ÇAYIR TR-6 35-20-L00131_35-20-L00131_2351386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21.07.2023 13:39:00</t>
        </is>
      </c>
      <c>
        <is>
          <t>21.07.2023 13:48:04</t>
        </is>
      </c>
      <c>
        <v>0.151111111</v>
      </c>
      <c>
        <v>0</v>
      </c>
      <c>
        <v>53</v>
      </c>
      <c>
        <v>0</v>
      </c>
      <c>
        <v>20</v>
      </c>
      <c>
        <v>0</v>
      </c>
      <c>
        <v>11</v>
      </c>
      <c>
        <v>0</v>
      </c>
      <c>
        <v>0</v>
      </c>
      <c>
        <v>0</v>
      </c>
      <c>
        <v>2.820103119269459</v>
      </c>
      <c>
        <v>0</v>
      </c>
      <c>
        <v>9.763063028889963</v>
      </c>
      <c>
        <v>0</v>
      </c>
      <c>
        <v>2.401735222447353</v>
      </c>
      <c>
        <v>0</v>
      </c>
      <c>
        <v>0</v>
      </c>
      <c>
        <v>14.984901370606774</v>
      </c>
    </row>
    <row>
      <c>
        <v>2616816</v>
      </c>
      <c>
        <v>1</v>
      </c>
      <c>
        <is>
          <t>MANİSA</t>
        </is>
      </c>
      <c>
        <v>TURGUTLU</v>
      </c>
      <c>
        <is>
          <t>AG Fideri</t>
        </is>
      </c>
      <c>
        <v>TR-2/29 45-83-L00029__72373862_72373862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21.07.2023 18:05:23</t>
        </is>
      </c>
      <c>
        <is>
          <t>21.07.2023 20:14:57</t>
        </is>
      </c>
      <c>
        <v>2.159444444</v>
      </c>
      <c>
        <v>0</v>
      </c>
      <c>
        <v>547</v>
      </c>
      <c>
        <v>0</v>
      </c>
      <c>
        <v>0</v>
      </c>
      <c>
        <v>0</v>
      </c>
      <c>
        <v>29</v>
      </c>
      <c>
        <v>0</v>
      </c>
      <c>
        <v>0</v>
      </c>
      <c>
        <v>0</v>
      </c>
      <c>
        <v>221.78373669763036</v>
      </c>
      <c>
        <v>0</v>
      </c>
      <c>
        <v>0</v>
      </c>
      <c>
        <v>0</v>
      </c>
      <c>
        <v>70.27957752915226</v>
      </c>
      <c>
        <v>0</v>
      </c>
      <c>
        <v>0</v>
      </c>
      <c>
        <v>292.0633142267826</v>
      </c>
    </row>
    <row>
      <c>
        <v>2616753</v>
      </c>
      <c>
        <v>1</v>
      </c>
      <c>
        <is>
          <t>MANİSA</t>
        </is>
      </c>
      <c>
        <v>ŞEHZADELER</v>
      </c>
      <c>
        <is>
          <t>OG Fideri</t>
        </is>
      </c>
      <c>
        <v>AŞAĞIÇOBANİSA TR-3 45-71-M00103_ M01_72236818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21.07.2023 17:21:24</t>
        </is>
      </c>
      <c>
        <is>
          <t>21.07.2023 18:06:45</t>
        </is>
      </c>
      <c>
        <v>0.755833333</v>
      </c>
      <c>
        <v>0</v>
      </c>
      <c>
        <v>390</v>
      </c>
      <c>
        <v>8</v>
      </c>
      <c>
        <v>18</v>
      </c>
      <c>
        <v>4</v>
      </c>
      <c>
        <v>94</v>
      </c>
      <c>
        <v>7</v>
      </c>
      <c>
        <v>1</v>
      </c>
      <c>
        <v>0</v>
      </c>
      <c>
        <v>59.78583036473179</v>
      </c>
      <c>
        <v>5.684766363705004</v>
      </c>
      <c>
        <v>12.33403994805688</v>
      </c>
      <c>
        <v>126.29177684329227</v>
      </c>
      <c>
        <v>47.988304155472846</v>
      </c>
      <c>
        <v>356.4587011548813</v>
      </c>
      <c>
        <v>1.5656119743016803</v>
      </c>
      <c>
        <v>610.1090308044418</v>
      </c>
    </row>
    <row>
      <c>
        <v>2615929</v>
      </c>
      <c>
        <v>2</v>
      </c>
      <c>
        <is>
          <t>İZMİR</t>
        </is>
      </c>
      <c>
        <v>TORBALI</v>
      </c>
      <c>
        <is>
          <t>TM Fideri</t>
        </is>
      </c>
      <c>
        <v>ARSLANLAR TM 35-26-A00004_KUTLUTAŞ M29_2307568</v>
      </c>
      <c>
        <v>OG Atlama Arızası</v>
      </c>
      <c>
        <v>Dağıtım-OG</v>
      </c>
      <c>
        <v>Uzun</v>
      </c>
      <c>
        <v>Şebeke işletmecisi</v>
      </c>
      <c>
        <v>Bildirimsiz</v>
      </c>
      <c>
        <is>
          <t>21.07.2023 08:52:03</t>
        </is>
      </c>
      <c>
        <is>
          <t>21.07.2023 11:37:41</t>
        </is>
      </c>
      <c>
        <v>2.760555555</v>
      </c>
      <c>
        <v>0</v>
      </c>
      <c>
        <v>9</v>
      </c>
      <c>
        <v>43</v>
      </c>
      <c>
        <v>85</v>
      </c>
      <c>
        <v>17</v>
      </c>
      <c>
        <v>24</v>
      </c>
      <c>
        <v>5</v>
      </c>
      <c>
        <v>0</v>
      </c>
      <c>
        <v>0</v>
      </c>
      <c>
        <v>4.5522407416364254</v>
      </c>
      <c>
        <v>667.817155751476</v>
      </c>
      <c>
        <v>1150.2597863106885</v>
      </c>
      <c>
        <v>946.8771886788887</v>
      </c>
      <c>
        <v>299.3780866315814</v>
      </c>
      <c>
        <v>3103.4969020933904</v>
      </c>
      <c>
        <v>0</v>
      </c>
      <c>
        <v>6172.381360207662</v>
      </c>
    </row>
    <row>
      <c>
        <v>2616318</v>
      </c>
      <c>
        <v>1</v>
      </c>
      <c>
        <is>
          <t>İZMİR</t>
        </is>
      </c>
      <c>
        <v>ÇEŞME</v>
      </c>
      <c>
        <is>
          <t>OG Fideri</t>
        </is>
      </c>
      <c>
        <v>GÜNKENT TR-4 35-18-M00055_GÜNKENT TR-5 M03_72094276</v>
      </c>
      <c>
        <v>Şebeke Yenileme ve Kapasite Artışı Çalışması</v>
      </c>
      <c>
        <v>Dağıtım-OG</v>
      </c>
      <c>
        <v>Uzun</v>
      </c>
      <c>
        <v>Şebeke işletmecisi</v>
      </c>
      <c>
        <v>Bildirimli</v>
      </c>
      <c>
        <is>
          <t>21.07.2023 09:45:00</t>
        </is>
      </c>
      <c>
        <is>
          <t>21.07.2023 18:57:54</t>
        </is>
      </c>
      <c>
        <v>9.215</v>
      </c>
      <c>
        <v>0</v>
      </c>
      <c>
        <v>56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180.0587637712609</v>
      </c>
      <c>
        <v>0</v>
      </c>
      <c>
        <v>0</v>
      </c>
      <c>
        <v>0</v>
      </c>
      <c>
        <v>0</v>
      </c>
      <c>
        <v>0</v>
      </c>
      <c>
        <v>0</v>
      </c>
      <c>
        <v>180.0587637712609</v>
      </c>
    </row>
    <row>
      <c>
        <v>2617151</v>
      </c>
      <c>
        <v>1</v>
      </c>
      <c>
        <is>
          <t>İZMİR</t>
        </is>
      </c>
      <c>
        <v>KINIK</v>
      </c>
      <c>
        <is>
          <t>Dağıtım Transformatörü</t>
        </is>
      </c>
      <c>
        <v>ABDULLAH ERGÜN VE ARK 35-24-M00215_35-24-M00215_2349458</v>
      </c>
      <c>
        <v>AG Yük Ayırıcı Arızası</v>
      </c>
      <c>
        <v>Dağıtım-AG</v>
      </c>
      <c>
        <v>Uzun</v>
      </c>
      <c>
        <v>Şebeke işletmecisi</v>
      </c>
      <c>
        <v>Bildirimsiz</v>
      </c>
      <c>
        <is>
          <t>21.07.2023 22:36:50</t>
        </is>
      </c>
      <c>
        <is>
          <t>22.07.2023 00:56:46</t>
        </is>
      </c>
      <c>
        <v>2.332222222</v>
      </c>
      <c>
        <v>0</v>
      </c>
      <c>
        <v>0</v>
      </c>
      <c>
        <v>0</v>
      </c>
      <c>
        <v>14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138.60094042227828</v>
      </c>
      <c>
        <v>0</v>
      </c>
      <c>
        <v>0</v>
      </c>
      <c>
        <v>0</v>
      </c>
      <c>
        <v>0</v>
      </c>
      <c>
        <v>138.60094042227828</v>
      </c>
    </row>
    <row>
      <c>
        <v>2616759</v>
      </c>
      <c>
        <v>1</v>
      </c>
      <c>
        <is>
          <t>MANİSA</t>
        </is>
      </c>
      <c>
        <v>SARIGÖL</v>
      </c>
      <c>
        <is>
          <t>OG Fideri</t>
        </is>
      </c>
      <c>
        <v>SARIGÖL TR-29 45-79-M00029_TR-25 M02_2315972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21.07.2023 17:24:53</t>
        </is>
      </c>
      <c>
        <is>
          <t>21.07.2023 18:04:46</t>
        </is>
      </c>
      <c>
        <v>0.664722222</v>
      </c>
      <c>
        <v>0</v>
      </c>
      <c>
        <v>200</v>
      </c>
      <c>
        <v>0</v>
      </c>
      <c>
        <v>69</v>
      </c>
      <c>
        <v>0</v>
      </c>
      <c>
        <v>12</v>
      </c>
      <c>
        <v>0</v>
      </c>
      <c>
        <v>0</v>
      </c>
      <c>
        <v>0</v>
      </c>
      <c>
        <v>29.139049630285466</v>
      </c>
      <c>
        <v>0</v>
      </c>
      <c>
        <v>175.21572579631743</v>
      </c>
      <c>
        <v>0</v>
      </c>
      <c>
        <v>8.534167517481443</v>
      </c>
      <c>
        <v>0</v>
      </c>
      <c>
        <v>0</v>
      </c>
      <c>
        <v>212.88894294408433</v>
      </c>
    </row>
    <row>
      <c>
        <v>2616218</v>
      </c>
      <c>
        <v>1</v>
      </c>
      <c>
        <is>
          <t>İZMİR</t>
        </is>
      </c>
      <c>
        <v>KARABAĞLAR</v>
      </c>
      <c>
        <is>
          <t>Dağıtım Transformatörü</t>
        </is>
      </c>
      <c>
        <v>K-805 35-01-K00805_35-01-K00805_2349520</v>
      </c>
      <c>
        <v>Şebeke Yenileme ve Kapasite Artışı Çalışması</v>
      </c>
      <c>
        <v>Dağıtım-AG</v>
      </c>
      <c>
        <v>Uzun</v>
      </c>
      <c>
        <v>Şebeke işletmecisi</v>
      </c>
      <c>
        <v>Bildirimli</v>
      </c>
      <c>
        <is>
          <t>21.07.2023 11:10:12</t>
        </is>
      </c>
      <c>
        <is>
          <t>21.07.2023 12:04:28</t>
        </is>
      </c>
      <c>
        <v>0.904444444</v>
      </c>
      <c>
        <v>0</v>
      </c>
      <c>
        <v>264</v>
      </c>
      <c>
        <v>0</v>
      </c>
      <c>
        <v>0</v>
      </c>
      <c>
        <v>0</v>
      </c>
      <c>
        <v>6</v>
      </c>
      <c>
        <v>0</v>
      </c>
      <c>
        <v>0</v>
      </c>
      <c>
        <v>0</v>
      </c>
      <c>
        <v>51.06906784053876</v>
      </c>
      <c>
        <v>0</v>
      </c>
      <c>
        <v>0</v>
      </c>
      <c>
        <v>0</v>
      </c>
      <c>
        <v>13.430931794888421</v>
      </c>
      <c>
        <v>0</v>
      </c>
      <c>
        <v>0</v>
      </c>
      <c>
        <v>64.49999963542717</v>
      </c>
    </row>
    <row>
      <c>
        <v>2616441</v>
      </c>
      <c>
        <v>1</v>
      </c>
      <c>
        <is>
          <t>İZMİR</t>
        </is>
      </c>
      <c>
        <v>MENEMEN</v>
      </c>
      <c>
        <is>
          <t>Kullanıcı Bağlantı Hattı</t>
        </is>
      </c>
      <c>
        <v>ASARLIK TR-13 35-28-M00180_953377300_953377300</v>
      </c>
      <c>
        <v>Üçüncü Şahısların Vermiş Olduğu Hasarlar</v>
      </c>
      <c>
        <v>Dağıtım-AG</v>
      </c>
      <c>
        <v>Uzun</v>
      </c>
      <c>
        <v>Dışsal</v>
      </c>
      <c>
        <v>Bildirimsiz</v>
      </c>
      <c>
        <is>
          <t>21.07.2023 13:48:03</t>
        </is>
      </c>
      <c>
        <is>
          <t>21.07.2023 15:20:50</t>
        </is>
      </c>
      <c>
        <v>1.546388888</v>
      </c>
      <c>
        <v>0</v>
      </c>
      <c>
        <v>3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1.3974633869691595</v>
      </c>
      <c>
        <v>0</v>
      </c>
      <c>
        <v>0</v>
      </c>
      <c>
        <v>0</v>
      </c>
      <c>
        <v>0</v>
      </c>
      <c>
        <v>0</v>
      </c>
      <c>
        <v>0</v>
      </c>
      <c>
        <v>1.3974633869691595</v>
      </c>
    </row>
    <row>
      <c>
        <v>2616656</v>
      </c>
      <c>
        <v>1</v>
      </c>
      <c>
        <is>
          <t>İZMİR</t>
        </is>
      </c>
      <c>
        <v>MENDERES</v>
      </c>
      <c>
        <is>
          <t>DM</t>
        </is>
      </c>
      <c>
        <v>TEKELİ DM 35-22-M00088_ESKİ AHMETBEYLİ M08_48495817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21.07.2023 16:10:30</t>
        </is>
      </c>
      <c>
        <is>
          <t>21.07.2023 16:35:11</t>
        </is>
      </c>
      <c>
        <v>0.411388888</v>
      </c>
      <c>
        <v>11</v>
      </c>
      <c>
        <v>36</v>
      </c>
      <c>
        <v>67</v>
      </c>
      <c>
        <v>85</v>
      </c>
      <c>
        <v>14</v>
      </c>
      <c>
        <v>39</v>
      </c>
      <c>
        <v>0</v>
      </c>
      <c>
        <v>1</v>
      </c>
      <c>
        <v>2.0433457919771483</v>
      </c>
      <c>
        <v>3.940235070664132</v>
      </c>
      <c>
        <v>78.41578249151681</v>
      </c>
      <c>
        <v>50.56464778502146</v>
      </c>
      <c>
        <v>64.68698571877049</v>
      </c>
      <c>
        <v>30.45026968465967</v>
      </c>
      <c>
        <v>0</v>
      </c>
      <c>
        <v>5.354368050768378</v>
      </c>
      <c>
        <v>235.45563459337808</v>
      </c>
    </row>
    <row>
      <c>
        <v>2616942</v>
      </c>
      <c>
        <v>1</v>
      </c>
      <c>
        <is>
          <t>İZMİR</t>
        </is>
      </c>
      <c>
        <v>ÇEŞME</v>
      </c>
      <c>
        <is>
          <t>Saha Dağıtım Kutusu (SDK)</t>
        </is>
      </c>
      <c>
        <v>L-426 ESKİ GARAJ 35-18-L00426_A a2_5945324</v>
      </c>
      <c>
        <v>NH Altlık Arızası</v>
      </c>
      <c>
        <v>Dağıtım-AG</v>
      </c>
      <c>
        <v>Uzun</v>
      </c>
      <c>
        <v>Şebeke işletmecisi</v>
      </c>
      <c>
        <v>Bildirimsiz</v>
      </c>
      <c>
        <is>
          <t>21.07.2023 19:47:19</t>
        </is>
      </c>
      <c>
        <is>
          <t>22.07.2023 01:03:14</t>
        </is>
      </c>
      <c>
        <v>5.265277777</v>
      </c>
      <c>
        <v>0</v>
      </c>
      <c>
        <v>2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4.997621892615079</v>
      </c>
      <c>
        <v>0</v>
      </c>
      <c>
        <v>0</v>
      </c>
      <c>
        <v>0</v>
      </c>
      <c>
        <v>63.080422948383415</v>
      </c>
      <c>
        <v>0</v>
      </c>
      <c>
        <v>0</v>
      </c>
      <c>
        <v>68.0780448409985</v>
      </c>
    </row>
    <row>
      <c>
        <v>2616278</v>
      </c>
      <c>
        <v>1</v>
      </c>
      <c>
        <is>
          <t>İZMİR</t>
        </is>
      </c>
      <c>
        <v>MENDERES</v>
      </c>
      <c>
        <is>
          <t>KÖK</t>
        </is>
      </c>
      <c>
        <v>M-36 ZİNDANCIK KÖK 35-25-M00106_DAĞITIM TRAFO M-36 ZİNDANCIK KÖK/M-45 M04_72118680</v>
      </c>
      <c>
        <v>OG Kademe Ayarı</v>
      </c>
      <c>
        <v>Dağıtım-OG</v>
      </c>
      <c>
        <v>Uzun</v>
      </c>
      <c>
        <v>Şebeke işletmecisi</v>
      </c>
      <c>
        <v>Bildirimsiz</v>
      </c>
      <c>
        <is>
          <t>21.07.2023 11:45:13</t>
        </is>
      </c>
      <c>
        <is>
          <t>21.07.2023 12:02:20</t>
        </is>
      </c>
      <c>
        <v>0.285277777</v>
      </c>
      <c>
        <v>0</v>
      </c>
      <c>
        <v>15</v>
      </c>
      <c>
        <v>0</v>
      </c>
      <c>
        <v>22</v>
      </c>
      <c>
        <v>0</v>
      </c>
      <c>
        <v>3</v>
      </c>
      <c>
        <v>0</v>
      </c>
      <c>
        <v>0</v>
      </c>
      <c>
        <v>0</v>
      </c>
      <c>
        <v>1.128651362233107</v>
      </c>
      <c>
        <v>0</v>
      </c>
      <c>
        <v>11.435076462050166</v>
      </c>
      <c>
        <v>0</v>
      </c>
      <c>
        <v>0.8337769920896074</v>
      </c>
      <c>
        <v>0</v>
      </c>
      <c>
        <v>0</v>
      </c>
      <c>
        <v>13.39750481637288</v>
      </c>
    </row>
    <row>
      <c>
        <v>2616796</v>
      </c>
      <c>
        <v>1</v>
      </c>
      <c>
        <is>
          <t>İZMİR</t>
        </is>
      </c>
      <c>
        <v>URLA</v>
      </c>
      <c>
        <is>
          <t>Kullanıcı Bağlantı Hattı</t>
        </is>
      </c>
      <c>
        <v>TR-140 35-19-L00140_956677994_956677994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21.07.2023 17:53:17</t>
        </is>
      </c>
      <c>
        <is>
          <t>21.07.2023 19:36:49</t>
        </is>
      </c>
      <c>
        <v>1.725555555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0.3051242118936217</v>
      </c>
      <c>
        <v>0</v>
      </c>
      <c>
        <v>0</v>
      </c>
      <c>
        <v>0</v>
      </c>
      <c>
        <v>0</v>
      </c>
      <c>
        <v>0</v>
      </c>
      <c>
        <v>0</v>
      </c>
      <c>
        <v>0.3051242118936217</v>
      </c>
    </row>
    <row>
      <c>
        <v>2616919</v>
      </c>
      <c>
        <v>1</v>
      </c>
      <c>
        <is>
          <t>İZMİR</t>
        </is>
      </c>
      <c>
        <v>GAZİEMİR</v>
      </c>
      <c>
        <is>
          <t>Dağıtım Transformatörü</t>
        </is>
      </c>
      <c>
        <v>K-3021 35-08-K03021_35-08-K03021_42553548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21.07.2023 19:41:13</t>
        </is>
      </c>
      <c>
        <is>
          <t>21.07.2023 20:32:36</t>
        </is>
      </c>
      <c>
        <v>0.856388888</v>
      </c>
      <c>
        <v>0</v>
      </c>
      <c>
        <v>364</v>
      </c>
      <c>
        <v>0</v>
      </c>
      <c>
        <v>0</v>
      </c>
      <c>
        <v>0</v>
      </c>
      <c>
        <v>19</v>
      </c>
      <c>
        <v>0</v>
      </c>
      <c>
        <v>0</v>
      </c>
      <c>
        <v>0</v>
      </c>
      <c>
        <v>97.8489015326673</v>
      </c>
      <c>
        <v>0</v>
      </c>
      <c>
        <v>0</v>
      </c>
      <c>
        <v>0</v>
      </c>
      <c>
        <v>50.12054221861012</v>
      </c>
      <c>
        <v>0</v>
      </c>
      <c>
        <v>0</v>
      </c>
      <c>
        <v>147.96944375127742</v>
      </c>
    </row>
    <row>
      <c>
        <v>2616132</v>
      </c>
      <c>
        <v>1</v>
      </c>
      <c>
        <is>
          <t>İZMİR</t>
        </is>
      </c>
      <c>
        <v>URLA</v>
      </c>
      <c>
        <is>
          <t>DM</t>
        </is>
      </c>
      <c>
        <v>ÖZBEK DM (TR-315) 35-19-M00044_AKKUM M06_72140386</v>
      </c>
      <c>
        <v>Plansız Kesinti / Müdahale</v>
      </c>
      <c>
        <v>Dağıtım-OG</v>
      </c>
      <c>
        <v>Uzun</v>
      </c>
      <c>
        <v>Şebeke işletmecisi</v>
      </c>
      <c>
        <v>Bildirimsiz</v>
      </c>
      <c>
        <is>
          <t>21.07.2023 10:12:00</t>
        </is>
      </c>
      <c>
        <is>
          <t>21.07.2023 11:12:35</t>
        </is>
      </c>
      <c>
        <v>1.009722222</v>
      </c>
      <c>
        <v>2</v>
      </c>
      <c>
        <v>992</v>
      </c>
      <c>
        <v>1</v>
      </c>
      <c>
        <v>32</v>
      </c>
      <c>
        <v>5</v>
      </c>
      <c>
        <v>75</v>
      </c>
      <c>
        <v>0</v>
      </c>
      <c>
        <v>0</v>
      </c>
      <c>
        <v>40.76285270902943</v>
      </c>
      <c>
        <v>262.2344788289826</v>
      </c>
      <c>
        <v>0.1267306772955475</v>
      </c>
      <c>
        <v>12.281576914713975</v>
      </c>
      <c>
        <v>13.294618760347893</v>
      </c>
      <c>
        <v>147.34665347544689</v>
      </c>
      <c>
        <v>0</v>
      </c>
      <c>
        <v>0</v>
      </c>
      <c>
        <v>476.04691136581636</v>
      </c>
    </row>
    <row>
      <c>
        <v>2616696</v>
      </c>
      <c>
        <v>1</v>
      </c>
      <c>
        <is>
          <t>MANİSA</t>
        </is>
      </c>
      <c>
        <v>TURGUTLU</v>
      </c>
      <c>
        <is>
          <t>Saha Dağıtım Kutusu (SDK)</t>
        </is>
      </c>
      <c>
        <v>TR-2/76 45-83-M00774_B B01_65621880</v>
      </c>
      <c>
        <v>AG Box / Sdk Giriş Sigorta Atığı</v>
      </c>
      <c>
        <v>Dağıtım-AG</v>
      </c>
      <c>
        <v>Uzun</v>
      </c>
      <c>
        <v>Şebeke işletmecisi</v>
      </c>
      <c>
        <v>Bildirimsiz</v>
      </c>
      <c>
        <is>
          <t>21.07.2023 16:48:24</t>
        </is>
      </c>
      <c>
        <is>
          <t>21.07.2023 19:15:54</t>
        </is>
      </c>
      <c>
        <v>2.458333333</v>
      </c>
      <c>
        <v>0</v>
      </c>
      <c>
        <v>0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1.3308626409513136</v>
      </c>
      <c>
        <v>0</v>
      </c>
      <c>
        <v>0</v>
      </c>
      <c>
        <v>1.3308626409513136</v>
      </c>
    </row>
    <row>
      <c>
        <v>2616092</v>
      </c>
      <c>
        <v>1</v>
      </c>
      <c>
        <is>
          <t>İZMİR</t>
        </is>
      </c>
      <c>
        <v>ÇEŞME</v>
      </c>
      <c>
        <is>
          <t>KÖK</t>
        </is>
      </c>
      <c>
        <v>L-470 KÖK 35-18-L00470_L-310 L03_72090181</v>
      </c>
      <c>
        <v>Şebeke Yenileme ve Kapasite Artışı Çalışması</v>
      </c>
      <c>
        <v>Dağıtım-OG</v>
      </c>
      <c>
        <v>Uzun</v>
      </c>
      <c>
        <v>Şebeke işletmecisi</v>
      </c>
      <c>
        <v>Bildirimli</v>
      </c>
      <c>
        <is>
          <t>21.07.2023 09:08:00</t>
        </is>
      </c>
      <c>
        <is>
          <t>21.07.2023 15:54:00</t>
        </is>
      </c>
      <c>
        <v>6.766666666</v>
      </c>
      <c>
        <v>1</v>
      </c>
      <c>
        <v>1636</v>
      </c>
      <c>
        <v>0</v>
      </c>
      <c>
        <v>1</v>
      </c>
      <c>
        <v>1</v>
      </c>
      <c>
        <v>120</v>
      </c>
      <c>
        <v>0</v>
      </c>
      <c>
        <v>0</v>
      </c>
      <c>
        <v>476.6078867412116</v>
      </c>
      <c>
        <v>4342.501048999735</v>
      </c>
      <c>
        <v>0</v>
      </c>
      <c>
        <v>0</v>
      </c>
      <c>
        <v>14.706657280466668</v>
      </c>
      <c>
        <v>1582.527803416048</v>
      </c>
      <c>
        <v>0</v>
      </c>
      <c>
        <v>0</v>
      </c>
      <c>
        <v>6416.343396437462</v>
      </c>
    </row>
    <row>
      <c>
        <v>2616149</v>
      </c>
      <c>
        <v>1</v>
      </c>
      <c>
        <is>
          <t>İZMİR</t>
        </is>
      </c>
      <c>
        <v>TİRE</v>
      </c>
      <c>
        <is>
          <t>DM</t>
        </is>
      </c>
      <c>
        <v>TİRE İM-DM-1 35-29-A00001_YENİÇİFTLİK M18_2059041</v>
      </c>
      <c>
        <v>Şebeke Bakım Çalışması</v>
      </c>
      <c>
        <v>Dağıtım-OG</v>
      </c>
      <c>
        <v>Uzun</v>
      </c>
      <c>
        <v>Şebeke işletmecisi</v>
      </c>
      <c>
        <v>Bildirimli</v>
      </c>
      <c>
        <is>
          <t>21.07.2023 10:21:29</t>
        </is>
      </c>
      <c>
        <is>
          <t>21.07.2023 14:27:18</t>
        </is>
      </c>
      <c>
        <v>4.096944444</v>
      </c>
      <c>
        <v>0</v>
      </c>
      <c>
        <v>4</v>
      </c>
      <c>
        <v>54</v>
      </c>
      <c>
        <v>235</v>
      </c>
      <c>
        <v>14</v>
      </c>
      <c>
        <v>44</v>
      </c>
      <c>
        <v>0</v>
      </c>
      <c>
        <v>0</v>
      </c>
      <c>
        <v>0</v>
      </c>
      <c>
        <v>17.66454297462297</v>
      </c>
      <c>
        <v>4343.250701152622</v>
      </c>
      <c>
        <v>7183.548842723851</v>
      </c>
      <c>
        <v>714.87862324915</v>
      </c>
      <c>
        <v>1090.296186683094</v>
      </c>
      <c>
        <v>0</v>
      </c>
      <c>
        <v>0</v>
      </c>
      <c>
        <v>13349.638896783339</v>
      </c>
    </row>
    <row>
      <c>
        <v>2615946</v>
      </c>
      <c>
        <v>1</v>
      </c>
      <c>
        <is>
          <t>İZMİR</t>
        </is>
      </c>
      <c>
        <v>ÖDEMİŞ</v>
      </c>
      <c>
        <is>
          <t>Dağıtım Transformatörü</t>
        </is>
      </c>
      <c>
        <v>YENİKÖY YÖRÜKLER MAH. TR-5 35-15-L00505_35-15-L00505_2365938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21.07.2023 07:16:40</t>
        </is>
      </c>
      <c>
        <is>
          <t>21.07.2023 07:59:39</t>
        </is>
      </c>
      <c>
        <v>0.716388888</v>
      </c>
      <c>
        <v>0</v>
      </c>
      <c>
        <v>22</v>
      </c>
      <c>
        <v>0</v>
      </c>
      <c>
        <v>23</v>
      </c>
      <c>
        <v>0</v>
      </c>
      <c>
        <v>8</v>
      </c>
      <c>
        <v>0</v>
      </c>
      <c>
        <v>0</v>
      </c>
      <c>
        <v>0</v>
      </c>
      <c>
        <v>3.3942173685938397</v>
      </c>
      <c>
        <v>0</v>
      </c>
      <c>
        <v>91.87673971473842</v>
      </c>
      <c>
        <v>0</v>
      </c>
      <c>
        <v>9.205489756625061</v>
      </c>
      <c>
        <v>0</v>
      </c>
      <c>
        <v>0</v>
      </c>
      <c>
        <v>104.47644683995732</v>
      </c>
    </row>
    <row>
      <c>
        <v>2617174</v>
      </c>
      <c>
        <v>1</v>
      </c>
      <c>
        <is>
          <t>İZMİR</t>
        </is>
      </c>
      <c>
        <v>BALÇOVA</v>
      </c>
      <c>
        <is>
          <t>Saha Dağıtım Kutusu (SDK)</t>
        </is>
      </c>
      <c>
        <v>K-1317 35-07-K01317_A k1317a1_5828035</v>
      </c>
      <c>
        <v>AG Box / Sdk Giriş Sigorta Atığı</v>
      </c>
      <c>
        <v>Dağıtım-AG</v>
      </c>
      <c>
        <v>Uzun</v>
      </c>
      <c>
        <v>Şebeke işletmecisi</v>
      </c>
      <c>
        <v>Bildirimsiz</v>
      </c>
      <c>
        <is>
          <t>21.07.2023 22:49:45</t>
        </is>
      </c>
      <c>
        <is>
          <t>22.07.2023 00:25:50</t>
        </is>
      </c>
      <c>
        <v>1.601388888</v>
      </c>
      <c>
        <v>0</v>
      </c>
      <c>
        <v>150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49.99924832046124</v>
      </c>
      <c>
        <v>0</v>
      </c>
      <c>
        <v>0</v>
      </c>
      <c>
        <v>0</v>
      </c>
      <c>
        <v>0.34809561490695</v>
      </c>
      <c>
        <v>0</v>
      </c>
      <c>
        <v>0</v>
      </c>
      <c>
        <v>50.347343935368194</v>
      </c>
    </row>
    <row>
      <c>
        <v>2616836</v>
      </c>
      <c>
        <v>1</v>
      </c>
      <c>
        <is>
          <t>İZMİR</t>
        </is>
      </c>
      <c>
        <v>ÖDEMİŞ</v>
      </c>
      <c>
        <is>
          <t>AG Fideri</t>
        </is>
      </c>
      <c>
        <v>TR-84 ORHAN HALLIOĞLU GRB. 35-15-M00084_A_91434689_91434689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21.07.2023 18:31:55</t>
        </is>
      </c>
      <c>
        <is>
          <t>21.07.2023 23:53:09</t>
        </is>
      </c>
      <c>
        <v>5.353888888</v>
      </c>
      <c>
        <v>0</v>
      </c>
      <c>
        <v>0</v>
      </c>
      <c>
        <v>0</v>
      </c>
      <c>
        <v>1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20.27502974542202</v>
      </c>
      <c>
        <v>0</v>
      </c>
      <c>
        <v>65.6301728466748</v>
      </c>
      <c>
        <v>0</v>
      </c>
      <c>
        <v>0</v>
      </c>
      <c>
        <v>85.90520259209681</v>
      </c>
    </row>
    <row>
      <c>
        <v>2615900</v>
      </c>
      <c>
        <v>1</v>
      </c>
      <c>
        <is>
          <t>MANİSA</t>
        </is>
      </c>
      <c>
        <v>KIRKAĞAÇ</v>
      </c>
      <c>
        <is>
          <t>KÖK</t>
        </is>
      </c>
      <c>
        <v>SAKARLI KÖK 45-76-M00046_GÖKÇUKUR GES-1 KÖK M06_72214981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21.07.2023 04:04:03</t>
        </is>
      </c>
      <c>
        <is>
          <t>21.07.2023 04:22:39</t>
        </is>
      </c>
      <c>
        <v>0.31</v>
      </c>
      <c>
        <v>0</v>
      </c>
      <c>
        <v>0</v>
      </c>
      <c>
        <v>0</v>
      </c>
      <c>
        <v>0</v>
      </c>
      <c>
        <v>9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</row>
    <row>
      <c>
        <v>2616046</v>
      </c>
      <c>
        <v>1</v>
      </c>
      <c>
        <is>
          <t>MANİSA</t>
        </is>
      </c>
      <c>
        <v>YUNUSEMRE</v>
      </c>
      <c>
        <is>
          <t>Dağıtım Transformatörü</t>
        </is>
      </c>
      <c>
        <v>DM-14 45-71-M00361_45-71-M00361_72258992</v>
      </c>
      <c>
        <v>Şebeke Yenileme ve Kapasite Artışı Çalışması</v>
      </c>
      <c>
        <v>Dağıtım-AG</v>
      </c>
      <c>
        <v>Uzun</v>
      </c>
      <c>
        <v>Şebeke işletmecisi</v>
      </c>
      <c>
        <v>Bildirimli</v>
      </c>
      <c>
        <is>
          <t>21.07.2023 09:11:48</t>
        </is>
      </c>
      <c>
        <is>
          <t>21.07.2023 15:14:44</t>
        </is>
      </c>
      <c>
        <v>6.048888888</v>
      </c>
      <c>
        <v>0</v>
      </c>
      <c>
        <v>382</v>
      </c>
      <c>
        <v>0</v>
      </c>
      <c>
        <v>0</v>
      </c>
      <c>
        <v>0</v>
      </c>
      <c>
        <v>38</v>
      </c>
      <c>
        <v>0</v>
      </c>
      <c>
        <v>0</v>
      </c>
      <c>
        <v>0</v>
      </c>
      <c>
        <v>561.8277314569717</v>
      </c>
      <c>
        <v>0</v>
      </c>
      <c>
        <v>0</v>
      </c>
      <c>
        <v>0</v>
      </c>
      <c>
        <v>230.73141460528484</v>
      </c>
      <c>
        <v>0</v>
      </c>
      <c>
        <v>0</v>
      </c>
      <c>
        <v>792.5591460622566</v>
      </c>
    </row>
    <row>
      <c>
        <v>2616587</v>
      </c>
      <c>
        <v>1</v>
      </c>
      <c>
        <is>
          <t>İZMİR</t>
        </is>
      </c>
      <c>
        <v>TİRE</v>
      </c>
      <c>
        <is>
          <t>AG Fideri</t>
        </is>
      </c>
      <c>
        <v>DM-1/28 35-29-M00028_48367198_56362265_56362265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21.07.2023 15:14:38</t>
        </is>
      </c>
      <c>
        <is>
          <t>21.07.2023 16:33:53</t>
        </is>
      </c>
      <c>
        <v>1.320833333</v>
      </c>
      <c>
        <v>0</v>
      </c>
      <c>
        <v>175</v>
      </c>
      <c>
        <v>0</v>
      </c>
      <c>
        <v>0</v>
      </c>
      <c>
        <v>0</v>
      </c>
      <c>
        <v>17</v>
      </c>
      <c>
        <v>0</v>
      </c>
      <c>
        <v>0</v>
      </c>
      <c>
        <v>0</v>
      </c>
      <c>
        <v>55.92981266478981</v>
      </c>
      <c>
        <v>0</v>
      </c>
      <c>
        <v>0</v>
      </c>
      <c>
        <v>0</v>
      </c>
      <c>
        <v>30.105449154604866</v>
      </c>
      <c>
        <v>0</v>
      </c>
      <c>
        <v>0</v>
      </c>
      <c>
        <v>86.03526181939468</v>
      </c>
    </row>
    <row>
      <c>
        <v>2616341</v>
      </c>
      <c>
        <v>1</v>
      </c>
      <c>
        <is>
          <t>İZMİR</t>
        </is>
      </c>
      <c>
        <v>KINIK</v>
      </c>
      <c>
        <is>
          <t>Saha Dağıtım Kutusu (SDK)</t>
        </is>
      </c>
      <c>
        <v>KINIK TR-7 35-24-L00007_D D01_5777884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21.07.2023 12:38:56</t>
        </is>
      </c>
      <c>
        <is>
          <t>21.07.2023 14:10:41</t>
        </is>
      </c>
      <c>
        <v>1.529166666</v>
      </c>
      <c>
        <v>0</v>
      </c>
      <c>
        <v>21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7.086123842038828</v>
      </c>
      <c>
        <v>0</v>
      </c>
      <c>
        <v>0</v>
      </c>
      <c>
        <v>0</v>
      </c>
      <c>
        <v>0</v>
      </c>
      <c>
        <v>0</v>
      </c>
      <c>
        <v>0</v>
      </c>
      <c>
        <v>7.086123842038828</v>
      </c>
    </row>
    <row>
      <c>
        <v>2616358</v>
      </c>
      <c>
        <v>1</v>
      </c>
      <c>
        <is>
          <t>İZMİR</t>
        </is>
      </c>
      <c>
        <v>ÇEŞME</v>
      </c>
      <c>
        <is>
          <t>AG Fideri</t>
        </is>
      </c>
      <c>
        <v>L-425 BELLONA KABİN 35-18-L00425_7842867_56368758_56368758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21.07.2023 12:51:49</t>
        </is>
      </c>
      <c>
        <is>
          <t>21.07.2023 13:08:16</t>
        </is>
      </c>
      <c>
        <v>0.274166666</v>
      </c>
      <c>
        <v>0</v>
      </c>
      <c>
        <v>96</v>
      </c>
      <c>
        <v>0</v>
      </c>
      <c>
        <v>0</v>
      </c>
      <c>
        <v>0</v>
      </c>
      <c>
        <v>11</v>
      </c>
      <c>
        <v>0</v>
      </c>
      <c>
        <v>0</v>
      </c>
      <c>
        <v>0</v>
      </c>
      <c>
        <v>10.919757981783981</v>
      </c>
      <c>
        <v>0</v>
      </c>
      <c>
        <v>0</v>
      </c>
      <c>
        <v>0</v>
      </c>
      <c>
        <v>2.84152516194006</v>
      </c>
      <c>
        <v>0</v>
      </c>
      <c>
        <v>0</v>
      </c>
      <c>
        <v>13.761283143724041</v>
      </c>
    </row>
    <row>
      <c>
        <v>2617234</v>
      </c>
      <c>
        <v>1</v>
      </c>
      <c>
        <is>
          <t>İZMİR</t>
        </is>
      </c>
      <c>
        <v>ÇEŞME</v>
      </c>
      <c>
        <is>
          <t>DM</t>
        </is>
      </c>
      <c>
        <v>ALAÇATI İM 35-18-A00002_L-300 L17_2307548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21.07.2023 23:17:01</t>
        </is>
      </c>
      <c>
        <is>
          <t>22.07.2023 01:02:29</t>
        </is>
      </c>
      <c>
        <v>1.757777777</v>
      </c>
      <c>
        <v>3</v>
      </c>
      <c>
        <v>573</v>
      </c>
      <c>
        <v>8</v>
      </c>
      <c>
        <v>30</v>
      </c>
      <c>
        <v>23</v>
      </c>
      <c>
        <v>180</v>
      </c>
      <c>
        <v>1</v>
      </c>
      <c>
        <v>0</v>
      </c>
      <c>
        <v>1.0590177863275714</v>
      </c>
      <c>
        <v>553.330810012022</v>
      </c>
      <c>
        <v>217.9837572761089</v>
      </c>
      <c>
        <v>85.63701345529218</v>
      </c>
      <c>
        <v>3974.1628859651264</v>
      </c>
      <c>
        <v>941.8612145371321</v>
      </c>
      <c>
        <v>63.4127147878892</v>
      </c>
      <c>
        <v>0</v>
      </c>
      <c>
        <v>5837.4474138198975</v>
      </c>
    </row>
    <row>
      <c>
        <v>2616384</v>
      </c>
      <c>
        <v>1</v>
      </c>
      <c>
        <is>
          <t>İZMİR</t>
        </is>
      </c>
      <c>
        <v>KEMALPAŞA</v>
      </c>
      <c>
        <is>
          <t>DM</t>
        </is>
      </c>
      <c>
        <v>ARMUTLU DM 35-27-M00879_KEMALPAŞA TMDEN ARMUTLU-1 M17_2104520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21.07.2023 13:11:23</t>
        </is>
      </c>
      <c>
        <is>
          <t>21.07.2023 13:17:10</t>
        </is>
      </c>
      <c>
        <v>0.096388888</v>
      </c>
      <c>
        <v>173</v>
      </c>
      <c>
        <v>15396</v>
      </c>
      <c>
        <v>318</v>
      </c>
      <c>
        <v>773</v>
      </c>
      <c>
        <v>154</v>
      </c>
      <c>
        <v>2016</v>
      </c>
      <c>
        <v>46</v>
      </c>
      <c>
        <v>5</v>
      </c>
      <c>
        <v>11.580391833017778</v>
      </c>
      <c>
        <v>323.7576027804021</v>
      </c>
      <c>
        <v>44.24769862514684</v>
      </c>
      <c>
        <v>51.38141372372784</v>
      </c>
      <c>
        <v>87.51702996898425</v>
      </c>
      <c>
        <v>173.49922846535839</v>
      </c>
      <c>
        <v>1057.0908781165808</v>
      </c>
      <c>
        <v>3.053109329727593</v>
      </c>
      <c>
        <v>1752.1273528429458</v>
      </c>
    </row>
    <row>
      <c>
        <v>2616052</v>
      </c>
      <c>
        <v>1</v>
      </c>
      <c>
        <is>
          <t>İZMİR</t>
        </is>
      </c>
      <c>
        <v>ÖDEMİŞ</v>
      </c>
      <c>
        <is>
          <t>AG Fideri</t>
        </is>
      </c>
      <c>
        <v>TR-61 HALİM AVCI GRB. 35-15-L00061_A_56372110_56372110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21.07.2023 09:01:07</t>
        </is>
      </c>
      <c>
        <is>
          <t>21.07.2023 10:32:54</t>
        </is>
      </c>
      <c>
        <v>1.529722222</v>
      </c>
      <c>
        <v>0</v>
      </c>
      <c>
        <v>4</v>
      </c>
      <c>
        <v>0</v>
      </c>
      <c>
        <v>8</v>
      </c>
      <c>
        <v>0</v>
      </c>
      <c>
        <v>7</v>
      </c>
      <c>
        <v>0</v>
      </c>
      <c>
        <v>0</v>
      </c>
      <c>
        <v>0</v>
      </c>
      <c>
        <v>1.0794471817571398</v>
      </c>
      <c>
        <v>0</v>
      </c>
      <c>
        <v>63.989458263462005</v>
      </c>
      <c>
        <v>0</v>
      </c>
      <c>
        <v>13.683184749143303</v>
      </c>
      <c>
        <v>0</v>
      </c>
      <c>
        <v>0</v>
      </c>
      <c>
        <v>78.75209019436245</v>
      </c>
    </row>
    <row>
      <c>
        <v>2616925</v>
      </c>
      <c>
        <v>1</v>
      </c>
      <c>
        <is>
          <t>İZMİR</t>
        </is>
      </c>
      <c>
        <v>ÇEŞME</v>
      </c>
      <c>
        <is>
          <t>Dağıtım Transformatörü</t>
        </is>
      </c>
      <c>
        <v>L-336 REİSDERE 35-18-L00336_35-18-L00336_2367888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21.07.2023 19:37:49</t>
        </is>
      </c>
      <c>
        <is>
          <t>21.07.2023 21:32:24</t>
        </is>
      </c>
      <c>
        <v>1.909722222</v>
      </c>
      <c>
        <v>0</v>
      </c>
      <c>
        <v>618</v>
      </c>
      <c>
        <v>0</v>
      </c>
      <c>
        <v>5</v>
      </c>
      <c>
        <v>0</v>
      </c>
      <c>
        <v>83</v>
      </c>
      <c>
        <v>0</v>
      </c>
      <c>
        <v>0</v>
      </c>
      <c>
        <v>0</v>
      </c>
      <c>
        <v>393.46545206963515</v>
      </c>
      <c>
        <v>0</v>
      </c>
      <c>
        <v>4.813173165865026</v>
      </c>
      <c>
        <v>0</v>
      </c>
      <c>
        <v>185.63720783894942</v>
      </c>
      <c>
        <v>0</v>
      </c>
      <c>
        <v>0</v>
      </c>
      <c>
        <v>583.9158330744496</v>
      </c>
    </row>
    <row>
      <c>
        <v>2616693</v>
      </c>
      <c>
        <v>1</v>
      </c>
      <c>
        <is>
          <t>İZMİR</t>
        </is>
      </c>
      <c>
        <v>BAYINDIR</v>
      </c>
      <c>
        <is>
          <t>AG Fideri</t>
        </is>
      </c>
      <c>
        <v>TR-1-1/5 CEZAEVİ KABİN 35-20-L00005_12130368_56360742_56360742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21.07.2023 16:47:31</t>
        </is>
      </c>
      <c>
        <is>
          <t>21.07.2023 17:40:05</t>
        </is>
      </c>
      <c>
        <v>0.876111111</v>
      </c>
      <c>
        <v>0</v>
      </c>
      <c>
        <v>76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14.084220883746243</v>
      </c>
      <c>
        <v>0</v>
      </c>
      <c>
        <v>0</v>
      </c>
      <c>
        <v>0</v>
      </c>
      <c>
        <v>0.2984429025365938</v>
      </c>
      <c>
        <v>0</v>
      </c>
      <c>
        <v>0</v>
      </c>
      <c>
        <v>14.382663786282837</v>
      </c>
    </row>
    <row>
      <c>
        <v>2616029</v>
      </c>
      <c>
        <v>1</v>
      </c>
      <c>
        <is>
          <t>MANİSA</t>
        </is>
      </c>
      <c>
        <v>SARIGÖL</v>
      </c>
      <c>
        <is>
          <t>DM</t>
        </is>
      </c>
      <c>
        <v>SARIGÖL DM 45-79-M00069_DADAĞLI FİDERİ M17_2076608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21.07.2023 09:00:13</t>
        </is>
      </c>
      <c>
        <is>
          <t>21.07.2023 09:20:44</t>
        </is>
      </c>
      <c>
        <v>0.341944444</v>
      </c>
      <c>
        <v>3</v>
      </c>
      <c>
        <v>513</v>
      </c>
      <c>
        <v>58</v>
      </c>
      <c>
        <v>125</v>
      </c>
      <c>
        <v>4</v>
      </c>
      <c>
        <v>20</v>
      </c>
      <c>
        <v>0</v>
      </c>
      <c>
        <v>0</v>
      </c>
      <c>
        <v>0.20602827844500002</v>
      </c>
      <c>
        <v>30.54184384836023</v>
      </c>
      <c>
        <v>128.95861691938978</v>
      </c>
      <c>
        <v>289.1320751017583</v>
      </c>
      <c>
        <v>6.727515968457371</v>
      </c>
      <c>
        <v>3.7576389397866095</v>
      </c>
      <c>
        <v>0</v>
      </c>
      <c>
        <v>0</v>
      </c>
      <c>
        <v>459.3237190561973</v>
      </c>
    </row>
    <row>
      <c>
        <v>2616670</v>
      </c>
      <c>
        <v>1</v>
      </c>
      <c>
        <is>
          <t>İZMİR</t>
        </is>
      </c>
      <c>
        <v>TORBALI</v>
      </c>
      <c>
        <is>
          <t>Saha Dağıtım Kutusu (SDK)</t>
        </is>
      </c>
      <c>
        <v>TR-18 35-26-M00018_H H1_42555120</v>
      </c>
      <c>
        <v>AG Nötr İletken Kopması</v>
      </c>
      <c>
        <v>Dağıtım-AG</v>
      </c>
      <c>
        <v>Uzun</v>
      </c>
      <c>
        <v>Şebeke işletmecisi</v>
      </c>
      <c>
        <v>Bildirimsiz</v>
      </c>
      <c>
        <is>
          <t>21.07.2023 16:19:10</t>
        </is>
      </c>
      <c>
        <is>
          <t>21.07.2023 23:59:59</t>
        </is>
      </c>
      <c>
        <v>7.680277777</v>
      </c>
      <c>
        <v>0</v>
      </c>
      <c>
        <v>28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43.523327324071715</v>
      </c>
      <c>
        <v>0</v>
      </c>
      <c>
        <v>0</v>
      </c>
      <c>
        <v>0</v>
      </c>
      <c>
        <v>19.176609679962358</v>
      </c>
      <c>
        <v>0</v>
      </c>
      <c>
        <v>0</v>
      </c>
      <c>
        <v>62.69993700403407</v>
      </c>
    </row>
    <row>
      <c>
        <v>2617068</v>
      </c>
      <c>
        <v>1</v>
      </c>
      <c>
        <is>
          <t>MANİSA</t>
        </is>
      </c>
      <c>
        <v>TURGUTLU</v>
      </c>
      <c>
        <is>
          <t>Dağıtım Transformatörü</t>
        </is>
      </c>
      <c>
        <v>TR-2/83-A 45-83-L00309_45-83-L00309_2367604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21.07.2023 21:50:29</t>
        </is>
      </c>
      <c>
        <is>
          <t>22.07.2023 00:15:42</t>
        </is>
      </c>
      <c>
        <v>2.420277777</v>
      </c>
      <c>
        <v>0</v>
      </c>
      <c>
        <v>506</v>
      </c>
      <c>
        <v>0</v>
      </c>
      <c>
        <v>0</v>
      </c>
      <c>
        <v>0</v>
      </c>
      <c>
        <v>14</v>
      </c>
      <c>
        <v>0</v>
      </c>
      <c>
        <v>0</v>
      </c>
      <c>
        <v>0</v>
      </c>
      <c>
        <v>234.87975843233875</v>
      </c>
      <c>
        <v>0</v>
      </c>
      <c>
        <v>0</v>
      </c>
      <c>
        <v>0</v>
      </c>
      <c>
        <v>8.85616321523725</v>
      </c>
      <c>
        <v>0</v>
      </c>
      <c>
        <v>0</v>
      </c>
      <c>
        <v>243.735921647576</v>
      </c>
    </row>
    <row>
      <c>
        <v>2616401</v>
      </c>
      <c>
        <v>1</v>
      </c>
      <c>
        <is>
          <t>İZMİR</t>
        </is>
      </c>
      <c>
        <v>URLA</v>
      </c>
      <c>
        <is>
          <t>Kullanıcı Bağlantı Hattı</t>
        </is>
      </c>
      <c>
        <v>TR-67 35-19-L00067_95000581341_95000581341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21.07.2023 13:18:27</t>
        </is>
      </c>
      <c>
        <is>
          <t>21.07.2023 14:07:41</t>
        </is>
      </c>
      <c>
        <v>0.820555555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0.3440986649643695</v>
      </c>
      <c>
        <v>0</v>
      </c>
      <c>
        <v>0</v>
      </c>
      <c>
        <v>0</v>
      </c>
      <c>
        <v>0</v>
      </c>
      <c>
        <v>0</v>
      </c>
      <c>
        <v>0</v>
      </c>
      <c>
        <v>0.3440986649643695</v>
      </c>
    </row>
    <row>
      <c>
        <v>2615837</v>
      </c>
      <c>
        <v>1</v>
      </c>
      <c>
        <is>
          <t>MANİSA</t>
        </is>
      </c>
      <c>
        <v>YUNUSEMRE</v>
      </c>
      <c>
        <is>
          <t>Kullanıcı Bağlantı Hattı</t>
        </is>
      </c>
      <c>
        <v>MURADİYE TR-1 İSTASYON KABİN 45-71-M00192_953221441_953221441</v>
      </c>
      <c>
        <v>AG Branşman Yeraltı Kablo Arızası</v>
      </c>
      <c>
        <v>Dağıtım-AG</v>
      </c>
      <c>
        <v>Uzun</v>
      </c>
      <c>
        <v>Şebeke işletmecisi</v>
      </c>
      <c>
        <v>Bildirimsiz</v>
      </c>
      <c>
        <is>
          <t>21.07.2023 00:03:15</t>
        </is>
      </c>
      <c>
        <is>
          <t>21.07.2023 01:03:12</t>
        </is>
      </c>
      <c>
        <v>0.999166666</v>
      </c>
      <c>
        <v>0</v>
      </c>
      <c>
        <v>6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0.9524392350651272</v>
      </c>
      <c>
        <v>0</v>
      </c>
      <c>
        <v>0</v>
      </c>
      <c>
        <v>0</v>
      </c>
      <c>
        <v>0</v>
      </c>
      <c>
        <v>0</v>
      </c>
      <c>
        <v>0</v>
      </c>
      <c>
        <v>0.9524392350651272</v>
      </c>
    </row>
    <row>
      <c>
        <v>2616115</v>
      </c>
      <c>
        <v>1</v>
      </c>
      <c>
        <is>
          <t>MANİSA</t>
        </is>
      </c>
      <c>
        <v>SARIGÖL</v>
      </c>
      <c>
        <is>
          <t>KÖK</t>
        </is>
      </c>
      <c>
        <v>TIRAZLI KÖK 45-79-M00079_BAHARLAR M06_72036244</v>
      </c>
      <c>
        <v>OG Fider Açması</v>
      </c>
      <c>
        <v>Dağıtım-OG</v>
      </c>
      <c>
        <v>Kısa</v>
      </c>
      <c>
        <v>Şebeke işletmecisi</v>
      </c>
      <c>
        <v>Bildirimsiz</v>
      </c>
      <c>
        <is>
          <t>21.07.2023 09:59:39</t>
        </is>
      </c>
      <c>
        <is>
          <t>21.07.2023 10:00:00</t>
        </is>
      </c>
      <c>
        <v>0.005833333</v>
      </c>
      <c>
        <v>4</v>
      </c>
      <c>
        <v>1672</v>
      </c>
      <c>
        <v>127</v>
      </c>
      <c>
        <v>406</v>
      </c>
      <c>
        <v>6</v>
      </c>
      <c>
        <v>79</v>
      </c>
      <c>
        <v>0</v>
      </c>
      <c>
        <v>0</v>
      </c>
      <c>
        <v>0.004686264660000001</v>
      </c>
      <c>
        <v>1.2846210669344011</v>
      </c>
      <c>
        <v>7.1199247884945684</v>
      </c>
      <c>
        <v>16.013708111408008</v>
      </c>
      <c>
        <v>0.23004431655862942</v>
      </c>
      <c>
        <v>0.34972760815918685</v>
      </c>
      <c>
        <v>0</v>
      </c>
      <c>
        <v>0</v>
      </c>
      <c>
        <v>25.002712156214795</v>
      </c>
    </row>
    <row>
      <c>
        <v>2616613</v>
      </c>
      <c>
        <v>1</v>
      </c>
      <c>
        <is>
          <t>MANİSA</t>
        </is>
      </c>
      <c>
        <v>ALAŞEHİR</v>
      </c>
      <c>
        <is>
          <t>AG Fideri</t>
        </is>
      </c>
      <c>
        <v>SUBAŞI TR-1 45-73-M00808_B_56393775_56393775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21.07.2023 15:40:35</t>
        </is>
      </c>
      <c>
        <is>
          <t>21.07.2023 17:01:21</t>
        </is>
      </c>
      <c>
        <v>1.346111111</v>
      </c>
      <c>
        <v>0</v>
      </c>
      <c>
        <v>52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12.390364051041265</v>
      </c>
      <c>
        <v>0</v>
      </c>
      <c>
        <v>1.9182991278286041</v>
      </c>
      <c>
        <v>0</v>
      </c>
      <c>
        <v>0</v>
      </c>
      <c>
        <v>0</v>
      </c>
      <c>
        <v>0</v>
      </c>
      <c>
        <v>14.30866317886987</v>
      </c>
    </row>
    <row>
      <c>
        <v>2616862</v>
      </c>
      <c>
        <v>1</v>
      </c>
      <c>
        <is>
          <t>İZMİR</t>
        </is>
      </c>
      <c>
        <v>KARABAĞLAR</v>
      </c>
      <c>
        <is>
          <t>AG Fideri</t>
        </is>
      </c>
      <c>
        <v>M-3070(YATIRIM REZERVE) 35-01-M03070_A_56372488_56372488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21.07.2023 19:00:11</t>
        </is>
      </c>
      <c>
        <is>
          <t>21.07.2023 20:13:42</t>
        </is>
      </c>
      <c>
        <v>1.225277777</v>
      </c>
      <c>
        <v>0</v>
      </c>
      <c>
        <v>68</v>
      </c>
      <c>
        <v>0</v>
      </c>
      <c>
        <v>0</v>
      </c>
      <c>
        <v>0</v>
      </c>
      <c>
        <v>9</v>
      </c>
      <c>
        <v>0</v>
      </c>
      <c>
        <v>0</v>
      </c>
      <c>
        <v>0</v>
      </c>
      <c>
        <v>17.655491203251643</v>
      </c>
      <c>
        <v>0</v>
      </c>
      <c>
        <v>0</v>
      </c>
      <c>
        <v>0</v>
      </c>
      <c>
        <v>4.0871730754967945</v>
      </c>
      <c>
        <v>0</v>
      </c>
      <c>
        <v>0</v>
      </c>
      <c>
        <v>21.742664278748435</v>
      </c>
    </row>
    <row>
      <c>
        <v>2616258</v>
      </c>
      <c>
        <v>1</v>
      </c>
      <c>
        <is>
          <t>İZMİR</t>
        </is>
      </c>
      <c>
        <v>KARABAĞLAR</v>
      </c>
      <c>
        <is>
          <t>Dağıtım Transformatörü</t>
        </is>
      </c>
      <c>
        <v>K-1745 35-01-K01745_35-01-K01745_2355247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21.07.2023 11:43:23</t>
        </is>
      </c>
      <c>
        <is>
          <t>21.07.2023 13:37:46</t>
        </is>
      </c>
      <c>
        <v>1.906388888</v>
      </c>
      <c>
        <v>0</v>
      </c>
      <c>
        <v>874</v>
      </c>
      <c>
        <v>0</v>
      </c>
      <c>
        <v>0</v>
      </c>
      <c>
        <v>0</v>
      </c>
      <c>
        <v>70</v>
      </c>
      <c>
        <v>0</v>
      </c>
      <c>
        <v>0</v>
      </c>
      <c>
        <v>0</v>
      </c>
      <c>
        <v>398.9356265123454</v>
      </c>
      <c>
        <v>0</v>
      </c>
      <c>
        <v>0</v>
      </c>
      <c>
        <v>0</v>
      </c>
      <c>
        <v>82.25097674717595</v>
      </c>
      <c>
        <v>0</v>
      </c>
      <c>
        <v>0</v>
      </c>
      <c>
        <v>481.18660325952135</v>
      </c>
    </row>
    <row>
      <c>
        <v>2616616</v>
      </c>
      <c>
        <v>2</v>
      </c>
      <c>
        <is>
          <t>İZMİR</t>
        </is>
      </c>
      <c>
        <v>TORBALI</v>
      </c>
      <c>
        <is>
          <t>KÖK</t>
        </is>
      </c>
      <c>
        <v>ÖZGÖRKEY KÖK 35-26-M00256_BEŞEVLER KUŞÇUBURUN M05_65969612</v>
      </c>
      <c>
        <v>OG Ayırıcı Arızası</v>
      </c>
      <c>
        <v>Dağıtım-OG</v>
      </c>
      <c>
        <v>Uzun</v>
      </c>
      <c>
        <v>Şebeke işletmecisi</v>
      </c>
      <c>
        <v>Bildirimsiz</v>
      </c>
      <c>
        <is>
          <t>21.07.2023 17:21:42</t>
        </is>
      </c>
      <c>
        <is>
          <t>21.07.2023 18:25:29</t>
        </is>
      </c>
      <c>
        <v>1.063055555</v>
      </c>
      <c>
        <v>0</v>
      </c>
      <c>
        <v>271</v>
      </c>
      <c>
        <v>0</v>
      </c>
      <c>
        <v>49</v>
      </c>
      <c>
        <v>4</v>
      </c>
      <c>
        <v>76</v>
      </c>
      <c>
        <v>2</v>
      </c>
      <c>
        <v>1</v>
      </c>
      <c>
        <v>0</v>
      </c>
      <c>
        <v>82.33674540314004</v>
      </c>
      <c>
        <v>0</v>
      </c>
      <c>
        <v>247.10765517761695</v>
      </c>
      <c>
        <v>10.91252340084497</v>
      </c>
      <c>
        <v>270.5729774368332</v>
      </c>
      <c>
        <v>125.23527222046204</v>
      </c>
      <c>
        <v>145.18762971401583</v>
      </c>
      <c>
        <v>881.352803352913</v>
      </c>
    </row>
    <row>
      <c>
        <v>2616899</v>
      </c>
      <c>
        <v>1</v>
      </c>
      <c>
        <is>
          <t>MANİSA</t>
        </is>
      </c>
      <c>
        <v>SALİHLİ</v>
      </c>
      <c>
        <is>
          <t>AG Fideri</t>
        </is>
      </c>
      <c>
        <v>ÇAYKÖY TR-1 45-78-L00429_A_91195812_91195812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21.07.2023 19:11:14</t>
        </is>
      </c>
      <c>
        <is>
          <t>21.07.2023 21:32:25</t>
        </is>
      </c>
      <c>
        <v>2.353055555</v>
      </c>
      <c>
        <v>0</v>
      </c>
      <c>
        <v>3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2.0219683000482034</v>
      </c>
      <c>
        <v>0</v>
      </c>
      <c>
        <v>10.422714821906025</v>
      </c>
      <c>
        <v>0</v>
      </c>
      <c>
        <v>0</v>
      </c>
      <c>
        <v>0</v>
      </c>
      <c>
        <v>0</v>
      </c>
      <c>
        <v>12.444683121954228</v>
      </c>
    </row>
    <row>
      <c>
        <v>2616066</v>
      </c>
      <c>
        <v>1</v>
      </c>
      <c>
        <is>
          <t>MANİSA</t>
        </is>
      </c>
      <c>
        <v>SELENDİ</v>
      </c>
      <c>
        <is>
          <t>OG Fideri</t>
        </is>
      </c>
      <c>
        <v>SELENDİ TR-30 (HÜKÜMET KONAĞI) 45-81-M00030_TR-3 M01_71991022</v>
      </c>
      <c>
        <v>Üçüncü Şahısların Vermiş Olduğu Hasarlar</v>
      </c>
      <c>
        <v>Dağıtım-OG</v>
      </c>
      <c>
        <v>Uzun</v>
      </c>
      <c>
        <v>Dışsal</v>
      </c>
      <c>
        <v>Bildirimsiz</v>
      </c>
      <c>
        <is>
          <t>21.07.2023 09:26:14</t>
        </is>
      </c>
      <c>
        <is>
          <t>21.07.2023 11:18:33</t>
        </is>
      </c>
      <c>
        <v>1.871944444</v>
      </c>
      <c>
        <v>1</v>
      </c>
      <c>
        <v>1286</v>
      </c>
      <c>
        <v>0</v>
      </c>
      <c>
        <v>15</v>
      </c>
      <c>
        <v>5</v>
      </c>
      <c>
        <v>304</v>
      </c>
      <c>
        <v>0</v>
      </c>
      <c>
        <v>1</v>
      </c>
      <c>
        <v>0.41213911671333336</v>
      </c>
      <c>
        <v>389.8369812313674</v>
      </c>
      <c>
        <v>0</v>
      </c>
      <c>
        <v>18.791995580553166</v>
      </c>
      <c>
        <v>236.55080959611374</v>
      </c>
      <c>
        <v>299.6965290801428</v>
      </c>
      <c>
        <v>0</v>
      </c>
      <c>
        <v>0.008974127684316668</v>
      </c>
      <c>
        <v>945.2974287325748</v>
      </c>
    </row>
    <row>
      <c>
        <v>2615880</v>
      </c>
      <c>
        <v>1</v>
      </c>
      <c>
        <is>
          <t>İZMİR</t>
        </is>
      </c>
      <c>
        <v>MENDERES</v>
      </c>
      <c>
        <is>
          <t>DM</t>
        </is>
      </c>
      <c>
        <v>TEKELİ DM 35-22-M00088_ESKİ AHMETBEYLİ M08_48495817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21.07.2023 01:49:03</t>
        </is>
      </c>
      <c>
        <is>
          <t>21.07.2023 02:18:06</t>
        </is>
      </c>
      <c>
        <v>0.484166666</v>
      </c>
      <c>
        <v>11</v>
      </c>
      <c>
        <v>36</v>
      </c>
      <c>
        <v>67</v>
      </c>
      <c>
        <v>85</v>
      </c>
      <c>
        <v>14</v>
      </c>
      <c>
        <v>39</v>
      </c>
      <c>
        <v>0</v>
      </c>
      <c>
        <v>1</v>
      </c>
      <c>
        <v>1.773782323259197</v>
      </c>
      <c>
        <v>3.8203637820629917</v>
      </c>
      <c>
        <v>73.52254638942263</v>
      </c>
      <c>
        <v>45.225941387703855</v>
      </c>
      <c>
        <v>43.050752962323344</v>
      </c>
      <c>
        <v>15.535775368818875</v>
      </c>
      <c>
        <v>0</v>
      </c>
      <c>
        <v>2.079990959364593</v>
      </c>
      <c>
        <v>185.00915317295545</v>
      </c>
    </row>
    <row>
      <c>
        <v>2616172</v>
      </c>
      <c>
        <v>1</v>
      </c>
      <c>
        <is>
          <t>İZMİR</t>
        </is>
      </c>
      <c>
        <v>BUCA</v>
      </c>
      <c>
        <is>
          <t>OG Fideri</t>
        </is>
      </c>
      <c>
        <v>M-3403(YATIRIM REZERVE) 35-03-M03403_ M02_88063726</v>
      </c>
      <c>
        <v>Üçüncü Şahısların Vermiş Olduğu Hasarlar</v>
      </c>
      <c>
        <v>Dağıtım-OG</v>
      </c>
      <c>
        <v>Uzun</v>
      </c>
      <c>
        <v>Dışsal</v>
      </c>
      <c>
        <v>Bildirimsiz</v>
      </c>
      <c>
        <is>
          <t>21.07.2023 10:33:12</t>
        </is>
      </c>
      <c>
        <is>
          <t>21.07.2023 11:45:13</t>
        </is>
      </c>
      <c>
        <v>1.200277777</v>
      </c>
      <c>
        <v>0</v>
      </c>
      <c>
        <v>1965</v>
      </c>
      <c>
        <v>0</v>
      </c>
      <c>
        <v>0</v>
      </c>
      <c>
        <v>0</v>
      </c>
      <c>
        <v>131</v>
      </c>
      <c>
        <v>0</v>
      </c>
      <c>
        <v>1</v>
      </c>
      <c>
        <v>0</v>
      </c>
      <c>
        <v>623.6999225537194</v>
      </c>
      <c>
        <v>0</v>
      </c>
      <c>
        <v>0</v>
      </c>
      <c>
        <v>0</v>
      </c>
      <c>
        <v>299.8630308836463</v>
      </c>
      <c>
        <v>0</v>
      </c>
      <c>
        <v>3.7857944052173655</v>
      </c>
      <c>
        <v>927.3487478425831</v>
      </c>
    </row>
    <row>
      <c>
        <v>2616072</v>
      </c>
      <c>
        <v>1</v>
      </c>
      <c>
        <is>
          <t>İZMİR</t>
        </is>
      </c>
      <c>
        <v>KEMALPAŞA</v>
      </c>
      <c>
        <is>
          <t>AG Fideri</t>
        </is>
      </c>
      <c>
        <v>ÖRNEKKÖY TR-2 35-27-L00324_C_72386880_72386880</v>
      </c>
      <c>
        <v>Şebeke Yenileme ve Kapasite Artışı Çalışması</v>
      </c>
      <c>
        <v>Dağıtım-AG</v>
      </c>
      <c>
        <v>Uzun</v>
      </c>
      <c>
        <v>Şebeke işletmecisi</v>
      </c>
      <c>
        <v>Bildirimli</v>
      </c>
      <c>
        <is>
          <t>21.07.2023 09:30:22</t>
        </is>
      </c>
      <c>
        <is>
          <t>21.07.2023 16:36:54</t>
        </is>
      </c>
      <c>
        <v>7.108888888</v>
      </c>
      <c>
        <v>0</v>
      </c>
      <c>
        <v>107</v>
      </c>
      <c>
        <v>0</v>
      </c>
      <c>
        <v>0</v>
      </c>
      <c>
        <v>0</v>
      </c>
      <c>
        <v>13</v>
      </c>
      <c>
        <v>0</v>
      </c>
      <c>
        <v>0</v>
      </c>
      <c>
        <v>0</v>
      </c>
      <c>
        <v>117.50875685396609</v>
      </c>
      <c>
        <v>0</v>
      </c>
      <c>
        <v>0</v>
      </c>
      <c>
        <v>0</v>
      </c>
      <c>
        <v>152.56095666317637</v>
      </c>
      <c>
        <v>0</v>
      </c>
      <c>
        <v>0</v>
      </c>
      <c>
        <v>270.0697135171425</v>
      </c>
    </row>
    <row>
      <c>
        <v>2616905</v>
      </c>
      <c>
        <v>1</v>
      </c>
      <c>
        <is>
          <t>MANİSA</t>
        </is>
      </c>
      <c>
        <v>ALAŞEHİR</v>
      </c>
      <c>
        <is>
          <t>AG Fideri</t>
        </is>
      </c>
      <c>
        <v>SOĞANLI TR-1 45-73-M01034_B_56394374_56394374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21.07.2023 19:12:53</t>
        </is>
      </c>
      <c>
        <is>
          <t>21.07.2023 20:59:27</t>
        </is>
      </c>
      <c>
        <v>1.776111111</v>
      </c>
      <c>
        <v>0</v>
      </c>
      <c>
        <v>107</v>
      </c>
      <c>
        <v>0</v>
      </c>
      <c>
        <v>0</v>
      </c>
      <c>
        <v>0</v>
      </c>
      <c>
        <v>8</v>
      </c>
      <c>
        <v>0</v>
      </c>
      <c>
        <v>0</v>
      </c>
      <c>
        <v>0</v>
      </c>
      <c>
        <v>28.386660999562334</v>
      </c>
      <c>
        <v>0</v>
      </c>
      <c>
        <v>0</v>
      </c>
      <c>
        <v>0</v>
      </c>
      <c>
        <v>7.057623618489658</v>
      </c>
      <c>
        <v>0</v>
      </c>
      <c>
        <v>0</v>
      </c>
      <c>
        <v>35.444284618051995</v>
      </c>
    </row>
    <row>
      <c>
        <v>2617200</v>
      </c>
      <c>
        <v>1</v>
      </c>
      <c>
        <is>
          <t>MANİSA</t>
        </is>
      </c>
      <c>
        <v>KULA</v>
      </c>
      <c>
        <is>
          <t>Dağıtım Transformatörü</t>
        </is>
      </c>
      <c>
        <v>BATTALMUSTAFA TR-1 45-77-L00204_45-77-L00204_2375068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21.07.2023 22:56:14</t>
        </is>
      </c>
      <c>
        <is>
          <t>22.07.2023 04:10:41</t>
        </is>
      </c>
      <c>
        <v>5.240833333</v>
      </c>
      <c>
        <v>0</v>
      </c>
      <c>
        <v>18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10.621468678503922</v>
      </c>
      <c>
        <v>0</v>
      </c>
      <c>
        <v>0</v>
      </c>
      <c>
        <v>0</v>
      </c>
      <c>
        <v>0</v>
      </c>
      <c>
        <v>0</v>
      </c>
      <c>
        <v>0</v>
      </c>
      <c>
        <v>10.621468678503922</v>
      </c>
    </row>
    <row>
      <c>
        <v>2616458</v>
      </c>
      <c>
        <v>2</v>
      </c>
      <c>
        <is>
          <t>İZMİR</t>
        </is>
      </c>
      <c>
        <v>ÖDEMİŞ</v>
      </c>
      <c>
        <is>
          <t>Dağıtım Transformatörü</t>
        </is>
      </c>
      <c>
        <v>BUCAK TR-1 35-15-L00117_35-15-L00117_72256733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21.07.2023 19:10:13</t>
        </is>
      </c>
      <c>
        <is>
          <t>21.07.2023 20:14:29</t>
        </is>
      </c>
      <c>
        <v>1.071111111</v>
      </c>
      <c>
        <v>0</v>
      </c>
      <c>
        <v>101</v>
      </c>
      <c>
        <v>0</v>
      </c>
      <c>
        <v>14</v>
      </c>
      <c>
        <v>0</v>
      </c>
      <c>
        <v>9</v>
      </c>
      <c>
        <v>0</v>
      </c>
      <c>
        <v>0</v>
      </c>
      <c>
        <v>0</v>
      </c>
      <c>
        <v>14.598636430331211</v>
      </c>
      <c>
        <v>0</v>
      </c>
      <c>
        <v>17.51160880141531</v>
      </c>
      <c>
        <v>0</v>
      </c>
      <c>
        <v>6.931198804687942</v>
      </c>
      <c>
        <v>0</v>
      </c>
      <c>
        <v>0</v>
      </c>
      <c>
        <v>39.04144403643446</v>
      </c>
    </row>
    <row>
      <c>
        <v>2616536</v>
      </c>
      <c>
        <v>1</v>
      </c>
      <c>
        <is>
          <t>İZMİR</t>
        </is>
      </c>
      <c>
        <v>ÖDEMİŞ</v>
      </c>
      <c>
        <is>
          <t>AG Fideri</t>
        </is>
      </c>
      <c>
        <v>YENİKÖY TR-9 35-15-L00384_A_56361722_56361722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21.07.2023 14:36:39</t>
        </is>
      </c>
      <c>
        <is>
          <t>21.07.2023 17:30:14</t>
        </is>
      </c>
      <c>
        <v>2.893055555</v>
      </c>
      <c>
        <v>0</v>
      </c>
      <c>
        <v>1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0.24393355165478697</v>
      </c>
      <c>
        <v>0</v>
      </c>
      <c>
        <v>0</v>
      </c>
      <c>
        <v>0</v>
      </c>
      <c>
        <v>8.897672502800068</v>
      </c>
      <c>
        <v>0</v>
      </c>
      <c>
        <v>0</v>
      </c>
      <c>
        <v>9.141606054454856</v>
      </c>
    </row>
    <row>
      <c>
        <v>2617246</v>
      </c>
      <c>
        <v>1</v>
      </c>
      <c>
        <is>
          <t>MANİSA</t>
        </is>
      </c>
      <c>
        <v>KULA</v>
      </c>
      <c>
        <is>
          <t>OG Fideri</t>
        </is>
      </c>
      <c>
        <v>ÇARIKMAHMUTLU ÖZTÜRKLER TR-1 45-77-L00169_DIREK TIPI TRAFO HUCRESI H01_2055551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21.07.2023 23:36:39</t>
        </is>
      </c>
      <c>
        <is>
          <t>22.07.2023 00:03:01</t>
        </is>
      </c>
      <c>
        <v>0.439444444</v>
      </c>
      <c>
        <v>0</v>
      </c>
      <c>
        <v>12</v>
      </c>
      <c>
        <v>0</v>
      </c>
      <c>
        <v>2</v>
      </c>
      <c>
        <v>0</v>
      </c>
      <c>
        <v>1</v>
      </c>
      <c>
        <v>0</v>
      </c>
      <c>
        <v>0</v>
      </c>
      <c>
        <v>0</v>
      </c>
      <c>
        <v>0.6373642965351479</v>
      </c>
      <c>
        <v>0</v>
      </c>
      <c>
        <v>0.3471302843269562</v>
      </c>
      <c>
        <v>0</v>
      </c>
      <c>
        <v>0.5342588937583334</v>
      </c>
      <c>
        <v>0</v>
      </c>
      <c>
        <v>0</v>
      </c>
      <c>
        <v>1.5187534746204374</v>
      </c>
    </row>
    <row>
      <c>
        <v>2616350</v>
      </c>
      <c>
        <v>1</v>
      </c>
      <c>
        <is>
          <t>İZMİR</t>
        </is>
      </c>
      <c>
        <v>ÖDEMİŞ</v>
      </c>
      <c>
        <is>
          <t>DM</t>
        </is>
      </c>
      <c>
        <v>BİRGİ DM 35-15-L01013_CEVİZALAN L05_67562276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21.07.2023 12:54:39</t>
        </is>
      </c>
      <c>
        <is>
          <t>21.07.2023 13:13:54</t>
        </is>
      </c>
      <c>
        <v>0.320833333</v>
      </c>
      <c>
        <v>0</v>
      </c>
      <c>
        <v>584</v>
      </c>
      <c>
        <v>2</v>
      </c>
      <c>
        <v>124</v>
      </c>
      <c>
        <v>6</v>
      </c>
      <c>
        <v>112</v>
      </c>
      <c>
        <v>1</v>
      </c>
      <c>
        <v>0</v>
      </c>
      <c>
        <v>0</v>
      </c>
      <c>
        <v>30.102586009400195</v>
      </c>
      <c>
        <v>11.890796398838775</v>
      </c>
      <c>
        <v>51.77741102020508</v>
      </c>
      <c>
        <v>8.094964915331177</v>
      </c>
      <c>
        <v>36.93873300017538</v>
      </c>
      <c>
        <v>2.0182309289433</v>
      </c>
      <c>
        <v>0</v>
      </c>
      <c>
        <v>140.8227222728939</v>
      </c>
    </row>
    <row>
      <c>
        <v>2616745</v>
      </c>
      <c>
        <v>1</v>
      </c>
      <c>
        <is>
          <t>İZMİR</t>
        </is>
      </c>
      <c>
        <v>MENDERES</v>
      </c>
      <c>
        <is>
          <t>DM</t>
        </is>
      </c>
      <c>
        <v>GÜMÜLDÜR DM 35-25-M00100_BARAJ M01_2309330</v>
      </c>
      <c>
        <v>Şebeke Yenileme ve Kapasite Artışı Çalışması</v>
      </c>
      <c>
        <v>Dağıtım-OG</v>
      </c>
      <c>
        <v>Uzun</v>
      </c>
      <c>
        <v>Şebeke işletmecisi</v>
      </c>
      <c>
        <v>Bildirimli</v>
      </c>
      <c>
        <is>
          <t>21.07.2023 16:53:33</t>
        </is>
      </c>
      <c>
        <is>
          <t>21.07.2023 18:23:07</t>
        </is>
      </c>
      <c>
        <v>1.492777777</v>
      </c>
      <c>
        <v>4</v>
      </c>
      <c>
        <v>1671</v>
      </c>
      <c>
        <v>4</v>
      </c>
      <c>
        <v>105</v>
      </c>
      <c>
        <v>9</v>
      </c>
      <c>
        <v>76</v>
      </c>
      <c>
        <v>0</v>
      </c>
      <c>
        <v>0</v>
      </c>
      <c>
        <v>230.81744957799395</v>
      </c>
      <c>
        <v>776.8204210237589</v>
      </c>
      <c>
        <v>18.38925559772306</v>
      </c>
      <c>
        <v>91.75671094023097</v>
      </c>
      <c>
        <v>724.8978548606544</v>
      </c>
      <c>
        <v>134.1476438504238</v>
      </c>
      <c>
        <v>0</v>
      </c>
      <c>
        <v>0</v>
      </c>
      <c>
        <v>1976.8293358507851</v>
      </c>
    </row>
    <row>
      <c>
        <v>2616991</v>
      </c>
      <c>
        <v>1</v>
      </c>
      <c>
        <is>
          <t>İZMİR</t>
        </is>
      </c>
      <c>
        <v>KEMALPAŞA</v>
      </c>
      <c>
        <is>
          <t>AG Fideri</t>
        </is>
      </c>
      <c>
        <v>MUSTAFA TAŞKIN SULAMA GRUBU TR 35-27-L00155_A_56382160_56382160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21.07.2023 20:34:59</t>
        </is>
      </c>
      <c>
        <is>
          <t>21.07.2023 21:17:56</t>
        </is>
      </c>
      <c>
        <v>0.715833333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3.706482817794414</v>
      </c>
      <c>
        <v>0</v>
      </c>
      <c>
        <v>0</v>
      </c>
      <c>
        <v>0</v>
      </c>
      <c>
        <v>0</v>
      </c>
      <c>
        <v>3.706482817794414</v>
      </c>
    </row>
    <row>
      <c>
        <v>2616058</v>
      </c>
      <c>
        <v>1</v>
      </c>
      <c>
        <is>
          <t>İZMİR</t>
        </is>
      </c>
      <c>
        <v>ÇİĞLİ</v>
      </c>
      <c>
        <is>
          <t>DM</t>
        </is>
      </c>
      <c>
        <v>HARMANDALI DM-3 (M-211) 35-09-M00211_M-2092 M01_45384024</v>
      </c>
      <c>
        <v>Şebeke Bakım Çalışması</v>
      </c>
      <c>
        <v>Dağıtım-OG</v>
      </c>
      <c>
        <v>Uzun</v>
      </c>
      <c>
        <v>Şebeke işletmecisi</v>
      </c>
      <c>
        <v>Bildirimli</v>
      </c>
      <c>
        <is>
          <t>21.07.2023 09:19:29</t>
        </is>
      </c>
      <c>
        <is>
          <t>21.07.2023 12:54:21</t>
        </is>
      </c>
      <c>
        <v>3.581111111</v>
      </c>
      <c>
        <v>0</v>
      </c>
      <c>
        <v>1174</v>
      </c>
      <c>
        <v>0</v>
      </c>
      <c>
        <v>0</v>
      </c>
      <c>
        <v>1</v>
      </c>
      <c>
        <v>50</v>
      </c>
      <c>
        <v>0</v>
      </c>
      <c>
        <v>0</v>
      </c>
      <c>
        <v>0</v>
      </c>
      <c>
        <v>1131.3886462634691</v>
      </c>
      <c>
        <v>0</v>
      </c>
      <c>
        <v>0</v>
      </c>
      <c>
        <v>16.403778438745235</v>
      </c>
      <c>
        <v>411.2644526269892</v>
      </c>
      <c>
        <v>0</v>
      </c>
      <c>
        <v>0</v>
      </c>
      <c>
        <v>1559.0568773292034</v>
      </c>
    </row>
    <row>
      <c>
        <v>2616845</v>
      </c>
      <c>
        <v>1</v>
      </c>
      <c>
        <is>
          <t>MANİSA</t>
        </is>
      </c>
      <c>
        <v>TURGUTLU</v>
      </c>
      <c>
        <is>
          <t>Dağıtım Transformatörü</t>
        </is>
      </c>
      <c>
        <v>TR-2/83-A 45-83-L00309_45-83-L00309_2367604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21.07.2023 18:43:09</t>
        </is>
      </c>
      <c>
        <is>
          <t>21.07.2023 20:46:06</t>
        </is>
      </c>
      <c>
        <v>2.049166666</v>
      </c>
      <c>
        <v>0</v>
      </c>
      <c>
        <v>506</v>
      </c>
      <c>
        <v>0</v>
      </c>
      <c>
        <v>0</v>
      </c>
      <c>
        <v>0</v>
      </c>
      <c>
        <v>14</v>
      </c>
      <c>
        <v>0</v>
      </c>
      <c>
        <v>0</v>
      </c>
      <c>
        <v>0</v>
      </c>
      <c>
        <v>204.2503224554049</v>
      </c>
      <c>
        <v>0</v>
      </c>
      <c>
        <v>0</v>
      </c>
      <c>
        <v>0</v>
      </c>
      <c>
        <v>10.3610331582172</v>
      </c>
      <c>
        <v>0</v>
      </c>
      <c>
        <v>0</v>
      </c>
      <c>
        <v>214.6113556136221</v>
      </c>
    </row>
    <row>
      <c>
        <v>2616828</v>
      </c>
      <c>
        <v>1</v>
      </c>
      <c>
        <is>
          <t>İZMİR</t>
        </is>
      </c>
      <c>
        <v>SELÇUK</v>
      </c>
      <c>
        <is>
          <t>AG Fideri</t>
        </is>
      </c>
      <c>
        <v>MEHMET  VERGİ VE ARK. T-SULAMA GRB. 35-13-L00108_B_91266709_91266709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21.07.2023 18:26:29</t>
        </is>
      </c>
      <c>
        <is>
          <t>21.07.2023 19:18:43</t>
        </is>
      </c>
      <c>
        <v>0.870555555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4.023875146061231</v>
      </c>
      <c>
        <v>0</v>
      </c>
      <c>
        <v>0</v>
      </c>
      <c>
        <v>0</v>
      </c>
      <c>
        <v>0</v>
      </c>
      <c>
        <v>4.023875146061231</v>
      </c>
    </row>
    <row>
      <c>
        <v>2616141</v>
      </c>
      <c>
        <v>1</v>
      </c>
      <c>
        <is>
          <t>MANİSA</t>
        </is>
      </c>
      <c>
        <v>SALİHLİ</v>
      </c>
      <c>
        <is>
          <t>OG Fideri</t>
        </is>
      </c>
      <c>
        <v>KAPANCI KÖK 45-78-L00229_HatBaşıAyırıcı_53139794 L02_53139794</v>
      </c>
      <c>
        <v>Şebeke Yenileme ve Kapasite Artışı Çalışması</v>
      </c>
      <c>
        <v>Dağıtım-OG</v>
      </c>
      <c>
        <v>Uzun</v>
      </c>
      <c>
        <v>Şebeke işletmecisi</v>
      </c>
      <c>
        <v>Bildirimli</v>
      </c>
      <c>
        <is>
          <t>21.07.2023 10:18:50</t>
        </is>
      </c>
      <c>
        <is>
          <t>21.07.2023 12:34:14</t>
        </is>
      </c>
      <c>
        <v>2.256666666</v>
      </c>
      <c>
        <v>0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65.15081776841559</v>
      </c>
      <c>
        <v>0</v>
      </c>
      <c>
        <v>0</v>
      </c>
      <c>
        <v>0</v>
      </c>
      <c>
        <v>65.15081776841559</v>
      </c>
    </row>
    <row>
      <c>
        <v>2617077</v>
      </c>
      <c>
        <v>1</v>
      </c>
      <c>
        <is>
          <t>İZMİR</t>
        </is>
      </c>
      <c>
        <v>ÇEŞME</v>
      </c>
      <c>
        <is>
          <t>OG Fideri</t>
        </is>
      </c>
      <c>
        <v>L-245 35-18-L00245_L-251 L02_2092573</v>
      </c>
      <c>
        <v>Manevra</v>
      </c>
      <c>
        <v>Dağıtım-OG</v>
      </c>
      <c>
        <v>Uzun</v>
      </c>
      <c>
        <v>Şebeke işletmecisi</v>
      </c>
      <c>
        <v>Bildirimsiz</v>
      </c>
      <c>
        <is>
          <t>21.07.2023 22:03:14</t>
        </is>
      </c>
      <c>
        <is>
          <t>21.07.2023 22:06:15</t>
        </is>
      </c>
      <c>
        <v>0.050277777</v>
      </c>
      <c>
        <v>0</v>
      </c>
      <c>
        <v>319</v>
      </c>
      <c>
        <v>0</v>
      </c>
      <c>
        <v>0</v>
      </c>
      <c>
        <v>1</v>
      </c>
      <c>
        <v>5</v>
      </c>
      <c>
        <v>0</v>
      </c>
      <c>
        <v>0</v>
      </c>
      <c>
        <v>0</v>
      </c>
      <c>
        <v>3.7047371280217183</v>
      </c>
      <c>
        <v>0</v>
      </c>
      <c>
        <v>0</v>
      </c>
      <c>
        <v>4.85866348277591</v>
      </c>
      <c>
        <v>0.47331849877592874</v>
      </c>
      <c>
        <v>0</v>
      </c>
      <c>
        <v>0</v>
      </c>
      <c>
        <v>9.036719109573557</v>
      </c>
    </row>
    <row>
      <c>
        <v>2616490</v>
      </c>
      <c>
        <v>1</v>
      </c>
      <c>
        <is>
          <t>MANİSA</t>
        </is>
      </c>
      <c>
        <v>KULA</v>
      </c>
      <c>
        <is>
          <t>OG Fideri</t>
        </is>
      </c>
      <c>
        <v>TOKMAKLI KÖK 45-86-M00047_HatBaşıAyırıcı_53137217 M05_53137217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21.07.2023 14:07:53</t>
        </is>
      </c>
      <c>
        <is>
          <t>21.07.2023 20:53:00</t>
        </is>
      </c>
      <c>
        <v>6.751944444</v>
      </c>
      <c>
        <v>2</v>
      </c>
      <c>
        <v>407</v>
      </c>
      <c>
        <v>18</v>
      </c>
      <c>
        <v>3</v>
      </c>
      <c>
        <v>0</v>
      </c>
      <c>
        <v>31</v>
      </c>
      <c>
        <v>0</v>
      </c>
      <c>
        <v>0</v>
      </c>
      <c>
        <v>3.388852076101111</v>
      </c>
      <c>
        <v>375.25098498233785</v>
      </c>
      <c>
        <v>720.7688744680693</v>
      </c>
      <c>
        <v>19.319321803995308</v>
      </c>
      <c>
        <v>0</v>
      </c>
      <c>
        <v>156.93885404201086</v>
      </c>
      <c>
        <v>0</v>
      </c>
      <c>
        <v>0</v>
      </c>
      <c>
        <v>1275.6668873725146</v>
      </c>
    </row>
    <row>
      <c>
        <v>2615995</v>
      </c>
      <c>
        <v>1</v>
      </c>
      <c>
        <is>
          <t>İZMİR</t>
        </is>
      </c>
      <c>
        <v>URLA</v>
      </c>
      <c>
        <is>
          <t>OG Fideri</t>
        </is>
      </c>
      <c>
        <v>ÖZBEK DM (TR-315) 35-19-M00044_HatBaşıAyırıcı_53137405 M04_53137405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21.07.2023 08:28:23</t>
        </is>
      </c>
      <c>
        <is>
          <t>21.07.2023 10:12:55</t>
        </is>
      </c>
      <c>
        <v>1.742222222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0.3448690146638889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0.3448690146638889</v>
      </c>
    </row>
    <row>
      <c>
        <v>2615849</v>
      </c>
      <c>
        <v>1</v>
      </c>
      <c>
        <is>
          <t>MANİSA</t>
        </is>
      </c>
      <c>
        <v>KIRKAĞAÇ</v>
      </c>
      <c>
        <is>
          <t>Kullanıcı Bağlantı Hattı</t>
        </is>
      </c>
      <c>
        <v>PUSAN TR-1 45-76-M00109_955252264_955252264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21.07.2023 00:26:37</t>
        </is>
      </c>
      <c>
        <is>
          <t>21.07.2023 03:16:55</t>
        </is>
      </c>
      <c>
        <v>2.838333333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0.00981880855875225</v>
      </c>
      <c>
        <v>0</v>
      </c>
      <c>
        <v>0</v>
      </c>
      <c>
        <v>0</v>
      </c>
      <c>
        <v>0</v>
      </c>
      <c>
        <v>0</v>
      </c>
      <c>
        <v>0</v>
      </c>
      <c>
        <v>0.00981880855875225</v>
      </c>
    </row>
    <row>
      <c>
        <v>2616931</v>
      </c>
      <c>
        <v>1</v>
      </c>
      <c>
        <is>
          <t>İZMİR</t>
        </is>
      </c>
      <c>
        <v>ÇEŞME</v>
      </c>
      <c>
        <is>
          <t>Saha Dağıtım Kutusu (SDK)</t>
        </is>
      </c>
      <c>
        <v>L-296 35-18-L00296_6631736 C02_5943108</v>
      </c>
      <c>
        <v>AG Box / Sdk Giriş Sigorta Atığı</v>
      </c>
      <c>
        <v>Dağıtım-AG</v>
      </c>
      <c>
        <v>Uzun</v>
      </c>
      <c>
        <v>Şebeke işletmecisi</v>
      </c>
      <c>
        <v>Bildirimsiz</v>
      </c>
      <c>
        <is>
          <t>21.07.2023 19:28:24</t>
        </is>
      </c>
      <c>
        <is>
          <t>21.07.2023 21:53:40</t>
        </is>
      </c>
      <c>
        <v>2.421111111</v>
      </c>
      <c>
        <v>0</v>
      </c>
      <c>
        <v>40</v>
      </c>
      <c>
        <v>0</v>
      </c>
      <c>
        <v>0</v>
      </c>
      <c>
        <v>0</v>
      </c>
      <c>
        <v>8</v>
      </c>
      <c>
        <v>0</v>
      </c>
      <c>
        <v>0</v>
      </c>
      <c>
        <v>0</v>
      </c>
      <c>
        <v>88.38962344190139</v>
      </c>
      <c>
        <v>0</v>
      </c>
      <c>
        <v>0</v>
      </c>
      <c>
        <v>0</v>
      </c>
      <c>
        <v>54.92825048545281</v>
      </c>
      <c>
        <v>0</v>
      </c>
      <c>
        <v>0</v>
      </c>
      <c>
        <v>143.31787392735419</v>
      </c>
    </row>
    <row>
      <c>
        <v>2616951</v>
      </c>
      <c>
        <v>1</v>
      </c>
      <c>
        <is>
          <t>MANİSA</t>
        </is>
      </c>
      <c>
        <v>TURGUTLU</v>
      </c>
      <c>
        <is>
          <t>Dağıtım Transformatörü</t>
        </is>
      </c>
      <c>
        <v>TR-1/80(CP ARKASI) 45-83-M00080_45-83-M00080_2349145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21.07.2023 20:07:44</t>
        </is>
      </c>
      <c>
        <is>
          <t>21.07.2023 20:54:46</t>
        </is>
      </c>
      <c>
        <v>0.783888888</v>
      </c>
      <c>
        <v>0</v>
      </c>
      <c>
        <v>1</v>
      </c>
      <c>
        <v>0</v>
      </c>
      <c>
        <v>12</v>
      </c>
      <c>
        <v>0</v>
      </c>
      <c>
        <v>1</v>
      </c>
      <c>
        <v>0</v>
      </c>
      <c>
        <v>0</v>
      </c>
      <c>
        <v>0</v>
      </c>
      <c>
        <v>0.1555265208308472</v>
      </c>
      <c>
        <v>0</v>
      </c>
      <c>
        <v>14.60037053977588</v>
      </c>
      <c>
        <v>0</v>
      </c>
      <c>
        <v>1.621739232968528</v>
      </c>
      <c>
        <v>0</v>
      </c>
      <c>
        <v>0</v>
      </c>
      <c>
        <v>16.377636293575257</v>
      </c>
    </row>
    <row>
      <c>
        <v>2615932</v>
      </c>
      <c>
        <v>1</v>
      </c>
      <c>
        <is>
          <t>İZMİR</t>
        </is>
      </c>
      <c>
        <v>BERGAMA</v>
      </c>
      <c>
        <is>
          <t>DM</t>
        </is>
      </c>
      <c>
        <v>BERGAMA İM-1 35-16-A00001_BERGAMA-1 M03_2094398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21.07.2023 06:43:10</t>
        </is>
      </c>
      <c>
        <is>
          <t>21.07.2023 06:56:37</t>
        </is>
      </c>
      <c>
        <v>0.224166666</v>
      </c>
      <c>
        <v>0</v>
      </c>
      <c>
        <v>23649</v>
      </c>
      <c>
        <v>2</v>
      </c>
      <c>
        <v>345</v>
      </c>
      <c>
        <v>18</v>
      </c>
      <c>
        <v>3926</v>
      </c>
      <c>
        <v>2</v>
      </c>
      <c>
        <v>7</v>
      </c>
      <c>
        <v>0</v>
      </c>
      <c>
        <v>783.88566216171</v>
      </c>
      <c>
        <v>1.7344467742849872</v>
      </c>
      <c>
        <v>58.70063809342425</v>
      </c>
      <c>
        <v>150.105752294492</v>
      </c>
      <c>
        <v>482.18184444473764</v>
      </c>
      <c>
        <v>11.516923808232857</v>
      </c>
      <c>
        <v>20.861648313481787</v>
      </c>
      <c>
        <v>1508.9869158903634</v>
      </c>
    </row>
    <row>
      <c>
        <v>2617094</v>
      </c>
      <c>
        <v>1</v>
      </c>
      <c>
        <is>
          <t>İZMİR</t>
        </is>
      </c>
      <c>
        <v>MENDERES</v>
      </c>
      <c>
        <is>
          <t>Dağıtım Transformatörü</t>
        </is>
      </c>
      <c>
        <v>KARAKUYU TR-2 35-22-M00290_35-22-M00290_2350682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21.07.2023 22:05:09</t>
        </is>
      </c>
      <c>
        <is>
          <t>21.07.2023 23:11:30</t>
        </is>
      </c>
      <c>
        <v>1.105833333</v>
      </c>
      <c>
        <v>0</v>
      </c>
      <c>
        <v>50</v>
      </c>
      <c>
        <v>0</v>
      </c>
      <c>
        <v>11</v>
      </c>
      <c>
        <v>0</v>
      </c>
      <c>
        <v>2</v>
      </c>
      <c>
        <v>0</v>
      </c>
      <c>
        <v>0</v>
      </c>
      <c>
        <v>0</v>
      </c>
      <c>
        <v>15.74604861065488</v>
      </c>
      <c>
        <v>0</v>
      </c>
      <c>
        <v>105.25116751974366</v>
      </c>
      <c>
        <v>0</v>
      </c>
      <c>
        <v>1.4802841065483334</v>
      </c>
      <c>
        <v>0</v>
      </c>
      <c>
        <v>0</v>
      </c>
      <c>
        <v>122.47750023694688</v>
      </c>
    </row>
    <row>
      <c>
        <v>2616075</v>
      </c>
      <c>
        <v>1</v>
      </c>
      <c>
        <is>
          <t>İZMİR</t>
        </is>
      </c>
      <c>
        <v>MENDERES</v>
      </c>
      <c>
        <is>
          <t>Dağıtım Transformatörü</t>
        </is>
      </c>
      <c>
        <v>ÇUKURALTI M-18 35-25-M00066_35-25-M00066_2376934</v>
      </c>
      <c>
        <v>Şebeke Yenileme ve Kapasite Artışı Çalışması</v>
      </c>
      <c>
        <v>Dağıtım-AG</v>
      </c>
      <c>
        <v>Uzun</v>
      </c>
      <c>
        <v>Şebeke işletmecisi</v>
      </c>
      <c>
        <v>Bildirimli</v>
      </c>
      <c>
        <is>
          <t>21.07.2023 09:33:28</t>
        </is>
      </c>
      <c>
        <is>
          <t>21.07.2023 15:18:31</t>
        </is>
      </c>
      <c>
        <v>5.750833333</v>
      </c>
      <c>
        <v>0</v>
      </c>
      <c>
        <v>461</v>
      </c>
      <c>
        <v>0</v>
      </c>
      <c>
        <v>1</v>
      </c>
      <c>
        <v>0</v>
      </c>
      <c>
        <v>41</v>
      </c>
      <c>
        <v>0</v>
      </c>
      <c>
        <v>0</v>
      </c>
      <c>
        <v>0</v>
      </c>
      <c>
        <v>595.0765468039651</v>
      </c>
      <c>
        <v>0</v>
      </c>
      <c>
        <v>2.412738950275804</v>
      </c>
      <c>
        <v>0</v>
      </c>
      <c>
        <v>335.1023324312225</v>
      </c>
      <c>
        <v>0</v>
      </c>
      <c>
        <v>0</v>
      </c>
      <c>
        <v>932.5916181854634</v>
      </c>
    </row>
    <row>
      <c>
        <v>2616261</v>
      </c>
      <c>
        <v>1</v>
      </c>
      <c>
        <is>
          <t>İZMİR</t>
        </is>
      </c>
      <c>
        <v>SELÇUK</v>
      </c>
      <c>
        <is>
          <t>Saha Dağıtım Kutusu (SDK)</t>
        </is>
      </c>
      <c>
        <v>SELÇUK TR-1 35-13-L00041_A A01_83458704</v>
      </c>
      <c>
        <v>AG Pano Faz Sigorta Atığı</v>
      </c>
      <c>
        <v>Dağıtım-AG</v>
      </c>
      <c>
        <v>Uzun</v>
      </c>
      <c>
        <v>Şebeke işletmecisi</v>
      </c>
      <c>
        <v>Bildirimsiz</v>
      </c>
      <c>
        <is>
          <t>21.07.2023 11:25:33</t>
        </is>
      </c>
      <c>
        <is>
          <t>21.07.2023 12:12:49</t>
        </is>
      </c>
      <c>
        <v>0.787777777</v>
      </c>
      <c>
        <v>0</v>
      </c>
      <c>
        <v>1</v>
      </c>
      <c>
        <v>0</v>
      </c>
      <c>
        <v>0</v>
      </c>
      <c>
        <v>0</v>
      </c>
      <c>
        <v>41</v>
      </c>
      <c>
        <v>0</v>
      </c>
      <c>
        <v>0</v>
      </c>
      <c>
        <v>0</v>
      </c>
      <c>
        <v>0.16523591976954805</v>
      </c>
      <c>
        <v>0</v>
      </c>
      <c>
        <v>0</v>
      </c>
      <c>
        <v>0</v>
      </c>
      <c>
        <v>60.282742322353094</v>
      </c>
      <c>
        <v>0</v>
      </c>
      <c>
        <v>0</v>
      </c>
      <c>
        <v>60.447978242122645</v>
      </c>
    </row>
    <row>
      <c>
        <v>2615912</v>
      </c>
      <c>
        <v>1</v>
      </c>
      <c>
        <is>
          <t>MANİSA</t>
        </is>
      </c>
      <c>
        <v>GÖRDES</v>
      </c>
      <c>
        <is>
          <t>DM</t>
        </is>
      </c>
      <c>
        <v>GÖRDES DM 45-75-M00050_KAYACIK M06_2083588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21.07.2023 05:48:57</t>
        </is>
      </c>
      <c>
        <is>
          <t>21.07.2023 06:04:28</t>
        </is>
      </c>
      <c>
        <v>0.258611111</v>
      </c>
      <c>
        <v>11</v>
      </c>
      <c>
        <v>3346</v>
      </c>
      <c>
        <v>9</v>
      </c>
      <c>
        <v>236</v>
      </c>
      <c>
        <v>5</v>
      </c>
      <c>
        <v>244</v>
      </c>
      <c>
        <v>0</v>
      </c>
      <c>
        <v>0</v>
      </c>
      <c>
        <v>0.427272072162222</v>
      </c>
      <c>
        <v>62.336867990543325</v>
      </c>
      <c>
        <v>3.9872924129857945</v>
      </c>
      <c>
        <v>32.22786380661933</v>
      </c>
      <c>
        <v>10.387627839016146</v>
      </c>
      <c>
        <v>10.733772915814905</v>
      </c>
      <c>
        <v>0</v>
      </c>
      <c>
        <v>0</v>
      </c>
      <c>
        <v>120.10069703714174</v>
      </c>
    </row>
    <row>
      <c>
        <v>2616573</v>
      </c>
      <c>
        <v>1</v>
      </c>
      <c>
        <is>
          <t>İZMİR</t>
        </is>
      </c>
      <c>
        <v>FOÇA</v>
      </c>
      <c>
        <is>
          <t>AG Fideri</t>
        </is>
      </c>
      <c>
        <v>FOÇA TR-4 35-23-L00004_42134325_56398923_56398923</v>
      </c>
      <c>
        <v>AG Yük Ayırıcı Arızası</v>
      </c>
      <c>
        <v>Dağıtım-AG</v>
      </c>
      <c>
        <v>Uzun</v>
      </c>
      <c>
        <v>Şebeke işletmecisi</v>
      </c>
      <c>
        <v>Bildirimsiz</v>
      </c>
      <c>
        <is>
          <t>21.07.2023 15:07:33</t>
        </is>
      </c>
      <c>
        <is>
          <t>21.07.2023 20:27:08</t>
        </is>
      </c>
      <c>
        <v>5.326388888</v>
      </c>
      <c>
        <v>0</v>
      </c>
      <c>
        <v>17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24.89805937367323</v>
      </c>
      <c>
        <v>0</v>
      </c>
      <c>
        <v>0</v>
      </c>
      <c>
        <v>0</v>
      </c>
      <c>
        <v>11.18001135936611</v>
      </c>
      <c>
        <v>0</v>
      </c>
      <c>
        <v>0</v>
      </c>
      <c>
        <v>36.07807073303934</v>
      </c>
    </row>
    <row>
      <c>
        <v>2617263</v>
      </c>
      <c>
        <v>1</v>
      </c>
      <c>
        <is>
          <t>İZMİR</t>
        </is>
      </c>
      <c>
        <v>BUCA</v>
      </c>
      <c>
        <is>
          <t>AG Fideri</t>
        </is>
      </c>
      <c>
        <v>K-4624 35-03-K04624_A_56367114_56367114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21.07.2023 23:56:58</t>
        </is>
      </c>
      <c>
        <is>
          <t>22.07.2023 03:48:42</t>
        </is>
      </c>
      <c>
        <v>3.862222222</v>
      </c>
      <c>
        <v>0</v>
      </c>
      <c>
        <v>201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176.57060376959956</v>
      </c>
      <c>
        <v>0</v>
      </c>
      <c>
        <v>0</v>
      </c>
      <c>
        <v>0</v>
      </c>
      <c>
        <v>4.770622936687092</v>
      </c>
      <c>
        <v>0</v>
      </c>
      <c>
        <v>0</v>
      </c>
      <c>
        <v>181.34122670628665</v>
      </c>
    </row>
    <row>
      <c>
        <v>2616553</v>
      </c>
      <c>
        <v>1</v>
      </c>
      <c>
        <is>
          <t>İZMİR</t>
        </is>
      </c>
      <c>
        <v>KARŞIYAKA</v>
      </c>
      <c>
        <is>
          <t>Saha Dağıtım Kutusu (SDK)</t>
        </is>
      </c>
      <c>
        <v>K-55 35-04-K00055_G G1B_5807338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21.07.2023 14:50:59</t>
        </is>
      </c>
      <c>
        <is>
          <t>21.07.2023 18:46:33</t>
        </is>
      </c>
      <c>
        <v>3.926111111</v>
      </c>
      <c>
        <v>0</v>
      </c>
      <c>
        <v>116</v>
      </c>
      <c>
        <v>0</v>
      </c>
      <c>
        <v>0</v>
      </c>
      <c>
        <v>0</v>
      </c>
      <c>
        <v>21</v>
      </c>
      <c>
        <v>0</v>
      </c>
      <c>
        <v>0</v>
      </c>
      <c>
        <v>0</v>
      </c>
      <c>
        <v>129.49442279773984</v>
      </c>
      <c>
        <v>0</v>
      </c>
      <c>
        <v>0</v>
      </c>
      <c>
        <v>0</v>
      </c>
      <c>
        <v>124.07235613145406</v>
      </c>
      <c>
        <v>0</v>
      </c>
      <c>
        <v>0</v>
      </c>
      <c>
        <v>253.5667789291939</v>
      </c>
    </row>
    <row>
      <c>
        <v>2616161</v>
      </c>
      <c>
        <v>1</v>
      </c>
      <c>
        <is>
          <t>İZMİR</t>
        </is>
      </c>
      <c>
        <v>KONAK</v>
      </c>
      <c>
        <is>
          <t>Saha Dağıtım Kutusu (SDK)</t>
        </is>
      </c>
      <c>
        <v>K-3656 35-01-K03656_A A1_5896851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21.07.2023 09:55:41</t>
        </is>
      </c>
      <c>
        <is>
          <t>21.07.2023 11:58:09</t>
        </is>
      </c>
      <c>
        <v>2.041111111</v>
      </c>
      <c>
        <v>0</v>
      </c>
      <c>
        <v>0</v>
      </c>
      <c>
        <v>0</v>
      </c>
      <c>
        <v>0</v>
      </c>
      <c>
        <v>0</v>
      </c>
      <c>
        <v>18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73.1919081169829</v>
      </c>
      <c>
        <v>0</v>
      </c>
      <c>
        <v>0</v>
      </c>
      <c>
        <v>73.1919081169829</v>
      </c>
    </row>
    <row>
      <c>
        <v>2616765</v>
      </c>
      <c>
        <v>1</v>
      </c>
      <c>
        <is>
          <t>İZMİR</t>
        </is>
      </c>
      <c>
        <v>KARŞIYAKA</v>
      </c>
      <c>
        <is>
          <t>AG Fideri</t>
        </is>
      </c>
      <c>
        <v>K-197 35-04-K00197_E_56366097_56366097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21.07.2023 17:24:22</t>
        </is>
      </c>
      <c>
        <is>
          <t>22.07.2023 01:35:40</t>
        </is>
      </c>
      <c>
        <v>8.188333333</v>
      </c>
      <c>
        <v>0</v>
      </c>
      <c>
        <v>187</v>
      </c>
      <c>
        <v>0</v>
      </c>
      <c>
        <v>0</v>
      </c>
      <c>
        <v>0</v>
      </c>
      <c>
        <v>12</v>
      </c>
      <c>
        <v>0</v>
      </c>
      <c>
        <v>0</v>
      </c>
      <c>
        <v>0</v>
      </c>
      <c>
        <v>410.15688621886795</v>
      </c>
      <c>
        <v>0</v>
      </c>
      <c>
        <v>0</v>
      </c>
      <c>
        <v>0</v>
      </c>
      <c>
        <v>80.35193952652237</v>
      </c>
      <c>
        <v>0</v>
      </c>
      <c>
        <v>0</v>
      </c>
      <c>
        <v>490.5088257453903</v>
      </c>
    </row>
    <row>
      <c>
        <v>2616118</v>
      </c>
      <c>
        <v>1</v>
      </c>
      <c>
        <is>
          <t>MANİSA</t>
        </is>
      </c>
      <c>
        <v>KULA</v>
      </c>
      <c>
        <is>
          <t>OG Fideri</t>
        </is>
      </c>
      <c>
        <v>TR-17 45-77-L00017_TR-18 L03_2107678</v>
      </c>
      <c>
        <v>Şebeke Yenileme ve Kapasite Artışı Çalışması</v>
      </c>
      <c>
        <v>Dağıtım-OG</v>
      </c>
      <c>
        <v>Uzun</v>
      </c>
      <c>
        <v>Şebeke işletmecisi</v>
      </c>
      <c>
        <v>Bildirimli</v>
      </c>
      <c>
        <is>
          <t>21.07.2023 10:02:07</t>
        </is>
      </c>
      <c>
        <is>
          <t>21.07.2023 15:48:18</t>
        </is>
      </c>
      <c>
        <v>5.769722222</v>
      </c>
      <c>
        <v>0</v>
      </c>
      <c>
        <v>410</v>
      </c>
      <c>
        <v>0</v>
      </c>
      <c>
        <v>0</v>
      </c>
      <c>
        <v>0</v>
      </c>
      <c>
        <v>9</v>
      </c>
      <c>
        <v>0</v>
      </c>
      <c>
        <v>0</v>
      </c>
      <c>
        <v>0</v>
      </c>
      <c>
        <v>560.6968032852764</v>
      </c>
      <c>
        <v>0</v>
      </c>
      <c>
        <v>0</v>
      </c>
      <c>
        <v>0</v>
      </c>
      <c>
        <v>36.44036231780469</v>
      </c>
      <c>
        <v>0</v>
      </c>
      <c>
        <v>0</v>
      </c>
      <c>
        <v>597.137165603081</v>
      </c>
    </row>
    <row>
      <c>
        <v>2616616</v>
      </c>
      <c>
        <v>1</v>
      </c>
      <c>
        <is>
          <t>İZMİR</t>
        </is>
      </c>
      <c>
        <v>TORBALI</v>
      </c>
      <c>
        <is>
          <t>OG Fideri</t>
        </is>
      </c>
      <c>
        <v>ARİF DURSUN SULAMA GRB 35-26-M00534_DIREK TIPI TRAFO HUCRESI H01_2048856</v>
      </c>
      <c>
        <v>OG Ayırıcı Arızası</v>
      </c>
      <c>
        <v>Dağıtım-OG</v>
      </c>
      <c>
        <v>Uzun</v>
      </c>
      <c>
        <v>Şebeke işletmecisi</v>
      </c>
      <c>
        <v>Bildirimsiz</v>
      </c>
      <c>
        <is>
          <t>21.07.2023 15:45:46</t>
        </is>
      </c>
      <c>
        <is>
          <t>21.07.2023 17:21:42</t>
        </is>
      </c>
      <c>
        <v>1.598888888</v>
      </c>
      <c>
        <v>0</v>
      </c>
      <c>
        <v>1</v>
      </c>
      <c>
        <v>0</v>
      </c>
      <c>
        <v>12</v>
      </c>
      <c>
        <v>0</v>
      </c>
      <c>
        <v>7</v>
      </c>
      <c>
        <v>0</v>
      </c>
      <c>
        <v>0</v>
      </c>
      <c>
        <v>0</v>
      </c>
      <c>
        <v>18.433656065415548</v>
      </c>
      <c>
        <v>0</v>
      </c>
      <c>
        <v>104.41135981123585</v>
      </c>
      <c>
        <v>0</v>
      </c>
      <c>
        <v>102.61397036610663</v>
      </c>
      <c>
        <v>0</v>
      </c>
      <c>
        <v>0</v>
      </c>
      <c>
        <v>225.45898624275804</v>
      </c>
    </row>
    <row>
      <c>
        <v>2616018</v>
      </c>
      <c>
        <v>1</v>
      </c>
      <c>
        <is>
          <t>MANİSA</t>
        </is>
      </c>
      <c>
        <v>DEMİRCİ</v>
      </c>
      <c>
        <is>
          <t>OG Fideri</t>
        </is>
      </c>
      <c>
        <v>TR-30 45-74-M00030_TR-31 M02_72239601</v>
      </c>
      <c>
        <v>Şebeke Yenileme ve Kapasite Artışı Çalışması</v>
      </c>
      <c>
        <v>Dağıtım-OG</v>
      </c>
      <c>
        <v>Uzun</v>
      </c>
      <c>
        <v>Şebeke işletmecisi</v>
      </c>
      <c>
        <v>Bildirimli</v>
      </c>
      <c>
        <is>
          <t>21.07.2023 08:55:46</t>
        </is>
      </c>
      <c>
        <is>
          <t>21.07.2023 13:53:17</t>
        </is>
      </c>
      <c>
        <v>4.958611111</v>
      </c>
      <c>
        <v>0</v>
      </c>
      <c>
        <v>2</v>
      </c>
      <c>
        <v>0</v>
      </c>
      <c>
        <v>0</v>
      </c>
      <c>
        <v>0</v>
      </c>
      <c>
        <v>92</v>
      </c>
      <c>
        <v>0</v>
      </c>
      <c>
        <v>0</v>
      </c>
      <c>
        <v>0</v>
      </c>
      <c>
        <v>1.6353292777457673</v>
      </c>
      <c>
        <v>0</v>
      </c>
      <c>
        <v>0</v>
      </c>
      <c>
        <v>0</v>
      </c>
      <c>
        <v>131.62393915861657</v>
      </c>
      <c>
        <v>0</v>
      </c>
      <c>
        <v>0</v>
      </c>
      <c>
        <v>133.25926843636233</v>
      </c>
    </row>
    <row>
      <c>
        <v>2617057</v>
      </c>
      <c>
        <v>1</v>
      </c>
      <c>
        <is>
          <t>MANİSA</t>
        </is>
      </c>
      <c>
        <v>SELENDİ</v>
      </c>
      <c>
        <is>
          <t>Dağıtım Transformatörü</t>
        </is>
      </c>
      <c>
        <v>SELENDİ TR-7 SANAYİ 45-81-M00007_45-81-M00007_72008020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21.07.2023 21:31:23</t>
        </is>
      </c>
      <c>
        <is>
          <t>21.07.2023 22:47:17</t>
        </is>
      </c>
      <c>
        <v>1.265</v>
      </c>
      <c>
        <v>0</v>
      </c>
      <c>
        <v>6</v>
      </c>
      <c>
        <v>0</v>
      </c>
      <c>
        <v>3</v>
      </c>
      <c>
        <v>0</v>
      </c>
      <c>
        <v>98</v>
      </c>
      <c>
        <v>0</v>
      </c>
      <c>
        <v>0</v>
      </c>
      <c>
        <v>0</v>
      </c>
      <c>
        <v>2.370524107643647</v>
      </c>
      <c>
        <v>0</v>
      </c>
      <c>
        <v>2.0586072885482327</v>
      </c>
      <c>
        <v>0</v>
      </c>
      <c>
        <v>13.782454677155197</v>
      </c>
      <c>
        <v>0</v>
      </c>
      <c>
        <v>0</v>
      </c>
      <c>
        <v>18.21158607334708</v>
      </c>
    </row>
    <row>
      <c>
        <v>2615992</v>
      </c>
      <c>
        <v>1</v>
      </c>
      <c>
        <is>
          <t>MANİSA</t>
        </is>
      </c>
      <c>
        <v>ALAŞEHİR</v>
      </c>
      <c>
        <is>
          <t>OG Fideri</t>
        </is>
      </c>
      <c>
        <v>KAVAKLIDERE TR-12 45-73-M00145_TR-14 M05_2317559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21.07.2023 08:31:50</t>
        </is>
      </c>
      <c>
        <is>
          <t>21.07.2023 09:52:56</t>
        </is>
      </c>
      <c>
        <v>1.351666666</v>
      </c>
      <c>
        <v>5</v>
      </c>
      <c>
        <v>127</v>
      </c>
      <c>
        <v>18</v>
      </c>
      <c>
        <v>39</v>
      </c>
      <c>
        <v>3</v>
      </c>
      <c>
        <v>50</v>
      </c>
      <c>
        <v>0</v>
      </c>
      <c>
        <v>0</v>
      </c>
      <c>
        <v>8.579048396718168</v>
      </c>
      <c>
        <v>29.99925228143623</v>
      </c>
      <c>
        <v>337.5153090033658</v>
      </c>
      <c>
        <v>286.33193131120777</v>
      </c>
      <c>
        <v>11.54419111924347</v>
      </c>
      <c>
        <v>38.984543781449105</v>
      </c>
      <c>
        <v>0</v>
      </c>
      <c>
        <v>0</v>
      </c>
      <c>
        <v>712.9542758934206</v>
      </c>
    </row>
    <row>
      <c>
        <v>2616324</v>
      </c>
      <c>
        <v>1</v>
      </c>
      <c>
        <is>
          <t>İZMİR</t>
        </is>
      </c>
      <c>
        <v>ÇEŞME</v>
      </c>
      <c>
        <is>
          <t>DM</t>
        </is>
      </c>
      <c>
        <v>L-400 35-18-L00400_EMNİYET L10_2094152</v>
      </c>
      <c>
        <v>Manevra</v>
      </c>
      <c>
        <v>Dağıtım-OG</v>
      </c>
      <c>
        <v>Kısa</v>
      </c>
      <c>
        <v>Şebeke işletmecisi</v>
      </c>
      <c>
        <v>Bildirimli</v>
      </c>
      <c>
        <is>
          <t>21.07.2023 12:25:17</t>
        </is>
      </c>
      <c>
        <is>
          <t>21.07.2023 12:27:50</t>
        </is>
      </c>
      <c>
        <v>0.0425</v>
      </c>
      <c>
        <v>3</v>
      </c>
      <c>
        <v>754</v>
      </c>
      <c>
        <v>0</v>
      </c>
      <c>
        <v>24</v>
      </c>
      <c>
        <v>0</v>
      </c>
      <c>
        <v>198</v>
      </c>
      <c>
        <v>0</v>
      </c>
      <c>
        <v>0</v>
      </c>
      <c>
        <v>1.4337002218314139</v>
      </c>
      <c>
        <v>18.957295797689028</v>
      </c>
      <c>
        <v>0</v>
      </c>
      <c>
        <v>0.5562720339871493</v>
      </c>
      <c>
        <v>0</v>
      </c>
      <c>
        <v>18.207082394046292</v>
      </c>
      <c>
        <v>0</v>
      </c>
      <c>
        <v>0</v>
      </c>
      <c>
        <v>39.15435044755388</v>
      </c>
    </row>
    <row>
      <c>
        <v>2616679</v>
      </c>
      <c>
        <v>1</v>
      </c>
      <c>
        <is>
          <t>İZMİR</t>
        </is>
      </c>
      <c>
        <v>BAYINDIR</v>
      </c>
      <c>
        <is>
          <t>DM</t>
        </is>
      </c>
      <c>
        <v>ÇIRPI İM 35-20-A00002_ÇIPPI TİRE SULAMA M10_2056273</v>
      </c>
      <c>
        <v>Manevra</v>
      </c>
      <c>
        <v>Dağıtım-OG</v>
      </c>
      <c>
        <v>Uzun</v>
      </c>
      <c>
        <v>Şebeke işletmecisi</v>
      </c>
      <c>
        <v>Bildirimli</v>
      </c>
      <c>
        <is>
          <t>21.07.2023 16:32:32</t>
        </is>
      </c>
      <c>
        <is>
          <t>21.07.2023 16:46:21</t>
        </is>
      </c>
      <c>
        <v>0.230277777</v>
      </c>
      <c>
        <v>0</v>
      </c>
      <c>
        <v>21</v>
      </c>
      <c>
        <v>30</v>
      </c>
      <c>
        <v>194</v>
      </c>
      <c>
        <v>8</v>
      </c>
      <c>
        <v>63</v>
      </c>
      <c>
        <v>2</v>
      </c>
      <c>
        <v>0</v>
      </c>
      <c>
        <v>0</v>
      </c>
      <c>
        <v>3.024161781592282</v>
      </c>
      <c>
        <v>105.64120135187738</v>
      </c>
      <c>
        <v>294.00424173337694</v>
      </c>
      <c>
        <v>22.467391492270867</v>
      </c>
      <c>
        <v>104.17406519474015</v>
      </c>
      <c>
        <v>53.276566298924315</v>
      </c>
      <c>
        <v>0</v>
      </c>
      <c>
        <v>582.5876278527819</v>
      </c>
    </row>
    <row>
      <c>
        <v>2616015</v>
      </c>
      <c>
        <v>1</v>
      </c>
      <c>
        <is>
          <t>İZMİR</t>
        </is>
      </c>
      <c>
        <v>KONAK</v>
      </c>
      <c>
        <is>
          <t>Saha Dağıtım Kutusu (SDK)</t>
        </is>
      </c>
      <c>
        <v>K-687 35-01-K00687_C C1_5910794</v>
      </c>
      <c>
        <v>AG Box / Sdk Giriş Sigorta Atığı</v>
      </c>
      <c>
        <v>Dağıtım-AG</v>
      </c>
      <c>
        <v>Uzun</v>
      </c>
      <c>
        <v>Şebeke işletmecisi</v>
      </c>
      <c>
        <v>Bildirimsiz</v>
      </c>
      <c>
        <is>
          <t>21.07.2023 08:54:42</t>
        </is>
      </c>
      <c>
        <is>
          <t>21.07.2023 10:38:43</t>
        </is>
      </c>
      <c>
        <v>1.733611111</v>
      </c>
      <c>
        <v>0</v>
      </c>
      <c>
        <v>92</v>
      </c>
      <c>
        <v>0</v>
      </c>
      <c>
        <v>0</v>
      </c>
      <c>
        <v>0</v>
      </c>
      <c>
        <v>14</v>
      </c>
      <c>
        <v>0</v>
      </c>
      <c>
        <v>0</v>
      </c>
      <c>
        <v>0</v>
      </c>
      <c>
        <v>41.466580021549206</v>
      </c>
      <c>
        <v>0</v>
      </c>
      <c>
        <v>0</v>
      </c>
      <c>
        <v>0</v>
      </c>
      <c>
        <v>51.688038028771615</v>
      </c>
      <c>
        <v>0</v>
      </c>
      <c>
        <v>0</v>
      </c>
      <c>
        <v>93.15461805032082</v>
      </c>
    </row>
    <row>
      <c>
        <v>2616184</v>
      </c>
      <c>
        <v>1</v>
      </c>
      <c>
        <is>
          <t>İZMİR</t>
        </is>
      </c>
      <c>
        <v>KEMALPAŞA</v>
      </c>
      <c>
        <is>
          <t>DM</t>
        </is>
      </c>
      <c>
        <v>HALİLBEYLİ DM 35-27-M00620_HALİLBEYLİ İÇME SUYU M11_2051349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21.07.2023 10:47:19</t>
        </is>
      </c>
      <c>
        <is>
          <t>21.07.2023 11:08:15</t>
        </is>
      </c>
      <c>
        <v>0.348888888</v>
      </c>
      <c>
        <v>10</v>
      </c>
      <c>
        <v>0</v>
      </c>
      <c>
        <v>70</v>
      </c>
      <c>
        <v>0</v>
      </c>
      <c>
        <v>25</v>
      </c>
      <c>
        <v>2</v>
      </c>
      <c>
        <v>0</v>
      </c>
      <c>
        <v>0</v>
      </c>
      <c>
        <v>10.49412631993951</v>
      </c>
      <c>
        <v>0</v>
      </c>
      <c>
        <v>171.4331642009017</v>
      </c>
      <c>
        <v>0</v>
      </c>
      <c>
        <v>90.91064539806798</v>
      </c>
      <c>
        <v>14.889021133148976</v>
      </c>
      <c>
        <v>0</v>
      </c>
      <c>
        <v>0</v>
      </c>
      <c>
        <v>287.72695705205814</v>
      </c>
    </row>
    <row>
      <c>
        <v>2616178</v>
      </c>
      <c>
        <v>1</v>
      </c>
      <c>
        <is>
          <t>MANİSA</t>
        </is>
      </c>
      <c>
        <v>TURGUTLU</v>
      </c>
      <c>
        <is>
          <t>OG Fideri</t>
        </is>
      </c>
      <c>
        <v>TR-2/21 45-83-L00021_DIREK TIPI TRAFO HUCRESI H01_2104941</v>
      </c>
      <c>
        <v>OG Trafo Arızası</v>
      </c>
      <c>
        <v>Dağıtım-OG</v>
      </c>
      <c>
        <v>Uzun</v>
      </c>
      <c>
        <v>Şebeke işletmecisi</v>
      </c>
      <c>
        <v>Bildirimsiz</v>
      </c>
      <c>
        <is>
          <t>21.07.2023 10:37:39</t>
        </is>
      </c>
      <c>
        <is>
          <t>21.07.2023 16:10:00</t>
        </is>
      </c>
      <c>
        <v>5.539166666</v>
      </c>
      <c>
        <v>0</v>
      </c>
      <c>
        <v>225</v>
      </c>
      <c>
        <v>0</v>
      </c>
      <c>
        <v>0</v>
      </c>
      <c>
        <v>0</v>
      </c>
      <c>
        <v>19</v>
      </c>
      <c>
        <v>0</v>
      </c>
      <c>
        <v>0</v>
      </c>
      <c>
        <v>0</v>
      </c>
      <c>
        <v>259.0378968933737</v>
      </c>
      <c>
        <v>0</v>
      </c>
      <c>
        <v>0</v>
      </c>
      <c>
        <v>0</v>
      </c>
      <c>
        <v>72.72949706574859</v>
      </c>
      <c>
        <v>0</v>
      </c>
      <c>
        <v>0</v>
      </c>
      <c>
        <v>331.76739395912233</v>
      </c>
    </row>
    <row>
      <c>
        <v>2616055</v>
      </c>
      <c>
        <v>1</v>
      </c>
      <c>
        <is>
          <t>İZMİR</t>
        </is>
      </c>
      <c>
        <v>TORBALI</v>
      </c>
      <c>
        <is>
          <t>OG Fideri</t>
        </is>
      </c>
      <c>
        <v>TR-48 35-26-M00048_TR-51/TR-52 M05_65929801</v>
      </c>
      <c>
        <v>Şebeke Yenileme ve Kapasite Artışı Çalışması</v>
      </c>
      <c>
        <v>Dağıtım-OG</v>
      </c>
      <c>
        <v>Uzun</v>
      </c>
      <c>
        <v>Şebeke işletmecisi</v>
      </c>
      <c>
        <v>Bildirimli</v>
      </c>
      <c>
        <is>
          <t>21.07.2023 09:16:38</t>
        </is>
      </c>
      <c>
        <is>
          <t>21.07.2023 15:03:17</t>
        </is>
      </c>
      <c>
        <v>5.7775</v>
      </c>
      <c>
        <v>0</v>
      </c>
      <c>
        <v>1392</v>
      </c>
      <c>
        <v>0</v>
      </c>
      <c>
        <v>2</v>
      </c>
      <c>
        <v>0</v>
      </c>
      <c>
        <v>168</v>
      </c>
      <c>
        <v>0</v>
      </c>
      <c>
        <v>0</v>
      </c>
      <c>
        <v>0</v>
      </c>
      <c>
        <v>2197.557143706165</v>
      </c>
      <c>
        <v>0</v>
      </c>
      <c>
        <v>1.2709557863498089</v>
      </c>
      <c>
        <v>0</v>
      </c>
      <c>
        <v>1584.0045508737924</v>
      </c>
      <c>
        <v>0</v>
      </c>
      <c>
        <v>0</v>
      </c>
      <c>
        <v>3782.8326503663075</v>
      </c>
    </row>
    <row>
      <c>
        <v>2617266</v>
      </c>
      <c>
        <v>1</v>
      </c>
      <c>
        <is>
          <t>İZMİR</t>
        </is>
      </c>
      <c>
        <v>BAYRAKLI</v>
      </c>
      <c>
        <is>
          <t>AG Fideri</t>
        </is>
      </c>
      <c>
        <v>K-4528 35-02-K04528_C_76654941_76654941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21.07.2023 23:49:09</t>
        </is>
      </c>
      <c>
        <is>
          <t>22.07.2023 01:12:18</t>
        </is>
      </c>
      <c>
        <v>1.385833333</v>
      </c>
      <c>
        <v>0</v>
      </c>
      <c>
        <v>103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33.01238252588988</v>
      </c>
      <c>
        <v>0</v>
      </c>
      <c>
        <v>0</v>
      </c>
      <c>
        <v>0</v>
      </c>
      <c>
        <v>8.211381696378492</v>
      </c>
      <c>
        <v>0</v>
      </c>
      <c>
        <v>0</v>
      </c>
      <c>
        <v>41.22376422226837</v>
      </c>
    </row>
    <row>
      <c>
        <v>2616849</v>
      </c>
      <c>
        <v>2</v>
      </c>
      <c>
        <is>
          <t>İZMİR</t>
        </is>
      </c>
      <c>
        <v>BUCA</v>
      </c>
      <c>
        <is>
          <t>Dağıtım Transformatörü</t>
        </is>
      </c>
      <c>
        <v>M-1100 35-03-M01100_35-03-M01100_41941485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21.07.2023 21:53:34</t>
        </is>
      </c>
      <c>
        <is>
          <t>21.07.2023 21:59:03</t>
        </is>
      </c>
      <c>
        <v>0.091388888</v>
      </c>
      <c>
        <v>0</v>
      </c>
      <c>
        <v>331</v>
      </c>
      <c>
        <v>0</v>
      </c>
      <c>
        <v>0</v>
      </c>
      <c>
        <v>0</v>
      </c>
      <c>
        <v>34</v>
      </c>
      <c>
        <v>0</v>
      </c>
      <c>
        <v>1</v>
      </c>
      <c>
        <v>0</v>
      </c>
      <c>
        <v>6.270660865380258</v>
      </c>
      <c>
        <v>0</v>
      </c>
      <c>
        <v>0</v>
      </c>
      <c>
        <v>0</v>
      </c>
      <c>
        <v>27.50147792020716</v>
      </c>
      <c>
        <v>0</v>
      </c>
      <c>
        <v>2.407208264164318</v>
      </c>
      <c>
        <v>36.17934704975173</v>
      </c>
    </row>
    <row>
      <c>
        <v>2616888</v>
      </c>
      <c>
        <v>1</v>
      </c>
      <c>
        <is>
          <t>MANİSA</t>
        </is>
      </c>
      <c>
        <v>ALAŞEHİR</v>
      </c>
      <c>
        <is>
          <t>KÖK</t>
        </is>
      </c>
      <c>
        <v>TARİŞ KÖK 45-73-M01049_ULAŞTIRMA TABURU M02_66732572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21.07.2023 19:20:07</t>
        </is>
      </c>
      <c>
        <is>
          <t>21.07.2023 20:08:20</t>
        </is>
      </c>
      <c>
        <v>0.803611111</v>
      </c>
      <c>
        <v>2</v>
      </c>
      <c>
        <v>98</v>
      </c>
      <c>
        <v>7</v>
      </c>
      <c>
        <v>3</v>
      </c>
      <c>
        <v>5</v>
      </c>
      <c>
        <v>12</v>
      </c>
      <c>
        <v>2</v>
      </c>
      <c>
        <v>0</v>
      </c>
      <c>
        <v>0.37982152685985143</v>
      </c>
      <c>
        <v>21.31254672145775</v>
      </c>
      <c>
        <v>50.44533667028812</v>
      </c>
      <c>
        <v>0.8790756816944989</v>
      </c>
      <c>
        <v>26.423870391335893</v>
      </c>
      <c>
        <v>20.128411707345386</v>
      </c>
      <c>
        <v>112.3603568140814</v>
      </c>
      <c>
        <v>0</v>
      </c>
      <c>
        <v>231.9294195130629</v>
      </c>
    </row>
    <row>
      <c>
        <v>2616906</v>
      </c>
      <c>
        <v>2</v>
      </c>
      <c>
        <is>
          <t>MANİSA</t>
        </is>
      </c>
      <c>
        <v>SELENDİ</v>
      </c>
      <c>
        <is>
          <t>OG Fideri</t>
        </is>
      </c>
      <c>
        <v>SELENDİ DM 45-81-M00001_HatBaşıAyırıcı_91981230 M14_91981230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21.07.2023 23:09:03</t>
        </is>
      </c>
      <c>
        <is>
          <t>21.07.2023 23:28:45</t>
        </is>
      </c>
      <c>
        <v>0.328333333</v>
      </c>
      <c>
        <v>0</v>
      </c>
      <c>
        <v>152</v>
      </c>
      <c>
        <v>0</v>
      </c>
      <c>
        <v>1</v>
      </c>
      <c>
        <v>0</v>
      </c>
      <c>
        <v>6</v>
      </c>
      <c>
        <v>0</v>
      </c>
      <c>
        <v>0</v>
      </c>
      <c>
        <v>0</v>
      </c>
      <c>
        <v>5.442914457704521</v>
      </c>
      <c>
        <v>0</v>
      </c>
      <c>
        <v>0.030468074706111997</v>
      </c>
      <c>
        <v>0</v>
      </c>
      <c>
        <v>0.4220016132111136</v>
      </c>
      <c>
        <v>0</v>
      </c>
      <c>
        <v>0</v>
      </c>
      <c>
        <v>5.8953841456217475</v>
      </c>
    </row>
    <row>
      <c>
        <v>2615952</v>
      </c>
      <c>
        <v>1</v>
      </c>
      <c>
        <is>
          <t>MANİSA</t>
        </is>
      </c>
      <c>
        <v>ŞEHZADELER</v>
      </c>
      <c>
        <is>
          <t>KÖK</t>
        </is>
      </c>
      <c>
        <v>BEYDERE KÖK 45-71-M00128_ESKİ KARAAĞAÇLI M07_50217162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21.07.2023 07:25:29</t>
        </is>
      </c>
      <c>
        <is>
          <t>21.07.2023 09:11:22</t>
        </is>
      </c>
      <c>
        <v>1.764722222</v>
      </c>
      <c>
        <v>4</v>
      </c>
      <c>
        <v>87</v>
      </c>
      <c>
        <v>100</v>
      </c>
      <c>
        <v>99</v>
      </c>
      <c>
        <v>2</v>
      </c>
      <c>
        <v>8</v>
      </c>
      <c>
        <v>0</v>
      </c>
      <c>
        <v>0</v>
      </c>
      <c>
        <v>2.645950978178859</v>
      </c>
      <c>
        <v>35.9711428840604</v>
      </c>
      <c>
        <v>644.7491197355481</v>
      </c>
      <c>
        <v>743.1476092321143</v>
      </c>
      <c>
        <v>25.2886451610016</v>
      </c>
      <c>
        <v>12.720738730565897</v>
      </c>
      <c>
        <v>0</v>
      </c>
      <c>
        <v>0</v>
      </c>
      <c>
        <v>1464.523206721469</v>
      </c>
    </row>
    <row>
      <c>
        <v>2616788</v>
      </c>
      <c>
        <v>1</v>
      </c>
      <c>
        <is>
          <t>MANİSA</t>
        </is>
      </c>
      <c>
        <v>SALİHLİ</v>
      </c>
      <c>
        <is>
          <t>Kullanıcı Bağlantı Hattı</t>
        </is>
      </c>
      <c>
        <v>TR-109 45-78-L00109_953258595_953258595</v>
      </c>
      <c>
        <v>Üçüncü Şahısların Vermiş Olduğu Hasarlar</v>
      </c>
      <c>
        <v>Dağıtım-AG</v>
      </c>
      <c>
        <v>Uzun</v>
      </c>
      <c>
        <v>Şebeke işletmecisi</v>
      </c>
      <c>
        <v>Bildirimsiz</v>
      </c>
      <c>
        <is>
          <t>21.07.2023 17:44:15</t>
        </is>
      </c>
      <c>
        <is>
          <t>21.07.2023 21:30:22</t>
        </is>
      </c>
      <c>
        <v>3.768611111</v>
      </c>
      <c>
        <v>0</v>
      </c>
      <c>
        <v>14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10.08871813023884</v>
      </c>
      <c>
        <v>0</v>
      </c>
      <c>
        <v>0</v>
      </c>
      <c>
        <v>0</v>
      </c>
      <c>
        <v>7.367170063962898</v>
      </c>
      <c>
        <v>0</v>
      </c>
      <c>
        <v>0</v>
      </c>
      <c>
        <v>17.455888194201737</v>
      </c>
    </row>
    <row>
      <c>
        <v>2615852</v>
      </c>
      <c>
        <v>1</v>
      </c>
      <c>
        <is>
          <t>İZMİR</t>
        </is>
      </c>
      <c>
        <v>NARLIDERE</v>
      </c>
      <c>
        <is>
          <t>DM</t>
        </is>
      </c>
      <c>
        <v>BALÇOVA İM 35-07-A00001_KAPLICA K04_42778678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21.07.2023 00:37:38</t>
        </is>
      </c>
      <c>
        <is>
          <t>21.07.2023 00:46:45</t>
        </is>
      </c>
      <c>
        <v>0.151944444</v>
      </c>
      <c>
        <v>0</v>
      </c>
      <c>
        <v>0</v>
      </c>
      <c>
        <v>0</v>
      </c>
      <c>
        <v>2</v>
      </c>
      <c>
        <v>1</v>
      </c>
      <c>
        <v>50</v>
      </c>
      <c>
        <v>1</v>
      </c>
      <c>
        <v>0</v>
      </c>
      <c>
        <v>0</v>
      </c>
      <c>
        <v>0</v>
      </c>
      <c>
        <v>0</v>
      </c>
      <c>
        <v>0.10557018486190672</v>
      </c>
      <c>
        <v>21.613593546008687</v>
      </c>
      <c>
        <v>8.21897376546587</v>
      </c>
      <c>
        <v>5.234704792829684</v>
      </c>
      <c>
        <v>0</v>
      </c>
      <c>
        <v>35.17284228916615</v>
      </c>
    </row>
    <row>
      <c>
        <v>2616241</v>
      </c>
      <c>
        <v>1</v>
      </c>
      <c>
        <is>
          <t>MANİSA</t>
        </is>
      </c>
      <c>
        <v>GÖLMARMARA</v>
      </c>
      <c>
        <is>
          <t>KÖK</t>
        </is>
      </c>
      <c>
        <v>BEYLER KÖK 45-85-L00034_YENİKÖY L02_72102936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21.07.2023 11:22:19</t>
        </is>
      </c>
      <c>
        <is>
          <t>21.07.2023 12:01:30</t>
        </is>
      </c>
      <c>
        <v>0.653055555</v>
      </c>
      <c>
        <v>2</v>
      </c>
      <c>
        <v>156</v>
      </c>
      <c>
        <v>29</v>
      </c>
      <c>
        <v>177</v>
      </c>
      <c>
        <v>2</v>
      </c>
      <c>
        <v>8</v>
      </c>
      <c>
        <v>0</v>
      </c>
      <c>
        <v>0</v>
      </c>
      <c>
        <v>0.2895419710996743</v>
      </c>
      <c>
        <v>15.26414096497478</v>
      </c>
      <c>
        <v>77.16018394615966</v>
      </c>
      <c>
        <v>656.954669120918</v>
      </c>
      <c>
        <v>2.8423556558951537</v>
      </c>
      <c>
        <v>3.4402181708813897</v>
      </c>
      <c>
        <v>0</v>
      </c>
      <c>
        <v>0</v>
      </c>
      <c>
        <v>755.9511098299287</v>
      </c>
    </row>
    <row>
      <c>
        <v>2617253</v>
      </c>
      <c>
        <v>2</v>
      </c>
      <c>
        <is>
          <t>İZMİR</t>
        </is>
      </c>
      <c>
        <v>ÖDEMİŞ</v>
      </c>
      <c>
        <is>
          <t>DM</t>
        </is>
      </c>
      <c>
        <v>KAYMAKÇI İM 35-15-A00004_ORHANGAZİ L08_2333300</v>
      </c>
      <c>
        <v>OG Ayırıcı Arızası</v>
      </c>
      <c>
        <v>Dağıtım-OG</v>
      </c>
      <c>
        <v>Uzun</v>
      </c>
      <c>
        <v>Şebeke işletmecisi</v>
      </c>
      <c>
        <v>Bildirimsiz</v>
      </c>
      <c>
        <is>
          <t>21.07.2023 21:30:13</t>
        </is>
      </c>
      <c>
        <is>
          <t>21.07.2023 21:47:00</t>
        </is>
      </c>
      <c>
        <v>0.279722222</v>
      </c>
      <c>
        <v>0</v>
      </c>
      <c>
        <v>713</v>
      </c>
      <c>
        <v>9</v>
      </c>
      <c>
        <v>246</v>
      </c>
      <c>
        <v>22</v>
      </c>
      <c>
        <v>154</v>
      </c>
      <c>
        <v>0</v>
      </c>
      <c>
        <v>0</v>
      </c>
      <c>
        <v>0</v>
      </c>
      <c>
        <v>40.55904568294483</v>
      </c>
      <c>
        <v>12.139861221857396</v>
      </c>
      <c>
        <v>109.63845591690117</v>
      </c>
      <c>
        <v>25.721484410034904</v>
      </c>
      <c>
        <v>42.054823021117365</v>
      </c>
      <c>
        <v>0</v>
      </c>
      <c>
        <v>0</v>
      </c>
      <c>
        <v>230.11367025285566</v>
      </c>
    </row>
    <row>
      <c>
        <v>2616264</v>
      </c>
      <c>
        <v>1</v>
      </c>
      <c>
        <is>
          <t>İZMİR</t>
        </is>
      </c>
      <c>
        <v>SEFERİHİSAR</v>
      </c>
      <c>
        <is>
          <t>AG Fideri</t>
        </is>
      </c>
      <c>
        <v>ESKİ ORHANLI M-89 35-14-M00089_A_91372850_91372850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21.07.2023 11:29:34</t>
        </is>
      </c>
      <c>
        <is>
          <t>21.07.2023 13:08:59</t>
        </is>
      </c>
      <c>
        <v>1.656944444</v>
      </c>
      <c>
        <v>0</v>
      </c>
      <c>
        <v>61</v>
      </c>
      <c>
        <v>0</v>
      </c>
      <c>
        <v>11</v>
      </c>
      <c>
        <v>0</v>
      </c>
      <c>
        <v>7</v>
      </c>
      <c>
        <v>0</v>
      </c>
      <c>
        <v>0</v>
      </c>
      <c>
        <v>0</v>
      </c>
      <c>
        <v>15.601065383293522</v>
      </c>
      <c>
        <v>0</v>
      </c>
      <c>
        <v>23.421963356384982</v>
      </c>
      <c>
        <v>0</v>
      </c>
      <c>
        <v>46.53388466182451</v>
      </c>
      <c>
        <v>0</v>
      </c>
      <c>
        <v>0</v>
      </c>
      <c>
        <v>85.55691340150301</v>
      </c>
    </row>
    <row>
      <c>
        <v>2617260</v>
      </c>
      <c>
        <v>1</v>
      </c>
      <c>
        <is>
          <t>İZMİR</t>
        </is>
      </c>
      <c>
        <v>DİKİLİ</v>
      </c>
      <c>
        <is>
          <t>Kullanıcı Bağlantı Hattı</t>
        </is>
      </c>
      <c>
        <v>TR-9(M-709) 35-30-M00709_955329160_955329160</v>
      </c>
      <c>
        <v>AG Box / Sdk Abone Çıkış Sigorta Atığı</v>
      </c>
      <c>
        <v>Dağıtım-AG</v>
      </c>
      <c>
        <v>Uzun</v>
      </c>
      <c>
        <v>Şebeke işletmecisi</v>
      </c>
      <c>
        <v>Bildirimsiz</v>
      </c>
      <c>
        <is>
          <t>21.07.2023 23:53:20</t>
        </is>
      </c>
      <c>
        <is>
          <t>22.07.2023 01:17:58</t>
        </is>
      </c>
      <c>
        <v>1.410555555</v>
      </c>
      <c>
        <v>0</v>
      </c>
      <c>
        <v>12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2.3494472933844066</v>
      </c>
      <c>
        <v>0</v>
      </c>
      <c>
        <v>0</v>
      </c>
      <c>
        <v>0</v>
      </c>
      <c>
        <v>0.000024982229666333334</v>
      </c>
      <c>
        <v>0</v>
      </c>
      <c>
        <v>0</v>
      </c>
      <c>
        <v>2.349472275614073</v>
      </c>
    </row>
    <row>
      <c>
        <v>2616407</v>
      </c>
      <c>
        <v>1</v>
      </c>
      <c>
        <is>
          <t>İZMİR</t>
        </is>
      </c>
      <c>
        <v>KONAK</v>
      </c>
      <c>
        <is>
          <t>DM</t>
        </is>
      </c>
      <c>
        <v>GÖZTEPE İM 35-01-A00004_DEPO K27_2046468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21.07.2023 13:29:27</t>
        </is>
      </c>
      <c>
        <is>
          <t>21.07.2023 14:35:01</t>
        </is>
      </c>
      <c>
        <v>1.092777777</v>
      </c>
      <c>
        <v>0</v>
      </c>
      <c>
        <v>3803</v>
      </c>
      <c>
        <v>0</v>
      </c>
      <c>
        <v>0</v>
      </c>
      <c>
        <v>0</v>
      </c>
      <c>
        <v>539</v>
      </c>
      <c>
        <v>0</v>
      </c>
      <c>
        <v>1</v>
      </c>
      <c>
        <v>0</v>
      </c>
      <c>
        <v>1107.4596134178178</v>
      </c>
      <c>
        <v>0</v>
      </c>
      <c>
        <v>0</v>
      </c>
      <c>
        <v>0</v>
      </c>
      <c>
        <v>1035.9178613999545</v>
      </c>
      <c>
        <v>0</v>
      </c>
      <c>
        <v>24.86169276818423</v>
      </c>
      <c>
        <v>2168.2391675859562</v>
      </c>
    </row>
    <row>
      <c>
        <v>2616642</v>
      </c>
      <c>
        <v>1</v>
      </c>
      <c>
        <is>
          <t>MANİSA</t>
        </is>
      </c>
      <c>
        <v>AKHİSAR</v>
      </c>
      <c>
        <is>
          <t>AG Fideri</t>
        </is>
      </c>
      <c>
        <v>PINARCIK TR-1 45-72-L00753_A_91325323_91325323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21.07.2023 15:47:39</t>
        </is>
      </c>
      <c>
        <is>
          <t>21.07.2023 17:40:44</t>
        </is>
      </c>
      <c>
        <v>1.884722222</v>
      </c>
      <c>
        <v>0</v>
      </c>
      <c>
        <v>15</v>
      </c>
      <c>
        <v>0</v>
      </c>
      <c>
        <v>8</v>
      </c>
      <c>
        <v>0</v>
      </c>
      <c>
        <v>1</v>
      </c>
      <c>
        <v>0</v>
      </c>
      <c>
        <v>0</v>
      </c>
      <c>
        <v>0</v>
      </c>
      <c>
        <v>4.795575949781859</v>
      </c>
      <c>
        <v>0</v>
      </c>
      <c>
        <v>16.540489371783284</v>
      </c>
      <c>
        <v>0</v>
      </c>
      <c>
        <v>0.6218561666356842</v>
      </c>
      <c>
        <v>0</v>
      </c>
      <c>
        <v>0</v>
      </c>
      <c>
        <v>21.957921488200828</v>
      </c>
    </row>
    <row>
      <c>
        <v>2615929</v>
      </c>
      <c>
        <v>1</v>
      </c>
      <c>
        <is>
          <t>İZMİR</t>
        </is>
      </c>
      <c>
        <v>TORBALI</v>
      </c>
      <c>
        <is>
          <t>OG Fideri</t>
        </is>
      </c>
      <c>
        <v>ARSLANLAR TM 35-26-A00004_HatBaşıAyırıcı_53132603 L42_53132603</v>
      </c>
      <c>
        <v>OG Atlama Arızası</v>
      </c>
      <c>
        <v>Dağıtım-OG</v>
      </c>
      <c>
        <v>Uzun</v>
      </c>
      <c>
        <v>Şebeke işletmecisi</v>
      </c>
      <c>
        <v>Bildirimsiz</v>
      </c>
      <c>
        <is>
          <t>21.07.2023 06:21:17</t>
        </is>
      </c>
      <c>
        <is>
          <t>21.07.2023 08:52:03</t>
        </is>
      </c>
      <c>
        <v>2.512777777</v>
      </c>
      <c>
        <v>0</v>
      </c>
      <c>
        <v>367</v>
      </c>
      <c>
        <v>0</v>
      </c>
      <c>
        <v>47</v>
      </c>
      <c>
        <v>0</v>
      </c>
      <c>
        <v>43</v>
      </c>
      <c>
        <v>0</v>
      </c>
      <c>
        <v>0</v>
      </c>
      <c>
        <v>0</v>
      </c>
      <c>
        <v>187.16173940467883</v>
      </c>
      <c>
        <v>0</v>
      </c>
      <c>
        <v>444.75344448046053</v>
      </c>
      <c>
        <v>0</v>
      </c>
      <c>
        <v>167.3353416700171</v>
      </c>
      <c>
        <v>0</v>
      </c>
      <c>
        <v>0</v>
      </c>
      <c>
        <v>799.2505255551565</v>
      </c>
    </row>
    <row>
      <c>
        <v>2616974</v>
      </c>
      <c>
        <v>1</v>
      </c>
      <c>
        <is>
          <t>MANİSA</t>
        </is>
      </c>
      <c>
        <v>TURGUTLU</v>
      </c>
      <c>
        <is>
          <t>AG Fideri</t>
        </is>
      </c>
      <c>
        <v>TR-2/96 45-83-M00783__72372917_72372917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21.07.2023 16:49:10</t>
        </is>
      </c>
      <c>
        <is>
          <t>21.07.2023 21:46:40</t>
        </is>
      </c>
      <c>
        <v>4.958333333</v>
      </c>
      <c>
        <v>0</v>
      </c>
      <c>
        <v>311</v>
      </c>
      <c>
        <v>0</v>
      </c>
      <c>
        <v>0</v>
      </c>
      <c>
        <v>0</v>
      </c>
      <c>
        <v>27</v>
      </c>
      <c>
        <v>0</v>
      </c>
      <c>
        <v>0</v>
      </c>
      <c>
        <v>0</v>
      </c>
      <c>
        <v>330.91722498752375</v>
      </c>
      <c>
        <v>0</v>
      </c>
      <c>
        <v>0</v>
      </c>
      <c>
        <v>0</v>
      </c>
      <c>
        <v>138.15122469114982</v>
      </c>
      <c>
        <v>0</v>
      </c>
      <c>
        <v>0</v>
      </c>
      <c>
        <v>469.0684496786736</v>
      </c>
    </row>
    <row>
      <c>
        <v>2616576</v>
      </c>
      <c>
        <v>1</v>
      </c>
      <c>
        <is>
          <t>MANİSA</t>
        </is>
      </c>
      <c>
        <v>KULA</v>
      </c>
      <c>
        <is>
          <t>AG Fideri</t>
        </is>
      </c>
      <c>
        <v>TR-55/A 45-77-L00079_D_56395143_56395143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21.07.2023 15:12:23</t>
        </is>
      </c>
      <c>
        <is>
          <t>21.07.2023 16:15:25</t>
        </is>
      </c>
      <c>
        <v>1.050555555</v>
      </c>
      <c>
        <v>0</v>
      </c>
      <c>
        <v>78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13.823768671473648</v>
      </c>
      <c>
        <v>0</v>
      </c>
      <c>
        <v>0</v>
      </c>
      <c>
        <v>0</v>
      </c>
      <c>
        <v>0.04889786113028134</v>
      </c>
      <c>
        <v>0</v>
      </c>
      <c>
        <v>0</v>
      </c>
      <c>
        <v>13.87266653260393</v>
      </c>
    </row>
    <row>
      <c>
        <v>2615909</v>
      </c>
      <c>
        <v>1</v>
      </c>
      <c>
        <is>
          <t>İZMİR</t>
        </is>
      </c>
      <c>
        <v>TİRE</v>
      </c>
      <c>
        <is>
          <t>AG Fideri</t>
        </is>
      </c>
      <c>
        <v>MUSTAFA YILMAZ SULAMA GRUBU 35-29-M00226_B_56361345_56361345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21.07.2023 05:37:33</t>
        </is>
      </c>
      <c>
        <is>
          <t>21.07.2023 06:41:10</t>
        </is>
      </c>
      <c>
        <v>1.060277777</v>
      </c>
      <c>
        <v>0</v>
      </c>
      <c>
        <v>0</v>
      </c>
      <c>
        <v>0</v>
      </c>
      <c>
        <v>7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59.01978675411492</v>
      </c>
      <c>
        <v>0</v>
      </c>
      <c>
        <v>0</v>
      </c>
      <c>
        <v>0</v>
      </c>
      <c>
        <v>0</v>
      </c>
      <c>
        <v>59.01978675411492</v>
      </c>
    </row>
    <row>
      <c>
        <v>2616856</v>
      </c>
      <c>
        <v>2</v>
      </c>
      <c>
        <is>
          <t>İZMİR</t>
        </is>
      </c>
      <c>
        <v>ÖDEMİŞ</v>
      </c>
      <c>
        <is>
          <t>KÖK</t>
        </is>
      </c>
      <c>
        <v>YALLIOĞLU KÖK 35-15-L00361_YENİKÖY L02_66935979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21.07.2023 21:03:09</t>
        </is>
      </c>
      <c>
        <is>
          <t>21.07.2023 21:51:51</t>
        </is>
      </c>
      <c>
        <v>0.811666666</v>
      </c>
      <c>
        <v>2</v>
      </c>
      <c>
        <v>341</v>
      </c>
      <c>
        <v>23</v>
      </c>
      <c>
        <v>86</v>
      </c>
      <c>
        <v>5</v>
      </c>
      <c>
        <v>71</v>
      </c>
      <c>
        <v>0</v>
      </c>
      <c>
        <v>0</v>
      </c>
      <c>
        <v>1.603249634213737</v>
      </c>
      <c>
        <v>74.33880777463186</v>
      </c>
      <c>
        <v>92.2492113533867</v>
      </c>
      <c>
        <v>264.76812897087206</v>
      </c>
      <c>
        <v>6.140503844478403</v>
      </c>
      <c>
        <v>58.765326977365696</v>
      </c>
      <c>
        <v>0</v>
      </c>
      <c>
        <v>0</v>
      </c>
      <c>
        <v>497.8652285549485</v>
      </c>
    </row>
    <row>
      <c>
        <v>2615935</v>
      </c>
      <c>
        <v>1</v>
      </c>
      <c>
        <is>
          <t>MANİSA</t>
        </is>
      </c>
      <c>
        <v>KÖPRÜBAŞI</v>
      </c>
      <c>
        <is>
          <t>OG Fideri</t>
        </is>
      </c>
      <c>
        <v>KİLLİK KÖYÜ TR-1 45-86-M00146_DIREK TIPI TRAFO HUCRESI H01_2082837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21.07.2023 06:46:14</t>
        </is>
      </c>
      <c>
        <is>
          <t>21.07.2023 10:35:47</t>
        </is>
      </c>
      <c>
        <v>3.825833333</v>
      </c>
      <c>
        <v>0</v>
      </c>
      <c>
        <v>23</v>
      </c>
      <c>
        <v>0</v>
      </c>
      <c>
        <v>13</v>
      </c>
      <c>
        <v>0</v>
      </c>
      <c>
        <v>1</v>
      </c>
      <c>
        <v>0</v>
      </c>
      <c>
        <v>0</v>
      </c>
      <c>
        <v>0</v>
      </c>
      <c>
        <v>9.45119860719379</v>
      </c>
      <c>
        <v>0</v>
      </c>
      <c>
        <v>54.88440742389079</v>
      </c>
      <c>
        <v>0</v>
      </c>
      <c>
        <v>0.6759958285933999</v>
      </c>
      <c>
        <v>0</v>
      </c>
      <c>
        <v>0</v>
      </c>
      <c>
        <v>65.01160185967798</v>
      </c>
    </row>
    <row>
      <c>
        <v>2616599</v>
      </c>
      <c>
        <v>1</v>
      </c>
      <c>
        <is>
          <t>MANİSA</t>
        </is>
      </c>
      <c>
        <v>SELENDİ</v>
      </c>
      <c>
        <is>
          <t>OG Fideri</t>
        </is>
      </c>
      <c>
        <v>SELENDİ TR-11 45-81-M00011_TR-12 M01_2078573</v>
      </c>
      <c>
        <v>OG Hatta Yabancı Cisim</v>
      </c>
      <c>
        <v>Dağıtım-OG</v>
      </c>
      <c>
        <v>Uzun</v>
      </c>
      <c>
        <v>Dışsal</v>
      </c>
      <c>
        <v>Bildirimsiz</v>
      </c>
      <c>
        <is>
          <t>21.07.2023 15:28:19</t>
        </is>
      </c>
      <c>
        <is>
          <t>21.07.2023 16:50:29</t>
        </is>
      </c>
      <c>
        <v>1.369444444</v>
      </c>
      <c>
        <v>1</v>
      </c>
      <c>
        <v>463</v>
      </c>
      <c>
        <v>0</v>
      </c>
      <c>
        <v>120</v>
      </c>
      <c>
        <v>0</v>
      </c>
      <c>
        <v>72</v>
      </c>
      <c>
        <v>0</v>
      </c>
      <c>
        <v>0</v>
      </c>
      <c>
        <v>0.3284911201738889</v>
      </c>
      <c>
        <v>121.73164667976872</v>
      </c>
      <c>
        <v>0</v>
      </c>
      <c>
        <v>90.30034779020838</v>
      </c>
      <c>
        <v>0</v>
      </c>
      <c>
        <v>67.26301758912192</v>
      </c>
      <c>
        <v>0</v>
      </c>
      <c>
        <v>0</v>
      </c>
      <c>
        <v>279.6235031792729</v>
      </c>
    </row>
    <row>
      <c>
        <v>2615866</v>
      </c>
      <c>
        <v>1</v>
      </c>
      <c>
        <is>
          <t>İZMİR</t>
        </is>
      </c>
      <c>
        <v>BALÇOVA</v>
      </c>
      <c>
        <is>
          <t>OG Fideri</t>
        </is>
      </c>
      <c>
        <v>K-3964 GEÇİT 35-07-K03964_K-458 K08_49842475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21.07.2023 00:46:27</t>
        </is>
      </c>
      <c>
        <is>
          <t>21.07.2023 03:51:35</t>
        </is>
      </c>
      <c>
        <v>3.085555555</v>
      </c>
      <c>
        <v>0</v>
      </c>
      <c>
        <v>3586</v>
      </c>
      <c>
        <v>0</v>
      </c>
      <c>
        <v>1</v>
      </c>
      <c>
        <v>1</v>
      </c>
      <c>
        <v>615</v>
      </c>
      <c>
        <v>0</v>
      </c>
      <c>
        <v>1</v>
      </c>
      <c>
        <v>0</v>
      </c>
      <c>
        <v>2615.860807578731</v>
      </c>
      <c>
        <v>0</v>
      </c>
      <c>
        <v>1.0665466617239328</v>
      </c>
      <c>
        <v>152.11479708676433</v>
      </c>
      <c>
        <v>1502.7755093730286</v>
      </c>
      <c>
        <v>0</v>
      </c>
      <c>
        <v>13.460478214076346</v>
      </c>
      <c>
        <v>4285.278138914324</v>
      </c>
    </row>
    <row>
      <c>
        <v>2617160</v>
      </c>
      <c>
        <v>1</v>
      </c>
      <c>
        <is>
          <t>İZMİR</t>
        </is>
      </c>
      <c>
        <v>BUCA</v>
      </c>
      <c>
        <is>
          <t>AG Fideri</t>
        </is>
      </c>
      <c>
        <v>K-2752 35-03-K02752_F_56363952_56363952</v>
      </c>
      <c>
        <v>AG Tel Kopuğu</v>
      </c>
      <c>
        <v>Dağıtım-AG</v>
      </c>
      <c>
        <v>Uzun</v>
      </c>
      <c>
        <v>Şebeke işletmecisi</v>
      </c>
      <c>
        <v>Bildirimsiz</v>
      </c>
      <c>
        <is>
          <t>21.07.2023 22:43:23</t>
        </is>
      </c>
      <c>
        <is>
          <t>22.07.2023 03:41:39</t>
        </is>
      </c>
      <c>
        <v>4.971111111</v>
      </c>
      <c>
        <v>0</v>
      </c>
      <c>
        <v>307</v>
      </c>
      <c>
        <v>0</v>
      </c>
      <c>
        <v>0</v>
      </c>
      <c>
        <v>0</v>
      </c>
      <c>
        <v>6</v>
      </c>
      <c>
        <v>0</v>
      </c>
      <c>
        <v>0</v>
      </c>
      <c>
        <v>0</v>
      </c>
      <c>
        <v>289.27558277978443</v>
      </c>
      <c>
        <v>0</v>
      </c>
      <c>
        <v>0</v>
      </c>
      <c>
        <v>0</v>
      </c>
      <c>
        <v>8.515112490282027</v>
      </c>
      <c>
        <v>0</v>
      </c>
      <c>
        <v>0</v>
      </c>
      <c>
        <v>297.79069527006646</v>
      </c>
    </row>
    <row>
      <c>
        <v>2616556</v>
      </c>
      <c>
        <v>1</v>
      </c>
      <c>
        <is>
          <t>İZMİR</t>
        </is>
      </c>
      <c>
        <v>SEFERİHİSAR</v>
      </c>
      <c>
        <is>
          <t>Kullanıcı Bağlantı Hattı</t>
        </is>
      </c>
      <c>
        <v>PAYAMLI M-7 35-25-M00179_945348483_945348483</v>
      </c>
      <c>
        <v>AG Branşman Yeraltı Kablo Arızası</v>
      </c>
      <c>
        <v>Dağıtım-AG</v>
      </c>
      <c>
        <v>Uzun</v>
      </c>
      <c>
        <v>Şebeke işletmecisi</v>
      </c>
      <c>
        <v>Bildirimsiz</v>
      </c>
      <c>
        <is>
          <t>21.07.2023 14:58:34</t>
        </is>
      </c>
      <c>
        <is>
          <t>21.07.2023 21:58:36</t>
        </is>
      </c>
      <c>
        <v>7.000555555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</row>
    <row>
      <c>
        <v>2616954</v>
      </c>
      <c>
        <v>1</v>
      </c>
      <c>
        <is>
          <t>İZMİR</t>
        </is>
      </c>
      <c>
        <v>KEMALPAŞA</v>
      </c>
      <c>
        <is>
          <t>Kullanıcı Bağlantı Hattı</t>
        </is>
      </c>
      <c>
        <v>YUKARIKIZILCA ÇAMLIK TR 35-27-L00389_95000466735_95000466735</v>
      </c>
      <c>
        <v>AG Branşman Yeraltı Kablo Arızası</v>
      </c>
      <c>
        <v>Dağıtım-AG</v>
      </c>
      <c>
        <v>Uzun</v>
      </c>
      <c>
        <v>Şebeke işletmecisi</v>
      </c>
      <c>
        <v>Bildirimsiz</v>
      </c>
      <c>
        <is>
          <t>21.07.2023 20:11:04</t>
        </is>
      </c>
      <c>
        <is>
          <t>21.07.2023 22:09:42</t>
        </is>
      </c>
      <c>
        <v>1.977222222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0.4913772055311111</v>
      </c>
      <c>
        <v>0</v>
      </c>
      <c>
        <v>0</v>
      </c>
      <c>
        <v>0</v>
      </c>
      <c>
        <v>0</v>
      </c>
      <c>
        <v>0</v>
      </c>
      <c>
        <v>0</v>
      </c>
      <c>
        <v>0.4913772055311111</v>
      </c>
    </row>
    <row>
      <c>
        <v>2616805</v>
      </c>
      <c>
        <v>1</v>
      </c>
      <c>
        <is>
          <t>İZMİR</t>
        </is>
      </c>
      <c>
        <v>SELÇUK</v>
      </c>
      <c>
        <is>
          <t>AG Fideri</t>
        </is>
      </c>
      <c>
        <v>AHMET  OLGUN VE ARK. T-SULAMA GRB. 35-13-L00127_A_90998253_90998253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21.07.2023 17:56:13</t>
        </is>
      </c>
      <c>
        <is>
          <t>21.07.2023 19:41:27</t>
        </is>
      </c>
      <c>
        <v>1.753888888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6.538386326977517</v>
      </c>
      <c>
        <v>0</v>
      </c>
      <c>
        <v>0</v>
      </c>
      <c>
        <v>0</v>
      </c>
      <c>
        <v>0</v>
      </c>
      <c>
        <v>6.538386326977517</v>
      </c>
    </row>
    <row>
      <c>
        <v>2616513</v>
      </c>
      <c>
        <v>1</v>
      </c>
      <c>
        <is>
          <t>İZMİR</t>
        </is>
      </c>
      <c>
        <v>BERGAMA</v>
      </c>
      <c>
        <is>
          <t>Dağıtım Transformatörü</t>
        </is>
      </c>
      <c>
        <v>BOZYERLER TR-2 35-16-M00140_35-16-M00140_2362220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21.07.2023 14:26:53</t>
        </is>
      </c>
      <c>
        <is>
          <t>21.07.2023 15:47:46</t>
        </is>
      </c>
      <c>
        <v>1.348055555</v>
      </c>
      <c>
        <v>0</v>
      </c>
      <c>
        <v>77</v>
      </c>
      <c>
        <v>0</v>
      </c>
      <c>
        <v>12</v>
      </c>
      <c>
        <v>0</v>
      </c>
      <c>
        <v>8</v>
      </c>
      <c>
        <v>0</v>
      </c>
      <c>
        <v>0</v>
      </c>
      <c>
        <v>0</v>
      </c>
      <c>
        <v>30.576246953601814</v>
      </c>
      <c>
        <v>0</v>
      </c>
      <c>
        <v>4.9357162972890185</v>
      </c>
      <c>
        <v>0</v>
      </c>
      <c>
        <v>6.414767717976119</v>
      </c>
      <c>
        <v>0</v>
      </c>
      <c>
        <v>0</v>
      </c>
      <c>
        <v>41.92673096886695</v>
      </c>
    </row>
    <row>
      <c>
        <v>2617054</v>
      </c>
      <c>
        <v>1</v>
      </c>
      <c>
        <is>
          <t>İZMİR</t>
        </is>
      </c>
      <c>
        <v>KINIK</v>
      </c>
      <c>
        <is>
          <t>Kullanıcı Bağlantı Hattı</t>
        </is>
      </c>
      <c>
        <v>VEYSEL SAPMAZ VE ARK. 35-24-M00043_955232994_955232994</v>
      </c>
      <c>
        <v>AG Box / Sdk Abone Çıkış Sigorta Atığı</v>
      </c>
      <c>
        <v>Dağıtım-AG</v>
      </c>
      <c>
        <v>Uzun</v>
      </c>
      <c>
        <v>Şebeke işletmecisi</v>
      </c>
      <c>
        <v>Bildirimsiz</v>
      </c>
      <c>
        <is>
          <t>21.07.2023 21:38:46</t>
        </is>
      </c>
      <c>
        <is>
          <t>21.07.2023 22:25:36</t>
        </is>
      </c>
      <c>
        <v>0.780555555</v>
      </c>
      <c>
        <v>0</v>
      </c>
      <c>
        <v>1</v>
      </c>
      <c>
        <v>0</v>
      </c>
      <c>
        <v>14</v>
      </c>
      <c>
        <v>0</v>
      </c>
      <c>
        <v>7</v>
      </c>
      <c>
        <v>0</v>
      </c>
      <c>
        <v>0</v>
      </c>
      <c>
        <v>0</v>
      </c>
      <c>
        <v>0.08035962029746734</v>
      </c>
      <c>
        <v>0</v>
      </c>
      <c>
        <v>69.15243142641175</v>
      </c>
      <c>
        <v>0</v>
      </c>
      <c>
        <v>17.79451267837114</v>
      </c>
      <c>
        <v>0</v>
      </c>
      <c>
        <v>0</v>
      </c>
      <c>
        <v>87.02730372508037</v>
      </c>
    </row>
    <row>
      <c>
        <v>2617816</v>
      </c>
      <c>
        <v>1</v>
      </c>
      <c>
        <is>
          <t>İZMİR</t>
        </is>
      </c>
      <c>
        <v>FOÇA</v>
      </c>
      <c>
        <is>
          <t>AG Fideri</t>
        </is>
      </c>
      <c>
        <v>YENİ FOÇA TR-27 35-23-M00027_42096187_56365772_56365772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22.07.2023 14:13:27</t>
        </is>
      </c>
      <c>
        <is>
          <t>22.07.2023 14:55:07</t>
        </is>
      </c>
      <c>
        <v>0.694444444</v>
      </c>
      <c>
        <v>0</v>
      </c>
      <c>
        <v>67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11.993547397084447</v>
      </c>
      <c>
        <v>0</v>
      </c>
      <c>
        <v>0</v>
      </c>
      <c>
        <v>0</v>
      </c>
      <c>
        <v>2.8440770826092363</v>
      </c>
      <c>
        <v>0</v>
      </c>
      <c>
        <v>0</v>
      </c>
      <c>
        <v>14.837624479693684</v>
      </c>
    </row>
    <row>
      <c>
        <v>2618148</v>
      </c>
      <c>
        <v>1</v>
      </c>
      <c>
        <is>
          <t>İZMİR</t>
        </is>
      </c>
      <c>
        <v>URLA</v>
      </c>
      <c>
        <is>
          <t>DM</t>
        </is>
      </c>
      <c>
        <v>ÖZBEK DM (TR-315) 35-19-M00044_AKKUM M06_72140344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22.07.2023 18:50:49</t>
        </is>
      </c>
      <c>
        <is>
          <t>22.07.2023 19:32:37</t>
        </is>
      </c>
      <c>
        <v>0.696666666</v>
      </c>
      <c>
        <v>2</v>
      </c>
      <c>
        <v>992</v>
      </c>
      <c>
        <v>1</v>
      </c>
      <c>
        <v>32</v>
      </c>
      <c>
        <v>5</v>
      </c>
      <c>
        <v>75</v>
      </c>
      <c>
        <v>0</v>
      </c>
      <c>
        <v>0</v>
      </c>
      <c>
        <v>35.70137171046219</v>
      </c>
      <c>
        <v>176.6133215136969</v>
      </c>
      <c>
        <v>0.09130190305771617</v>
      </c>
      <c>
        <v>7.742030237082196</v>
      </c>
      <c>
        <v>6.7062079439503055</v>
      </c>
      <c>
        <v>80.92040696677579</v>
      </c>
      <c>
        <v>0</v>
      </c>
      <c>
        <v>0</v>
      </c>
      <c>
        <v>307.7746402750251</v>
      </c>
    </row>
    <row>
      <c>
        <v>2617601</v>
      </c>
      <c>
        <v>1</v>
      </c>
      <c>
        <is>
          <t>İZMİR</t>
        </is>
      </c>
      <c>
        <v>KARABAĞLAR</v>
      </c>
      <c>
        <is>
          <t>Saha Dağıtım Kutusu (SDK)</t>
        </is>
      </c>
      <c>
        <v>M-2573 35-01-M02573_B B7_5898836</v>
      </c>
      <c>
        <v>AG Box / Sdk Giriş Sigorta Atığı</v>
      </c>
      <c>
        <v>Dağıtım-AG</v>
      </c>
      <c>
        <v>Uzun</v>
      </c>
      <c>
        <v>Şebeke işletmecisi</v>
      </c>
      <c>
        <v>Bildirimsiz</v>
      </c>
      <c>
        <is>
          <t>22.07.2023 10:33:29</t>
        </is>
      </c>
      <c>
        <is>
          <t>22.07.2023 13:04:15</t>
        </is>
      </c>
      <c>
        <v>2.512777777</v>
      </c>
      <c>
        <v>0</v>
      </c>
      <c>
        <v>10</v>
      </c>
      <c>
        <v>0</v>
      </c>
      <c>
        <v>0</v>
      </c>
      <c>
        <v>0</v>
      </c>
      <c>
        <v>16</v>
      </c>
      <c>
        <v>0</v>
      </c>
      <c>
        <v>0</v>
      </c>
      <c>
        <v>0</v>
      </c>
      <c>
        <v>3.2751034780111334</v>
      </c>
      <c>
        <v>0</v>
      </c>
      <c>
        <v>0</v>
      </c>
      <c>
        <v>0</v>
      </c>
      <c>
        <v>56.729401932140355</v>
      </c>
      <c>
        <v>0</v>
      </c>
      <c>
        <v>0</v>
      </c>
      <c>
        <v>60.00450541015149</v>
      </c>
    </row>
    <row>
      <c>
        <v>2617315</v>
      </c>
      <c>
        <v>1</v>
      </c>
      <c>
        <is>
          <t>MANİSA</t>
        </is>
      </c>
      <c>
        <v>SALİHLİ</v>
      </c>
      <c>
        <is>
          <t>Kullanıcı Bağlantı Hattı</t>
        </is>
      </c>
      <c>
        <v>TR-164 45-78-L00164_953253764_953253764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22.07.2023 01:30:16</t>
        </is>
      </c>
      <c>
        <is>
          <t>22.07.2023 03:18:37</t>
        </is>
      </c>
      <c>
        <v>1.805833333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0.37138767019666663</v>
      </c>
      <c>
        <v>0</v>
      </c>
      <c>
        <v>0</v>
      </c>
      <c>
        <v>0</v>
      </c>
      <c>
        <v>0</v>
      </c>
      <c>
        <v>0</v>
      </c>
      <c>
        <v>0</v>
      </c>
      <c>
        <v>0.37138767019666663</v>
      </c>
    </row>
    <row>
      <c>
        <v>2617979</v>
      </c>
      <c>
        <v>1</v>
      </c>
      <c>
        <is>
          <t>İZMİR</t>
        </is>
      </c>
      <c>
        <v>KONAK</v>
      </c>
      <c>
        <is>
          <t>Saha Dağıtım Kutusu (SDK)</t>
        </is>
      </c>
      <c>
        <v>M-2674 35-01-M02674_L L1_5868446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22.07.2023 16:26:57</t>
        </is>
      </c>
      <c>
        <is>
          <t>22.07.2023 17:06:34</t>
        </is>
      </c>
      <c>
        <v>0.660277777</v>
      </c>
      <c>
        <v>0</v>
      </c>
      <c>
        <v>0</v>
      </c>
      <c>
        <v>0</v>
      </c>
      <c>
        <v>0</v>
      </c>
      <c>
        <v>0</v>
      </c>
      <c>
        <v>52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36.556995479995216</v>
      </c>
      <c>
        <v>0</v>
      </c>
      <c>
        <v>0</v>
      </c>
      <c>
        <v>36.556995479995216</v>
      </c>
    </row>
    <row>
      <c>
        <v>2618074</v>
      </c>
      <c>
        <v>2</v>
      </c>
      <c>
        <is>
          <t>İZMİR</t>
        </is>
      </c>
      <c>
        <v>MENDERES</v>
      </c>
      <c>
        <is>
          <t>Dağıtım Transformatörü</t>
        </is>
      </c>
      <c>
        <v>TEKELİ TR-3 35-22-M00233_35-22-M00233_2358987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22.07.2023 20:10:09</t>
        </is>
      </c>
      <c>
        <is>
          <t>22.07.2023 20:15:22</t>
        </is>
      </c>
      <c>
        <v>0.086944444</v>
      </c>
      <c>
        <v>0</v>
      </c>
      <c>
        <v>188</v>
      </c>
      <c>
        <v>0</v>
      </c>
      <c>
        <v>4</v>
      </c>
      <c>
        <v>0</v>
      </c>
      <c>
        <v>66</v>
      </c>
      <c>
        <v>0</v>
      </c>
      <c>
        <v>0</v>
      </c>
      <c>
        <v>0</v>
      </c>
      <c>
        <v>4.37823108207678</v>
      </c>
      <c>
        <v>0</v>
      </c>
      <c>
        <v>0.06492673379182232</v>
      </c>
      <c>
        <v>0</v>
      </c>
      <c>
        <v>5.557323057159186</v>
      </c>
      <c>
        <v>0</v>
      </c>
      <c>
        <v>0</v>
      </c>
      <c>
        <v>10.000480873027788</v>
      </c>
    </row>
    <row>
      <c>
        <v>2618125</v>
      </c>
      <c>
        <v>1</v>
      </c>
      <c>
        <is>
          <t>MANİSA</t>
        </is>
      </c>
      <c>
        <v>KULA</v>
      </c>
      <c>
        <is>
          <t>OG Fideri</t>
        </is>
      </c>
      <c>
        <v>BAŞIBÜYÜK KÖK 45-77-L00158_HatBaşıAyırıcı_84887946 L03_84887946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22.07.2023 18:25:41</t>
        </is>
      </c>
      <c>
        <is>
          <t>22.07.2023 19:42:13</t>
        </is>
      </c>
      <c>
        <v>1.275555555</v>
      </c>
      <c>
        <v>0</v>
      </c>
      <c>
        <v>9</v>
      </c>
      <c>
        <v>0</v>
      </c>
      <c>
        <v>9</v>
      </c>
      <c>
        <v>0</v>
      </c>
      <c>
        <v>0</v>
      </c>
      <c>
        <v>0</v>
      </c>
      <c>
        <v>0</v>
      </c>
      <c>
        <v>0</v>
      </c>
      <c>
        <v>0.6745543968457255</v>
      </c>
      <c>
        <v>0</v>
      </c>
      <c>
        <v>19.579888167548017</v>
      </c>
      <c>
        <v>0</v>
      </c>
      <c>
        <v>0</v>
      </c>
      <c>
        <v>0</v>
      </c>
      <c>
        <v>0</v>
      </c>
      <c>
        <v>20.25444256439374</v>
      </c>
    </row>
    <row>
      <c>
        <v>2617461</v>
      </c>
      <c>
        <v>1</v>
      </c>
      <c>
        <is>
          <t>İZMİR</t>
        </is>
      </c>
      <c>
        <v>KARABURUN</v>
      </c>
      <c>
        <is>
          <t>AG Fideri</t>
        </is>
      </c>
      <c>
        <v>ARDIÇ MAHALLESİ TR-17 35-21-L00128_C_56373618_56373618</v>
      </c>
      <c>
        <v>AG Pano Faz Sigorta Atığı</v>
      </c>
      <c>
        <v>Dağıtım-AG</v>
      </c>
      <c>
        <v>Uzun</v>
      </c>
      <c>
        <v>Şebeke işletmecisi</v>
      </c>
      <c>
        <v>Bildirimsiz</v>
      </c>
      <c>
        <is>
          <t>22.07.2023 08:18:48</t>
        </is>
      </c>
      <c>
        <is>
          <t>22.07.2023 10:40:41</t>
        </is>
      </c>
      <c>
        <v>2.364722222</v>
      </c>
      <c>
        <v>0</v>
      </c>
      <c>
        <v>21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7.565376274542945</v>
      </c>
      <c>
        <v>0</v>
      </c>
      <c>
        <v>0</v>
      </c>
      <c>
        <v>0</v>
      </c>
      <c>
        <v>0</v>
      </c>
      <c>
        <v>0</v>
      </c>
      <c>
        <v>0</v>
      </c>
      <c>
        <v>7.565376274542945</v>
      </c>
    </row>
    <row>
      <c>
        <v>2617953</v>
      </c>
      <c>
        <v>2</v>
      </c>
      <c>
        <is>
          <t>İZMİR</t>
        </is>
      </c>
      <c>
        <v>BORNOVA</v>
      </c>
      <c>
        <is>
          <t>Dağıtım Transformatörü</t>
        </is>
      </c>
      <c>
        <v>K-3332 35-02-K03332_35-02-K03332_2348624</v>
      </c>
      <c>
        <v>AG Yük Ayırıcı Arızası</v>
      </c>
      <c>
        <v>Dağıtım-AG</v>
      </c>
      <c>
        <v>Uzun</v>
      </c>
      <c>
        <v>Şebeke işletmecisi</v>
      </c>
      <c>
        <v>Bildirimsiz</v>
      </c>
      <c>
        <is>
          <t>22.07.2023 16:56:23</t>
        </is>
      </c>
      <c>
        <is>
          <t>22.07.2023 18:27:47</t>
        </is>
      </c>
      <c>
        <v>1.523333333</v>
      </c>
      <c>
        <v>0</v>
      </c>
      <c>
        <v>336</v>
      </c>
      <c>
        <v>0</v>
      </c>
      <c>
        <v>0</v>
      </c>
      <c>
        <v>0</v>
      </c>
      <c>
        <v>22</v>
      </c>
      <c>
        <v>0</v>
      </c>
      <c>
        <v>0</v>
      </c>
      <c>
        <v>0</v>
      </c>
      <c>
        <v>113.0922802337772</v>
      </c>
      <c>
        <v>0</v>
      </c>
      <c>
        <v>0</v>
      </c>
      <c>
        <v>0</v>
      </c>
      <c>
        <v>29.79596070886248</v>
      </c>
      <c>
        <v>0</v>
      </c>
      <c>
        <v>0</v>
      </c>
      <c>
        <v>142.8882409426397</v>
      </c>
    </row>
    <row>
      <c>
        <v>2617478</v>
      </c>
      <c>
        <v>1</v>
      </c>
      <c>
        <is>
          <t>İZMİR</t>
        </is>
      </c>
      <c>
        <v>ÇEŞME</v>
      </c>
      <c>
        <is>
          <t>AG Fideri</t>
        </is>
      </c>
      <c>
        <v>L-476 MAMURBABA YENİ KABİN 35-18-L00476_6658467_56362649_56362649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22.07.2023 08:29:20</t>
        </is>
      </c>
      <c>
        <is>
          <t>22.07.2023 12:31:15</t>
        </is>
      </c>
      <c>
        <v>4.031944444</v>
      </c>
      <c>
        <v>0</v>
      </c>
      <c>
        <v>20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114.58452986974126</v>
      </c>
      <c>
        <v>0</v>
      </c>
      <c>
        <v>0</v>
      </c>
      <c>
        <v>0</v>
      </c>
      <c>
        <v>0</v>
      </c>
      <c>
        <v>0</v>
      </c>
      <c>
        <v>0</v>
      </c>
      <c>
        <v>114.58452986974126</v>
      </c>
    </row>
    <row>
      <c>
        <v>2618030</v>
      </c>
      <c>
        <v>2</v>
      </c>
      <c>
        <is>
          <t>İZMİR</t>
        </is>
      </c>
      <c>
        <v>URLA</v>
      </c>
      <c>
        <is>
          <t>Dağıtım Transformatörü</t>
        </is>
      </c>
      <c>
        <v>TR-52 35-19-L00052_35-19-L00052_2348981</v>
      </c>
      <c>
        <v>AG Tel Kopuğu</v>
      </c>
      <c>
        <v>Dağıtım-AG</v>
      </c>
      <c>
        <v>Uzun</v>
      </c>
      <c>
        <v>Şebeke işletmecisi</v>
      </c>
      <c>
        <v>Bildirimsiz</v>
      </c>
      <c>
        <is>
          <t>22.07.2023 17:40:57</t>
        </is>
      </c>
      <c>
        <is>
          <t>22.07.2023 18:19:42</t>
        </is>
      </c>
      <c>
        <v>0.645833333</v>
      </c>
      <c>
        <v>0</v>
      </c>
      <c>
        <v>50</v>
      </c>
      <c>
        <v>0</v>
      </c>
      <c>
        <v>30</v>
      </c>
      <c>
        <v>0</v>
      </c>
      <c>
        <v>11</v>
      </c>
      <c>
        <v>0</v>
      </c>
      <c>
        <v>0</v>
      </c>
      <c>
        <v>0</v>
      </c>
      <c>
        <v>9.210211567227214</v>
      </c>
      <c>
        <v>0</v>
      </c>
      <c>
        <v>15.636895519262621</v>
      </c>
      <c>
        <v>0</v>
      </c>
      <c>
        <v>18.87389757060449</v>
      </c>
      <c>
        <v>0</v>
      </c>
      <c>
        <v>0</v>
      </c>
      <c>
        <v>43.721004657094326</v>
      </c>
    </row>
    <row>
      <c>
        <v>2617524</v>
      </c>
      <c>
        <v>1</v>
      </c>
      <c>
        <is>
          <t>İZMİR</t>
        </is>
      </c>
      <c>
        <v>MENEMEN</v>
      </c>
      <c>
        <is>
          <t>AG Fideri</t>
        </is>
      </c>
      <c>
        <v>ASARLIK TR-4 35-28-M00179_A_91325985_91325985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22.07.2023 09:36:12</t>
        </is>
      </c>
      <c>
        <is>
          <t>22.07.2023 11:12:05</t>
        </is>
      </c>
      <c>
        <v>1.598055555</v>
      </c>
      <c>
        <v>0</v>
      </c>
      <c>
        <v>51</v>
      </c>
      <c>
        <v>0</v>
      </c>
      <c>
        <v>0</v>
      </c>
      <c>
        <v>0</v>
      </c>
      <c>
        <v>25</v>
      </c>
      <c>
        <v>0</v>
      </c>
      <c>
        <v>0</v>
      </c>
      <c>
        <v>0</v>
      </c>
      <c>
        <v>23.343303661193804</v>
      </c>
      <c>
        <v>0</v>
      </c>
      <c>
        <v>0</v>
      </c>
      <c>
        <v>0</v>
      </c>
      <c>
        <v>41.298397559545435</v>
      </c>
      <c>
        <v>0</v>
      </c>
      <c>
        <v>0</v>
      </c>
      <c>
        <v>64.64170122073924</v>
      </c>
    </row>
    <row>
      <c>
        <v>2618357</v>
      </c>
      <c>
        <v>1</v>
      </c>
      <c>
        <is>
          <t>MANİSA</t>
        </is>
      </c>
      <c>
        <v>YUNUSEMRE</v>
      </c>
      <c>
        <is>
          <t>Saha Dağıtım Kutusu (SDK)</t>
        </is>
      </c>
      <c>
        <v>DM-14/3 45-71-M00387_D d1b_45081285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22.07.2023 20:58:41</t>
        </is>
      </c>
      <c>
        <is>
          <t>22.07.2023 21:27:49</t>
        </is>
      </c>
      <c>
        <v>0.485555555</v>
      </c>
      <c>
        <v>0</v>
      </c>
      <c>
        <v>64</v>
      </c>
      <c>
        <v>0</v>
      </c>
      <c>
        <v>0</v>
      </c>
      <c>
        <v>0</v>
      </c>
      <c>
        <v>16</v>
      </c>
      <c>
        <v>0</v>
      </c>
      <c>
        <v>0</v>
      </c>
      <c>
        <v>0</v>
      </c>
      <c>
        <v>7.653615193376683</v>
      </c>
      <c>
        <v>0</v>
      </c>
      <c>
        <v>0</v>
      </c>
      <c>
        <v>0</v>
      </c>
      <c>
        <v>7.126088070038105</v>
      </c>
      <c>
        <v>0</v>
      </c>
      <c>
        <v>0</v>
      </c>
      <c>
        <v>14.779703263414788</v>
      </c>
    </row>
    <row>
      <c>
        <v>2617375</v>
      </c>
      <c>
        <v>1</v>
      </c>
      <c>
        <is>
          <t>İZMİR</t>
        </is>
      </c>
      <c>
        <v>MENDERES</v>
      </c>
      <c>
        <is>
          <t>DM</t>
        </is>
      </c>
      <c>
        <v>MENDERES DM-4/TR-1 35-22-M00004_DM-4/TR-12 M14_2104463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22.07.2023 06:01:03</t>
        </is>
      </c>
      <c>
        <is>
          <t>22.07.2023 06:04:43</t>
        </is>
      </c>
      <c>
        <v>0.061111111</v>
      </c>
      <c>
        <v>0</v>
      </c>
      <c>
        <v>762</v>
      </c>
      <c>
        <v>2</v>
      </c>
      <c>
        <v>35</v>
      </c>
      <c>
        <v>13</v>
      </c>
      <c>
        <v>126</v>
      </c>
      <c>
        <v>3</v>
      </c>
      <c>
        <v>4</v>
      </c>
      <c>
        <v>0</v>
      </c>
      <c>
        <v>9.755443677475334</v>
      </c>
      <c>
        <v>0.0680391459389889</v>
      </c>
      <c>
        <v>1.9015218015255366</v>
      </c>
      <c>
        <v>2.7827811263963325</v>
      </c>
      <c>
        <v>3.943019483422151</v>
      </c>
      <c>
        <v>3.3486402840811005</v>
      </c>
      <c>
        <v>3.545083255349949</v>
      </c>
      <c>
        <v>25.344528774189392</v>
      </c>
    </row>
    <row>
      <c>
        <v>2617670</v>
      </c>
      <c>
        <v>1</v>
      </c>
      <c>
        <is>
          <t>İZMİR</t>
        </is>
      </c>
      <c>
        <v>TORBALI</v>
      </c>
      <c>
        <is>
          <t>KÖK</t>
        </is>
      </c>
      <c>
        <v>DEMİRCİ KÖK 35-26-M00779_YEŞİLKÖY ENH M01_42707191</v>
      </c>
      <c>
        <v>Plansız Kesinti / Müdahale</v>
      </c>
      <c>
        <v>Dağıtım-OG</v>
      </c>
      <c>
        <v>Uzun</v>
      </c>
      <c>
        <v>Şebeke işletmecisi</v>
      </c>
      <c>
        <v>Bildirimsiz</v>
      </c>
      <c>
        <is>
          <t>22.07.2023 12:00:44</t>
        </is>
      </c>
      <c>
        <is>
          <t>22.07.2023 12:32:29</t>
        </is>
      </c>
      <c>
        <v>0.529166666</v>
      </c>
      <c>
        <v>6</v>
      </c>
      <c>
        <v>354</v>
      </c>
      <c>
        <v>18</v>
      </c>
      <c>
        <v>46</v>
      </c>
      <c>
        <v>10</v>
      </c>
      <c>
        <v>60</v>
      </c>
      <c>
        <v>0</v>
      </c>
      <c>
        <v>0</v>
      </c>
      <c>
        <v>4.77760942298547</v>
      </c>
      <c>
        <v>46.99832804665884</v>
      </c>
      <c>
        <v>73.519157807076</v>
      </c>
      <c>
        <v>11.688008227680916</v>
      </c>
      <c>
        <v>25.654091401040954</v>
      </c>
      <c>
        <v>22.95062071014019</v>
      </c>
      <c>
        <v>0</v>
      </c>
      <c>
        <v>0</v>
      </c>
      <c>
        <v>185.58781561558234</v>
      </c>
    </row>
    <row>
      <c>
        <v>2618211</v>
      </c>
      <c>
        <v>1</v>
      </c>
      <c>
        <is>
          <t>İZMİR</t>
        </is>
      </c>
      <c>
        <v>BUCA</v>
      </c>
      <c>
        <is>
          <t>Dağıtım Transformatörü</t>
        </is>
      </c>
      <c>
        <v>M-2316 KARAAĞAÇ TR-6 35-03-M02316_35-03-M02316_2373248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22.07.2023 19:21:29</t>
        </is>
      </c>
      <c>
        <is>
          <t>22.07.2023 20:05:06</t>
        </is>
      </c>
      <c>
        <v>0.726944444</v>
      </c>
      <c>
        <v>0</v>
      </c>
      <c>
        <v>27</v>
      </c>
      <c>
        <v>0</v>
      </c>
      <c>
        <v>18</v>
      </c>
      <c>
        <v>0</v>
      </c>
      <c>
        <v>7</v>
      </c>
      <c>
        <v>0</v>
      </c>
      <c>
        <v>0</v>
      </c>
      <c>
        <v>0</v>
      </c>
      <c>
        <v>8.518058852601182</v>
      </c>
      <c>
        <v>0</v>
      </c>
      <c>
        <v>47.866098531995796</v>
      </c>
      <c>
        <v>0</v>
      </c>
      <c>
        <v>7.722318786849408</v>
      </c>
      <c>
        <v>0</v>
      </c>
      <c>
        <v>0</v>
      </c>
      <c>
        <v>64.10647617144639</v>
      </c>
    </row>
    <row>
      <c>
        <v>2617854</v>
      </c>
      <c>
        <v>2</v>
      </c>
      <c>
        <is>
          <t>İZMİR</t>
        </is>
      </c>
      <c>
        <v>ÖDEMİŞ</v>
      </c>
      <c>
        <is>
          <t>Dağıtım Transformatörü</t>
        </is>
      </c>
      <c>
        <v>TR-55 35-15-M00055_35-15-M00055_66708381</v>
      </c>
      <c>
        <v>Plansız Kesinti / Müdahale</v>
      </c>
      <c>
        <v>Dağıtım-AG</v>
      </c>
      <c>
        <v>Kısa</v>
      </c>
      <c>
        <v>Şebeke işletmecisi</v>
      </c>
      <c>
        <v>Bildirimsiz</v>
      </c>
      <c>
        <is>
          <t>22.07.2023 15:39:19</t>
        </is>
      </c>
      <c>
        <is>
          <t>22.07.2023 15:42:14</t>
        </is>
      </c>
      <c>
        <v>0.048611111</v>
      </c>
      <c>
        <v>0</v>
      </c>
      <c>
        <v>527</v>
      </c>
      <c>
        <v>0</v>
      </c>
      <c>
        <v>0</v>
      </c>
      <c>
        <v>0</v>
      </c>
      <c>
        <v>7</v>
      </c>
      <c>
        <v>0</v>
      </c>
      <c>
        <v>0</v>
      </c>
      <c>
        <v>0</v>
      </c>
      <c>
        <v>5.353420678330135</v>
      </c>
      <c>
        <v>0</v>
      </c>
      <c>
        <v>0</v>
      </c>
      <c>
        <v>0</v>
      </c>
      <c>
        <v>0.7160569337611374</v>
      </c>
      <c>
        <v>0</v>
      </c>
      <c>
        <v>0</v>
      </c>
      <c>
        <v>6.069477612091273</v>
      </c>
    </row>
    <row>
      <c>
        <v>2617733</v>
      </c>
      <c>
        <v>1</v>
      </c>
      <c>
        <is>
          <t>İZMİR</t>
        </is>
      </c>
      <c>
        <v>GÜZELBAHÇE</v>
      </c>
      <c>
        <is>
          <t>Saha Dağıtım Kutusu (SDK)</t>
        </is>
      </c>
      <c>
        <v>K-3027 35-10-K03027_A 3027a5_5785174</v>
      </c>
      <c>
        <v>AG Yeraltı Kablo Arızası</v>
      </c>
      <c>
        <v>Dağıtım-AG</v>
      </c>
      <c>
        <v>Uzun</v>
      </c>
      <c>
        <v>Şebeke işletmecisi</v>
      </c>
      <c>
        <v>Bildirimsiz</v>
      </c>
      <c>
        <is>
          <t>22.07.2023 13:00:51</t>
        </is>
      </c>
      <c>
        <is>
          <t>22.07.2023 18:42:53</t>
        </is>
      </c>
      <c>
        <v>5.700555555</v>
      </c>
      <c>
        <v>0</v>
      </c>
      <c>
        <v>21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22.513654329990786</v>
      </c>
      <c>
        <v>0</v>
      </c>
      <c>
        <v>0</v>
      </c>
      <c>
        <v>0</v>
      </c>
      <c>
        <v>36.516575603967595</v>
      </c>
      <c>
        <v>0</v>
      </c>
      <c>
        <v>0</v>
      </c>
      <c>
        <v>59.03022993395838</v>
      </c>
    </row>
    <row>
      <c>
        <v>2617710</v>
      </c>
      <c>
        <v>1</v>
      </c>
      <c>
        <is>
          <t>MANİSA</t>
        </is>
      </c>
      <c>
        <v>SARUHANLI</v>
      </c>
      <c>
        <is>
          <t>Dağıtım Transformatörü</t>
        </is>
      </c>
      <c>
        <v>TR-58 TARIMSAL SULAMA 45-80-M01058_45-80-M01058_2376983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22.07.2023 12:36:47</t>
        </is>
      </c>
      <c>
        <is>
          <t>22.07.2023 15:41:59</t>
        </is>
      </c>
      <c>
        <v>3.086666666</v>
      </c>
      <c>
        <v>0</v>
      </c>
      <c>
        <v>0</v>
      </c>
      <c>
        <v>0</v>
      </c>
      <c>
        <v>5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126.04278748404468</v>
      </c>
      <c>
        <v>0</v>
      </c>
      <c>
        <v>18.566348644433795</v>
      </c>
      <c>
        <v>0</v>
      </c>
      <c>
        <v>0</v>
      </c>
      <c>
        <v>144.60913612847847</v>
      </c>
    </row>
    <row>
      <c>
        <v>2618374</v>
      </c>
      <c>
        <v>1</v>
      </c>
      <c>
        <is>
          <t>İZMİR</t>
        </is>
      </c>
      <c>
        <v>ÇEŞME</v>
      </c>
      <c>
        <is>
          <t>Dağıtım Transformatörü</t>
        </is>
      </c>
      <c>
        <v>L-329 35-18-L00329_35-18-L00329_76914424</v>
      </c>
      <c>
        <v>AG Kademe Ayarı</v>
      </c>
      <c>
        <v>Dağıtım-AG</v>
      </c>
      <c>
        <v>Uzun</v>
      </c>
      <c>
        <v>Şebeke işletmecisi</v>
      </c>
      <c>
        <v>Bildirimsiz</v>
      </c>
      <c>
        <is>
          <t>22.07.2023 21:18:41</t>
        </is>
      </c>
      <c>
        <is>
          <t>22.07.2023 21:58:26</t>
        </is>
      </c>
      <c>
        <v>0.6625</v>
      </c>
      <c>
        <v>0</v>
      </c>
      <c>
        <v>226</v>
      </c>
      <c>
        <v>0</v>
      </c>
      <c>
        <v>0</v>
      </c>
      <c>
        <v>0</v>
      </c>
      <c>
        <v>11</v>
      </c>
      <c>
        <v>0</v>
      </c>
      <c>
        <v>0</v>
      </c>
      <c>
        <v>0</v>
      </c>
      <c>
        <v>61.18373496000188</v>
      </c>
      <c>
        <v>0</v>
      </c>
      <c>
        <v>0</v>
      </c>
      <c>
        <v>0</v>
      </c>
      <c>
        <v>12.818032781135942</v>
      </c>
      <c>
        <v>0</v>
      </c>
      <c>
        <v>0</v>
      </c>
      <c>
        <v>74.00176774113783</v>
      </c>
    </row>
    <row>
      <c>
        <v>2618019</v>
      </c>
      <c>
        <v>1</v>
      </c>
      <c>
        <is>
          <t>MANİSA</t>
        </is>
      </c>
      <c>
        <v>SALİHLİ</v>
      </c>
      <c>
        <is>
          <t>OG Fideri</t>
        </is>
      </c>
      <c>
        <v>DEMİRKÖPRÜ TM 45-78-A00005_HatBaşıAyırıcı_53139700 M05_53139700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22.07.2023 17:14:24</t>
        </is>
      </c>
      <c>
        <is>
          <t>22.07.2023 19:29:09</t>
        </is>
      </c>
      <c>
        <v>2.245833333</v>
      </c>
      <c>
        <v>0</v>
      </c>
      <c>
        <v>6</v>
      </c>
      <c>
        <v>11</v>
      </c>
      <c>
        <v>1</v>
      </c>
      <c>
        <v>1</v>
      </c>
      <c>
        <v>1</v>
      </c>
      <c>
        <v>0</v>
      </c>
      <c>
        <v>0</v>
      </c>
      <c>
        <v>0</v>
      </c>
      <c>
        <v>2.7160109368561147</v>
      </c>
      <c>
        <v>77.1365143923779</v>
      </c>
      <c>
        <v>6.96015915192</v>
      </c>
      <c>
        <v>3.560716060638333</v>
      </c>
      <c>
        <v>0.25348357685352</v>
      </c>
      <c>
        <v>0</v>
      </c>
      <c>
        <v>0</v>
      </c>
      <c>
        <v>90.62688411864586</v>
      </c>
    </row>
    <row>
      <c>
        <v>2617104</v>
      </c>
      <c>
        <v>2</v>
      </c>
      <c>
        <is>
          <t>İZMİR</t>
        </is>
      </c>
      <c>
        <v>ÖDEMİŞ</v>
      </c>
      <c>
        <is>
          <t>Dağıtım Transformatörü</t>
        </is>
      </c>
      <c>
        <v>ÇOBANLAR SUBATAN TR-2 35-15-L00357_35-15-L00357_96075511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22.07.2023 03:29:49</t>
        </is>
      </c>
      <c>
        <is>
          <t>22.07.2023 04:32:39</t>
        </is>
      </c>
      <c>
        <v>1.047222222</v>
      </c>
      <c>
        <v>0</v>
      </c>
      <c>
        <v>27</v>
      </c>
      <c>
        <v>0</v>
      </c>
      <c>
        <v>20</v>
      </c>
      <c>
        <v>0</v>
      </c>
      <c>
        <v>17</v>
      </c>
      <c>
        <v>0</v>
      </c>
      <c>
        <v>0</v>
      </c>
      <c>
        <v>0</v>
      </c>
      <c>
        <v>8.991903512932318</v>
      </c>
      <c>
        <v>0</v>
      </c>
      <c>
        <v>31.174999636456686</v>
      </c>
      <c>
        <v>0</v>
      </c>
      <c>
        <v>12.904198600685653</v>
      </c>
      <c>
        <v>0</v>
      </c>
      <c>
        <v>0</v>
      </c>
      <c>
        <v>53.071101750074654</v>
      </c>
    </row>
    <row>
      <c>
        <v>2617541</v>
      </c>
      <c>
        <v>1</v>
      </c>
      <c>
        <is>
          <t>İZMİR</t>
        </is>
      </c>
      <c>
        <v>FOÇA</v>
      </c>
      <c>
        <is>
          <t>AG Fideri</t>
        </is>
      </c>
      <c>
        <v>YENİ FOÇA TR-27 35-23-M00027_42096187_56365772_56365772</v>
      </c>
      <c>
        <v>AG Tel Kopuğu</v>
      </c>
      <c>
        <v>Dağıtım-AG</v>
      </c>
      <c>
        <v>Uzun</v>
      </c>
      <c>
        <v>Şebeke işletmecisi</v>
      </c>
      <c>
        <v>Bildirimsiz</v>
      </c>
      <c>
        <is>
          <t>22.07.2023 09:42:39</t>
        </is>
      </c>
      <c>
        <is>
          <t>22.07.2023 13:27:29</t>
        </is>
      </c>
      <c>
        <v>3.747222222</v>
      </c>
      <c>
        <v>0</v>
      </c>
      <c>
        <v>67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61.260123175714185</v>
      </c>
      <c>
        <v>0</v>
      </c>
      <c>
        <v>0</v>
      </c>
      <c>
        <v>0</v>
      </c>
      <c>
        <v>14.709463252933887</v>
      </c>
      <c>
        <v>0</v>
      </c>
      <c>
        <v>0</v>
      </c>
      <c>
        <v>75.96958642864807</v>
      </c>
    </row>
    <row>
      <c>
        <v>2618153</v>
      </c>
      <c>
        <v>2</v>
      </c>
      <c>
        <is>
          <t>İZMİR</t>
        </is>
      </c>
      <c>
        <v>MENEMEN</v>
      </c>
      <c>
        <is>
          <t>Dağıtım Transformatörü</t>
        </is>
      </c>
      <c>
        <v>EMİRALEM TR-7 35-28-M00225_35-28-M00225_2374099</v>
      </c>
      <c>
        <v>AG Yük Ayırıcı Arızası</v>
      </c>
      <c>
        <v>Dağıtım-AG</v>
      </c>
      <c>
        <v>Uzun</v>
      </c>
      <c>
        <v>Şebeke işletmecisi</v>
      </c>
      <c>
        <v>Bildirimsiz</v>
      </c>
      <c>
        <is>
          <t>22.07.2023 19:45:42</t>
        </is>
      </c>
      <c>
        <is>
          <t>22.07.2023 20:35:46</t>
        </is>
      </c>
      <c>
        <v>0.834444444</v>
      </c>
      <c>
        <v>0</v>
      </c>
      <c>
        <v>278</v>
      </c>
      <c>
        <v>0</v>
      </c>
      <c>
        <v>8</v>
      </c>
      <c>
        <v>0</v>
      </c>
      <c>
        <v>32</v>
      </c>
      <c>
        <v>0</v>
      </c>
      <c>
        <v>0</v>
      </c>
      <c>
        <v>0</v>
      </c>
      <c>
        <v>58.35792631760986</v>
      </c>
      <c>
        <v>0</v>
      </c>
      <c>
        <v>2.400441347926213</v>
      </c>
      <c>
        <v>0</v>
      </c>
      <c>
        <v>30.647684378176944</v>
      </c>
      <c>
        <v>0</v>
      </c>
      <c>
        <v>0</v>
      </c>
      <c>
        <v>91.40605204371302</v>
      </c>
    </row>
    <row>
      <c>
        <v>2617753</v>
      </c>
      <c>
        <v>1</v>
      </c>
      <c>
        <is>
          <t>MANİSA</t>
        </is>
      </c>
      <c>
        <v>GÖRDES</v>
      </c>
      <c>
        <is>
          <t>OG Fideri</t>
        </is>
      </c>
      <c>
        <v>FUNDACIK KÖK 45-75-M00068_HatBaşıAyırıcı_53135125 M03_53135125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22.07.2023 13:11:04</t>
        </is>
      </c>
      <c>
        <is>
          <t>22.07.2023 16:38:55</t>
        </is>
      </c>
      <c>
        <v>3.464166666</v>
      </c>
      <c>
        <v>0</v>
      </c>
      <c>
        <v>28</v>
      </c>
      <c>
        <v>3</v>
      </c>
      <c>
        <v>3</v>
      </c>
      <c>
        <v>0</v>
      </c>
      <c>
        <v>0</v>
      </c>
      <c>
        <v>0</v>
      </c>
      <c>
        <v>0</v>
      </c>
      <c>
        <v>0</v>
      </c>
      <c>
        <v>20.984505718459502</v>
      </c>
      <c>
        <v>49.444634401756076</v>
      </c>
      <c>
        <v>4.097399743133253</v>
      </c>
      <c>
        <v>0</v>
      </c>
      <c>
        <v>0</v>
      </c>
      <c>
        <v>0</v>
      </c>
      <c>
        <v>0</v>
      </c>
      <c>
        <v>74.52653986334883</v>
      </c>
    </row>
    <row>
      <c>
        <v>2617684</v>
      </c>
      <c>
        <v>1</v>
      </c>
      <c>
        <is>
          <t>MANİSA</t>
        </is>
      </c>
      <c>
        <v>ALAŞEHİR</v>
      </c>
      <c>
        <is>
          <t>Kullanıcı Bağlantı Hattı</t>
        </is>
      </c>
      <c>
        <v>BAKLACI TR-2 45-73-M00525_945679928_945679928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22.07.2023 12:10:13</t>
        </is>
      </c>
      <c>
        <is>
          <t>22.07.2023 12:58:55</t>
        </is>
      </c>
      <c>
        <v>0.811666666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0.288327940678448</v>
      </c>
      <c>
        <v>0</v>
      </c>
      <c>
        <v>0</v>
      </c>
      <c>
        <v>0</v>
      </c>
      <c>
        <v>0</v>
      </c>
      <c>
        <v>0</v>
      </c>
      <c>
        <v>0</v>
      </c>
      <c>
        <v>0.288327940678448</v>
      </c>
    </row>
    <row>
      <c>
        <v>2618274</v>
      </c>
      <c>
        <v>1</v>
      </c>
      <c>
        <is>
          <t>İZMİR</t>
        </is>
      </c>
      <c>
        <v>KONAK</v>
      </c>
      <c>
        <is>
          <t>Kullanıcı Bağlantı Hattı</t>
        </is>
      </c>
      <c>
        <v>K-442 35-01-K00442_913039990_913039990</v>
      </c>
      <c>
        <v>AG Box / Sdk Abone Çıkış Sigorta Atığı</v>
      </c>
      <c>
        <v>Dağıtım-AG</v>
      </c>
      <c>
        <v>Uzun</v>
      </c>
      <c>
        <v>Şebeke işletmecisi</v>
      </c>
      <c>
        <v>Bildirimsiz</v>
      </c>
      <c>
        <is>
          <t>22.07.2023 20:00:48</t>
        </is>
      </c>
      <c>
        <is>
          <t>22.07.2023 21:21:29</t>
        </is>
      </c>
      <c>
        <v>1.344722222</v>
      </c>
      <c>
        <v>0</v>
      </c>
      <c>
        <v>9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2.2179958254299064</v>
      </c>
      <c>
        <v>0</v>
      </c>
      <c>
        <v>0</v>
      </c>
      <c>
        <v>0</v>
      </c>
      <c>
        <v>0</v>
      </c>
      <c>
        <v>0</v>
      </c>
      <c>
        <v>0</v>
      </c>
      <c>
        <v>2.2179958254299064</v>
      </c>
    </row>
    <row>
      <c>
        <v>2617312</v>
      </c>
      <c>
        <v>1</v>
      </c>
      <c>
        <is>
          <t>İZMİR</t>
        </is>
      </c>
      <c>
        <v>KARŞIYAKA</v>
      </c>
      <c>
        <is>
          <t>Dağıtım Transformatörü</t>
        </is>
      </c>
      <c>
        <v>M-1332 35-04-M01332_35-04-M01332_2370134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22.07.2023 01:10:15</t>
        </is>
      </c>
      <c>
        <is>
          <t>22.07.2023 03:12:29</t>
        </is>
      </c>
      <c>
        <v>2.037222222</v>
      </c>
      <c>
        <v>0</v>
      </c>
      <c>
        <v>188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104.68125923197591</v>
      </c>
      <c>
        <v>0</v>
      </c>
      <c>
        <v>0</v>
      </c>
      <c>
        <v>0</v>
      </c>
      <c>
        <v>6.0389300781488435</v>
      </c>
      <c>
        <v>0</v>
      </c>
      <c>
        <v>0</v>
      </c>
      <c>
        <v>110.72018931012475</v>
      </c>
    </row>
    <row>
      <c>
        <v>2617441</v>
      </c>
      <c>
        <v>1</v>
      </c>
      <c>
        <is>
          <t>MANİSA</t>
        </is>
      </c>
      <c>
        <v>ŞEHZADELER</v>
      </c>
      <c>
        <is>
          <t>Dağıtım Transformatörü</t>
        </is>
      </c>
      <c>
        <v>ALİ BACO TR 45-71-M00994_45-71-M00994_2366508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22.07.2023 07:49:49</t>
        </is>
      </c>
      <c>
        <is>
          <t>22.07.2023 11:51:57</t>
        </is>
      </c>
      <c>
        <v>4.035555555</v>
      </c>
      <c>
        <v>0</v>
      </c>
      <c>
        <v>5</v>
      </c>
      <c>
        <v>0</v>
      </c>
      <c>
        <v>13</v>
      </c>
      <c>
        <v>0</v>
      </c>
      <c>
        <v>0</v>
      </c>
      <c>
        <v>0</v>
      </c>
      <c>
        <v>0</v>
      </c>
      <c>
        <v>0</v>
      </c>
      <c>
        <v>6.1080015362190805</v>
      </c>
      <c>
        <v>0</v>
      </c>
      <c>
        <v>35.10773121597843</v>
      </c>
      <c>
        <v>0</v>
      </c>
      <c>
        <v>0</v>
      </c>
      <c>
        <v>0</v>
      </c>
      <c>
        <v>0</v>
      </c>
      <c>
        <v>41.21573275219751</v>
      </c>
    </row>
    <row>
      <c>
        <v>2618082</v>
      </c>
      <c>
        <v>1</v>
      </c>
      <c>
        <is>
          <t>İZMİR</t>
        </is>
      </c>
      <c>
        <v>BAYRAKLI</v>
      </c>
      <c>
        <is>
          <t>AG Fideri</t>
        </is>
      </c>
      <c>
        <v>M-3476(YATIRIM REZERVE) 35-02-M03476_A_56369234_56369234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22.07.2023 17:57:18</t>
        </is>
      </c>
      <c>
        <is>
          <t>22.07.2023 19:01:36</t>
        </is>
      </c>
      <c>
        <v>1.071666666</v>
      </c>
      <c>
        <v>0</v>
      </c>
      <c>
        <v>84</v>
      </c>
      <c>
        <v>0</v>
      </c>
      <c>
        <v>0</v>
      </c>
      <c>
        <v>0</v>
      </c>
      <c>
        <v>16</v>
      </c>
      <c>
        <v>0</v>
      </c>
      <c>
        <v>0</v>
      </c>
      <c>
        <v>0</v>
      </c>
      <c>
        <v>42.51731419783252</v>
      </c>
      <c>
        <v>0</v>
      </c>
      <c>
        <v>0</v>
      </c>
      <c>
        <v>0</v>
      </c>
      <c>
        <v>15.161638874389583</v>
      </c>
      <c>
        <v>0</v>
      </c>
      <c>
        <v>0</v>
      </c>
      <c>
        <v>57.6789530722221</v>
      </c>
    </row>
    <row>
      <c>
        <v>2617896</v>
      </c>
      <c>
        <v>1</v>
      </c>
      <c>
        <is>
          <t>İZMİR</t>
        </is>
      </c>
      <c>
        <v>ÇEŞME</v>
      </c>
      <c>
        <is>
          <t>AG Fideri</t>
        </is>
      </c>
      <c>
        <v>L-430 35-18-L00430_6837302_56354603_56354603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22.07.2023 15:13:26</t>
        </is>
      </c>
      <c>
        <is>
          <t>22.07.2023 21:46:13</t>
        </is>
      </c>
      <c>
        <v>6.546388888</v>
      </c>
      <c>
        <v>0</v>
      </c>
      <c>
        <v>59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259.4588279663883</v>
      </c>
      <c>
        <v>0</v>
      </c>
      <c>
        <v>0</v>
      </c>
      <c>
        <v>0</v>
      </c>
      <c>
        <v>15.69102714432377</v>
      </c>
      <c>
        <v>0</v>
      </c>
      <c>
        <v>0</v>
      </c>
      <c>
        <v>275.14985511071205</v>
      </c>
    </row>
    <row>
      <c>
        <v>2617790</v>
      </c>
      <c>
        <v>1</v>
      </c>
      <c>
        <is>
          <t>İZMİR</t>
        </is>
      </c>
      <c>
        <v>KARŞIYAKA</v>
      </c>
      <c>
        <is>
          <t>AG Fideri</t>
        </is>
      </c>
      <c>
        <v>M-1187 35-04-M01187_B_56379792_56379792</v>
      </c>
      <c>
        <v>AG Klemens Arızası</v>
      </c>
      <c>
        <v>Dağıtım-AG</v>
      </c>
      <c>
        <v>Uzun</v>
      </c>
      <c>
        <v>Şebeke işletmecisi</v>
      </c>
      <c>
        <v>Bildirimsiz</v>
      </c>
      <c>
        <is>
          <t>22.07.2023 13:46:27</t>
        </is>
      </c>
      <c>
        <is>
          <t>22.07.2023 16:54:53</t>
        </is>
      </c>
      <c>
        <v>3.140555555</v>
      </c>
      <c>
        <v>0</v>
      </c>
      <c>
        <v>245</v>
      </c>
      <c>
        <v>0</v>
      </c>
      <c>
        <v>0</v>
      </c>
      <c>
        <v>0</v>
      </c>
      <c>
        <v>11</v>
      </c>
      <c>
        <v>0</v>
      </c>
      <c>
        <v>0</v>
      </c>
      <c>
        <v>0</v>
      </c>
      <c>
        <v>191.46445740947797</v>
      </c>
      <c>
        <v>0</v>
      </c>
      <c>
        <v>0</v>
      </c>
      <c>
        <v>0</v>
      </c>
      <c>
        <v>51.03425890741123</v>
      </c>
      <c>
        <v>0</v>
      </c>
      <c>
        <v>0</v>
      </c>
      <c>
        <v>242.49871631688922</v>
      </c>
    </row>
    <row>
      <c>
        <v>2617939</v>
      </c>
      <c>
        <v>1</v>
      </c>
      <c>
        <is>
          <t>İZMİR</t>
        </is>
      </c>
      <c>
        <v>BERGAMA</v>
      </c>
      <c>
        <is>
          <t>OG Fideri</t>
        </is>
      </c>
      <c>
        <v>TR-117 35-16-L00117_TR-118 L04_72036838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22.07.2023 16:00:00</t>
        </is>
      </c>
      <c>
        <is>
          <t>22.07.2023 17:47:00</t>
        </is>
      </c>
      <c>
        <v>1.783333333</v>
      </c>
      <c>
        <v>0</v>
      </c>
      <c>
        <v>1419</v>
      </c>
      <c>
        <v>0</v>
      </c>
      <c>
        <v>0</v>
      </c>
      <c>
        <v>0</v>
      </c>
      <c>
        <v>53</v>
      </c>
      <c>
        <v>0</v>
      </c>
      <c>
        <v>0</v>
      </c>
      <c>
        <v>0</v>
      </c>
      <c>
        <v>504.0379932380453</v>
      </c>
      <c>
        <v>0</v>
      </c>
      <c>
        <v>0</v>
      </c>
      <c>
        <v>0</v>
      </c>
      <c>
        <v>109.29180826235827</v>
      </c>
      <c>
        <v>0</v>
      </c>
      <c>
        <v>0</v>
      </c>
      <c>
        <v>613.3298015004036</v>
      </c>
    </row>
    <row>
      <c>
        <v>2618039</v>
      </c>
      <c>
        <v>1</v>
      </c>
      <c>
        <is>
          <t>İZMİR</t>
        </is>
      </c>
      <c>
        <v>TORBALI</v>
      </c>
      <c>
        <is>
          <t>AG Fideri</t>
        </is>
      </c>
      <c>
        <v>DM-3/22 35-26-M00796_12435202_56369401_56369401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22.07.2023 17:26:14</t>
        </is>
      </c>
      <c>
        <is>
          <t>22.07.2023 18:01:38</t>
        </is>
      </c>
      <c>
        <v>0.59</v>
      </c>
      <c>
        <v>0</v>
      </c>
      <c>
        <v>25</v>
      </c>
      <c>
        <v>0</v>
      </c>
      <c>
        <v>0</v>
      </c>
      <c>
        <v>0</v>
      </c>
      <c>
        <v>8</v>
      </c>
      <c>
        <v>0</v>
      </c>
      <c>
        <v>0</v>
      </c>
      <c>
        <v>0</v>
      </c>
      <c>
        <v>2.5775304378622654</v>
      </c>
      <c>
        <v>0</v>
      </c>
      <c>
        <v>0</v>
      </c>
      <c>
        <v>0</v>
      </c>
      <c>
        <v>2.1968157042670864</v>
      </c>
      <c>
        <v>0</v>
      </c>
      <c>
        <v>0</v>
      </c>
      <c>
        <v>4.774346142129351</v>
      </c>
    </row>
    <row>
      <c>
        <v>2617739</v>
      </c>
      <c>
        <v>2</v>
      </c>
      <c>
        <is>
          <t>İZMİR</t>
        </is>
      </c>
      <c>
        <v>TORBALI</v>
      </c>
      <c>
        <is>
          <t>OG Fideri</t>
        </is>
      </c>
      <c>
        <v>TR-28 FİDAN YAPI 35-26-M00028_TR-49 M01_66027370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22.07.2023 16:37:56</t>
        </is>
      </c>
      <c>
        <is>
          <t>22.07.2023 16:49:28</t>
        </is>
      </c>
      <c>
        <v>0.192222222</v>
      </c>
      <c>
        <v>0</v>
      </c>
      <c>
        <v>3126</v>
      </c>
      <c>
        <v>0</v>
      </c>
      <c>
        <v>39</v>
      </c>
      <c>
        <v>1</v>
      </c>
      <c>
        <v>280</v>
      </c>
      <c>
        <v>0</v>
      </c>
      <c>
        <v>0</v>
      </c>
      <c>
        <v>0</v>
      </c>
      <c>
        <v>174.03615729578988</v>
      </c>
      <c>
        <v>0</v>
      </c>
      <c>
        <v>39.06505595202435</v>
      </c>
      <c>
        <v>4.7918895284303975</v>
      </c>
      <c>
        <v>87.20135278492464</v>
      </c>
      <c>
        <v>0</v>
      </c>
      <c>
        <v>0</v>
      </c>
      <c>
        <v>305.0944555611693</v>
      </c>
    </row>
    <row>
      <c>
        <v>2617959</v>
      </c>
      <c>
        <v>1</v>
      </c>
      <c>
        <is>
          <t>İZMİR</t>
        </is>
      </c>
      <c>
        <v>BAYINDIR</v>
      </c>
      <c>
        <is>
          <t>DM</t>
        </is>
      </c>
      <c>
        <v>BAYINDIR İM 35-20-A00001_YANIK KAVAK L04_2313520</v>
      </c>
      <c>
        <v>Üçüncü Şahısların Vermiş Olduğu Hasarlar</v>
      </c>
      <c>
        <v>Dağıtım-OG</v>
      </c>
      <c>
        <v>Uzun</v>
      </c>
      <c>
        <v>Dışsal</v>
      </c>
      <c>
        <v>Bildirimsiz</v>
      </c>
      <c>
        <is>
          <t>22.07.2023 16:25:29</t>
        </is>
      </c>
      <c>
        <is>
          <t>22.07.2023 18:25:52</t>
        </is>
      </c>
      <c>
        <v>2.006388888</v>
      </c>
      <c>
        <v>0</v>
      </c>
      <c>
        <v>251</v>
      </c>
      <c>
        <v>2</v>
      </c>
      <c>
        <v>523</v>
      </c>
      <c>
        <v>3</v>
      </c>
      <c>
        <v>166</v>
      </c>
      <c>
        <v>2</v>
      </c>
      <c>
        <v>0</v>
      </c>
      <c>
        <v>0</v>
      </c>
      <c>
        <v>162.71177238955758</v>
      </c>
      <c>
        <v>10.372103314547417</v>
      </c>
      <c>
        <v>2045.114399531032</v>
      </c>
      <c>
        <v>36.39299741387261</v>
      </c>
      <c>
        <v>632.4203174675911</v>
      </c>
      <c>
        <v>53.1399807152864</v>
      </c>
      <c>
        <v>0</v>
      </c>
      <c>
        <v>2940.1515708318875</v>
      </c>
    </row>
    <row>
      <c>
        <v>2617481</v>
      </c>
      <c>
        <v>1</v>
      </c>
      <c>
        <is>
          <t>İZMİR</t>
        </is>
      </c>
      <c>
        <v>FOÇA</v>
      </c>
      <c>
        <is>
          <t>AG Fideri</t>
        </is>
      </c>
      <c>
        <v>FOÇA TR-47 35-23-L00047_42133503_56398888_56398888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22.07.2023 08:52:05</t>
        </is>
      </c>
      <c>
        <is>
          <t>22.07.2023 09:56:57</t>
        </is>
      </c>
      <c>
        <v>1.081111111</v>
      </c>
      <c>
        <v>0</v>
      </c>
      <c>
        <v>103</v>
      </c>
      <c>
        <v>0</v>
      </c>
      <c>
        <v>0</v>
      </c>
      <c>
        <v>0</v>
      </c>
      <c>
        <v>47</v>
      </c>
      <c>
        <v>0</v>
      </c>
      <c>
        <v>0</v>
      </c>
      <c>
        <v>0</v>
      </c>
      <c>
        <v>20.91550877026763</v>
      </c>
      <c>
        <v>0</v>
      </c>
      <c>
        <v>0</v>
      </c>
      <c>
        <v>0</v>
      </c>
      <c>
        <v>18.118743658974076</v>
      </c>
      <c>
        <v>0</v>
      </c>
      <c>
        <v>0</v>
      </c>
      <c>
        <v>39.034252429241704</v>
      </c>
    </row>
    <row>
      <c>
        <v>2618145</v>
      </c>
      <c>
        <v>1</v>
      </c>
      <c>
        <is>
          <t>İZMİR</t>
        </is>
      </c>
      <c>
        <v>TORBALI</v>
      </c>
      <c>
        <is>
          <t>AG Fideri</t>
        </is>
      </c>
      <c>
        <v>DM-3/16-1 35-26-M00818_A_91248211_91248211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22.07.2023 18:46:13</t>
        </is>
      </c>
      <c>
        <is>
          <t>22.07.2023 22:19:29</t>
        </is>
      </c>
      <c>
        <v>3.554444444</v>
      </c>
      <c>
        <v>0</v>
      </c>
      <c>
        <v>149</v>
      </c>
      <c>
        <v>0</v>
      </c>
      <c>
        <v>0</v>
      </c>
      <c>
        <v>0</v>
      </c>
      <c>
        <v>22</v>
      </c>
      <c>
        <v>0</v>
      </c>
      <c>
        <v>0</v>
      </c>
      <c>
        <v>0</v>
      </c>
      <c>
        <v>123.36118789750063</v>
      </c>
      <c>
        <v>0</v>
      </c>
      <c>
        <v>0</v>
      </c>
      <c>
        <v>0</v>
      </c>
      <c>
        <v>87.57310441869184</v>
      </c>
      <c>
        <v>0</v>
      </c>
      <c>
        <v>0</v>
      </c>
      <c>
        <v>210.93429231619245</v>
      </c>
    </row>
    <row>
      <c>
        <v>2617458</v>
      </c>
      <c>
        <v>1</v>
      </c>
      <c>
        <is>
          <t>İZMİR</t>
        </is>
      </c>
      <c>
        <v>MENEMEN</v>
      </c>
      <c>
        <is>
          <t>OG Fideri</t>
        </is>
      </c>
      <c>
        <v>ASARLIK HAYVANAT BAHÇESİ GEÇİT 35-28-M00588_ASARLIK TR-10/TOKİ M02_66839890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22.07.2023 08:20:33</t>
        </is>
      </c>
      <c>
        <is>
          <t>22.07.2023 09:06:33</t>
        </is>
      </c>
      <c>
        <v>0.766666666</v>
      </c>
      <c>
        <v>1</v>
      </c>
      <c>
        <v>1515</v>
      </c>
      <c>
        <v>0</v>
      </c>
      <c>
        <v>1</v>
      </c>
      <c>
        <v>1</v>
      </c>
      <c>
        <v>49</v>
      </c>
      <c>
        <v>0</v>
      </c>
      <c>
        <v>0</v>
      </c>
      <c>
        <v>0.9663390973646492</v>
      </c>
      <c>
        <v>195.3707602971682</v>
      </c>
      <c>
        <v>0</v>
      </c>
      <c>
        <v>0.06743601339967217</v>
      </c>
      <c>
        <v>0.5074103962293356</v>
      </c>
      <c>
        <v>31.2003262201233</v>
      </c>
      <c>
        <v>0</v>
      </c>
      <c>
        <v>0</v>
      </c>
      <c>
        <v>228.11227202428518</v>
      </c>
    </row>
    <row>
      <c>
        <v>2617581</v>
      </c>
      <c>
        <v>1</v>
      </c>
      <c>
        <is>
          <t>İZMİR</t>
        </is>
      </c>
      <c>
        <v>FOÇA</v>
      </c>
      <c>
        <is>
          <t>AG Fideri</t>
        </is>
      </c>
      <c>
        <v>FOÇAKÖY TR-1 35-23-M00222_D_91434841_91434841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22.07.2023 10:29:04</t>
        </is>
      </c>
      <c>
        <is>
          <t>22.07.2023 11:16:30</t>
        </is>
      </c>
      <c>
        <v>0.790555555</v>
      </c>
      <c>
        <v>0</v>
      </c>
      <c>
        <v>27</v>
      </c>
      <c>
        <v>0</v>
      </c>
      <c>
        <v>0</v>
      </c>
      <c>
        <v>0</v>
      </c>
      <c>
        <v>8</v>
      </c>
      <c>
        <v>0</v>
      </c>
      <c>
        <v>0</v>
      </c>
      <c>
        <v>0</v>
      </c>
      <c>
        <v>15.139810663652696</v>
      </c>
      <c>
        <v>0</v>
      </c>
      <c>
        <v>0</v>
      </c>
      <c>
        <v>0</v>
      </c>
      <c>
        <v>8.17423983134629</v>
      </c>
      <c>
        <v>0</v>
      </c>
      <c>
        <v>0</v>
      </c>
      <c>
        <v>23.314050494998988</v>
      </c>
    </row>
    <row>
      <c>
        <v>2617976</v>
      </c>
      <c>
        <v>1</v>
      </c>
      <c>
        <is>
          <t>İZMİR</t>
        </is>
      </c>
      <c>
        <v>MENDERES</v>
      </c>
      <c>
        <is>
          <t>KÖK</t>
        </is>
      </c>
      <c>
        <v>TEKELİ ARITMA KÖK 35-22-M00090_KARAKUYU ÇIKIŞI M03_2328482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22.07.2023 16:32:59</t>
        </is>
      </c>
      <c>
        <is>
          <t>22.07.2023 17:24:16</t>
        </is>
      </c>
      <c>
        <v>0.854722222</v>
      </c>
      <c>
        <v>1</v>
      </c>
      <c>
        <v>390</v>
      </c>
      <c>
        <v>120</v>
      </c>
      <c>
        <v>133</v>
      </c>
      <c>
        <v>14</v>
      </c>
      <c>
        <v>46</v>
      </c>
      <c>
        <v>1</v>
      </c>
      <c>
        <v>0</v>
      </c>
      <c>
        <v>0.819520609652235</v>
      </c>
      <c>
        <v>97.03928989068261</v>
      </c>
      <c>
        <v>2282.258255796705</v>
      </c>
      <c>
        <v>751.8450134466487</v>
      </c>
      <c>
        <v>116.22976831507421</v>
      </c>
      <c>
        <v>49.98649172565151</v>
      </c>
      <c>
        <v>80.56245449015583</v>
      </c>
      <c>
        <v>0</v>
      </c>
      <c>
        <v>3378.74079427457</v>
      </c>
    </row>
    <row>
      <c>
        <v>2618059</v>
      </c>
      <c>
        <v>1</v>
      </c>
      <c>
        <is>
          <t>İZMİR</t>
        </is>
      </c>
      <c>
        <v>GÜZELBAHÇE</v>
      </c>
      <c>
        <is>
          <t>AG Fideri</t>
        </is>
      </c>
      <c>
        <v>M-3129(YATIRIM REZERVE) 35-10-M03129_A_56355064_56355064</v>
      </c>
      <c>
        <v>AG Tel Kopuğu</v>
      </c>
      <c>
        <v>Dağıtım-AG</v>
      </c>
      <c>
        <v>Uzun</v>
      </c>
      <c>
        <v>Şebeke işletmecisi</v>
      </c>
      <c>
        <v>Bildirimsiz</v>
      </c>
      <c>
        <is>
          <t>22.07.2023 17:32:08</t>
        </is>
      </c>
      <c>
        <is>
          <t>23.07.2023 02:58:05</t>
        </is>
      </c>
      <c>
        <v>9.4325</v>
      </c>
      <c>
        <v>0</v>
      </c>
      <c>
        <v>0</v>
      </c>
      <c>
        <v>0</v>
      </c>
      <c>
        <v>4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11.964883470530152</v>
      </c>
      <c>
        <v>0</v>
      </c>
      <c>
        <v>0</v>
      </c>
      <c>
        <v>0</v>
      </c>
      <c>
        <v>0</v>
      </c>
      <c>
        <v>11.964883470530152</v>
      </c>
    </row>
    <row>
      <c>
        <v>2617372</v>
      </c>
      <c>
        <v>1</v>
      </c>
      <c>
        <is>
          <t>MANİSA</t>
        </is>
      </c>
      <c>
        <v>SALİHLİ</v>
      </c>
      <c>
        <is>
          <t>OG Fideri</t>
        </is>
      </c>
      <c>
        <v>DEMİRKÖPRÜ TM 45-78-A00005_HatBaşıAyırıcı_53137024 M05_53137024</v>
      </c>
      <c>
        <v>Plansız Kesinti / Müdahale</v>
      </c>
      <c>
        <v>Dağıtım-OG</v>
      </c>
      <c>
        <v>Uzun</v>
      </c>
      <c>
        <v>Şebeke işletmecisi</v>
      </c>
      <c>
        <v>Bildirimsiz</v>
      </c>
      <c>
        <is>
          <t>22.07.2023 05:50:53</t>
        </is>
      </c>
      <c>
        <is>
          <t>22.07.2023 06:19:19</t>
        </is>
      </c>
      <c>
        <v>0.473888888</v>
      </c>
      <c>
        <v>0</v>
      </c>
      <c>
        <v>152</v>
      </c>
      <c>
        <v>1</v>
      </c>
      <c>
        <v>4</v>
      </c>
      <c>
        <v>0</v>
      </c>
      <c>
        <v>5</v>
      </c>
      <c>
        <v>0</v>
      </c>
      <c>
        <v>0</v>
      </c>
      <c>
        <v>0</v>
      </c>
      <c>
        <v>6.421614042551884</v>
      </c>
      <c>
        <v>3.0583264069462808</v>
      </c>
      <c>
        <v>7.781365123233118</v>
      </c>
      <c>
        <v>0</v>
      </c>
      <c>
        <v>0.7941740148713267</v>
      </c>
      <c>
        <v>0</v>
      </c>
      <c>
        <v>0</v>
      </c>
      <c>
        <v>18.05547958760261</v>
      </c>
    </row>
    <row>
      <c>
        <v>2617773</v>
      </c>
      <c>
        <v>1</v>
      </c>
      <c>
        <is>
          <t>İZMİR</t>
        </is>
      </c>
      <c>
        <v>MENEMEN</v>
      </c>
      <c>
        <is>
          <t>AG Fideri</t>
        </is>
      </c>
      <c>
        <v>EMİRALEM TR-7 35-28-M00225_B_56365817_56365817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22.07.2023 13:31:46</t>
        </is>
      </c>
      <c>
        <is>
          <t>22.07.2023 15:55:39</t>
        </is>
      </c>
      <c>
        <v>2.398055555</v>
      </c>
      <c>
        <v>0</v>
      </c>
      <c>
        <v>96</v>
      </c>
      <c>
        <v>0</v>
      </c>
      <c>
        <v>1</v>
      </c>
      <c>
        <v>0</v>
      </c>
      <c>
        <v>5</v>
      </c>
      <c>
        <v>0</v>
      </c>
      <c>
        <v>0</v>
      </c>
      <c>
        <v>0</v>
      </c>
      <c>
        <v>53.13626406425071</v>
      </c>
      <c>
        <v>0</v>
      </c>
      <c>
        <v>0</v>
      </c>
      <c>
        <v>0</v>
      </c>
      <c>
        <v>15.836863075336582</v>
      </c>
      <c>
        <v>0</v>
      </c>
      <c>
        <v>0</v>
      </c>
      <c>
        <v>68.97312713958729</v>
      </c>
    </row>
    <row>
      <c>
        <v>2618022</v>
      </c>
      <c>
        <v>1</v>
      </c>
      <c>
        <is>
          <t>İZMİR</t>
        </is>
      </c>
      <c>
        <v>ÇEŞME</v>
      </c>
      <c>
        <is>
          <t>AG Fideri</t>
        </is>
      </c>
      <c>
        <v>L-439 35-18-L00439_B_91343589_91343589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22.07.2023 17:04:49</t>
        </is>
      </c>
      <c>
        <is>
          <t>22.07.2023 23:09:46</t>
        </is>
      </c>
      <c>
        <v>6.0825</v>
      </c>
      <c>
        <v>0</v>
      </c>
      <c>
        <v>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43.578564578209225</v>
      </c>
      <c>
        <v>0</v>
      </c>
      <c>
        <v>0</v>
      </c>
      <c>
        <v>0</v>
      </c>
      <c>
        <v>43.98515978573744</v>
      </c>
      <c>
        <v>0</v>
      </c>
      <c>
        <v>0</v>
      </c>
      <c>
        <v>87.56372436394666</v>
      </c>
    </row>
    <row>
      <c>
        <v>2617418</v>
      </c>
      <c>
        <v>1</v>
      </c>
      <c>
        <is>
          <t>MANİSA</t>
        </is>
      </c>
      <c>
        <v>YUNUSEMRE</v>
      </c>
      <c>
        <is>
          <t>KÖK</t>
        </is>
      </c>
      <c>
        <v>SİYEKLİ KÖK 45-71-M00185_DAĞYENİCE M07_72256967</v>
      </c>
      <c>
        <v>Şebeke Yenileme ve Kapasite Artışı Çalışması</v>
      </c>
      <c>
        <v>Dağıtım-OG</v>
      </c>
      <c>
        <v>Uzun</v>
      </c>
      <c>
        <v>Şebeke işletmecisi</v>
      </c>
      <c>
        <v>Bildirimli</v>
      </c>
      <c>
        <is>
          <t>22.07.2023 07:24:18</t>
        </is>
      </c>
      <c>
        <is>
          <t>22.07.2023 12:35:16</t>
        </is>
      </c>
      <c>
        <v>5.182777777</v>
      </c>
      <c>
        <v>7</v>
      </c>
      <c>
        <v>1190</v>
      </c>
      <c>
        <v>4</v>
      </c>
      <c>
        <v>3</v>
      </c>
      <c>
        <v>3</v>
      </c>
      <c>
        <v>85</v>
      </c>
      <c>
        <v>0</v>
      </c>
      <c>
        <v>0</v>
      </c>
      <c>
        <v>8.009557604766666</v>
      </c>
      <c>
        <v>639.9246345063308</v>
      </c>
      <c>
        <v>132.55599080752134</v>
      </c>
      <c>
        <v>22.75642354901774</v>
      </c>
      <c>
        <v>163.76520289529788</v>
      </c>
      <c>
        <v>94.58429802110462</v>
      </c>
      <c>
        <v>0</v>
      </c>
      <c>
        <v>0</v>
      </c>
      <c>
        <v>1061.596107384039</v>
      </c>
    </row>
    <row>
      <c>
        <v>2618168</v>
      </c>
      <c>
        <v>1</v>
      </c>
      <c>
        <is>
          <t>MANİSA</t>
        </is>
      </c>
      <c>
        <v>ALAŞEHİR</v>
      </c>
      <c>
        <is>
          <t>OG Fideri</t>
        </is>
      </c>
      <c>
        <v>DM06/TR03 45-73-M00048_DM-6/04 (ESKİ TR-49) (RADYAL) M02_66701706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22.07.2023 19:00:24</t>
        </is>
      </c>
      <c>
        <is>
          <t>22.07.2023 19:47:09</t>
        </is>
      </c>
      <c>
        <v>0.779166666</v>
      </c>
      <c>
        <v>0</v>
      </c>
      <c>
        <v>3</v>
      </c>
      <c>
        <v>0</v>
      </c>
      <c>
        <v>4</v>
      </c>
      <c>
        <v>0</v>
      </c>
      <c>
        <v>196</v>
      </c>
      <c>
        <v>0</v>
      </c>
      <c>
        <v>0</v>
      </c>
      <c>
        <v>0</v>
      </c>
      <c>
        <v>0.32101719313220795</v>
      </c>
      <c>
        <v>0</v>
      </c>
      <c>
        <v>2.60466047520921</v>
      </c>
      <c>
        <v>0</v>
      </c>
      <c>
        <v>39.04474744857404</v>
      </c>
      <c>
        <v>0</v>
      </c>
      <c>
        <v>0</v>
      </c>
      <c>
        <v>41.970425116915465</v>
      </c>
    </row>
    <row>
      <c>
        <v>2618414</v>
      </c>
      <c>
        <v>1</v>
      </c>
      <c>
        <is>
          <t>İZMİR</t>
        </is>
      </c>
      <c>
        <v>TORBALI</v>
      </c>
      <c>
        <is>
          <t>Kullanıcı Bağlantı Hattı</t>
        </is>
      </c>
      <c>
        <v>TR-51 TORBALI PAZAR YERİ 35-26-M00051_956623892_956623892</v>
      </c>
      <c>
        <v>AG Box / Sdk Abone Çıkış Sigorta Atığı</v>
      </c>
      <c>
        <v>Dağıtım-AG</v>
      </c>
      <c>
        <v>Uzun</v>
      </c>
      <c>
        <v>Şebeke işletmecisi</v>
      </c>
      <c>
        <v>Bildirimsiz</v>
      </c>
      <c>
        <is>
          <t>22.07.2023 22:17:54</t>
        </is>
      </c>
      <c>
        <is>
          <t>22.07.2023 23:05:11</t>
        </is>
      </c>
      <c>
        <v>0.788055555</v>
      </c>
      <c>
        <v>0</v>
      </c>
      <c>
        <v>11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1.8551098787018785</v>
      </c>
      <c>
        <v>0</v>
      </c>
      <c>
        <v>0</v>
      </c>
      <c>
        <v>0</v>
      </c>
      <c>
        <v>0.8243546844047215</v>
      </c>
      <c>
        <v>0</v>
      </c>
      <c>
        <v>0</v>
      </c>
      <c>
        <v>2.6794645631066</v>
      </c>
    </row>
    <row>
      <c>
        <v>2617913</v>
      </c>
      <c>
        <v>1</v>
      </c>
      <c>
        <is>
          <t>İZMİR</t>
        </is>
      </c>
      <c>
        <v>ÇEŞME</v>
      </c>
      <c>
        <is>
          <t>Dağıtım Transformatörü</t>
        </is>
      </c>
      <c>
        <v>M-55 35-18-M00086_35-18-M00086_72095295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22.07.2023 15:50:27</t>
        </is>
      </c>
      <c>
        <is>
          <t>22.07.2023 16:56:48</t>
        </is>
      </c>
      <c>
        <v>1.105833333</v>
      </c>
      <c>
        <v>0</v>
      </c>
      <c>
        <v>220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61.78268038577649</v>
      </c>
      <c>
        <v>0</v>
      </c>
      <c>
        <v>0</v>
      </c>
      <c>
        <v>0</v>
      </c>
      <c>
        <v>2.1004564279883335</v>
      </c>
      <c>
        <v>0</v>
      </c>
      <c>
        <v>0</v>
      </c>
      <c>
        <v>63.88313681376482</v>
      </c>
    </row>
    <row>
      <c>
        <v>2617521</v>
      </c>
      <c>
        <v>1</v>
      </c>
      <c>
        <is>
          <t>İZMİR</t>
        </is>
      </c>
      <c>
        <v>MENEMEN</v>
      </c>
      <c>
        <is>
          <t>Kullanıcı Bağlantı Hattı</t>
        </is>
      </c>
      <c>
        <v>SEYREK TR-3 35-28-M00372_953382219_953382219</v>
      </c>
      <c>
        <v>Üçüncü Şahısların Vermiş Olduğu Hasarlar</v>
      </c>
      <c>
        <v>Dağıtım-AG</v>
      </c>
      <c>
        <v>Uzun</v>
      </c>
      <c>
        <v>Dışsal</v>
      </c>
      <c>
        <v>Bildirimsiz</v>
      </c>
      <c>
        <is>
          <t>22.07.2023 09:27:06</t>
        </is>
      </c>
      <c>
        <is>
          <t>22.07.2023 11:14:53</t>
        </is>
      </c>
      <c>
        <v>1.796388888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0.3053619705277042</v>
      </c>
      <c>
        <v>0</v>
      </c>
      <c>
        <v>0</v>
      </c>
      <c>
        <v>0</v>
      </c>
      <c>
        <v>0</v>
      </c>
      <c>
        <v>0</v>
      </c>
      <c>
        <v>0</v>
      </c>
      <c>
        <v>0.3053619705277042</v>
      </c>
    </row>
    <row>
      <c>
        <v>2618065</v>
      </c>
      <c>
        <v>1</v>
      </c>
      <c>
        <is>
          <t>MANİSA</t>
        </is>
      </c>
      <c>
        <v>AKHİSAR</v>
      </c>
      <c>
        <is>
          <t>Kullanıcı Bağlantı Hattı</t>
        </is>
      </c>
      <c>
        <v>YEĞENOBA TR-2 45-72-M00214_956520690_956520690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22.07.2023 17:20:59</t>
        </is>
      </c>
      <c>
        <is>
          <t>22.07.2023 22:19:30</t>
        </is>
      </c>
      <c>
        <v>4.975277777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1.1807083282350002</v>
      </c>
      <c>
        <v>0</v>
      </c>
      <c>
        <v>0</v>
      </c>
      <c>
        <v>0</v>
      </c>
      <c>
        <v>0</v>
      </c>
      <c>
        <v>0</v>
      </c>
      <c>
        <v>0</v>
      </c>
      <c>
        <v>1.1807083282350002</v>
      </c>
    </row>
    <row>
      <c>
        <v>2617730</v>
      </c>
      <c>
        <v>1</v>
      </c>
      <c>
        <is>
          <t>İZMİR</t>
        </is>
      </c>
      <c>
        <v>BERGAMA</v>
      </c>
      <c>
        <is>
          <t>Kullanıcı Bağlantı Hattı</t>
        </is>
      </c>
      <c>
        <v>TR-84 35-16-L00084_953333421_953333421</v>
      </c>
      <c>
        <v>Üçüncü Şahısların Vermiş Olduğu Hasarlar</v>
      </c>
      <c>
        <v>Dağıtım-AG</v>
      </c>
      <c>
        <v>Uzun</v>
      </c>
      <c>
        <v>Dışsal</v>
      </c>
      <c>
        <v>Bildirimsiz</v>
      </c>
      <c>
        <is>
          <t>22.07.2023 12:59:28</t>
        </is>
      </c>
      <c>
        <is>
          <t>22.07.2023 14:32:15</t>
        </is>
      </c>
      <c>
        <v>1.546388888</v>
      </c>
      <c>
        <v>0</v>
      </c>
      <c>
        <v>0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1.6536893030035027</v>
      </c>
      <c>
        <v>0</v>
      </c>
      <c>
        <v>0</v>
      </c>
      <c>
        <v>1.6536893030035027</v>
      </c>
    </row>
    <row>
      <c>
        <v>2617587</v>
      </c>
      <c>
        <v>1</v>
      </c>
      <c>
        <is>
          <t>İZMİR</t>
        </is>
      </c>
      <c>
        <v>KONAK</v>
      </c>
      <c>
        <is>
          <t>OG Fideri</t>
        </is>
      </c>
      <c>
        <v>K-1041 35-01-K01041_K-1160 K01_65780732</v>
      </c>
      <c>
        <v>Plansız Kesinti / Müdahale</v>
      </c>
      <c>
        <v>Dağıtım-OG</v>
      </c>
      <c>
        <v>Uzun</v>
      </c>
      <c>
        <v>Şebeke işletmecisi</v>
      </c>
      <c>
        <v>Bildirimsiz</v>
      </c>
      <c>
        <is>
          <t>22.07.2023 10:40:25</t>
        </is>
      </c>
      <c>
        <is>
          <t>22.07.2023 17:16:55</t>
        </is>
      </c>
      <c>
        <v>6.608333333</v>
      </c>
      <c>
        <v>0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11.220530709616668</v>
      </c>
      <c>
        <v>0</v>
      </c>
      <c>
        <v>0</v>
      </c>
      <c>
        <v>0</v>
      </c>
      <c>
        <v>11.220530709616668</v>
      </c>
    </row>
    <row>
      <c>
        <v>2617856</v>
      </c>
      <c>
        <v>1</v>
      </c>
      <c>
        <is>
          <t>İZMİR</t>
        </is>
      </c>
      <c>
        <v>ÇEŞME</v>
      </c>
      <c>
        <is>
          <t>AG Fideri</t>
        </is>
      </c>
      <c>
        <v>L-336 REİSDERE 35-18-L00336_5648349_56354479_56354479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22.07.2023 14:32:38</t>
        </is>
      </c>
      <c>
        <is>
          <t>22.07.2023 15:42:06</t>
        </is>
      </c>
      <c>
        <v>1.157777777</v>
      </c>
      <c>
        <v>0</v>
      </c>
      <c>
        <v>62</v>
      </c>
      <c>
        <v>0</v>
      </c>
      <c>
        <v>1</v>
      </c>
      <c>
        <v>0</v>
      </c>
      <c>
        <v>14</v>
      </c>
      <c>
        <v>0</v>
      </c>
      <c>
        <v>0</v>
      </c>
      <c>
        <v>0</v>
      </c>
      <c>
        <v>20.34997068973851</v>
      </c>
      <c>
        <v>0</v>
      </c>
      <c>
        <v>0.38310124204453855</v>
      </c>
      <c>
        <v>0</v>
      </c>
      <c>
        <v>21.442847254054605</v>
      </c>
      <c>
        <v>0</v>
      </c>
      <c>
        <v>0</v>
      </c>
      <c>
        <v>42.17591918583766</v>
      </c>
    </row>
    <row>
      <c>
        <v>2618371</v>
      </c>
      <c>
        <v>1</v>
      </c>
      <c>
        <is>
          <t>İZMİR</t>
        </is>
      </c>
      <c>
        <v>TORBALI</v>
      </c>
      <c>
        <is>
          <t>Saha Dağıtım Kutusu (SDK)</t>
        </is>
      </c>
      <c>
        <v>TR-154 35-26-M00154_49434953 tr61c1b_49434954</v>
      </c>
      <c>
        <v>AG Box / Sdk Giriş Sigorta Atığı</v>
      </c>
      <c>
        <v>Dağıtım-AG</v>
      </c>
      <c>
        <v>Uzun</v>
      </c>
      <c>
        <v>Şebeke işletmecisi</v>
      </c>
      <c>
        <v>Bildirimsiz</v>
      </c>
      <c>
        <is>
          <t>22.07.2023 21:11:09</t>
        </is>
      </c>
      <c>
        <is>
          <t>22.07.2023 21:47:13</t>
        </is>
      </c>
      <c>
        <v>0.601111111</v>
      </c>
      <c>
        <v>0</v>
      </c>
      <c>
        <v>84</v>
      </c>
      <c>
        <v>0</v>
      </c>
      <c>
        <v>0</v>
      </c>
      <c>
        <v>0</v>
      </c>
      <c>
        <v>8</v>
      </c>
      <c>
        <v>0</v>
      </c>
      <c>
        <v>0</v>
      </c>
      <c>
        <v>0</v>
      </c>
      <c>
        <v>13.211136654412089</v>
      </c>
      <c>
        <v>0</v>
      </c>
      <c>
        <v>0</v>
      </c>
      <c>
        <v>0</v>
      </c>
      <c>
        <v>12.57441523713358</v>
      </c>
      <c>
        <v>0</v>
      </c>
      <c>
        <v>0</v>
      </c>
      <c>
        <v>25.78555189154567</v>
      </c>
    </row>
    <row>
      <c>
        <v>2617395</v>
      </c>
      <c>
        <v>1</v>
      </c>
      <c>
        <is>
          <t>MANİSA</t>
        </is>
      </c>
      <c>
        <v>SARIGÖL</v>
      </c>
      <c>
        <is>
          <t>Dağıtım Transformatörü</t>
        </is>
      </c>
      <c>
        <v>EMCELLİ TR-3 TARIMSAL SULAMA 45-79-M00156_45-79-M00156_2349745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22.07.2023 06:42:39</t>
        </is>
      </c>
      <c>
        <is>
          <t>22.07.2023 07:38:57</t>
        </is>
      </c>
      <c>
        <v>0.938333333</v>
      </c>
      <c>
        <v>0</v>
      </c>
      <c>
        <v>0</v>
      </c>
      <c>
        <v>0</v>
      </c>
      <c>
        <v>7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69.02102253634789</v>
      </c>
      <c>
        <v>0</v>
      </c>
      <c>
        <v>0</v>
      </c>
      <c>
        <v>0</v>
      </c>
      <c>
        <v>0</v>
      </c>
      <c>
        <v>69.02102253634789</v>
      </c>
    </row>
    <row>
      <c>
        <v>2617893</v>
      </c>
      <c>
        <v>1</v>
      </c>
      <c>
        <is>
          <t>İZMİR</t>
        </is>
      </c>
      <c>
        <v>MENEMEN</v>
      </c>
      <c>
        <is>
          <t>Saha Dağıtım Kutusu (SDK)</t>
        </is>
      </c>
      <c>
        <v>MENEMEN DM-7 35-28-M00967_A A01_61011620</v>
      </c>
      <c>
        <v>AG Box / Sdk Giriş Sigorta Atığı</v>
      </c>
      <c>
        <v>Dağıtım-AG</v>
      </c>
      <c>
        <v>Uzun</v>
      </c>
      <c>
        <v>Şebeke işletmecisi</v>
      </c>
      <c>
        <v>Bildirimsiz</v>
      </c>
      <c>
        <is>
          <t>22.07.2023 15:15:23</t>
        </is>
      </c>
      <c>
        <is>
          <t>22.07.2023 17:50:00</t>
        </is>
      </c>
      <c>
        <v>2.576944444</v>
      </c>
      <c>
        <v>0</v>
      </c>
      <c>
        <v>128</v>
      </c>
      <c>
        <v>0</v>
      </c>
      <c>
        <v>0</v>
      </c>
      <c>
        <v>0</v>
      </c>
      <c>
        <v>32</v>
      </c>
      <c>
        <v>0</v>
      </c>
      <c>
        <v>0</v>
      </c>
      <c>
        <v>0</v>
      </c>
      <c>
        <v>71.60655558737862</v>
      </c>
      <c>
        <v>0</v>
      </c>
      <c>
        <v>0</v>
      </c>
      <c>
        <v>0</v>
      </c>
      <c>
        <v>125.74784001028344</v>
      </c>
      <c>
        <v>0</v>
      </c>
      <c>
        <v>0</v>
      </c>
      <c>
        <v>197.35439559766206</v>
      </c>
    </row>
    <row>
      <c>
        <v>2618142</v>
      </c>
      <c>
        <v>1</v>
      </c>
      <c>
        <is>
          <t>MANİSA</t>
        </is>
      </c>
      <c>
        <v>YUNUSEMRE</v>
      </c>
      <c>
        <is>
          <t>AG Fideri</t>
        </is>
      </c>
      <c>
        <v>ASMACIK TR-1 45-71-M01697_B_91097574_91097574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22.07.2023 18:42:51</t>
        </is>
      </c>
      <c>
        <is>
          <t>22.07.2023 20:37:38</t>
        </is>
      </c>
      <c>
        <v>1.913055555</v>
      </c>
      <c>
        <v>0</v>
      </c>
      <c>
        <v>40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11.575196137947794</v>
      </c>
      <c>
        <v>0</v>
      </c>
      <c>
        <v>0</v>
      </c>
      <c>
        <v>0</v>
      </c>
      <c>
        <v>0</v>
      </c>
      <c>
        <v>0</v>
      </c>
      <c>
        <v>0</v>
      </c>
      <c>
        <v>11.575196137947794</v>
      </c>
    </row>
    <row>
      <c>
        <v>2617501</v>
      </c>
      <c>
        <v>1</v>
      </c>
      <c>
        <is>
          <t>MANİSA</t>
        </is>
      </c>
      <c>
        <v>SALİHLİ</v>
      </c>
      <c>
        <is>
          <t>KÖK</t>
        </is>
      </c>
      <c>
        <v>YEŞİLOVA KÖK 45-78-M01393_YEŞİLOVA TARIMSAL M03_83810759</v>
      </c>
      <c>
        <v>Şebeke Yenileme ve Kapasite Artışı Çalışması</v>
      </c>
      <c>
        <v>Dağıtım-OG</v>
      </c>
      <c>
        <v>Uzun</v>
      </c>
      <c>
        <v>Şebeke işletmecisi</v>
      </c>
      <c>
        <v>Bildirimli</v>
      </c>
      <c>
        <is>
          <t>22.07.2023 09:13:50</t>
        </is>
      </c>
      <c>
        <is>
          <t>22.07.2023 13:14:29</t>
        </is>
      </c>
      <c>
        <v>4.010833333</v>
      </c>
      <c>
        <v>4</v>
      </c>
      <c>
        <v>400</v>
      </c>
      <c>
        <v>53</v>
      </c>
      <c>
        <v>49</v>
      </c>
      <c>
        <v>6</v>
      </c>
      <c>
        <v>34</v>
      </c>
      <c>
        <v>1</v>
      </c>
      <c>
        <v>0</v>
      </c>
      <c>
        <v>3.7661354301469943</v>
      </c>
      <c>
        <v>259.2805189199859</v>
      </c>
      <c>
        <v>2310.2314262712866</v>
      </c>
      <c>
        <v>957.9301110562478</v>
      </c>
      <c>
        <v>77.35623197056502</v>
      </c>
      <c>
        <v>94.43952117550928</v>
      </c>
      <c>
        <v>392.3776285266983</v>
      </c>
      <c>
        <v>0</v>
      </c>
      <c>
        <v>4095.38157335044</v>
      </c>
    </row>
    <row>
      <c>
        <v>2617750</v>
      </c>
      <c>
        <v>1</v>
      </c>
      <c>
        <is>
          <t>İZMİR</t>
        </is>
      </c>
      <c>
        <v>ÇEŞME</v>
      </c>
      <c>
        <is>
          <t>AG Fideri</t>
        </is>
      </c>
      <c>
        <v>L-476 MAMURBABA YENİ KABİN 35-18-L00476_8263990_56365760_56365760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22.07.2023 13:11:58</t>
        </is>
      </c>
      <c>
        <is>
          <t>22.07.2023 17:38:22</t>
        </is>
      </c>
      <c>
        <v>4.44</v>
      </c>
      <c>
        <v>0</v>
      </c>
      <c>
        <v>46</v>
      </c>
      <c>
        <v>0</v>
      </c>
      <c>
        <v>1</v>
      </c>
      <c>
        <v>0</v>
      </c>
      <c>
        <v>1</v>
      </c>
      <c>
        <v>0</v>
      </c>
      <c>
        <v>0</v>
      </c>
      <c>
        <v>0</v>
      </c>
      <c>
        <v>279.1204850088316</v>
      </c>
      <c>
        <v>0</v>
      </c>
      <c>
        <v>0</v>
      </c>
      <c>
        <v>0</v>
      </c>
      <c>
        <v>0</v>
      </c>
      <c>
        <v>0</v>
      </c>
      <c>
        <v>0</v>
      </c>
      <c>
        <v>279.1204850088316</v>
      </c>
    </row>
    <row>
      <c>
        <v>2618434</v>
      </c>
      <c>
        <v>1</v>
      </c>
      <c>
        <is>
          <t>İZMİR</t>
        </is>
      </c>
      <c>
        <v>BAYINDIR</v>
      </c>
      <c>
        <is>
          <t>Dağıtım Transformatörü</t>
        </is>
      </c>
      <c>
        <v>SÖĞÜTÖREN TR-1 35-20-L00347_35-20-L00347_2360688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22.07.2023 23:01:12</t>
        </is>
      </c>
      <c>
        <is>
          <t>23.07.2023 02:14:03</t>
        </is>
      </c>
      <c>
        <v>3.214166666</v>
      </c>
      <c>
        <v>0</v>
      </c>
      <c>
        <v>73</v>
      </c>
      <c>
        <v>0</v>
      </c>
      <c>
        <v>23</v>
      </c>
      <c>
        <v>0</v>
      </c>
      <c>
        <v>16</v>
      </c>
      <c>
        <v>0</v>
      </c>
      <c>
        <v>0</v>
      </c>
      <c>
        <v>0</v>
      </c>
      <c>
        <v>52.81075291053687</v>
      </c>
      <c>
        <v>0</v>
      </c>
      <c>
        <v>44.46024208699407</v>
      </c>
      <c>
        <v>0</v>
      </c>
      <c>
        <v>22.808293691503312</v>
      </c>
      <c>
        <v>0</v>
      </c>
      <c>
        <v>0</v>
      </c>
      <c>
        <v>120.07928868903426</v>
      </c>
    </row>
    <row>
      <c>
        <v>2618185</v>
      </c>
      <c>
        <v>1</v>
      </c>
      <c>
        <is>
          <t>İZMİR</t>
        </is>
      </c>
      <c>
        <v>BUCA</v>
      </c>
      <c>
        <is>
          <t>AG Fideri</t>
        </is>
      </c>
      <c>
        <v>K-2311 35-03-K02311_B_56358149_56358149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22.07.2023 19:06:05</t>
        </is>
      </c>
      <c>
        <is>
          <t>22.07.2023 22:39:24</t>
        </is>
      </c>
      <c>
        <v>3.555277777</v>
      </c>
      <c>
        <v>0</v>
      </c>
      <c>
        <v>187</v>
      </c>
      <c>
        <v>0</v>
      </c>
      <c>
        <v>0</v>
      </c>
      <c>
        <v>0</v>
      </c>
      <c>
        <v>23</v>
      </c>
      <c>
        <v>0</v>
      </c>
      <c>
        <v>0</v>
      </c>
      <c>
        <v>0</v>
      </c>
      <c>
        <v>138.49916237093885</v>
      </c>
      <c>
        <v>0</v>
      </c>
      <c>
        <v>0</v>
      </c>
      <c>
        <v>0</v>
      </c>
      <c>
        <v>87.37688088212953</v>
      </c>
      <c>
        <v>0</v>
      </c>
      <c>
        <v>0</v>
      </c>
      <c>
        <v>225.87604325306836</v>
      </c>
    </row>
    <row>
      <c>
        <v>2617793</v>
      </c>
      <c>
        <v>1</v>
      </c>
      <c>
        <is>
          <t>MANİSA</t>
        </is>
      </c>
      <c>
        <v>AKHİSAR</v>
      </c>
      <c>
        <is>
          <t>DM</t>
        </is>
      </c>
      <c>
        <v>AKSELENDİ İM 45-72-A00004_GERİLİM M02_2100015</v>
      </c>
      <c>
        <v>Şebeke Bakım Çalışması</v>
      </c>
      <c>
        <v>Dağıtım-OG</v>
      </c>
      <c>
        <v>Uzun</v>
      </c>
      <c>
        <v>Şebeke işletmecisi</v>
      </c>
      <c>
        <v>Bildirimli</v>
      </c>
      <c>
        <is>
          <t>22.07.2023 13:35:09</t>
        </is>
      </c>
      <c>
        <is>
          <t>22.07.2023 17:33:44</t>
        </is>
      </c>
      <c>
        <v>3.976388888</v>
      </c>
      <c>
        <v>0</v>
      </c>
      <c>
        <v>30</v>
      </c>
      <c>
        <v>0</v>
      </c>
      <c>
        <v>11</v>
      </c>
      <c>
        <v>0</v>
      </c>
      <c>
        <v>5</v>
      </c>
      <c>
        <v>0</v>
      </c>
      <c>
        <v>0</v>
      </c>
      <c>
        <v>0</v>
      </c>
      <c>
        <v>23.13071122808103</v>
      </c>
      <c>
        <v>0</v>
      </c>
      <c>
        <v>120.4469557116605</v>
      </c>
      <c>
        <v>0</v>
      </c>
      <c>
        <v>27.37924733158364</v>
      </c>
      <c>
        <v>0</v>
      </c>
      <c>
        <v>0</v>
      </c>
      <c>
        <v>170.95691427132516</v>
      </c>
    </row>
    <row>
      <c>
        <v>2618334</v>
      </c>
      <c>
        <v>1</v>
      </c>
      <c>
        <is>
          <t>İZMİR</t>
        </is>
      </c>
      <c>
        <v>BORNOVA</v>
      </c>
      <c>
        <is>
          <t>AG Fideri</t>
        </is>
      </c>
      <c>
        <v>K-3332 35-02-K03332_B_56364230_56364230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22.07.2023 20:44:07</t>
        </is>
      </c>
      <c>
        <is>
          <t>22.07.2023 21:47:40</t>
        </is>
      </c>
      <c>
        <v>1.059166666</v>
      </c>
      <c>
        <v>0</v>
      </c>
      <c>
        <v>229</v>
      </c>
      <c>
        <v>0</v>
      </c>
      <c>
        <v>0</v>
      </c>
      <c>
        <v>0</v>
      </c>
      <c>
        <v>19</v>
      </c>
      <c>
        <v>0</v>
      </c>
      <c>
        <v>0</v>
      </c>
      <c>
        <v>0</v>
      </c>
      <c>
        <v>56.421777298238666</v>
      </c>
      <c>
        <v>0</v>
      </c>
      <c>
        <v>0</v>
      </c>
      <c>
        <v>0</v>
      </c>
      <c>
        <v>14.444153525469867</v>
      </c>
      <c>
        <v>0</v>
      </c>
      <c>
        <v>0</v>
      </c>
      <c>
        <v>70.86593082370854</v>
      </c>
    </row>
    <row>
      <c>
        <v>2617839</v>
      </c>
      <c>
        <v>1</v>
      </c>
      <c>
        <is>
          <t>İZMİR</t>
        </is>
      </c>
      <c>
        <v>BAYRAKLI</v>
      </c>
      <c>
        <is>
          <t>OG Fideri</t>
        </is>
      </c>
      <c>
        <v>K-2361 35-02-K02361_TRAFO K03_2336965</v>
      </c>
      <c>
        <v>OG Kademe Ayarı</v>
      </c>
      <c>
        <v>Dağıtım-OG</v>
      </c>
      <c>
        <v>Uzun</v>
      </c>
      <c>
        <v>Şebeke işletmecisi</v>
      </c>
      <c>
        <v>Bildirimsiz</v>
      </c>
      <c>
        <is>
          <t>22.07.2023 14:39:49</t>
        </is>
      </c>
      <c>
        <is>
          <t>22.07.2023 14:53:13</t>
        </is>
      </c>
      <c>
        <v>0.223333333</v>
      </c>
      <c>
        <v>0</v>
      </c>
      <c>
        <v>312</v>
      </c>
      <c>
        <v>0</v>
      </c>
      <c>
        <v>0</v>
      </c>
      <c>
        <v>0</v>
      </c>
      <c>
        <v>33</v>
      </c>
      <c>
        <v>0</v>
      </c>
      <c>
        <v>0</v>
      </c>
      <c>
        <v>0</v>
      </c>
      <c>
        <v>17.689620304634687</v>
      </c>
      <c>
        <v>0</v>
      </c>
      <c>
        <v>0</v>
      </c>
      <c>
        <v>0</v>
      </c>
      <c>
        <v>11.21810900897953</v>
      </c>
      <c>
        <v>0</v>
      </c>
      <c>
        <v>0</v>
      </c>
      <c>
        <v>28.90772931361422</v>
      </c>
    </row>
    <row>
      <c>
        <v>2617507</v>
      </c>
      <c>
        <v>1</v>
      </c>
      <c>
        <is>
          <t>İZMİR</t>
        </is>
      </c>
      <c>
        <v>SEFERİHİSAR</v>
      </c>
      <c>
        <is>
          <t>Kullanıcı Bağlantı Hattı</t>
        </is>
      </c>
      <c>
        <v>L-67 ELMASTAŞ 35-14-L00067_956657710_956657710</v>
      </c>
      <c>
        <v>AG Branşman Yeraltı Kablo Arızası</v>
      </c>
      <c>
        <v>Dağıtım-AG</v>
      </c>
      <c>
        <v>Uzun</v>
      </c>
      <c>
        <v>Şebeke işletmecisi</v>
      </c>
      <c>
        <v>Bildirimsiz</v>
      </c>
      <c>
        <is>
          <t>22.07.2023 09:11:05</t>
        </is>
      </c>
      <c>
        <is>
          <t>22.07.2023 15:18:49</t>
        </is>
      </c>
      <c>
        <v>6.128888888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0.47522264674702275</v>
      </c>
      <c>
        <v>0</v>
      </c>
      <c>
        <v>0</v>
      </c>
      <c>
        <v>0</v>
      </c>
      <c>
        <v>0</v>
      </c>
      <c>
        <v>0</v>
      </c>
      <c>
        <v>0</v>
      </c>
      <c>
        <v>0.47522264674702275</v>
      </c>
    </row>
    <row>
      <c>
        <v>2618363</v>
      </c>
      <c>
        <v>1</v>
      </c>
      <c>
        <is>
          <t>İZMİR</t>
        </is>
      </c>
      <c>
        <v>ÇEŞME</v>
      </c>
      <c>
        <is>
          <t>Saha Dağıtım Kutusu (SDK)</t>
        </is>
      </c>
      <c>
        <v>L-426 ESKİ GARAJ 35-18-L00426_A a1_5945316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22.07.2023 21:00:26</t>
        </is>
      </c>
      <c>
        <is>
          <t>22.07.2023 23:41:03</t>
        </is>
      </c>
      <c>
        <v>2.676944444</v>
      </c>
      <c>
        <v>0</v>
      </c>
      <c>
        <v>41</v>
      </c>
      <c>
        <v>0</v>
      </c>
      <c>
        <v>0</v>
      </c>
      <c>
        <v>0</v>
      </c>
      <c>
        <v>24</v>
      </c>
      <c>
        <v>0</v>
      </c>
      <c>
        <v>0</v>
      </c>
      <c>
        <v>0</v>
      </c>
      <c>
        <v>61.78155462912097</v>
      </c>
      <c>
        <v>0</v>
      </c>
      <c>
        <v>0</v>
      </c>
      <c>
        <v>0</v>
      </c>
      <c>
        <v>123.69574657515075</v>
      </c>
      <c>
        <v>0</v>
      </c>
      <c>
        <v>0</v>
      </c>
      <c>
        <v>185.47730120427173</v>
      </c>
    </row>
    <row>
      <c>
        <v>2617530</v>
      </c>
      <c>
        <v>1</v>
      </c>
      <c>
        <is>
          <t>İZMİR</t>
        </is>
      </c>
      <c>
        <v>ÇEŞME</v>
      </c>
      <c>
        <is>
          <t>AG Fideri</t>
        </is>
      </c>
      <c>
        <v>L-425 BELLONA KABİN 35-18-L00425_7842867_56368758_56368758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22.07.2023 09:17:46</t>
        </is>
      </c>
      <c>
        <is>
          <t>22.07.2023 14:45:49</t>
        </is>
      </c>
      <c>
        <v>5.4675</v>
      </c>
      <c>
        <v>0</v>
      </c>
      <c>
        <v>96</v>
      </c>
      <c>
        <v>0</v>
      </c>
      <c>
        <v>0</v>
      </c>
      <c>
        <v>0</v>
      </c>
      <c>
        <v>11</v>
      </c>
      <c>
        <v>0</v>
      </c>
      <c>
        <v>0</v>
      </c>
      <c>
        <v>0</v>
      </c>
      <c>
        <v>200.32289846867204</v>
      </c>
      <c>
        <v>0</v>
      </c>
      <c>
        <v>0</v>
      </c>
      <c>
        <v>0</v>
      </c>
      <c>
        <v>45.1349788667428</v>
      </c>
      <c>
        <v>0</v>
      </c>
      <c>
        <v>0</v>
      </c>
      <c>
        <v>245.45787733541482</v>
      </c>
    </row>
    <row>
      <c>
        <v>2618194</v>
      </c>
      <c>
        <v>1</v>
      </c>
      <c>
        <is>
          <t>İZMİR</t>
        </is>
      </c>
      <c>
        <v>ÖDEMİŞ</v>
      </c>
      <c>
        <is>
          <t>KÖK</t>
        </is>
      </c>
      <c>
        <v>KAZANLI KÖK 35-15-L00951_OVA MAHALLESİ KAZANLI L06_66954511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22.07.2023 19:13:29</t>
        </is>
      </c>
      <c>
        <is>
          <t>22.07.2023 19:46:36</t>
        </is>
      </c>
      <c>
        <v>0.551944444</v>
      </c>
      <c>
        <v>0</v>
      </c>
      <c>
        <v>17</v>
      </c>
      <c>
        <v>3</v>
      </c>
      <c>
        <v>68</v>
      </c>
      <c>
        <v>0</v>
      </c>
      <c>
        <v>23</v>
      </c>
      <c>
        <v>0</v>
      </c>
      <c>
        <v>0</v>
      </c>
      <c>
        <v>0</v>
      </c>
      <c>
        <v>3.4811872013083573</v>
      </c>
      <c>
        <v>2.9200300745450103</v>
      </c>
      <c>
        <v>56.514551053483736</v>
      </c>
      <c>
        <v>0</v>
      </c>
      <c>
        <v>14.55883353517825</v>
      </c>
      <c>
        <v>0</v>
      </c>
      <c>
        <v>0</v>
      </c>
      <c>
        <v>77.47460186451535</v>
      </c>
    </row>
    <row>
      <c>
        <v>2617862</v>
      </c>
      <c>
        <v>1</v>
      </c>
      <c>
        <is>
          <t>İZMİR</t>
        </is>
      </c>
      <c>
        <v>KARABAĞLAR</v>
      </c>
      <c>
        <is>
          <t>Dağıtım Transformatörü</t>
        </is>
      </c>
      <c>
        <v>M-1349 35-01-M01349_35-01-M01349_65820327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22.07.2023 14:53:42</t>
        </is>
      </c>
      <c>
        <is>
          <t>22.07.2023 16:24:58</t>
        </is>
      </c>
      <c>
        <v>1.521111111</v>
      </c>
      <c>
        <v>0</v>
      </c>
      <c>
        <v>131</v>
      </c>
      <c>
        <v>0</v>
      </c>
      <c>
        <v>0</v>
      </c>
      <c>
        <v>0</v>
      </c>
      <c>
        <v>9</v>
      </c>
      <c>
        <v>0</v>
      </c>
      <c>
        <v>0</v>
      </c>
      <c>
        <v>0</v>
      </c>
      <c>
        <v>50.31244708045089</v>
      </c>
      <c>
        <v>0</v>
      </c>
      <c>
        <v>0</v>
      </c>
      <c>
        <v>0</v>
      </c>
      <c>
        <v>10.100769016579477</v>
      </c>
      <c>
        <v>0</v>
      </c>
      <c>
        <v>0</v>
      </c>
      <c>
        <v>60.413216097030364</v>
      </c>
    </row>
    <row>
      <c>
        <v>2617699</v>
      </c>
      <c>
        <v>1</v>
      </c>
      <c>
        <is>
          <t>İZMİR</t>
        </is>
      </c>
      <c>
        <v>BERGAMA</v>
      </c>
      <c>
        <is>
          <t>DM</t>
        </is>
      </c>
      <c>
        <v>AŞAĞIKIRIKLAR DM 35-16-M00448_ÇİFTLİK SULAMA M03_2115965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22.07.2023 12:30:36</t>
        </is>
      </c>
      <c>
        <is>
          <t>22.07.2023 13:49:44</t>
        </is>
      </c>
      <c>
        <v>1.318888888</v>
      </c>
      <c>
        <v>0</v>
      </c>
      <c>
        <v>0</v>
      </c>
      <c>
        <v>21</v>
      </c>
      <c>
        <v>51</v>
      </c>
      <c>
        <v>1</v>
      </c>
      <c>
        <v>3</v>
      </c>
      <c>
        <v>1</v>
      </c>
      <c>
        <v>0</v>
      </c>
      <c>
        <v>0</v>
      </c>
      <c>
        <v>0</v>
      </c>
      <c>
        <v>286.62040109894485</v>
      </c>
      <c>
        <v>559.4291993299895</v>
      </c>
      <c>
        <v>18.211096502742677</v>
      </c>
      <c>
        <v>23.783521617773253</v>
      </c>
      <c>
        <v>13.10163340244846</v>
      </c>
      <c>
        <v>0</v>
      </c>
      <c>
        <v>901.1458519518986</v>
      </c>
    </row>
    <row>
      <c>
        <v>2618008</v>
      </c>
      <c>
        <v>1</v>
      </c>
      <c>
        <is>
          <t>İZMİR</t>
        </is>
      </c>
      <c>
        <v>ÇEŞME</v>
      </c>
      <c>
        <is>
          <t>AG Fideri</t>
        </is>
      </c>
      <c>
        <v>L-236 35-18-L00236_A_91327085_91327085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22.07.2023 16:58:07</t>
        </is>
      </c>
      <c>
        <is>
          <t>22.07.2023 23:00:04</t>
        </is>
      </c>
      <c>
        <v>6.0325</v>
      </c>
      <c>
        <v>0</v>
      </c>
      <c>
        <v>9</v>
      </c>
      <c>
        <v>0</v>
      </c>
      <c>
        <v>3</v>
      </c>
      <c>
        <v>0</v>
      </c>
      <c>
        <v>1</v>
      </c>
      <c>
        <v>0</v>
      </c>
      <c>
        <v>0</v>
      </c>
      <c>
        <v>0</v>
      </c>
      <c>
        <v>59.490673258990434</v>
      </c>
      <c>
        <v>0</v>
      </c>
      <c>
        <v>23.02485200644073</v>
      </c>
      <c>
        <v>0</v>
      </c>
      <c>
        <v>2.079393271792962</v>
      </c>
      <c>
        <v>0</v>
      </c>
      <c>
        <v>0</v>
      </c>
      <c>
        <v>84.59491853722413</v>
      </c>
    </row>
    <row>
      <c>
        <v>2618340</v>
      </c>
      <c>
        <v>1</v>
      </c>
      <c>
        <is>
          <t>İZMİR</t>
        </is>
      </c>
      <c>
        <v>SEFERİHİSAR</v>
      </c>
      <c>
        <is>
          <t>Saha Dağıtım Kutusu (SDK)</t>
        </is>
      </c>
      <c>
        <v>DM-1/TR-15 SEFERİHİSAR 35-14-M00327_D D01_50050956</v>
      </c>
      <c>
        <v>AG Box / Sdk Giriş Sigorta Atığı</v>
      </c>
      <c>
        <v>Dağıtım-AG</v>
      </c>
      <c>
        <v>Uzun</v>
      </c>
      <c>
        <v>Şebeke işletmecisi</v>
      </c>
      <c>
        <v>Bildirimsiz</v>
      </c>
      <c>
        <is>
          <t>22.07.2023 20:49:12</t>
        </is>
      </c>
      <c>
        <is>
          <t>22.07.2023 21:49:17</t>
        </is>
      </c>
      <c>
        <v>1.001388888</v>
      </c>
      <c>
        <v>0</v>
      </c>
      <c>
        <v>29</v>
      </c>
      <c>
        <v>0</v>
      </c>
      <c>
        <v>1</v>
      </c>
      <c>
        <v>0</v>
      </c>
      <c>
        <v>2</v>
      </c>
      <c>
        <v>0</v>
      </c>
      <c>
        <v>0</v>
      </c>
      <c>
        <v>0</v>
      </c>
      <c>
        <v>6.952961184203428</v>
      </c>
      <c>
        <v>0</v>
      </c>
      <c>
        <v>0.010015067518886804</v>
      </c>
      <c>
        <v>0</v>
      </c>
      <c>
        <v>0.1637596110527164</v>
      </c>
      <c>
        <v>0</v>
      </c>
      <c>
        <v>0</v>
      </c>
      <c>
        <v>7.126735862775031</v>
      </c>
    </row>
    <row>
      <c>
        <v>2617885</v>
      </c>
      <c>
        <v>1</v>
      </c>
      <c>
        <is>
          <t>İZMİR</t>
        </is>
      </c>
      <c>
        <v>MENEMEN</v>
      </c>
      <c>
        <is>
          <t>Saha Dağıtım Kutusu (SDK)</t>
        </is>
      </c>
      <c>
        <v>ULUKENT DM-1/11 35-28-M00569_10481548 d1b_5885256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22.07.2023 15:10:24</t>
        </is>
      </c>
      <c>
        <is>
          <t>22.07.2023 16:57:39</t>
        </is>
      </c>
      <c>
        <v>1.7875</v>
      </c>
      <c>
        <v>0</v>
      </c>
      <c>
        <v>111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53.10827036903403</v>
      </c>
      <c>
        <v>0</v>
      </c>
      <c>
        <v>0</v>
      </c>
      <c>
        <v>0</v>
      </c>
      <c>
        <v>3.4884614319174876</v>
      </c>
      <c>
        <v>0</v>
      </c>
      <c>
        <v>0</v>
      </c>
      <c>
        <v>56.59673180095152</v>
      </c>
    </row>
    <row>
      <c>
        <v>2617984</v>
      </c>
      <c>
        <v>2</v>
      </c>
      <c>
        <is>
          <t>İZMİR</t>
        </is>
      </c>
      <c>
        <v>TORBALI</v>
      </c>
      <c>
        <is>
          <t>Dağıtım Transformatörü</t>
        </is>
      </c>
      <c>
        <v>DAĞKIZILCA-2 35-26-M00500_35-26-M00500_2363276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22.07.2023 19:27:13</t>
        </is>
      </c>
      <c>
        <is>
          <t>22.07.2023 20:40:48</t>
        </is>
      </c>
      <c>
        <v>1.226388888</v>
      </c>
      <c>
        <v>0</v>
      </c>
      <c>
        <v>292</v>
      </c>
      <c>
        <v>0</v>
      </c>
      <c>
        <v>5</v>
      </c>
      <c>
        <v>0</v>
      </c>
      <c>
        <v>63</v>
      </c>
      <c>
        <v>0</v>
      </c>
      <c>
        <v>0</v>
      </c>
      <c>
        <v>0</v>
      </c>
      <c>
        <v>51.27279485709586</v>
      </c>
      <c>
        <v>0</v>
      </c>
      <c>
        <v>0.9780510457507141</v>
      </c>
      <c>
        <v>0</v>
      </c>
      <c>
        <v>38.54462494962335</v>
      </c>
      <c>
        <v>0</v>
      </c>
      <c>
        <v>0</v>
      </c>
      <c>
        <v>90.79547085246992</v>
      </c>
    </row>
    <row>
      <c>
        <v>2618317</v>
      </c>
      <c>
        <v>1</v>
      </c>
      <c>
        <is>
          <t>İZMİR</t>
        </is>
      </c>
      <c>
        <v>TORBALI</v>
      </c>
      <c>
        <is>
          <t>Saha Dağıtım Kutusu (SDK)</t>
        </is>
      </c>
      <c>
        <v>DM-5/TR-10 (ESKİ TR-41) 35-26-M01361_B B02_57783125</v>
      </c>
      <c>
        <v>AG Box / Sdk Giriş Sigorta Atığı</v>
      </c>
      <c>
        <v>Dağıtım-AG</v>
      </c>
      <c>
        <v>Uzun</v>
      </c>
      <c>
        <v>Şebeke işletmecisi</v>
      </c>
      <c>
        <v>Bildirimsiz</v>
      </c>
      <c>
        <is>
          <t>22.07.2023 20:29:12</t>
        </is>
      </c>
      <c>
        <is>
          <t>22.07.2023 22:47:00</t>
        </is>
      </c>
      <c>
        <v>2.296666666</v>
      </c>
      <c>
        <v>0</v>
      </c>
      <c>
        <v>41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32.38838622919703</v>
      </c>
      <c>
        <v>0</v>
      </c>
      <c>
        <v>0</v>
      </c>
      <c>
        <v>0</v>
      </c>
      <c>
        <v>0</v>
      </c>
      <c>
        <v>0</v>
      </c>
      <c>
        <v>0</v>
      </c>
      <c>
        <v>32.38838622919703</v>
      </c>
    </row>
    <row>
      <c>
        <v>2618025</v>
      </c>
      <c>
        <v>1</v>
      </c>
      <c>
        <is>
          <t>İZMİR</t>
        </is>
      </c>
      <c>
        <v>SEFERİHİSAR</v>
      </c>
      <c>
        <is>
          <t>AG Fideri</t>
        </is>
      </c>
      <c>
        <v>YENİ ORHANLI M-87 35-14-M00087_B_76711546_76711546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22.07.2023 17:13:34</t>
        </is>
      </c>
      <c>
        <is>
          <t>22.07.2023 19:49:16</t>
        </is>
      </c>
      <c>
        <v>2.595</v>
      </c>
      <c>
        <v>0</v>
      </c>
      <c>
        <v>44</v>
      </c>
      <c>
        <v>0</v>
      </c>
      <c>
        <v>1</v>
      </c>
      <c>
        <v>0</v>
      </c>
      <c>
        <v>3</v>
      </c>
      <c>
        <v>0</v>
      </c>
      <c>
        <v>0</v>
      </c>
      <c>
        <v>0</v>
      </c>
      <c>
        <v>26.67158460029811</v>
      </c>
      <c>
        <v>0</v>
      </c>
      <c>
        <v>1.2410486755963503</v>
      </c>
      <c>
        <v>0</v>
      </c>
      <c>
        <v>4.630331234416649</v>
      </c>
      <c>
        <v>0</v>
      </c>
      <c>
        <v>0</v>
      </c>
      <c>
        <v>32.54296451031111</v>
      </c>
    </row>
    <row>
      <c>
        <v>2617338</v>
      </c>
      <c>
        <v>1</v>
      </c>
      <c>
        <is>
          <t>İZMİR</t>
        </is>
      </c>
      <c>
        <v>KONAK</v>
      </c>
      <c>
        <is>
          <t>DM</t>
        </is>
      </c>
      <c>
        <v>EŞREFPAŞA İM 35-01-A00002_FIRAT K24_2309535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22.07.2023 02:14:51</t>
        </is>
      </c>
      <c>
        <is>
          <t>22.07.2023 02:56:17</t>
        </is>
      </c>
      <c>
        <v>0.690555555</v>
      </c>
      <c>
        <v>0</v>
      </c>
      <c>
        <v>949</v>
      </c>
      <c>
        <v>0</v>
      </c>
      <c>
        <v>0</v>
      </c>
      <c>
        <v>1</v>
      </c>
      <c>
        <v>1745</v>
      </c>
      <c>
        <v>1</v>
      </c>
      <c>
        <v>35</v>
      </c>
      <c>
        <v>0</v>
      </c>
      <c>
        <v>137.98390904841776</v>
      </c>
      <c>
        <v>0</v>
      </c>
      <c>
        <v>0</v>
      </c>
      <c>
        <v>0</v>
      </c>
      <c>
        <v>708.0492872452073</v>
      </c>
      <c>
        <v>13.359218405844706</v>
      </c>
      <c>
        <v>154.76148150967086</v>
      </c>
      <c>
        <v>1014.1538962091406</v>
      </c>
    </row>
    <row>
      <c>
        <v>2618403</v>
      </c>
      <c>
        <v>1</v>
      </c>
      <c>
        <is>
          <t>İZMİR</t>
        </is>
      </c>
      <c>
        <v>ÇEŞME</v>
      </c>
      <c>
        <is>
          <t>Dağıtım Transformatörü</t>
        </is>
      </c>
      <c>
        <v>L-470 KÖK 35-18-L00470_35-18-L00470_72090185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22.07.2023 21:46:35</t>
        </is>
      </c>
      <c>
        <is>
          <t>23.07.2023 02:31:15</t>
        </is>
      </c>
      <c>
        <v>4.744444444</v>
      </c>
      <c>
        <v>0</v>
      </c>
      <c>
        <v>135</v>
      </c>
      <c>
        <v>0</v>
      </c>
      <c>
        <v>1</v>
      </c>
      <c>
        <v>0</v>
      </c>
      <c>
        <v>23</v>
      </c>
      <c>
        <v>0</v>
      </c>
      <c>
        <v>0</v>
      </c>
      <c>
        <v>0</v>
      </c>
      <c>
        <v>207.95970701479197</v>
      </c>
      <c>
        <v>0</v>
      </c>
      <c>
        <v>1.2611061322660106</v>
      </c>
      <c>
        <v>0</v>
      </c>
      <c>
        <v>262.4424152635313</v>
      </c>
      <c>
        <v>0</v>
      </c>
      <c>
        <v>0</v>
      </c>
      <c>
        <v>471.6632284105893</v>
      </c>
    </row>
    <row>
      <c>
        <v>2617716</v>
      </c>
      <c>
        <v>1</v>
      </c>
      <c>
        <is>
          <t>İZMİR</t>
        </is>
      </c>
      <c>
        <v>ÇEŞME</v>
      </c>
      <c>
        <is>
          <t>Dağıtım Transformatörü</t>
        </is>
      </c>
      <c>
        <v>L-327 DELPHİ DOKTORLAR SİTESİ 35-18-L00327_35-18-L00327_2358300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22.07.2023 12:44:44</t>
        </is>
      </c>
      <c>
        <is>
          <t>22.07.2023 13:05:59</t>
        </is>
      </c>
      <c>
        <v>0.354166666</v>
      </c>
      <c>
        <v>0</v>
      </c>
      <c>
        <v>64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3.655784916265157</v>
      </c>
      <c>
        <v>0</v>
      </c>
      <c>
        <v>0</v>
      </c>
      <c>
        <v>0</v>
      </c>
      <c>
        <v>3.9038093783929044</v>
      </c>
      <c>
        <v>0</v>
      </c>
      <c>
        <v>0</v>
      </c>
      <c>
        <v>7.559594294658061</v>
      </c>
    </row>
    <row>
      <c>
        <v>2617384</v>
      </c>
      <c>
        <v>1</v>
      </c>
      <c>
        <is>
          <t>İZMİR</t>
        </is>
      </c>
      <c>
        <v>KEMALPAŞA</v>
      </c>
      <c>
        <is>
          <t>KÖK</t>
        </is>
      </c>
      <c>
        <v>HALİLBEYLİ TR-1 KÖK 35-27-M01057_TEKİNLER M06_61283939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22.07.2023 06:15:44</t>
        </is>
      </c>
      <c>
        <is>
          <t>22.07.2023 07:21:47</t>
        </is>
      </c>
      <c>
        <v>1.100833333</v>
      </c>
      <c>
        <v>0</v>
      </c>
      <c>
        <v>0</v>
      </c>
      <c>
        <v>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97.02607529076984</v>
      </c>
      <c>
        <v>0</v>
      </c>
      <c>
        <v>0</v>
      </c>
      <c>
        <v>0</v>
      </c>
      <c>
        <v>51.720095919639334</v>
      </c>
      <c>
        <v>0</v>
      </c>
      <c>
        <v>148.74617121040916</v>
      </c>
    </row>
    <row>
      <c>
        <v>2617776</v>
      </c>
      <c>
        <v>1</v>
      </c>
      <c>
        <is>
          <t>İZMİR</t>
        </is>
      </c>
      <c>
        <v>ÇEŞME</v>
      </c>
      <c>
        <is>
          <t>Saha Dağıtım Kutusu (SDK)</t>
        </is>
      </c>
      <c>
        <v>L-239 BAYKAL 35-18-L00239_C c3b_5953798</v>
      </c>
      <c>
        <v>AG Box / Sdk Giriş Sigorta Atığı</v>
      </c>
      <c>
        <v>Dağıtım-AG</v>
      </c>
      <c>
        <v>Uzun</v>
      </c>
      <c>
        <v>Şebeke işletmecisi</v>
      </c>
      <c>
        <v>Bildirimsiz</v>
      </c>
      <c>
        <is>
          <t>22.07.2023 12:40:51</t>
        </is>
      </c>
      <c>
        <is>
          <t>22.07.2023 14:16:50</t>
        </is>
      </c>
      <c>
        <v>1.599722222</v>
      </c>
      <c>
        <v>0</v>
      </c>
      <c>
        <v>57</v>
      </c>
      <c>
        <v>0</v>
      </c>
      <c>
        <v>0</v>
      </c>
      <c>
        <v>0</v>
      </c>
      <c>
        <v>51</v>
      </c>
      <c>
        <v>0</v>
      </c>
      <c>
        <v>0</v>
      </c>
      <c>
        <v>0</v>
      </c>
      <c>
        <v>39.05818074177763</v>
      </c>
      <c>
        <v>0</v>
      </c>
      <c>
        <v>0</v>
      </c>
      <c>
        <v>0</v>
      </c>
      <c>
        <v>181.11954433688686</v>
      </c>
      <c>
        <v>0</v>
      </c>
      <c>
        <v>0</v>
      </c>
      <c>
        <v>220.17772507866448</v>
      </c>
    </row>
    <row>
      <c>
        <v>2617467</v>
      </c>
      <c>
        <v>1</v>
      </c>
      <c>
        <is>
          <t>MANİSA</t>
        </is>
      </c>
      <c>
        <v>SALİHLİ</v>
      </c>
      <c>
        <is>
          <t>OG Fideri</t>
        </is>
      </c>
      <c>
        <v>ÇAPAKLI KÖK 45-78-M01161_HatBaşıAyırıcı_53140096 M06_53140096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22.07.2023 08:32:45</t>
        </is>
      </c>
      <c>
        <is>
          <t>22.07.2023 15:42:50</t>
        </is>
      </c>
      <c>
        <v>7.168055555</v>
      </c>
      <c>
        <v>0</v>
      </c>
      <c>
        <v>1</v>
      </c>
      <c>
        <v>0</v>
      </c>
      <c>
        <v>31</v>
      </c>
      <c>
        <v>2</v>
      </c>
      <c>
        <v>6</v>
      </c>
      <c>
        <v>0</v>
      </c>
      <c>
        <v>0</v>
      </c>
      <c>
        <v>0</v>
      </c>
      <c>
        <v>16.344610789348835</v>
      </c>
      <c>
        <v>0</v>
      </c>
      <c>
        <v>565.681186435817</v>
      </c>
      <c>
        <v>105.51703680213632</v>
      </c>
      <c>
        <v>137.4471003985965</v>
      </c>
      <c>
        <v>0</v>
      </c>
      <c>
        <v>0</v>
      </c>
      <c>
        <v>824.9899344258987</v>
      </c>
    </row>
    <row>
      <c>
        <v>2617570</v>
      </c>
      <c>
        <v>1</v>
      </c>
      <c>
        <is>
          <t>İZMİR</t>
        </is>
      </c>
      <c>
        <v>ÖDEMİŞ</v>
      </c>
      <c>
        <is>
          <t>OG Fideri</t>
        </is>
      </c>
      <c>
        <v>DEMİRCİLİ DM 35-15-L00895_HatBaşıAyırıcı_95016096 L012_95016096</v>
      </c>
      <c>
        <v>Şebeke Yenileme ve Kapasite Artışı Çalışması</v>
      </c>
      <c>
        <v>Dağıtım-OG</v>
      </c>
      <c>
        <v>Uzun</v>
      </c>
      <c>
        <v>Şebeke işletmecisi</v>
      </c>
      <c>
        <v>Bildirimli</v>
      </c>
      <c>
        <is>
          <t>22.07.2023 10:08:29</t>
        </is>
      </c>
      <c>
        <is>
          <t>22.07.2023 17:39:17</t>
        </is>
      </c>
      <c>
        <v>7.513333333</v>
      </c>
      <c>
        <v>0</v>
      </c>
      <c>
        <v>266</v>
      </c>
      <c>
        <v>0</v>
      </c>
      <c>
        <v>67</v>
      </c>
      <c>
        <v>1</v>
      </c>
      <c>
        <v>50</v>
      </c>
      <c>
        <v>0</v>
      </c>
      <c>
        <v>0</v>
      </c>
      <c>
        <v>0</v>
      </c>
      <c>
        <v>384.86651623032236</v>
      </c>
      <c>
        <v>0</v>
      </c>
      <c>
        <v>1831.823808609171</v>
      </c>
      <c>
        <v>602.9027351972327</v>
      </c>
      <c>
        <v>539.7940018870476</v>
      </c>
      <c>
        <v>0</v>
      </c>
      <c>
        <v>0</v>
      </c>
      <c>
        <v>3359.3870619237737</v>
      </c>
    </row>
    <row>
      <c>
        <v>2618280</v>
      </c>
      <c>
        <v>1</v>
      </c>
      <c>
        <is>
          <t>İZMİR</t>
        </is>
      </c>
      <c>
        <v>TİRE</v>
      </c>
      <c>
        <is>
          <t>DM</t>
        </is>
      </c>
      <c>
        <v>DM-3 35-29-M00003_DM-3/2 M04_72188083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22.07.2023 20:04:03</t>
        </is>
      </c>
      <c>
        <is>
          <t>22.07.2023 20:24:49</t>
        </is>
      </c>
      <c>
        <v>0.346111111</v>
      </c>
      <c>
        <v>0</v>
      </c>
      <c>
        <v>386</v>
      </c>
      <c>
        <v>0</v>
      </c>
      <c>
        <v>8</v>
      </c>
      <c>
        <v>3</v>
      </c>
      <c>
        <v>31</v>
      </c>
      <c>
        <v>0</v>
      </c>
      <c>
        <v>0</v>
      </c>
      <c>
        <v>0</v>
      </c>
      <c>
        <v>24.241688009557205</v>
      </c>
      <c>
        <v>0</v>
      </c>
      <c>
        <v>2.792401438565496</v>
      </c>
      <c>
        <v>7.197301787458197</v>
      </c>
      <c>
        <v>12.573348926168567</v>
      </c>
      <c>
        <v>0</v>
      </c>
      <c>
        <v>0</v>
      </c>
      <c>
        <v>46.804740161749464</v>
      </c>
    </row>
    <row>
      <c>
        <v>2617616</v>
      </c>
      <c>
        <v>1</v>
      </c>
      <c>
        <is>
          <t>İZMİR</t>
        </is>
      </c>
      <c>
        <v>SEFERİHİSAR</v>
      </c>
      <c>
        <is>
          <t>Saha Dağıtım Kutusu (SDK)</t>
        </is>
      </c>
      <c>
        <v>DM-1/TR-15 SEFERİHİSAR 35-14-M00327_A B1_5858505</v>
      </c>
      <c>
        <v>AG Yeraltı Kablo Arızası</v>
      </c>
      <c>
        <v>Dağıtım-AG</v>
      </c>
      <c>
        <v>Uzun</v>
      </c>
      <c>
        <v>Şebeke işletmecisi</v>
      </c>
      <c>
        <v>Bildirimsiz</v>
      </c>
      <c>
        <is>
          <t>22.07.2023 10:59:35</t>
        </is>
      </c>
      <c>
        <is>
          <t>22.07.2023 20:10:43</t>
        </is>
      </c>
      <c>
        <v>9.185555555</v>
      </c>
      <c>
        <v>0</v>
      </c>
      <c>
        <v>38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72.62383237954636</v>
      </c>
      <c>
        <v>0</v>
      </c>
      <c>
        <v>0</v>
      </c>
      <c>
        <v>0</v>
      </c>
      <c>
        <v>39.462785157377084</v>
      </c>
      <c>
        <v>0</v>
      </c>
      <c>
        <v>0</v>
      </c>
      <c>
        <v>112.08661753692344</v>
      </c>
    </row>
    <row>
      <c>
        <v>2617902</v>
      </c>
      <c>
        <v>1</v>
      </c>
      <c>
        <is>
          <t>İZMİR</t>
        </is>
      </c>
      <c>
        <v>KİRAZ</v>
      </c>
      <c>
        <is>
          <t>Dağıtım Transformatörü</t>
        </is>
      </c>
      <c>
        <v>AVUNDURUK TR-1 35-31-L00179_35-31-L00179_2364350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22.07.2023 15:30:29</t>
        </is>
      </c>
      <c>
        <is>
          <t>22.07.2023 15:51:12</t>
        </is>
      </c>
      <c>
        <v>0.345277777</v>
      </c>
      <c>
        <v>0</v>
      </c>
      <c>
        <v>71</v>
      </c>
      <c>
        <v>0</v>
      </c>
      <c>
        <v>22</v>
      </c>
      <c>
        <v>0</v>
      </c>
      <c>
        <v>23</v>
      </c>
      <c>
        <v>0</v>
      </c>
      <c>
        <v>0</v>
      </c>
      <c>
        <v>0</v>
      </c>
      <c>
        <v>5.182841460397507</v>
      </c>
      <c>
        <v>0</v>
      </c>
      <c>
        <v>27.92736165510155</v>
      </c>
      <c>
        <v>0</v>
      </c>
      <c>
        <v>14.598446070425954</v>
      </c>
      <c>
        <v>0</v>
      </c>
      <c>
        <v>0</v>
      </c>
      <c>
        <v>47.70864918592501</v>
      </c>
    </row>
    <row>
      <c>
        <v>2617535</v>
      </c>
      <c>
        <v>2</v>
      </c>
      <c>
        <is>
          <t>İZMİR</t>
        </is>
      </c>
      <c>
        <v>FOÇA</v>
      </c>
      <c>
        <is>
          <t>Dağıtım Transformatörü</t>
        </is>
      </c>
      <c>
        <v>YENİ FOÇA TR-26 35-23-M00026_35-23-M00026_2372624</v>
      </c>
      <c>
        <v>AG Tel Kopuğu</v>
      </c>
      <c>
        <v>Dağıtım-AG</v>
      </c>
      <c>
        <v>Uzun</v>
      </c>
      <c>
        <v>Şebeke işletmecisi</v>
      </c>
      <c>
        <v>Bildirimsiz</v>
      </c>
      <c>
        <is>
          <t>22.07.2023 13:21:33</t>
        </is>
      </c>
      <c>
        <is>
          <t>22.07.2023 13:48:34</t>
        </is>
      </c>
      <c>
        <v>0.450277777</v>
      </c>
      <c>
        <v>0</v>
      </c>
      <c>
        <v>644</v>
      </c>
      <c>
        <v>0</v>
      </c>
      <c>
        <v>1</v>
      </c>
      <c>
        <v>0</v>
      </c>
      <c>
        <v>183</v>
      </c>
      <c>
        <v>0</v>
      </c>
      <c>
        <v>0</v>
      </c>
      <c>
        <v>0</v>
      </c>
      <c>
        <v>61.918427361746474</v>
      </c>
      <c>
        <v>0</v>
      </c>
      <c>
        <v>0</v>
      </c>
      <c>
        <v>0</v>
      </c>
      <c>
        <v>98.40179159914524</v>
      </c>
      <c>
        <v>0</v>
      </c>
      <c>
        <v>0</v>
      </c>
      <c>
        <v>160.3202189608917</v>
      </c>
    </row>
    <row>
      <c>
        <v>2618423</v>
      </c>
      <c>
        <v>1</v>
      </c>
      <c>
        <is>
          <t>MANİSA</t>
        </is>
      </c>
      <c>
        <v>AKHİSAR</v>
      </c>
      <c>
        <is>
          <t>AG Fideri</t>
        </is>
      </c>
      <c>
        <v>TR-1/91 45-72-M00091_B_56390617_56390617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22.07.2023 22:34:28</t>
        </is>
      </c>
      <c>
        <is>
          <t>22.07.2023 23:23:10</t>
        </is>
      </c>
      <c>
        <v>0.811666666</v>
      </c>
      <c>
        <v>0</v>
      </c>
      <c>
        <v>0</v>
      </c>
      <c>
        <v>0</v>
      </c>
      <c>
        <v>2</v>
      </c>
      <c>
        <v>0</v>
      </c>
      <c>
        <v>34</v>
      </c>
      <c>
        <v>0</v>
      </c>
      <c>
        <v>0</v>
      </c>
      <c>
        <v>0</v>
      </c>
      <c>
        <v>0</v>
      </c>
      <c>
        <v>0</v>
      </c>
      <c>
        <v>8.957652125342397</v>
      </c>
      <c>
        <v>0</v>
      </c>
      <c>
        <v>14.029836558391104</v>
      </c>
      <c>
        <v>0</v>
      </c>
      <c>
        <v>0</v>
      </c>
      <c>
        <v>22.987488683733503</v>
      </c>
    </row>
    <row>
      <c>
        <v>2617610</v>
      </c>
      <c>
        <v>1</v>
      </c>
      <c>
        <is>
          <t>İZMİR</t>
        </is>
      </c>
      <c>
        <v>URLA</v>
      </c>
      <c>
        <is>
          <t>OG Fideri</t>
        </is>
      </c>
      <c>
        <v>DEMİRCİLİ TR-1 35-19-M00211_DIREK TIPI TRAFO HUCRESI H01_2062013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22.07.2023 11:03:19</t>
        </is>
      </c>
      <c>
        <is>
          <t>22.07.2023 11:42:52</t>
        </is>
      </c>
      <c>
        <v>0.659166666</v>
      </c>
      <c>
        <v>0</v>
      </c>
      <c>
        <v>79</v>
      </c>
      <c>
        <v>0</v>
      </c>
      <c>
        <v>17</v>
      </c>
      <c>
        <v>0</v>
      </c>
      <c>
        <v>16</v>
      </c>
      <c>
        <v>0</v>
      </c>
      <c>
        <v>0</v>
      </c>
      <c>
        <v>0</v>
      </c>
      <c>
        <v>10.698727464749533</v>
      </c>
      <c>
        <v>0</v>
      </c>
      <c>
        <v>1.3045684067445313</v>
      </c>
      <c>
        <v>0</v>
      </c>
      <c>
        <v>9.600964023136576</v>
      </c>
      <c>
        <v>0</v>
      </c>
      <c>
        <v>0</v>
      </c>
      <c>
        <v>21.60425989463064</v>
      </c>
    </row>
    <row>
      <c>
        <v>2617633</v>
      </c>
      <c>
        <v>1</v>
      </c>
      <c>
        <is>
          <t>İZMİR</t>
        </is>
      </c>
      <c>
        <v>ÇEŞME</v>
      </c>
      <c>
        <is>
          <t>OG Fideri</t>
        </is>
      </c>
      <c>
        <v>L-245 35-18-L00245_L-401 ALTINYUNUS DM L03_2092571</v>
      </c>
      <c>
        <v>Üçüncü Şahısların Vermiş Olduğu Hasarlar</v>
      </c>
      <c>
        <v>Dağıtım-OG</v>
      </c>
      <c>
        <v>Uzun</v>
      </c>
      <c>
        <v>Dışsal</v>
      </c>
      <c>
        <v>Bildirimsiz</v>
      </c>
      <c>
        <is>
          <t>22.07.2023 11:22:39</t>
        </is>
      </c>
      <c>
        <is>
          <t>22.07.2023 12:58:47</t>
        </is>
      </c>
      <c>
        <v>1.602222222</v>
      </c>
      <c>
        <v>0</v>
      </c>
      <c>
        <v>1752</v>
      </c>
      <c>
        <v>0</v>
      </c>
      <c>
        <v>0</v>
      </c>
      <c>
        <v>3</v>
      </c>
      <c>
        <v>234</v>
      </c>
      <c>
        <v>0</v>
      </c>
      <c>
        <v>0</v>
      </c>
      <c>
        <v>0</v>
      </c>
      <c>
        <v>1228.4134080214399</v>
      </c>
      <c>
        <v>0</v>
      </c>
      <c>
        <v>0</v>
      </c>
      <c>
        <v>195.13268479926225</v>
      </c>
      <c>
        <v>950.3202076370027</v>
      </c>
      <c>
        <v>0</v>
      </c>
      <c>
        <v>0</v>
      </c>
      <c>
        <v>2373.8663004577047</v>
      </c>
    </row>
    <row>
      <c>
        <v>2618237</v>
      </c>
      <c>
        <v>1</v>
      </c>
      <c>
        <is>
          <t>MANİSA</t>
        </is>
      </c>
      <c>
        <v>SELENDİ</v>
      </c>
      <c>
        <is>
          <t>KÖK</t>
        </is>
      </c>
      <c>
        <v>ÇAMLICA KÖK 45-81-M00048_ÇERİPAŞA M02_71996192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22.07.2023 19:41:02</t>
        </is>
      </c>
      <c>
        <is>
          <t>22.07.2023 20:34:20</t>
        </is>
      </c>
      <c>
        <v>0.888333333</v>
      </c>
      <c>
        <v>1</v>
      </c>
      <c>
        <v>378</v>
      </c>
      <c>
        <v>1</v>
      </c>
      <c>
        <v>36</v>
      </c>
      <c>
        <v>0</v>
      </c>
      <c>
        <v>29</v>
      </c>
      <c>
        <v>0</v>
      </c>
      <c>
        <v>0</v>
      </c>
      <c>
        <v>0.25862756332777775</v>
      </c>
      <c>
        <v>40.670812098048096</v>
      </c>
      <c>
        <v>1.0675623674612222</v>
      </c>
      <c>
        <v>18.240971382190644</v>
      </c>
      <c>
        <v>0</v>
      </c>
      <c>
        <v>14.907667773403757</v>
      </c>
      <c>
        <v>0</v>
      </c>
      <c>
        <v>0</v>
      </c>
      <c>
        <v>75.1456411844315</v>
      </c>
    </row>
    <row>
      <c>
        <v>2617739</v>
      </c>
      <c>
        <v>1</v>
      </c>
      <c>
        <is>
          <t>İZMİR</t>
        </is>
      </c>
      <c>
        <v>TORBALI</v>
      </c>
      <c>
        <is>
          <t>OG Fideri</t>
        </is>
      </c>
      <c>
        <v>TR-49 35-26-M00049_TR-50 M01_65984232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22.07.2023 13:05:26</t>
        </is>
      </c>
      <c>
        <is>
          <t>22.07.2023 16:37:56</t>
        </is>
      </c>
      <c>
        <v>3.541666666</v>
      </c>
      <c>
        <v>0</v>
      </c>
      <c>
        <v>8</v>
      </c>
      <c>
        <v>0</v>
      </c>
      <c>
        <v>30</v>
      </c>
      <c>
        <v>1</v>
      </c>
      <c>
        <v>6</v>
      </c>
      <c>
        <v>0</v>
      </c>
      <c>
        <v>0</v>
      </c>
      <c>
        <v>0</v>
      </c>
      <c>
        <v>95.58706220604078</v>
      </c>
      <c>
        <v>0</v>
      </c>
      <c>
        <v>667.6076136043678</v>
      </c>
      <c>
        <v>89.90443092267738</v>
      </c>
      <c>
        <v>145.71013636152435</v>
      </c>
      <c>
        <v>0</v>
      </c>
      <c>
        <v>0</v>
      </c>
      <c>
        <v>998.8092430946103</v>
      </c>
    </row>
    <row>
      <c>
        <v>2618131</v>
      </c>
      <c>
        <v>1</v>
      </c>
      <c>
        <is>
          <t>İZMİR</t>
        </is>
      </c>
      <c>
        <v>BAYRAKLI</v>
      </c>
      <c>
        <is>
          <t>AG Fideri</t>
        </is>
      </c>
      <c>
        <v>K-1049 35-02-K01049__72410547_72410547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22.07.2023 18:37:17</t>
        </is>
      </c>
      <c>
        <is>
          <t>22.07.2023 19:12:14</t>
        </is>
      </c>
      <c>
        <v>0.5825</v>
      </c>
      <c>
        <v>0</v>
      </c>
      <c>
        <v>213</v>
      </c>
      <c>
        <v>0</v>
      </c>
      <c>
        <v>0</v>
      </c>
      <c>
        <v>0</v>
      </c>
      <c>
        <v>19</v>
      </c>
      <c>
        <v>0</v>
      </c>
      <c>
        <v>0</v>
      </c>
      <c>
        <v>0</v>
      </c>
      <c>
        <v>31.653766881522657</v>
      </c>
      <c>
        <v>0</v>
      </c>
      <c>
        <v>0</v>
      </c>
      <c>
        <v>0</v>
      </c>
      <c>
        <v>9.938192820504241</v>
      </c>
      <c>
        <v>0</v>
      </c>
      <c>
        <v>0</v>
      </c>
      <c>
        <v>41.5919597020269</v>
      </c>
    </row>
    <row>
      <c>
        <v>2618094</v>
      </c>
      <c>
        <v>1</v>
      </c>
      <c>
        <is>
          <t>MANİSA</t>
        </is>
      </c>
      <c>
        <v>AKHİSAR</v>
      </c>
      <c>
        <is>
          <t>AG Fideri</t>
        </is>
      </c>
      <c>
        <v>TR-2/12-A 45-72-L00995__81571427_81571427</v>
      </c>
      <c>
        <v>NH Altlık Arızası</v>
      </c>
      <c>
        <v>Dağıtım-AG</v>
      </c>
      <c>
        <v>Uzun</v>
      </c>
      <c>
        <v>Şebeke işletmecisi</v>
      </c>
      <c>
        <v>Bildirimsiz</v>
      </c>
      <c>
        <is>
          <t>22.07.2023 18:14:53</t>
        </is>
      </c>
      <c>
        <is>
          <t>22.07.2023 19:43:23</t>
        </is>
      </c>
      <c>
        <v>1.475</v>
      </c>
      <c>
        <v>0</v>
      </c>
      <c>
        <v>204</v>
      </c>
      <c>
        <v>0</v>
      </c>
      <c>
        <v>0</v>
      </c>
      <c>
        <v>0</v>
      </c>
      <c>
        <v>31</v>
      </c>
      <c>
        <v>0</v>
      </c>
      <c>
        <v>0</v>
      </c>
      <c>
        <v>0</v>
      </c>
      <c>
        <v>52.48213758978556</v>
      </c>
      <c>
        <v>0</v>
      </c>
      <c>
        <v>0</v>
      </c>
      <c>
        <v>0</v>
      </c>
      <c>
        <v>30.794204873805004</v>
      </c>
      <c>
        <v>0</v>
      </c>
      <c>
        <v>0</v>
      </c>
      <c>
        <v>83.27634246359057</v>
      </c>
    </row>
    <row>
      <c>
        <v>2617404</v>
      </c>
      <c>
        <v>1</v>
      </c>
      <c>
        <is>
          <t>İZMİR</t>
        </is>
      </c>
      <c>
        <v>ÇEŞME</v>
      </c>
      <c>
        <is>
          <t>AG Fideri</t>
        </is>
      </c>
      <c>
        <v>L-332 SERKANKENT 35-18-L00332_9103482_56372463_56372463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22.07.2023 07:01:48</t>
        </is>
      </c>
      <c>
        <is>
          <t>22.07.2023 11:29:54</t>
        </is>
      </c>
      <c>
        <v>4.468333333</v>
      </c>
      <c>
        <v>0</v>
      </c>
      <c>
        <v>34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22.850106483871794</v>
      </c>
      <c>
        <v>0</v>
      </c>
      <c>
        <v>0</v>
      </c>
      <c>
        <v>0</v>
      </c>
      <c>
        <v>6.823829855266666</v>
      </c>
      <c>
        <v>0</v>
      </c>
      <c>
        <v>0</v>
      </c>
      <c>
        <v>29.67393633913846</v>
      </c>
    </row>
    <row>
      <c>
        <v>2617447</v>
      </c>
      <c>
        <v>1</v>
      </c>
      <c>
        <is>
          <t>İZMİR</t>
        </is>
      </c>
      <c>
        <v>ÖDEMİŞ</v>
      </c>
      <c>
        <is>
          <t>AG Fideri</t>
        </is>
      </c>
      <c>
        <v>TR-155 35-15-L00155_B_56372098_56372098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22.07.2023 07:48:06</t>
        </is>
      </c>
      <c>
        <is>
          <t>22.07.2023 09:40:27</t>
        </is>
      </c>
      <c>
        <v>1.8725</v>
      </c>
      <c>
        <v>0</v>
      </c>
      <c>
        <v>10</v>
      </c>
      <c>
        <v>0</v>
      </c>
      <c>
        <v>13</v>
      </c>
      <c>
        <v>0</v>
      </c>
      <c>
        <v>4</v>
      </c>
      <c>
        <v>0</v>
      </c>
      <c>
        <v>0</v>
      </c>
      <c>
        <v>0</v>
      </c>
      <c>
        <v>7.323252055508018</v>
      </c>
      <c>
        <v>0</v>
      </c>
      <c>
        <v>63.896180053435124</v>
      </c>
      <c>
        <v>0</v>
      </c>
      <c>
        <v>14.390122595839228</v>
      </c>
      <c>
        <v>0</v>
      </c>
      <c>
        <v>0</v>
      </c>
      <c>
        <v>85.60955470478237</v>
      </c>
    </row>
    <row>
      <c>
        <v>2617696</v>
      </c>
      <c>
        <v>1</v>
      </c>
      <c>
        <is>
          <t>MANİSA</t>
        </is>
      </c>
      <c>
        <v>SALİHLİ</v>
      </c>
      <c>
        <is>
          <t>AG Fideri</t>
        </is>
      </c>
      <c>
        <v>BAĞCILAR TR-3 45-78-M00685_A_91062626_91062626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22.07.2023 12:00:21</t>
        </is>
      </c>
      <c>
        <is>
          <t>22.07.2023 13:13:09</t>
        </is>
      </c>
      <c>
        <v>1.213333333</v>
      </c>
      <c>
        <v>0</v>
      </c>
      <c>
        <v>1</v>
      </c>
      <c>
        <v>0</v>
      </c>
      <c>
        <v>4</v>
      </c>
      <c>
        <v>0</v>
      </c>
      <c>
        <v>1</v>
      </c>
      <c>
        <v>0</v>
      </c>
      <c>
        <v>0</v>
      </c>
      <c>
        <v>0</v>
      </c>
      <c>
        <v>0.5943836254859205</v>
      </c>
      <c>
        <v>0</v>
      </c>
      <c>
        <v>6.1310360169412395</v>
      </c>
      <c>
        <v>0</v>
      </c>
      <c>
        <v>0.8175392934394399</v>
      </c>
      <c>
        <v>0</v>
      </c>
      <c>
        <v>0</v>
      </c>
      <c>
        <v>7.5429589358666</v>
      </c>
    </row>
    <row>
      <c>
        <v>2618088</v>
      </c>
      <c>
        <v>1</v>
      </c>
      <c>
        <is>
          <t>MANİSA</t>
        </is>
      </c>
      <c>
        <v>ŞEHZADELER</v>
      </c>
      <c>
        <is>
          <t>AG Fideri</t>
        </is>
      </c>
      <c>
        <v>DM-1/47 45-71-M00149_B_91433430_91433430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22.07.2023 18:08:03</t>
        </is>
      </c>
      <c>
        <is>
          <t>22.07.2023 18:38:05</t>
        </is>
      </c>
      <c>
        <v>0.500555555</v>
      </c>
      <c>
        <v>0</v>
      </c>
      <c>
        <v>65</v>
      </c>
      <c>
        <v>0</v>
      </c>
      <c>
        <v>0</v>
      </c>
      <c>
        <v>0</v>
      </c>
      <c>
        <v>22</v>
      </c>
      <c>
        <v>0</v>
      </c>
      <c>
        <v>0</v>
      </c>
      <c>
        <v>0</v>
      </c>
      <c>
        <v>5.682681250228588</v>
      </c>
      <c>
        <v>0</v>
      </c>
      <c>
        <v>0</v>
      </c>
      <c>
        <v>0</v>
      </c>
      <c>
        <v>21.075591297328625</v>
      </c>
      <c>
        <v>0</v>
      </c>
      <c>
        <v>0</v>
      </c>
      <c>
        <v>26.758272547557212</v>
      </c>
    </row>
    <row>
      <c>
        <v>2617547</v>
      </c>
      <c>
        <v>1</v>
      </c>
      <c>
        <is>
          <t>İZMİR</t>
        </is>
      </c>
      <c>
        <v>MENEMEN</v>
      </c>
      <c>
        <is>
          <t>OG Fideri</t>
        </is>
      </c>
      <c>
        <v>ULUKENT DM-2/8 35-28-M00577_ULUKENT DM-2/12 M01_66548670</v>
      </c>
      <c>
        <v>Şebeke Yenileme ve Kapasite Artışı Çalışması</v>
      </c>
      <c>
        <v>Dağıtım-OG</v>
      </c>
      <c>
        <v>Uzun</v>
      </c>
      <c>
        <v>Şebeke işletmecisi</v>
      </c>
      <c>
        <v>Bildirimli</v>
      </c>
      <c>
        <is>
          <t>22.07.2023 10:00:06</t>
        </is>
      </c>
      <c>
        <is>
          <t>22.07.2023 17:32:19</t>
        </is>
      </c>
      <c>
        <v>7.536944444</v>
      </c>
      <c>
        <v>0</v>
      </c>
      <c>
        <v>466</v>
      </c>
      <c>
        <v>0</v>
      </c>
      <c>
        <v>0</v>
      </c>
      <c>
        <v>0</v>
      </c>
      <c>
        <v>21</v>
      </c>
      <c>
        <v>0</v>
      </c>
      <c>
        <v>0</v>
      </c>
      <c>
        <v>0</v>
      </c>
      <c>
        <v>1056.3944467851493</v>
      </c>
      <c>
        <v>0</v>
      </c>
      <c>
        <v>0</v>
      </c>
      <c>
        <v>0</v>
      </c>
      <c>
        <v>285.49473383259135</v>
      </c>
      <c>
        <v>0</v>
      </c>
      <c>
        <v>0</v>
      </c>
      <c>
        <v>1341.8891806177407</v>
      </c>
    </row>
    <row>
      <c>
        <v>2617650</v>
      </c>
      <c>
        <v>1</v>
      </c>
      <c>
        <is>
          <t>MANİSA</t>
        </is>
      </c>
      <c>
        <v>TURGUTLU</v>
      </c>
      <c>
        <is>
          <t>AG Fideri</t>
        </is>
      </c>
      <c>
        <v>TR-2/102 45-83-L00102_A_91114496_91114496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22.07.2023 11:37:09</t>
        </is>
      </c>
      <c>
        <is>
          <t>22.07.2023 12:48:52</t>
        </is>
      </c>
      <c>
        <v>1.195277777</v>
      </c>
      <c>
        <v>0</v>
      </c>
      <c>
        <v>28</v>
      </c>
      <c>
        <v>0</v>
      </c>
      <c>
        <v>0</v>
      </c>
      <c>
        <v>0</v>
      </c>
      <c>
        <v>10</v>
      </c>
      <c>
        <v>0</v>
      </c>
      <c>
        <v>0</v>
      </c>
      <c>
        <v>0</v>
      </c>
      <c>
        <v>5.642473696370515</v>
      </c>
      <c>
        <v>0</v>
      </c>
      <c>
        <v>0</v>
      </c>
      <c>
        <v>0</v>
      </c>
      <c>
        <v>9.790392311745812</v>
      </c>
      <c>
        <v>0</v>
      </c>
      <c>
        <v>0</v>
      </c>
      <c>
        <v>15.432866008116328</v>
      </c>
    </row>
    <row>
      <c>
        <v>2618337</v>
      </c>
      <c>
        <v>1</v>
      </c>
      <c>
        <is>
          <t>İZMİR</t>
        </is>
      </c>
      <c>
        <v>FOÇA</v>
      </c>
      <c>
        <is>
          <t>Saha Dağıtım Kutusu (SDK)</t>
        </is>
      </c>
      <c>
        <v>FOÇA TR-46 35-23-L00046_A a1b_42054546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22.07.2023 20:47:17</t>
        </is>
      </c>
      <c>
        <is>
          <t>22.07.2023 22:06:20</t>
        </is>
      </c>
      <c>
        <v>1.3175</v>
      </c>
      <c>
        <v>0</v>
      </c>
      <c>
        <v>4</v>
      </c>
      <c>
        <v>0</v>
      </c>
      <c>
        <v>0</v>
      </c>
      <c>
        <v>0</v>
      </c>
      <c>
        <v>15</v>
      </c>
      <c>
        <v>0</v>
      </c>
      <c>
        <v>0</v>
      </c>
      <c>
        <v>0</v>
      </c>
      <c>
        <v>1.0347659604344759</v>
      </c>
      <c>
        <v>0</v>
      </c>
      <c>
        <v>0</v>
      </c>
      <c>
        <v>0</v>
      </c>
      <c>
        <v>30.18898611736582</v>
      </c>
      <c>
        <v>0</v>
      </c>
      <c>
        <v>0</v>
      </c>
      <c>
        <v>31.223752077800295</v>
      </c>
    </row>
    <row>
      <c>
        <v>2618197</v>
      </c>
      <c>
        <v>1</v>
      </c>
      <c>
        <is>
          <t>İZMİR</t>
        </is>
      </c>
      <c>
        <v>GAZİEMİR</v>
      </c>
      <c>
        <is>
          <t>DM</t>
        </is>
      </c>
      <c>
        <v>KARTAL İM 35-08-A00003_M-1807 EGEYILDIZ M14_80521402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22.07.2023 19:16:17</t>
        </is>
      </c>
      <c>
        <is>
          <t>22.07.2023 19:19:25</t>
        </is>
      </c>
      <c>
        <v>0.052222222</v>
      </c>
      <c>
        <v>1</v>
      </c>
      <c>
        <v>2134</v>
      </c>
      <c>
        <v>0</v>
      </c>
      <c>
        <v>0</v>
      </c>
      <c>
        <v>15</v>
      </c>
      <c>
        <v>210</v>
      </c>
      <c>
        <v>1</v>
      </c>
      <c>
        <v>0</v>
      </c>
      <c>
        <v>0.04315776625730001</v>
      </c>
      <c>
        <v>27.7294858024102</v>
      </c>
      <c>
        <v>0</v>
      </c>
      <c>
        <v>0</v>
      </c>
      <c>
        <v>28.275869329388748</v>
      </c>
      <c>
        <v>24.55582572896564</v>
      </c>
      <c>
        <v>0</v>
      </c>
      <c>
        <v>0</v>
      </c>
      <c>
        <v>80.60433862702189</v>
      </c>
    </row>
    <row>
      <c>
        <v>2618028</v>
      </c>
      <c>
        <v>1</v>
      </c>
      <c>
        <is>
          <t>İZMİR</t>
        </is>
      </c>
      <c>
        <v>BORNOVA</v>
      </c>
      <c>
        <is>
          <t>AG Fideri</t>
        </is>
      </c>
      <c>
        <v>K-777 35-02-K00777_C_56365166_56365166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22.07.2023 17:20:58</t>
        </is>
      </c>
      <c>
        <is>
          <t>22.07.2023 18:13:22</t>
        </is>
      </c>
      <c>
        <v>0.873333333</v>
      </c>
      <c>
        <v>0</v>
      </c>
      <c>
        <v>180</v>
      </c>
      <c>
        <v>0</v>
      </c>
      <c>
        <v>0</v>
      </c>
      <c>
        <v>0</v>
      </c>
      <c>
        <v>68</v>
      </c>
      <c>
        <v>0</v>
      </c>
      <c>
        <v>0</v>
      </c>
      <c>
        <v>0</v>
      </c>
      <c>
        <v>36.336883293094914</v>
      </c>
      <c>
        <v>0</v>
      </c>
      <c>
        <v>0</v>
      </c>
      <c>
        <v>0</v>
      </c>
      <c>
        <v>51.357179058494125</v>
      </c>
      <c>
        <v>0</v>
      </c>
      <c>
        <v>0</v>
      </c>
      <c>
        <v>87.69406235158904</v>
      </c>
    </row>
    <row>
      <c>
        <v>2617510</v>
      </c>
      <c>
        <v>1</v>
      </c>
      <c>
        <is>
          <t>MANİSA</t>
        </is>
      </c>
      <c>
        <v>SARIGÖL</v>
      </c>
      <c>
        <is>
          <t>OG Fideri</t>
        </is>
      </c>
      <c>
        <v>TIRAZLI KÖK 45-79-M00079_HatBaşıAyırıcı_64086892 M06_64086892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22.07.2023 09:19:10</t>
        </is>
      </c>
      <c>
        <is>
          <t>22.07.2023 10:16:30</t>
        </is>
      </c>
      <c>
        <v>0.955555555</v>
      </c>
      <c>
        <v>1</v>
      </c>
      <c>
        <v>468</v>
      </c>
      <c>
        <v>24</v>
      </c>
      <c>
        <v>94</v>
      </c>
      <c>
        <v>3</v>
      </c>
      <c>
        <v>9</v>
      </c>
      <c>
        <v>0</v>
      </c>
      <c>
        <v>0</v>
      </c>
      <c>
        <v>0.2179072819277778</v>
      </c>
      <c>
        <v>41.57202876783635</v>
      </c>
      <c>
        <v>178.07624280708356</v>
      </c>
      <c>
        <v>247.39812693930767</v>
      </c>
      <c>
        <v>5.326169747509641</v>
      </c>
      <c>
        <v>3.4839307913440174</v>
      </c>
      <c>
        <v>0</v>
      </c>
      <c>
        <v>0</v>
      </c>
      <c>
        <v>476.074406335009</v>
      </c>
    </row>
    <row>
      <c>
        <v>2617387</v>
      </c>
      <c>
        <v>1</v>
      </c>
      <c>
        <is>
          <t>İZMİR</t>
        </is>
      </c>
      <c>
        <v>MENEMEN</v>
      </c>
      <c>
        <is>
          <t>DM</t>
        </is>
      </c>
      <c>
        <v>TÜRKELLİ DM (TR-4) 35-28-M00368_TÜRKELLİ ÇIKIŞ M04_56298987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22.07.2023 06:30:30</t>
        </is>
      </c>
      <c>
        <is>
          <t>22.07.2023 06:35:14</t>
        </is>
      </c>
      <c>
        <v>0.078888888</v>
      </c>
      <c>
        <v>0</v>
      </c>
      <c>
        <v>1116</v>
      </c>
      <c>
        <v>0</v>
      </c>
      <c>
        <v>19</v>
      </c>
      <c>
        <v>3</v>
      </c>
      <c>
        <v>93</v>
      </c>
      <c>
        <v>1</v>
      </c>
      <c>
        <v>0</v>
      </c>
      <c>
        <v>0</v>
      </c>
      <c>
        <v>14.740434602471195</v>
      </c>
      <c>
        <v>0</v>
      </c>
      <c>
        <v>0.9218131148266304</v>
      </c>
      <c>
        <v>2.180312372791048</v>
      </c>
      <c>
        <v>4.473509643452356</v>
      </c>
      <c>
        <v>3.4080859399511287</v>
      </c>
      <c>
        <v>0</v>
      </c>
      <c>
        <v>25.72415567349236</v>
      </c>
    </row>
    <row>
      <c>
        <v>2617573</v>
      </c>
      <c>
        <v>1</v>
      </c>
      <c>
        <is>
          <t>MANİSA</t>
        </is>
      </c>
      <c>
        <v>GÖRDES</v>
      </c>
      <c>
        <is>
          <t>Saha Dağıtım Kutusu (SDK)</t>
        </is>
      </c>
      <c>
        <v>GÖRDES TR-19 45-75-M00019_F F08_65853499</v>
      </c>
      <c>
        <v>Şebeke Bakım Çalışması</v>
      </c>
      <c>
        <v>Dağıtım-AG</v>
      </c>
      <c>
        <v>Uzun</v>
      </c>
      <c>
        <v>Şebeke işletmecisi</v>
      </c>
      <c>
        <v>Bildirimli</v>
      </c>
      <c>
        <is>
          <t>22.07.2023 10:19:51</t>
        </is>
      </c>
      <c>
        <is>
          <t>22.07.2023 14:39:16</t>
        </is>
      </c>
      <c>
        <v>4.323611111</v>
      </c>
      <c>
        <v>0</v>
      </c>
      <c>
        <v>21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13.529071096074297</v>
      </c>
      <c>
        <v>0</v>
      </c>
      <c>
        <v>0</v>
      </c>
      <c>
        <v>0</v>
      </c>
      <c>
        <v>65.68813720968382</v>
      </c>
      <c>
        <v>0</v>
      </c>
      <c>
        <v>0</v>
      </c>
      <c>
        <v>79.2172083057581</v>
      </c>
    </row>
    <row>
      <c>
        <v>2618068</v>
      </c>
      <c>
        <v>1</v>
      </c>
      <c>
        <is>
          <t>MANİSA</t>
        </is>
      </c>
      <c>
        <v>SARUHANLI</v>
      </c>
      <c>
        <is>
          <t>Dağıtım Transformatörü</t>
        </is>
      </c>
      <c>
        <v>SARUHANLI TR-16 45-80-M00016_45-80-M00016_2355925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22.07.2023 17:46:13</t>
        </is>
      </c>
      <c>
        <is>
          <t>22.07.2023 18:58:13</t>
        </is>
      </c>
      <c>
        <v>1.2</v>
      </c>
      <c>
        <v>0</v>
      </c>
      <c>
        <v>409</v>
      </c>
      <c>
        <v>0</v>
      </c>
      <c>
        <v>2</v>
      </c>
      <c>
        <v>0</v>
      </c>
      <c>
        <v>17</v>
      </c>
      <c>
        <v>0</v>
      </c>
      <c>
        <v>0</v>
      </c>
      <c>
        <v>0</v>
      </c>
      <c>
        <v>157.75483742275497</v>
      </c>
      <c>
        <v>0</v>
      </c>
      <c>
        <v>21.539360625475172</v>
      </c>
      <c>
        <v>0</v>
      </c>
      <c>
        <v>13.995047655020278</v>
      </c>
      <c>
        <v>0</v>
      </c>
      <c>
        <v>0</v>
      </c>
      <c>
        <v>193.28924570325043</v>
      </c>
    </row>
    <row>
      <c>
        <v>2618157</v>
      </c>
      <c>
        <v>1</v>
      </c>
      <c>
        <is>
          <t>İZMİR</t>
        </is>
      </c>
      <c>
        <v>ALİAĞA</v>
      </c>
      <c>
        <is>
          <t>OG Fideri</t>
        </is>
      </c>
      <c>
        <v>ALİAĞA GIS TM 35-17-A00014_HatBaşıAyırıcı_65632267 M020_65632267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22.07.2023 18:56:48</t>
        </is>
      </c>
      <c>
        <is>
          <t>22.07.2023 20:24:44</t>
        </is>
      </c>
      <c>
        <v>1.465555555</v>
      </c>
      <c>
        <v>0</v>
      </c>
      <c>
        <v>147</v>
      </c>
      <c>
        <v>0</v>
      </c>
      <c>
        <v>1</v>
      </c>
      <c>
        <v>1</v>
      </c>
      <c>
        <v>11</v>
      </c>
      <c>
        <v>0</v>
      </c>
      <c>
        <v>0</v>
      </c>
      <c>
        <v>0</v>
      </c>
      <c>
        <v>39.26679089540094</v>
      </c>
      <c>
        <v>0</v>
      </c>
      <c>
        <v>0</v>
      </c>
      <c>
        <v>2.2852398270488887</v>
      </c>
      <c>
        <v>9.013788476400313</v>
      </c>
      <c>
        <v>0</v>
      </c>
      <c>
        <v>0</v>
      </c>
      <c>
        <v>50.56581919885014</v>
      </c>
    </row>
    <row>
      <c>
        <v>2617427</v>
      </c>
      <c>
        <v>1</v>
      </c>
      <c>
        <is>
          <t>İZMİR</t>
        </is>
      </c>
      <c>
        <v>BERGAMA</v>
      </c>
      <c>
        <is>
          <t>DM</t>
        </is>
      </c>
      <c>
        <v>ZEYTİNDAĞ DM 35-16-M00138_ZEYTİNDAĞ M05_76071852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22.07.2023 07:40:31</t>
        </is>
      </c>
      <c>
        <is>
          <t>22.07.2023 07:45:12</t>
        </is>
      </c>
      <c>
        <v>0.078055555</v>
      </c>
      <c>
        <v>0</v>
      </c>
      <c>
        <v>1055</v>
      </c>
      <c>
        <v>0</v>
      </c>
      <c>
        <v>2</v>
      </c>
      <c>
        <v>1</v>
      </c>
      <c>
        <v>112</v>
      </c>
      <c>
        <v>1</v>
      </c>
      <c>
        <v>0</v>
      </c>
      <c>
        <v>0</v>
      </c>
      <c>
        <v>10.067612628859377</v>
      </c>
      <c>
        <v>0</v>
      </c>
      <c>
        <v>0.015105434688354444</v>
      </c>
      <c>
        <v>0.08934893587666666</v>
      </c>
      <c>
        <v>2.42833396530284</v>
      </c>
      <c>
        <v>0.03145372848923781</v>
      </c>
      <c>
        <v>0</v>
      </c>
      <c>
        <v>12.631854693216477</v>
      </c>
    </row>
    <row>
      <c>
        <v>2618360</v>
      </c>
      <c>
        <v>1</v>
      </c>
      <c>
        <is>
          <t>İZMİR</t>
        </is>
      </c>
      <c>
        <v>ÖDEMİŞ</v>
      </c>
      <c>
        <is>
          <t>Dağıtım Transformatörü</t>
        </is>
      </c>
      <c>
        <v>GERELİ KÖYÜ İBRAHİM KAYALI SULAMA GRB TR-12 35-15-M00311_35-15-M00311_2365565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22.07.2023 21:00:13</t>
        </is>
      </c>
      <c>
        <is>
          <t>23.07.2023 00:22:01</t>
        </is>
      </c>
      <c>
        <v>3.363333333</v>
      </c>
      <c>
        <v>0</v>
      </c>
      <c>
        <v>1</v>
      </c>
      <c>
        <v>0</v>
      </c>
      <c>
        <v>28</v>
      </c>
      <c>
        <v>0</v>
      </c>
      <c>
        <v>1</v>
      </c>
      <c>
        <v>0</v>
      </c>
      <c>
        <v>0</v>
      </c>
      <c>
        <v>0</v>
      </c>
      <c>
        <v>1.4875026957453639</v>
      </c>
      <c>
        <v>0</v>
      </c>
      <c>
        <v>697.627326558839</v>
      </c>
      <c>
        <v>0</v>
      </c>
      <c>
        <v>4.486825380360556</v>
      </c>
      <c>
        <v>0</v>
      </c>
      <c>
        <v>0</v>
      </c>
      <c>
        <v>703.6016546349448</v>
      </c>
    </row>
    <row>
      <c>
        <v>2618111</v>
      </c>
      <c>
        <v>1</v>
      </c>
      <c>
        <is>
          <t>İZMİR</t>
        </is>
      </c>
      <c>
        <v>FOÇA</v>
      </c>
      <c>
        <is>
          <t>Saha Dağıtım Kutusu (SDK)</t>
        </is>
      </c>
      <c>
        <v>FOÇA TR-46 35-23-L00046_42135219 f1b_42054548</v>
      </c>
      <c>
        <v>AG Box / Sdk Giriş Sigorta Atığı</v>
      </c>
      <c>
        <v>Dağıtım-AG</v>
      </c>
      <c>
        <v>Uzun</v>
      </c>
      <c>
        <v>Şebeke işletmecisi</v>
      </c>
      <c>
        <v>Bildirimsiz</v>
      </c>
      <c>
        <is>
          <t>22.07.2023 18:25:41</t>
        </is>
      </c>
      <c>
        <is>
          <t>22.07.2023 19:22:11</t>
        </is>
      </c>
      <c>
        <v>0.941666666</v>
      </c>
      <c>
        <v>0</v>
      </c>
      <c>
        <v>114</v>
      </c>
      <c>
        <v>0</v>
      </c>
      <c>
        <v>0</v>
      </c>
      <c>
        <v>0</v>
      </c>
      <c>
        <v>76</v>
      </c>
      <c>
        <v>0</v>
      </c>
      <c>
        <v>0</v>
      </c>
      <c>
        <v>0</v>
      </c>
      <c>
        <v>24.55409196927719</v>
      </c>
      <c>
        <v>0</v>
      </c>
      <c>
        <v>0</v>
      </c>
      <c>
        <v>0</v>
      </c>
      <c>
        <v>98.70778708108365</v>
      </c>
      <c>
        <v>0</v>
      </c>
      <c>
        <v>0</v>
      </c>
      <c>
        <v>123.26187905036085</v>
      </c>
    </row>
    <row>
      <c>
        <v>2617424</v>
      </c>
      <c>
        <v>1</v>
      </c>
      <c>
        <is>
          <t>İZMİR</t>
        </is>
      </c>
      <c>
        <v>KINIK</v>
      </c>
      <c>
        <is>
          <t>Dağıtım Transformatörü</t>
        </is>
      </c>
      <c>
        <v>ZEKİ ÖZÇAM VE ARK. TR 35-24-M00068_35-24-M00068_2362588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22.07.2023 07:31:46</t>
        </is>
      </c>
      <c>
        <is>
          <t>22.07.2023 09:37:42</t>
        </is>
      </c>
      <c>
        <v>2.098888888</v>
      </c>
      <c>
        <v>0</v>
      </c>
      <c>
        <v>1</v>
      </c>
      <c>
        <v>0</v>
      </c>
      <c>
        <v>20</v>
      </c>
      <c>
        <v>0</v>
      </c>
      <c>
        <v>5</v>
      </c>
      <c>
        <v>0</v>
      </c>
      <c>
        <v>0</v>
      </c>
      <c>
        <v>0</v>
      </c>
      <c>
        <v>2.6308191687219002</v>
      </c>
      <c>
        <v>0</v>
      </c>
      <c>
        <v>181.84860907544203</v>
      </c>
      <c>
        <v>0</v>
      </c>
      <c>
        <v>12.721029075019676</v>
      </c>
      <c>
        <v>0</v>
      </c>
      <c>
        <v>0</v>
      </c>
      <c>
        <v>197.2004573191836</v>
      </c>
    </row>
    <row>
      <c>
        <v>2618260</v>
      </c>
      <c>
        <v>1</v>
      </c>
      <c>
        <is>
          <t>MANİSA</t>
        </is>
      </c>
      <c>
        <v>AKHİSAR</v>
      </c>
      <c>
        <is>
          <t>TM Fideri</t>
        </is>
      </c>
      <c>
        <v>AKHİSAR TM 45-72-A00006_GÖRDES M05_2313118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22.07.2023 19:53:19</t>
        </is>
      </c>
      <c>
        <is>
          <t>22.07.2023 20:03:38</t>
        </is>
      </c>
      <c>
        <v>0.172001666</v>
      </c>
      <c>
        <v>39</v>
      </c>
      <c>
        <v>20047</v>
      </c>
      <c>
        <v>53</v>
      </c>
      <c>
        <v>1004</v>
      </c>
      <c>
        <v>68</v>
      </c>
      <c>
        <v>2216</v>
      </c>
      <c>
        <v>9</v>
      </c>
      <c>
        <v>2</v>
      </c>
      <c>
        <v>2.551974398223573</v>
      </c>
      <c>
        <v>395.6061999332615</v>
      </c>
      <c>
        <v>50.81074393654481</v>
      </c>
      <c>
        <v>171.48041177897554</v>
      </c>
      <c>
        <v>47.22255410323409</v>
      </c>
      <c>
        <v>175.45225657854525</v>
      </c>
      <c>
        <v>72.5027322293058</v>
      </c>
      <c>
        <v>1.0147181767491271</v>
      </c>
      <c>
        <v>916.6415911348398</v>
      </c>
    </row>
    <row>
      <c>
        <v>2617719</v>
      </c>
      <c>
        <v>1</v>
      </c>
      <c>
        <is>
          <t>İZMİR</t>
        </is>
      </c>
      <c>
        <v>BORNOVA</v>
      </c>
      <c>
        <is>
          <t>OG Fideri</t>
        </is>
      </c>
      <c>
        <v>K-150 35-02-K00150_TRAFO-1 K01_2303106</v>
      </c>
      <c>
        <v>OG Kademe Ayarı</v>
      </c>
      <c>
        <v>Dağıtım-OG</v>
      </c>
      <c>
        <v>Uzun</v>
      </c>
      <c>
        <v>Şebeke işletmecisi</v>
      </c>
      <c>
        <v>Bildirimsiz</v>
      </c>
      <c>
        <is>
          <t>22.07.2023 12:47:19</t>
        </is>
      </c>
      <c>
        <is>
          <t>22.07.2023 13:46:28</t>
        </is>
      </c>
      <c>
        <v>0.985833333</v>
      </c>
      <c>
        <v>0</v>
      </c>
      <c>
        <v>481</v>
      </c>
      <c>
        <v>0</v>
      </c>
      <c>
        <v>0</v>
      </c>
      <c>
        <v>0</v>
      </c>
      <c>
        <v>84</v>
      </c>
      <c>
        <v>0</v>
      </c>
      <c>
        <v>0</v>
      </c>
      <c>
        <v>0</v>
      </c>
      <c>
        <v>117.94209439272845</v>
      </c>
      <c>
        <v>0</v>
      </c>
      <c>
        <v>0</v>
      </c>
      <c>
        <v>0</v>
      </c>
      <c>
        <v>210.79428125725974</v>
      </c>
      <c>
        <v>0</v>
      </c>
      <c>
        <v>0</v>
      </c>
      <c>
        <v>328.7363756499882</v>
      </c>
    </row>
    <row>
      <c>
        <v>2618277</v>
      </c>
      <c>
        <v>1</v>
      </c>
      <c>
        <is>
          <t>İZMİR</t>
        </is>
      </c>
      <c>
        <v>FOÇA</v>
      </c>
      <c>
        <is>
          <t>AG Fideri</t>
        </is>
      </c>
      <c>
        <v>KOZBEYLİ TR-1 35-23-M00070_B_91356007_91356007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22.07.2023 20:00:14</t>
        </is>
      </c>
      <c>
        <is>
          <t>22.07.2023 21:13:45</t>
        </is>
      </c>
      <c>
        <v>1.225277777</v>
      </c>
      <c>
        <v>0</v>
      </c>
      <c>
        <v>71</v>
      </c>
      <c>
        <v>0</v>
      </c>
      <c>
        <v>11</v>
      </c>
      <c>
        <v>0</v>
      </c>
      <c>
        <v>24</v>
      </c>
      <c>
        <v>0</v>
      </c>
      <c>
        <v>0</v>
      </c>
      <c>
        <v>0</v>
      </c>
      <c>
        <v>21.085590459122784</v>
      </c>
      <c>
        <v>0</v>
      </c>
      <c>
        <v>9.022019466731157</v>
      </c>
      <c>
        <v>0</v>
      </c>
      <c>
        <v>48.089912158803166</v>
      </c>
      <c>
        <v>0</v>
      </c>
      <c>
        <v>0</v>
      </c>
      <c>
        <v>78.19752208465711</v>
      </c>
    </row>
    <row>
      <c>
        <v>2617613</v>
      </c>
      <c>
        <v>1</v>
      </c>
      <c>
        <is>
          <t>MANİSA</t>
        </is>
      </c>
      <c>
        <v>SALİHLİ</v>
      </c>
      <c>
        <is>
          <t>OG Fideri</t>
        </is>
      </c>
      <c>
        <v>KARAPINAR İM 45-78-A00002_HatBaşıAyırıcı_53139294 M05_53139294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22.07.2023 11:02:33</t>
        </is>
      </c>
      <c>
        <is>
          <t>22.07.2023 12:04:11</t>
        </is>
      </c>
      <c>
        <v>1.027222222</v>
      </c>
      <c>
        <v>0</v>
      </c>
      <c>
        <v>0</v>
      </c>
      <c>
        <v>11</v>
      </c>
      <c>
        <v>0</v>
      </c>
      <c>
        <v>10</v>
      </c>
      <c>
        <v>0</v>
      </c>
      <c>
        <v>0</v>
      </c>
      <c>
        <v>0</v>
      </c>
      <c>
        <v>0</v>
      </c>
      <c>
        <v>0</v>
      </c>
      <c>
        <v>54.0410594048511</v>
      </c>
      <c>
        <v>0</v>
      </c>
      <c>
        <v>12.266462601459107</v>
      </c>
      <c>
        <v>0</v>
      </c>
      <c>
        <v>0</v>
      </c>
      <c>
        <v>0</v>
      </c>
      <c>
        <v>66.30752200631021</v>
      </c>
    </row>
    <row>
      <c>
        <v>2617736</v>
      </c>
      <c>
        <v>1</v>
      </c>
      <c>
        <is>
          <t>İZMİR</t>
        </is>
      </c>
      <c>
        <v>KARŞIYAKA</v>
      </c>
      <c>
        <is>
          <t>OG Fideri</t>
        </is>
      </c>
      <c>
        <v>M-2025 35-04-M02025_M-2876 M02_89955481</v>
      </c>
      <c>
        <v>Şebeke Bakım Çalışması</v>
      </c>
      <c>
        <v>Dağıtım-OG</v>
      </c>
      <c>
        <v>Uzun</v>
      </c>
      <c>
        <v>Şebeke işletmecisi</v>
      </c>
      <c>
        <v>Bildirimli</v>
      </c>
      <c>
        <is>
          <t>22.07.2023 13:09:07</t>
        </is>
      </c>
      <c>
        <is>
          <t>22.07.2023 16:06:02</t>
        </is>
      </c>
      <c>
        <v>2.948611111</v>
      </c>
      <c>
        <v>0</v>
      </c>
      <c>
        <v>4066</v>
      </c>
      <c>
        <v>0</v>
      </c>
      <c>
        <v>0</v>
      </c>
      <c>
        <v>1</v>
      </c>
      <c>
        <v>275</v>
      </c>
      <c>
        <v>0</v>
      </c>
      <c>
        <v>1</v>
      </c>
      <c>
        <v>0</v>
      </c>
      <c>
        <v>3721.9781611444673</v>
      </c>
      <c>
        <v>0</v>
      </c>
      <c>
        <v>0</v>
      </c>
      <c>
        <v>34.49159145746178</v>
      </c>
      <c>
        <v>1652.630039748757</v>
      </c>
      <c>
        <v>0</v>
      </c>
      <c>
        <v>27.112263052889325</v>
      </c>
      <c>
        <v>5436.212055403575</v>
      </c>
    </row>
    <row>
      <c>
        <v>2617756</v>
      </c>
      <c>
        <v>1</v>
      </c>
      <c>
        <is>
          <t>İZMİR</t>
        </is>
      </c>
      <c>
        <v>BUCA</v>
      </c>
      <c>
        <is>
          <t>AG Fideri</t>
        </is>
      </c>
      <c>
        <v>K-1506 35-03-K01506_A_56354565_56354565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22.07.2023 12:08:20</t>
        </is>
      </c>
      <c>
        <is>
          <t>22.07.2023 17:50:13</t>
        </is>
      </c>
      <c>
        <v>5.698055555</v>
      </c>
      <c>
        <v>0</v>
      </c>
      <c>
        <v>251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282.69741930013925</v>
      </c>
      <c>
        <v>0</v>
      </c>
      <c>
        <v>0</v>
      </c>
      <c>
        <v>0</v>
      </c>
      <c>
        <v>3.3780878657431086</v>
      </c>
      <c>
        <v>0</v>
      </c>
      <c>
        <v>0</v>
      </c>
      <c>
        <v>286.07550716588236</v>
      </c>
    </row>
    <row>
      <c>
        <v>2617879</v>
      </c>
      <c>
        <v>1</v>
      </c>
      <c>
        <is>
          <t>İZMİR</t>
        </is>
      </c>
      <c>
        <v>KARABURUN</v>
      </c>
      <c>
        <is>
          <t>Dağıtım Transformatörü</t>
        </is>
      </c>
      <c>
        <v>KARABURUN TR-5 35-21-L00021_35-21-L00021_2347973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22.07.2023 14:32:12</t>
        </is>
      </c>
      <c>
        <is>
          <t>22.07.2023 18:34:50</t>
        </is>
      </c>
      <c>
        <v>4.043888888</v>
      </c>
      <c>
        <v>0</v>
      </c>
      <c>
        <v>22</v>
      </c>
      <c>
        <v>0</v>
      </c>
      <c>
        <v>6</v>
      </c>
      <c>
        <v>0</v>
      </c>
      <c>
        <v>11</v>
      </c>
      <c>
        <v>0</v>
      </c>
      <c>
        <v>0</v>
      </c>
      <c>
        <v>0</v>
      </c>
      <c>
        <v>25.76265834473346</v>
      </c>
      <c>
        <v>0</v>
      </c>
      <c>
        <v>6.536603817525822</v>
      </c>
      <c>
        <v>0</v>
      </c>
      <c>
        <v>162.64339507791442</v>
      </c>
      <c>
        <v>0</v>
      </c>
      <c>
        <v>0</v>
      </c>
      <c>
        <v>194.9426572401737</v>
      </c>
    </row>
    <row>
      <c>
        <v>2617928</v>
      </c>
      <c>
        <v>1</v>
      </c>
      <c>
        <is>
          <t>İZMİR</t>
        </is>
      </c>
      <c>
        <v>ÇEŞME</v>
      </c>
      <c>
        <is>
          <t>Saha Dağıtım Kutusu (SDK)</t>
        </is>
      </c>
      <c>
        <v>L-404 35-18-L00404_11684516 a1_5954253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22.07.2023 12:12:35</t>
        </is>
      </c>
      <c>
        <is>
          <t>22.07.2023 20:49:31</t>
        </is>
      </c>
      <c>
        <v>8.615555555</v>
      </c>
      <c>
        <v>0</v>
      </c>
      <c>
        <v>27</v>
      </c>
      <c>
        <v>0</v>
      </c>
      <c>
        <v>0</v>
      </c>
      <c>
        <v>0</v>
      </c>
      <c>
        <v>17</v>
      </c>
      <c>
        <v>0</v>
      </c>
      <c>
        <v>0</v>
      </c>
      <c>
        <v>0</v>
      </c>
      <c>
        <v>155.8083175677992</v>
      </c>
      <c>
        <v>0</v>
      </c>
      <c>
        <v>0</v>
      </c>
      <c>
        <v>0</v>
      </c>
      <c>
        <v>525.9731297751047</v>
      </c>
      <c>
        <v>0</v>
      </c>
      <c>
        <v>0</v>
      </c>
      <c>
        <v>681.7814473429039</v>
      </c>
    </row>
    <row>
      <c>
        <v>2617407</v>
      </c>
      <c>
        <v>1</v>
      </c>
      <c>
        <is>
          <t>İZMİR</t>
        </is>
      </c>
      <c>
        <v>BAYINDIR</v>
      </c>
      <c>
        <is>
          <t>Dağıtım Transformatörü</t>
        </is>
      </c>
      <c>
        <v>SÖĞÜTÖREN TR-1 35-20-L00347_35-20-L00347_2360688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22.07.2023 07:05:03</t>
        </is>
      </c>
      <c>
        <is>
          <t>22.07.2023 14:37:03</t>
        </is>
      </c>
      <c>
        <v>7.533333333</v>
      </c>
      <c>
        <v>0</v>
      </c>
      <c>
        <v>73</v>
      </c>
      <c>
        <v>0</v>
      </c>
      <c>
        <v>23</v>
      </c>
      <c>
        <v>0</v>
      </c>
      <c>
        <v>16</v>
      </c>
      <c>
        <v>0</v>
      </c>
      <c>
        <v>0</v>
      </c>
      <c>
        <v>0</v>
      </c>
      <c>
        <v>122.68443339265643</v>
      </c>
      <c>
        <v>0</v>
      </c>
      <c>
        <v>125.81321881133572</v>
      </c>
      <c>
        <v>0</v>
      </c>
      <c>
        <v>80.656212655175</v>
      </c>
      <c>
        <v>0</v>
      </c>
      <c>
        <v>0</v>
      </c>
      <c>
        <v>329.15386485916713</v>
      </c>
    </row>
    <row>
      <c>
        <v>2618177</v>
      </c>
      <c>
        <v>1</v>
      </c>
      <c>
        <is>
          <t>İZMİR</t>
        </is>
      </c>
      <c>
        <v>BAYINDIR</v>
      </c>
      <c>
        <is>
          <t>Dağıtım Transformatörü</t>
        </is>
      </c>
      <c>
        <v>CANLI TR-3 35-20-L00134_35-20-L00134_2364016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22.07.2023 19:02:20</t>
        </is>
      </c>
      <c>
        <is>
          <t>22.07.2023 22:07:32</t>
        </is>
      </c>
      <c>
        <v>3.086666666</v>
      </c>
      <c>
        <v>0</v>
      </c>
      <c>
        <v>230</v>
      </c>
      <c>
        <v>0</v>
      </c>
      <c>
        <v>5</v>
      </c>
      <c>
        <v>0</v>
      </c>
      <c>
        <v>51</v>
      </c>
      <c>
        <v>0</v>
      </c>
      <c>
        <v>0</v>
      </c>
      <c>
        <v>0</v>
      </c>
      <c>
        <v>241.36802949275804</v>
      </c>
      <c>
        <v>0</v>
      </c>
      <c>
        <v>39.43018756000922</v>
      </c>
      <c>
        <v>0</v>
      </c>
      <c>
        <v>116.86122314908386</v>
      </c>
      <c>
        <v>0</v>
      </c>
      <c>
        <v>0</v>
      </c>
      <c>
        <v>397.6594402018511</v>
      </c>
    </row>
    <row>
      <c>
        <v>2617444</v>
      </c>
      <c>
        <v>1</v>
      </c>
      <c>
        <is>
          <t>İZMİR</t>
        </is>
      </c>
      <c>
        <v>TORBALI</v>
      </c>
      <c>
        <is>
          <t>DM</t>
        </is>
      </c>
      <c>
        <v>ÖZBEY İM 35-26-A00005_TR-1 M06_2314086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22.07.2023 07:58:59</t>
        </is>
      </c>
      <c>
        <is>
          <t>22.07.2023 09:04:53</t>
        </is>
      </c>
      <c>
        <v>1.098333333</v>
      </c>
      <c>
        <v>3</v>
      </c>
      <c>
        <v>1931</v>
      </c>
      <c>
        <v>103</v>
      </c>
      <c>
        <v>304</v>
      </c>
      <c>
        <v>40</v>
      </c>
      <c>
        <v>197</v>
      </c>
      <c>
        <v>2</v>
      </c>
      <c>
        <v>0</v>
      </c>
      <c>
        <v>1.348279575579328</v>
      </c>
      <c>
        <v>543.8713460055429</v>
      </c>
      <c>
        <v>485.0969753024118</v>
      </c>
      <c>
        <v>1631.695116927631</v>
      </c>
      <c>
        <v>199.7495006661592</v>
      </c>
      <c>
        <v>298.72423766547456</v>
      </c>
      <c>
        <v>108.70934418583742</v>
      </c>
      <c>
        <v>0</v>
      </c>
      <c>
        <v>3269.194800328636</v>
      </c>
    </row>
    <row>
      <c>
        <v>2618191</v>
      </c>
      <c>
        <v>1</v>
      </c>
      <c>
        <is>
          <t>İZMİR</t>
        </is>
      </c>
      <c>
        <v>ÇEŞME</v>
      </c>
      <c>
        <is>
          <t>Saha Dağıtım Kutusu (SDK)</t>
        </is>
      </c>
      <c>
        <v>L-296 35-18-L00296_10583877 E2_5897765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22.07.2023 19:05:55</t>
        </is>
      </c>
      <c>
        <is>
          <t>23.07.2023 01:11:43</t>
        </is>
      </c>
      <c>
        <v>6.096666666</v>
      </c>
      <c>
        <v>0</v>
      </c>
      <c>
        <v>25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88.18718758743731</v>
      </c>
      <c>
        <v>0</v>
      </c>
      <c>
        <v>0</v>
      </c>
      <c>
        <v>0</v>
      </c>
      <c>
        <v>0</v>
      </c>
      <c>
        <v>0</v>
      </c>
      <c>
        <v>0</v>
      </c>
      <c>
        <v>88.18718758743731</v>
      </c>
    </row>
    <row>
      <c>
        <v>2617799</v>
      </c>
      <c>
        <v>1</v>
      </c>
      <c>
        <is>
          <t>MANİSA</t>
        </is>
      </c>
      <c>
        <v>ŞEHZADELER</v>
      </c>
      <c>
        <is>
          <t>KÖK</t>
        </is>
      </c>
      <c>
        <v>KARAOĞLANLI TR-1 KÖK 45-71-M00091_KARAOĞLANLI TR-2 ŞEHİR İÇİ ÇIKIŞ M02_61195438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22.07.2023 13:57:58</t>
        </is>
      </c>
      <c>
        <is>
          <t>22.07.2023 14:26:55</t>
        </is>
      </c>
      <c>
        <v>0.4825</v>
      </c>
      <c>
        <v>0</v>
      </c>
      <c>
        <v>814</v>
      </c>
      <c>
        <v>32</v>
      </c>
      <c>
        <v>35</v>
      </c>
      <c>
        <v>1</v>
      </c>
      <c>
        <v>97</v>
      </c>
      <c>
        <v>0</v>
      </c>
      <c>
        <v>0</v>
      </c>
      <c>
        <v>0</v>
      </c>
      <c>
        <v>57.810970933636085</v>
      </c>
      <c>
        <v>41.39574931031186</v>
      </c>
      <c>
        <v>19.013729320537397</v>
      </c>
      <c>
        <v>0.6049107141844041</v>
      </c>
      <c>
        <v>26.845819643651044</v>
      </c>
      <c>
        <v>0</v>
      </c>
      <c>
        <v>0</v>
      </c>
      <c>
        <v>145.6711799223208</v>
      </c>
    </row>
    <row>
      <c>
        <v>2617593</v>
      </c>
      <c>
        <v>1</v>
      </c>
      <c>
        <is>
          <t>İZMİR</t>
        </is>
      </c>
      <c>
        <v>BERGAMA</v>
      </c>
      <c>
        <is>
          <t>DM</t>
        </is>
      </c>
      <c>
        <v>BERGAMA İM-2 35-16-A00002_TR-117(TM-2/117) L03_72053281</v>
      </c>
      <c>
        <v>Şebeke Bakım Çalışması</v>
      </c>
      <c>
        <v>Dağıtım-OG</v>
      </c>
      <c>
        <v>Uzun</v>
      </c>
      <c>
        <v>Şebeke işletmecisi</v>
      </c>
      <c>
        <v>Bildirimli</v>
      </c>
      <c>
        <is>
          <t>22.07.2023 10:22:00</t>
        </is>
      </c>
      <c>
        <is>
          <t>22.07.2023 15:49:48</t>
        </is>
      </c>
      <c>
        <v>5.463333333</v>
      </c>
      <c>
        <v>0</v>
      </c>
      <c>
        <v>3854</v>
      </c>
      <c>
        <v>0</v>
      </c>
      <c>
        <v>136</v>
      </c>
      <c>
        <v>0</v>
      </c>
      <c>
        <v>254</v>
      </c>
      <c>
        <v>0</v>
      </c>
      <c>
        <v>0</v>
      </c>
      <c>
        <v>0</v>
      </c>
      <c>
        <v>4137.605546607672</v>
      </c>
      <c>
        <v>0</v>
      </c>
      <c>
        <v>635.560459619587</v>
      </c>
      <c>
        <v>0</v>
      </c>
      <c>
        <v>1760.1755825482157</v>
      </c>
      <c>
        <v>0</v>
      </c>
      <c>
        <v>0</v>
      </c>
      <c>
        <v>6533.341588775475</v>
      </c>
    </row>
    <row>
      <c>
        <v>2617942</v>
      </c>
      <c>
        <v>1</v>
      </c>
      <c>
        <is>
          <t>MANİSA</t>
        </is>
      </c>
      <c>
        <v>ALAŞEHİR</v>
      </c>
      <c>
        <is>
          <t>AG Fideri</t>
        </is>
      </c>
      <c>
        <v>DELEMENLER DERE MAH TR 45-73-M00671_C_81212640_81212640</v>
      </c>
      <c>
        <v>AG Pano Faz Sigorta Atığı</v>
      </c>
      <c>
        <v>Dağıtım-AG</v>
      </c>
      <c>
        <v>Uzun</v>
      </c>
      <c>
        <v>Şebeke işletmecisi</v>
      </c>
      <c>
        <v>Bildirimsiz</v>
      </c>
      <c>
        <is>
          <t>22.07.2023 16:09:38</t>
        </is>
      </c>
      <c>
        <is>
          <t>22.07.2023 16:51:37</t>
        </is>
      </c>
      <c>
        <v>0.699722222</v>
      </c>
      <c>
        <v>0</v>
      </c>
      <c>
        <v>77</v>
      </c>
      <c>
        <v>0</v>
      </c>
      <c>
        <v>3</v>
      </c>
      <c>
        <v>0</v>
      </c>
      <c>
        <v>0</v>
      </c>
      <c>
        <v>0</v>
      </c>
      <c>
        <v>0</v>
      </c>
      <c>
        <v>0</v>
      </c>
      <c>
        <v>8.27911013786827</v>
      </c>
      <c>
        <v>0</v>
      </c>
      <c>
        <v>5.235151115187174</v>
      </c>
      <c>
        <v>0</v>
      </c>
      <c>
        <v>0</v>
      </c>
      <c>
        <v>0</v>
      </c>
      <c>
        <v>0</v>
      </c>
      <c>
        <v>13.514261253055444</v>
      </c>
    </row>
    <row>
      <c>
        <v>2617301</v>
      </c>
      <c>
        <v>1</v>
      </c>
      <c>
        <is>
          <t>İZMİR</t>
        </is>
      </c>
      <c>
        <v>KARABURUN</v>
      </c>
      <c>
        <is>
          <t>AG Fideri</t>
        </is>
      </c>
      <c>
        <v>ARDIÇ MAHALLESİ TR-17 35-21-L00128_B_56373619_56373619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22.07.2023 00:53:37</t>
        </is>
      </c>
      <c>
        <is>
          <t>22.07.2023 01:12:34</t>
        </is>
      </c>
      <c>
        <v>0.315833333</v>
      </c>
      <c>
        <v>0</v>
      </c>
      <c>
        <v>25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1.5555573890535572</v>
      </c>
      <c>
        <v>0</v>
      </c>
      <c>
        <v>0</v>
      </c>
      <c>
        <v>0</v>
      </c>
      <c>
        <v>0.6733980354966667</v>
      </c>
      <c>
        <v>0</v>
      </c>
      <c>
        <v>0</v>
      </c>
      <c>
        <v>2.228955424550224</v>
      </c>
    </row>
    <row>
      <c>
        <v>2618077</v>
      </c>
      <c>
        <v>1</v>
      </c>
      <c>
        <is>
          <t>İZMİR</t>
        </is>
      </c>
      <c>
        <v>BERGAMA</v>
      </c>
      <c>
        <is>
          <t>DM</t>
        </is>
      </c>
      <c>
        <v>BERGAMA İM-1 35-16-A00001_ŞEHİR-7 L07_2085178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22.07.2023 17:55:51</t>
        </is>
      </c>
      <c>
        <is>
          <t>22.07.2023 18:04:58</t>
        </is>
      </c>
      <c>
        <v>0.151944444</v>
      </c>
      <c>
        <v>0</v>
      </c>
      <c>
        <v>992</v>
      </c>
      <c>
        <v>1</v>
      </c>
      <c>
        <v>155</v>
      </c>
      <c>
        <v>6</v>
      </c>
      <c>
        <v>317</v>
      </c>
      <c>
        <v>1</v>
      </c>
      <c>
        <v>4</v>
      </c>
      <c>
        <v>0</v>
      </c>
      <c>
        <v>29.922108537233733</v>
      </c>
      <c>
        <v>0.5116355232719156</v>
      </c>
      <c>
        <v>24.219685641085512</v>
      </c>
      <c>
        <v>32.8456340398212</v>
      </c>
      <c>
        <v>65.34963339854009</v>
      </c>
      <c>
        <v>8.650897560009462</v>
      </c>
      <c>
        <v>2.4847582920174074</v>
      </c>
      <c>
        <v>163.9843529919793</v>
      </c>
    </row>
    <row>
      <c>
        <v>2618409</v>
      </c>
      <c>
        <v>1</v>
      </c>
      <c>
        <is>
          <t>İZMİR</t>
        </is>
      </c>
      <c>
        <v>ÇEŞME</v>
      </c>
      <c>
        <is>
          <t>Saha Dağıtım Kutusu (SDK)</t>
        </is>
      </c>
      <c>
        <v>L-239 BAYKAL 35-18-L00239_A a1b_5945790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22.07.2023 22:02:32</t>
        </is>
      </c>
      <c>
        <is>
          <t>23.07.2023 00:15:06</t>
        </is>
      </c>
      <c>
        <v>2.209444444</v>
      </c>
      <c>
        <v>0</v>
      </c>
      <c>
        <v>19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20.237729484743404</v>
      </c>
      <c>
        <v>0</v>
      </c>
      <c>
        <v>0</v>
      </c>
      <c>
        <v>0</v>
      </c>
      <c>
        <v>10.507247250739798</v>
      </c>
      <c>
        <v>0</v>
      </c>
      <c>
        <v>0</v>
      </c>
      <c>
        <v>30.744976735483203</v>
      </c>
    </row>
    <row>
      <c>
        <v>2617413</v>
      </c>
      <c>
        <v>1</v>
      </c>
      <c>
        <is>
          <t>İZMİR</t>
        </is>
      </c>
      <c>
        <v>BUCA</v>
      </c>
      <c>
        <is>
          <t>DM</t>
        </is>
      </c>
      <c>
        <v>VEZİRKÖPRÜ İM 35-03-A00002_TR-2 10.5 K13_2050527</v>
      </c>
      <c>
        <v>Manevra</v>
      </c>
      <c>
        <v>Dağıtım-OG</v>
      </c>
      <c>
        <v>Kısa</v>
      </c>
      <c>
        <v>Şebeke işletmecisi</v>
      </c>
      <c>
        <v>Bildirimsiz</v>
      </c>
      <c>
        <is>
          <t>22.07.2023 07:14:59</t>
        </is>
      </c>
      <c>
        <is>
          <t>22.07.2023 07:15:23</t>
        </is>
      </c>
      <c>
        <v>0.006666666</v>
      </c>
      <c>
        <v>0</v>
      </c>
      <c>
        <v>17788</v>
      </c>
      <c>
        <v>0</v>
      </c>
      <c>
        <v>0</v>
      </c>
      <c>
        <v>1</v>
      </c>
      <c>
        <v>1636</v>
      </c>
      <c>
        <v>0</v>
      </c>
      <c>
        <v>2</v>
      </c>
      <c>
        <v>0</v>
      </c>
      <c>
        <v>22.708968526761325</v>
      </c>
      <c>
        <v>0</v>
      </c>
      <c>
        <v>0</v>
      </c>
      <c>
        <v>0.026534603011660003</v>
      </c>
      <c>
        <v>6.8922184147327625</v>
      </c>
      <c>
        <v>0</v>
      </c>
      <c>
        <v>0.12059296739167202</v>
      </c>
      <c>
        <v>29.748314511897423</v>
      </c>
    </row>
    <row>
      <c>
        <v>2617390</v>
      </c>
      <c>
        <v>1</v>
      </c>
      <c>
        <is>
          <t>İZMİR</t>
        </is>
      </c>
      <c>
        <v>BAYINDIR</v>
      </c>
      <c>
        <is>
          <t>OG Fideri</t>
        </is>
      </c>
      <c>
        <v>TR-1 5/2 35-20-L00368_DIREK TIPI TRAFO HUCRESI H01_2104078</v>
      </c>
      <c>
        <v>Hırsızlık</v>
      </c>
      <c>
        <v>Dağıtım-OG</v>
      </c>
      <c>
        <v>Uzun</v>
      </c>
      <c>
        <v>Dışsal</v>
      </c>
      <c>
        <v>Bildirimsiz</v>
      </c>
      <c>
        <is>
          <t>22.07.2023 06:29:23</t>
        </is>
      </c>
      <c>
        <is>
          <t>22.07.2023 11:03:37</t>
        </is>
      </c>
      <c>
        <v>4.570555555</v>
      </c>
      <c>
        <v>0</v>
      </c>
      <c>
        <v>6</v>
      </c>
      <c>
        <v>0</v>
      </c>
      <c>
        <v>20</v>
      </c>
      <c>
        <v>0</v>
      </c>
      <c>
        <v>13</v>
      </c>
      <c>
        <v>0</v>
      </c>
      <c>
        <v>0</v>
      </c>
      <c>
        <v>0</v>
      </c>
      <c>
        <v>5.399856420762048</v>
      </c>
      <c>
        <v>0</v>
      </c>
      <c>
        <v>182.5313782117827</v>
      </c>
      <c>
        <v>0</v>
      </c>
      <c>
        <v>92.91422617195133</v>
      </c>
      <c>
        <v>0</v>
      </c>
      <c>
        <v>0</v>
      </c>
      <c>
        <v>280.84546080449604</v>
      </c>
    </row>
    <row>
      <c>
        <v>2618054</v>
      </c>
      <c>
        <v>1</v>
      </c>
      <c>
        <is>
          <t>MANİSA</t>
        </is>
      </c>
      <c>
        <v>ŞEHZADELER</v>
      </c>
      <c>
        <is>
          <t>Saha Dağıtım Kutusu (SDK)</t>
        </is>
      </c>
      <c>
        <v>DM-2/2 45-71-M00147_B b1_45179979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22.07.2023 17:37:00</t>
        </is>
      </c>
      <c>
        <is>
          <t>22.07.2023 18:13:28</t>
        </is>
      </c>
      <c>
        <v>0.607777777</v>
      </c>
      <c>
        <v>0</v>
      </c>
      <c>
        <v>169</v>
      </c>
      <c>
        <v>0</v>
      </c>
      <c>
        <v>1</v>
      </c>
      <c>
        <v>0</v>
      </c>
      <c>
        <v>2</v>
      </c>
      <c>
        <v>0</v>
      </c>
      <c>
        <v>0</v>
      </c>
      <c>
        <v>0</v>
      </c>
      <c>
        <v>20.00033690246672</v>
      </c>
      <c>
        <v>0</v>
      </c>
      <c>
        <v>0.6000077720776531</v>
      </c>
      <c>
        <v>0</v>
      </c>
      <c>
        <v>2.2111361407333336</v>
      </c>
      <c>
        <v>0</v>
      </c>
      <c>
        <v>0</v>
      </c>
      <c>
        <v>22.811480815277708</v>
      </c>
    </row>
    <row>
      <c>
        <v>2618246</v>
      </c>
      <c>
        <v>1</v>
      </c>
      <c>
        <is>
          <t>İZMİR</t>
        </is>
      </c>
      <c>
        <v>BAYINDIR</v>
      </c>
      <c>
        <is>
          <t>Dağıtım Transformatörü</t>
        </is>
      </c>
      <c>
        <v>HASKÖY TR-1 35-20-L00206_35-20-L00206_2367741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22.07.2023 19:40:12</t>
        </is>
      </c>
      <c>
        <is>
          <t>22.07.2023 22:15:31</t>
        </is>
      </c>
      <c>
        <v>2.588611111</v>
      </c>
      <c>
        <v>0</v>
      </c>
      <c>
        <v>112</v>
      </c>
      <c>
        <v>0</v>
      </c>
      <c>
        <v>16</v>
      </c>
      <c>
        <v>0</v>
      </c>
      <c>
        <v>13</v>
      </c>
      <c>
        <v>0</v>
      </c>
      <c>
        <v>0</v>
      </c>
      <c>
        <v>0</v>
      </c>
      <c>
        <v>98.81708227512428</v>
      </c>
      <c>
        <v>0</v>
      </c>
      <c>
        <v>276.4466740284257</v>
      </c>
      <c>
        <v>0</v>
      </c>
      <c>
        <v>46.422444280640974</v>
      </c>
      <c>
        <v>0</v>
      </c>
      <c>
        <v>0</v>
      </c>
      <c>
        <v>421.68620058419094</v>
      </c>
    </row>
    <row>
      <c>
        <v>2617582</v>
      </c>
      <c>
        <v>1</v>
      </c>
      <c>
        <is>
          <t>İZMİR</t>
        </is>
      </c>
      <c>
        <v>SELÇUK</v>
      </c>
      <c>
        <is>
          <t>Kullanıcı Bağlantı Hattı</t>
        </is>
      </c>
      <c>
        <v>GÖKÇEALAN TR-4 35-13-L00088_950232904_950232904</v>
      </c>
      <c>
        <v>AG Branşman Yeraltı Kablo Arızası</v>
      </c>
      <c>
        <v>Dağıtım-AG</v>
      </c>
      <c>
        <v>Uzun</v>
      </c>
      <c>
        <v>Şebeke işletmecisi</v>
      </c>
      <c>
        <v>Bildirimsiz</v>
      </c>
      <c>
        <is>
          <t>22.07.2023 10:23:01</t>
        </is>
      </c>
      <c>
        <is>
          <t>22.07.2023 13:12:13</t>
        </is>
      </c>
      <c>
        <v>2.82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0.6165488726279946</v>
      </c>
      <c>
        <v>0</v>
      </c>
      <c>
        <v>0</v>
      </c>
      <c>
        <v>0</v>
      </c>
      <c>
        <v>0</v>
      </c>
      <c>
        <v>0.6165488726279946</v>
      </c>
    </row>
    <row>
      <c>
        <v>2618200</v>
      </c>
      <c>
        <v>1</v>
      </c>
      <c>
        <is>
          <t>MANİSA</t>
        </is>
      </c>
      <c>
        <v>ALAŞEHİR</v>
      </c>
      <c>
        <is>
          <t>OG Fideri</t>
        </is>
      </c>
      <c>
        <v>PİYADELER KÖK 45-73-M00136_HatBaşıAyırıcı_53136011 M04_53136011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22.07.2023 19:17:58</t>
        </is>
      </c>
      <c>
        <is>
          <t>22.07.2023 21:14:54</t>
        </is>
      </c>
      <c>
        <v>1.948888888</v>
      </c>
      <c>
        <v>0</v>
      </c>
      <c>
        <v>194</v>
      </c>
      <c>
        <v>0</v>
      </c>
      <c>
        <v>36</v>
      </c>
      <c>
        <v>0</v>
      </c>
      <c>
        <v>17</v>
      </c>
      <c>
        <v>0</v>
      </c>
      <c>
        <v>0</v>
      </c>
      <c>
        <v>0</v>
      </c>
      <c>
        <v>58.72080468803066</v>
      </c>
      <c>
        <v>0</v>
      </c>
      <c>
        <v>63.52490623182023</v>
      </c>
      <c>
        <v>0</v>
      </c>
      <c>
        <v>28.501776305356334</v>
      </c>
      <c>
        <v>0</v>
      </c>
      <c>
        <v>0</v>
      </c>
      <c>
        <v>150.74748722520724</v>
      </c>
    </row>
    <row>
      <c>
        <v>2617290</v>
      </c>
      <c>
        <v>1</v>
      </c>
      <c>
        <is>
          <t>İZMİR</t>
        </is>
      </c>
      <c>
        <v>ÇİĞLİ</v>
      </c>
      <c>
        <is>
          <t>Saha Dağıtım Kutusu (SDK)</t>
        </is>
      </c>
      <c>
        <v>K-2764 35-09-K02764_C c1b_5891970</v>
      </c>
      <c>
        <v>AG Box / Sdk Giriş Sigorta Atığı</v>
      </c>
      <c>
        <v>Dağıtım-AG</v>
      </c>
      <c>
        <v>Uzun</v>
      </c>
      <c>
        <v>Şebeke işletmecisi</v>
      </c>
      <c>
        <v>Bildirimsiz</v>
      </c>
      <c>
        <is>
          <t>22.07.2023 00:23:29</t>
        </is>
      </c>
      <c>
        <is>
          <t>22.07.2023 01:56:59</t>
        </is>
      </c>
      <c>
        <v>1.558333333</v>
      </c>
      <c>
        <v>0</v>
      </c>
      <c>
        <v>190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59.80295061250901</v>
      </c>
      <c>
        <v>0</v>
      </c>
      <c>
        <v>0</v>
      </c>
      <c>
        <v>0</v>
      </c>
      <c>
        <v>0.4439827414114586</v>
      </c>
      <c>
        <v>0</v>
      </c>
      <c>
        <v>0</v>
      </c>
      <c>
        <v>60.24693335392047</v>
      </c>
    </row>
    <row>
      <c>
        <v>2618223</v>
      </c>
      <c>
        <v>1</v>
      </c>
      <c>
        <is>
          <t>MANİSA</t>
        </is>
      </c>
      <c>
        <v>AKHİSAR</v>
      </c>
      <c>
        <is>
          <t>OG Fideri</t>
        </is>
      </c>
      <c>
        <v>MECİDİYE TR-1 KÖK 45-72-L00078_GÖKÇEKÖY (KÖYLER ÇIKIŞI) L010_66560899</v>
      </c>
      <c>
        <v>Plansız Kesinti / Müdahale</v>
      </c>
      <c>
        <v>Dağıtım-OG</v>
      </c>
      <c>
        <v>Uzun</v>
      </c>
      <c>
        <v>Şebeke işletmecisi</v>
      </c>
      <c>
        <v>Bildirimsiz</v>
      </c>
      <c>
        <is>
          <t>22.07.2023 19:34:14</t>
        </is>
      </c>
      <c>
        <is>
          <t>22.07.2023 20:19:58</t>
        </is>
      </c>
      <c>
        <v>0.762222222</v>
      </c>
      <c>
        <v>4</v>
      </c>
      <c>
        <v>886</v>
      </c>
      <c>
        <v>113</v>
      </c>
      <c>
        <v>66</v>
      </c>
      <c>
        <v>13</v>
      </c>
      <c>
        <v>113</v>
      </c>
      <c>
        <v>6</v>
      </c>
      <c>
        <v>0</v>
      </c>
      <c>
        <v>0.8895084089244443</v>
      </c>
      <c>
        <v>118.01232662232925</v>
      </c>
      <c>
        <v>305.2327650407044</v>
      </c>
      <c>
        <v>145.6096159487653</v>
      </c>
      <c>
        <v>37.13186970737932</v>
      </c>
      <c>
        <v>29.9328870591578</v>
      </c>
      <c>
        <v>162.64041545551603</v>
      </c>
      <c>
        <v>0</v>
      </c>
      <c>
        <v>799.4493882427766</v>
      </c>
    </row>
    <row>
      <c>
        <v>2618060</v>
      </c>
      <c>
        <v>1</v>
      </c>
      <c>
        <is>
          <t>İZMİR</t>
        </is>
      </c>
      <c>
        <v>FOÇA</v>
      </c>
      <c>
        <is>
          <t>AG Fideri</t>
        </is>
      </c>
      <c>
        <v>YENİ FOÇA TR-30 35-23-M00030_A_56363738_56363738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22.07.2023 17:39:37</t>
        </is>
      </c>
      <c>
        <is>
          <t>22.07.2023 21:41:20</t>
        </is>
      </c>
      <c>
        <v>4.028611111</v>
      </c>
      <c>
        <v>0</v>
      </c>
      <c>
        <v>184</v>
      </c>
      <c>
        <v>0</v>
      </c>
      <c>
        <v>0</v>
      </c>
      <c>
        <v>0</v>
      </c>
      <c>
        <v>6</v>
      </c>
      <c>
        <v>0</v>
      </c>
      <c>
        <v>0</v>
      </c>
      <c>
        <v>0</v>
      </c>
      <c>
        <v>201.06733091837424</v>
      </c>
      <c>
        <v>0</v>
      </c>
      <c>
        <v>0</v>
      </c>
      <c>
        <v>0</v>
      </c>
      <c>
        <v>306.86846839890694</v>
      </c>
      <c>
        <v>0</v>
      </c>
      <c>
        <v>0</v>
      </c>
      <c>
        <v>507.9357993172812</v>
      </c>
    </row>
    <row>
      <c>
        <v>2617762</v>
      </c>
      <c>
        <v>1</v>
      </c>
      <c>
        <is>
          <t>MANİSA</t>
        </is>
      </c>
      <c>
        <v>SALİHLİ</v>
      </c>
      <c>
        <is>
          <t>OG Fideri</t>
        </is>
      </c>
      <c>
        <v>DURASILLI TR-8 45-78-M01119_DAĞITIM TRAFOSU TR-8 - TR-20 M04_66108920</v>
      </c>
      <c>
        <v>Şebeke Yenileme ve Kapasite Artışı Çalışması</v>
      </c>
      <c>
        <v>Dağıtım-OG</v>
      </c>
      <c>
        <v>Uzun</v>
      </c>
      <c>
        <v>Şebeke işletmecisi</v>
      </c>
      <c>
        <v>Bildirimli</v>
      </c>
      <c>
        <is>
          <t>22.07.2023 13:24:37</t>
        </is>
      </c>
      <c>
        <is>
          <t>22.07.2023 17:05:52</t>
        </is>
      </c>
      <c>
        <v>3.6875</v>
      </c>
      <c>
        <v>1</v>
      </c>
      <c>
        <v>0</v>
      </c>
      <c>
        <v>14</v>
      </c>
      <c>
        <v>3</v>
      </c>
      <c>
        <v>7</v>
      </c>
      <c>
        <v>26</v>
      </c>
      <c>
        <v>1</v>
      </c>
      <c>
        <v>0</v>
      </c>
      <c>
        <v>8.625683836464397</v>
      </c>
      <c>
        <v>0</v>
      </c>
      <c>
        <v>256.6669729026018</v>
      </c>
      <c>
        <v>74.0869325225272</v>
      </c>
      <c>
        <v>268.0758506205014</v>
      </c>
      <c>
        <v>55.59551193293273</v>
      </c>
      <c>
        <v>40.69748473453251</v>
      </c>
      <c>
        <v>0</v>
      </c>
      <c>
        <v>703.7484365495601</v>
      </c>
    </row>
    <row>
      <c>
        <v>2617576</v>
      </c>
      <c>
        <v>1</v>
      </c>
      <c>
        <is>
          <t>İZMİR</t>
        </is>
      </c>
      <c>
        <v>BUCA</v>
      </c>
      <c>
        <is>
          <t>Kullanıcı Bağlantı Hattı</t>
        </is>
      </c>
      <c>
        <v>M-448 35-03-M00448_962601060_962601060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22.07.2023 09:57:54</t>
        </is>
      </c>
      <c>
        <is>
          <t>22.07.2023 11:25:17</t>
        </is>
      </c>
      <c>
        <v>1.456388888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0.20673847333359532</v>
      </c>
      <c>
        <v>0</v>
      </c>
      <c>
        <v>0</v>
      </c>
      <c>
        <v>0</v>
      </c>
      <c>
        <v>0</v>
      </c>
      <c>
        <v>0</v>
      </c>
      <c>
        <v>0</v>
      </c>
      <c>
        <v>0.20673847333359532</v>
      </c>
    </row>
    <row>
      <c>
        <v>2617476</v>
      </c>
      <c>
        <v>1</v>
      </c>
      <c>
        <is>
          <t>İZMİR</t>
        </is>
      </c>
      <c>
        <v>BALÇOVA</v>
      </c>
      <c>
        <is>
          <t>Saha Dağıtım Kutusu (SDK)</t>
        </is>
      </c>
      <c>
        <v>K-1317 35-07-K01317_A k1317a1_5828035</v>
      </c>
      <c>
        <v>AG Yeraltı Kablo Arızası</v>
      </c>
      <c>
        <v>Dağıtım-AG</v>
      </c>
      <c>
        <v>Uzun</v>
      </c>
      <c>
        <v>Şebeke işletmecisi</v>
      </c>
      <c>
        <v>Bildirimsiz</v>
      </c>
      <c>
        <is>
          <t>22.07.2023 08:42:17</t>
        </is>
      </c>
      <c>
        <is>
          <t>22.07.2023 11:26:56</t>
        </is>
      </c>
      <c>
        <v>2.744166666</v>
      </c>
      <c>
        <v>0</v>
      </c>
      <c>
        <v>150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81.08181542626261</v>
      </c>
      <c>
        <v>0</v>
      </c>
      <c>
        <v>0</v>
      </c>
      <c>
        <v>0</v>
      </c>
      <c>
        <v>0.8393818936887145</v>
      </c>
      <c>
        <v>0</v>
      </c>
      <c>
        <v>0</v>
      </c>
      <c>
        <v>81.92119731995132</v>
      </c>
    </row>
    <row>
      <c>
        <v>2617868</v>
      </c>
      <c>
        <v>1</v>
      </c>
      <c>
        <is>
          <t>İZMİR</t>
        </is>
      </c>
      <c>
        <v>URLA</v>
      </c>
      <c>
        <is>
          <t>Kullanıcı Bağlantı Hattı</t>
        </is>
      </c>
      <c>
        <v>İLTUR TR-1 35-19-M00433_956688623_956688623</v>
      </c>
      <c>
        <v>AG Branşman Yeraltı Kablo Arızası</v>
      </c>
      <c>
        <v>Dağıtım-AG</v>
      </c>
      <c>
        <v>Uzun</v>
      </c>
      <c>
        <v>Şebeke işletmecisi</v>
      </c>
      <c>
        <v>Bildirimsiz</v>
      </c>
      <c>
        <is>
          <t>22.07.2023 14:34:07</t>
        </is>
      </c>
      <c>
        <is>
          <t>22.07.2023 21:06:50</t>
        </is>
      </c>
      <c>
        <v>6.545277777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2.3854315698042634</v>
      </c>
      <c>
        <v>0</v>
      </c>
      <c>
        <v>0</v>
      </c>
      <c>
        <v>0</v>
      </c>
      <c>
        <v>0</v>
      </c>
      <c>
        <v>0</v>
      </c>
      <c>
        <v>0</v>
      </c>
      <c>
        <v>2.3854315698042634</v>
      </c>
    </row>
    <row>
      <c>
        <v>2618309</v>
      </c>
      <c>
        <v>1</v>
      </c>
      <c>
        <is>
          <t>İZMİR</t>
        </is>
      </c>
      <c>
        <v>ÇEŞME</v>
      </c>
      <c>
        <is>
          <t>Saha Dağıtım Kutusu (SDK)</t>
        </is>
      </c>
      <c>
        <v>L-426 ESKİ GARAJ 35-18-L00426_G g1_5957892</v>
      </c>
      <c>
        <v>AG Box / Sdk Giriş Sigorta Atığı</v>
      </c>
      <c>
        <v>Dağıtım-AG</v>
      </c>
      <c>
        <v>Uzun</v>
      </c>
      <c>
        <v>Şebeke işletmecisi</v>
      </c>
      <c>
        <v>Bildirimsiz</v>
      </c>
      <c>
        <is>
          <t>22.07.2023 20:11:24</t>
        </is>
      </c>
      <c>
        <is>
          <t>22.07.2023 23:46:21</t>
        </is>
      </c>
      <c>
        <v>3.5825</v>
      </c>
      <c>
        <v>0</v>
      </c>
      <c>
        <v>53</v>
      </c>
      <c>
        <v>0</v>
      </c>
      <c>
        <v>0</v>
      </c>
      <c>
        <v>0</v>
      </c>
      <c>
        <v>26</v>
      </c>
      <c>
        <v>0</v>
      </c>
      <c>
        <v>0</v>
      </c>
      <c>
        <v>0</v>
      </c>
      <c>
        <v>171.74936154334117</v>
      </c>
      <c>
        <v>0</v>
      </c>
      <c>
        <v>0</v>
      </c>
      <c>
        <v>0</v>
      </c>
      <c>
        <v>495.02823565971016</v>
      </c>
      <c>
        <v>0</v>
      </c>
      <c>
        <v>0</v>
      </c>
      <c>
        <v>666.7775972030513</v>
      </c>
    </row>
    <row>
      <c>
        <v>2618014</v>
      </c>
      <c>
        <v>1</v>
      </c>
      <c>
        <is>
          <t>MANİSA</t>
        </is>
      </c>
      <c>
        <v>ALAŞEHİR</v>
      </c>
      <c>
        <is>
          <t>OG Fideri</t>
        </is>
      </c>
      <c>
        <v>PİYADELER KÖK 45-73-M00136_HatBaşıAyırıcı_53134885 M04_53134885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22.07.2023 17:04:31</t>
        </is>
      </c>
      <c>
        <is>
          <t>22.07.2023 18:45:22</t>
        </is>
      </c>
      <c>
        <v>1.680833333</v>
      </c>
      <c>
        <v>0</v>
      </c>
      <c>
        <v>88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20.133278487287093</v>
      </c>
      <c>
        <v>0</v>
      </c>
      <c>
        <v>0</v>
      </c>
      <c>
        <v>0</v>
      </c>
      <c>
        <v>0</v>
      </c>
      <c>
        <v>0</v>
      </c>
      <c>
        <v>0</v>
      </c>
      <c>
        <v>20.133278487287093</v>
      </c>
    </row>
    <row>
      <c>
        <v>2617496</v>
      </c>
      <c>
        <v>1</v>
      </c>
      <c>
        <is>
          <t>MANİSA</t>
        </is>
      </c>
      <c>
        <v>ALAŞEHİR</v>
      </c>
      <c>
        <is>
          <t>AG Fideri</t>
        </is>
      </c>
      <c>
        <v>BAKLACI TR-2 45-73-M00525_D_91129648_91129648</v>
      </c>
      <c>
        <v>AG Tel Kopuğu</v>
      </c>
      <c>
        <v>Dağıtım-AG</v>
      </c>
      <c>
        <v>Uzun</v>
      </c>
      <c>
        <v>Şebeke işletmecisi</v>
      </c>
      <c>
        <v>Bildirimsiz</v>
      </c>
      <c>
        <is>
          <t>22.07.2023 09:03:47</t>
        </is>
      </c>
      <c>
        <is>
          <t>22.07.2023 10:22:25</t>
        </is>
      </c>
      <c>
        <v>1.310555555</v>
      </c>
      <c>
        <v>0</v>
      </c>
      <c>
        <v>45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10.257311810627696</v>
      </c>
      <c>
        <v>0</v>
      </c>
      <c>
        <v>0</v>
      </c>
      <c>
        <v>0</v>
      </c>
      <c>
        <v>0.17153040124056396</v>
      </c>
      <c>
        <v>0</v>
      </c>
      <c>
        <v>0</v>
      </c>
      <c>
        <v>10.42884221186826</v>
      </c>
    </row>
    <row>
      <c>
        <v>2618349</v>
      </c>
      <c>
        <v>1</v>
      </c>
      <c>
        <is>
          <t>MANİSA</t>
        </is>
      </c>
      <c>
        <v>SALİHLİ</v>
      </c>
      <c>
        <is>
          <t>AG Fideri</t>
        </is>
      </c>
      <c>
        <v>CAFERBEYLI TR-2 45-78-L00704_C_91140044_91140044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22.07.2023 20:53:00</t>
        </is>
      </c>
      <c>
        <is>
          <t>22.07.2023 21:49:02</t>
        </is>
      </c>
      <c>
        <v>0.933888888</v>
      </c>
      <c>
        <v>0</v>
      </c>
      <c>
        <v>59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9.38057458462452</v>
      </c>
      <c>
        <v>0</v>
      </c>
      <c>
        <v>0</v>
      </c>
      <c>
        <v>0</v>
      </c>
      <c>
        <v>0.09712434706673048</v>
      </c>
      <c>
        <v>0</v>
      </c>
      <c>
        <v>0</v>
      </c>
      <c>
        <v>9.47769893169125</v>
      </c>
    </row>
    <row>
      <c>
        <v>2617353</v>
      </c>
      <c>
        <v>1</v>
      </c>
      <c>
        <is>
          <t>MANİSA</t>
        </is>
      </c>
      <c>
        <v>KÖPRÜBAŞI</v>
      </c>
      <c>
        <is>
          <t>KÖK</t>
        </is>
      </c>
      <c>
        <v>UĞURLU KÖK 45-86-M00045_ALANYOLU KIRANŞEYH M04_72226053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22.07.2023 03:13:59</t>
        </is>
      </c>
      <c>
        <is>
          <t>22.07.2023 06:39:45</t>
        </is>
      </c>
      <c>
        <v>3.429444444</v>
      </c>
      <c>
        <v>3</v>
      </c>
      <c>
        <v>651</v>
      </c>
      <c>
        <v>23</v>
      </c>
      <c>
        <v>201</v>
      </c>
      <c>
        <v>5</v>
      </c>
      <c>
        <v>47</v>
      </c>
      <c>
        <v>0</v>
      </c>
      <c>
        <v>0</v>
      </c>
      <c>
        <v>1.6226120475583332</v>
      </c>
      <c>
        <v>190.76078754966122</v>
      </c>
      <c>
        <v>830.8831372796603</v>
      </c>
      <c>
        <v>306.6848681346575</v>
      </c>
      <c>
        <v>96.31494319088985</v>
      </c>
      <c>
        <v>37.727208621526145</v>
      </c>
      <c>
        <v>0</v>
      </c>
      <c>
        <v>0</v>
      </c>
      <c>
        <v>1463.9935568239534</v>
      </c>
    </row>
    <row>
      <c>
        <v>2617825</v>
      </c>
      <c>
        <v>1</v>
      </c>
      <c>
        <is>
          <t>MANİSA</t>
        </is>
      </c>
      <c>
        <v>SALİHLİ</v>
      </c>
      <c>
        <is>
          <t>KÖK</t>
        </is>
      </c>
      <c>
        <v>KIZILAVLU KÖK 45-78-M00837_DELİBAŞLI GRUBU M02_66247846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22.07.2023 14:16:09</t>
        </is>
      </c>
      <c>
        <is>
          <t>22.07.2023 15:41:24</t>
        </is>
      </c>
      <c>
        <v>1.420833333</v>
      </c>
      <c>
        <v>6</v>
      </c>
      <c>
        <v>411</v>
      </c>
      <c>
        <v>50</v>
      </c>
      <c>
        <v>41</v>
      </c>
      <c>
        <v>9</v>
      </c>
      <c>
        <v>33</v>
      </c>
      <c>
        <v>0</v>
      </c>
      <c>
        <v>0</v>
      </c>
      <c>
        <v>2.57678708116748</v>
      </c>
      <c>
        <v>81.4701764500922</v>
      </c>
      <c>
        <v>1082.4403729659034</v>
      </c>
      <c>
        <v>47.104242487679336</v>
      </c>
      <c>
        <v>85.9219894650089</v>
      </c>
      <c>
        <v>22.367092920877123</v>
      </c>
      <c>
        <v>0</v>
      </c>
      <c>
        <v>0</v>
      </c>
      <c>
        <v>1321.8806613707286</v>
      </c>
    </row>
    <row>
      <c>
        <v>2617310</v>
      </c>
      <c>
        <v>1</v>
      </c>
      <c>
        <is>
          <t>İZMİR</t>
        </is>
      </c>
      <c>
        <v>KONAK</v>
      </c>
      <c>
        <is>
          <t>AG Fideri</t>
        </is>
      </c>
      <c>
        <v>K-1457 35-01-K01457_B_56357494_56357494</v>
      </c>
      <c>
        <v>Hırsızlık</v>
      </c>
      <c>
        <v>Dağıtım-AG</v>
      </c>
      <c>
        <v>Uzun</v>
      </c>
      <c>
        <v>Dışsal</v>
      </c>
      <c>
        <v>Bildirimsiz</v>
      </c>
      <c>
        <is>
          <t>22.07.2023 01:12:27</t>
        </is>
      </c>
      <c>
        <is>
          <t>22.07.2023 02:44:49</t>
        </is>
      </c>
      <c>
        <v>1.539444444</v>
      </c>
      <c>
        <v>0</v>
      </c>
      <c>
        <v>124</v>
      </c>
      <c>
        <v>0</v>
      </c>
      <c>
        <v>0</v>
      </c>
      <c>
        <v>0</v>
      </c>
      <c>
        <v>41</v>
      </c>
      <c>
        <v>0</v>
      </c>
      <c>
        <v>0</v>
      </c>
      <c>
        <v>0</v>
      </c>
      <c>
        <v>38.486535111732614</v>
      </c>
      <c>
        <v>0</v>
      </c>
      <c>
        <v>0</v>
      </c>
      <c>
        <v>0</v>
      </c>
      <c>
        <v>29.015551363506084</v>
      </c>
      <c>
        <v>0</v>
      </c>
      <c>
        <v>0</v>
      </c>
      <c>
        <v>67.5020864752387</v>
      </c>
    </row>
    <row>
      <c>
        <v>2617682</v>
      </c>
      <c>
        <v>1</v>
      </c>
      <c>
        <is>
          <t>İZMİR</t>
        </is>
      </c>
      <c>
        <v>KARABAĞLAR</v>
      </c>
      <c>
        <is>
          <t>AG Fideri</t>
        </is>
      </c>
      <c>
        <v>K-1043 35-01-K01043__72410858_72410858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22.07.2023 12:08:07</t>
        </is>
      </c>
      <c>
        <is>
          <t>22.07.2023 13:37:16</t>
        </is>
      </c>
      <c>
        <v>1.485833333</v>
      </c>
      <c>
        <v>0</v>
      </c>
      <c>
        <v>400</v>
      </c>
      <c>
        <v>0</v>
      </c>
      <c>
        <v>0</v>
      </c>
      <c>
        <v>0</v>
      </c>
      <c>
        <v>29</v>
      </c>
      <c>
        <v>0</v>
      </c>
      <c>
        <v>0</v>
      </c>
      <c>
        <v>0</v>
      </c>
      <c>
        <v>129.62180473499274</v>
      </c>
      <c>
        <v>0</v>
      </c>
      <c>
        <v>0</v>
      </c>
      <c>
        <v>0</v>
      </c>
      <c>
        <v>53.716805676428244</v>
      </c>
      <c>
        <v>0</v>
      </c>
      <c>
        <v>0</v>
      </c>
      <c>
        <v>183.33861041142097</v>
      </c>
    </row>
    <row>
      <c>
        <v>2617894</v>
      </c>
      <c>
        <v>1</v>
      </c>
      <c>
        <is>
          <t>İZMİR</t>
        </is>
      </c>
      <c>
        <v>FOÇA</v>
      </c>
      <c>
        <is>
          <t>AG Fideri</t>
        </is>
      </c>
      <c>
        <v>BAĞARASI TR-1 35-23-M00170_C_65502563_65502563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22.07.2023 15:23:51</t>
        </is>
      </c>
      <c>
        <is>
          <t>22.07.2023 15:38:15</t>
        </is>
      </c>
      <c>
        <v>0.24</v>
      </c>
      <c>
        <v>0</v>
      </c>
      <c>
        <v>62</v>
      </c>
      <c>
        <v>0</v>
      </c>
      <c>
        <v>0</v>
      </c>
      <c>
        <v>0</v>
      </c>
      <c>
        <v>25</v>
      </c>
      <c>
        <v>0</v>
      </c>
      <c>
        <v>0</v>
      </c>
      <c>
        <v>0</v>
      </c>
      <c>
        <v>4.314019260815711</v>
      </c>
      <c>
        <v>0</v>
      </c>
      <c>
        <v>0</v>
      </c>
      <c>
        <v>0</v>
      </c>
      <c>
        <v>12.10851561187685</v>
      </c>
      <c>
        <v>0</v>
      </c>
      <c>
        <v>0</v>
      </c>
      <c>
        <v>16.422534872692562</v>
      </c>
    </row>
    <row>
      <c>
        <v>2617539</v>
      </c>
      <c>
        <v>1</v>
      </c>
      <c>
        <is>
          <t>MANİSA</t>
        </is>
      </c>
      <c>
        <v>YUNUSEMRE</v>
      </c>
      <c>
        <is>
          <t>Dağıtım Transformatörü</t>
        </is>
      </c>
      <c>
        <v>DM-25/17-A 45-71-M00054_45-71-M00054_95115840</v>
      </c>
      <c>
        <v>Şebeke Yenileme ve Kapasite Artışı Çalışması</v>
      </c>
      <c>
        <v>Dağıtım-AG</v>
      </c>
      <c>
        <v>Uzun</v>
      </c>
      <c>
        <v>Şebeke işletmecisi</v>
      </c>
      <c>
        <v>Bildirimli</v>
      </c>
      <c>
        <is>
          <t>22.07.2023 09:53:01</t>
        </is>
      </c>
      <c>
        <is>
          <t>22.07.2023 10:29:09</t>
        </is>
      </c>
      <c>
        <v>0.602222222</v>
      </c>
      <c>
        <v>0</v>
      </c>
      <c>
        <v>986</v>
      </c>
      <c>
        <v>0</v>
      </c>
      <c>
        <v>0</v>
      </c>
      <c>
        <v>0</v>
      </c>
      <c>
        <v>37</v>
      </c>
      <c>
        <v>0</v>
      </c>
      <c>
        <v>0</v>
      </c>
      <c>
        <v>0</v>
      </c>
      <c>
        <v>116.477916131679</v>
      </c>
      <c>
        <v>0</v>
      </c>
      <c>
        <v>0</v>
      </c>
      <c>
        <v>0</v>
      </c>
      <c>
        <v>22.014343968435366</v>
      </c>
      <c>
        <v>0</v>
      </c>
      <c>
        <v>0</v>
      </c>
      <c>
        <v>138.49226010011435</v>
      </c>
    </row>
    <row>
      <c>
        <v>2617304</v>
      </c>
      <c>
        <v>1</v>
      </c>
      <c>
        <is>
          <t>İZMİR</t>
        </is>
      </c>
      <c>
        <v>ÇEŞME</v>
      </c>
      <c>
        <is>
          <t>OG Fideri</t>
        </is>
      </c>
      <c>
        <v>L-306 35-18-L00306_L-307 L02_72104242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22.07.2023 01:01:07</t>
        </is>
      </c>
      <c>
        <is>
          <t>22.07.2023 02:37:59</t>
        </is>
      </c>
      <c>
        <v>1.614444444</v>
      </c>
      <c>
        <v>1</v>
      </c>
      <c>
        <v>1381</v>
      </c>
      <c>
        <v>0</v>
      </c>
      <c>
        <v>4</v>
      </c>
      <c>
        <v>1</v>
      </c>
      <c>
        <v>370</v>
      </c>
      <c>
        <v>0</v>
      </c>
      <c>
        <v>4</v>
      </c>
      <c>
        <v>30.8394262340752</v>
      </c>
      <c>
        <v>999.7971849068513</v>
      </c>
      <c>
        <v>0</v>
      </c>
      <c>
        <v>11.584336376742405</v>
      </c>
      <c>
        <v>79.72716044482556</v>
      </c>
      <c>
        <v>829.9616813447144</v>
      </c>
      <c>
        <v>0</v>
      </c>
      <c>
        <v>45.88246284277349</v>
      </c>
      <c>
        <v>1997.7922521499825</v>
      </c>
    </row>
    <row>
      <c>
        <v>2618037</v>
      </c>
      <c>
        <v>1</v>
      </c>
      <c>
        <is>
          <t>MANİSA</t>
        </is>
      </c>
      <c>
        <v>YUNUSEMRE</v>
      </c>
      <c>
        <is>
          <t>AG Fideri</t>
        </is>
      </c>
      <c>
        <v>DM-14/3 45-71-M00387_C_60984645_60984645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22.07.2023 17:20:53</t>
        </is>
      </c>
      <c>
        <is>
          <t>22.07.2023 18:48:16</t>
        </is>
      </c>
      <c>
        <v>1.456388888</v>
      </c>
      <c>
        <v>0</v>
      </c>
      <c>
        <v>372</v>
      </c>
      <c>
        <v>0</v>
      </c>
      <c>
        <v>0</v>
      </c>
      <c>
        <v>0</v>
      </c>
      <c>
        <v>27</v>
      </c>
      <c>
        <v>0</v>
      </c>
      <c>
        <v>0</v>
      </c>
      <c>
        <v>0</v>
      </c>
      <c>
        <v>109.61820824843711</v>
      </c>
      <c>
        <v>0</v>
      </c>
      <c>
        <v>0</v>
      </c>
      <c>
        <v>0</v>
      </c>
      <c>
        <v>29.526013485621203</v>
      </c>
      <c>
        <v>0</v>
      </c>
      <c>
        <v>0</v>
      </c>
      <c>
        <v>139.1442217340583</v>
      </c>
    </row>
    <row>
      <c>
        <v>2618286</v>
      </c>
      <c>
        <v>1</v>
      </c>
      <c>
        <is>
          <t>İZMİR</t>
        </is>
      </c>
      <c>
        <v>KEMALPAŞA</v>
      </c>
      <c>
        <is>
          <t>AG Fideri</t>
        </is>
      </c>
      <c>
        <v>ULUCAK DM-2/14 35-27-M00332_A_56355347_56355347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22.07.2023 20:07:11</t>
        </is>
      </c>
      <c>
        <is>
          <t>22.07.2023 20:31:00</t>
        </is>
      </c>
      <c>
        <v>0.396944444</v>
      </c>
      <c>
        <v>0</v>
      </c>
      <c>
        <v>73</v>
      </c>
      <c>
        <v>0</v>
      </c>
      <c>
        <v>0</v>
      </c>
      <c>
        <v>0</v>
      </c>
      <c>
        <v>6</v>
      </c>
      <c>
        <v>0</v>
      </c>
      <c>
        <v>0</v>
      </c>
      <c>
        <v>0</v>
      </c>
      <c>
        <v>5.709074365600573</v>
      </c>
      <c>
        <v>0</v>
      </c>
      <c>
        <v>0</v>
      </c>
      <c>
        <v>0</v>
      </c>
      <c>
        <v>2.21938793879139</v>
      </c>
      <c>
        <v>0</v>
      </c>
      <c>
        <v>0</v>
      </c>
      <c>
        <v>7.928462304391964</v>
      </c>
    </row>
    <row>
      <c>
        <v>2617579</v>
      </c>
      <c>
        <v>1</v>
      </c>
      <c>
        <is>
          <t>İZMİR</t>
        </is>
      </c>
      <c>
        <v>ALİAĞA</v>
      </c>
      <c>
        <is>
          <t>TM Fideri</t>
        </is>
      </c>
      <c>
        <v>VİKİNG TM 35-17-A00007_GÜZELHİSAR SULAMA R05_2314260</v>
      </c>
      <c>
        <v>Şebeke Bakım Çalışması</v>
      </c>
      <c>
        <v>Dağıtım-OG</v>
      </c>
      <c>
        <v>Uzun</v>
      </c>
      <c>
        <v>Şebeke işletmecisi</v>
      </c>
      <c>
        <v>Bildirimli</v>
      </c>
      <c>
        <is>
          <t>22.07.2023 10:27:19</t>
        </is>
      </c>
      <c>
        <is>
          <t>22.07.2023 13:54:13</t>
        </is>
      </c>
      <c>
        <v>3.448333333</v>
      </c>
      <c>
        <v>0</v>
      </c>
      <c>
        <v>6</v>
      </c>
      <c>
        <v>1</v>
      </c>
      <c>
        <v>7</v>
      </c>
      <c>
        <v>2</v>
      </c>
      <c>
        <v>5</v>
      </c>
      <c>
        <v>0</v>
      </c>
      <c>
        <v>0</v>
      </c>
      <c>
        <v>0</v>
      </c>
      <c>
        <v>3.565500537375613</v>
      </c>
      <c>
        <v>2.058594882968532</v>
      </c>
      <c>
        <v>1.6436508514636292</v>
      </c>
      <c>
        <v>30.484676618081497</v>
      </c>
      <c>
        <v>11.893986762945003</v>
      </c>
      <c>
        <v>0</v>
      </c>
      <c>
        <v>0</v>
      </c>
      <c>
        <v>49.64640965283428</v>
      </c>
    </row>
    <row>
      <c>
        <v>2617911</v>
      </c>
      <c>
        <v>1</v>
      </c>
      <c>
        <is>
          <t>MANİSA</t>
        </is>
      </c>
      <c>
        <v>TURGUTLU</v>
      </c>
      <c>
        <is>
          <t>AG Fideri</t>
        </is>
      </c>
      <c>
        <v>TR-2/124 45-83-M00667__72371882_72371882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22.07.2023 15:31:29</t>
        </is>
      </c>
      <c>
        <is>
          <t>22.07.2023 17:49:40</t>
        </is>
      </c>
      <c>
        <v>2.303055555</v>
      </c>
      <c>
        <v>0</v>
      </c>
      <c>
        <v>258</v>
      </c>
      <c>
        <v>0</v>
      </c>
      <c>
        <v>0</v>
      </c>
      <c>
        <v>0</v>
      </c>
      <c>
        <v>18</v>
      </c>
      <c>
        <v>0</v>
      </c>
      <c>
        <v>0</v>
      </c>
      <c>
        <v>0</v>
      </c>
      <c>
        <v>109.52066581917306</v>
      </c>
      <c>
        <v>0</v>
      </c>
      <c>
        <v>0</v>
      </c>
      <c>
        <v>0</v>
      </c>
      <c>
        <v>24.308638179157345</v>
      </c>
      <c>
        <v>0</v>
      </c>
      <c>
        <v>0</v>
      </c>
      <c>
        <v>133.8293039983304</v>
      </c>
    </row>
    <row>
      <c>
        <v>2618243</v>
      </c>
      <c>
        <v>1</v>
      </c>
      <c>
        <is>
          <t>İZMİR</t>
        </is>
      </c>
      <c>
        <v>TORBALI</v>
      </c>
      <c>
        <is>
          <t>Saha Dağıtım Kutusu (SDK)</t>
        </is>
      </c>
      <c>
        <v>TR-166 35-26-M00166_B b2_49434894</v>
      </c>
      <c>
        <v>AG Box / Sdk Giriş Sigorta Atığı</v>
      </c>
      <c>
        <v>Dağıtım-AG</v>
      </c>
      <c>
        <v>Uzun</v>
      </c>
      <c>
        <v>Şebeke işletmecisi</v>
      </c>
      <c>
        <v>Bildirimsiz</v>
      </c>
      <c>
        <is>
          <t>22.07.2023 19:38:36</t>
        </is>
      </c>
      <c>
        <is>
          <t>22.07.2023 20:58:41</t>
        </is>
      </c>
      <c>
        <v>1.334722222</v>
      </c>
      <c>
        <v>0</v>
      </c>
      <c>
        <v>3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1.6139339900120369</v>
      </c>
      <c>
        <v>0</v>
      </c>
      <c>
        <v>0</v>
      </c>
      <c>
        <v>0</v>
      </c>
      <c>
        <v>0</v>
      </c>
      <c>
        <v>0</v>
      </c>
      <c>
        <v>0</v>
      </c>
      <c>
        <v>1.6139339900120369</v>
      </c>
    </row>
    <row>
      <c>
        <v>2617556</v>
      </c>
      <c>
        <v>1</v>
      </c>
      <c>
        <is>
          <t>MANİSA</t>
        </is>
      </c>
      <c>
        <v>KÖPRÜBAŞI</v>
      </c>
      <c>
        <is>
          <t>OG Fideri</t>
        </is>
      </c>
      <c>
        <v>KÖPRÜBAŞI TR-27 (FUTBOL SAHASI) 45-86-M00027_KÖPRÜBAŞI TR-38 M03_72220574</v>
      </c>
      <c>
        <v>Şebeke Yenileme ve Kapasite Artışı Çalışması</v>
      </c>
      <c>
        <v>Dağıtım-OG</v>
      </c>
      <c>
        <v>Uzun</v>
      </c>
      <c>
        <v>Şebeke işletmecisi</v>
      </c>
      <c>
        <v>Bildirimli</v>
      </c>
      <c>
        <is>
          <t>22.07.2023 10:06:51</t>
        </is>
      </c>
      <c>
        <is>
          <t>22.07.2023 16:49:17</t>
        </is>
      </c>
      <c>
        <v>6.707222222</v>
      </c>
      <c>
        <v>0</v>
      </c>
      <c>
        <v>66</v>
      </c>
      <c>
        <v>4</v>
      </c>
      <c>
        <v>93</v>
      </c>
      <c>
        <v>0</v>
      </c>
      <c>
        <v>13</v>
      </c>
      <c>
        <v>0</v>
      </c>
      <c>
        <v>0</v>
      </c>
      <c>
        <v>0</v>
      </c>
      <c>
        <v>67.5429988673784</v>
      </c>
      <c>
        <v>254.85186977646214</v>
      </c>
      <c>
        <v>640.4843667863722</v>
      </c>
      <c>
        <v>0</v>
      </c>
      <c>
        <v>136.66206232140397</v>
      </c>
      <c>
        <v>0</v>
      </c>
      <c>
        <v>0</v>
      </c>
      <c>
        <v>1099.5412977516166</v>
      </c>
    </row>
    <row>
      <c>
        <v>2618220</v>
      </c>
      <c>
        <v>1</v>
      </c>
      <c>
        <is>
          <t>İZMİR</t>
        </is>
      </c>
      <c>
        <v>KEMALPAŞA</v>
      </c>
      <c>
        <is>
          <t>Dağıtım Transformatörü</t>
        </is>
      </c>
      <c>
        <v>SARILAR KÖYÜ TR-3 35-27-L00263_35-27-L00263_2368802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22.07.2023 19:26:33</t>
        </is>
      </c>
      <c>
        <is>
          <t>22.07.2023 20:44:49</t>
        </is>
      </c>
      <c>
        <v>1.304444444</v>
      </c>
      <c>
        <v>0</v>
      </c>
      <c>
        <v>115</v>
      </c>
      <c>
        <v>0</v>
      </c>
      <c>
        <v>6</v>
      </c>
      <c>
        <v>0</v>
      </c>
      <c>
        <v>13</v>
      </c>
      <c>
        <v>0</v>
      </c>
      <c>
        <v>0</v>
      </c>
      <c>
        <v>0</v>
      </c>
      <c>
        <v>28.004514317611957</v>
      </c>
      <c>
        <v>0</v>
      </c>
      <c>
        <v>8.367053153516673</v>
      </c>
      <c>
        <v>0</v>
      </c>
      <c>
        <v>10.574330555272567</v>
      </c>
      <c>
        <v>0</v>
      </c>
      <c>
        <v>0</v>
      </c>
      <c>
        <v>46.945898026401196</v>
      </c>
    </row>
    <row>
      <c>
        <v>2618289</v>
      </c>
      <c>
        <v>1</v>
      </c>
      <c>
        <is>
          <t>MANİSA</t>
        </is>
      </c>
      <c>
        <v>SALİHLİ</v>
      </c>
      <c>
        <is>
          <t>KÖK</t>
        </is>
      </c>
      <c>
        <v>YEŞİLOVA KÖK 45-78-M01393_YEŞİLOVA TARIMSAL M03_83810706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22.07.2023 20:03:45</t>
        </is>
      </c>
      <c>
        <is>
          <t>22.07.2023 21:13:48</t>
        </is>
      </c>
      <c>
        <v>1.1675</v>
      </c>
      <c>
        <v>4</v>
      </c>
      <c>
        <v>400</v>
      </c>
      <c>
        <v>53</v>
      </c>
      <c>
        <v>49</v>
      </c>
      <c>
        <v>6</v>
      </c>
      <c>
        <v>34</v>
      </c>
      <c>
        <v>1</v>
      </c>
      <c>
        <v>0</v>
      </c>
      <c>
        <v>1.3014012303880997</v>
      </c>
      <c>
        <v>79.92842296277007</v>
      </c>
      <c>
        <v>444.050642513849</v>
      </c>
      <c>
        <v>295.03986610650907</v>
      </c>
      <c>
        <v>24.730639005845635</v>
      </c>
      <c>
        <v>25.037102729290467</v>
      </c>
      <c>
        <v>56.21573382507983</v>
      </c>
      <c>
        <v>0</v>
      </c>
      <c>
        <v>926.3038083737323</v>
      </c>
    </row>
    <row>
      <c>
        <v>2617934</v>
      </c>
      <c>
        <v>1</v>
      </c>
      <c>
        <is>
          <t>MANİSA</t>
        </is>
      </c>
      <c>
        <v>SALİHLİ</v>
      </c>
      <c>
        <is>
          <t>Kullanıcı Bağlantı Hattı</t>
        </is>
      </c>
      <c>
        <v>KIRDAMLARI TR-1 45-78-M00504_95001307446_95001307446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22.07.2023 16:00:14</t>
        </is>
      </c>
      <c>
        <is>
          <t>22.07.2023 17:42:23</t>
        </is>
      </c>
      <c>
        <v>1.7025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1.4975145337401048</v>
      </c>
      <c>
        <v>0</v>
      </c>
      <c>
        <v>0</v>
      </c>
      <c>
        <v>0</v>
      </c>
      <c>
        <v>0</v>
      </c>
      <c>
        <v>1.4975145337401048</v>
      </c>
    </row>
    <row>
      <c>
        <v>2618074</v>
      </c>
      <c>
        <v>1</v>
      </c>
      <c>
        <is>
          <t>İZMİR</t>
        </is>
      </c>
      <c>
        <v>MENDERES</v>
      </c>
      <c>
        <is>
          <t>AG Fideri</t>
        </is>
      </c>
      <c>
        <v>TEKELİ TR-3 35-22-M00233_B_56356914_56356914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22.07.2023 17:48:33</t>
        </is>
      </c>
      <c>
        <is>
          <t>22.07.2023 20:10:09</t>
        </is>
      </c>
      <c>
        <v>2.36</v>
      </c>
      <c>
        <v>0</v>
      </c>
      <c>
        <v>113</v>
      </c>
      <c>
        <v>0</v>
      </c>
      <c>
        <v>2</v>
      </c>
      <c>
        <v>0</v>
      </c>
      <c>
        <v>31</v>
      </c>
      <c>
        <v>0</v>
      </c>
      <c>
        <v>0</v>
      </c>
      <c>
        <v>0</v>
      </c>
      <c>
        <v>71.81713591122886</v>
      </c>
      <c>
        <v>0</v>
      </c>
      <c>
        <v>0.845463426028722</v>
      </c>
      <c>
        <v>0</v>
      </c>
      <c>
        <v>77.72967477232396</v>
      </c>
      <c>
        <v>0</v>
      </c>
      <c>
        <v>0</v>
      </c>
      <c>
        <v>150.39227410958154</v>
      </c>
    </row>
    <row>
      <c>
        <v>2618366</v>
      </c>
      <c>
        <v>1</v>
      </c>
      <c>
        <is>
          <t>İZMİR</t>
        </is>
      </c>
      <c>
        <v>ÇEŞME</v>
      </c>
      <c>
        <is>
          <t>Dağıtım Transformatörü</t>
        </is>
      </c>
      <c>
        <v>L-266 35-18-L00266_35-18-L00266_2358284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22.07.2023 21:02:34</t>
        </is>
      </c>
      <c>
        <is>
          <t>22.07.2023 22:06:35</t>
        </is>
      </c>
      <c>
        <v>1.066944444</v>
      </c>
      <c>
        <v>0</v>
      </c>
      <c>
        <v>151</v>
      </c>
      <c>
        <v>0</v>
      </c>
      <c>
        <v>0</v>
      </c>
      <c>
        <v>0</v>
      </c>
      <c>
        <v>8</v>
      </c>
      <c>
        <v>0</v>
      </c>
      <c>
        <v>0</v>
      </c>
      <c>
        <v>0</v>
      </c>
      <c>
        <v>151.81289367287476</v>
      </c>
      <c>
        <v>0</v>
      </c>
      <c>
        <v>0</v>
      </c>
      <c>
        <v>0</v>
      </c>
      <c>
        <v>7.779804942389761</v>
      </c>
      <c>
        <v>0</v>
      </c>
      <c>
        <v>0</v>
      </c>
      <c>
        <v>159.59269861526454</v>
      </c>
    </row>
    <row>
      <c>
        <v>2617871</v>
      </c>
      <c>
        <v>1</v>
      </c>
      <c>
        <is>
          <t>İZMİR</t>
        </is>
      </c>
      <c>
        <v>ÇEŞME</v>
      </c>
      <c>
        <is>
          <t>AG Fideri</t>
        </is>
      </c>
      <c>
        <v>M-7 35-18-M00007_8634667_56368138_56368138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22.07.2023 14:42:03</t>
        </is>
      </c>
      <c>
        <is>
          <t>22.07.2023 19:33:22</t>
        </is>
      </c>
      <c>
        <v>4.855277777</v>
      </c>
      <c>
        <v>0</v>
      </c>
      <c>
        <v>48</v>
      </c>
      <c>
        <v>0</v>
      </c>
      <c>
        <v>0</v>
      </c>
      <c>
        <v>0</v>
      </c>
      <c>
        <v>12</v>
      </c>
      <c>
        <v>0</v>
      </c>
      <c>
        <v>0</v>
      </c>
      <c>
        <v>0</v>
      </c>
      <c>
        <v>51.209011751644226</v>
      </c>
      <c>
        <v>0</v>
      </c>
      <c>
        <v>0</v>
      </c>
      <c>
        <v>0</v>
      </c>
      <c>
        <v>16.5628043242262</v>
      </c>
      <c>
        <v>0</v>
      </c>
      <c>
        <v>0</v>
      </c>
      <c>
        <v>67.77181607587042</v>
      </c>
    </row>
    <row>
      <c>
        <v>2617970</v>
      </c>
      <c>
        <v>2</v>
      </c>
      <c>
        <is>
          <t>İZMİR</t>
        </is>
      </c>
      <c>
        <v>MENEMEN</v>
      </c>
      <c>
        <is>
          <t>Dağıtım Transformatörü</t>
        </is>
      </c>
      <c>
        <v>EMİRALEM TR-7 35-28-M00225_35-28-M00225_2374099</v>
      </c>
      <c>
        <v>AG Yük Ayırıcı Arızası</v>
      </c>
      <c>
        <v>Dağıtım-AG</v>
      </c>
      <c>
        <v>Uzun</v>
      </c>
      <c>
        <v>Şebeke işletmecisi</v>
      </c>
      <c>
        <v>Bildirimsiz</v>
      </c>
      <c>
        <is>
          <t>22.07.2023 18:32:02</t>
        </is>
      </c>
      <c>
        <is>
          <t>22.07.2023 18:50:56</t>
        </is>
      </c>
      <c>
        <v>0.315</v>
      </c>
      <c>
        <v>0</v>
      </c>
      <c>
        <v>278</v>
      </c>
      <c>
        <v>0</v>
      </c>
      <c>
        <v>8</v>
      </c>
      <c>
        <v>0</v>
      </c>
      <c>
        <v>32</v>
      </c>
      <c>
        <v>0</v>
      </c>
      <c>
        <v>0</v>
      </c>
      <c>
        <v>0</v>
      </c>
      <c>
        <v>22.15710710109673</v>
      </c>
      <c>
        <v>0</v>
      </c>
      <c>
        <v>0.8933410944344251</v>
      </c>
      <c>
        <v>0</v>
      </c>
      <c>
        <v>12.238208425040531</v>
      </c>
      <c>
        <v>0</v>
      </c>
      <c>
        <v>0</v>
      </c>
      <c>
        <v>35.288656620571686</v>
      </c>
    </row>
    <row>
      <c>
        <v>2617516</v>
      </c>
      <c>
        <v>1</v>
      </c>
      <c>
        <is>
          <t>İZMİR</t>
        </is>
      </c>
      <c>
        <v>KARABAĞLAR</v>
      </c>
      <c>
        <is>
          <t>OG Fideri</t>
        </is>
      </c>
      <c>
        <v>K-4138 35-01-K04138_K-4537 K01_48413769</v>
      </c>
      <c>
        <v>Müteahhit Çalışması</v>
      </c>
      <c>
        <v>Dağıtım-OG</v>
      </c>
      <c>
        <v>Uzun</v>
      </c>
      <c>
        <v>Şebeke işletmecisi</v>
      </c>
      <c>
        <v>Bildirimli</v>
      </c>
      <c>
        <is>
          <t>22.07.2023 09:24:51</t>
        </is>
      </c>
      <c>
        <is>
          <t>22.07.2023 14:18:50</t>
        </is>
      </c>
      <c>
        <v>4.899722222</v>
      </c>
      <c>
        <v>0</v>
      </c>
      <c>
        <v>629</v>
      </c>
      <c>
        <v>0</v>
      </c>
      <c>
        <v>0</v>
      </c>
      <c>
        <v>0</v>
      </c>
      <c>
        <v>17</v>
      </c>
      <c>
        <v>0</v>
      </c>
      <c>
        <v>0</v>
      </c>
      <c>
        <v>0</v>
      </c>
      <c>
        <v>630.9965069771421</v>
      </c>
      <c>
        <v>0</v>
      </c>
      <c>
        <v>0</v>
      </c>
      <c>
        <v>0</v>
      </c>
      <c>
        <v>111.73434566240968</v>
      </c>
      <c>
        <v>0</v>
      </c>
      <c>
        <v>0</v>
      </c>
      <c>
        <v>742.7308526395518</v>
      </c>
    </row>
    <row>
      <c>
        <v>2617811</v>
      </c>
      <c>
        <v>1</v>
      </c>
      <c>
        <is>
          <t>İZMİR</t>
        </is>
      </c>
      <c>
        <v>FOÇA</v>
      </c>
      <c>
        <is>
          <t>AG Fideri</t>
        </is>
      </c>
      <c>
        <v>BAĞARASI TR-13 35-23-M00360_D_79385544_79385544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22.07.2023 14:10:48</t>
        </is>
      </c>
      <c>
        <is>
          <t>22.07.2023 15:20:01</t>
        </is>
      </c>
      <c>
        <v>1.153611111</v>
      </c>
      <c>
        <v>0</v>
      </c>
      <c>
        <v>89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25.77183571051762</v>
      </c>
      <c>
        <v>0</v>
      </c>
      <c>
        <v>0</v>
      </c>
      <c>
        <v>0</v>
      </c>
      <c>
        <v>2.2154295073990475</v>
      </c>
      <c>
        <v>0</v>
      </c>
      <c>
        <v>0</v>
      </c>
      <c>
        <v>27.98726521791667</v>
      </c>
    </row>
    <row>
      <c>
        <v>2621993</v>
      </c>
      <c>
        <v>1</v>
      </c>
      <c>
        <is>
          <t>İZMİR</t>
        </is>
      </c>
      <c>
        <v>ÇİĞLİ</v>
      </c>
      <c>
        <is>
          <t>OG Fideri</t>
        </is>
      </c>
      <c>
        <v>M-1147 35-09-M01147_M-362 M02_47553622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22.07.2023 18:35:00</t>
        </is>
      </c>
      <c>
        <is>
          <t>22.07.2023 18:41:20</t>
        </is>
      </c>
      <c>
        <v>0.105555555</v>
      </c>
      <c>
        <v>0</v>
      </c>
      <c>
        <v>686</v>
      </c>
      <c>
        <v>0</v>
      </c>
      <c>
        <v>0</v>
      </c>
      <c>
        <v>17</v>
      </c>
      <c>
        <v>195</v>
      </c>
      <c>
        <v>7</v>
      </c>
      <c>
        <v>3</v>
      </c>
      <c>
        <v>0</v>
      </c>
      <c>
        <v>24.95793429084535</v>
      </c>
      <c>
        <v>0</v>
      </c>
      <c>
        <v>0</v>
      </c>
      <c>
        <v>30.218380590521665</v>
      </c>
      <c>
        <v>23.28751893127073</v>
      </c>
      <c>
        <v>24.480544543580695</v>
      </c>
      <c>
        <v>3.1464121710083894</v>
      </c>
      <c>
        <v>106.09079052722683</v>
      </c>
    </row>
    <row>
      <c>
        <v>2618412</v>
      </c>
      <c>
        <v>1</v>
      </c>
      <c>
        <is>
          <t>MANİSA</t>
        </is>
      </c>
      <c>
        <v>YUNUSEMRE</v>
      </c>
      <c>
        <is>
          <t>AG Fideri</t>
        </is>
      </c>
      <c>
        <v>DM-14/3 45-71-M00387_B_60984657_60984657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22.07.2023 22:11:53</t>
        </is>
      </c>
      <c>
        <is>
          <t>22.07.2023 23:41:24</t>
        </is>
      </c>
      <c>
        <v>1.491944444</v>
      </c>
      <c>
        <v>0</v>
      </c>
      <c>
        <v>68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21.87352323817065</v>
      </c>
      <c>
        <v>0</v>
      </c>
      <c>
        <v>0</v>
      </c>
      <c>
        <v>0</v>
      </c>
      <c>
        <v>1.9049354743222224</v>
      </c>
      <c>
        <v>0</v>
      </c>
      <c>
        <v>0</v>
      </c>
      <c>
        <v>23.778458712492874</v>
      </c>
    </row>
    <row>
      <c>
        <v>2617685</v>
      </c>
      <c>
        <v>1</v>
      </c>
      <c>
        <is>
          <t>İZMİR</t>
        </is>
      </c>
      <c>
        <v>ÇEŞME</v>
      </c>
      <c>
        <is>
          <t>AG Fideri</t>
        </is>
      </c>
      <c>
        <v>L-332 SERKANKENT 35-18-L00332_9103482_56372463_56372463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22.07.2023 12:14:53</t>
        </is>
      </c>
      <c>
        <is>
          <t>22.07.2023 12:35:05</t>
        </is>
      </c>
      <c>
        <v>0.336666666</v>
      </c>
      <c>
        <v>0</v>
      </c>
      <c>
        <v>34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1.875178428283512</v>
      </c>
      <c>
        <v>0</v>
      </c>
      <c>
        <v>0</v>
      </c>
      <c>
        <v>0</v>
      </c>
      <c>
        <v>0.6320092358533332</v>
      </c>
      <c>
        <v>0</v>
      </c>
      <c>
        <v>0</v>
      </c>
      <c>
        <v>2.507187664136845</v>
      </c>
    </row>
    <row>
      <c>
        <v>2617997</v>
      </c>
      <c>
        <v>1</v>
      </c>
      <c>
        <is>
          <t>İZMİR</t>
        </is>
      </c>
      <c>
        <v>BAYINDIR</v>
      </c>
      <c>
        <is>
          <t>Dağıtım Transformatörü</t>
        </is>
      </c>
      <c>
        <v>CANLI TR-3 35-20-L00134_35-20-L00134_2364016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22.07.2023 16:53:53</t>
        </is>
      </c>
      <c>
        <is>
          <t>22.07.2023 17:07:19</t>
        </is>
      </c>
      <c>
        <v>0.223888888</v>
      </c>
      <c>
        <v>0</v>
      </c>
      <c>
        <v>230</v>
      </c>
      <c>
        <v>0</v>
      </c>
      <c>
        <v>5</v>
      </c>
      <c>
        <v>0</v>
      </c>
      <c>
        <v>51</v>
      </c>
      <c>
        <v>0</v>
      </c>
      <c>
        <v>0</v>
      </c>
      <c>
        <v>0</v>
      </c>
      <c>
        <v>17.392993396795557</v>
      </c>
      <c>
        <v>0</v>
      </c>
      <c>
        <v>2.8135353288098788</v>
      </c>
      <c>
        <v>0</v>
      </c>
      <c>
        <v>9.678056165302138</v>
      </c>
      <c>
        <v>0</v>
      </c>
      <c>
        <v>0</v>
      </c>
      <c>
        <v>29.884584890907576</v>
      </c>
    </row>
    <row>
      <c>
        <v>2618346</v>
      </c>
      <c>
        <v>1</v>
      </c>
      <c>
        <is>
          <t>İZMİR</t>
        </is>
      </c>
      <c>
        <v>ÇEŞME</v>
      </c>
      <c>
        <is>
          <t>Dağıtım Transformatörü</t>
        </is>
      </c>
      <c>
        <v>L-327 DELPHİ DOKTORLAR SİTESİ 35-18-L00327_35-18-L00327_2358300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22.07.2023 15:21:00</t>
        </is>
      </c>
      <c>
        <is>
          <t>23.07.2023 01:57:55</t>
        </is>
      </c>
      <c>
        <v>10.615277777</v>
      </c>
      <c>
        <v>0</v>
      </c>
      <c>
        <v>64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112.28992958012881</v>
      </c>
      <c>
        <v>0</v>
      </c>
      <c>
        <v>0</v>
      </c>
      <c>
        <v>0</v>
      </c>
      <c>
        <v>95.89581288547703</v>
      </c>
      <c>
        <v>0</v>
      </c>
      <c>
        <v>0</v>
      </c>
      <c>
        <v>208.18574246560584</v>
      </c>
    </row>
    <row>
      <c>
        <v>2617805</v>
      </c>
      <c>
        <v>1</v>
      </c>
      <c>
        <is>
          <t>İZMİR</t>
        </is>
      </c>
      <c>
        <v>BUCA</v>
      </c>
      <c>
        <is>
          <t>AG Fideri</t>
        </is>
      </c>
      <c>
        <v>M-3088(YATIRIM REZERVE) 35-03-M03088_D_56377189_56377189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22.07.2023 13:54:41</t>
        </is>
      </c>
      <c>
        <is>
          <t>22.07.2023 19:25:02</t>
        </is>
      </c>
      <c>
        <v>5.505833333</v>
      </c>
      <c>
        <v>0</v>
      </c>
      <c>
        <v>38</v>
      </c>
      <c>
        <v>0</v>
      </c>
      <c>
        <v>0</v>
      </c>
      <c>
        <v>0</v>
      </c>
      <c>
        <v>29</v>
      </c>
      <c>
        <v>0</v>
      </c>
      <c>
        <v>0</v>
      </c>
      <c>
        <v>0</v>
      </c>
      <c>
        <v>62.593751398925605</v>
      </c>
      <c>
        <v>0</v>
      </c>
      <c>
        <v>0</v>
      </c>
      <c>
        <v>0</v>
      </c>
      <c>
        <v>283.0350483525931</v>
      </c>
      <c>
        <v>0</v>
      </c>
      <c>
        <v>0</v>
      </c>
      <c>
        <v>345.6287997515187</v>
      </c>
    </row>
    <row>
      <c>
        <v>2618226</v>
      </c>
      <c>
        <v>1</v>
      </c>
      <c>
        <is>
          <t>İZMİR</t>
        </is>
      </c>
      <c>
        <v>ÖDEMİŞ</v>
      </c>
      <c>
        <is>
          <t>AG Fideri</t>
        </is>
      </c>
      <c>
        <v>KIZILCAAVLU TR-3 35-15-L00182_C_56367893_56367893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22.07.2023 19:31:45</t>
        </is>
      </c>
      <c>
        <is>
          <t>23.07.2023 01:57:24</t>
        </is>
      </c>
      <c>
        <v>6.4275</v>
      </c>
      <c>
        <v>0</v>
      </c>
      <c>
        <v>0</v>
      </c>
      <c>
        <v>0</v>
      </c>
      <c>
        <v>5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73.78195737503118</v>
      </c>
      <c>
        <v>0</v>
      </c>
      <c>
        <v>22.60239134475527</v>
      </c>
      <c>
        <v>0</v>
      </c>
      <c>
        <v>0</v>
      </c>
      <c>
        <v>96.38434871978646</v>
      </c>
    </row>
    <row>
      <c>
        <v>2617785</v>
      </c>
      <c>
        <v>1</v>
      </c>
      <c>
        <is>
          <t>İZMİR</t>
        </is>
      </c>
      <c>
        <v>BUCA</v>
      </c>
      <c>
        <is>
          <t>AG Fideri</t>
        </is>
      </c>
      <c>
        <v>M-1154 35-03-M01154_A_56365624_56365624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22.07.2023 13:41:48</t>
        </is>
      </c>
      <c>
        <is>
          <t>22.07.2023 17:50:38</t>
        </is>
      </c>
      <c>
        <v>4.147222222</v>
      </c>
      <c>
        <v>0</v>
      </c>
      <c>
        <v>81</v>
      </c>
      <c>
        <v>0</v>
      </c>
      <c>
        <v>0</v>
      </c>
      <c>
        <v>0</v>
      </c>
      <c>
        <v>35</v>
      </c>
      <c>
        <v>0</v>
      </c>
      <c>
        <v>0</v>
      </c>
      <c>
        <v>0</v>
      </c>
      <c>
        <v>83.86707649802129</v>
      </c>
      <c>
        <v>0</v>
      </c>
      <c>
        <v>0</v>
      </c>
      <c>
        <v>0</v>
      </c>
      <c>
        <v>337.2931285965769</v>
      </c>
      <c>
        <v>0</v>
      </c>
      <c>
        <v>0</v>
      </c>
      <c>
        <v>421.16020509459815</v>
      </c>
    </row>
    <row>
      <c>
        <v>2618389</v>
      </c>
      <c>
        <v>1</v>
      </c>
      <c>
        <is>
          <t>İZMİR</t>
        </is>
      </c>
      <c>
        <v>ÇEŞME</v>
      </c>
      <c>
        <is>
          <t>AG Fideri</t>
        </is>
      </c>
      <c>
        <v>M-7 35-18-M00007_8634667_56368138_56368138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22.07.2023 20:08:30</t>
        </is>
      </c>
      <c>
        <is>
          <t>22.07.2023 22:45:52</t>
        </is>
      </c>
      <c>
        <v>2.622777777</v>
      </c>
      <c>
        <v>0</v>
      </c>
      <c>
        <v>48</v>
      </c>
      <c>
        <v>0</v>
      </c>
      <c>
        <v>0</v>
      </c>
      <c>
        <v>0</v>
      </c>
      <c>
        <v>12</v>
      </c>
      <c>
        <v>0</v>
      </c>
      <c>
        <v>0</v>
      </c>
      <c>
        <v>0</v>
      </c>
      <c>
        <v>28.131259920356246</v>
      </c>
      <c>
        <v>0</v>
      </c>
      <c>
        <v>0</v>
      </c>
      <c>
        <v>0</v>
      </c>
      <c>
        <v>7.37588094350658</v>
      </c>
      <c>
        <v>0</v>
      </c>
      <c>
        <v>0</v>
      </c>
      <c>
        <v>35.50714086386283</v>
      </c>
    </row>
    <row>
      <c>
        <v>2617742</v>
      </c>
      <c>
        <v>1</v>
      </c>
      <c>
        <is>
          <t>İZMİR</t>
        </is>
      </c>
      <c>
        <v>URLA</v>
      </c>
      <c>
        <is>
          <t>DM</t>
        </is>
      </c>
      <c>
        <v>ÖZBEK DM (TR-315) 35-19-M00044_AKKUM M06_72140344</v>
      </c>
      <c>
        <v>OG Fider Açması</v>
      </c>
      <c>
        <v>Dağıtım-OG</v>
      </c>
      <c>
        <v>Kısa</v>
      </c>
      <c>
        <v>Şebeke işletmecisi</v>
      </c>
      <c>
        <v>Bildirimsiz</v>
      </c>
      <c>
        <is>
          <t>22.07.2023 13:10:59</t>
        </is>
      </c>
      <c>
        <is>
          <t>22.07.2023 13:11:19</t>
        </is>
      </c>
      <c>
        <v>0.005555555</v>
      </c>
      <c>
        <v>2</v>
      </c>
      <c>
        <v>992</v>
      </c>
      <c>
        <v>1</v>
      </c>
      <c>
        <v>32</v>
      </c>
      <c>
        <v>5</v>
      </c>
      <c>
        <v>75</v>
      </c>
      <c>
        <v>0</v>
      </c>
      <c>
        <v>0</v>
      </c>
      <c>
        <v>0.25043722405905394</v>
      </c>
      <c>
        <v>1.372697500242644</v>
      </c>
      <c>
        <v>0.00072610854995</v>
      </c>
      <c>
        <v>0.05968426594620666</v>
      </c>
      <c>
        <v>0.058796808709799996</v>
      </c>
      <c>
        <v>0.6963801799190457</v>
      </c>
      <c>
        <v>0</v>
      </c>
      <c>
        <v>0</v>
      </c>
      <c>
        <v>2.4387220874267004</v>
      </c>
    </row>
    <row>
      <c>
        <v>2618140</v>
      </c>
      <c>
        <v>1</v>
      </c>
      <c>
        <is>
          <t>İZMİR</t>
        </is>
      </c>
      <c>
        <v>ÇİĞLİ</v>
      </c>
      <c>
        <is>
          <t>Saha Dağıtım Kutusu (SDK)</t>
        </is>
      </c>
      <c>
        <v>K-2764 35-09-K02764_C c1b_5891970</v>
      </c>
      <c>
        <v>AG Box / Sdk Giriş Sigorta Atığı</v>
      </c>
      <c>
        <v>Dağıtım-AG</v>
      </c>
      <c>
        <v>Uzun</v>
      </c>
      <c>
        <v>Şebeke işletmecisi</v>
      </c>
      <c>
        <v>Bildirimsiz</v>
      </c>
      <c>
        <is>
          <t>22.07.2023 18:45:04</t>
        </is>
      </c>
      <c>
        <is>
          <t>22.07.2023 20:36:34</t>
        </is>
      </c>
      <c>
        <v>1.858333333</v>
      </c>
      <c>
        <v>0</v>
      </c>
      <c>
        <v>190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78.59475857256517</v>
      </c>
      <c>
        <v>0</v>
      </c>
      <c>
        <v>0</v>
      </c>
      <c>
        <v>0</v>
      </c>
      <c>
        <v>0.8509675238282574</v>
      </c>
      <c>
        <v>0</v>
      </c>
      <c>
        <v>0</v>
      </c>
      <c>
        <v>79.44572609639343</v>
      </c>
    </row>
    <row>
      <c>
        <v>2617450</v>
      </c>
      <c>
        <v>1</v>
      </c>
      <c>
        <is>
          <t>İZMİR</t>
        </is>
      </c>
      <c>
        <v>DİKİLİ</v>
      </c>
      <c>
        <is>
          <t>DM</t>
        </is>
      </c>
      <c>
        <v>ÇANDARLI DM-TR-20 35-30-M00020_YAYLAYURT M06_72352818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22.07.2023 08:08:13</t>
        </is>
      </c>
      <c>
        <is>
          <t>22.07.2023 08:28:51</t>
        </is>
      </c>
      <c>
        <v>0.343888888</v>
      </c>
      <c>
        <v>0</v>
      </c>
      <c>
        <v>340</v>
      </c>
      <c>
        <v>15</v>
      </c>
      <c>
        <v>23</v>
      </c>
      <c>
        <v>3</v>
      </c>
      <c>
        <v>89</v>
      </c>
      <c>
        <v>1</v>
      </c>
      <c>
        <v>0</v>
      </c>
      <c>
        <v>0</v>
      </c>
      <c>
        <v>22.09021120523172</v>
      </c>
      <c>
        <v>12.977170731257866</v>
      </c>
      <c>
        <v>11.867282211141692</v>
      </c>
      <c>
        <v>8.26447356623944</v>
      </c>
      <c>
        <v>19.65766614498249</v>
      </c>
      <c>
        <v>33.43252203836643</v>
      </c>
      <c>
        <v>0</v>
      </c>
      <c>
        <v>108.28932589721964</v>
      </c>
    </row>
    <row>
      <c>
        <v>2617891</v>
      </c>
      <c>
        <v>1</v>
      </c>
      <c>
        <is>
          <t>MANİSA</t>
        </is>
      </c>
      <c>
        <v>SALİHLİ</v>
      </c>
      <c>
        <is>
          <t>AG Fideri</t>
        </is>
      </c>
      <c>
        <v>CAFERBEYLI TR-2 45-78-L00704_C_91140044_91140044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22.07.2023 15:17:44</t>
        </is>
      </c>
      <c>
        <is>
          <t>22.07.2023 20:24:19</t>
        </is>
      </c>
      <c>
        <v>5.109722222</v>
      </c>
      <c>
        <v>0</v>
      </c>
      <c>
        <v>59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49.35227365661436</v>
      </c>
      <c>
        <v>0</v>
      </c>
      <c>
        <v>0</v>
      </c>
      <c>
        <v>0</v>
      </c>
      <c>
        <v>0.6199431175212687</v>
      </c>
      <c>
        <v>0</v>
      </c>
      <c>
        <v>0</v>
      </c>
      <c>
        <v>49.972216774135624</v>
      </c>
    </row>
    <row>
      <c>
        <v>2617310</v>
      </c>
      <c>
        <v>2</v>
      </c>
      <c>
        <is>
          <t>İZMİR</t>
        </is>
      </c>
      <c>
        <v>KONAK</v>
      </c>
      <c>
        <is>
          <t>Dağıtım Transformatörü</t>
        </is>
      </c>
      <c>
        <v>K-1457 35-01-K01457_35-01-K01457_2375808</v>
      </c>
      <c>
        <v>Hırsızlık</v>
      </c>
      <c>
        <v>Dağıtım-AG</v>
      </c>
      <c>
        <v>Uzun</v>
      </c>
      <c>
        <v>Dışsal</v>
      </c>
      <c>
        <v>Bildirimsiz</v>
      </c>
      <c>
        <is>
          <t>22.07.2023 02:44:49</t>
        </is>
      </c>
      <c>
        <is>
          <t>22.07.2023 03:42:57</t>
        </is>
      </c>
      <c>
        <v>0.968888888</v>
      </c>
      <c>
        <v>0</v>
      </c>
      <c>
        <v>571</v>
      </c>
      <c>
        <v>0</v>
      </c>
      <c>
        <v>0</v>
      </c>
      <c>
        <v>0</v>
      </c>
      <c>
        <v>53</v>
      </c>
      <c>
        <v>0</v>
      </c>
      <c>
        <v>0</v>
      </c>
      <c>
        <v>0</v>
      </c>
      <c>
        <v>104.20981200906988</v>
      </c>
      <c>
        <v>0</v>
      </c>
      <c>
        <v>0</v>
      </c>
      <c>
        <v>0</v>
      </c>
      <c>
        <v>21.302593862772063</v>
      </c>
      <c>
        <v>0</v>
      </c>
      <c>
        <v>0</v>
      </c>
      <c>
        <v>125.51240587184193</v>
      </c>
    </row>
    <row>
      <c>
        <v>2618338</v>
      </c>
      <c>
        <v>1</v>
      </c>
      <c>
        <is>
          <t>İZMİR</t>
        </is>
      </c>
      <c>
        <v>ÇEŞME</v>
      </c>
      <c>
        <is>
          <t>Saha Dağıtım Kutusu (SDK)</t>
        </is>
      </c>
      <c>
        <v>L-293 YENİ MECİDİYE 35-18-L00293_10463989 E9_5948886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22.07.2023 20:47:20</t>
        </is>
      </c>
      <c>
        <is>
          <t>23.07.2023 00:04:56</t>
        </is>
      </c>
      <c>
        <v>3.293333333</v>
      </c>
      <c>
        <v>0</v>
      </c>
      <c>
        <v>16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23.030954702161683</v>
      </c>
      <c>
        <v>0</v>
      </c>
      <c>
        <v>0</v>
      </c>
      <c>
        <v>0</v>
      </c>
      <c>
        <v>11.100010153535607</v>
      </c>
      <c>
        <v>0</v>
      </c>
      <c>
        <v>0</v>
      </c>
      <c>
        <v>34.130964855697286</v>
      </c>
    </row>
    <row>
      <c>
        <v>2617960</v>
      </c>
      <c>
        <v>1</v>
      </c>
      <c>
        <is>
          <t>İZMİR</t>
        </is>
      </c>
      <c>
        <v>ÖDEMİŞ</v>
      </c>
      <c>
        <is>
          <t>Kullanıcı Bağlantı Hattı</t>
        </is>
      </c>
      <c>
        <v>TR-129 35-15-M00129_950359092_950359092</v>
      </c>
      <c>
        <v>AG Branşman Yeraltı Kablo Arızası</v>
      </c>
      <c>
        <v>Dağıtım-AG</v>
      </c>
      <c>
        <v>Uzun</v>
      </c>
      <c>
        <v>Şebeke işletmecisi</v>
      </c>
      <c>
        <v>Bildirimsiz</v>
      </c>
      <c>
        <is>
          <t>22.07.2023 16:25:24</t>
        </is>
      </c>
      <c>
        <is>
          <t>22.07.2023 17:09:10</t>
        </is>
      </c>
      <c>
        <v>0.729444444</v>
      </c>
      <c>
        <v>0</v>
      </c>
      <c>
        <v>5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0.5471244195276476</v>
      </c>
      <c>
        <v>0</v>
      </c>
      <c>
        <v>0</v>
      </c>
      <c>
        <v>0</v>
      </c>
      <c>
        <v>0</v>
      </c>
      <c>
        <v>0</v>
      </c>
      <c>
        <v>0</v>
      </c>
      <c>
        <v>0.5471244195276476</v>
      </c>
    </row>
    <row>
      <c>
        <v>2617651</v>
      </c>
      <c>
        <v>1</v>
      </c>
      <c>
        <is>
          <t>İZMİR</t>
        </is>
      </c>
      <c>
        <v>ÇEŞME</v>
      </c>
      <c>
        <is>
          <t>Dağıtım Transformatörü</t>
        </is>
      </c>
      <c>
        <v>L-327 DELPHİ DOKTORLAR SİTESİ 35-18-L00327_35-18-L00327_2358300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22.07.2023 11:36:34</t>
        </is>
      </c>
      <c>
        <is>
          <t>22.07.2023 12:21:22</t>
        </is>
      </c>
      <c>
        <v>0.746666666</v>
      </c>
      <c>
        <v>0</v>
      </c>
      <c>
        <v>64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7.629458356610361</v>
      </c>
      <c>
        <v>0</v>
      </c>
      <c>
        <v>0</v>
      </c>
      <c>
        <v>0</v>
      </c>
      <c>
        <v>8.17482753382727</v>
      </c>
      <c>
        <v>0</v>
      </c>
      <c>
        <v>0</v>
      </c>
      <c>
        <v>15.80428589043763</v>
      </c>
    </row>
    <row>
      <c>
        <v>2618169</v>
      </c>
      <c>
        <v>1</v>
      </c>
      <c>
        <is>
          <t>MANİSA</t>
        </is>
      </c>
      <c>
        <v>TURGUTLU</v>
      </c>
      <c>
        <is>
          <t>AG Fideri</t>
        </is>
      </c>
      <c>
        <v>DM-3/15 (ESKİ TR-2/71) 45-83-L00071__72374617_72374617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22.07.2023 18:55:56</t>
        </is>
      </c>
      <c>
        <is>
          <t>22.07.2023 19:59:45</t>
        </is>
      </c>
      <c>
        <v>1.063611111</v>
      </c>
      <c>
        <v>0</v>
      </c>
      <c>
        <v>318</v>
      </c>
      <c>
        <v>0</v>
      </c>
      <c>
        <v>0</v>
      </c>
      <c>
        <v>0</v>
      </c>
      <c>
        <v>54</v>
      </c>
      <c>
        <v>0</v>
      </c>
      <c>
        <v>0</v>
      </c>
      <c>
        <v>0</v>
      </c>
      <c>
        <v>60.727404085441265</v>
      </c>
      <c>
        <v>0</v>
      </c>
      <c>
        <v>0</v>
      </c>
      <c>
        <v>0</v>
      </c>
      <c>
        <v>44.4726208066138</v>
      </c>
      <c>
        <v>0</v>
      </c>
      <c>
        <v>0</v>
      </c>
      <c>
        <v>105.20002489205507</v>
      </c>
    </row>
    <row>
      <c>
        <v>2617505</v>
      </c>
      <c>
        <v>1</v>
      </c>
      <c>
        <is>
          <t>İZMİR</t>
        </is>
      </c>
      <c>
        <v>BORNOVA</v>
      </c>
      <c>
        <is>
          <t>Dağıtım Transformatörü</t>
        </is>
      </c>
      <c>
        <v>K-3947 35-02-K03947_35-02-K03947_2377306</v>
      </c>
      <c>
        <v>Şebeke Bakım Çalışması</v>
      </c>
      <c>
        <v>Dağıtım-AG</v>
      </c>
      <c>
        <v>Uzun</v>
      </c>
      <c>
        <v>Şebeke işletmecisi</v>
      </c>
      <c>
        <v>Bildirimli</v>
      </c>
      <c>
        <is>
          <t>22.07.2023 09:15:58</t>
        </is>
      </c>
      <c>
        <is>
          <t>22.07.2023 10:24:28</t>
        </is>
      </c>
      <c>
        <v>1.141666666</v>
      </c>
      <c>
        <v>0</v>
      </c>
      <c>
        <v>167</v>
      </c>
      <c>
        <v>0</v>
      </c>
      <c>
        <v>0</v>
      </c>
      <c>
        <v>0</v>
      </c>
      <c>
        <v>18</v>
      </c>
      <c>
        <v>0</v>
      </c>
      <c>
        <v>0</v>
      </c>
      <c>
        <v>0</v>
      </c>
      <c>
        <v>86.06588674113586</v>
      </c>
      <c>
        <v>0</v>
      </c>
      <c>
        <v>0</v>
      </c>
      <c>
        <v>0</v>
      </c>
      <c>
        <v>10.794561918900223</v>
      </c>
      <c>
        <v>0</v>
      </c>
      <c>
        <v>0</v>
      </c>
      <c>
        <v>96.86044866003608</v>
      </c>
    </row>
    <row>
      <c>
        <v>2617482</v>
      </c>
      <c>
        <v>1</v>
      </c>
      <c>
        <is>
          <t>MANİSA</t>
        </is>
      </c>
      <c>
        <v>ŞEHZADELER</v>
      </c>
      <c>
        <is>
          <t>KÖK</t>
        </is>
      </c>
      <c>
        <v>ÇINARLIKUYU KÖK 45-71-M00188_ÇINARLIKUYU TR-1 M02_72248739</v>
      </c>
      <c>
        <v>OG Fider Açması</v>
      </c>
      <c>
        <v>Dağıtım-OG</v>
      </c>
      <c>
        <v>Kısa</v>
      </c>
      <c>
        <v>Şebeke işletmecisi</v>
      </c>
      <c>
        <v>Bildirimsiz</v>
      </c>
      <c>
        <is>
          <t>22.07.2023 08:54:23</t>
        </is>
      </c>
      <c>
        <is>
          <t>22.07.2023 08:54:54</t>
        </is>
      </c>
      <c>
        <v>0.008611111</v>
      </c>
      <c>
        <v>9</v>
      </c>
      <c>
        <v>1485</v>
      </c>
      <c>
        <v>34</v>
      </c>
      <c>
        <v>83</v>
      </c>
      <c>
        <v>6</v>
      </c>
      <c>
        <v>126</v>
      </c>
      <c>
        <v>1</v>
      </c>
      <c>
        <v>0</v>
      </c>
      <c>
        <v>0.016235774901205778</v>
      </c>
      <c>
        <v>1.596749124408971</v>
      </c>
      <c>
        <v>1.1092693306012356</v>
      </c>
      <c>
        <v>0.7500547379426428</v>
      </c>
      <c>
        <v>0.2773700628748471</v>
      </c>
      <c>
        <v>0.4886677399277918</v>
      </c>
      <c>
        <v>0.014505131165280362</v>
      </c>
      <c>
        <v>0</v>
      </c>
      <c>
        <v>4.252851901821974</v>
      </c>
    </row>
    <row>
      <c>
        <v>2618269</v>
      </c>
      <c>
        <v>1</v>
      </c>
      <c>
        <is>
          <t>İZMİR</t>
        </is>
      </c>
      <c>
        <v>NARLIDERE</v>
      </c>
      <c>
        <is>
          <t>OG Fideri</t>
        </is>
      </c>
      <c>
        <v>M-2773 35-07-M02773_M-2038 M10_81657071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22.07.2023 19:58:30</t>
        </is>
      </c>
      <c>
        <is>
          <t>22.07.2023 20:03:24</t>
        </is>
      </c>
      <c>
        <v>0.081666666</v>
      </c>
      <c>
        <v>1</v>
      </c>
      <c>
        <v>751</v>
      </c>
      <c>
        <v>0</v>
      </c>
      <c>
        <v>1</v>
      </c>
      <c>
        <v>4</v>
      </c>
      <c>
        <v>57</v>
      </c>
      <c>
        <v>0</v>
      </c>
      <c>
        <v>0</v>
      </c>
      <c>
        <v>0.023764325109999998</v>
      </c>
      <c>
        <v>19.136219555072245</v>
      </c>
      <c>
        <v>0</v>
      </c>
      <c>
        <v>0.009223499246735666</v>
      </c>
      <c>
        <v>20.60016934686382</v>
      </c>
      <c>
        <v>11.449322918314463</v>
      </c>
      <c>
        <v>0</v>
      </c>
      <c>
        <v>0</v>
      </c>
      <c>
        <v>51.21869964460727</v>
      </c>
    </row>
    <row>
      <c>
        <v>2618146</v>
      </c>
      <c>
        <v>1</v>
      </c>
      <c>
        <is>
          <t>İZMİR</t>
        </is>
      </c>
      <c>
        <v>KARŞIYAKA</v>
      </c>
      <c>
        <is>
          <t>Kullanıcı Bağlantı Hattı</t>
        </is>
      </c>
      <c>
        <v>K-18 35-04-K00018_912507183_912507183</v>
      </c>
      <c>
        <v>AG Box / Sdk Abone Çıkış Sigorta Atığı</v>
      </c>
      <c>
        <v>Dağıtım-AG</v>
      </c>
      <c>
        <v>Uzun</v>
      </c>
      <c>
        <v>Şebeke işletmecisi</v>
      </c>
      <c>
        <v>Bildirimsiz</v>
      </c>
      <c>
        <is>
          <t>22.07.2023 18:45:15</t>
        </is>
      </c>
      <c>
        <is>
          <t>22.07.2023 21:56:26</t>
        </is>
      </c>
      <c>
        <v>3.186388888</v>
      </c>
      <c>
        <v>0</v>
      </c>
      <c>
        <v>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6.965976735423916</v>
      </c>
      <c>
        <v>0</v>
      </c>
      <c>
        <v>0</v>
      </c>
      <c>
        <v>0</v>
      </c>
      <c>
        <v>1.2979052907839583</v>
      </c>
      <c>
        <v>0</v>
      </c>
      <c>
        <v>0</v>
      </c>
      <c>
        <v>8.263882026207874</v>
      </c>
    </row>
    <row>
      <c>
        <v>2617668</v>
      </c>
      <c>
        <v>1</v>
      </c>
      <c>
        <is>
          <t>İZMİR</t>
        </is>
      </c>
      <c>
        <v>FOÇA</v>
      </c>
      <c>
        <is>
          <t>Kullanıcı Bağlantı Hattı</t>
        </is>
      </c>
      <c>
        <v>YENİFOÇA TR-3 35-23-M00003_95000068254_95000068254</v>
      </c>
      <c>
        <v>Üçüncü Şahısların Vermiş Olduğu Hasarlar</v>
      </c>
      <c>
        <v>Dağıtım-AG</v>
      </c>
      <c>
        <v>Uzun</v>
      </c>
      <c>
        <v>Dışsal</v>
      </c>
      <c>
        <v>Bildirimsiz</v>
      </c>
      <c>
        <is>
          <t>22.07.2023 11:52:44</t>
        </is>
      </c>
      <c>
        <is>
          <t>22.07.2023 17:31:24</t>
        </is>
      </c>
      <c>
        <v>5.644444444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2.3457176831097803</v>
      </c>
      <c>
        <v>0</v>
      </c>
      <c>
        <v>0</v>
      </c>
      <c>
        <v>0</v>
      </c>
      <c>
        <v>0</v>
      </c>
      <c>
        <v>0</v>
      </c>
      <c>
        <v>0</v>
      </c>
      <c>
        <v>2.3457176831097803</v>
      </c>
    </row>
    <row>
      <c>
        <v>2617814</v>
      </c>
      <c>
        <v>1</v>
      </c>
      <c>
        <is>
          <t>İZMİR</t>
        </is>
      </c>
      <c>
        <v>ÇEŞME</v>
      </c>
      <c>
        <is>
          <t>Saha Dağıtım Kutusu (SDK)</t>
        </is>
      </c>
      <c>
        <v>L-231 35-18-L00231_7172988 B1b_5958364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22.07.2023 08:28:59</t>
        </is>
      </c>
      <c>
        <is>
          <t>22.07.2023 16:58:09</t>
        </is>
      </c>
      <c>
        <v>8.486111111</v>
      </c>
      <c>
        <v>0</v>
      </c>
      <c>
        <v>30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67.54451200372111</v>
      </c>
      <c>
        <v>0</v>
      </c>
      <c>
        <v>0</v>
      </c>
      <c>
        <v>0</v>
      </c>
      <c>
        <v>79.42131832423695</v>
      </c>
      <c>
        <v>0</v>
      </c>
      <c>
        <v>0</v>
      </c>
      <c>
        <v>146.96583032795806</v>
      </c>
    </row>
    <row>
      <c>
        <v>2618111</v>
      </c>
      <c>
        <v>2</v>
      </c>
      <c>
        <is>
          <t>İZMİR</t>
        </is>
      </c>
      <c>
        <v>FOÇA</v>
      </c>
      <c>
        <is>
          <t>Dağıtım Transformatörü</t>
        </is>
      </c>
      <c>
        <v>FOÇA TR-46 35-23-L00046_35-23-L00046_72144797</v>
      </c>
      <c>
        <v>AG Box / Sdk Giriş Sigorta Atığı</v>
      </c>
      <c>
        <v>Dağıtım-AG</v>
      </c>
      <c>
        <v>Uzun</v>
      </c>
      <c>
        <v>Şebeke işletmecisi</v>
      </c>
      <c>
        <v>Bildirimsiz</v>
      </c>
      <c>
        <is>
          <t>22.07.2023 19:22:11</t>
        </is>
      </c>
      <c>
        <is>
          <t>22.07.2023 19:43:28</t>
        </is>
      </c>
      <c>
        <v>0.354722222</v>
      </c>
      <c>
        <v>0</v>
      </c>
      <c>
        <v>327</v>
      </c>
      <c>
        <v>0</v>
      </c>
      <c>
        <v>0</v>
      </c>
      <c>
        <v>0</v>
      </c>
      <c>
        <v>360</v>
      </c>
      <c>
        <v>0</v>
      </c>
      <c>
        <v>0</v>
      </c>
      <c>
        <v>0</v>
      </c>
      <c>
        <v>23.548457791989957</v>
      </c>
      <c>
        <v>0</v>
      </c>
      <c>
        <v>0</v>
      </c>
      <c>
        <v>0</v>
      </c>
      <c>
        <v>194.91356683938628</v>
      </c>
      <c>
        <v>0</v>
      </c>
      <c>
        <v>0</v>
      </c>
      <c>
        <v>218.46202463137624</v>
      </c>
    </row>
    <row>
      <c>
        <v>2618066</v>
      </c>
      <c>
        <v>1</v>
      </c>
      <c>
        <is>
          <t>İZMİR</t>
        </is>
      </c>
      <c>
        <v>TORBALI</v>
      </c>
      <c>
        <is>
          <t>Saha Dağıtım Kutusu (SDK)</t>
        </is>
      </c>
      <c>
        <v>DM-3/TR-21 (ESKİ TR-29) 35-26-M01364_E E02_57783096</v>
      </c>
      <c>
        <v>AG Box / Sdk Giriş Sigorta Atığı</v>
      </c>
      <c>
        <v>Dağıtım-AG</v>
      </c>
      <c>
        <v>Uzun</v>
      </c>
      <c>
        <v>Şebeke işletmecisi</v>
      </c>
      <c>
        <v>Bildirimsiz</v>
      </c>
      <c>
        <is>
          <t>22.07.2023 17:29:27</t>
        </is>
      </c>
      <c>
        <is>
          <t>22.07.2023 18:33:50</t>
        </is>
      </c>
      <c>
        <v>1.073055555</v>
      </c>
      <c>
        <v>0</v>
      </c>
      <c>
        <v>40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15.709833037454624</v>
      </c>
      <c>
        <v>0</v>
      </c>
      <c>
        <v>0</v>
      </c>
      <c>
        <v>0</v>
      </c>
      <c>
        <v>3.045602533977817</v>
      </c>
      <c>
        <v>0</v>
      </c>
      <c>
        <v>0</v>
      </c>
      <c>
        <v>18.755435571432443</v>
      </c>
    </row>
    <row>
      <c>
        <v>2617900</v>
      </c>
      <c>
        <v>1</v>
      </c>
      <c>
        <is>
          <t>MANİSA</t>
        </is>
      </c>
      <c>
        <v>KIRKAĞAÇ</v>
      </c>
      <c>
        <is>
          <t>DM</t>
        </is>
      </c>
      <c>
        <v>KIRKAĞAÇ OTOYOL DM 45-76-M00235_AHMET EMEKLİ M04_66020989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22.07.2023 15:29:24</t>
        </is>
      </c>
      <c>
        <is>
          <t>22.07.2023 15:41:09</t>
        </is>
      </c>
      <c>
        <v>0.195833333</v>
      </c>
      <c>
        <v>0</v>
      </c>
      <c>
        <v>0</v>
      </c>
      <c>
        <v>24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12.525851841120314</v>
      </c>
      <c>
        <v>0</v>
      </c>
      <c>
        <v>5.710988933936214</v>
      </c>
      <c>
        <v>0</v>
      </c>
      <c>
        <v>0</v>
      </c>
      <c>
        <v>0</v>
      </c>
      <c>
        <v>18.23684077505653</v>
      </c>
    </row>
    <row>
      <c>
        <v>2617874</v>
      </c>
      <c>
        <v>1</v>
      </c>
      <c>
        <is>
          <t>MANİSA</t>
        </is>
      </c>
      <c>
        <v>AKHİSAR</v>
      </c>
      <c>
        <is>
          <t>KÖK</t>
        </is>
      </c>
      <c>
        <v>ERDELLİ TR-2 KÖK 45-72-L00476_ARABACI BOZKÖY ÇIKIŞ L04_66551743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22.07.2023 15:04:29</t>
        </is>
      </c>
      <c>
        <is>
          <t>22.07.2023 15:49:03</t>
        </is>
      </c>
      <c>
        <v>0.742777777</v>
      </c>
      <c>
        <v>4</v>
      </c>
      <c>
        <v>1649</v>
      </c>
      <c>
        <v>217</v>
      </c>
      <c>
        <v>86</v>
      </c>
      <c>
        <v>21</v>
      </c>
      <c>
        <v>165</v>
      </c>
      <c>
        <v>2</v>
      </c>
      <c>
        <v>1</v>
      </c>
      <c>
        <v>0.7734915438133334</v>
      </c>
      <c>
        <v>176.8578748433048</v>
      </c>
      <c>
        <v>223.99366497565063</v>
      </c>
      <c>
        <v>77.84145916315428</v>
      </c>
      <c>
        <v>51.932320366533766</v>
      </c>
      <c>
        <v>47.785326589599464</v>
      </c>
      <c>
        <v>31.153735965440976</v>
      </c>
      <c>
        <v>0.5067999686516091</v>
      </c>
      <c>
        <v>610.8446734161489</v>
      </c>
    </row>
    <row>
      <c>
        <v>2618043</v>
      </c>
      <c>
        <v>1</v>
      </c>
      <c>
        <is>
          <t>İZMİR</t>
        </is>
      </c>
      <c>
        <v>KEMALPAŞA</v>
      </c>
      <c>
        <is>
          <t>KÖK</t>
        </is>
      </c>
      <c>
        <v>ÖREN TOPRAK SU KÖK 35-27-M00760_DAĞITIM TRAFO ÖREN TOPRAK SU KÖK M04_80023992</v>
      </c>
      <c>
        <v>OG Kademe Ayarı</v>
      </c>
      <c>
        <v>Dağıtım-OG</v>
      </c>
      <c>
        <v>Uzun</v>
      </c>
      <c>
        <v>Şebeke işletmecisi</v>
      </c>
      <c>
        <v>Bildirimsiz</v>
      </c>
      <c>
        <is>
          <t>22.07.2023 17:29:58</t>
        </is>
      </c>
      <c>
        <is>
          <t>22.07.2023 18:55:54</t>
        </is>
      </c>
      <c>
        <v>1.432222222</v>
      </c>
      <c>
        <v>0</v>
      </c>
      <c>
        <v>6</v>
      </c>
      <c>
        <v>0</v>
      </c>
      <c>
        <v>11</v>
      </c>
      <c>
        <v>0</v>
      </c>
      <c>
        <v>8</v>
      </c>
      <c>
        <v>0</v>
      </c>
      <c>
        <v>0</v>
      </c>
      <c>
        <v>0</v>
      </c>
      <c>
        <v>3.933991590524566</v>
      </c>
      <c>
        <v>0</v>
      </c>
      <c>
        <v>27.30733267999395</v>
      </c>
      <c>
        <v>0</v>
      </c>
      <c>
        <v>18.626674639560342</v>
      </c>
      <c>
        <v>0</v>
      </c>
      <c>
        <v>0</v>
      </c>
      <c>
        <v>49.86799891007886</v>
      </c>
    </row>
    <row>
      <c>
        <v>2617688</v>
      </c>
      <c>
        <v>1</v>
      </c>
      <c>
        <is>
          <t>MANİSA</t>
        </is>
      </c>
      <c>
        <v>SARUHANLI</v>
      </c>
      <c>
        <is>
          <t>KÖK</t>
        </is>
      </c>
      <c>
        <v>KOLDERE KÖK 45-80-M00051_GÜMÜLCELİ M011_73403320</v>
      </c>
      <c>
        <v>Şebeke Yenileme ve Kapasite Artışı Çalışması</v>
      </c>
      <c>
        <v>Dağıtım-OG</v>
      </c>
      <c>
        <v>Uzun</v>
      </c>
      <c>
        <v>Şebeke işletmecisi</v>
      </c>
      <c>
        <v>Bildirimli</v>
      </c>
      <c>
        <is>
          <t>22.07.2023 11:23:53</t>
        </is>
      </c>
      <c>
        <is>
          <t>22.07.2023 14:43:00</t>
        </is>
      </c>
      <c>
        <v>3.318611111</v>
      </c>
      <c>
        <v>1</v>
      </c>
      <c>
        <v>956</v>
      </c>
      <c>
        <v>37</v>
      </c>
      <c>
        <v>65</v>
      </c>
      <c>
        <v>5</v>
      </c>
      <c>
        <v>70</v>
      </c>
      <c>
        <v>1</v>
      </c>
      <c>
        <v>1</v>
      </c>
      <c>
        <v>0.8483994492683333</v>
      </c>
      <c>
        <v>666.3676632231083</v>
      </c>
      <c>
        <v>663.6945037608581</v>
      </c>
      <c>
        <v>709.5877751579421</v>
      </c>
      <c>
        <v>35.19452416652903</v>
      </c>
      <c>
        <v>192.1666074186115</v>
      </c>
      <c>
        <v>62.200725688864345</v>
      </c>
      <c>
        <v>350.6707700495833</v>
      </c>
      <c>
        <v>2680.730968914765</v>
      </c>
    </row>
    <row>
      <c>
        <v>2617880</v>
      </c>
      <c>
        <v>1</v>
      </c>
      <c>
        <is>
          <t>İZMİR</t>
        </is>
      </c>
      <c>
        <v>BUCA</v>
      </c>
      <c>
        <is>
          <t>AG Fideri</t>
        </is>
      </c>
      <c>
        <v>K-475 35-03-K00475_F_56356128_56356128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22.07.2023 15:06:05</t>
        </is>
      </c>
      <c>
        <is>
          <t>22.07.2023 16:38:27</t>
        </is>
      </c>
      <c>
        <v>1.539444444</v>
      </c>
      <c>
        <v>0</v>
      </c>
      <c>
        <v>68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24.70195707008347</v>
      </c>
      <c>
        <v>0</v>
      </c>
      <c>
        <v>0</v>
      </c>
      <c>
        <v>0</v>
      </c>
      <c>
        <v>4.010999062879074</v>
      </c>
      <c>
        <v>0</v>
      </c>
      <c>
        <v>0</v>
      </c>
      <c>
        <v>28.712956132962546</v>
      </c>
    </row>
    <row>
      <c>
        <v>2617731</v>
      </c>
      <c>
        <v>1</v>
      </c>
      <c>
        <is>
          <t>İZMİR</t>
        </is>
      </c>
      <c>
        <v>BUCA</v>
      </c>
      <c>
        <is>
          <t>AG Fideri</t>
        </is>
      </c>
      <c>
        <v>M-2925 35-03-M02925_H_56367303_56367303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22.07.2023 13:01:04</t>
        </is>
      </c>
      <c>
        <is>
          <t>22.07.2023 17:16:26</t>
        </is>
      </c>
      <c>
        <v>4.256111111</v>
      </c>
      <c>
        <v>0</v>
      </c>
      <c>
        <v>43</v>
      </c>
      <c>
        <v>0</v>
      </c>
      <c>
        <v>0</v>
      </c>
      <c>
        <v>0</v>
      </c>
      <c>
        <v>14</v>
      </c>
      <c>
        <v>0</v>
      </c>
      <c>
        <v>0</v>
      </c>
      <c>
        <v>0</v>
      </c>
      <c>
        <v>35.14883778575814</v>
      </c>
      <c>
        <v>0</v>
      </c>
      <c>
        <v>0</v>
      </c>
      <c>
        <v>0</v>
      </c>
      <c>
        <v>79.23757997303113</v>
      </c>
      <c>
        <v>0</v>
      </c>
      <c>
        <v>0</v>
      </c>
      <c>
        <v>114.38641775878926</v>
      </c>
    </row>
    <row>
      <c>
        <v>2617396</v>
      </c>
      <c>
        <v>1</v>
      </c>
      <c>
        <is>
          <t>MANİSA</t>
        </is>
      </c>
      <c>
        <v>TURGUTLU</v>
      </c>
      <c>
        <is>
          <t>DM</t>
        </is>
      </c>
      <c>
        <v>DERBENT İM-DM 45-83-A00004_SARIBEY-2 L07_54875613</v>
      </c>
      <c>
        <v>Şebeke Yenileme ve Kapasite Artışı Çalışması</v>
      </c>
      <c>
        <v>Dağıtım-OG</v>
      </c>
      <c>
        <v>Uzun</v>
      </c>
      <c>
        <v>Şebeke işletmecisi</v>
      </c>
      <c>
        <v>Bildirimli</v>
      </c>
      <c>
        <is>
          <t>22.07.2023 06:47:41</t>
        </is>
      </c>
      <c>
        <is>
          <t>22.07.2023 07:45:01</t>
        </is>
      </c>
      <c>
        <v>0.955555555</v>
      </c>
      <c>
        <v>9</v>
      </c>
      <c>
        <v>2</v>
      </c>
      <c>
        <v>184</v>
      </c>
      <c>
        <v>1</v>
      </c>
      <c>
        <v>34</v>
      </c>
      <c>
        <v>0</v>
      </c>
      <c>
        <v>0</v>
      </c>
      <c>
        <v>0</v>
      </c>
      <c>
        <v>5.5710725414081415</v>
      </c>
      <c>
        <v>1.3479177904964692</v>
      </c>
      <c>
        <v>279.66987078969686</v>
      </c>
      <c>
        <v>0</v>
      </c>
      <c>
        <v>36.24625873058255</v>
      </c>
      <c>
        <v>0</v>
      </c>
      <c>
        <v>0</v>
      </c>
      <c>
        <v>0</v>
      </c>
      <c>
        <v>322.83511985218405</v>
      </c>
    </row>
    <row>
      <c>
        <v>2618192</v>
      </c>
      <c>
        <v>1</v>
      </c>
      <c>
        <is>
          <t>MANİSA</t>
        </is>
      </c>
      <c>
        <v>AKHİSAR</v>
      </c>
      <c>
        <is>
          <t>Dağıtım Transformatörü</t>
        </is>
      </c>
      <c>
        <v>PINARCIK TR-1 45-72-L00753_45-72-L00753_2375522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22.07.2023 19:11:59</t>
        </is>
      </c>
      <c>
        <is>
          <t>22.07.2023 20:51:44</t>
        </is>
      </c>
      <c>
        <v>1.6625</v>
      </c>
      <c>
        <v>0</v>
      </c>
      <c>
        <v>90</v>
      </c>
      <c>
        <v>0</v>
      </c>
      <c>
        <v>22</v>
      </c>
      <c>
        <v>0</v>
      </c>
      <c>
        <v>10</v>
      </c>
      <c>
        <v>0</v>
      </c>
      <c>
        <v>0</v>
      </c>
      <c>
        <v>0</v>
      </c>
      <c>
        <v>25.585887764339002</v>
      </c>
      <c>
        <v>0</v>
      </c>
      <c>
        <v>46.27299534832385</v>
      </c>
      <c>
        <v>0</v>
      </c>
      <c>
        <v>10.327686435880983</v>
      </c>
      <c>
        <v>0</v>
      </c>
      <c>
        <v>0</v>
      </c>
      <c>
        <v>82.18656954854383</v>
      </c>
    </row>
    <row>
      <c>
        <v>2617937</v>
      </c>
      <c>
        <v>1</v>
      </c>
      <c>
        <is>
          <t>İZMİR</t>
        </is>
      </c>
      <c>
        <v>MENDERES</v>
      </c>
      <c>
        <is>
          <t>AG Fideri</t>
        </is>
      </c>
      <c>
        <v>ÇUKURALTI M-26 35-25-M00074_A_56354844_56354844</v>
      </c>
      <c>
        <v>AG Box / Sdk Giriş Sigorta Atığı</v>
      </c>
      <c>
        <v>Dağıtım-AG</v>
      </c>
      <c>
        <v>Uzun</v>
      </c>
      <c>
        <v>Şebeke işletmecisi</v>
      </c>
      <c>
        <v>Bildirimsiz</v>
      </c>
      <c>
        <is>
          <t>22.07.2023 16:06:32</t>
        </is>
      </c>
      <c>
        <is>
          <t>22.07.2023 18:04:39</t>
        </is>
      </c>
      <c>
        <v>1.968611111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0.8523305723670488</v>
      </c>
      <c>
        <v>0</v>
      </c>
      <c>
        <v>0</v>
      </c>
      <c>
        <v>0</v>
      </c>
      <c>
        <v>0</v>
      </c>
      <c>
        <v>0</v>
      </c>
      <c>
        <v>0</v>
      </c>
      <c>
        <v>0.8523305723670488</v>
      </c>
    </row>
    <row>
      <c>
        <v>2617957</v>
      </c>
      <c>
        <v>1</v>
      </c>
      <c>
        <is>
          <t>İZMİR</t>
        </is>
      </c>
      <c>
        <v>GÜZELBAHÇE</v>
      </c>
      <c>
        <is>
          <t>Saha Dağıtım Kutusu (SDK)</t>
        </is>
      </c>
      <c>
        <v>K-4441 35-10-K04441_E E1B_5879899</v>
      </c>
      <c>
        <v>AG Box / Sdk Giriş Sigorta Atığı</v>
      </c>
      <c>
        <v>Dağıtım-AG</v>
      </c>
      <c>
        <v>Uzun</v>
      </c>
      <c>
        <v>Şebeke işletmecisi</v>
      </c>
      <c>
        <v>Bildirimsiz</v>
      </c>
      <c>
        <is>
          <t>22.07.2023 16:22:11</t>
        </is>
      </c>
      <c>
        <is>
          <t>22.07.2023 17:16:24</t>
        </is>
      </c>
      <c>
        <v>0.903611111</v>
      </c>
      <c>
        <v>0</v>
      </c>
      <c>
        <v>27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6.273960585247996</v>
      </c>
      <c>
        <v>0</v>
      </c>
      <c>
        <v>0.33871382004289835</v>
      </c>
      <c>
        <v>0</v>
      </c>
      <c>
        <v>0</v>
      </c>
      <c>
        <v>0</v>
      </c>
      <c>
        <v>0</v>
      </c>
      <c>
        <v>6.612674405290894</v>
      </c>
    </row>
    <row>
      <c>
        <v>2617416</v>
      </c>
      <c>
        <v>1</v>
      </c>
      <c>
        <is>
          <t>İZMİR</t>
        </is>
      </c>
      <c>
        <v>BAYINDIR</v>
      </c>
      <c>
        <is>
          <t>Kullanıcı Bağlantı Hattı</t>
        </is>
      </c>
      <c>
        <v>KIZILCAOVA TR-5 35-20-L00428_955207921_955207921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22.07.2023 07:16:46</t>
        </is>
      </c>
      <c>
        <is>
          <t>22.07.2023 14:50:32</t>
        </is>
      </c>
      <c>
        <v>7.562777777</v>
      </c>
      <c>
        <v>0</v>
      </c>
      <c>
        <v>0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9.002943520428953</v>
      </c>
      <c>
        <v>0</v>
      </c>
      <c>
        <v>0</v>
      </c>
      <c>
        <v>9.002943520428953</v>
      </c>
    </row>
    <row>
      <c>
        <v>2618103</v>
      </c>
      <c>
        <v>1</v>
      </c>
      <c>
        <is>
          <t>İZMİR</t>
        </is>
      </c>
      <c>
        <v>MENDERES</v>
      </c>
      <c>
        <is>
          <t>KÖK</t>
        </is>
      </c>
      <c>
        <v>PERLİT KÖK 35-22-M00094_YENİKÖY TR-1/TR-2/TR-3 M02_72139643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22.07.2023 18:21:49</t>
        </is>
      </c>
      <c>
        <is>
          <t>22.07.2023 19:32:00</t>
        </is>
      </c>
      <c>
        <v>1.169722222</v>
      </c>
      <c>
        <v>4</v>
      </c>
      <c>
        <v>507</v>
      </c>
      <c>
        <v>8</v>
      </c>
      <c>
        <v>99</v>
      </c>
      <c>
        <v>3</v>
      </c>
      <c>
        <v>76</v>
      </c>
      <c>
        <v>1</v>
      </c>
      <c>
        <v>0</v>
      </c>
      <c>
        <v>2.329541640281965</v>
      </c>
      <c>
        <v>127.20834051033863</v>
      </c>
      <c>
        <v>5.275980923287728</v>
      </c>
      <c>
        <v>38.8625645295554</v>
      </c>
      <c>
        <v>8.417981169389469</v>
      </c>
      <c>
        <v>90.32396851677639</v>
      </c>
      <c>
        <v>74.79750137776168</v>
      </c>
      <c>
        <v>0</v>
      </c>
      <c>
        <v>347.2158786673913</v>
      </c>
    </row>
    <row>
      <c>
        <v>2617316</v>
      </c>
      <c>
        <v>1</v>
      </c>
      <c>
        <is>
          <t>MANİSA</t>
        </is>
      </c>
      <c>
        <v>KÖPRÜBAŞI</v>
      </c>
      <c>
        <is>
          <t>KÖK</t>
        </is>
      </c>
      <c>
        <v>UĞURLU KÖK 45-86-M00045_ALANYOLU KIRANŞEYH M04_72226053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22.07.2023 01:36:24</t>
        </is>
      </c>
      <c>
        <is>
          <t>22.07.2023 02:45:00</t>
        </is>
      </c>
      <c>
        <v>1.143333333</v>
      </c>
      <c>
        <v>3</v>
      </c>
      <c>
        <v>651</v>
      </c>
      <c>
        <v>23</v>
      </c>
      <c>
        <v>201</v>
      </c>
      <c>
        <v>5</v>
      </c>
      <c>
        <v>47</v>
      </c>
      <c>
        <v>0</v>
      </c>
      <c>
        <v>0</v>
      </c>
      <c>
        <v>0.6419946880799999</v>
      </c>
      <c>
        <v>70.8180880851301</v>
      </c>
      <c>
        <v>285.12702725342007</v>
      </c>
      <c>
        <v>100.86451495216701</v>
      </c>
      <c>
        <v>34.520943789442896</v>
      </c>
      <c>
        <v>13.126015431623994</v>
      </c>
      <c>
        <v>0</v>
      </c>
      <c>
        <v>0</v>
      </c>
      <c>
        <v>505.0985841998641</v>
      </c>
    </row>
    <row>
      <c>
        <v>2617439</v>
      </c>
      <c>
        <v>1</v>
      </c>
      <c>
        <is>
          <t>İZMİR</t>
        </is>
      </c>
      <c>
        <v>BAYRAKLI</v>
      </c>
      <c>
        <is>
          <t>OG Fideri</t>
        </is>
      </c>
      <c>
        <v>K-4712 35-02-K04712_DIREK TIPI TRAFO HUCRESI H01_2109021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22.07.2023 07:50:11</t>
        </is>
      </c>
      <c>
        <is>
          <t>22.07.2023 09:17:06</t>
        </is>
      </c>
      <c>
        <v>1.448611111</v>
      </c>
      <c>
        <v>0</v>
      </c>
      <c>
        <v>303</v>
      </c>
      <c>
        <v>0</v>
      </c>
      <c>
        <v>0</v>
      </c>
      <c>
        <v>0</v>
      </c>
      <c>
        <v>6</v>
      </c>
      <c>
        <v>0</v>
      </c>
      <c>
        <v>0</v>
      </c>
      <c>
        <v>0</v>
      </c>
      <c>
        <v>101.55006289042537</v>
      </c>
      <c>
        <v>0</v>
      </c>
      <c>
        <v>0</v>
      </c>
      <c>
        <v>0</v>
      </c>
      <c>
        <v>6.039947463419426</v>
      </c>
      <c>
        <v>0</v>
      </c>
      <c>
        <v>0</v>
      </c>
      <c>
        <v>107.59001035384479</v>
      </c>
    </row>
    <row>
      <c>
        <v>2617462</v>
      </c>
      <c>
        <v>1</v>
      </c>
      <c>
        <is>
          <t>İZMİR</t>
        </is>
      </c>
      <c>
        <v>KONAK</v>
      </c>
      <c>
        <is>
          <t>Saha Dağıtım Kutusu (SDK)</t>
        </is>
      </c>
      <c>
        <v>K-9 35-01-K00009_E E2_5870972</v>
      </c>
      <c>
        <v>AG Box / Sdk Giriş Sigorta Atığı</v>
      </c>
      <c>
        <v>Dağıtım-AG</v>
      </c>
      <c>
        <v>Uzun</v>
      </c>
      <c>
        <v>Şebeke işletmecisi</v>
      </c>
      <c>
        <v>Bildirimsiz</v>
      </c>
      <c>
        <is>
          <t>22.07.2023 08:23:16</t>
        </is>
      </c>
      <c>
        <is>
          <t>22.07.2023 10:10:58</t>
        </is>
      </c>
      <c>
        <v>1.795</v>
      </c>
      <c>
        <v>0</v>
      </c>
      <c>
        <v>59</v>
      </c>
      <c>
        <v>0</v>
      </c>
      <c>
        <v>0</v>
      </c>
      <c>
        <v>0</v>
      </c>
      <c>
        <v>13</v>
      </c>
      <c>
        <v>0</v>
      </c>
      <c>
        <v>0</v>
      </c>
      <c>
        <v>0</v>
      </c>
      <c>
        <v>20.50641085887395</v>
      </c>
      <c>
        <v>0</v>
      </c>
      <c>
        <v>0</v>
      </c>
      <c>
        <v>0</v>
      </c>
      <c>
        <v>14.471956438225066</v>
      </c>
      <c>
        <v>0</v>
      </c>
      <c>
        <v>0</v>
      </c>
      <c>
        <v>34.97836729709901</v>
      </c>
    </row>
    <row>
      <c>
        <v>2617631</v>
      </c>
      <c>
        <v>1</v>
      </c>
      <c>
        <is>
          <t>İZMİR</t>
        </is>
      </c>
      <c>
        <v>KARABAĞLAR</v>
      </c>
      <c>
        <is>
          <t>Dağıtım Transformatörü</t>
        </is>
      </c>
      <c>
        <v>M-2928 35-01-M02928_35-01-M02928_74189621</v>
      </c>
      <c>
        <v>Şebeke Yenileme ve Kapasite Artışı Çalışması</v>
      </c>
      <c>
        <v>Dağıtım-AG</v>
      </c>
      <c>
        <v>Uzun</v>
      </c>
      <c>
        <v>Şebeke işletmecisi</v>
      </c>
      <c>
        <v>Bildirimli</v>
      </c>
      <c>
        <is>
          <t>22.07.2023 09:35:24</t>
        </is>
      </c>
      <c>
        <is>
          <t>22.07.2023 13:50:24</t>
        </is>
      </c>
      <c>
        <v>4.25</v>
      </c>
      <c>
        <v>0</v>
      </c>
      <c>
        <v>979</v>
      </c>
      <c>
        <v>0</v>
      </c>
      <c>
        <v>0</v>
      </c>
      <c>
        <v>0</v>
      </c>
      <c>
        <v>108</v>
      </c>
      <c>
        <v>0</v>
      </c>
      <c>
        <v>1</v>
      </c>
      <c>
        <v>0</v>
      </c>
      <c>
        <v>905.8279253438675</v>
      </c>
      <c>
        <v>0</v>
      </c>
      <c>
        <v>0</v>
      </c>
      <c>
        <v>0</v>
      </c>
      <c>
        <v>433.8055251697147</v>
      </c>
      <c>
        <v>0</v>
      </c>
      <c>
        <v>18.15807113312697</v>
      </c>
      <c>
        <v>1357.791521646709</v>
      </c>
    </row>
    <row>
      <c>
        <v>2618149</v>
      </c>
      <c>
        <v>1</v>
      </c>
      <c>
        <is>
          <t>İZMİR</t>
        </is>
      </c>
      <c>
        <v>TORBALI</v>
      </c>
      <c>
        <is>
          <t>AG Fideri</t>
        </is>
      </c>
      <c>
        <v>TR-160 35-26-M00160_7477914_56359433_56359433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22.07.2023 18:46:49</t>
        </is>
      </c>
      <c>
        <is>
          <t>22.07.2023 20:10:57</t>
        </is>
      </c>
      <c>
        <v>1.402222222</v>
      </c>
      <c>
        <v>0</v>
      </c>
      <c>
        <v>32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10.760809441221442</v>
      </c>
      <c>
        <v>0</v>
      </c>
      <c>
        <v>0</v>
      </c>
      <c>
        <v>0</v>
      </c>
      <c>
        <v>2.4334354452731404</v>
      </c>
      <c>
        <v>0</v>
      </c>
      <c>
        <v>0</v>
      </c>
      <c>
        <v>13.194244886494582</v>
      </c>
    </row>
    <row>
      <c>
        <v>2618026</v>
      </c>
      <c>
        <v>1</v>
      </c>
      <c>
        <is>
          <t>MANİSA</t>
        </is>
      </c>
      <c>
        <v>TURGUTLU</v>
      </c>
      <c>
        <is>
          <t>Dağıtım Transformatörü</t>
        </is>
      </c>
      <c>
        <v>TR-2/83-A 45-83-L00309_45-83-L00309_2367604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22.07.2023 17:19:24</t>
        </is>
      </c>
      <c>
        <is>
          <t>22.07.2023 20:27:35</t>
        </is>
      </c>
      <c>
        <v>3.136388888</v>
      </c>
      <c>
        <v>0</v>
      </c>
      <c>
        <v>506</v>
      </c>
      <c>
        <v>0</v>
      </c>
      <c>
        <v>0</v>
      </c>
      <c>
        <v>0</v>
      </c>
      <c>
        <v>14</v>
      </c>
      <c>
        <v>0</v>
      </c>
      <c>
        <v>0</v>
      </c>
      <c>
        <v>0</v>
      </c>
      <c>
        <v>298.30106884885544</v>
      </c>
      <c>
        <v>0</v>
      </c>
      <c>
        <v>0</v>
      </c>
      <c>
        <v>0</v>
      </c>
      <c>
        <v>15.631766607283623</v>
      </c>
      <c>
        <v>0</v>
      </c>
      <c>
        <v>0</v>
      </c>
      <c>
        <v>313.93283545613906</v>
      </c>
    </row>
    <row>
      <c>
        <v>2618272</v>
      </c>
      <c>
        <v>1</v>
      </c>
      <c>
        <is>
          <t>İZMİR</t>
        </is>
      </c>
      <c>
        <v>BORNOVA</v>
      </c>
      <c>
        <is>
          <t>Kullanıcı Bağlantı Hattı</t>
        </is>
      </c>
      <c>
        <v>M-41 35-02-M00041_99560421_99560421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22.07.2023 19:58:59</t>
        </is>
      </c>
      <c>
        <is>
          <t>22.07.2023 20:49:59</t>
        </is>
      </c>
      <c>
        <v>0.85</v>
      </c>
      <c>
        <v>0</v>
      </c>
      <c>
        <v>3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0.651598522893664</v>
      </c>
      <c>
        <v>0</v>
      </c>
      <c>
        <v>0</v>
      </c>
      <c>
        <v>0</v>
      </c>
      <c>
        <v>0</v>
      </c>
      <c>
        <v>0</v>
      </c>
      <c>
        <v>0</v>
      </c>
      <c>
        <v>0.651598522893664</v>
      </c>
    </row>
    <row>
      <c>
        <v>2618249</v>
      </c>
      <c>
        <v>1</v>
      </c>
      <c>
        <is>
          <t>İZMİR</t>
        </is>
      </c>
      <c>
        <v>ÇEŞME</v>
      </c>
      <c>
        <is>
          <t>AG Fideri</t>
        </is>
      </c>
      <c>
        <v>L-295 35-18-L00295_6197188_56370179_56370179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22.07.2023 19:44:45</t>
        </is>
      </c>
      <c>
        <is>
          <t>23.07.2023 01:25:20</t>
        </is>
      </c>
      <c>
        <v>5.676388888</v>
      </c>
      <c>
        <v>0</v>
      </c>
      <c>
        <v>2</v>
      </c>
      <c>
        <v>0</v>
      </c>
      <c>
        <v>1</v>
      </c>
      <c>
        <v>0</v>
      </c>
      <c>
        <v>5</v>
      </c>
      <c>
        <v>0</v>
      </c>
      <c>
        <v>0</v>
      </c>
      <c>
        <v>0</v>
      </c>
      <c>
        <v>0.018922730577270418</v>
      </c>
      <c>
        <v>0</v>
      </c>
      <c>
        <v>138.70834641660844</v>
      </c>
      <c>
        <v>0</v>
      </c>
      <c>
        <v>32.60383151032982</v>
      </c>
      <c>
        <v>0</v>
      </c>
      <c>
        <v>0</v>
      </c>
      <c>
        <v>171.33110065751552</v>
      </c>
    </row>
    <row>
      <c>
        <v>2617917</v>
      </c>
      <c>
        <v>1</v>
      </c>
      <c>
        <is>
          <t>İZMİR</t>
        </is>
      </c>
      <c>
        <v>BAYINDIR</v>
      </c>
      <c>
        <is>
          <t>Dağıtım Transformatörü</t>
        </is>
      </c>
      <c>
        <v>HASKÖY TR-1 35-20-L00206_35-20-L00206_2367741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22.07.2023 15:35:54</t>
        </is>
      </c>
      <c>
        <is>
          <t>22.07.2023 17:47:20</t>
        </is>
      </c>
      <c>
        <v>2.190555555</v>
      </c>
      <c>
        <v>0</v>
      </c>
      <c>
        <v>112</v>
      </c>
      <c>
        <v>0</v>
      </c>
      <c>
        <v>16</v>
      </c>
      <c>
        <v>0</v>
      </c>
      <c>
        <v>13</v>
      </c>
      <c>
        <v>0</v>
      </c>
      <c>
        <v>0</v>
      </c>
      <c>
        <v>0</v>
      </c>
      <c>
        <v>82.93047724737565</v>
      </c>
      <c>
        <v>0</v>
      </c>
      <c>
        <v>232.11850763252082</v>
      </c>
      <c>
        <v>0</v>
      </c>
      <c>
        <v>46.29530748439445</v>
      </c>
      <c>
        <v>0</v>
      </c>
      <c>
        <v>0</v>
      </c>
      <c>
        <v>361.34429236429094</v>
      </c>
    </row>
    <row>
      <c>
        <v>2617562</v>
      </c>
      <c>
        <v>1</v>
      </c>
      <c>
        <is>
          <t>İZMİR</t>
        </is>
      </c>
      <c>
        <v>KARABAĞLAR</v>
      </c>
      <c>
        <is>
          <t>Saha Dağıtım Kutusu (SDK)</t>
        </is>
      </c>
      <c>
        <v>M-3197 (YATIRIM REZERVE) 35-01-M03197_M k805/m1_5899468</v>
      </c>
      <c>
        <v>Şebeke Yenileme ve Kapasite Artışı Çalışması</v>
      </c>
      <c>
        <v>Dağıtım-AG</v>
      </c>
      <c>
        <v>Uzun</v>
      </c>
      <c>
        <v>Şebeke işletmecisi</v>
      </c>
      <c>
        <v>Bildirimli</v>
      </c>
      <c>
        <is>
          <t>22.07.2023 10:11:40</t>
        </is>
      </c>
      <c>
        <is>
          <t>22.07.2023 17:53:30</t>
        </is>
      </c>
      <c>
        <v>7.697222222</v>
      </c>
      <c>
        <v>0</v>
      </c>
      <c>
        <v>28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47.94366247509111</v>
      </c>
      <c>
        <v>0</v>
      </c>
      <c>
        <v>0</v>
      </c>
      <c>
        <v>0</v>
      </c>
      <c>
        <v>78.23635166744401</v>
      </c>
      <c>
        <v>0</v>
      </c>
      <c>
        <v>0</v>
      </c>
      <c>
        <v>126.18001414253513</v>
      </c>
    </row>
    <row>
      <c>
        <v>2617857</v>
      </c>
      <c>
        <v>1</v>
      </c>
      <c>
        <is>
          <t>İZMİR</t>
        </is>
      </c>
      <c>
        <v>KONAK</v>
      </c>
      <c>
        <is>
          <t>Kullanıcı Bağlantı Hattı</t>
        </is>
      </c>
      <c>
        <v>K-840 35-01-K00840_915133001_915133001</v>
      </c>
      <c>
        <v>AG Box / Sdk Abone Çıkış Sigorta Atığı</v>
      </c>
      <c>
        <v>Dağıtım-AG</v>
      </c>
      <c>
        <v>Uzun</v>
      </c>
      <c>
        <v>Şebeke işletmecisi</v>
      </c>
      <c>
        <v>Bildirimsiz</v>
      </c>
      <c>
        <is>
          <t>22.07.2023 14:47:43</t>
        </is>
      </c>
      <c>
        <is>
          <t>22.07.2023 16:45:59</t>
        </is>
      </c>
      <c>
        <v>1.971111111</v>
      </c>
      <c>
        <v>0</v>
      </c>
      <c>
        <v>0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</row>
    <row>
      <c>
        <v>2617479</v>
      </c>
      <c>
        <v>1</v>
      </c>
      <c>
        <is>
          <t>MANİSA</t>
        </is>
      </c>
      <c>
        <v>YUNUSEMRE</v>
      </c>
      <c>
        <is>
          <t>Kullanıcı Bağlantı Hattı</t>
        </is>
      </c>
      <c>
        <v>DM-3/4-A 45-71-M00118_953218268_953218268</v>
      </c>
      <c>
        <v>AG Branşman Yeraltı Kablo Arızası</v>
      </c>
      <c>
        <v>Dağıtım-AG</v>
      </c>
      <c>
        <v>Uzun</v>
      </c>
      <c>
        <v>Şebeke işletmecisi</v>
      </c>
      <c>
        <v>Bildirimsiz</v>
      </c>
      <c>
        <is>
          <t>22.07.2023 08:42:17</t>
        </is>
      </c>
      <c>
        <is>
          <t>22.07.2023 11:42:45</t>
        </is>
      </c>
      <c>
        <v>3.007777777</v>
      </c>
      <c>
        <v>0</v>
      </c>
      <c>
        <v>10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8.0248029975599</v>
      </c>
      <c>
        <v>0</v>
      </c>
      <c>
        <v>0</v>
      </c>
      <c>
        <v>0</v>
      </c>
      <c>
        <v>0.3738316534125094</v>
      </c>
      <c>
        <v>0</v>
      </c>
      <c>
        <v>0</v>
      </c>
      <c>
        <v>8.39863465097241</v>
      </c>
    </row>
    <row>
      <c>
        <v>2617422</v>
      </c>
      <c>
        <v>1</v>
      </c>
      <c>
        <is>
          <t>İZMİR</t>
        </is>
      </c>
      <c>
        <v>ALİAĞA</v>
      </c>
      <c>
        <is>
          <t>OG Fideri</t>
        </is>
      </c>
      <c>
        <v>ALİAĞA TR-43 DM 35-17-M00043_HatBaşıAyırıcı_72727542 M13_72727542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22.07.2023 07:31:25</t>
        </is>
      </c>
      <c>
        <is>
          <t>22.07.2023 10:53:16</t>
        </is>
      </c>
      <c>
        <v>3.364166666</v>
      </c>
      <c>
        <v>1</v>
      </c>
      <c>
        <v>0</v>
      </c>
      <c>
        <v>3</v>
      </c>
      <c>
        <v>0</v>
      </c>
      <c>
        <v>3</v>
      </c>
      <c>
        <v>0</v>
      </c>
      <c>
        <v>0</v>
      </c>
      <c>
        <v>0</v>
      </c>
      <c>
        <v>0.7859767422242709</v>
      </c>
      <c>
        <v>0</v>
      </c>
      <c>
        <v>96.3996572917715</v>
      </c>
      <c>
        <v>0</v>
      </c>
      <c>
        <v>85.06057394113463</v>
      </c>
      <c>
        <v>0</v>
      </c>
      <c>
        <v>0</v>
      </c>
      <c>
        <v>0</v>
      </c>
      <c>
        <v>182.2462079751304</v>
      </c>
    </row>
    <row>
      <c>
        <v>2618312</v>
      </c>
      <c>
        <v>1</v>
      </c>
      <c>
        <is>
          <t>MANİSA</t>
        </is>
      </c>
      <c>
        <v>SARUHANLI</v>
      </c>
      <c>
        <is>
          <t>AG Fideri</t>
        </is>
      </c>
      <c>
        <v>SEYİTOBA TR-1 45-80-L00177_C_91175911_91175911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22.07.2023 20:27:52</t>
        </is>
      </c>
      <c>
        <is>
          <t>22.07.2023 22:24:18</t>
        </is>
      </c>
      <c>
        <v>1.940555555</v>
      </c>
      <c>
        <v>0</v>
      </c>
      <c>
        <v>51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13.516156267707771</v>
      </c>
      <c>
        <v>0</v>
      </c>
      <c>
        <v>0</v>
      </c>
      <c>
        <v>0</v>
      </c>
      <c>
        <v>0.6865616656609245</v>
      </c>
      <c>
        <v>0</v>
      </c>
      <c>
        <v>0</v>
      </c>
      <c>
        <v>14.202717933368696</v>
      </c>
    </row>
    <row>
      <c>
        <v>2617771</v>
      </c>
      <c>
        <v>1</v>
      </c>
      <c>
        <is>
          <t>İZMİR</t>
        </is>
      </c>
      <c>
        <v>ÇEŞME</v>
      </c>
      <c>
        <is>
          <t>Dağıtım Transformatörü</t>
        </is>
      </c>
      <c>
        <v>L-327 DELPHİ DOKTORLAR SİTESİ 35-18-L00327_35-18-L00327_2358300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22.07.2023 13:29:19</t>
        </is>
      </c>
      <c>
        <is>
          <t>22.07.2023 14:05:44</t>
        </is>
      </c>
      <c>
        <v>0.606944444</v>
      </c>
      <c>
        <v>0</v>
      </c>
      <c>
        <v>64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6.3575917729747</v>
      </c>
      <c>
        <v>0</v>
      </c>
      <c>
        <v>0</v>
      </c>
      <c>
        <v>0</v>
      </c>
      <c>
        <v>6.744638023297883</v>
      </c>
      <c>
        <v>0</v>
      </c>
      <c>
        <v>0</v>
      </c>
      <c>
        <v>13.102229796272582</v>
      </c>
    </row>
    <row>
      <c>
        <v>2617963</v>
      </c>
      <c>
        <v>1</v>
      </c>
      <c>
        <is>
          <t>MANİSA</t>
        </is>
      </c>
      <c>
        <v>SALİHLİ</v>
      </c>
      <c>
        <is>
          <t>AG Fideri</t>
        </is>
      </c>
      <c>
        <v>TR-83 45-78-L00083_B_56388054_56388054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22.07.2023 16:28:16</t>
        </is>
      </c>
      <c>
        <is>
          <t>22.07.2023 19:46:19</t>
        </is>
      </c>
      <c>
        <v>3.300833333</v>
      </c>
      <c>
        <v>0</v>
      </c>
      <c>
        <v>345</v>
      </c>
      <c>
        <v>0</v>
      </c>
      <c>
        <v>0</v>
      </c>
      <c>
        <v>0</v>
      </c>
      <c>
        <v>11</v>
      </c>
      <c>
        <v>0</v>
      </c>
      <c>
        <v>0</v>
      </c>
      <c>
        <v>0</v>
      </c>
      <c>
        <v>252.59161789381184</v>
      </c>
      <c>
        <v>0</v>
      </c>
      <c>
        <v>0</v>
      </c>
      <c>
        <v>0</v>
      </c>
      <c>
        <v>42.229898609588574</v>
      </c>
      <c>
        <v>0</v>
      </c>
      <c>
        <v>0</v>
      </c>
      <c>
        <v>294.8215165034004</v>
      </c>
    </row>
    <row>
      <c>
        <v>2618212</v>
      </c>
      <c>
        <v>1</v>
      </c>
      <c>
        <is>
          <t>İZMİR</t>
        </is>
      </c>
      <c>
        <v>KONAK</v>
      </c>
      <c>
        <is>
          <t>Kullanıcı Bağlantı Hattı</t>
        </is>
      </c>
      <c>
        <v>K-1038 35-01-K01038_912769802_912769802</v>
      </c>
      <c>
        <v>AG Box / Sdk Abone Çıkış Sigorta Atığı</v>
      </c>
      <c>
        <v>Dağıtım-AG</v>
      </c>
      <c>
        <v>Uzun</v>
      </c>
      <c>
        <v>Şebeke işletmecisi</v>
      </c>
      <c>
        <v>Bildirimsiz</v>
      </c>
      <c>
        <is>
          <t>22.07.2023 19:23:59</t>
        </is>
      </c>
      <c>
        <is>
          <t>22.07.2023 20:19:28</t>
        </is>
      </c>
      <c>
        <v>0.924722222</v>
      </c>
      <c>
        <v>0</v>
      </c>
      <c>
        <v>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1.4518991200029028</v>
      </c>
      <c>
        <v>0</v>
      </c>
      <c>
        <v>0</v>
      </c>
      <c>
        <v>0</v>
      </c>
      <c>
        <v>1.5805712950883333</v>
      </c>
      <c>
        <v>0</v>
      </c>
      <c>
        <v>0</v>
      </c>
      <c>
        <v>3.032470415091236</v>
      </c>
    </row>
    <row>
      <c>
        <v>2617376</v>
      </c>
      <c>
        <v>1</v>
      </c>
      <c>
        <is>
          <t>İZMİR</t>
        </is>
      </c>
      <c>
        <v>MENDERES</v>
      </c>
      <c>
        <is>
          <t>DM</t>
        </is>
      </c>
      <c>
        <v>TEKELİ DM 35-22-M00088_PANCAR-2 M07_48495816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22.07.2023 06:01:11</t>
        </is>
      </c>
      <c>
        <is>
          <t>22.07.2023 06:04:43</t>
        </is>
      </c>
      <c>
        <v>0.058888888</v>
      </c>
      <c>
        <v>11</v>
      </c>
      <c>
        <v>1078</v>
      </c>
      <c>
        <v>81</v>
      </c>
      <c>
        <v>112</v>
      </c>
      <c>
        <v>16</v>
      </c>
      <c>
        <v>176</v>
      </c>
      <c>
        <v>0</v>
      </c>
      <c>
        <v>1</v>
      </c>
      <c>
        <v>0.18082339632875777</v>
      </c>
      <c>
        <v>12.394929763776316</v>
      </c>
      <c>
        <v>10.267045155037051</v>
      </c>
      <c>
        <v>7.6056416307830785</v>
      </c>
      <c>
        <v>4.736692151353313</v>
      </c>
      <c>
        <v>6.474409438584882</v>
      </c>
      <c>
        <v>0</v>
      </c>
      <c>
        <v>0.23303878613330178</v>
      </c>
      <c>
        <v>41.8925803219967</v>
      </c>
    </row>
    <row>
      <c>
        <v>2618063</v>
      </c>
      <c>
        <v>1</v>
      </c>
      <c>
        <is>
          <t>İZMİR</t>
        </is>
      </c>
      <c>
        <v>BAYINDIR</v>
      </c>
      <c>
        <is>
          <t>OG Fideri</t>
        </is>
      </c>
      <c>
        <v>HAVUZBAŞI TR-1 35-20-L00211_ H_72370591</v>
      </c>
      <c>
        <v>Üçüncü Şahısların Vermiş Olduğu Hasarlar</v>
      </c>
      <c>
        <v>Dağıtım-OG</v>
      </c>
      <c>
        <v>Uzun</v>
      </c>
      <c>
        <v>Dışsal</v>
      </c>
      <c>
        <v>Bildirimsiz</v>
      </c>
      <c>
        <is>
          <t>22.07.2023 17:42:01</t>
        </is>
      </c>
      <c>
        <is>
          <t>22.07.2023 21:54:11</t>
        </is>
      </c>
      <c>
        <v>4.202777777</v>
      </c>
      <c>
        <v>0</v>
      </c>
      <c>
        <v>53</v>
      </c>
      <c>
        <v>0</v>
      </c>
      <c>
        <v>8</v>
      </c>
      <c>
        <v>0</v>
      </c>
      <c>
        <v>8</v>
      </c>
      <c>
        <v>0</v>
      </c>
      <c>
        <v>0</v>
      </c>
      <c>
        <v>0</v>
      </c>
      <c>
        <v>61.49474354557971</v>
      </c>
      <c>
        <v>0</v>
      </c>
      <c>
        <v>92.73050073468691</v>
      </c>
      <c>
        <v>0</v>
      </c>
      <c>
        <v>112.7285718533975</v>
      </c>
      <c>
        <v>0</v>
      </c>
      <c>
        <v>0</v>
      </c>
      <c>
        <v>266.95381613366413</v>
      </c>
    </row>
    <row>
      <c>
        <v>2617276</v>
      </c>
      <c>
        <v>1</v>
      </c>
      <c>
        <is>
          <t>İZMİR</t>
        </is>
      </c>
      <c>
        <v>SEFERİHİSAR</v>
      </c>
      <c>
        <is>
          <t>Kullanıcı Bağlantı Hattı</t>
        </is>
      </c>
      <c>
        <v>İM-2/TR-21 SIĞACIK 35-14-L00301_956645635_956645635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22.07.2023 00:03:12</t>
        </is>
      </c>
      <c>
        <is>
          <t>22.07.2023 01:26:56</t>
        </is>
      </c>
      <c>
        <v>1.395555555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0.5238367240773241</v>
      </c>
      <c>
        <v>0</v>
      </c>
      <c>
        <v>0</v>
      </c>
      <c>
        <v>0</v>
      </c>
      <c>
        <v>0</v>
      </c>
      <c>
        <v>0</v>
      </c>
      <c>
        <v>0</v>
      </c>
      <c>
        <v>0.5238367240773241</v>
      </c>
    </row>
    <row>
      <c>
        <v>2618089</v>
      </c>
      <c>
        <v>1</v>
      </c>
      <c>
        <is>
          <t>İZMİR</t>
        </is>
      </c>
      <c>
        <v>BUCA</v>
      </c>
      <c>
        <is>
          <t>AG Fideri</t>
        </is>
      </c>
      <c>
        <v>K-2745 35-03-K02745_A_56365664_56365664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22.07.2023 18:11:57</t>
        </is>
      </c>
      <c>
        <is>
          <t>23.07.2023 01:43:41</t>
        </is>
      </c>
      <c>
        <v>7.528888888</v>
      </c>
      <c>
        <v>0</v>
      </c>
      <c>
        <v>219</v>
      </c>
      <c>
        <v>0</v>
      </c>
      <c>
        <v>0</v>
      </c>
      <c>
        <v>0</v>
      </c>
      <c>
        <v>9</v>
      </c>
      <c>
        <v>0</v>
      </c>
      <c>
        <v>0</v>
      </c>
      <c>
        <v>0</v>
      </c>
      <c>
        <v>343.63067126453967</v>
      </c>
      <c>
        <v>0</v>
      </c>
      <c>
        <v>0</v>
      </c>
      <c>
        <v>0</v>
      </c>
      <c>
        <v>47.793824934381426</v>
      </c>
      <c>
        <v>0</v>
      </c>
      <c>
        <v>0</v>
      </c>
      <c>
        <v>391.4244961989211</v>
      </c>
    </row>
    <row>
      <c>
        <v>2617379</v>
      </c>
      <c>
        <v>1</v>
      </c>
      <c>
        <is>
          <t>İZMİR</t>
        </is>
      </c>
      <c>
        <v>BUCA</v>
      </c>
      <c>
        <is>
          <t>DM</t>
        </is>
      </c>
      <c>
        <v>VEZİRKÖPRÜ İM 35-03-A00002_TR-2 10.5 K13_2050526</v>
      </c>
      <c>
        <v>Manevra</v>
      </c>
      <c>
        <v>Dağıtım-OG</v>
      </c>
      <c>
        <v>Uzun</v>
      </c>
      <c>
        <v>Şebeke işletmecisi</v>
      </c>
      <c>
        <v>Bildirimsiz</v>
      </c>
      <c>
        <is>
          <t>22.07.2023 06:02:13</t>
        </is>
      </c>
      <c>
        <is>
          <t>22.07.2023 06:07:01</t>
        </is>
      </c>
      <c>
        <v>0.08</v>
      </c>
      <c>
        <v>0</v>
      </c>
      <c>
        <v>17788</v>
      </c>
      <c>
        <v>0</v>
      </c>
      <c>
        <v>0</v>
      </c>
      <c>
        <v>1</v>
      </c>
      <c>
        <v>1636</v>
      </c>
      <c>
        <v>0</v>
      </c>
      <c>
        <v>2</v>
      </c>
      <c>
        <v>0</v>
      </c>
      <c>
        <v>259.37131353561597</v>
      </c>
      <c>
        <v>0</v>
      </c>
      <c>
        <v>0</v>
      </c>
      <c>
        <v>0.29601073051936005</v>
      </c>
      <c>
        <v>73.01787650068628</v>
      </c>
      <c>
        <v>0</v>
      </c>
      <c>
        <v>1.226501563476064</v>
      </c>
      <c>
        <v>333.91170233029766</v>
      </c>
    </row>
    <row>
      <c>
        <v>2617542</v>
      </c>
      <c>
        <v>1</v>
      </c>
      <c>
        <is>
          <t>İZMİR</t>
        </is>
      </c>
      <c>
        <v>ÖDEMİŞ</v>
      </c>
      <c>
        <is>
          <t>Dağıtım Transformatörü</t>
        </is>
      </c>
      <c>
        <v>TR-90 35-15-M00359_35-15-M00359_96097445</v>
      </c>
      <c>
        <v>Şebeke Yenileme ve Kapasite Artışı Çalışması</v>
      </c>
      <c>
        <v>Dağıtım-AG</v>
      </c>
      <c>
        <v>Uzun</v>
      </c>
      <c>
        <v>Şebeke işletmecisi</v>
      </c>
      <c>
        <v>Bildirimli</v>
      </c>
      <c>
        <is>
          <t>22.07.2023 09:54:49</t>
        </is>
      </c>
      <c>
        <is>
          <t>22.07.2023 17:28:35</t>
        </is>
      </c>
      <c>
        <v>7.562777777</v>
      </c>
      <c>
        <v>0</v>
      </c>
      <c>
        <v>788</v>
      </c>
      <c>
        <v>0</v>
      </c>
      <c>
        <v>0</v>
      </c>
      <c>
        <v>0</v>
      </c>
      <c>
        <v>27</v>
      </c>
      <c>
        <v>0</v>
      </c>
      <c>
        <v>0</v>
      </c>
      <c>
        <v>0</v>
      </c>
      <c>
        <v>1093.7230822791996</v>
      </c>
      <c>
        <v>0</v>
      </c>
      <c>
        <v>0</v>
      </c>
      <c>
        <v>0</v>
      </c>
      <c>
        <v>163.06872041878785</v>
      </c>
      <c>
        <v>0</v>
      </c>
      <c>
        <v>0</v>
      </c>
      <c>
        <v>1256.7918026979874</v>
      </c>
    </row>
    <row>
      <c>
        <v>2617897</v>
      </c>
      <c>
        <v>1</v>
      </c>
      <c>
        <is>
          <t>MANİSA</t>
        </is>
      </c>
      <c>
        <v>AKHİSAR</v>
      </c>
      <c>
        <is>
          <t>AG Fideri</t>
        </is>
      </c>
      <c>
        <v>TR-2/12-A 45-72-L00995_B_79522475_79522475</v>
      </c>
      <c>
        <v>AG Pano Faz Sigorta Atığı</v>
      </c>
      <c>
        <v>Dağıtım-AG</v>
      </c>
      <c>
        <v>Uzun</v>
      </c>
      <c>
        <v>Şebeke işletmecisi</v>
      </c>
      <c>
        <v>Bildirimsiz</v>
      </c>
      <c>
        <is>
          <t>22.07.2023 15:24:38</t>
        </is>
      </c>
      <c>
        <is>
          <t>22.07.2023 17:55:14</t>
        </is>
      </c>
      <c>
        <v>2.51</v>
      </c>
      <c>
        <v>0</v>
      </c>
      <c>
        <v>69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29.987152935617924</v>
      </c>
      <c>
        <v>0</v>
      </c>
      <c>
        <v>0</v>
      </c>
      <c>
        <v>0</v>
      </c>
      <c>
        <v>0</v>
      </c>
      <c>
        <v>0</v>
      </c>
      <c>
        <v>0</v>
      </c>
      <c>
        <v>29.987152935617924</v>
      </c>
    </row>
    <row>
      <c>
        <v>2618418</v>
      </c>
      <c>
        <v>1</v>
      </c>
      <c>
        <is>
          <t>İZMİR</t>
        </is>
      </c>
      <c>
        <v>MENEMEN</v>
      </c>
      <c>
        <is>
          <t>Kullanıcı Bağlantı Hattı</t>
        </is>
      </c>
      <c>
        <v>ULUKENT DM-1/11 35-28-M00569_915126241_915126241</v>
      </c>
      <c>
        <v>AG Box / Sdk Abone Çıkış Sigorta Atığı</v>
      </c>
      <c>
        <v>Dağıtım-AG</v>
      </c>
      <c>
        <v>Uzun</v>
      </c>
      <c>
        <v>Şebeke işletmecisi</v>
      </c>
      <c>
        <v>Bildirimsiz</v>
      </c>
      <c>
        <is>
          <t>22.07.2023 22:27:07</t>
        </is>
      </c>
      <c>
        <is>
          <t>23.07.2023 02:31:22</t>
        </is>
      </c>
      <c>
        <v>4.070833333</v>
      </c>
      <c>
        <v>0</v>
      </c>
      <c>
        <v>0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</row>
    <row>
      <c>
        <v>2617777</v>
      </c>
      <c>
        <v>1</v>
      </c>
      <c>
        <is>
          <t>MANİSA</t>
        </is>
      </c>
      <c>
        <v>ALAŞEHİR</v>
      </c>
      <c>
        <is>
          <t>KÖK</t>
        </is>
      </c>
      <c>
        <v>TOYGAR KÖK 45-73-M00166_TOYGAR ÇIKIŞ M01_66715044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22.07.2023 13:35:59</t>
        </is>
      </c>
      <c>
        <is>
          <t>22.07.2023 14:58:16</t>
        </is>
      </c>
      <c>
        <v>1.371388888</v>
      </c>
      <c>
        <v>3</v>
      </c>
      <c>
        <v>691</v>
      </c>
      <c>
        <v>51</v>
      </c>
      <c>
        <v>266</v>
      </c>
      <c>
        <v>7</v>
      </c>
      <c>
        <v>42</v>
      </c>
      <c>
        <v>0</v>
      </c>
      <c>
        <v>0</v>
      </c>
      <c>
        <v>1.0661428751783333</v>
      </c>
      <c>
        <v>211.78302591808819</v>
      </c>
      <c>
        <v>635.400660775955</v>
      </c>
      <c>
        <v>1949.3935249712647</v>
      </c>
      <c>
        <v>255.04465863238522</v>
      </c>
      <c>
        <v>43.524038459273264</v>
      </c>
      <c>
        <v>0</v>
      </c>
      <c>
        <v>0</v>
      </c>
      <c>
        <v>3096.2120516321447</v>
      </c>
    </row>
    <row>
      <c>
        <v>2617854</v>
      </c>
      <c>
        <v>1</v>
      </c>
      <c>
        <is>
          <t>İZMİR</t>
        </is>
      </c>
      <c>
        <v>ÖDEMİŞ</v>
      </c>
      <c>
        <is>
          <t>AG Fideri</t>
        </is>
      </c>
      <c>
        <v>TR-55 35-15-M00055_48874637_56366520_56366520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22.07.2023 14:43:55</t>
        </is>
      </c>
      <c>
        <is>
          <t>22.07.2023 15:39:19</t>
        </is>
      </c>
      <c>
        <v>0.923333333</v>
      </c>
      <c>
        <v>0</v>
      </c>
      <c>
        <v>250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44.19946991855506</v>
      </c>
      <c>
        <v>0</v>
      </c>
      <c>
        <v>0</v>
      </c>
      <c>
        <v>0</v>
      </c>
      <c>
        <v>8.843023064341665</v>
      </c>
      <c>
        <v>0</v>
      </c>
      <c>
        <v>0</v>
      </c>
      <c>
        <v>53.042492982896725</v>
      </c>
    </row>
    <row>
      <c>
        <v>2617834</v>
      </c>
      <c>
        <v>1</v>
      </c>
      <c>
        <is>
          <t>İZMİR</t>
        </is>
      </c>
      <c>
        <v>ÇEŞME</v>
      </c>
      <c>
        <is>
          <t>AG Fideri</t>
        </is>
      </c>
      <c>
        <v>L-253 35-18-L00253_7181934_56365780_56365780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22.07.2023 10:46:16</t>
        </is>
      </c>
      <c>
        <is>
          <t>22.07.2023 16:34:37</t>
        </is>
      </c>
      <c>
        <v>5.805833333</v>
      </c>
      <c>
        <v>0</v>
      </c>
      <c>
        <v>13</v>
      </c>
      <c>
        <v>0</v>
      </c>
      <c>
        <v>0</v>
      </c>
      <c>
        <v>0</v>
      </c>
      <c>
        <v>9</v>
      </c>
      <c>
        <v>0</v>
      </c>
      <c>
        <v>0</v>
      </c>
      <c>
        <v>0</v>
      </c>
      <c>
        <v>118.36514636906409</v>
      </c>
      <c>
        <v>0</v>
      </c>
      <c>
        <v>0</v>
      </c>
      <c>
        <v>0</v>
      </c>
      <c>
        <v>494.12713581710307</v>
      </c>
      <c>
        <v>0</v>
      </c>
      <c>
        <v>0</v>
      </c>
      <c>
        <v>612.4922821861671</v>
      </c>
    </row>
    <row>
      <c>
        <v>2617442</v>
      </c>
      <c>
        <v>1</v>
      </c>
      <c>
        <is>
          <t>İZMİR</t>
        </is>
      </c>
      <c>
        <v>KARŞIYAKA</v>
      </c>
      <c>
        <is>
          <t>AG Fideri</t>
        </is>
      </c>
      <c>
        <v>K-197 35-04-K00197_C_56363715_56363715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22.07.2023 07:51:53</t>
        </is>
      </c>
      <c>
        <is>
          <t>22.07.2023 09:41:51</t>
        </is>
      </c>
      <c>
        <v>1.832777777</v>
      </c>
      <c>
        <v>0</v>
      </c>
      <c>
        <v>153</v>
      </c>
      <c>
        <v>0</v>
      </c>
      <c>
        <v>0</v>
      </c>
      <c>
        <v>0</v>
      </c>
      <c>
        <v>38</v>
      </c>
      <c>
        <v>0</v>
      </c>
      <c>
        <v>0</v>
      </c>
      <c>
        <v>0</v>
      </c>
      <c>
        <v>57.908599740950905</v>
      </c>
      <c>
        <v>0</v>
      </c>
      <c>
        <v>0</v>
      </c>
      <c>
        <v>0</v>
      </c>
      <c>
        <v>105.62557927834366</v>
      </c>
      <c>
        <v>0</v>
      </c>
      <c>
        <v>0</v>
      </c>
      <c>
        <v>163.53417901929458</v>
      </c>
    </row>
    <row>
      <c>
        <v>2617548</v>
      </c>
      <c>
        <v>1</v>
      </c>
      <c>
        <is>
          <t>İZMİR</t>
        </is>
      </c>
      <c>
        <v>ÇEŞME</v>
      </c>
      <c>
        <is>
          <t>Saha Dağıtım Kutusu (SDK)</t>
        </is>
      </c>
      <c>
        <v>L-290 35-18-L00290_7304758 a1_5949078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22.07.2023 07:30:28</t>
        </is>
      </c>
      <c>
        <is>
          <t>22.07.2023 16:04:35</t>
        </is>
      </c>
      <c>
        <v>8.568611111</v>
      </c>
      <c>
        <v>0</v>
      </c>
      <c>
        <v>0</v>
      </c>
      <c>
        <v>0</v>
      </c>
      <c>
        <v>0</v>
      </c>
      <c>
        <v>0</v>
      </c>
      <c>
        <v>23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182.18926943326596</v>
      </c>
      <c>
        <v>0</v>
      </c>
      <c>
        <v>0</v>
      </c>
      <c>
        <v>182.18926943326596</v>
      </c>
    </row>
    <row>
      <c>
        <v>2617940</v>
      </c>
      <c>
        <v>1</v>
      </c>
      <c>
        <is>
          <t>MANİSA</t>
        </is>
      </c>
      <c>
        <v>ALAŞEHİR</v>
      </c>
      <c>
        <is>
          <t>Kullanıcı Bağlantı Hattı</t>
        </is>
      </c>
      <c>
        <v>TEPEKÖY TR-1 45-73-M00785_945660682_945660682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22.07.2023 16:07:13</t>
        </is>
      </c>
      <c>
        <is>
          <t>22.07.2023 17:47:48</t>
        </is>
      </c>
      <c>
        <v>1.676388888</v>
      </c>
      <c>
        <v>0</v>
      </c>
      <c>
        <v>0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1.9748099296520067</v>
      </c>
      <c>
        <v>0</v>
      </c>
      <c>
        <v>0</v>
      </c>
      <c>
        <v>1.9748099296520067</v>
      </c>
    </row>
    <row>
      <c>
        <v>2617365</v>
      </c>
      <c>
        <v>1</v>
      </c>
      <c>
        <is>
          <t>İZMİR</t>
        </is>
      </c>
      <c>
        <v>ÇİĞLİ</v>
      </c>
      <c>
        <is>
          <t>OG Fideri</t>
        </is>
      </c>
      <c>
        <v>M-1996 35-09-M01996_DAĞITIM TRF M-1996 M04_2113408</v>
      </c>
      <c>
        <v>OG Kesici Arızası</v>
      </c>
      <c>
        <v>Dağıtım-OG</v>
      </c>
      <c>
        <v>Uzun</v>
      </c>
      <c>
        <v>Şebeke işletmecisi</v>
      </c>
      <c>
        <v>Bildirimsiz</v>
      </c>
      <c>
        <is>
          <t>22.07.2023 04:48:23</t>
        </is>
      </c>
      <c>
        <is>
          <t>22.07.2023 09:05:05</t>
        </is>
      </c>
      <c>
        <v>4.278333333</v>
      </c>
      <c>
        <v>0</v>
      </c>
      <c>
        <v>322</v>
      </c>
      <c>
        <v>0</v>
      </c>
      <c>
        <v>0</v>
      </c>
      <c>
        <v>0</v>
      </c>
      <c>
        <v>18</v>
      </c>
      <c>
        <v>0</v>
      </c>
      <c>
        <v>0</v>
      </c>
      <c>
        <v>0</v>
      </c>
      <c>
        <v>264.6841162392698</v>
      </c>
      <c>
        <v>0</v>
      </c>
      <c>
        <v>0</v>
      </c>
      <c>
        <v>0</v>
      </c>
      <c>
        <v>54.499117260022565</v>
      </c>
      <c>
        <v>0</v>
      </c>
      <c>
        <v>0</v>
      </c>
      <c>
        <v>319.1832334992924</v>
      </c>
    </row>
    <row>
      <c>
        <v>2617474</v>
      </c>
      <c>
        <v>2</v>
      </c>
      <c>
        <is>
          <t>İZMİR</t>
        </is>
      </c>
      <c>
        <v>SEFERİHİSAR</v>
      </c>
      <c>
        <is>
          <t>Dağıtım Transformatörü</t>
        </is>
      </c>
      <c>
        <v>L-30 TAŞDİBİ 35-14-L00030_35-14-L00030_2374326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22.07.2023 09:00:15</t>
        </is>
      </c>
      <c>
        <is>
          <t>22.07.2023 09:28:00</t>
        </is>
      </c>
      <c>
        <v>0.4625</v>
      </c>
      <c>
        <v>0</v>
      </c>
      <c>
        <v>26</v>
      </c>
      <c>
        <v>0</v>
      </c>
      <c>
        <v>39</v>
      </c>
      <c>
        <v>0</v>
      </c>
      <c>
        <v>9</v>
      </c>
      <c>
        <v>0</v>
      </c>
      <c>
        <v>0</v>
      </c>
      <c>
        <v>0</v>
      </c>
      <c>
        <v>5.5186347644757685</v>
      </c>
      <c>
        <v>0</v>
      </c>
      <c>
        <v>22.41669968293103</v>
      </c>
      <c>
        <v>0</v>
      </c>
      <c>
        <v>6.058349850685467</v>
      </c>
      <c>
        <v>0</v>
      </c>
      <c>
        <v>0</v>
      </c>
      <c>
        <v>33.99368429809226</v>
      </c>
    </row>
    <row>
      <c>
        <v>2617488</v>
      </c>
      <c>
        <v>1</v>
      </c>
      <c>
        <is>
          <t>MANİSA</t>
        </is>
      </c>
      <c>
        <v>YUNUSEMRE</v>
      </c>
      <c>
        <is>
          <t>DM</t>
        </is>
      </c>
      <c>
        <v>DM-14 45-71-M00361_ATATÜRK MAH M05_72258874</v>
      </c>
      <c>
        <v>Şebeke Yenileme ve Kapasite Artışı Çalışması</v>
      </c>
      <c>
        <v>Dağıtım-OG</v>
      </c>
      <c>
        <v>Uzun</v>
      </c>
      <c>
        <v>Şebeke işletmecisi</v>
      </c>
      <c>
        <v>Bildirimli</v>
      </c>
      <c>
        <is>
          <t>22.07.2023 09:00:23</t>
        </is>
      </c>
      <c>
        <is>
          <t>22.07.2023 16:56:06</t>
        </is>
      </c>
      <c>
        <v>7.928611111</v>
      </c>
      <c>
        <v>1</v>
      </c>
      <c>
        <v>3993</v>
      </c>
      <c>
        <v>4</v>
      </c>
      <c>
        <v>62</v>
      </c>
      <c>
        <v>0</v>
      </c>
      <c>
        <v>291</v>
      </c>
      <c>
        <v>1</v>
      </c>
      <c>
        <v>0</v>
      </c>
      <c>
        <v>1.0146673060146096</v>
      </c>
      <c>
        <v>7022.193079777518</v>
      </c>
      <c>
        <v>103.99856601121016</v>
      </c>
      <c>
        <v>382.339427294245</v>
      </c>
      <c>
        <v>0</v>
      </c>
      <c>
        <v>2954.31510679544</v>
      </c>
      <c>
        <v>271.9009778864652</v>
      </c>
      <c>
        <v>0</v>
      </c>
      <c>
        <v>10735.761825070893</v>
      </c>
    </row>
    <row>
      <c>
        <v>2618152</v>
      </c>
      <c>
        <v>1</v>
      </c>
      <c>
        <is>
          <t>İZMİR</t>
        </is>
      </c>
      <c>
        <v>KONAK</v>
      </c>
      <c>
        <is>
          <t>OG Fideri</t>
        </is>
      </c>
      <c>
        <v>M-2356 35-01-M02356_DAĞITIM TRAFOSU M05_84888706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22.07.2023 18:47:15</t>
        </is>
      </c>
      <c>
        <is>
          <t>22.07.2023 21:35:39</t>
        </is>
      </c>
      <c>
        <v>2.806666666</v>
      </c>
      <c>
        <v>0</v>
      </c>
      <c>
        <v>485</v>
      </c>
      <c>
        <v>0</v>
      </c>
      <c>
        <v>0</v>
      </c>
      <c>
        <v>0</v>
      </c>
      <c>
        <v>80</v>
      </c>
      <c>
        <v>0</v>
      </c>
      <c>
        <v>0</v>
      </c>
      <c>
        <v>0</v>
      </c>
      <c>
        <v>285.71872101131294</v>
      </c>
      <c>
        <v>0</v>
      </c>
      <c>
        <v>0</v>
      </c>
      <c>
        <v>0</v>
      </c>
      <c>
        <v>126.78733292090493</v>
      </c>
      <c>
        <v>0</v>
      </c>
      <c>
        <v>0</v>
      </c>
      <c>
        <v>412.50605393221787</v>
      </c>
    </row>
    <row>
      <c>
        <v>2617388</v>
      </c>
      <c>
        <v>1</v>
      </c>
      <c>
        <is>
          <t>İZMİR</t>
        </is>
      </c>
      <c>
        <v>URLA</v>
      </c>
      <c>
        <is>
          <t>OG Fideri</t>
        </is>
      </c>
      <c>
        <v>TR-104 ZEYTİNALANI 35-19-L00104_ L03_2334676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22.07.2023 06:29:53</t>
        </is>
      </c>
      <c>
        <is>
          <t>22.07.2023 07:05:06</t>
        </is>
      </c>
      <c>
        <v>0.586944444</v>
      </c>
      <c>
        <v>7</v>
      </c>
      <c>
        <v>952</v>
      </c>
      <c>
        <v>0</v>
      </c>
      <c>
        <v>22</v>
      </c>
      <c>
        <v>3</v>
      </c>
      <c>
        <v>58</v>
      </c>
      <c>
        <v>0</v>
      </c>
      <c>
        <v>1</v>
      </c>
      <c>
        <v>37.146272481177256</v>
      </c>
      <c>
        <v>149.24737990637055</v>
      </c>
      <c>
        <v>0</v>
      </c>
      <c>
        <v>9.74625139722022</v>
      </c>
      <c>
        <v>120.29527765224043</v>
      </c>
      <c>
        <v>26.98349972501024</v>
      </c>
      <c>
        <v>0</v>
      </c>
      <c>
        <v>1.7527964952059416</v>
      </c>
      <c>
        <v>345.1714776572246</v>
      </c>
    </row>
    <row>
      <c>
        <v>2618221</v>
      </c>
      <c>
        <v>1</v>
      </c>
      <c>
        <is>
          <t>İZMİR</t>
        </is>
      </c>
      <c>
        <v>BAYINDIR</v>
      </c>
      <c>
        <is>
          <t>Dağıtım Transformatörü</t>
        </is>
      </c>
      <c>
        <v>YEŞİLOVA ÇAYIR TR-6 35-20-L00131_35-20-L00131_2351386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22.07.2023 19:28:09</t>
        </is>
      </c>
      <c>
        <is>
          <t>23.07.2023 01:19:32</t>
        </is>
      </c>
      <c>
        <v>5.856388888</v>
      </c>
      <c>
        <v>0</v>
      </c>
      <c>
        <v>53</v>
      </c>
      <c>
        <v>0</v>
      </c>
      <c>
        <v>20</v>
      </c>
      <c>
        <v>0</v>
      </c>
      <c>
        <v>11</v>
      </c>
      <c>
        <v>0</v>
      </c>
      <c>
        <v>0</v>
      </c>
      <c>
        <v>0</v>
      </c>
      <c>
        <v>101.84738738691864</v>
      </c>
      <c>
        <v>0</v>
      </c>
      <c>
        <v>368.19416153093226</v>
      </c>
      <c>
        <v>0</v>
      </c>
      <c>
        <v>55.537176630613715</v>
      </c>
      <c>
        <v>0</v>
      </c>
      <c>
        <v>0</v>
      </c>
      <c>
        <v>525.5787255484646</v>
      </c>
    </row>
    <row>
      <c>
        <v>2617534</v>
      </c>
      <c>
        <v>1</v>
      </c>
      <c>
        <is>
          <t>İZMİR</t>
        </is>
      </c>
      <c>
        <v>MENDERES</v>
      </c>
      <c>
        <is>
          <t>OG Fideri</t>
        </is>
      </c>
      <c>
        <v>DM-3/TR-34 35-22-M00073_TR-52 M04_80832609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22.07.2023 09:46:19</t>
        </is>
      </c>
      <c>
        <is>
          <t>22.07.2023 10:28:21</t>
        </is>
      </c>
      <c>
        <v>0.700555555</v>
      </c>
      <c>
        <v>0</v>
      </c>
      <c>
        <v>684</v>
      </c>
      <c>
        <v>0</v>
      </c>
      <c>
        <v>14</v>
      </c>
      <c>
        <v>1</v>
      </c>
      <c>
        <v>91</v>
      </c>
      <c>
        <v>1</v>
      </c>
      <c>
        <v>0</v>
      </c>
      <c>
        <v>0</v>
      </c>
      <c>
        <v>117.27867043704381</v>
      </c>
      <c>
        <v>0</v>
      </c>
      <c>
        <v>7.312168625783481</v>
      </c>
      <c>
        <v>17.68831679833502</v>
      </c>
      <c>
        <v>94.5787593702187</v>
      </c>
      <c>
        <v>17.698350600134468</v>
      </c>
      <c>
        <v>0</v>
      </c>
      <c>
        <v>254.55626583151547</v>
      </c>
    </row>
    <row>
      <c>
        <v>2618075</v>
      </c>
      <c>
        <v>1</v>
      </c>
      <c>
        <is>
          <t>MANİSA</t>
        </is>
      </c>
      <c>
        <v>ALAŞEHİR</v>
      </c>
      <c>
        <is>
          <t>OG Fideri</t>
        </is>
      </c>
      <c>
        <v>YEŞİLYURT DM 45-73-M00476_HatBaşıAyırıcı_53136447 M02_53136447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22.07.2023 17:42:48</t>
        </is>
      </c>
      <c>
        <is>
          <t>22.07.2023 19:16:22</t>
        </is>
      </c>
      <c>
        <v>1.559444444</v>
      </c>
      <c>
        <v>0</v>
      </c>
      <c>
        <v>5</v>
      </c>
      <c>
        <v>2</v>
      </c>
      <c>
        <v>10</v>
      </c>
      <c>
        <v>2</v>
      </c>
      <c>
        <v>5</v>
      </c>
      <c>
        <v>0</v>
      </c>
      <c>
        <v>0</v>
      </c>
      <c>
        <v>0</v>
      </c>
      <c>
        <v>30.73157205845768</v>
      </c>
      <c>
        <v>27.66592672734496</v>
      </c>
      <c>
        <v>54.27112472932354</v>
      </c>
      <c>
        <v>2.542915158938286</v>
      </c>
      <c>
        <v>21.4682556841061</v>
      </c>
      <c>
        <v>0</v>
      </c>
      <c>
        <v>0</v>
      </c>
      <c>
        <v>136.67979435817057</v>
      </c>
    </row>
    <row>
      <c>
        <v>2618261</v>
      </c>
      <c>
        <v>1</v>
      </c>
      <c>
        <is>
          <t>MANİSA</t>
        </is>
      </c>
      <c>
        <v>SARUHANLI</v>
      </c>
      <c>
        <is>
          <t>Dağıtım Transformatörü</t>
        </is>
      </c>
      <c>
        <v>SARUHANLI TR-18 45-80-M00018_45-80-M00018_2348853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22.07.2023 19:52:16</t>
        </is>
      </c>
      <c>
        <is>
          <t>23.07.2023 02:28:34</t>
        </is>
      </c>
      <c>
        <v>6.605</v>
      </c>
      <c>
        <v>0</v>
      </c>
      <c>
        <v>196</v>
      </c>
      <c>
        <v>0</v>
      </c>
      <c>
        <v>7</v>
      </c>
      <c>
        <v>0</v>
      </c>
      <c>
        <v>13</v>
      </c>
      <c>
        <v>0</v>
      </c>
      <c>
        <v>0</v>
      </c>
      <c>
        <v>0</v>
      </c>
      <c>
        <v>269.0862271276126</v>
      </c>
      <c>
        <v>0</v>
      </c>
      <c>
        <v>155.7002802496438</v>
      </c>
      <c>
        <v>0</v>
      </c>
      <c>
        <v>39.22298169500482</v>
      </c>
      <c>
        <v>0</v>
      </c>
      <c>
        <v>0</v>
      </c>
      <c>
        <v>464.0094890722612</v>
      </c>
    </row>
    <row>
      <c>
        <v>2618012</v>
      </c>
      <c>
        <v>1</v>
      </c>
      <c>
        <is>
          <t>MANİSA</t>
        </is>
      </c>
      <c>
        <v>SARUHANLI</v>
      </c>
      <c>
        <is>
          <t>Dağıtım Transformatörü</t>
        </is>
      </c>
      <c>
        <v>SARUHANLI TR-16 45-80-M00016_45-80-M00016_2355925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22.07.2023 17:09:14</t>
        </is>
      </c>
      <c>
        <is>
          <t>22.07.2023 17:22:18</t>
        </is>
      </c>
      <c>
        <v>0.217777777</v>
      </c>
      <c>
        <v>0</v>
      </c>
      <c>
        <v>409</v>
      </c>
      <c>
        <v>0</v>
      </c>
      <c>
        <v>2</v>
      </c>
      <c>
        <v>0</v>
      </c>
      <c>
        <v>17</v>
      </c>
      <c>
        <v>0</v>
      </c>
      <c>
        <v>0</v>
      </c>
      <c>
        <v>0</v>
      </c>
      <c>
        <v>28.554107911134004</v>
      </c>
      <c>
        <v>0</v>
      </c>
      <c>
        <v>3.8188726600781555</v>
      </c>
      <c>
        <v>0</v>
      </c>
      <c>
        <v>2.5996009911822564</v>
      </c>
      <c>
        <v>0</v>
      </c>
      <c>
        <v>0</v>
      </c>
      <c>
        <v>34.97258156239442</v>
      </c>
    </row>
    <row>
      <c>
        <v>2618073</v>
      </c>
      <c>
        <v>2</v>
      </c>
      <c>
        <is>
          <t>İZMİR</t>
        </is>
      </c>
      <c>
        <v>BERGAMA</v>
      </c>
      <c>
        <is>
          <t>OG Fideri</t>
        </is>
      </c>
      <c>
        <v>TR-117 35-16-L00117_TR-118 L04_72036838</v>
      </c>
      <c>
        <v>OG Trafo Arızası</v>
      </c>
      <c>
        <v>Dağıtım-OG</v>
      </c>
      <c>
        <v>Uzun</v>
      </c>
      <c>
        <v>Şebeke işletmecisi</v>
      </c>
      <c>
        <v>Bildirimsiz</v>
      </c>
      <c>
        <is>
          <t>22.07.2023 21:04:27</t>
        </is>
      </c>
      <c>
        <is>
          <t>22.07.2023 22:33:50</t>
        </is>
      </c>
      <c>
        <v>1.489722222</v>
      </c>
      <c>
        <v>0</v>
      </c>
      <c>
        <v>1722</v>
      </c>
      <c>
        <v>0</v>
      </c>
      <c>
        <v>0</v>
      </c>
      <c>
        <v>0</v>
      </c>
      <c>
        <v>94</v>
      </c>
      <c>
        <v>0</v>
      </c>
      <c>
        <v>0</v>
      </c>
      <c>
        <v>0</v>
      </c>
      <c>
        <v>528.0880468139966</v>
      </c>
      <c>
        <v>0</v>
      </c>
      <c>
        <v>0</v>
      </c>
      <c>
        <v>0</v>
      </c>
      <c>
        <v>131.57694435302284</v>
      </c>
      <c>
        <v>0</v>
      </c>
      <c>
        <v>0</v>
      </c>
      <c>
        <v>659.6649911670195</v>
      </c>
    </row>
    <row>
      <c>
        <v>2617906</v>
      </c>
      <c>
        <v>1</v>
      </c>
      <c>
        <is>
          <t>İZMİR</t>
        </is>
      </c>
      <c>
        <v>GÜZELBAHÇE</v>
      </c>
      <c>
        <is>
          <t>Kullanıcı Bağlantı Hattı</t>
        </is>
      </c>
      <c>
        <v>K-4575 35-10-K04575_915035419_915035419</v>
      </c>
      <c>
        <v>Üçüncü Şahısların Vermiş Olduğu Hasarlar</v>
      </c>
      <c>
        <v>Dağıtım-AG</v>
      </c>
      <c>
        <v>Uzun</v>
      </c>
      <c>
        <v>Dışsal</v>
      </c>
      <c>
        <v>Bildirimsiz</v>
      </c>
      <c>
        <is>
          <t>22.07.2023 15:30:07</t>
        </is>
      </c>
      <c>
        <is>
          <t>22.07.2023 19:47:33</t>
        </is>
      </c>
      <c>
        <v>4.290555555</v>
      </c>
      <c>
        <v>0</v>
      </c>
      <c>
        <v>3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11.487365091688314</v>
      </c>
      <c>
        <v>0</v>
      </c>
      <c>
        <v>0</v>
      </c>
      <c>
        <v>0</v>
      </c>
      <c>
        <v>0</v>
      </c>
      <c>
        <v>0</v>
      </c>
      <c>
        <v>0</v>
      </c>
      <c>
        <v>11.487365091688314</v>
      </c>
    </row>
    <row>
      <c>
        <v>2617428</v>
      </c>
      <c>
        <v>1</v>
      </c>
      <c>
        <is>
          <t>İZMİR</t>
        </is>
      </c>
      <c>
        <v>GÜZELBAHÇE</v>
      </c>
      <c>
        <is>
          <t>Dağıtım Transformatörü</t>
        </is>
      </c>
      <c>
        <v>M-3129(YATIRIM REZERVE) 35-10-M03129_35-10-M03129_96740505</v>
      </c>
      <c>
        <v>Yangın</v>
      </c>
      <c>
        <v>Dağıtım-AG</v>
      </c>
      <c>
        <v>Uzun</v>
      </c>
      <c>
        <v>Güvenlik</v>
      </c>
      <c>
        <v>Bildirimsiz</v>
      </c>
      <c>
        <is>
          <t>22.07.2023 07:18:06</t>
        </is>
      </c>
      <c>
        <is>
          <t>22.07.2023 17:07:16</t>
        </is>
      </c>
      <c>
        <v>9.819444444</v>
      </c>
      <c>
        <v>0</v>
      </c>
      <c>
        <v>7</v>
      </c>
      <c>
        <v>0</v>
      </c>
      <c>
        <v>12</v>
      </c>
      <c>
        <v>0</v>
      </c>
      <c>
        <v>7</v>
      </c>
      <c>
        <v>0</v>
      </c>
      <c>
        <v>0</v>
      </c>
      <c>
        <v>0</v>
      </c>
      <c>
        <v>191.4887419361071</v>
      </c>
      <c>
        <v>0</v>
      </c>
      <c>
        <v>52.60948865433936</v>
      </c>
      <c>
        <v>0</v>
      </c>
      <c>
        <v>126.3031217631382</v>
      </c>
      <c>
        <v>0</v>
      </c>
      <c>
        <v>0</v>
      </c>
      <c>
        <v>370.4013523535847</v>
      </c>
    </row>
    <row>
      <c>
        <v>2618158</v>
      </c>
      <c>
        <v>1</v>
      </c>
      <c>
        <is>
          <t>İZMİR</t>
        </is>
      </c>
      <c>
        <v>ÇEŞME</v>
      </c>
      <c>
        <is>
          <t>DM</t>
        </is>
      </c>
      <c>
        <v>ÇİFTLİK İM 35-18-A00003_TURSİTE L14_2054626</v>
      </c>
      <c>
        <v>OG İletken Kopması</v>
      </c>
      <c>
        <v>Dağıtım-OG</v>
      </c>
      <c>
        <v>Uzun</v>
      </c>
      <c>
        <v>Şebeke işletmecisi</v>
      </c>
      <c>
        <v>Bildirimsiz</v>
      </c>
      <c>
        <is>
          <t>22.07.2023 18:58:20</t>
        </is>
      </c>
      <c>
        <is>
          <t>22.07.2023 21:15:46</t>
        </is>
      </c>
      <c>
        <v>2.290555555</v>
      </c>
      <c>
        <v>2</v>
      </c>
      <c>
        <v>105</v>
      </c>
      <c>
        <v>3</v>
      </c>
      <c>
        <v>0</v>
      </c>
      <c>
        <v>7</v>
      </c>
      <c>
        <v>0</v>
      </c>
      <c>
        <v>0</v>
      </c>
      <c>
        <v>0</v>
      </c>
      <c>
        <v>12.510456301824384</v>
      </c>
      <c>
        <v>63.15267631972183</v>
      </c>
      <c>
        <v>1.6993534043681304</v>
      </c>
      <c>
        <v>0</v>
      </c>
      <c>
        <v>392.9659168844651</v>
      </c>
      <c>
        <v>0</v>
      </c>
      <c>
        <v>0</v>
      </c>
      <c>
        <v>0</v>
      </c>
      <c>
        <v>470.32840291037945</v>
      </c>
    </row>
    <row>
      <c>
        <v>2618115</v>
      </c>
      <c>
        <v>1</v>
      </c>
      <c>
        <is>
          <t>MANİSA</t>
        </is>
      </c>
      <c>
        <v>GÖRDES</v>
      </c>
      <c>
        <is>
          <t>KÖK</t>
        </is>
      </c>
      <c>
        <v>SALUR KÖK 45-75-M00062_GÜNEŞLİ M02_72037126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22.07.2023 18:28:53</t>
        </is>
      </c>
      <c>
        <is>
          <t>22.07.2023 18:44:22</t>
        </is>
      </c>
      <c>
        <v>0.258055555</v>
      </c>
      <c>
        <v>2</v>
      </c>
      <c>
        <v>848</v>
      </c>
      <c>
        <v>0</v>
      </c>
      <c>
        <v>12</v>
      </c>
      <c>
        <v>2</v>
      </c>
      <c>
        <v>72</v>
      </c>
      <c>
        <v>0</v>
      </c>
      <c>
        <v>0</v>
      </c>
      <c>
        <v>0.14319575239777776</v>
      </c>
      <c>
        <v>22.120737726568848</v>
      </c>
      <c>
        <v>0</v>
      </c>
      <c>
        <v>1.8349241469786797</v>
      </c>
      <c>
        <v>0.5886938116880766</v>
      </c>
      <c>
        <v>4.257949205981307</v>
      </c>
      <c>
        <v>0</v>
      </c>
      <c>
        <v>0</v>
      </c>
      <c>
        <v>28.945500643614686</v>
      </c>
    </row>
    <row>
      <c>
        <v>2617820</v>
      </c>
      <c>
        <v>1</v>
      </c>
      <c>
        <is>
          <t>İZMİR</t>
        </is>
      </c>
      <c>
        <v>MENEMEN</v>
      </c>
      <c>
        <is>
          <t>Kullanıcı Bağlantı Hattı</t>
        </is>
      </c>
      <c>
        <v>ASARLIK TR-13 35-28-M00180_95002416482_95002416482</v>
      </c>
      <c>
        <v>AG Branşman Yeraltı Kablo Arızası</v>
      </c>
      <c>
        <v>Dağıtım-AG</v>
      </c>
      <c>
        <v>Uzun</v>
      </c>
      <c>
        <v>Şebeke işletmecisi</v>
      </c>
      <c>
        <v>Bildirimsiz</v>
      </c>
      <c>
        <is>
          <t>22.07.2023 14:12:18</t>
        </is>
      </c>
      <c>
        <is>
          <t>22.07.2023 16:04:22</t>
        </is>
      </c>
      <c>
        <v>1.867777777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0.44457915903</v>
      </c>
      <c>
        <v>0</v>
      </c>
      <c>
        <v>0</v>
      </c>
      <c>
        <v>0</v>
      </c>
      <c>
        <v>0</v>
      </c>
      <c>
        <v>0</v>
      </c>
      <c>
        <v>0</v>
      </c>
      <c>
        <v>0.44457915903</v>
      </c>
    </row>
    <row>
      <c>
        <v>2617966</v>
      </c>
      <c>
        <v>1</v>
      </c>
      <c>
        <is>
          <t>İZMİR</t>
        </is>
      </c>
      <c>
        <v>ÖDEMİŞ</v>
      </c>
      <c>
        <is>
          <t>AG Fideri</t>
        </is>
      </c>
      <c>
        <v>BİRGİ TR-24 35-15-L00795_C_56361846_56361846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22.07.2023 16:28:37</t>
        </is>
      </c>
      <c>
        <is>
          <t>22.07.2023 18:48:05</t>
        </is>
      </c>
      <c>
        <v>2.324444444</v>
      </c>
      <c>
        <v>0</v>
      </c>
      <c>
        <v>6</v>
      </c>
      <c>
        <v>0</v>
      </c>
      <c>
        <v>5</v>
      </c>
      <c>
        <v>0</v>
      </c>
      <c>
        <v>2</v>
      </c>
      <c>
        <v>0</v>
      </c>
      <c>
        <v>0</v>
      </c>
      <c>
        <v>0</v>
      </c>
      <c>
        <v>3.3015496031186933</v>
      </c>
      <c>
        <v>0</v>
      </c>
      <c>
        <v>38.38820612785978</v>
      </c>
      <c>
        <v>0</v>
      </c>
      <c>
        <v>1.5946175378297822</v>
      </c>
      <c>
        <v>0</v>
      </c>
      <c>
        <v>0</v>
      </c>
      <c>
        <v>43.28437326880826</v>
      </c>
    </row>
    <row>
      <c>
        <v>2617720</v>
      </c>
      <c>
        <v>1</v>
      </c>
      <c>
        <is>
          <t>İZMİR</t>
        </is>
      </c>
      <c>
        <v>MENDERES</v>
      </c>
      <c>
        <is>
          <t>Dağıtım Transformatörü</t>
        </is>
      </c>
      <c>
        <v>MUSTAFA EKİZ SULAMA GRUBU TR 35-22-M00282_35-22-M00282_2354325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22.07.2023 12:44:54</t>
        </is>
      </c>
      <c>
        <is>
          <t>22.07.2023 13:07:40</t>
        </is>
      </c>
      <c>
        <v>0.379444444</v>
      </c>
      <c>
        <v>0</v>
      </c>
      <c>
        <v>0</v>
      </c>
      <c>
        <v>0</v>
      </c>
      <c>
        <v>11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44.92538677419065</v>
      </c>
      <c>
        <v>0</v>
      </c>
      <c>
        <v>0</v>
      </c>
      <c>
        <v>0</v>
      </c>
      <c>
        <v>0</v>
      </c>
      <c>
        <v>44.92538677419065</v>
      </c>
    </row>
    <row>
      <c>
        <v>2618337</v>
      </c>
      <c>
        <v>2</v>
      </c>
      <c>
        <is>
          <t>İZMİR</t>
        </is>
      </c>
      <c>
        <v>FOÇA</v>
      </c>
      <c>
        <is>
          <t>Dağıtım Transformatörü</t>
        </is>
      </c>
      <c>
        <v>FOÇA TR-46 35-23-L00046_35-23-L00046_72144797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22.07.2023 22:06:20</t>
        </is>
      </c>
      <c>
        <is>
          <t>22.07.2023 23:00:43</t>
        </is>
      </c>
      <c>
        <v>0.906388888</v>
      </c>
      <c>
        <v>0</v>
      </c>
      <c>
        <v>327</v>
      </c>
      <c>
        <v>0</v>
      </c>
      <c>
        <v>0</v>
      </c>
      <c>
        <v>0</v>
      </c>
      <c>
        <v>360</v>
      </c>
      <c>
        <v>0</v>
      </c>
      <c>
        <v>0</v>
      </c>
      <c>
        <v>0</v>
      </c>
      <c>
        <v>61.62618606503523</v>
      </c>
      <c>
        <v>0</v>
      </c>
      <c>
        <v>0</v>
      </c>
      <c>
        <v>0</v>
      </c>
      <c>
        <v>385.70320400920497</v>
      </c>
      <c>
        <v>0</v>
      </c>
      <c>
        <v>0</v>
      </c>
      <c>
        <v>447.3293900742402</v>
      </c>
    </row>
    <row>
      <c>
        <v>2617923</v>
      </c>
      <c>
        <v>1</v>
      </c>
      <c>
        <is>
          <t>İZMİR</t>
        </is>
      </c>
      <c>
        <v>ÇEŞME</v>
      </c>
      <c>
        <is>
          <t>Dağıtım Transformatörü</t>
        </is>
      </c>
      <c>
        <v>L-266 35-18-L00266_35-18-L00266_2358284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22.07.2023 15:46:26</t>
        </is>
      </c>
      <c>
        <is>
          <t>22.07.2023 20:05:13</t>
        </is>
      </c>
      <c>
        <v>4.313055555</v>
      </c>
      <c>
        <v>0</v>
      </c>
      <c>
        <v>151</v>
      </c>
      <c>
        <v>0</v>
      </c>
      <c>
        <v>0</v>
      </c>
      <c>
        <v>0</v>
      </c>
      <c>
        <v>8</v>
      </c>
      <c>
        <v>0</v>
      </c>
      <c>
        <v>0</v>
      </c>
      <c>
        <v>0</v>
      </c>
      <c>
        <v>587.8467708090706</v>
      </c>
      <c>
        <v>0</v>
      </c>
      <c>
        <v>0</v>
      </c>
      <c>
        <v>0</v>
      </c>
      <c>
        <v>37.587632178628496</v>
      </c>
      <c>
        <v>0</v>
      </c>
      <c>
        <v>0</v>
      </c>
      <c>
        <v>625.4344029876991</v>
      </c>
    </row>
    <row>
      <c>
        <v>2617425</v>
      </c>
      <c>
        <v>1</v>
      </c>
      <c>
        <is>
          <t>İZMİR</t>
        </is>
      </c>
      <c>
        <v>BERGAMA</v>
      </c>
      <c>
        <is>
          <t>DM</t>
        </is>
      </c>
      <c>
        <v>BÖLCEK DM 35-16-M00153_MEZARLIKALTI M06_82962746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22.07.2023 07:34:34</t>
        </is>
      </c>
      <c>
        <is>
          <t>22.07.2023 09:23:02</t>
        </is>
      </c>
      <c>
        <v>1.807777777</v>
      </c>
      <c>
        <v>0</v>
      </c>
      <c>
        <v>1</v>
      </c>
      <c>
        <v>5</v>
      </c>
      <c>
        <v>64</v>
      </c>
      <c>
        <v>1</v>
      </c>
      <c>
        <v>4</v>
      </c>
      <c>
        <v>0</v>
      </c>
      <c>
        <v>0</v>
      </c>
      <c>
        <v>0</v>
      </c>
      <c>
        <v>0.7796241357127741</v>
      </c>
      <c>
        <v>34.67899364004925</v>
      </c>
      <c>
        <v>343.69056727046706</v>
      </c>
      <c>
        <v>21.909387854876957</v>
      </c>
      <c>
        <v>14.65151527397514</v>
      </c>
      <c>
        <v>0</v>
      </c>
      <c>
        <v>0</v>
      </c>
      <c>
        <v>415.7100881750812</v>
      </c>
    </row>
    <row>
      <c>
        <v>2617637</v>
      </c>
      <c>
        <v>1</v>
      </c>
      <c>
        <is>
          <t>İZMİR</t>
        </is>
      </c>
      <c>
        <v>TORBALI</v>
      </c>
      <c>
        <is>
          <t>Dağıtım Transformatörü</t>
        </is>
      </c>
      <c>
        <v>TR-115 35-26-M00115_35-26-M00115_65974284</v>
      </c>
      <c>
        <v>Şebeke Bakım Çalışması</v>
      </c>
      <c>
        <v>Dağıtım-AG</v>
      </c>
      <c>
        <v>Uzun</v>
      </c>
      <c>
        <v>Şebeke işletmecisi</v>
      </c>
      <c>
        <v>Bildirimli</v>
      </c>
      <c>
        <is>
          <t>22.07.2023 11:24:48</t>
        </is>
      </c>
      <c>
        <is>
          <t>22.07.2023 14:34:13</t>
        </is>
      </c>
      <c>
        <v>3.156944444</v>
      </c>
      <c>
        <v>0</v>
      </c>
      <c>
        <v>0</v>
      </c>
      <c>
        <v>0</v>
      </c>
      <c>
        <v>0</v>
      </c>
      <c>
        <v>0</v>
      </c>
      <c>
        <v>154</v>
      </c>
      <c>
        <v>0</v>
      </c>
      <c>
        <v>6</v>
      </c>
      <c>
        <v>0</v>
      </c>
      <c>
        <v>0</v>
      </c>
      <c>
        <v>0</v>
      </c>
      <c>
        <v>0</v>
      </c>
      <c>
        <v>0</v>
      </c>
      <c>
        <v>559.2090701949608</v>
      </c>
      <c>
        <v>0</v>
      </c>
      <c>
        <v>54.32707813620173</v>
      </c>
      <c>
        <v>613.5361483311625</v>
      </c>
    </row>
    <row>
      <c>
        <v>2618298</v>
      </c>
      <c>
        <v>1</v>
      </c>
      <c>
        <is>
          <t>İZMİR</t>
        </is>
      </c>
      <c>
        <v>ÇEŞME</v>
      </c>
      <c>
        <is>
          <t>Saha Dağıtım Kutusu (SDK)</t>
        </is>
      </c>
      <c>
        <v>L-376 PAZARYERİ 35-18-L00376_A a1_5955301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22.07.2023 20:14:35</t>
        </is>
      </c>
      <c>
        <is>
          <t>22.07.2023 23:17:10</t>
        </is>
      </c>
      <c>
        <v>3.043055555</v>
      </c>
      <c>
        <v>0</v>
      </c>
      <c>
        <v>12</v>
      </c>
      <c>
        <v>0</v>
      </c>
      <c>
        <v>0</v>
      </c>
      <c>
        <v>0</v>
      </c>
      <c>
        <v>53</v>
      </c>
      <c>
        <v>0</v>
      </c>
      <c>
        <v>0</v>
      </c>
      <c>
        <v>0</v>
      </c>
      <c>
        <v>41.97868660883248</v>
      </c>
      <c>
        <v>0</v>
      </c>
      <c>
        <v>0</v>
      </c>
      <c>
        <v>0</v>
      </c>
      <c>
        <v>679.4998520167171</v>
      </c>
      <c>
        <v>0</v>
      </c>
      <c>
        <v>0</v>
      </c>
      <c>
        <v>721.4785386255496</v>
      </c>
    </row>
    <row>
      <c>
        <v>2617929</v>
      </c>
      <c>
        <v>1</v>
      </c>
      <c>
        <is>
          <t>İZMİR</t>
        </is>
      </c>
      <c>
        <v>BAYINDIR</v>
      </c>
      <c>
        <is>
          <t>Saha Dağıtım Kutusu (SDK)</t>
        </is>
      </c>
      <c>
        <v>TR-1-2/2 35-20-L00008_C C01_83865999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22.07.2023 15:54:55</t>
        </is>
      </c>
      <c>
        <is>
          <t>22.07.2023 21:28:03</t>
        </is>
      </c>
      <c>
        <v>5.552222222</v>
      </c>
      <c>
        <v>0</v>
      </c>
      <c>
        <v>16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10.888098353401036</v>
      </c>
      <c>
        <v>0</v>
      </c>
      <c>
        <v>0</v>
      </c>
      <c>
        <v>0</v>
      </c>
      <c>
        <v>36.645310848783716</v>
      </c>
      <c>
        <v>0</v>
      </c>
      <c>
        <v>0</v>
      </c>
      <c>
        <v>47.53340920218475</v>
      </c>
    </row>
    <row>
      <c>
        <v>2617408</v>
      </c>
      <c>
        <v>1</v>
      </c>
      <c>
        <is>
          <t>İZMİR</t>
        </is>
      </c>
      <c>
        <v>KİRAZ</v>
      </c>
      <c>
        <is>
          <t>KÖK</t>
        </is>
      </c>
      <c>
        <v>SULUDERE KÖK 35-31-L00057_AYDOĞDU L04_2113666</v>
      </c>
      <c>
        <v>OG Fider Açması</v>
      </c>
      <c>
        <v>Dağıtım-OG</v>
      </c>
      <c>
        <v>Kısa</v>
      </c>
      <c>
        <v>Şebeke işletmecisi</v>
      </c>
      <c>
        <v>Bildirimsiz</v>
      </c>
      <c>
        <is>
          <t>22.07.2023 07:11:29</t>
        </is>
      </c>
      <c>
        <is>
          <t>22.07.2023 07:11:39</t>
        </is>
      </c>
      <c>
        <v>0.002777777</v>
      </c>
      <c>
        <v>0</v>
      </c>
      <c>
        <v>528</v>
      </c>
      <c>
        <v>2</v>
      </c>
      <c>
        <v>216</v>
      </c>
      <c>
        <v>3</v>
      </c>
      <c>
        <v>116</v>
      </c>
      <c>
        <v>0</v>
      </c>
      <c>
        <v>0</v>
      </c>
      <c>
        <v>0</v>
      </c>
      <c>
        <v>0.24824041883422004</v>
      </c>
      <c>
        <v>0.06284500574517779</v>
      </c>
      <c>
        <v>1.7301162357815296</v>
      </c>
      <c>
        <v>0.011287799951701111</v>
      </c>
      <c>
        <v>0.36700037778432765</v>
      </c>
      <c>
        <v>0</v>
      </c>
      <c>
        <v>0</v>
      </c>
      <c>
        <v>2.4194898380969563</v>
      </c>
    </row>
    <row>
      <c>
        <v>2617551</v>
      </c>
      <c>
        <v>1</v>
      </c>
      <c>
        <is>
          <t>İZMİR</t>
        </is>
      </c>
      <c>
        <v>BAYRAKLI</v>
      </c>
      <c>
        <is>
          <t>OG Fideri</t>
        </is>
      </c>
      <c>
        <v>K-4729 35-04-K04729_ K04_85697945</v>
      </c>
      <c>
        <v>Plansız Kesinti / Müdahale</v>
      </c>
      <c>
        <v>Dağıtım-OG</v>
      </c>
      <c>
        <v>Uzun</v>
      </c>
      <c>
        <v>Şebeke işletmecisi</v>
      </c>
      <c>
        <v>Bildirimsiz</v>
      </c>
      <c>
        <is>
          <t>22.07.2023 10:01:44</t>
        </is>
      </c>
      <c>
        <is>
          <t>22.07.2023 11:07:11</t>
        </is>
      </c>
      <c>
        <v>1.090833333</v>
      </c>
      <c>
        <v>0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55.9731204518661</v>
      </c>
      <c>
        <v>0</v>
      </c>
      <c>
        <v>0</v>
      </c>
      <c>
        <v>0</v>
      </c>
      <c>
        <v>55.9731204518661</v>
      </c>
    </row>
    <row>
      <c>
        <v>2617800</v>
      </c>
      <c>
        <v>1</v>
      </c>
      <c>
        <is>
          <t>MANİSA</t>
        </is>
      </c>
      <c>
        <v>GÖRDES</v>
      </c>
      <c>
        <is>
          <t>AG Fideri</t>
        </is>
      </c>
      <c>
        <v>OĞULDURUK HASYURT TR-1 45-75-M00180_A_56392341_56392341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22.07.2023 13:44:01</t>
        </is>
      </c>
      <c>
        <is>
          <t>22.07.2023 19:31:54</t>
        </is>
      </c>
      <c>
        <v>5.798055555</v>
      </c>
      <c>
        <v>0</v>
      </c>
      <c>
        <v>7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9.481066471191056</v>
      </c>
      <c>
        <v>0</v>
      </c>
      <c>
        <v>0</v>
      </c>
      <c>
        <v>0</v>
      </c>
      <c>
        <v>0</v>
      </c>
      <c>
        <v>0</v>
      </c>
      <c>
        <v>0</v>
      </c>
      <c>
        <v>9.481066471191056</v>
      </c>
    </row>
    <row>
      <c>
        <v>2617986</v>
      </c>
      <c>
        <v>1</v>
      </c>
      <c>
        <is>
          <t>İZMİR</t>
        </is>
      </c>
      <c>
        <v>DİKİLİ</v>
      </c>
      <c>
        <is>
          <t>Dağıtım Transformatörü</t>
        </is>
      </c>
      <c>
        <v>ANADOLU YURDUM SİTESİ TR 35-30-M00322_35-30-M00322_2361338</v>
      </c>
      <c>
        <v>AG Yük Ayırıcı Arızası</v>
      </c>
      <c>
        <v>Dağıtım-AG</v>
      </c>
      <c>
        <v>Uzun</v>
      </c>
      <c>
        <v>Şebeke işletmecisi</v>
      </c>
      <c>
        <v>Bildirimsiz</v>
      </c>
      <c>
        <is>
          <t>22.07.2023 16:40:47</t>
        </is>
      </c>
      <c>
        <is>
          <t>22.07.2023 18:41:51</t>
        </is>
      </c>
      <c>
        <v>2.017777777</v>
      </c>
      <c>
        <v>0</v>
      </c>
      <c>
        <v>125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42.942113061353844</v>
      </c>
      <c>
        <v>0</v>
      </c>
      <c>
        <v>0</v>
      </c>
      <c>
        <v>0</v>
      </c>
      <c>
        <v>16.522100197608356</v>
      </c>
      <c>
        <v>0</v>
      </c>
      <c>
        <v>0</v>
      </c>
      <c>
        <v>59.464213258962204</v>
      </c>
    </row>
    <row>
      <c>
        <v>2617508</v>
      </c>
      <c>
        <v>1</v>
      </c>
      <c>
        <is>
          <t>İZMİR</t>
        </is>
      </c>
      <c>
        <v>TORBALI</v>
      </c>
      <c>
        <is>
          <t>AG Fideri</t>
        </is>
      </c>
      <c>
        <v>TR-34 35-26-M00034__56360776_56360776</v>
      </c>
      <c>
        <v>Şebeke Yenileme ve Kapasite Artışı Çalışması</v>
      </c>
      <c>
        <v>Dağıtım-AG</v>
      </c>
      <c>
        <v>Uzun</v>
      </c>
      <c>
        <v>Şebeke işletmecisi</v>
      </c>
      <c>
        <v>Bildirimli</v>
      </c>
      <c>
        <is>
          <t>22.07.2023 09:17:41</t>
        </is>
      </c>
      <c>
        <is>
          <t>22.07.2023 16:53:11</t>
        </is>
      </c>
      <c>
        <v>7.591666666</v>
      </c>
      <c>
        <v>0</v>
      </c>
      <c>
        <v>250</v>
      </c>
      <c>
        <v>0</v>
      </c>
      <c>
        <v>0</v>
      </c>
      <c>
        <v>0</v>
      </c>
      <c>
        <v>41</v>
      </c>
      <c>
        <v>0</v>
      </c>
      <c>
        <v>0</v>
      </c>
      <c>
        <v>0</v>
      </c>
      <c>
        <v>552.7564328562405</v>
      </c>
      <c>
        <v>0</v>
      </c>
      <c>
        <v>0</v>
      </c>
      <c>
        <v>0</v>
      </c>
      <c>
        <v>487.66005042432505</v>
      </c>
      <c>
        <v>0</v>
      </c>
      <c>
        <v>0</v>
      </c>
      <c>
        <v>1040.4164832805654</v>
      </c>
    </row>
    <row>
      <c>
        <v>2618195</v>
      </c>
      <c>
        <v>1</v>
      </c>
      <c>
        <is>
          <t>MANİSA</t>
        </is>
      </c>
      <c>
        <v>SELENDİ</v>
      </c>
      <c>
        <is>
          <t>KÖK</t>
        </is>
      </c>
      <c>
        <v>OKLUİSA KÖK 45-81-M00046_CINAN GRUP M04_71994401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22.07.2023 19:17:52</t>
        </is>
      </c>
      <c>
        <is>
          <t>22.07.2023 19:43:07</t>
        </is>
      </c>
      <c>
        <v>0.420833333</v>
      </c>
      <c>
        <v>3</v>
      </c>
      <c>
        <v>291</v>
      </c>
      <c>
        <v>4</v>
      </c>
      <c>
        <v>37</v>
      </c>
      <c>
        <v>3</v>
      </c>
      <c>
        <v>14</v>
      </c>
      <c>
        <v>0</v>
      </c>
      <c>
        <v>0</v>
      </c>
      <c>
        <v>0.36995331662500003</v>
      </c>
      <c>
        <v>20.74596317097162</v>
      </c>
      <c>
        <v>3.4953601778660253</v>
      </c>
      <c>
        <v>16.695461624275183</v>
      </c>
      <c>
        <v>7.559662969705953</v>
      </c>
      <c>
        <v>4.443116593024111</v>
      </c>
      <c>
        <v>0</v>
      </c>
      <c>
        <v>0</v>
      </c>
      <c>
        <v>53.30951785246789</v>
      </c>
    </row>
    <row>
      <c>
        <v>2617554</v>
      </c>
      <c>
        <v>1</v>
      </c>
      <c>
        <is>
          <t>MANİSA</t>
        </is>
      </c>
      <c>
        <v>SOMA</v>
      </c>
      <c>
        <is>
          <t>DM</t>
        </is>
      </c>
      <c>
        <v>SOMA A SANTRALİ İM/DM 45-82-A00001_SAVAŞTEPE 15.8 L14_2091658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22.07.2023 10:04:53</t>
        </is>
      </c>
      <c>
        <is>
          <t>22.07.2023 10:27:12</t>
        </is>
      </c>
      <c>
        <v>0.371944444</v>
      </c>
      <c>
        <v>16</v>
      </c>
      <c>
        <v>865</v>
      </c>
      <c>
        <v>73</v>
      </c>
      <c>
        <v>41</v>
      </c>
      <c>
        <v>16</v>
      </c>
      <c>
        <v>50</v>
      </c>
      <c>
        <v>0</v>
      </c>
      <c>
        <v>1</v>
      </c>
      <c>
        <v>1.9314045946619154</v>
      </c>
      <c>
        <v>38.95325543623548</v>
      </c>
      <c>
        <v>31.57824879038076</v>
      </c>
      <c>
        <v>11.440111362060547</v>
      </c>
      <c>
        <v>19.186670797634505</v>
      </c>
      <c>
        <v>11.198074751426287</v>
      </c>
      <c>
        <v>0</v>
      </c>
      <c>
        <v>2.1498078672931005</v>
      </c>
      <c>
        <v>116.4375735996926</v>
      </c>
    </row>
    <row>
      <c>
        <v>2618218</v>
      </c>
      <c>
        <v>1</v>
      </c>
      <c>
        <is>
          <t>İZMİR</t>
        </is>
      </c>
      <c>
        <v>BAYINDIR</v>
      </c>
      <c>
        <is>
          <t>Dağıtım Transformatörü</t>
        </is>
      </c>
      <c>
        <v>YEŞİLOVA ÇAYIR TR-2 35-20-L00127_35-20-L00127_2364204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22.07.2023 19:24:03</t>
        </is>
      </c>
      <c>
        <is>
          <t>22.07.2023 22:08:29</t>
        </is>
      </c>
      <c>
        <v>2.740555555</v>
      </c>
      <c>
        <v>0</v>
      </c>
      <c>
        <v>71</v>
      </c>
      <c>
        <v>0</v>
      </c>
      <c>
        <v>26</v>
      </c>
      <c>
        <v>0</v>
      </c>
      <c>
        <v>20</v>
      </c>
      <c>
        <v>0</v>
      </c>
      <c>
        <v>0</v>
      </c>
      <c>
        <v>0</v>
      </c>
      <c>
        <v>42.64023412454159</v>
      </c>
      <c>
        <v>0</v>
      </c>
      <c>
        <v>196.86365872214242</v>
      </c>
      <c>
        <v>0</v>
      </c>
      <c>
        <v>57.56351445109757</v>
      </c>
      <c>
        <v>0</v>
      </c>
      <c>
        <v>0</v>
      </c>
      <c>
        <v>297.0674072977816</v>
      </c>
    </row>
    <row>
      <c>
        <v>2617909</v>
      </c>
      <c>
        <v>1</v>
      </c>
      <c>
        <is>
          <t>MANİSA</t>
        </is>
      </c>
      <c>
        <v>TURGUTLU</v>
      </c>
      <c>
        <is>
          <t>AG Fideri</t>
        </is>
      </c>
      <c>
        <v>TR-2/82 BARIŞ MANÇO KÖK 45-83-L00082__72373182_72373182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22.07.2023 15:22:55</t>
        </is>
      </c>
      <c>
        <is>
          <t>22.07.2023 19:48:46</t>
        </is>
      </c>
      <c>
        <v>4.430833333</v>
      </c>
      <c>
        <v>0</v>
      </c>
      <c>
        <v>49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44.28524353130163</v>
      </c>
      <c>
        <v>0</v>
      </c>
      <c>
        <v>0</v>
      </c>
      <c>
        <v>0</v>
      </c>
      <c>
        <v>16.53204255746626</v>
      </c>
      <c>
        <v>0</v>
      </c>
      <c>
        <v>0</v>
      </c>
      <c>
        <v>60.81728608876789</v>
      </c>
    </row>
    <row>
      <c>
        <v>2618364</v>
      </c>
      <c>
        <v>1</v>
      </c>
      <c>
        <is>
          <t>MANİSA</t>
        </is>
      </c>
      <c>
        <v>ŞEHZADELER</v>
      </c>
      <c>
        <is>
          <t>AG Fideri</t>
        </is>
      </c>
      <c>
        <v>ÇAVUŞOĞLU TR-1 45-71-M01820_A_56403777_56403777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22.07.2023 20:59:21</t>
        </is>
      </c>
      <c>
        <is>
          <t>22.07.2023 23:26:12</t>
        </is>
      </c>
      <c>
        <v>2.4475</v>
      </c>
      <c>
        <v>0</v>
      </c>
      <c>
        <v>12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10.829222832092984</v>
      </c>
      <c>
        <v>0</v>
      </c>
      <c>
        <v>0</v>
      </c>
      <c>
        <v>0</v>
      </c>
      <c>
        <v>0</v>
      </c>
      <c>
        <v>0</v>
      </c>
      <c>
        <v>0</v>
      </c>
      <c>
        <v>10.829222832092984</v>
      </c>
    </row>
    <row>
      <c>
        <v>2618341</v>
      </c>
      <c>
        <v>1</v>
      </c>
      <c>
        <is>
          <t>İZMİR</t>
        </is>
      </c>
      <c>
        <v>BAYINDIR</v>
      </c>
      <c>
        <is>
          <t>Dağıtım Transformatörü</t>
        </is>
      </c>
      <c>
        <v>SÖĞÜTÖREN TR-1 35-20-L00347_35-20-L00347_2360688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22.07.2023 16:13:00</t>
        </is>
      </c>
      <c>
        <is>
          <t>22.07.2023 22:11:04</t>
        </is>
      </c>
      <c>
        <v>5.967777777</v>
      </c>
      <c>
        <v>0</v>
      </c>
      <c>
        <v>73</v>
      </c>
      <c>
        <v>0</v>
      </c>
      <c>
        <v>23</v>
      </c>
      <c>
        <v>0</v>
      </c>
      <c>
        <v>16</v>
      </c>
      <c>
        <v>0</v>
      </c>
      <c>
        <v>0</v>
      </c>
      <c>
        <v>0</v>
      </c>
      <c>
        <v>106.90912871272232</v>
      </c>
      <c>
        <v>0</v>
      </c>
      <c>
        <v>104.4975514553022</v>
      </c>
      <c>
        <v>0</v>
      </c>
      <c>
        <v>65.64536395658062</v>
      </c>
      <c>
        <v>0</v>
      </c>
      <c>
        <v>0</v>
      </c>
      <c>
        <v>277.0520441246052</v>
      </c>
    </row>
    <row>
      <c>
        <v>2617434</v>
      </c>
      <c>
        <v>2</v>
      </c>
      <c>
        <is>
          <t>İZMİR</t>
        </is>
      </c>
      <c>
        <v>ÖDEMİŞ</v>
      </c>
      <c>
        <is>
          <t>Dağıtım Transformatörü</t>
        </is>
      </c>
      <c>
        <v>KEMER KÖYÜ TR-1 35-15-L00274_35-15-L00274_2358851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22.07.2023 12:08:09</t>
        </is>
      </c>
      <c>
        <is>
          <t>22.07.2023 12:18:29</t>
        </is>
      </c>
      <c>
        <v>0.172222222</v>
      </c>
      <c>
        <v>0</v>
      </c>
      <c>
        <v>95</v>
      </c>
      <c>
        <v>0</v>
      </c>
      <c>
        <v>19</v>
      </c>
      <c>
        <v>0</v>
      </c>
      <c>
        <v>15</v>
      </c>
      <c>
        <v>0</v>
      </c>
      <c>
        <v>0</v>
      </c>
      <c>
        <v>0</v>
      </c>
      <c>
        <v>1.3087207214028582</v>
      </c>
      <c>
        <v>0</v>
      </c>
      <c>
        <v>3.54114488297259</v>
      </c>
      <c>
        <v>0</v>
      </c>
      <c>
        <v>0.7367745191604167</v>
      </c>
      <c>
        <v>0</v>
      </c>
      <c>
        <v>0</v>
      </c>
      <c>
        <v>5.586640123535864</v>
      </c>
    </row>
    <row>
      <c>
        <v>2617654</v>
      </c>
      <c>
        <v>1</v>
      </c>
      <c>
        <is>
          <t>İZMİR</t>
        </is>
      </c>
      <c>
        <v>ALİAĞA</v>
      </c>
      <c>
        <is>
          <t>AG Fideri</t>
        </is>
      </c>
      <c>
        <v>M-732 35-17-M00732_B_83737118_83737118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22.07.2023 11:47:09</t>
        </is>
      </c>
      <c>
        <is>
          <t>22.07.2023 12:30:16</t>
        </is>
      </c>
      <c>
        <v>0.718611111</v>
      </c>
      <c>
        <v>0</v>
      </c>
      <c>
        <v>30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3.5800158298936635</v>
      </c>
      <c>
        <v>0</v>
      </c>
      <c>
        <v>0</v>
      </c>
      <c>
        <v>0</v>
      </c>
      <c>
        <v>0</v>
      </c>
      <c>
        <v>0</v>
      </c>
      <c>
        <v>0</v>
      </c>
      <c>
        <v>3.5800158298936635</v>
      </c>
    </row>
    <row>
      <c>
        <v>2618049</v>
      </c>
      <c>
        <v>1</v>
      </c>
      <c>
        <is>
          <t>MANİSA</t>
        </is>
      </c>
      <c>
        <v>SARIGÖL</v>
      </c>
      <c>
        <is>
          <t>Dağıtım Transformatörü</t>
        </is>
      </c>
      <c>
        <v>ŞEYHDAVUTLAR TR-4 KEMİKLİ 45-79-M00121_45-79-M00121_2367426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22.07.2023 17:33:28</t>
        </is>
      </c>
      <c>
        <is>
          <t>22.07.2023 18:37:22</t>
        </is>
      </c>
      <c>
        <v>1.065</v>
      </c>
      <c>
        <v>0</v>
      </c>
      <c>
        <v>38</v>
      </c>
      <c>
        <v>0</v>
      </c>
      <c>
        <v>9</v>
      </c>
      <c>
        <v>0</v>
      </c>
      <c>
        <v>0</v>
      </c>
      <c>
        <v>0</v>
      </c>
      <c>
        <v>0</v>
      </c>
      <c>
        <v>0</v>
      </c>
      <c>
        <v>6.45719999624253</v>
      </c>
      <c>
        <v>0</v>
      </c>
      <c>
        <v>16.3785835718664</v>
      </c>
      <c>
        <v>0</v>
      </c>
      <c>
        <v>0</v>
      </c>
      <c>
        <v>0</v>
      </c>
      <c>
        <v>0</v>
      </c>
      <c>
        <v>22.83578356810893</v>
      </c>
    </row>
    <row>
      <c>
        <v>2617514</v>
      </c>
      <c>
        <v>1</v>
      </c>
      <c>
        <is>
          <t>İZMİR</t>
        </is>
      </c>
      <c>
        <v>ÇEŞME</v>
      </c>
      <c>
        <is>
          <t>OG Fideri</t>
        </is>
      </c>
      <c>
        <v>L-133 35-18-L00133_L-134 AYARASANDA L04_2322521</v>
      </c>
      <c>
        <v>Şebeke Bakım Çalışması</v>
      </c>
      <c>
        <v>Dağıtım-OG</v>
      </c>
      <c>
        <v>Uzun</v>
      </c>
      <c>
        <v>Şebeke işletmecisi</v>
      </c>
      <c>
        <v>Bildirimli</v>
      </c>
      <c>
        <is>
          <t>22.07.2023 09:23:21</t>
        </is>
      </c>
      <c>
        <is>
          <t>22.07.2023 11:12:09</t>
        </is>
      </c>
      <c>
        <v>1.813333333</v>
      </c>
      <c>
        <v>1</v>
      </c>
      <c>
        <v>35</v>
      </c>
      <c>
        <v>1</v>
      </c>
      <c>
        <v>10</v>
      </c>
      <c>
        <v>6</v>
      </c>
      <c>
        <v>9</v>
      </c>
      <c>
        <v>0</v>
      </c>
      <c>
        <v>0</v>
      </c>
      <c>
        <v>0.4320843791466667</v>
      </c>
      <c>
        <v>41.86068662764135</v>
      </c>
      <c>
        <v>3.561902971873531</v>
      </c>
      <c>
        <v>11.735086864493224</v>
      </c>
      <c>
        <v>32.53206824418445</v>
      </c>
      <c>
        <v>103.81860098265823</v>
      </c>
      <c>
        <v>0</v>
      </c>
      <c>
        <v>0</v>
      </c>
      <c>
        <v>193.94043006999743</v>
      </c>
    </row>
    <row>
      <c>
        <v>2617431</v>
      </c>
      <c>
        <v>1</v>
      </c>
      <c>
        <is>
          <t>İZMİR</t>
        </is>
      </c>
      <c>
        <v>KİRAZ</v>
      </c>
      <c>
        <is>
          <t>Dağıtım Transformatörü</t>
        </is>
      </c>
      <c>
        <v>UMURCALI TR-6 35-31-L00527_35-31-L00527_76511364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22.07.2023 07:30:41</t>
        </is>
      </c>
      <c>
        <is>
          <t>22.07.2023 09:24:36</t>
        </is>
      </c>
      <c>
        <v>1.898611111</v>
      </c>
      <c>
        <v>0</v>
      </c>
      <c>
        <v>13</v>
      </c>
      <c>
        <v>0</v>
      </c>
      <c>
        <v>6</v>
      </c>
      <c>
        <v>0</v>
      </c>
      <c>
        <v>5</v>
      </c>
      <c>
        <v>0</v>
      </c>
      <c>
        <v>0</v>
      </c>
      <c>
        <v>0</v>
      </c>
      <c>
        <v>3.5903527013401266</v>
      </c>
      <c>
        <v>0</v>
      </c>
      <c>
        <v>24.501804843417084</v>
      </c>
      <c>
        <v>0</v>
      </c>
      <c>
        <v>11.896538388683984</v>
      </c>
      <c>
        <v>0</v>
      </c>
      <c>
        <v>0</v>
      </c>
      <c>
        <v>39.98869593344119</v>
      </c>
    </row>
    <row>
      <c>
        <v>2618072</v>
      </c>
      <c>
        <v>1</v>
      </c>
      <c>
        <is>
          <t>MANİSA</t>
        </is>
      </c>
      <c>
        <v>TURGUTLU</v>
      </c>
      <c>
        <is>
          <t>Dağıtım Transformatörü</t>
        </is>
      </c>
      <c>
        <v>AVŞAR TR-3 45-83-L00351_45-83-L00351_2357127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22.07.2023 17:47:49</t>
        </is>
      </c>
      <c>
        <is>
          <t>22.07.2023 19:14:46</t>
        </is>
      </c>
      <c>
        <v>1.449166666</v>
      </c>
      <c>
        <v>0</v>
      </c>
      <c>
        <v>382</v>
      </c>
      <c>
        <v>0</v>
      </c>
      <c>
        <v>1</v>
      </c>
      <c>
        <v>0</v>
      </c>
      <c>
        <v>30</v>
      </c>
      <c>
        <v>0</v>
      </c>
      <c>
        <v>0</v>
      </c>
      <c>
        <v>0</v>
      </c>
      <c>
        <v>102.62337034787022</v>
      </c>
      <c>
        <v>0</v>
      </c>
      <c>
        <v>1.2396958201161532</v>
      </c>
      <c>
        <v>0</v>
      </c>
      <c>
        <v>18.551083232013927</v>
      </c>
      <c>
        <v>0</v>
      </c>
      <c>
        <v>0</v>
      </c>
      <c>
        <v>122.4141494000003</v>
      </c>
    </row>
    <row>
      <c>
        <v>2617468</v>
      </c>
      <c>
        <v>1</v>
      </c>
      <c>
        <is>
          <t>İZMİR</t>
        </is>
      </c>
      <c>
        <v>ÖDEMİŞ</v>
      </c>
      <c>
        <is>
          <t>AG Fideri</t>
        </is>
      </c>
      <c>
        <v>GÖLCÜK TR-13 35-15-L00325_48779277_56369290_56369290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22.07.2023 08:36:04</t>
        </is>
      </c>
      <c>
        <is>
          <t>22.07.2023 14:34:13</t>
        </is>
      </c>
      <c>
        <v>5.969166666</v>
      </c>
      <c>
        <v>0</v>
      </c>
      <c>
        <v>9</v>
      </c>
      <c>
        <v>0</v>
      </c>
      <c>
        <v>13</v>
      </c>
      <c>
        <v>0</v>
      </c>
      <c>
        <v>3</v>
      </c>
      <c>
        <v>0</v>
      </c>
      <c>
        <v>0</v>
      </c>
      <c>
        <v>0</v>
      </c>
      <c>
        <v>9.98111544308047</v>
      </c>
      <c>
        <v>0</v>
      </c>
      <c>
        <v>46.149588498733</v>
      </c>
      <c>
        <v>0</v>
      </c>
      <c>
        <v>6.804474726898211</v>
      </c>
      <c>
        <v>0</v>
      </c>
      <c>
        <v>0</v>
      </c>
      <c>
        <v>62.935178668711686</v>
      </c>
    </row>
    <row>
      <c>
        <v>2617823</v>
      </c>
      <c>
        <v>1</v>
      </c>
      <c>
        <is>
          <t>İZMİR</t>
        </is>
      </c>
      <c>
        <v>BERGAMA</v>
      </c>
      <c>
        <is>
          <t>Dağıtım Transformatörü</t>
        </is>
      </c>
      <c>
        <v>BOZKÖY TARIMSAL SULAMA TR-3 35-16-M00223_35-16-M00223_2361321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22.07.2023 14:15:16</t>
        </is>
      </c>
      <c>
        <is>
          <t>22.07.2023 21:07:16</t>
        </is>
      </c>
      <c>
        <v>6.866666666</v>
      </c>
      <c>
        <v>0</v>
      </c>
      <c>
        <v>0</v>
      </c>
      <c>
        <v>0</v>
      </c>
      <c>
        <v>13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296.5212776071308</v>
      </c>
      <c>
        <v>0</v>
      </c>
      <c>
        <v>31.691644488117625</v>
      </c>
      <c>
        <v>0</v>
      </c>
      <c>
        <v>0</v>
      </c>
      <c>
        <v>328.2129220952484</v>
      </c>
    </row>
    <row>
      <c>
        <v>2618118</v>
      </c>
      <c>
        <v>1</v>
      </c>
      <c>
        <is>
          <t>İZMİR</t>
        </is>
      </c>
      <c>
        <v>BUCA</v>
      </c>
      <c>
        <is>
          <t>AG Fideri</t>
        </is>
      </c>
      <c>
        <v>M-1154 35-03-M01154_C_56366264_56366264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22.07.2023 17:53:02</t>
        </is>
      </c>
      <c>
        <is>
          <t>22.07.2023 20:49:47</t>
        </is>
      </c>
      <c>
        <v>2.945833333</v>
      </c>
      <c>
        <v>0</v>
      </c>
      <c>
        <v>133</v>
      </c>
      <c>
        <v>0</v>
      </c>
      <c>
        <v>0</v>
      </c>
      <c>
        <v>0</v>
      </c>
      <c>
        <v>8</v>
      </c>
      <c>
        <v>0</v>
      </c>
      <c>
        <v>0</v>
      </c>
      <c>
        <v>0</v>
      </c>
      <c>
        <v>93.9157614201534</v>
      </c>
      <c>
        <v>0</v>
      </c>
      <c>
        <v>0</v>
      </c>
      <c>
        <v>0</v>
      </c>
      <c>
        <v>11.980055803534846</v>
      </c>
      <c>
        <v>0</v>
      </c>
      <c>
        <v>0</v>
      </c>
      <c>
        <v>105.89581722368825</v>
      </c>
    </row>
    <row>
      <c>
        <v>2618009</v>
      </c>
      <c>
        <v>1</v>
      </c>
      <c>
        <is>
          <t>MANİSA</t>
        </is>
      </c>
      <c>
        <v>TURGUTLU</v>
      </c>
      <c>
        <is>
          <t>AG Fideri</t>
        </is>
      </c>
      <c>
        <v>TR-2/76 45-83-M00774_C_56396349_56396349</v>
      </c>
      <c>
        <v>AG Yeraltı Kablo Arızası</v>
      </c>
      <c>
        <v>Dağıtım-AG</v>
      </c>
      <c>
        <v>Uzun</v>
      </c>
      <c>
        <v>Şebeke işletmecisi</v>
      </c>
      <c>
        <v>Bildirimsiz</v>
      </c>
      <c>
        <is>
          <t>22.07.2023 07:28:15</t>
        </is>
      </c>
      <c>
        <is>
          <t>22.07.2023 18:06:45</t>
        </is>
      </c>
      <c>
        <v>10.641666666</v>
      </c>
      <c>
        <v>0</v>
      </c>
      <c>
        <v>93</v>
      </c>
      <c>
        <v>0</v>
      </c>
      <c>
        <v>0</v>
      </c>
      <c>
        <v>0</v>
      </c>
      <c>
        <v>11</v>
      </c>
      <c>
        <v>0</v>
      </c>
      <c>
        <v>0</v>
      </c>
      <c>
        <v>0</v>
      </c>
      <c>
        <v>166.2420460180547</v>
      </c>
      <c>
        <v>0</v>
      </c>
      <c>
        <v>0</v>
      </c>
      <c>
        <v>0</v>
      </c>
      <c>
        <v>113.92733453416146</v>
      </c>
      <c>
        <v>0</v>
      </c>
      <c>
        <v>0</v>
      </c>
      <c>
        <v>280.1693805522162</v>
      </c>
    </row>
    <row>
      <c>
        <v>2617617</v>
      </c>
      <c>
        <v>1</v>
      </c>
      <c>
        <is>
          <t>İZMİR</t>
        </is>
      </c>
      <c>
        <v>TORBALI</v>
      </c>
      <c>
        <is>
          <t>TM Fideri</t>
        </is>
      </c>
      <c>
        <v>ARSLANLAR TM 35-26-A00004_SANAYİ-2 M11_2305578</v>
      </c>
      <c>
        <v>Manevra</v>
      </c>
      <c>
        <v>Dağıtım-OG</v>
      </c>
      <c>
        <v>Uzun</v>
      </c>
      <c>
        <v>Şebeke işletmecisi</v>
      </c>
      <c>
        <v>Bildirimli</v>
      </c>
      <c>
        <is>
          <t>22.07.2023 11:09:07</t>
        </is>
      </c>
      <c>
        <is>
          <t>22.07.2023 11:23:51</t>
        </is>
      </c>
      <c>
        <v>0.245555555</v>
      </c>
      <c>
        <v>1</v>
      </c>
      <c>
        <v>2593</v>
      </c>
      <c>
        <v>32</v>
      </c>
      <c>
        <v>23</v>
      </c>
      <c>
        <v>46</v>
      </c>
      <c>
        <v>1215</v>
      </c>
      <c>
        <v>15</v>
      </c>
      <c>
        <v>14</v>
      </c>
      <c>
        <v>0.093260232532389</v>
      </c>
      <c>
        <v>148.779925916864</v>
      </c>
      <c>
        <v>94.44179961312507</v>
      </c>
      <c>
        <v>21.833262072111392</v>
      </c>
      <c>
        <v>406.3874871895254</v>
      </c>
      <c>
        <v>274.286132921581</v>
      </c>
      <c>
        <v>203.34732938670217</v>
      </c>
      <c>
        <v>76.22896860532525</v>
      </c>
      <c>
        <v>1225.3981659377666</v>
      </c>
    </row>
    <row>
      <c>
        <v>2617322</v>
      </c>
      <c>
        <v>1</v>
      </c>
      <c>
        <is>
          <t>MANİSA</t>
        </is>
      </c>
      <c>
        <v>AHMETLİ</v>
      </c>
      <c>
        <is>
          <t>OG Fideri</t>
        </is>
      </c>
      <c>
        <v>CAMBAZLI KÖK 45-84-M00005_HatBaşıAyırıcı_53137072 M03_53137072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22.07.2023 01:49:15</t>
        </is>
      </c>
      <c>
        <is>
          <t>22.07.2023 02:54:09</t>
        </is>
      </c>
      <c>
        <v>1.081666666</v>
      </c>
      <c>
        <v>0</v>
      </c>
      <c>
        <v>0</v>
      </c>
      <c>
        <v>3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42.491782851801645</v>
      </c>
      <c>
        <v>0</v>
      </c>
      <c>
        <v>0</v>
      </c>
      <c>
        <v>0</v>
      </c>
      <c>
        <v>0</v>
      </c>
      <c>
        <v>0</v>
      </c>
      <c>
        <v>42.491782851801645</v>
      </c>
    </row>
    <row>
      <c>
        <v>2617571</v>
      </c>
      <c>
        <v>1</v>
      </c>
      <c>
        <is>
          <t>İZMİR</t>
        </is>
      </c>
      <c>
        <v>BORNOVA</v>
      </c>
      <c>
        <is>
          <t>Dağıtım Transformatörü</t>
        </is>
      </c>
      <c>
        <v>M-2374 35-02-M02374_35-02-M02374_65778855</v>
      </c>
      <c>
        <v>Şebeke Yenileme ve Kapasite Artışı Çalışması</v>
      </c>
      <c>
        <v>Dağıtım-AG</v>
      </c>
      <c>
        <v>Uzun</v>
      </c>
      <c>
        <v>Şebeke işletmecisi</v>
      </c>
      <c>
        <v>Bildirimli</v>
      </c>
      <c>
        <is>
          <t>22.07.2023 10:18:00</t>
        </is>
      </c>
      <c>
        <is>
          <t>22.07.2023 12:20:17</t>
        </is>
      </c>
      <c>
        <v>2.038055555</v>
      </c>
      <c>
        <v>0</v>
      </c>
      <c>
        <v>37</v>
      </c>
      <c>
        <v>0</v>
      </c>
      <c>
        <v>0</v>
      </c>
      <c>
        <v>0</v>
      </c>
      <c>
        <v>115</v>
      </c>
      <c>
        <v>0</v>
      </c>
      <c>
        <v>0</v>
      </c>
      <c>
        <v>0</v>
      </c>
      <c>
        <v>11.93019998304745</v>
      </c>
      <c>
        <v>0</v>
      </c>
      <c>
        <v>0</v>
      </c>
      <c>
        <v>0</v>
      </c>
      <c>
        <v>222.78319412763685</v>
      </c>
      <c>
        <v>0</v>
      </c>
      <c>
        <v>0</v>
      </c>
      <c>
        <v>234.7133941106843</v>
      </c>
    </row>
    <row>
      <c>
        <v>2617969</v>
      </c>
      <c>
        <v>1</v>
      </c>
      <c>
        <is>
          <t>İZMİR</t>
        </is>
      </c>
      <c>
        <v>ÖDEMİŞ</v>
      </c>
      <c>
        <is>
          <t>AG Fideri</t>
        </is>
      </c>
      <c>
        <v>TR-63 GERENLİKUYU MEVKİİ 35-15-L00063_A_56370678_56370678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22.07.2023 16:29:09</t>
        </is>
      </c>
      <c>
        <is>
          <t>22.07.2023 17:45:49</t>
        </is>
      </c>
      <c>
        <v>1.277777777</v>
      </c>
      <c>
        <v>0</v>
      </c>
      <c>
        <v>5</v>
      </c>
      <c>
        <v>0</v>
      </c>
      <c>
        <v>11</v>
      </c>
      <c>
        <v>0</v>
      </c>
      <c>
        <v>5</v>
      </c>
      <c>
        <v>0</v>
      </c>
      <c>
        <v>0</v>
      </c>
      <c>
        <v>0</v>
      </c>
      <c>
        <v>3.3031917434632416</v>
      </c>
      <c>
        <v>0</v>
      </c>
      <c>
        <v>49.13242284871748</v>
      </c>
      <c>
        <v>0</v>
      </c>
      <c>
        <v>20.114169898320963</v>
      </c>
      <c>
        <v>0</v>
      </c>
      <c>
        <v>0</v>
      </c>
      <c>
        <v>72.5497844905017</v>
      </c>
    </row>
    <row>
      <c>
        <v>2617946</v>
      </c>
      <c>
        <v>1</v>
      </c>
      <c>
        <is>
          <t>MANİSA</t>
        </is>
      </c>
      <c>
        <v>KÖPRÜBAŞI</v>
      </c>
      <c>
        <is>
          <t>KÖK</t>
        </is>
      </c>
      <c>
        <v>UĞURLU KÖK 45-86-M00045_GÜNDOĞDU UĞURLU M02_72226020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22.07.2023 16:16:04</t>
        </is>
      </c>
      <c>
        <is>
          <t>22.07.2023 16:31:14</t>
        </is>
      </c>
      <c>
        <v>0.252777777</v>
      </c>
      <c>
        <v>7</v>
      </c>
      <c>
        <v>305</v>
      </c>
      <c>
        <v>36</v>
      </c>
      <c>
        <v>133</v>
      </c>
      <c>
        <v>6</v>
      </c>
      <c>
        <v>20</v>
      </c>
      <c>
        <v>1</v>
      </c>
      <c>
        <v>0</v>
      </c>
      <c>
        <v>0.4083346613294939</v>
      </c>
      <c>
        <v>10.84468654047744</v>
      </c>
      <c>
        <v>129.53295360101689</v>
      </c>
      <c>
        <v>40.817553229219584</v>
      </c>
      <c>
        <v>21.551835746783865</v>
      </c>
      <c>
        <v>4.743394894928083</v>
      </c>
      <c>
        <v>23.458668291391668</v>
      </c>
      <c>
        <v>0</v>
      </c>
      <c>
        <v>231.35742696514703</v>
      </c>
    </row>
    <row>
      <c>
        <v>2617926</v>
      </c>
      <c>
        <v>1</v>
      </c>
      <c>
        <is>
          <t>MANİSA</t>
        </is>
      </c>
      <c>
        <v>TURGUTLU</v>
      </c>
      <c>
        <is>
          <t>AG Fideri</t>
        </is>
      </c>
      <c>
        <v>TR-2/27 45-83-L00027_B_56388617_56388617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22.07.2023 15:54:37</t>
        </is>
      </c>
      <c>
        <is>
          <t>22.07.2023 18:48:23</t>
        </is>
      </c>
      <c>
        <v>2.896111111</v>
      </c>
      <c>
        <v>0</v>
      </c>
      <c>
        <v>33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14.106934028697896</v>
      </c>
      <c>
        <v>0</v>
      </c>
      <c>
        <v>0</v>
      </c>
      <c>
        <v>0</v>
      </c>
      <c>
        <v>1.6985183113902123</v>
      </c>
      <c>
        <v>0</v>
      </c>
      <c>
        <v>0</v>
      </c>
      <c>
        <v>15.80545234008811</v>
      </c>
    </row>
    <row>
      <c>
        <v>2617760</v>
      </c>
      <c>
        <v>1</v>
      </c>
      <c>
        <is>
          <t>MANİSA</t>
        </is>
      </c>
      <c>
        <v>SARUHANLI</v>
      </c>
      <c>
        <is>
          <t>Dağıtım Transformatörü</t>
        </is>
      </c>
      <c>
        <v>GÖKÇEKÖY TURGUTREİS TR-1 45-80-L00180_45-80-L00180_2361965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22.07.2023 13:20:03</t>
        </is>
      </c>
      <c>
        <is>
          <t>22.07.2023 15:06:23</t>
        </is>
      </c>
      <c>
        <v>1.772222222</v>
      </c>
      <c>
        <v>0</v>
      </c>
      <c>
        <v>321</v>
      </c>
      <c>
        <v>0</v>
      </c>
      <c>
        <v>5</v>
      </c>
      <c>
        <v>0</v>
      </c>
      <c>
        <v>35</v>
      </c>
      <c>
        <v>0</v>
      </c>
      <c>
        <v>0</v>
      </c>
      <c>
        <v>0</v>
      </c>
      <c>
        <v>96.48099026682047</v>
      </c>
      <c>
        <v>0</v>
      </c>
      <c>
        <v>1.6589158361607554</v>
      </c>
      <c>
        <v>0</v>
      </c>
      <c>
        <v>21.650777814845632</v>
      </c>
      <c>
        <v>0</v>
      </c>
      <c>
        <v>0</v>
      </c>
      <c>
        <v>119.79068391782687</v>
      </c>
    </row>
    <row>
      <c>
        <v>2618324</v>
      </c>
      <c>
        <v>1</v>
      </c>
      <c>
        <is>
          <t>İZMİR</t>
        </is>
      </c>
      <c>
        <v>TORBALI</v>
      </c>
      <c>
        <is>
          <t>AG Fideri</t>
        </is>
      </c>
      <c>
        <v>AHMETLİ TR-4 35-26-L00128_6186976_56358473_56358473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22.07.2023 20:35:28</t>
        </is>
      </c>
      <c>
        <is>
          <t>22.07.2023 23:56:42</t>
        </is>
      </c>
      <c>
        <v>3.353888888</v>
      </c>
      <c>
        <v>0</v>
      </c>
      <c>
        <v>77</v>
      </c>
      <c>
        <v>0</v>
      </c>
      <c>
        <v>3</v>
      </c>
      <c>
        <v>0</v>
      </c>
      <c>
        <v>4</v>
      </c>
      <c>
        <v>0</v>
      </c>
      <c>
        <v>0</v>
      </c>
      <c>
        <v>0</v>
      </c>
      <c>
        <v>70.21580235555572</v>
      </c>
      <c>
        <v>0</v>
      </c>
      <c>
        <v>11.175356253373614</v>
      </c>
      <c>
        <v>0</v>
      </c>
      <c>
        <v>3.2827839843625815</v>
      </c>
      <c>
        <v>0</v>
      </c>
      <c>
        <v>0</v>
      </c>
      <c>
        <v>84.67394259329193</v>
      </c>
    </row>
    <row>
      <c>
        <v>2617826</v>
      </c>
      <c>
        <v>1</v>
      </c>
      <c>
        <is>
          <t>İZMİR</t>
        </is>
      </c>
      <c>
        <v>ÇEŞME</v>
      </c>
      <c>
        <is>
          <t>Saha Dağıtım Kutusu (SDK)</t>
        </is>
      </c>
      <c>
        <v>L-296 35-18-L00296_7043789 f1_5957228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22.07.2023 14:19:10</t>
        </is>
      </c>
      <c>
        <is>
          <t>22.07.2023 18:06:36</t>
        </is>
      </c>
      <c>
        <v>3.790555555</v>
      </c>
      <c>
        <v>0</v>
      </c>
      <c>
        <v>32</v>
      </c>
      <c>
        <v>0</v>
      </c>
      <c>
        <v>0</v>
      </c>
      <c>
        <v>0</v>
      </c>
      <c>
        <v>7</v>
      </c>
      <c>
        <v>0</v>
      </c>
      <c>
        <v>0</v>
      </c>
      <c>
        <v>0</v>
      </c>
      <c>
        <v>48.76809016682631</v>
      </c>
      <c>
        <v>0</v>
      </c>
      <c>
        <v>0</v>
      </c>
      <c>
        <v>0</v>
      </c>
      <c>
        <v>73.6817694111384</v>
      </c>
      <c>
        <v>0</v>
      </c>
      <c>
        <v>0</v>
      </c>
      <c>
        <v>122.44985957796472</v>
      </c>
    </row>
    <row>
      <c>
        <v>2618444</v>
      </c>
      <c>
        <v>1</v>
      </c>
      <c>
        <is>
          <t>İZMİR</t>
        </is>
      </c>
      <c>
        <v>TORBALI</v>
      </c>
      <c>
        <is>
          <t>AG Fideri</t>
        </is>
      </c>
      <c>
        <v>TR-34 35-26-M00034__56360812_56360812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22.07.2023 23:14:00</t>
        </is>
      </c>
      <c>
        <is>
          <t>23.07.2023 00:16:53</t>
        </is>
      </c>
      <c>
        <v>1.048055555</v>
      </c>
      <c>
        <v>0</v>
      </c>
      <c>
        <v>38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8.705510755812375</v>
      </c>
      <c>
        <v>0</v>
      </c>
      <c>
        <v>0</v>
      </c>
      <c>
        <v>0</v>
      </c>
      <c>
        <v>1.5364844996061753</v>
      </c>
      <c>
        <v>0</v>
      </c>
      <c>
        <v>0</v>
      </c>
      <c>
        <v>10.24199525541855</v>
      </c>
    </row>
    <row>
      <c>
        <v>2617348</v>
      </c>
      <c>
        <v>1</v>
      </c>
      <c>
        <is>
          <t>İZMİR</t>
        </is>
      </c>
      <c>
        <v>KARŞIYAKA</v>
      </c>
      <c>
        <is>
          <t>OG Fideri</t>
        </is>
      </c>
      <c>
        <v>M-1184 35-04-M01184_M-1185 M02_2047316</v>
      </c>
      <c>
        <v>OG Yeraltı Kablo Arızası</v>
      </c>
      <c>
        <v>Dağıtım-OG</v>
      </c>
      <c>
        <v>Uzun</v>
      </c>
      <c>
        <v>Şebeke işletmecisi</v>
      </c>
      <c>
        <v>Bildirimsiz</v>
      </c>
      <c>
        <is>
          <t>22.07.2023 02:51:10</t>
        </is>
      </c>
      <c>
        <is>
          <t>22.07.2023 05:12:07</t>
        </is>
      </c>
      <c>
        <v>2.349166666</v>
      </c>
      <c>
        <v>0</v>
      </c>
      <c>
        <v>1374</v>
      </c>
      <c>
        <v>0</v>
      </c>
      <c>
        <v>0</v>
      </c>
      <c>
        <v>0</v>
      </c>
      <c>
        <v>183</v>
      </c>
      <c>
        <v>0</v>
      </c>
      <c>
        <v>0</v>
      </c>
      <c>
        <v>0</v>
      </c>
      <c>
        <v>735.631624843859</v>
      </c>
      <c>
        <v>0</v>
      </c>
      <c>
        <v>0</v>
      </c>
      <c>
        <v>0</v>
      </c>
      <c>
        <v>307.86402673019614</v>
      </c>
      <c>
        <v>0</v>
      </c>
      <c>
        <v>0</v>
      </c>
      <c>
        <v>1043.495651574055</v>
      </c>
    </row>
    <row>
      <c>
        <v>2617740</v>
      </c>
      <c>
        <v>1</v>
      </c>
      <c>
        <is>
          <t>İZMİR</t>
        </is>
      </c>
      <c>
        <v>BORNOVA</v>
      </c>
      <c>
        <is>
          <t>Dağıtım Transformatörü</t>
        </is>
      </c>
      <c>
        <v>K-3662 35-02-K03662_35-02-K03662_2373424</v>
      </c>
      <c>
        <v>Şebeke Yenileme ve Kapasite Artışı Çalışması</v>
      </c>
      <c>
        <v>Dağıtım-AG</v>
      </c>
      <c>
        <v>Uzun</v>
      </c>
      <c>
        <v>Şebeke işletmecisi</v>
      </c>
      <c>
        <v>Bildirimli</v>
      </c>
      <c>
        <is>
          <t>22.07.2023 13:11:01</t>
        </is>
      </c>
      <c>
        <is>
          <t>22.07.2023 14:01:14</t>
        </is>
      </c>
      <c>
        <v>0.836944444</v>
      </c>
      <c>
        <v>0</v>
      </c>
      <c>
        <v>0</v>
      </c>
      <c>
        <v>0</v>
      </c>
      <c>
        <v>0</v>
      </c>
      <c>
        <v>0</v>
      </c>
      <c>
        <v>3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4.752315152561419</v>
      </c>
      <c>
        <v>0</v>
      </c>
      <c>
        <v>38.074133168553296</v>
      </c>
      <c>
        <v>42.82644832111471</v>
      </c>
    </row>
    <row>
      <c>
        <v>2618132</v>
      </c>
      <c>
        <v>1</v>
      </c>
      <c>
        <is>
          <t>İZMİR</t>
        </is>
      </c>
      <c>
        <v>ÖDEMİŞ</v>
      </c>
      <c>
        <is>
          <t>AG Fideri</t>
        </is>
      </c>
      <c>
        <v>GERÇEKLİ TR-3 35-15-L00651_A_56372996_56372996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22.07.2023 18:37:04</t>
        </is>
      </c>
      <c>
        <is>
          <t>22.07.2023 20:46:33</t>
        </is>
      </c>
      <c>
        <v>2.158055555</v>
      </c>
      <c>
        <v>0</v>
      </c>
      <c>
        <v>22</v>
      </c>
      <c>
        <v>0</v>
      </c>
      <c>
        <v>2</v>
      </c>
      <c>
        <v>0</v>
      </c>
      <c>
        <v>6</v>
      </c>
      <c>
        <v>0</v>
      </c>
      <c>
        <v>0</v>
      </c>
      <c>
        <v>0</v>
      </c>
      <c>
        <v>9.73126143746923</v>
      </c>
      <c>
        <v>0</v>
      </c>
      <c>
        <v>3.4725040679301094</v>
      </c>
      <c>
        <v>0</v>
      </c>
      <c>
        <v>8.528788804631924</v>
      </c>
      <c>
        <v>0</v>
      </c>
      <c>
        <v>0</v>
      </c>
      <c>
        <v>21.73255431003126</v>
      </c>
    </row>
    <row>
      <c>
        <v>2617883</v>
      </c>
      <c>
        <v>1</v>
      </c>
      <c>
        <is>
          <t>İZMİR</t>
        </is>
      </c>
      <c>
        <v>ÇİĞLİ</v>
      </c>
      <c>
        <is>
          <t>Kullanıcı Bağlantı Hattı</t>
        </is>
      </c>
      <c>
        <v>K-3363 35-09-K03363_949899623_949899623</v>
      </c>
      <c>
        <v>AG Box / Sdk Abone Çıkış Sigorta Atığı</v>
      </c>
      <c>
        <v>Dağıtım-AG</v>
      </c>
      <c>
        <v>Uzun</v>
      </c>
      <c>
        <v>Şebeke işletmecisi</v>
      </c>
      <c>
        <v>Bildirimsiz</v>
      </c>
      <c>
        <is>
          <t>22.07.2023 15:11:58</t>
        </is>
      </c>
      <c>
        <is>
          <t>22.07.2023 17:22:57</t>
        </is>
      </c>
      <c>
        <v>2.183055555</v>
      </c>
      <c>
        <v>0</v>
      </c>
      <c>
        <v>0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6.866573133049764</v>
      </c>
      <c>
        <v>0</v>
      </c>
      <c>
        <v>0</v>
      </c>
      <c>
        <v>6.866573133049764</v>
      </c>
    </row>
    <row>
      <c>
        <v>2617491</v>
      </c>
      <c>
        <v>1</v>
      </c>
      <c>
        <is>
          <t>MANİSA</t>
        </is>
      </c>
      <c>
        <v>DEMİRCİ</v>
      </c>
      <c>
        <is>
          <t>OG Fideri</t>
        </is>
      </c>
      <c>
        <v>KILAVUZLAR KÖK 45-74-M00198_HatBaşıAyırıcı_81235936 M03_81235936</v>
      </c>
      <c>
        <v>Şebeke Yenileme ve Kapasite Artışı Çalışması</v>
      </c>
      <c>
        <v>Dağıtım-OG</v>
      </c>
      <c>
        <v>Uzun</v>
      </c>
      <c>
        <v>Şebeke işletmecisi</v>
      </c>
      <c>
        <v>Bildirimli</v>
      </c>
      <c>
        <is>
          <t>22.07.2023 09:03:22</t>
        </is>
      </c>
      <c>
        <is>
          <t>22.07.2023 12:59:21</t>
        </is>
      </c>
      <c>
        <v>3.933055555</v>
      </c>
      <c>
        <v>0</v>
      </c>
      <c>
        <v>322</v>
      </c>
      <c>
        <v>0</v>
      </c>
      <c>
        <v>3</v>
      </c>
      <c>
        <v>2</v>
      </c>
      <c>
        <v>21</v>
      </c>
      <c>
        <v>0</v>
      </c>
      <c>
        <v>0</v>
      </c>
      <c>
        <v>0</v>
      </c>
      <c>
        <v>153.44268292551985</v>
      </c>
      <c>
        <v>0</v>
      </c>
      <c>
        <v>0.9520835013067527</v>
      </c>
      <c>
        <v>12.898377301187779</v>
      </c>
      <c>
        <v>12.326181547709599</v>
      </c>
      <c>
        <v>0</v>
      </c>
      <c>
        <v>0</v>
      </c>
      <c>
        <v>179.619325275724</v>
      </c>
    </row>
    <row>
      <c>
        <v>2618138</v>
      </c>
      <c>
        <v>1</v>
      </c>
      <c>
        <is>
          <t>MANİSA</t>
        </is>
      </c>
      <c>
        <v>SARUHANLI</v>
      </c>
      <c>
        <is>
          <t>KÖK</t>
        </is>
      </c>
      <c>
        <v>PAŞAKÖY KÖK 45-80-M00052_AYDINLAR ÇIKIŞI M06_72063773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22.07.2023 18:43:27</t>
        </is>
      </c>
      <c>
        <is>
          <t>22.07.2023 19:35:32</t>
        </is>
      </c>
      <c>
        <v>0.868055555</v>
      </c>
      <c>
        <v>6</v>
      </c>
      <c>
        <v>782</v>
      </c>
      <c>
        <v>42</v>
      </c>
      <c>
        <v>19</v>
      </c>
      <c>
        <v>11</v>
      </c>
      <c>
        <v>54</v>
      </c>
      <c>
        <v>6</v>
      </c>
      <c>
        <v>0</v>
      </c>
      <c>
        <v>24.331368652013726</v>
      </c>
      <c>
        <v>81.93052245445297</v>
      </c>
      <c>
        <v>197.62935479628766</v>
      </c>
      <c>
        <v>19.818720091785533</v>
      </c>
      <c>
        <v>21.023819264937767</v>
      </c>
      <c>
        <v>22.436723981598643</v>
      </c>
      <c>
        <v>270.00275018572154</v>
      </c>
      <c>
        <v>0</v>
      </c>
      <c>
        <v>637.1732594267978</v>
      </c>
    </row>
    <row>
      <c>
        <v>2617448</v>
      </c>
      <c>
        <v>1</v>
      </c>
      <c>
        <is>
          <t>MANİSA</t>
        </is>
      </c>
      <c>
        <v>SALİHLİ</v>
      </c>
      <c>
        <is>
          <t>OG Fideri</t>
        </is>
      </c>
      <c>
        <v>DEMİRKÖPRÜ TM 45-78-A00005_HatBaşıAyırıcı_53139856 M05_53139856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22.07.2023 07:55:12</t>
        </is>
      </c>
      <c>
        <is>
          <t>22.07.2023 11:18:54</t>
        </is>
      </c>
      <c>
        <v>3.395</v>
      </c>
      <c>
        <v>0</v>
      </c>
      <c>
        <v>152</v>
      </c>
      <c>
        <v>14</v>
      </c>
      <c>
        <v>12</v>
      </c>
      <c>
        <v>0</v>
      </c>
      <c>
        <v>5</v>
      </c>
      <c>
        <v>0</v>
      </c>
      <c>
        <v>0</v>
      </c>
      <c>
        <v>0</v>
      </c>
      <c>
        <v>55.59535289587893</v>
      </c>
      <c>
        <v>198.36332152905567</v>
      </c>
      <c>
        <v>146.11884750615883</v>
      </c>
      <c>
        <v>0</v>
      </c>
      <c>
        <v>9.548992569966964</v>
      </c>
      <c>
        <v>0</v>
      </c>
      <c>
        <v>0</v>
      </c>
      <c>
        <v>409.6265145010604</v>
      </c>
    </row>
    <row>
      <c>
        <v>2617935</v>
      </c>
      <c>
        <v>1</v>
      </c>
      <c>
        <is>
          <t>MANİSA</t>
        </is>
      </c>
      <c>
        <v>SALİHLİ</v>
      </c>
      <c>
        <is>
          <t>Saha Dağıtım Kutusu (SDK)</t>
        </is>
      </c>
      <c>
        <v>TR-51 45-78-L00051_A a3_49409559</v>
      </c>
      <c>
        <v>Üçüncü Şahısların Vermiş Olduğu Hasarlar</v>
      </c>
      <c>
        <v>Dağıtım-AG</v>
      </c>
      <c>
        <v>Uzun</v>
      </c>
      <c>
        <v>Dışsal</v>
      </c>
      <c>
        <v>Bildirimsiz</v>
      </c>
      <c>
        <is>
          <t>22.07.2023 16:03:32</t>
        </is>
      </c>
      <c>
        <is>
          <t>22.07.2023 19:24:46</t>
        </is>
      </c>
      <c>
        <v>3.353888888</v>
      </c>
      <c>
        <v>0</v>
      </c>
      <c>
        <v>126</v>
      </c>
      <c>
        <v>0</v>
      </c>
      <c>
        <v>0</v>
      </c>
      <c>
        <v>0</v>
      </c>
      <c>
        <v>8</v>
      </c>
      <c>
        <v>0</v>
      </c>
      <c>
        <v>0</v>
      </c>
      <c>
        <v>0</v>
      </c>
      <c>
        <v>84.47857136910005</v>
      </c>
      <c>
        <v>0</v>
      </c>
      <c>
        <v>0</v>
      </c>
      <c>
        <v>0</v>
      </c>
      <c>
        <v>27.968730766671197</v>
      </c>
      <c>
        <v>0</v>
      </c>
      <c>
        <v>0</v>
      </c>
      <c>
        <v>112.44730213577125</v>
      </c>
    </row>
    <row>
      <c>
        <v>2618313</v>
      </c>
      <c>
        <v>1</v>
      </c>
      <c>
        <is>
          <t>İZMİR</t>
        </is>
      </c>
      <c>
        <v>BALÇOVA</v>
      </c>
      <c>
        <is>
          <t>Kullanıcı Bağlantı Hattı</t>
        </is>
      </c>
      <c>
        <v>M-2144 35-07-M02144_95000535795_95000535795</v>
      </c>
      <c>
        <v>AG Box / Sdk Abone Çıkış Sigorta Atığı</v>
      </c>
      <c>
        <v>Dağıtım-AG</v>
      </c>
      <c>
        <v>Uzun</v>
      </c>
      <c>
        <v>Şebeke işletmecisi</v>
      </c>
      <c>
        <v>Bildirimsiz</v>
      </c>
      <c>
        <is>
          <t>22.07.2023 20:29:01</t>
        </is>
      </c>
      <c>
        <is>
          <t>23.07.2023 00:21:43</t>
        </is>
      </c>
      <c>
        <v>3.878333333</v>
      </c>
      <c>
        <v>0</v>
      </c>
      <c>
        <v>0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0.0005852175090745277</v>
      </c>
      <c>
        <v>0</v>
      </c>
      <c>
        <v>0</v>
      </c>
      <c>
        <v>0.0005852175090745277</v>
      </c>
    </row>
    <row>
      <c>
        <v>2618290</v>
      </c>
      <c>
        <v>1</v>
      </c>
      <c>
        <is>
          <t>İZMİR</t>
        </is>
      </c>
      <c>
        <v>MENEMEN</v>
      </c>
      <c>
        <is>
          <t>AG Fideri</t>
        </is>
      </c>
      <c>
        <v>ÇAVUŞKÖY TR-2 35-28-M00347_A_65498671_65498671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22.07.2023 20:11:01</t>
        </is>
      </c>
      <c>
        <is>
          <t>23.07.2023 03:51:09</t>
        </is>
      </c>
      <c>
        <v>7.668888888</v>
      </c>
      <c>
        <v>0</v>
      </c>
      <c>
        <v>22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33.974162776753246</v>
      </c>
      <c>
        <v>0</v>
      </c>
      <c>
        <v>0</v>
      </c>
      <c>
        <v>0</v>
      </c>
      <c>
        <v>10.795425026151568</v>
      </c>
      <c>
        <v>0</v>
      </c>
      <c>
        <v>0</v>
      </c>
      <c>
        <v>44.769587802904816</v>
      </c>
    </row>
    <row>
      <c>
        <v>2617434</v>
      </c>
      <c>
        <v>1</v>
      </c>
      <c>
        <is>
          <t>İZMİR</t>
        </is>
      </c>
      <c>
        <v>ÖDEMİŞ</v>
      </c>
      <c>
        <is>
          <t>AG Fideri</t>
        </is>
      </c>
      <c>
        <v>KEMER KÖYÜ TR-1 35-15-L00274_A_56371706_56371706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22.07.2023 07:43:23</t>
        </is>
      </c>
      <c>
        <is>
          <t>22.07.2023 12:08:09</t>
        </is>
      </c>
      <c>
        <v>4.412777777</v>
      </c>
      <c>
        <v>0</v>
      </c>
      <c>
        <v>2</v>
      </c>
      <c>
        <v>0</v>
      </c>
      <c>
        <v>4</v>
      </c>
      <c>
        <v>0</v>
      </c>
      <c>
        <v>2</v>
      </c>
      <c>
        <v>0</v>
      </c>
      <c>
        <v>0</v>
      </c>
      <c>
        <v>0</v>
      </c>
      <c>
        <v>0.3142425367213391</v>
      </c>
      <c>
        <v>0</v>
      </c>
      <c>
        <v>3.928615230220366</v>
      </c>
      <c>
        <v>0</v>
      </c>
      <c>
        <v>3.0859888023928628</v>
      </c>
      <c>
        <v>0</v>
      </c>
      <c>
        <v>0</v>
      </c>
      <c>
        <v>7.328846569334568</v>
      </c>
    </row>
    <row>
      <c>
        <v>2617557</v>
      </c>
      <c>
        <v>1</v>
      </c>
      <c>
        <is>
          <t>İZMİR</t>
        </is>
      </c>
      <c>
        <v>MENDERES</v>
      </c>
      <c>
        <is>
          <t>DM</t>
        </is>
      </c>
      <c>
        <v>MENDERES DM-2/TR-1 35-22-M00300_MENDERES-1 M17_2328468</v>
      </c>
      <c>
        <v>Şebeke Bakım Çalışması</v>
      </c>
      <c>
        <v>Dağıtım-OG</v>
      </c>
      <c>
        <v>Uzun</v>
      </c>
      <c>
        <v>Şebeke işletmecisi</v>
      </c>
      <c>
        <v>Bildirimli</v>
      </c>
      <c>
        <is>
          <t>22.07.2023 10:07:45</t>
        </is>
      </c>
      <c>
        <is>
          <t>22.07.2023 14:46:02</t>
        </is>
      </c>
      <c>
        <v>4.638055555</v>
      </c>
      <c>
        <v>5</v>
      </c>
      <c>
        <v>432</v>
      </c>
      <c>
        <v>4</v>
      </c>
      <c>
        <v>64</v>
      </c>
      <c>
        <v>17</v>
      </c>
      <c>
        <v>108</v>
      </c>
      <c>
        <v>4</v>
      </c>
      <c>
        <v>1</v>
      </c>
      <c>
        <v>13.574799563643774</v>
      </c>
      <c>
        <v>878.4737934318223</v>
      </c>
      <c>
        <v>16.813685837171334</v>
      </c>
      <c>
        <v>315.7194766843272</v>
      </c>
      <c>
        <v>326.0907223635091</v>
      </c>
      <c>
        <v>466.8186265654317</v>
      </c>
      <c>
        <v>1286.7730394444236</v>
      </c>
      <c>
        <v>0.8775837326614278</v>
      </c>
      <c>
        <v>3305.141727622991</v>
      </c>
    </row>
    <row>
      <c>
        <v>2617480</v>
      </c>
      <c>
        <v>1</v>
      </c>
      <c>
        <is>
          <t>MANİSA</t>
        </is>
      </c>
      <c>
        <v>ŞEHZADELER</v>
      </c>
      <c>
        <is>
          <t>KÖK</t>
        </is>
      </c>
      <c>
        <v>BEYDERE KÖK 45-71-M00128_ESKİ YENİKÖY M09_50217160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22.07.2023 08:50:31</t>
        </is>
      </c>
      <c>
        <is>
          <t>22.07.2023 09:05:18</t>
        </is>
      </c>
      <c>
        <v>0.246388888</v>
      </c>
      <c>
        <v>0</v>
      </c>
      <c>
        <v>0</v>
      </c>
      <c>
        <v>9</v>
      </c>
      <c>
        <v>25</v>
      </c>
      <c>
        <v>12</v>
      </c>
      <c>
        <v>1</v>
      </c>
      <c>
        <v>2</v>
      </c>
      <c>
        <v>0</v>
      </c>
      <c>
        <v>0</v>
      </c>
      <c>
        <v>0</v>
      </c>
      <c>
        <v>17.36861466287984</v>
      </c>
      <c>
        <v>27.50059043751542</v>
      </c>
      <c>
        <v>45.931629506097316</v>
      </c>
      <c>
        <v>1.029735552154928</v>
      </c>
      <c>
        <v>8.35156383241415</v>
      </c>
      <c>
        <v>0</v>
      </c>
      <c>
        <v>100.18213399106165</v>
      </c>
    </row>
    <row>
      <c>
        <v>2617563</v>
      </c>
      <c>
        <v>1</v>
      </c>
      <c>
        <is>
          <t>İZMİR</t>
        </is>
      </c>
      <c>
        <v>GÜZELBAHÇE</v>
      </c>
      <c>
        <is>
          <t>DM</t>
        </is>
      </c>
      <c>
        <v>GÜZELBAHÇE İM 35-10-A00001_İSTİKLAL M07_77678571</v>
      </c>
      <c>
        <v>Manevra</v>
      </c>
      <c>
        <v>Dağıtım-OG</v>
      </c>
      <c>
        <v>Uzun</v>
      </c>
      <c>
        <v>Şebeke işletmecisi</v>
      </c>
      <c>
        <v>Bildirimsiz</v>
      </c>
      <c>
        <is>
          <t>22.07.2023 10:11:31</t>
        </is>
      </c>
      <c>
        <is>
          <t>22.07.2023 10:27:00</t>
        </is>
      </c>
      <c>
        <v>0.258055555</v>
      </c>
      <c>
        <v>0</v>
      </c>
      <c>
        <v>293</v>
      </c>
      <c>
        <v>1</v>
      </c>
      <c>
        <v>57</v>
      </c>
      <c>
        <v>3</v>
      </c>
      <c>
        <v>175</v>
      </c>
      <c>
        <v>0</v>
      </c>
      <c>
        <v>0</v>
      </c>
      <c>
        <v>0</v>
      </c>
      <c>
        <v>28.228258695273986</v>
      </c>
      <c>
        <v>0.9185382444035001</v>
      </c>
      <c>
        <v>8.136040827244685</v>
      </c>
      <c>
        <v>1.1152640056126764</v>
      </c>
      <c>
        <v>38.44245566070236</v>
      </c>
      <c>
        <v>0</v>
      </c>
      <c>
        <v>0</v>
      </c>
      <c>
        <v>76.8405574332372</v>
      </c>
    </row>
    <row>
      <c>
        <v>2617726</v>
      </c>
      <c>
        <v>1</v>
      </c>
      <c>
        <is>
          <t>İZMİR</t>
        </is>
      </c>
      <c>
        <v>KARŞIYAKA</v>
      </c>
      <c>
        <is>
          <t>Kullanıcı Bağlantı Hattı</t>
        </is>
      </c>
      <c>
        <v>M-2326 35-04-M02326_95000111757_95000111757</v>
      </c>
      <c>
        <v>AG Box / Sdk Abone Çıkış Sigorta Atığı</v>
      </c>
      <c>
        <v>Dağıtım-AG</v>
      </c>
      <c>
        <v>Uzun</v>
      </c>
      <c>
        <v>Şebeke işletmecisi</v>
      </c>
      <c>
        <v>Bildirimsiz</v>
      </c>
      <c>
        <is>
          <t>22.07.2023 12:49:38</t>
        </is>
      </c>
      <c>
        <is>
          <t>22.07.2023 19:48:18</t>
        </is>
      </c>
      <c>
        <v>6.977777777</v>
      </c>
      <c>
        <v>0</v>
      </c>
      <c>
        <v>14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30.933438766473742</v>
      </c>
      <c>
        <v>0</v>
      </c>
      <c>
        <v>0</v>
      </c>
      <c>
        <v>0</v>
      </c>
      <c>
        <v>7.257592151498921</v>
      </c>
      <c>
        <v>0</v>
      </c>
      <c>
        <v>0</v>
      </c>
      <c>
        <v>38.19103091797266</v>
      </c>
    </row>
    <row>
      <c>
        <v>2618058</v>
      </c>
      <c>
        <v>1</v>
      </c>
      <c>
        <is>
          <t>İZMİR</t>
        </is>
      </c>
      <c>
        <v>MENDERES</v>
      </c>
      <c>
        <is>
          <t>Dağıtım Transformatörü</t>
        </is>
      </c>
      <c>
        <v>ŞAŞAL TR-1 35-22-M00283_35-22-M00283_2374220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22.07.2023 17:36:03</t>
        </is>
      </c>
      <c>
        <is>
          <t>22.07.2023 18:10:10</t>
        </is>
      </c>
      <c>
        <v>0.568611111</v>
      </c>
      <c>
        <v>0</v>
      </c>
      <c>
        <v>149</v>
      </c>
      <c>
        <v>0</v>
      </c>
      <c>
        <v>0</v>
      </c>
      <c>
        <v>0</v>
      </c>
      <c>
        <v>18</v>
      </c>
      <c>
        <v>0</v>
      </c>
      <c>
        <v>0</v>
      </c>
      <c>
        <v>0</v>
      </c>
      <c>
        <v>28.593994051840134</v>
      </c>
      <c>
        <v>0</v>
      </c>
      <c>
        <v>0</v>
      </c>
      <c>
        <v>0</v>
      </c>
      <c>
        <v>6.309127004581094</v>
      </c>
      <c>
        <v>0</v>
      </c>
      <c>
        <v>0</v>
      </c>
      <c>
        <v>34.90312105642123</v>
      </c>
    </row>
    <row>
      <c>
        <v>2617872</v>
      </c>
      <c>
        <v>1</v>
      </c>
      <c>
        <is>
          <t>İZMİR</t>
        </is>
      </c>
      <c>
        <v>GÜZELBAHÇE</v>
      </c>
      <c>
        <is>
          <t>DM</t>
        </is>
      </c>
      <c>
        <v>KAHRAMANDERE İM 35-10-A00002_GÖNEN M09_2096981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22.07.2023 15:03:33</t>
        </is>
      </c>
      <c>
        <is>
          <t>22.07.2023 16:09:45</t>
        </is>
      </c>
      <c>
        <v>1.103333333</v>
      </c>
      <c>
        <v>0</v>
      </c>
      <c>
        <v>977</v>
      </c>
      <c>
        <v>3</v>
      </c>
      <c>
        <v>81</v>
      </c>
      <c>
        <v>11</v>
      </c>
      <c>
        <v>155</v>
      </c>
      <c>
        <v>1</v>
      </c>
      <c>
        <v>0</v>
      </c>
      <c>
        <v>0</v>
      </c>
      <c>
        <v>651.1044976086748</v>
      </c>
      <c>
        <v>0.7142885769002318</v>
      </c>
      <c>
        <v>56.46629231360721</v>
      </c>
      <c>
        <v>187.4694524549005</v>
      </c>
      <c>
        <v>427.5112390569652</v>
      </c>
      <c>
        <v>7.11115458918847</v>
      </c>
      <c>
        <v>0</v>
      </c>
      <c>
        <v>1330.3769246002366</v>
      </c>
    </row>
    <row>
      <c>
        <v>2618413</v>
      </c>
      <c>
        <v>1</v>
      </c>
      <c>
        <is>
          <t>İZMİR</t>
        </is>
      </c>
      <c>
        <v>BORNOVA</v>
      </c>
      <c>
        <is>
          <t>KÖK</t>
        </is>
      </c>
      <c>
        <v>M-1335 KAYADİBİ KÖK 35-02-M01335_M-1157 KARAÇAM M05_2053136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22.07.2023 22:13:53</t>
        </is>
      </c>
      <c>
        <is>
          <t>22.07.2023 22:21:08</t>
        </is>
      </c>
      <c>
        <v>0.120833333</v>
      </c>
      <c>
        <v>11</v>
      </c>
      <c>
        <v>701</v>
      </c>
      <c>
        <v>13</v>
      </c>
      <c>
        <v>50</v>
      </c>
      <c>
        <v>33</v>
      </c>
      <c>
        <v>58</v>
      </c>
      <c>
        <v>1</v>
      </c>
      <c>
        <v>0</v>
      </c>
      <c>
        <v>1.3515361645269952</v>
      </c>
      <c>
        <v>20.446464446529514</v>
      </c>
      <c>
        <v>2.4483889723240173</v>
      </c>
      <c>
        <v>1.7457959418233508</v>
      </c>
      <c>
        <v>15.701676356104862</v>
      </c>
      <c>
        <v>4.4552975414406495</v>
      </c>
      <c>
        <v>1.3492033745153063</v>
      </c>
      <c>
        <v>0</v>
      </c>
      <c>
        <v>47.49836279726469</v>
      </c>
    </row>
    <row>
      <c>
        <v>2617766</v>
      </c>
      <c>
        <v>1</v>
      </c>
      <c>
        <is>
          <t>MANİSA</t>
        </is>
      </c>
      <c>
        <v>AKHİSAR</v>
      </c>
      <c>
        <is>
          <t>Saha Dağıtım Kutusu (SDK)</t>
        </is>
      </c>
      <c>
        <v>TR-2/39 45-72-L00039_C C01_65857651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22.07.2023 13:23:28</t>
        </is>
      </c>
      <c>
        <is>
          <t>22.07.2023 14:24:34</t>
        </is>
      </c>
      <c>
        <v>1.018333333</v>
      </c>
      <c>
        <v>0</v>
      </c>
      <c>
        <v>158</v>
      </c>
      <c>
        <v>0</v>
      </c>
      <c>
        <v>0</v>
      </c>
      <c>
        <v>0</v>
      </c>
      <c>
        <v>43</v>
      </c>
      <c>
        <v>0</v>
      </c>
      <c>
        <v>0</v>
      </c>
      <c>
        <v>0</v>
      </c>
      <c>
        <v>25.877740456678676</v>
      </c>
      <c>
        <v>0</v>
      </c>
      <c>
        <v>0</v>
      </c>
      <c>
        <v>0</v>
      </c>
      <c>
        <v>24.076193734990067</v>
      </c>
      <c>
        <v>0</v>
      </c>
      <c>
        <v>0</v>
      </c>
      <c>
        <v>49.95393419166874</v>
      </c>
    </row>
    <row>
      <c>
        <v>2618307</v>
      </c>
      <c>
        <v>1</v>
      </c>
      <c>
        <is>
          <t>MANİSA</t>
        </is>
      </c>
      <c>
        <v>SARUHANLI</v>
      </c>
      <c>
        <is>
          <t>KÖK</t>
        </is>
      </c>
      <c>
        <v>KOLDERE KÖK 45-80-M00051_ÇAVUŞOĞLU TST M06_73403318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22.07.2023 20:21:58</t>
        </is>
      </c>
      <c>
        <is>
          <t>22.07.2023 20:42:44</t>
        </is>
      </c>
      <c>
        <v>0.346111111</v>
      </c>
      <c>
        <v>2</v>
      </c>
      <c>
        <v>93</v>
      </c>
      <c>
        <v>62</v>
      </c>
      <c>
        <v>2</v>
      </c>
      <c>
        <v>10</v>
      </c>
      <c>
        <v>7</v>
      </c>
      <c>
        <v>0</v>
      </c>
      <c>
        <v>0</v>
      </c>
      <c>
        <v>0.20080776477999998</v>
      </c>
      <c>
        <v>13.384355111213186</v>
      </c>
      <c>
        <v>127.31697501684546</v>
      </c>
      <c>
        <v>0.0010057489102367778</v>
      </c>
      <c>
        <v>11.47923433201362</v>
      </c>
      <c>
        <v>1.9815478396406179</v>
      </c>
      <c>
        <v>0</v>
      </c>
      <c>
        <v>0</v>
      </c>
      <c>
        <v>154.36392581340314</v>
      </c>
    </row>
    <row>
      <c>
        <v>2617474</v>
      </c>
      <c>
        <v>1</v>
      </c>
      <c>
        <is>
          <t>İZMİR</t>
        </is>
      </c>
      <c>
        <v>SEFERİHİSAR</v>
      </c>
      <c>
        <is>
          <t>AG Fideri</t>
        </is>
      </c>
      <c>
        <v>L-30 TAŞDİBİ 35-14-L00030_A_91346382_91346382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22.07.2023 08:36:07</t>
        </is>
      </c>
      <c>
        <is>
          <t>22.07.2023 09:00:00</t>
        </is>
      </c>
      <c>
        <v>0.398055555</v>
      </c>
      <c>
        <v>0</v>
      </c>
      <c>
        <v>9</v>
      </c>
      <c>
        <v>0</v>
      </c>
      <c>
        <v>17</v>
      </c>
      <c>
        <v>0</v>
      </c>
      <c>
        <v>2</v>
      </c>
      <c>
        <v>0</v>
      </c>
      <c>
        <v>0</v>
      </c>
      <c>
        <v>0</v>
      </c>
      <c>
        <v>2.774692193973462</v>
      </c>
      <c>
        <v>0</v>
      </c>
      <c>
        <v>11.437115563874958</v>
      </c>
      <c>
        <v>0</v>
      </c>
      <c>
        <v>0.5134709009044843</v>
      </c>
      <c>
        <v>0</v>
      </c>
      <c>
        <v>0</v>
      </c>
      <c>
        <v>14.725278658752904</v>
      </c>
    </row>
    <row>
      <c>
        <v>2617520</v>
      </c>
      <c>
        <v>1</v>
      </c>
      <c>
        <is>
          <t>İZMİR</t>
        </is>
      </c>
      <c>
        <v>SEFERİHİSAR</v>
      </c>
      <c>
        <is>
          <t>Kullanıcı Bağlantı Hattı</t>
        </is>
      </c>
      <c>
        <v>PAYAMLI M-23 35-25-M00190_95000543524_95000543524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22.07.2023 09:24:22</t>
        </is>
      </c>
      <c>
        <is>
          <t>22.07.2023 10:22:16</t>
        </is>
      </c>
      <c>
        <v>0.965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0.3725938249399367</v>
      </c>
      <c>
        <v>0</v>
      </c>
      <c>
        <v>0</v>
      </c>
      <c>
        <v>0</v>
      </c>
      <c>
        <v>0</v>
      </c>
      <c>
        <v>0</v>
      </c>
      <c>
        <v>0</v>
      </c>
      <c>
        <v>0.3725938249399367</v>
      </c>
    </row>
    <row>
      <c>
        <v>2617668</v>
      </c>
      <c>
        <v>2</v>
      </c>
      <c>
        <is>
          <t>İZMİR</t>
        </is>
      </c>
      <c>
        <v>FOÇA</v>
      </c>
      <c>
        <is>
          <t>AG Fideri</t>
        </is>
      </c>
      <c>
        <v>YENİFOÇA TR-3 35-23-M00003_C_56406873_56406873</v>
      </c>
      <c>
        <v>Üçüncü Şahısların Vermiş Olduğu Hasarlar</v>
      </c>
      <c>
        <v>Dağıtım-AG</v>
      </c>
      <c>
        <v>Uzun</v>
      </c>
      <c>
        <v>Dışsal</v>
      </c>
      <c>
        <v>Bildirimsiz</v>
      </c>
      <c>
        <is>
          <t>22.07.2023 17:31:24</t>
        </is>
      </c>
      <c>
        <is>
          <t>22.07.2023 18:50:05</t>
        </is>
      </c>
      <c>
        <v>1.311388888</v>
      </c>
      <c>
        <v>0</v>
      </c>
      <c>
        <v>104</v>
      </c>
      <c>
        <v>0</v>
      </c>
      <c>
        <v>1</v>
      </c>
      <c>
        <v>0</v>
      </c>
      <c>
        <v>6</v>
      </c>
      <c>
        <v>0</v>
      </c>
      <c>
        <v>0</v>
      </c>
      <c>
        <v>0</v>
      </c>
      <c>
        <v>29.466565976445874</v>
      </c>
      <c>
        <v>0</v>
      </c>
      <c>
        <v>0.3627053448670581</v>
      </c>
      <c>
        <v>0</v>
      </c>
      <c>
        <v>13.156319142261498</v>
      </c>
      <c>
        <v>0</v>
      </c>
      <c>
        <v>0</v>
      </c>
      <c>
        <v>42.98559046357443</v>
      </c>
    </row>
    <row>
      <c>
        <v>2617543</v>
      </c>
      <c>
        <v>1</v>
      </c>
      <c>
        <is>
          <t>İZMİR</t>
        </is>
      </c>
      <c>
        <v>BERGAMA</v>
      </c>
      <c>
        <is>
          <t>DM</t>
        </is>
      </c>
      <c>
        <v>AYASKENT DM-1 35-16-M00009_AYASKENT DM-2 M10_82964601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22.07.2023 09:52:31</t>
        </is>
      </c>
      <c>
        <is>
          <t>22.07.2023 10:21:25</t>
        </is>
      </c>
      <c>
        <v>0.481666666</v>
      </c>
      <c>
        <v>0</v>
      </c>
      <c>
        <v>3463</v>
      </c>
      <c>
        <v>103</v>
      </c>
      <c>
        <v>683</v>
      </c>
      <c>
        <v>18</v>
      </c>
      <c>
        <v>461</v>
      </c>
      <c>
        <v>8</v>
      </c>
      <c>
        <v>1</v>
      </c>
      <c>
        <v>0</v>
      </c>
      <c>
        <v>252.6368228021275</v>
      </c>
      <c>
        <v>227.85516677286634</v>
      </c>
      <c>
        <v>732.6112235256453</v>
      </c>
      <c>
        <v>49.2246480988513</v>
      </c>
      <c>
        <v>162.67890325710354</v>
      </c>
      <c>
        <v>191.75761008083342</v>
      </c>
      <c>
        <v>0.07108580308452134</v>
      </c>
      <c>
        <v>1616.8354603405119</v>
      </c>
    </row>
    <row>
      <c>
        <v>2617998</v>
      </c>
      <c>
        <v>1</v>
      </c>
      <c>
        <is>
          <t>İZMİR</t>
        </is>
      </c>
      <c>
        <v>ÇEŞME</v>
      </c>
      <c>
        <is>
          <t>AG Fideri</t>
        </is>
      </c>
      <c>
        <v>L-326 35-18-L00326_6260337_56357774_56357774</v>
      </c>
      <c>
        <v>AG Tel Kopuğu</v>
      </c>
      <c>
        <v>Dağıtım-AG</v>
      </c>
      <c>
        <v>Uzun</v>
      </c>
      <c>
        <v>Şebeke işletmecisi</v>
      </c>
      <c>
        <v>Bildirimsiz</v>
      </c>
      <c>
        <is>
          <t>22.07.2023 16:49:53</t>
        </is>
      </c>
      <c>
        <is>
          <t>22.07.2023 19:33:28</t>
        </is>
      </c>
      <c>
        <v>2.726388888</v>
      </c>
      <c>
        <v>0</v>
      </c>
      <c>
        <v>8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7.706655898614596</v>
      </c>
      <c>
        <v>0</v>
      </c>
      <c>
        <v>0</v>
      </c>
      <c>
        <v>0</v>
      </c>
      <c>
        <v>14.68949779012586</v>
      </c>
      <c>
        <v>0</v>
      </c>
      <c>
        <v>0</v>
      </c>
      <c>
        <v>22.396153688740455</v>
      </c>
    </row>
    <row>
      <c>
        <v>2617729</v>
      </c>
      <c>
        <v>1</v>
      </c>
      <c>
        <is>
          <t>MANİSA</t>
        </is>
      </c>
      <c>
        <v>SALİHLİ</v>
      </c>
      <c>
        <is>
          <t>KÖK</t>
        </is>
      </c>
      <c>
        <v>KIZILAVLU KÖK 45-78-M00837_DELİBAŞLI GRUBU M02_66247833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22.07.2023 13:02:19</t>
        </is>
      </c>
      <c>
        <is>
          <t>22.07.2023 13:56:39</t>
        </is>
      </c>
      <c>
        <v>0.905555555</v>
      </c>
      <c>
        <v>6</v>
      </c>
      <c>
        <v>411</v>
      </c>
      <c>
        <v>50</v>
      </c>
      <c>
        <v>41</v>
      </c>
      <c>
        <v>9</v>
      </c>
      <c>
        <v>33</v>
      </c>
      <c>
        <v>0</v>
      </c>
      <c>
        <v>0</v>
      </c>
      <c>
        <v>1.6051499356781274</v>
      </c>
      <c>
        <v>49.962056359489694</v>
      </c>
      <c>
        <v>678.027818603198</v>
      </c>
      <c>
        <v>29.703862409758813</v>
      </c>
      <c>
        <v>54.25256593616287</v>
      </c>
      <c>
        <v>14.100258927420441</v>
      </c>
      <c>
        <v>0</v>
      </c>
      <c>
        <v>0</v>
      </c>
      <c>
        <v>827.651712171708</v>
      </c>
    </row>
    <row>
      <c>
        <v>2617806</v>
      </c>
      <c>
        <v>1</v>
      </c>
      <c>
        <is>
          <t>İZMİR</t>
        </is>
      </c>
      <c>
        <v>ÇEŞME</v>
      </c>
      <c>
        <is>
          <t>Saha Dağıtım Kutusu (SDK)</t>
        </is>
      </c>
      <c>
        <v>L-376 PAZARYERİ 35-18-L00376_G g1_5950685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22.07.2023 09:23:37</t>
        </is>
      </c>
      <c>
        <is>
          <t>22.07.2023 15:01:27</t>
        </is>
      </c>
      <c>
        <v>5.630555555</v>
      </c>
      <c>
        <v>0</v>
      </c>
      <c>
        <v>44</v>
      </c>
      <c>
        <v>0</v>
      </c>
      <c>
        <v>1</v>
      </c>
      <c>
        <v>0</v>
      </c>
      <c>
        <v>21</v>
      </c>
      <c>
        <v>0</v>
      </c>
      <c>
        <v>0</v>
      </c>
      <c>
        <v>0</v>
      </c>
      <c>
        <v>213.47624379135922</v>
      </c>
      <c>
        <v>0</v>
      </c>
      <c>
        <v>0</v>
      </c>
      <c>
        <v>0</v>
      </c>
      <c>
        <v>311.6096293383174</v>
      </c>
      <c>
        <v>0</v>
      </c>
      <c>
        <v>0</v>
      </c>
      <c>
        <v>525.0858731296767</v>
      </c>
    </row>
    <row>
      <c>
        <v>2618396</v>
      </c>
      <c>
        <v>1</v>
      </c>
      <c>
        <is>
          <t>MANİSA</t>
        </is>
      </c>
      <c>
        <v>SARUHANLI</v>
      </c>
      <c>
        <is>
          <t>Dağıtım Transformatörü</t>
        </is>
      </c>
      <c>
        <v>SARUHANLI TR-16 45-80-M00016_45-80-M00016_2355925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22.07.2023 21:41:42</t>
        </is>
      </c>
      <c>
        <is>
          <t>22.07.2023 22:42:45</t>
        </is>
      </c>
      <c>
        <v>1.0175</v>
      </c>
      <c>
        <v>0</v>
      </c>
      <c>
        <v>0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0.8477222077612581</v>
      </c>
      <c>
        <v>0</v>
      </c>
      <c>
        <v>0</v>
      </c>
      <c>
        <v>0.8477222077612581</v>
      </c>
    </row>
    <row>
      <c>
        <v>2617706</v>
      </c>
      <c>
        <v>1</v>
      </c>
      <c>
        <is>
          <t>İZMİR</t>
        </is>
      </c>
      <c>
        <v>KARŞIYAKA</v>
      </c>
      <c>
        <is>
          <t>OG Fideri</t>
        </is>
      </c>
      <c>
        <v>K-2421 35-04-K02421_K-2526 K02_2061182</v>
      </c>
      <c>
        <v>OG Yeraltı Kablo Arızası</v>
      </c>
      <c>
        <v>Dağıtım-OG</v>
      </c>
      <c>
        <v>Uzun</v>
      </c>
      <c>
        <v>Şebeke işletmecisi</v>
      </c>
      <c>
        <v>Bildirimsiz</v>
      </c>
      <c>
        <is>
          <t>22.07.2023 12:15:00</t>
        </is>
      </c>
      <c>
        <is>
          <t>22.07.2023 13:22:14</t>
        </is>
      </c>
      <c>
        <v>1.120555555</v>
      </c>
      <c>
        <v>0</v>
      </c>
      <c>
        <v>1324</v>
      </c>
      <c>
        <v>0</v>
      </c>
      <c>
        <v>0</v>
      </c>
      <c>
        <v>1</v>
      </c>
      <c>
        <v>29</v>
      </c>
      <c>
        <v>0</v>
      </c>
      <c>
        <v>0</v>
      </c>
      <c>
        <v>0</v>
      </c>
      <c>
        <v>473.48063353180464</v>
      </c>
      <c>
        <v>0</v>
      </c>
      <c>
        <v>0</v>
      </c>
      <c>
        <v>401.6414666776157</v>
      </c>
      <c>
        <v>156.26831508278204</v>
      </c>
      <c>
        <v>0</v>
      </c>
      <c>
        <v>0</v>
      </c>
      <c>
        <v>1031.3904152922023</v>
      </c>
    </row>
    <row>
      <c>
        <v>2617537</v>
      </c>
      <c>
        <v>1</v>
      </c>
      <c>
        <is>
          <t>MANİSA</t>
        </is>
      </c>
      <c>
        <v>AKHİSAR</v>
      </c>
      <c>
        <is>
          <t>OG Fideri</t>
        </is>
      </c>
      <c>
        <v>MECİDİYE TR-1 KÖK 45-72-L00078_GÖKÇEKÖY (KÖYLER ÇIKIŞI) L010_66560808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22.07.2023 09:50:49</t>
        </is>
      </c>
      <c>
        <is>
          <t>22.07.2023 10:41:07</t>
        </is>
      </c>
      <c>
        <v>0.838333333</v>
      </c>
      <c>
        <v>3</v>
      </c>
      <c>
        <v>886</v>
      </c>
      <c>
        <v>111</v>
      </c>
      <c>
        <v>57</v>
      </c>
      <c>
        <v>12</v>
      </c>
      <c>
        <v>113</v>
      </c>
      <c>
        <v>1</v>
      </c>
      <c>
        <v>0</v>
      </c>
      <c>
        <v>0.606435315555</v>
      </c>
      <c>
        <v>123.43313078041724</v>
      </c>
      <c>
        <v>320.19380629711645</v>
      </c>
      <c>
        <v>117.67469185541118</v>
      </c>
      <c>
        <v>40.897011662183786</v>
      </c>
      <c>
        <v>34.113339657395976</v>
      </c>
      <c>
        <v>172.10196124917684</v>
      </c>
      <c>
        <v>0</v>
      </c>
      <c>
        <v>809.0203768172564</v>
      </c>
    </row>
    <row>
      <c>
        <v>2618227</v>
      </c>
      <c>
        <v>1</v>
      </c>
      <c>
        <is>
          <t>MANİSA</t>
        </is>
      </c>
      <c>
        <v>TURGUTLU</v>
      </c>
      <c>
        <is>
          <t>KÖK</t>
        </is>
      </c>
      <c>
        <v>İSTASYONALTI KÖK 45-83-M00131_MANİSA-2 ÇIKIŞ M01_2329936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22.07.2023 18:15:14</t>
        </is>
      </c>
      <c>
        <is>
          <t>22.07.2023 20:54:52</t>
        </is>
      </c>
      <c>
        <v>2.660555555</v>
      </c>
      <c>
        <v>0</v>
      </c>
      <c>
        <v>6</v>
      </c>
      <c>
        <v>1</v>
      </c>
      <c>
        <v>151</v>
      </c>
      <c>
        <v>0</v>
      </c>
      <c>
        <v>13</v>
      </c>
      <c>
        <v>0</v>
      </c>
      <c>
        <v>0</v>
      </c>
      <c>
        <v>0</v>
      </c>
      <c>
        <v>6.541555942253649</v>
      </c>
      <c>
        <v>60.96454564849867</v>
      </c>
      <c>
        <v>1130.2555089164414</v>
      </c>
      <c>
        <v>0</v>
      </c>
      <c>
        <v>37.98085763889687</v>
      </c>
      <c>
        <v>0</v>
      </c>
      <c>
        <v>0</v>
      </c>
      <c>
        <v>1235.7424681460905</v>
      </c>
    </row>
    <row>
      <c>
        <v>2617322</v>
      </c>
      <c>
        <v>2</v>
      </c>
      <c>
        <is>
          <t>MANİSA</t>
        </is>
      </c>
      <c>
        <v>AHMETLİ</v>
      </c>
      <c>
        <is>
          <t>KÖK</t>
        </is>
      </c>
      <c>
        <v>CAMBAZLI KÖK 45-84-M00005_KARGIN M04_50241540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22.07.2023 02:54:09</t>
        </is>
      </c>
      <c>
        <is>
          <t>22.07.2023 03:21:39</t>
        </is>
      </c>
      <c>
        <v>0.458333333</v>
      </c>
      <c>
        <v>15</v>
      </c>
      <c>
        <v>459</v>
      </c>
      <c>
        <v>285</v>
      </c>
      <c>
        <v>62</v>
      </c>
      <c>
        <v>13</v>
      </c>
      <c>
        <v>28</v>
      </c>
      <c>
        <v>0</v>
      </c>
      <c>
        <v>0</v>
      </c>
      <c>
        <v>12.581010501332583</v>
      </c>
      <c>
        <v>35.59411220392495</v>
      </c>
      <c>
        <v>490.55720182400864</v>
      </c>
      <c>
        <v>79.90075535830762</v>
      </c>
      <c>
        <v>28.628762880413664</v>
      </c>
      <c>
        <v>3.1841572430804734</v>
      </c>
      <c>
        <v>0</v>
      </c>
      <c>
        <v>0</v>
      </c>
      <c>
        <v>650.4460000110679</v>
      </c>
    </row>
    <row>
      <c>
        <v>2617600</v>
      </c>
      <c>
        <v>1</v>
      </c>
      <c>
        <is>
          <t>MANİSA</t>
        </is>
      </c>
      <c>
        <v>YUNUSEMRE</v>
      </c>
      <c>
        <is>
          <t>AG Fideri</t>
        </is>
      </c>
      <c>
        <v>DM-25/15 45-71-M00394__96993893_96993893</v>
      </c>
      <c>
        <v>Şebeke Yenileme ve Kapasite Artışı Çalışması</v>
      </c>
      <c>
        <v>Dağıtım-AG</v>
      </c>
      <c>
        <v>Uzun</v>
      </c>
      <c>
        <v>Şebeke işletmecisi</v>
      </c>
      <c>
        <v>Bildirimli</v>
      </c>
      <c>
        <is>
          <t>22.07.2023 10:51:21</t>
        </is>
      </c>
      <c>
        <is>
          <t>22.07.2023 13:03:36</t>
        </is>
      </c>
      <c>
        <v>2.204166666</v>
      </c>
      <c>
        <v>0</v>
      </c>
      <c>
        <v>218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96.313561686144</v>
      </c>
      <c>
        <v>0</v>
      </c>
      <c>
        <v>0</v>
      </c>
      <c>
        <v>0</v>
      </c>
      <c>
        <v>2.038526310961157</v>
      </c>
      <c>
        <v>0</v>
      </c>
      <c>
        <v>0</v>
      </c>
      <c>
        <v>98.35208799710516</v>
      </c>
    </row>
    <row>
      <c>
        <v>2617500</v>
      </c>
      <c>
        <v>1</v>
      </c>
      <c>
        <is>
          <t>İZMİR</t>
        </is>
      </c>
      <c>
        <v>MENDERES</v>
      </c>
      <c>
        <is>
          <t>KÖK</t>
        </is>
      </c>
      <c>
        <v>OĞLANANASI TR-5 KÖK 35-22-M00092_OĞLANANASI TR-3 M06_89600660</v>
      </c>
      <c>
        <v>Şebeke Yenileme ve Kapasite Artışı Çalışması</v>
      </c>
      <c>
        <v>Dağıtım-OG</v>
      </c>
      <c>
        <v>Uzun</v>
      </c>
      <c>
        <v>Şebeke işletmecisi</v>
      </c>
      <c>
        <v>Bildirimli</v>
      </c>
      <c>
        <is>
          <t>22.07.2023 09:12:13</t>
        </is>
      </c>
      <c>
        <is>
          <t>22.07.2023 16:14:45</t>
        </is>
      </c>
      <c>
        <v>7.042222222</v>
      </c>
      <c>
        <v>0</v>
      </c>
      <c>
        <v>483</v>
      </c>
      <c>
        <v>1</v>
      </c>
      <c>
        <v>41</v>
      </c>
      <c>
        <v>0</v>
      </c>
      <c>
        <v>69</v>
      </c>
      <c>
        <v>0</v>
      </c>
      <c>
        <v>1</v>
      </c>
      <c>
        <v>0</v>
      </c>
      <c>
        <v>987.9102331580119</v>
      </c>
      <c>
        <v>329.073049346276</v>
      </c>
      <c>
        <v>1097.8367039484656</v>
      </c>
      <c>
        <v>0</v>
      </c>
      <c>
        <v>1043.5819745224285</v>
      </c>
      <c>
        <v>0</v>
      </c>
      <c>
        <v>135.83677352728122</v>
      </c>
      <c>
        <v>3594.238734502463</v>
      </c>
    </row>
    <row>
      <c>
        <v>2617494</v>
      </c>
      <c>
        <v>1</v>
      </c>
      <c>
        <is>
          <t>MANİSA</t>
        </is>
      </c>
      <c>
        <v>AKHİSAR</v>
      </c>
      <c>
        <is>
          <t>DM</t>
        </is>
      </c>
      <c>
        <v>KAPAKLI DM 45-72-M00309_KAYIŞLAR M09_2099434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22.07.2023 09:05:22</t>
        </is>
      </c>
      <c>
        <is>
          <t>22.07.2023 09:15:58</t>
        </is>
      </c>
      <c>
        <v>0.176666666</v>
      </c>
      <c>
        <v>1</v>
      </c>
      <c>
        <v>862</v>
      </c>
      <c>
        <v>104</v>
      </c>
      <c>
        <v>152</v>
      </c>
      <c>
        <v>10</v>
      </c>
      <c>
        <v>104</v>
      </c>
      <c>
        <v>0</v>
      </c>
      <c>
        <v>1</v>
      </c>
      <c>
        <v>0</v>
      </c>
      <c>
        <v>32.28075087820395</v>
      </c>
      <c>
        <v>119.87324120657827</v>
      </c>
      <c>
        <v>151.71265454343913</v>
      </c>
      <c>
        <v>6.175862424193315</v>
      </c>
      <c>
        <v>21.415799658447366</v>
      </c>
      <c>
        <v>0</v>
      </c>
      <c>
        <v>3.682757645901612</v>
      </c>
      <c>
        <v>335.1410663567637</v>
      </c>
    </row>
    <row>
      <c>
        <v>2617892</v>
      </c>
      <c>
        <v>1</v>
      </c>
      <c>
        <is>
          <t>MANİSA</t>
        </is>
      </c>
      <c>
        <v>SARUHANLI</v>
      </c>
      <c>
        <is>
          <t>OG Fideri</t>
        </is>
      </c>
      <c>
        <v>SARUHANLI TR-22 45-80-M00022_SARUHANLI TR-28 M02_72201452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22.07.2023 15:18:59</t>
        </is>
      </c>
      <c>
        <is>
          <t>22.07.2023 16:24:24</t>
        </is>
      </c>
      <c>
        <v>1.090277777</v>
      </c>
      <c>
        <v>0</v>
      </c>
      <c>
        <v>372</v>
      </c>
      <c>
        <v>0</v>
      </c>
      <c>
        <v>5</v>
      </c>
      <c>
        <v>0</v>
      </c>
      <c>
        <v>19</v>
      </c>
      <c>
        <v>0</v>
      </c>
      <c>
        <v>0</v>
      </c>
      <c>
        <v>0</v>
      </c>
      <c>
        <v>85.81291056244358</v>
      </c>
      <c>
        <v>0</v>
      </c>
      <c>
        <v>2.179060379347439</v>
      </c>
      <c>
        <v>0</v>
      </c>
      <c>
        <v>17.886501023621275</v>
      </c>
      <c>
        <v>0</v>
      </c>
      <c>
        <v>0</v>
      </c>
      <c>
        <v>105.87847196541229</v>
      </c>
    </row>
    <row>
      <c>
        <v>2618333</v>
      </c>
      <c>
        <v>1</v>
      </c>
      <c>
        <is>
          <t>MANİSA</t>
        </is>
      </c>
      <c>
        <v>SALİHLİ</v>
      </c>
      <c>
        <is>
          <t>AG Fideri</t>
        </is>
      </c>
      <c>
        <v>DURASILLI TR-5 45-78-M01116_C_91063717_91063717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22.07.2023 20:42:47</t>
        </is>
      </c>
      <c>
        <is>
          <t>22.07.2023 21:30:56</t>
        </is>
      </c>
      <c>
        <v>0.8025</v>
      </c>
      <c>
        <v>0</v>
      </c>
      <c>
        <v>47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7.455785579428061</v>
      </c>
      <c>
        <v>0</v>
      </c>
      <c>
        <v>0</v>
      </c>
      <c>
        <v>0</v>
      </c>
      <c>
        <v>0.037340675718810744</v>
      </c>
      <c>
        <v>0</v>
      </c>
      <c>
        <v>0</v>
      </c>
      <c>
        <v>7.493126255146872</v>
      </c>
    </row>
    <row>
      <c>
        <v>2617769</v>
      </c>
      <c>
        <v>1</v>
      </c>
      <c>
        <is>
          <t>İZMİR</t>
        </is>
      </c>
      <c>
        <v>BUCA</v>
      </c>
      <c>
        <is>
          <t>Dağıtım Transformatörü</t>
        </is>
      </c>
      <c>
        <v>M-3089 35-03-M03089_35-03-M03089_80918049</v>
      </c>
      <c>
        <v>AG Pano Arızası</v>
      </c>
      <c>
        <v>Dağıtım-AG</v>
      </c>
      <c>
        <v>Uzun</v>
      </c>
      <c>
        <v>Şebeke işletmecisi</v>
      </c>
      <c>
        <v>Bildirimsiz</v>
      </c>
      <c>
        <is>
          <t>22.07.2023 13:10:41</t>
        </is>
      </c>
      <c>
        <is>
          <t>22.07.2023 14:50:20</t>
        </is>
      </c>
      <c>
        <v>1.660833333</v>
      </c>
      <c>
        <v>0</v>
      </c>
      <c>
        <v>1043</v>
      </c>
      <c>
        <v>0</v>
      </c>
      <c>
        <v>0</v>
      </c>
      <c>
        <v>0</v>
      </c>
      <c>
        <v>127</v>
      </c>
      <c>
        <v>0</v>
      </c>
      <c>
        <v>0</v>
      </c>
      <c>
        <v>0</v>
      </c>
      <c>
        <v>447.6046543783457</v>
      </c>
      <c>
        <v>0</v>
      </c>
      <c>
        <v>0</v>
      </c>
      <c>
        <v>0</v>
      </c>
      <c>
        <v>251.19799888068658</v>
      </c>
      <c>
        <v>0</v>
      </c>
      <c>
        <v>0</v>
      </c>
      <c>
        <v>698.8026532590322</v>
      </c>
    </row>
    <row>
      <c>
        <v>2617746</v>
      </c>
      <c>
        <v>1</v>
      </c>
      <c>
        <is>
          <t>İZMİR</t>
        </is>
      </c>
      <c>
        <v>KONAK</v>
      </c>
      <c>
        <is>
          <t>Dağıtım Transformatörü</t>
        </is>
      </c>
      <c>
        <v>M-2600 35-01-M02600_35-01-M02600_50248163</v>
      </c>
      <c>
        <v>Şebeke Bakım Çalışması</v>
      </c>
      <c>
        <v>Dağıtım-AG</v>
      </c>
      <c>
        <v>Uzun</v>
      </c>
      <c>
        <v>Şebeke işletmecisi</v>
      </c>
      <c>
        <v>Bildirimli</v>
      </c>
      <c>
        <is>
          <t>22.07.2023 13:13:59</t>
        </is>
      </c>
      <c>
        <is>
          <t>22.07.2023 15:02:21</t>
        </is>
      </c>
      <c>
        <v>1.806111111</v>
      </c>
      <c>
        <v>0</v>
      </c>
      <c>
        <v>1</v>
      </c>
      <c>
        <v>0</v>
      </c>
      <c>
        <v>0</v>
      </c>
      <c>
        <v>0</v>
      </c>
      <c>
        <v>148</v>
      </c>
      <c>
        <v>0</v>
      </c>
      <c>
        <v>3</v>
      </c>
      <c>
        <v>0</v>
      </c>
      <c>
        <v>0.004558797605650722</v>
      </c>
      <c>
        <v>0</v>
      </c>
      <c>
        <v>0</v>
      </c>
      <c>
        <v>0</v>
      </c>
      <c>
        <v>253.13454755503184</v>
      </c>
      <c>
        <v>0</v>
      </c>
      <c>
        <v>193.6049742232817</v>
      </c>
      <c>
        <v>446.74408057591916</v>
      </c>
    </row>
    <row>
      <c>
        <v>2618078</v>
      </c>
      <c>
        <v>1</v>
      </c>
      <c>
        <is>
          <t>MANİSA</t>
        </is>
      </c>
      <c>
        <v>YUNUSEMRE</v>
      </c>
      <c>
        <is>
          <t>Saha Dağıtım Kutusu (SDK)</t>
        </is>
      </c>
      <c>
        <v>MURADİYE TR 2/A 45-71-M00201_A A1_5966106</v>
      </c>
      <c>
        <v>AG Box / Sdk Giriş Sigorta Atığı</v>
      </c>
      <c>
        <v>Dağıtım-AG</v>
      </c>
      <c>
        <v>Uzun</v>
      </c>
      <c>
        <v>Şebeke işletmecisi</v>
      </c>
      <c>
        <v>Bildirimsiz</v>
      </c>
      <c>
        <is>
          <t>22.07.2023 17:55:06</t>
        </is>
      </c>
      <c>
        <is>
          <t>22.07.2023 19:56:27</t>
        </is>
      </c>
      <c>
        <v>2.0225</v>
      </c>
      <c>
        <v>0</v>
      </c>
      <c>
        <v>198</v>
      </c>
      <c>
        <v>0</v>
      </c>
      <c>
        <v>0</v>
      </c>
      <c>
        <v>0</v>
      </c>
      <c>
        <v>7</v>
      </c>
      <c>
        <v>0</v>
      </c>
      <c>
        <v>0</v>
      </c>
      <c>
        <v>0</v>
      </c>
      <c>
        <v>76.72704694131849</v>
      </c>
      <c>
        <v>0</v>
      </c>
      <c>
        <v>0</v>
      </c>
      <c>
        <v>0</v>
      </c>
      <c>
        <v>21.379053519809993</v>
      </c>
      <c>
        <v>0</v>
      </c>
      <c>
        <v>0</v>
      </c>
      <c>
        <v>98.10610046112848</v>
      </c>
    </row>
    <row>
      <c>
        <v>2617723</v>
      </c>
      <c>
        <v>1</v>
      </c>
      <c>
        <is>
          <t>İZMİR</t>
        </is>
      </c>
      <c>
        <v>DİKİLİ</v>
      </c>
      <c>
        <is>
          <t>AG Fideri</t>
        </is>
      </c>
      <c>
        <v>ÇANDARLI TR-25 35-30-M00025__72538694_72538694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22.07.2023 12:51:12</t>
        </is>
      </c>
      <c>
        <is>
          <t>22.07.2023 13:45:42</t>
        </is>
      </c>
      <c>
        <v>0.908333333</v>
      </c>
      <c>
        <v>0</v>
      </c>
      <c>
        <v>48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10.252455154837751</v>
      </c>
      <c>
        <v>0</v>
      </c>
      <c>
        <v>0</v>
      </c>
      <c>
        <v>0</v>
      </c>
      <c>
        <v>1.866189161152374</v>
      </c>
      <c>
        <v>0</v>
      </c>
      <c>
        <v>0</v>
      </c>
      <c>
        <v>12.118644315990124</v>
      </c>
    </row>
    <row>
      <c>
        <v>2617577</v>
      </c>
      <c>
        <v>1</v>
      </c>
      <c>
        <is>
          <t>İZMİR</t>
        </is>
      </c>
      <c>
        <v>KARŞIYAKA</v>
      </c>
      <c>
        <is>
          <t>OG Fideri</t>
        </is>
      </c>
      <c>
        <v>M-2875 35-04-M02875_M-2893 M01_84886222</v>
      </c>
      <c>
        <v>Yük Aktarımı</v>
      </c>
      <c>
        <v>Dağıtım-OG</v>
      </c>
      <c>
        <v>Uzun</v>
      </c>
      <c>
        <v>Şebeke işletmecisi</v>
      </c>
      <c>
        <v>Bildirimsiz</v>
      </c>
      <c>
        <is>
          <t>22.07.2023 10:24:49</t>
        </is>
      </c>
      <c>
        <is>
          <t>22.07.2023 10:42:35</t>
        </is>
      </c>
      <c>
        <v>0.296111111</v>
      </c>
      <c>
        <v>0</v>
      </c>
      <c>
        <v>7403</v>
      </c>
      <c>
        <v>0</v>
      </c>
      <c>
        <v>0</v>
      </c>
      <c>
        <v>8</v>
      </c>
      <c>
        <v>503</v>
      </c>
      <c>
        <v>2</v>
      </c>
      <c>
        <v>1</v>
      </c>
      <c>
        <v>0</v>
      </c>
      <c>
        <v>571.5492346833163</v>
      </c>
      <c>
        <v>0</v>
      </c>
      <c>
        <v>0</v>
      </c>
      <c>
        <v>92.23797482058913</v>
      </c>
      <c>
        <v>179.7495937096913</v>
      </c>
      <c>
        <v>634.7144917090945</v>
      </c>
      <c>
        <v>33.73233323301833</v>
      </c>
      <c>
        <v>1511.9836281557095</v>
      </c>
    </row>
    <row>
      <c>
        <v>2617978</v>
      </c>
      <c>
        <v>1</v>
      </c>
      <c>
        <is>
          <t>MANİSA</t>
        </is>
      </c>
      <c>
        <v>SOMA</v>
      </c>
      <c>
        <is>
          <t>Kullanıcı Bağlantı Hattı</t>
        </is>
      </c>
      <c>
        <v>TURGUTALP TR-1 45-82-M00051_945529369_945529369</v>
      </c>
      <c>
        <v>AG Branşman Yeraltı Kablo Arızası</v>
      </c>
      <c>
        <v>Dağıtım-AG</v>
      </c>
      <c>
        <v>Uzun</v>
      </c>
      <c>
        <v>Şebeke işletmecisi</v>
      </c>
      <c>
        <v>Bildirimsiz</v>
      </c>
      <c>
        <is>
          <t>22.07.2023 16:34:45</t>
        </is>
      </c>
      <c>
        <is>
          <t>22.07.2023 19:51:47</t>
        </is>
      </c>
      <c>
        <v>3.283888888</v>
      </c>
      <c>
        <v>0</v>
      </c>
      <c>
        <v>0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3.201769131594145</v>
      </c>
      <c>
        <v>0</v>
      </c>
      <c>
        <v>0</v>
      </c>
      <c>
        <v>3.201769131594145</v>
      </c>
    </row>
    <row>
      <c>
        <v>2618247</v>
      </c>
      <c>
        <v>1</v>
      </c>
      <c>
        <is>
          <t>İZMİR</t>
        </is>
      </c>
      <c>
        <v>TORBALI</v>
      </c>
      <c>
        <is>
          <t>Saha Dağıtım Kutusu (SDK)</t>
        </is>
      </c>
      <c>
        <v>TR-18 35-26-M00018_7378831 1_60304742</v>
      </c>
      <c>
        <v>AG Box / Sdk Giriş Sigorta Atığı</v>
      </c>
      <c>
        <v>Dağıtım-AG</v>
      </c>
      <c>
        <v>Uzun</v>
      </c>
      <c>
        <v>Şebeke işletmecisi</v>
      </c>
      <c>
        <v>Bildirimsiz</v>
      </c>
      <c>
        <is>
          <t>22.07.2023 19:38:49</t>
        </is>
      </c>
      <c>
        <is>
          <t>22.07.2023 21:19:22</t>
        </is>
      </c>
      <c>
        <v>1.675833333</v>
      </c>
      <c>
        <v>0</v>
      </c>
      <c>
        <v>61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47.5095164369759</v>
      </c>
      <c>
        <v>0</v>
      </c>
      <c>
        <v>0</v>
      </c>
      <c>
        <v>0</v>
      </c>
      <c>
        <v>9.426546147267986</v>
      </c>
      <c>
        <v>0</v>
      </c>
      <c>
        <v>0</v>
      </c>
      <c>
        <v>56.936062584243885</v>
      </c>
    </row>
    <row>
      <c>
        <v>2618416</v>
      </c>
      <c>
        <v>1</v>
      </c>
      <c>
        <is>
          <t>MANİSA</t>
        </is>
      </c>
      <c>
        <v>TURGUTLU</v>
      </c>
      <c>
        <is>
          <t>Dağıtım Transformatörü</t>
        </is>
      </c>
      <c>
        <v>TR-2/108 45-83-L00108_45-83-L00108_81704366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22.07.2023 22:24:42</t>
        </is>
      </c>
      <c>
        <is>
          <t>22.07.2023 22:42:03</t>
        </is>
      </c>
      <c>
        <v>0.289166666</v>
      </c>
      <c>
        <v>0</v>
      </c>
      <c>
        <v>540</v>
      </c>
      <c>
        <v>0</v>
      </c>
      <c>
        <v>0</v>
      </c>
      <c>
        <v>0</v>
      </c>
      <c>
        <v>26</v>
      </c>
      <c>
        <v>0</v>
      </c>
      <c>
        <v>0</v>
      </c>
      <c>
        <v>0</v>
      </c>
      <c>
        <v>30.081980356393693</v>
      </c>
      <c>
        <v>0</v>
      </c>
      <c>
        <v>0</v>
      </c>
      <c>
        <v>0</v>
      </c>
      <c>
        <v>4.950939373617104</v>
      </c>
      <c>
        <v>0</v>
      </c>
      <c>
        <v>0</v>
      </c>
      <c>
        <v>35.032919730010796</v>
      </c>
    </row>
    <row>
      <c>
        <v>2617477</v>
      </c>
      <c>
        <v>1</v>
      </c>
      <c>
        <is>
          <t>MANİSA</t>
        </is>
      </c>
      <c>
        <v>GÖRDES</v>
      </c>
      <c>
        <is>
          <t>DM</t>
        </is>
      </c>
      <c>
        <v>GÖRDES DM 45-75-M00050_GÜNEŞLİ M13_2322183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22.07.2023 08:47:19</t>
        </is>
      </c>
      <c>
        <is>
          <t>22.07.2023 09:14:22</t>
        </is>
      </c>
      <c>
        <v>0.450833333</v>
      </c>
      <c>
        <v>8</v>
      </c>
      <c>
        <v>4570</v>
      </c>
      <c>
        <v>2</v>
      </c>
      <c>
        <v>193</v>
      </c>
      <c>
        <v>9</v>
      </c>
      <c>
        <v>476</v>
      </c>
      <c>
        <v>2</v>
      </c>
      <c>
        <v>0</v>
      </c>
      <c>
        <v>0.7311498219999999</v>
      </c>
      <c>
        <v>212.92370664170784</v>
      </c>
      <c>
        <v>3.2359967747805136</v>
      </c>
      <c>
        <v>49.99932261024462</v>
      </c>
      <c>
        <v>6.913355298067983</v>
      </c>
      <c>
        <v>68.94335200466448</v>
      </c>
      <c>
        <v>33.407127716752754</v>
      </c>
      <c>
        <v>0</v>
      </c>
      <c>
        <v>376.15401086821817</v>
      </c>
    </row>
    <row>
      <c>
        <v>2617809</v>
      </c>
      <c>
        <v>1</v>
      </c>
      <c>
        <is>
          <t>İZMİR</t>
        </is>
      </c>
      <c>
        <v>ÇEŞME</v>
      </c>
      <c>
        <is>
          <t>Saha Dağıtım Kutusu (SDK)</t>
        </is>
      </c>
      <c>
        <v>L-426 ESKİ GARAJ 35-18-L00426_A a1_5945316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22.07.2023 14:05:54</t>
        </is>
      </c>
      <c>
        <is>
          <t>22.07.2023 19:40:39</t>
        </is>
      </c>
      <c>
        <v>5.579166666</v>
      </c>
      <c>
        <v>0</v>
      </c>
      <c>
        <v>41</v>
      </c>
      <c>
        <v>0</v>
      </c>
      <c>
        <v>0</v>
      </c>
      <c>
        <v>0</v>
      </c>
      <c>
        <v>24</v>
      </c>
      <c>
        <v>0</v>
      </c>
      <c>
        <v>0</v>
      </c>
      <c>
        <v>0</v>
      </c>
      <c>
        <v>127.1072350572777</v>
      </c>
      <c>
        <v>0</v>
      </c>
      <c>
        <v>0</v>
      </c>
      <c>
        <v>0</v>
      </c>
      <c>
        <v>346.35019185278486</v>
      </c>
      <c>
        <v>0</v>
      </c>
      <c>
        <v>0</v>
      </c>
      <c>
        <v>473.45742691006257</v>
      </c>
    </row>
    <row>
      <c>
        <v>2618015</v>
      </c>
      <c>
        <v>1</v>
      </c>
      <c>
        <is>
          <t>MANİSA</t>
        </is>
      </c>
      <c>
        <v>ŞEHZADELER</v>
      </c>
      <c>
        <is>
          <t>Dağıtım Transformatörü</t>
        </is>
      </c>
      <c>
        <v>YEŞİLKÖY TR-1 45-71-M01821_45-71-M01821_2355640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22.07.2023 17:11:54</t>
        </is>
      </c>
      <c>
        <is>
          <t>22.07.2023 19:07:58</t>
        </is>
      </c>
      <c>
        <v>1.934444444</v>
      </c>
      <c>
        <v>0</v>
      </c>
      <c>
        <v>213</v>
      </c>
      <c>
        <v>0</v>
      </c>
      <c>
        <v>10</v>
      </c>
      <c>
        <v>0</v>
      </c>
      <c>
        <v>19</v>
      </c>
      <c>
        <v>0</v>
      </c>
      <c>
        <v>0</v>
      </c>
      <c>
        <v>0</v>
      </c>
      <c>
        <v>115.04200969714036</v>
      </c>
      <c>
        <v>0</v>
      </c>
      <c>
        <v>41.701790034027695</v>
      </c>
      <c>
        <v>0</v>
      </c>
      <c>
        <v>40.654578989649764</v>
      </c>
      <c>
        <v>0</v>
      </c>
      <c>
        <v>0</v>
      </c>
      <c>
        <v>197.39837872081782</v>
      </c>
    </row>
    <row>
      <c>
        <v>2618164</v>
      </c>
      <c>
        <v>1</v>
      </c>
      <c>
        <is>
          <t>MANİSA</t>
        </is>
      </c>
      <c>
        <v>SALİHLİ</v>
      </c>
      <c>
        <is>
          <t>AG Fideri</t>
        </is>
      </c>
      <c>
        <v>DURASILLI TR-5 45-78-M01116_C_91063717_91063717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22.07.2023 18:53:44</t>
        </is>
      </c>
      <c>
        <is>
          <t>22.07.2023 19:54:33</t>
        </is>
      </c>
      <c>
        <v>1.013611111</v>
      </c>
      <c>
        <v>0</v>
      </c>
      <c>
        <v>47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9.09864506497904</v>
      </c>
      <c>
        <v>0</v>
      </c>
      <c>
        <v>0</v>
      </c>
      <c>
        <v>0</v>
      </c>
      <c>
        <v>0.05156086743450225</v>
      </c>
      <c>
        <v>0</v>
      </c>
      <c>
        <v>0</v>
      </c>
      <c>
        <v>9.150205932413542</v>
      </c>
    </row>
    <row>
      <c>
        <v>2617328</v>
      </c>
      <c>
        <v>1</v>
      </c>
      <c>
        <is>
          <t>İZMİR</t>
        </is>
      </c>
      <c>
        <v>KARŞIYAKA</v>
      </c>
      <c>
        <is>
          <t>TM Fideri</t>
        </is>
      </c>
      <c>
        <v>ŞEMİKLER TM 35-04-A00003_DEMİRKÖPRÜ M16_2311167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22.07.2023 02:11:33</t>
        </is>
      </c>
      <c>
        <is>
          <t>22.07.2023 02:50:35</t>
        </is>
      </c>
      <c>
        <v>0.650555555</v>
      </c>
      <c>
        <v>0</v>
      </c>
      <c>
        <v>11836</v>
      </c>
      <c>
        <v>0</v>
      </c>
      <c>
        <v>0</v>
      </c>
      <c>
        <v>1</v>
      </c>
      <c>
        <v>970</v>
      </c>
      <c>
        <v>0</v>
      </c>
      <c>
        <v>2</v>
      </c>
      <c>
        <v>0</v>
      </c>
      <c>
        <v>1891.6645549196817</v>
      </c>
      <c>
        <v>0</v>
      </c>
      <c>
        <v>0</v>
      </c>
      <c>
        <v>6.413313722362702</v>
      </c>
      <c>
        <v>555.4663821157079</v>
      </c>
      <c>
        <v>0</v>
      </c>
      <c>
        <v>3.293998631474127</v>
      </c>
      <c>
        <v>2456.8382493892263</v>
      </c>
    </row>
    <row>
      <c>
        <v>2618310</v>
      </c>
      <c>
        <v>1</v>
      </c>
      <c>
        <is>
          <t>İZMİR</t>
        </is>
      </c>
      <c>
        <v>MENEMEN</v>
      </c>
      <c>
        <is>
          <t>Dağıtım Transformatörü</t>
        </is>
      </c>
      <c>
        <v>KIRMAHALLE  TR-12 35-28-M00271_35-28-M00271_2351707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22.07.2023 20:22:40</t>
        </is>
      </c>
      <c>
        <is>
          <t>22.07.2023 23:45:18</t>
        </is>
      </c>
      <c>
        <v>3.377222222</v>
      </c>
      <c>
        <v>0</v>
      </c>
      <c>
        <v>87</v>
      </c>
      <c>
        <v>0</v>
      </c>
      <c>
        <v>81</v>
      </c>
      <c>
        <v>0</v>
      </c>
      <c>
        <v>18</v>
      </c>
      <c>
        <v>0</v>
      </c>
      <c>
        <v>0</v>
      </c>
      <c>
        <v>0</v>
      </c>
      <c>
        <v>71.391587690744</v>
      </c>
      <c>
        <v>0</v>
      </c>
      <c>
        <v>123.40175603617774</v>
      </c>
      <c>
        <v>0</v>
      </c>
      <c>
        <v>32.957887377113636</v>
      </c>
      <c>
        <v>0</v>
      </c>
      <c>
        <v>0</v>
      </c>
      <c>
        <v>227.7512311040354</v>
      </c>
    </row>
    <row>
      <c>
        <v>2618061</v>
      </c>
      <c>
        <v>1</v>
      </c>
      <c>
        <is>
          <t>İZMİR</t>
        </is>
      </c>
      <c>
        <v>SEFERİHİSAR</v>
      </c>
      <c>
        <is>
          <t>Saha Dağıtım Kutusu (SDK)</t>
        </is>
      </c>
      <c>
        <v>M-223 35-14-M00223_SA B2_5840780</v>
      </c>
      <c>
        <v>AG Box / Sdk Giriş Sigorta Atığı</v>
      </c>
      <c>
        <v>Dağıtım-AG</v>
      </c>
      <c>
        <v>Uzun</v>
      </c>
      <c>
        <v>Şebeke işletmecisi</v>
      </c>
      <c>
        <v>Bildirimsiz</v>
      </c>
      <c>
        <is>
          <t>22.07.2023 17:31:39</t>
        </is>
      </c>
      <c>
        <is>
          <t>22.07.2023 21:06:06</t>
        </is>
      </c>
      <c>
        <v>3.574166666</v>
      </c>
      <c>
        <v>0</v>
      </c>
      <c>
        <v>102</v>
      </c>
      <c>
        <v>0</v>
      </c>
      <c>
        <v>0</v>
      </c>
      <c>
        <v>0</v>
      </c>
      <c>
        <v>14</v>
      </c>
      <c>
        <v>0</v>
      </c>
      <c>
        <v>0</v>
      </c>
      <c>
        <v>0</v>
      </c>
      <c>
        <v>94.21674912816167</v>
      </c>
      <c>
        <v>0</v>
      </c>
      <c>
        <v>0</v>
      </c>
      <c>
        <v>0</v>
      </c>
      <c>
        <v>79.71675584472128</v>
      </c>
      <c>
        <v>0</v>
      </c>
      <c>
        <v>0</v>
      </c>
      <c>
        <v>173.93350497288293</v>
      </c>
    </row>
    <row>
      <c>
        <v>2617915</v>
      </c>
      <c>
        <v>1</v>
      </c>
      <c>
        <is>
          <t>İZMİR</t>
        </is>
      </c>
      <c>
        <v>KARABAĞLAR</v>
      </c>
      <c>
        <is>
          <t>AG Fideri</t>
        </is>
      </c>
      <c>
        <v>K-1560 35-01-K01560_C_56365627_56365627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22.07.2023 15:39:48</t>
        </is>
      </c>
      <c>
        <is>
          <t>22.07.2023 16:37:26</t>
        </is>
      </c>
      <c>
        <v>0.960555555</v>
      </c>
      <c>
        <v>0</v>
      </c>
      <c>
        <v>356</v>
      </c>
      <c>
        <v>0</v>
      </c>
      <c>
        <v>0</v>
      </c>
      <c>
        <v>0</v>
      </c>
      <c>
        <v>20</v>
      </c>
      <c>
        <v>0</v>
      </c>
      <c>
        <v>0</v>
      </c>
      <c>
        <v>0</v>
      </c>
      <c>
        <v>82.46842331734001</v>
      </c>
      <c>
        <v>0</v>
      </c>
      <c>
        <v>0</v>
      </c>
      <c>
        <v>0</v>
      </c>
      <c>
        <v>2.3603584434780966</v>
      </c>
      <c>
        <v>0</v>
      </c>
      <c>
        <v>0</v>
      </c>
      <c>
        <v>84.8287817608181</v>
      </c>
    </row>
    <row>
      <c>
        <v>2618456</v>
      </c>
      <c>
        <v>1</v>
      </c>
      <c>
        <is>
          <t>İZMİR</t>
        </is>
      </c>
      <c>
        <v>ÇEŞME</v>
      </c>
      <c>
        <is>
          <t>Saha Dağıtım Kutusu (SDK)</t>
        </is>
      </c>
      <c>
        <v>L-404 35-18-L00404_6347648 h1_5960123</v>
      </c>
      <c>
        <v>AG Yeraltı Kablo Arızası</v>
      </c>
      <c>
        <v>Dağıtım-AG</v>
      </c>
      <c>
        <v>Uzun</v>
      </c>
      <c>
        <v>Şebeke işletmecisi</v>
      </c>
      <c>
        <v>Bildirimsiz</v>
      </c>
      <c>
        <is>
          <t>22.07.2023 23:16:42</t>
        </is>
      </c>
      <c>
        <is>
          <t>23.07.2023 04:30:24</t>
        </is>
      </c>
      <c>
        <v>5.228333333</v>
      </c>
      <c>
        <v>0</v>
      </c>
      <c>
        <v>1</v>
      </c>
      <c>
        <v>0</v>
      </c>
      <c>
        <v>0</v>
      </c>
      <c>
        <v>0</v>
      </c>
      <c>
        <v>32</v>
      </c>
      <c>
        <v>0</v>
      </c>
      <c>
        <v>0</v>
      </c>
      <c>
        <v>0</v>
      </c>
      <c>
        <v>4.865262578468784</v>
      </c>
      <c>
        <v>0</v>
      </c>
      <c>
        <v>0</v>
      </c>
      <c>
        <v>0</v>
      </c>
      <c>
        <v>318.90237369339286</v>
      </c>
      <c>
        <v>0</v>
      </c>
      <c>
        <v>0</v>
      </c>
      <c>
        <v>323.76763627186165</v>
      </c>
    </row>
    <row>
      <c>
        <v>2617709</v>
      </c>
      <c>
        <v>1</v>
      </c>
      <c>
        <is>
          <t>İZMİR</t>
        </is>
      </c>
      <c>
        <v>KARŞIYAKA</v>
      </c>
      <c>
        <is>
          <t>Kullanıcı Bağlantı Hattı</t>
        </is>
      </c>
      <c>
        <v>K-358 35-04-K00358_99469723_99469723</v>
      </c>
      <c>
        <v>AG Branşman Yeraltı Kablo Arızası</v>
      </c>
      <c>
        <v>Dağıtım-AG</v>
      </c>
      <c>
        <v>Uzun</v>
      </c>
      <c>
        <v>Şebeke işletmecisi</v>
      </c>
      <c>
        <v>Bildirimsiz</v>
      </c>
      <c>
        <is>
          <t>22.07.2023 12:37:08</t>
        </is>
      </c>
      <c>
        <is>
          <t>22.07.2023 18:07:24</t>
        </is>
      </c>
      <c>
        <v>5.504444444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1.2941918418466667</v>
      </c>
      <c>
        <v>0</v>
      </c>
      <c>
        <v>0</v>
      </c>
      <c>
        <v>0</v>
      </c>
      <c>
        <v>0</v>
      </c>
      <c>
        <v>0</v>
      </c>
      <c>
        <v>0</v>
      </c>
      <c>
        <v>1.2941918418466667</v>
      </c>
    </row>
    <row>
      <c>
        <v>2618131</v>
      </c>
      <c>
        <v>2</v>
      </c>
      <c>
        <is>
          <t>İZMİR</t>
        </is>
      </c>
      <c>
        <v>BAYRAKLI</v>
      </c>
      <c>
        <is>
          <t>Dağıtım Transformatörü</t>
        </is>
      </c>
      <c>
        <v>K-1049 35-02-K01049_35-02-K01049_2362443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22.07.2023 19:12:14</t>
        </is>
      </c>
      <c>
        <is>
          <t>22.07.2023 19:32:49</t>
        </is>
      </c>
      <c>
        <v>0.343055555</v>
      </c>
      <c>
        <v>0</v>
      </c>
      <c>
        <v>619</v>
      </c>
      <c>
        <v>0</v>
      </c>
      <c>
        <v>0</v>
      </c>
      <c>
        <v>0</v>
      </c>
      <c>
        <v>96</v>
      </c>
      <c>
        <v>0</v>
      </c>
      <c>
        <v>0</v>
      </c>
      <c>
        <v>0</v>
      </c>
      <c>
        <v>53.6752360584183</v>
      </c>
      <c>
        <v>0</v>
      </c>
      <c>
        <v>0</v>
      </c>
      <c>
        <v>0</v>
      </c>
      <c>
        <v>46.57339854945685</v>
      </c>
      <c>
        <v>0</v>
      </c>
      <c>
        <v>0</v>
      </c>
      <c>
        <v>100.24863460787515</v>
      </c>
    </row>
    <row>
      <c>
        <v>2617683</v>
      </c>
      <c>
        <v>1</v>
      </c>
      <c>
        <is>
          <t>İZMİR</t>
        </is>
      </c>
      <c>
        <v>MENEMEN</v>
      </c>
      <c>
        <is>
          <t>Kullanıcı Bağlantı Hattı</t>
        </is>
      </c>
      <c>
        <v>MENEMEN DM-7/16 35-28-L00089_95001418722_95001418722</v>
      </c>
      <c>
        <v>AG Box / Sdk Abone Çıkış Sigorta Atığı</v>
      </c>
      <c>
        <v>Dağıtım-AG</v>
      </c>
      <c>
        <v>Uzun</v>
      </c>
      <c>
        <v>Şebeke işletmecisi</v>
      </c>
      <c>
        <v>Bildirimsiz</v>
      </c>
      <c>
        <is>
          <t>22.07.2023 12:15:31</t>
        </is>
      </c>
      <c>
        <is>
          <t>22.07.2023 12:53:20</t>
        </is>
      </c>
      <c>
        <v>0.630277777</v>
      </c>
      <c>
        <v>0</v>
      </c>
      <c>
        <v>60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10.83251673667707</v>
      </c>
      <c>
        <v>0</v>
      </c>
      <c>
        <v>0</v>
      </c>
      <c>
        <v>0</v>
      </c>
      <c>
        <v>0.05031835427212395</v>
      </c>
      <c>
        <v>0</v>
      </c>
      <c>
        <v>0</v>
      </c>
      <c>
        <v>10.882835090949193</v>
      </c>
    </row>
    <row>
      <c>
        <v>2617724</v>
      </c>
      <c>
        <v>2</v>
      </c>
      <c>
        <is>
          <t>İZMİR</t>
        </is>
      </c>
      <c>
        <v>DİKİLİ</v>
      </c>
      <c>
        <is>
          <t>DM</t>
        </is>
      </c>
      <c>
        <v>ÇANDARLI DM-TR-20 35-30-M00020_YAYLAYURT M06_72352926</v>
      </c>
      <c>
        <v>OG Atlama Arızası</v>
      </c>
      <c>
        <v>Dağıtım-OG</v>
      </c>
      <c>
        <v>Uzun</v>
      </c>
      <c>
        <v>Şebeke işletmecisi</v>
      </c>
      <c>
        <v>Bildirimsiz</v>
      </c>
      <c>
        <is>
          <t>22.07.2023 14:27:08</t>
        </is>
      </c>
      <c>
        <is>
          <t>22.07.2023 15:23:41</t>
        </is>
      </c>
      <c>
        <v>0.9425</v>
      </c>
      <c>
        <v>0</v>
      </c>
      <c>
        <v>340</v>
      </c>
      <c>
        <v>15</v>
      </c>
      <c>
        <v>23</v>
      </c>
      <c>
        <v>3</v>
      </c>
      <c>
        <v>89</v>
      </c>
      <c>
        <v>1</v>
      </c>
      <c>
        <v>0</v>
      </c>
      <c>
        <v>0</v>
      </c>
      <c>
        <v>72.50290563946866</v>
      </c>
      <c>
        <v>39.217035437296914</v>
      </c>
      <c>
        <v>34.91904150410206</v>
      </c>
      <c>
        <v>28.39781172146592</v>
      </c>
      <c>
        <v>73.46489981703144</v>
      </c>
      <c>
        <v>104.10889539380175</v>
      </c>
      <c>
        <v>0</v>
      </c>
      <c>
        <v>352.61058951316676</v>
      </c>
    </row>
    <row>
      <c>
        <v>2617703</v>
      </c>
      <c>
        <v>1</v>
      </c>
      <c>
        <is>
          <t>İZMİR</t>
        </is>
      </c>
      <c>
        <v>TORBALI</v>
      </c>
      <c>
        <is>
          <t>KÖK</t>
        </is>
      </c>
      <c>
        <v>DEMİRCİ KÖK 35-26-M00779_KARACAAĞAÇ ENH M06_42707188</v>
      </c>
      <c>
        <v>Şebeke Yenileme ve Kapasite Artışı Çalışması</v>
      </c>
      <c>
        <v>Dağıtım-OG</v>
      </c>
      <c>
        <v>Uzun</v>
      </c>
      <c>
        <v>Şebeke işletmecisi</v>
      </c>
      <c>
        <v>Bildirimli</v>
      </c>
      <c>
        <is>
          <t>22.07.2023 12:22:53</t>
        </is>
      </c>
      <c>
        <is>
          <t>22.07.2023 18:40:42</t>
        </is>
      </c>
      <c>
        <v>6.296944444</v>
      </c>
      <c>
        <v>10</v>
      </c>
      <c>
        <v>334</v>
      </c>
      <c>
        <v>2</v>
      </c>
      <c>
        <v>102</v>
      </c>
      <c>
        <v>5</v>
      </c>
      <c>
        <v>53</v>
      </c>
      <c>
        <v>0</v>
      </c>
      <c>
        <v>0</v>
      </c>
      <c>
        <v>61.574228023021995</v>
      </c>
      <c>
        <v>532.9966543608282</v>
      </c>
      <c>
        <v>193.48437925200852</v>
      </c>
      <c>
        <v>1327.770780580099</v>
      </c>
      <c>
        <v>64.05211475567926</v>
      </c>
      <c>
        <v>366.0909957902591</v>
      </c>
      <c>
        <v>0</v>
      </c>
      <c>
        <v>0</v>
      </c>
      <c>
        <v>2545.9691527618957</v>
      </c>
    </row>
    <row>
      <c>
        <v>2618144</v>
      </c>
      <c>
        <v>1</v>
      </c>
      <c>
        <is>
          <t>İZMİR</t>
        </is>
      </c>
      <c>
        <v>BUCA</v>
      </c>
      <c>
        <is>
          <t>AG Fideri</t>
        </is>
      </c>
      <c>
        <v>M-1100 35-03-M01100_A_56363280_56363280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22.07.2023 18:42:52</t>
        </is>
      </c>
      <c>
        <is>
          <t>23.07.2023 01:03:12</t>
        </is>
      </c>
      <c>
        <v>6.338888888</v>
      </c>
      <c>
        <v>0</v>
      </c>
      <c>
        <v>200</v>
      </c>
      <c>
        <v>0</v>
      </c>
      <c>
        <v>0</v>
      </c>
      <c>
        <v>0</v>
      </c>
      <c>
        <v>24</v>
      </c>
      <c>
        <v>0</v>
      </c>
      <c>
        <v>1</v>
      </c>
      <c>
        <v>0</v>
      </c>
      <c>
        <v>260.7506584204882</v>
      </c>
      <c>
        <v>0</v>
      </c>
      <c>
        <v>0</v>
      </c>
      <c>
        <v>0</v>
      </c>
      <c>
        <v>390.30170020535746</v>
      </c>
      <c>
        <v>0</v>
      </c>
      <c>
        <v>94.47672254838457</v>
      </c>
      <c>
        <v>745.5290811742303</v>
      </c>
    </row>
    <row>
      <c>
        <v>2617540</v>
      </c>
      <c>
        <v>1</v>
      </c>
      <c>
        <is>
          <t>İZMİR</t>
        </is>
      </c>
      <c>
        <v>BAYRAKLI</v>
      </c>
      <c>
        <is>
          <t>Dağıtım Transformatörü</t>
        </is>
      </c>
      <c>
        <v>M-2086 35-02-M02086_35-02-M02086_66524720</v>
      </c>
      <c>
        <v>Şebeke Yenileme ve Kapasite Artışı Çalışması</v>
      </c>
      <c>
        <v>Dağıtım-AG</v>
      </c>
      <c>
        <v>Uzun</v>
      </c>
      <c>
        <v>Şebeke işletmecisi</v>
      </c>
      <c>
        <v>Bildirimli</v>
      </c>
      <c>
        <is>
          <t>22.07.2023 09:53:33</t>
        </is>
      </c>
      <c>
        <is>
          <t>22.07.2023 10:57:15</t>
        </is>
      </c>
      <c>
        <v>1.061666666</v>
      </c>
      <c>
        <v>0</v>
      </c>
      <c>
        <v>0</v>
      </c>
      <c>
        <v>0</v>
      </c>
      <c>
        <v>0</v>
      </c>
      <c>
        <v>0</v>
      </c>
      <c>
        <v>77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134.96905287714074</v>
      </c>
      <c>
        <v>0</v>
      </c>
      <c>
        <v>0</v>
      </c>
      <c>
        <v>134.96905287714074</v>
      </c>
    </row>
    <row>
      <c>
        <v>2618187</v>
      </c>
      <c>
        <v>1</v>
      </c>
      <c>
        <is>
          <t>İZMİR</t>
        </is>
      </c>
      <c>
        <v>BERGAMA</v>
      </c>
      <c>
        <is>
          <t>OG Fideri</t>
        </is>
      </c>
      <c>
        <v>TR-111 35-16-L00111_DIREK TIPI TRAFO HUCRESI H01_2042244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22.07.2023 19:10:32</t>
        </is>
      </c>
      <c>
        <is>
          <t>22.07.2023 20:09:12</t>
        </is>
      </c>
      <c>
        <v>0.977777777</v>
      </c>
      <c>
        <v>0</v>
      </c>
      <c>
        <v>9</v>
      </c>
      <c>
        <v>0</v>
      </c>
      <c>
        <v>1</v>
      </c>
      <c>
        <v>0</v>
      </c>
      <c>
        <v>14</v>
      </c>
      <c>
        <v>0</v>
      </c>
      <c>
        <v>0</v>
      </c>
      <c>
        <v>0</v>
      </c>
      <c>
        <v>2.223461020075969</v>
      </c>
      <c>
        <v>0</v>
      </c>
      <c>
        <v>0</v>
      </c>
      <c>
        <v>0</v>
      </c>
      <c>
        <v>26.54604323908547</v>
      </c>
      <c>
        <v>0</v>
      </c>
      <c>
        <v>0</v>
      </c>
      <c>
        <v>28.76950425916144</v>
      </c>
    </row>
    <row>
      <c>
        <v>2618436</v>
      </c>
      <c>
        <v>1</v>
      </c>
      <c>
        <is>
          <t>MANİSA</t>
        </is>
      </c>
      <c>
        <v>DEMİRCİ</v>
      </c>
      <c>
        <is>
          <t>DM</t>
        </is>
      </c>
      <c>
        <v>DEMİRCİ DM 45-74-M00347_BENZİNLİK M05_84598224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22.07.2023 23:07:03</t>
        </is>
      </c>
      <c>
        <is>
          <t>22.07.2023 23:52:44</t>
        </is>
      </c>
      <c>
        <v>0.761388888</v>
      </c>
      <c>
        <v>0</v>
      </c>
      <c>
        <v>27</v>
      </c>
      <c>
        <v>0</v>
      </c>
      <c>
        <v>6</v>
      </c>
      <c>
        <v>5</v>
      </c>
      <c>
        <v>2</v>
      </c>
      <c>
        <v>0</v>
      </c>
      <c>
        <v>0</v>
      </c>
      <c>
        <v>0</v>
      </c>
      <c>
        <v>3.215011715052334</v>
      </c>
      <c>
        <v>0</v>
      </c>
      <c>
        <v>2.927087448772258</v>
      </c>
      <c>
        <v>23.39944726950424</v>
      </c>
      <c>
        <v>3.3192954293474566</v>
      </c>
      <c>
        <v>0</v>
      </c>
      <c>
        <v>0</v>
      </c>
      <c>
        <v>32.86084186267629</v>
      </c>
    </row>
    <row>
      <c>
        <v>2617397</v>
      </c>
      <c>
        <v>1</v>
      </c>
      <c>
        <is>
          <t>İZMİR</t>
        </is>
      </c>
      <c>
        <v>ÇEŞME</v>
      </c>
      <c>
        <is>
          <t>AG Fideri</t>
        </is>
      </c>
      <c>
        <v>L-279 ERDİL SİTESİ 35-18-L00279_A_91135221_91135221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22.07.2023 06:49:17</t>
        </is>
      </c>
      <c>
        <is>
          <t>22.07.2023 10:58:11</t>
        </is>
      </c>
      <c>
        <v>4.148333333</v>
      </c>
      <c>
        <v>0</v>
      </c>
      <c>
        <v>71</v>
      </c>
      <c>
        <v>0</v>
      </c>
      <c>
        <v>1</v>
      </c>
      <c>
        <v>0</v>
      </c>
      <c>
        <v>3</v>
      </c>
      <c>
        <v>0</v>
      </c>
      <c>
        <v>0</v>
      </c>
      <c>
        <v>0</v>
      </c>
      <c>
        <v>119.22923051785672</v>
      </c>
      <c>
        <v>0</v>
      </c>
      <c>
        <v>1.770893464539791</v>
      </c>
      <c>
        <v>0</v>
      </c>
      <c>
        <v>11.009616517038655</v>
      </c>
      <c>
        <v>0</v>
      </c>
      <c>
        <v>0</v>
      </c>
      <c>
        <v>132.00974049943517</v>
      </c>
    </row>
    <row>
      <c>
        <v>2617317</v>
      </c>
      <c>
        <v>1</v>
      </c>
      <c>
        <is>
          <t>İZMİR</t>
        </is>
      </c>
      <c>
        <v>KEMALPAŞA</v>
      </c>
      <c>
        <is>
          <t>OG Fideri</t>
        </is>
      </c>
      <c>
        <v>ÖRNEKKÖY TR-1 35-27-L00128_HatBaşıAyırıcı_67163588 L07_67163588</v>
      </c>
      <c>
        <v>OG Ayırıcı Arızası</v>
      </c>
      <c>
        <v>Dağıtım-OG</v>
      </c>
      <c>
        <v>Uzun</v>
      </c>
      <c>
        <v>Şebeke işletmecisi</v>
      </c>
      <c>
        <v>Bildirimsiz</v>
      </c>
      <c>
        <is>
          <t>22.07.2023 01:36:33</t>
        </is>
      </c>
      <c>
        <is>
          <t>22.07.2023 02:16:26</t>
        </is>
      </c>
      <c>
        <v>0.664722222</v>
      </c>
      <c>
        <v>5</v>
      </c>
      <c>
        <v>1673</v>
      </c>
      <c>
        <v>70</v>
      </c>
      <c>
        <v>64</v>
      </c>
      <c>
        <v>14</v>
      </c>
      <c>
        <v>135</v>
      </c>
      <c>
        <v>0</v>
      </c>
      <c>
        <v>0</v>
      </c>
      <c>
        <v>1.2190532944430366</v>
      </c>
      <c>
        <v>192.1141225272454</v>
      </c>
      <c>
        <v>61.188953115568665</v>
      </c>
      <c>
        <v>71.80565110405965</v>
      </c>
      <c>
        <v>40.79241073243114</v>
      </c>
      <c>
        <v>55.77111531371491</v>
      </c>
      <c>
        <v>0</v>
      </c>
      <c>
        <v>0</v>
      </c>
      <c>
        <v>422.89130608746274</v>
      </c>
    </row>
    <row>
      <c>
        <v>2617649</v>
      </c>
      <c>
        <v>1</v>
      </c>
      <c>
        <is>
          <t>İZMİR</t>
        </is>
      </c>
      <c>
        <v>TORBALI</v>
      </c>
      <c>
        <is>
          <t>Kullanıcı Bağlantı Hattı</t>
        </is>
      </c>
      <c>
        <v>HELVACI-1 35-26-M00468_967166748_967166748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22.07.2023 11:33:23</t>
        </is>
      </c>
      <c>
        <is>
          <t>22.07.2023 14:00:35</t>
        </is>
      </c>
      <c>
        <v>2.453333333</v>
      </c>
      <c>
        <v>0</v>
      </c>
      <c>
        <v>0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0.5991693106811194</v>
      </c>
      <c>
        <v>0</v>
      </c>
      <c>
        <v>0</v>
      </c>
      <c>
        <v>0.5991693106811194</v>
      </c>
    </row>
    <row>
      <c>
        <v>2618127</v>
      </c>
      <c>
        <v>1</v>
      </c>
      <c>
        <is>
          <t>MANİSA</t>
        </is>
      </c>
      <c>
        <v>TURGUTLU</v>
      </c>
      <c>
        <is>
          <t>Dağıtım Transformatörü</t>
        </is>
      </c>
      <c>
        <v>TR-2/108 45-83-L00108_45-83-L00108_81704366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22.07.2023 18:35:06</t>
        </is>
      </c>
      <c>
        <is>
          <t>22.07.2023 20:14:48</t>
        </is>
      </c>
      <c>
        <v>1.661666666</v>
      </c>
      <c>
        <v>0</v>
      </c>
      <c>
        <v>540</v>
      </c>
      <c>
        <v>0</v>
      </c>
      <c>
        <v>0</v>
      </c>
      <c>
        <v>0</v>
      </c>
      <c>
        <v>26</v>
      </c>
      <c>
        <v>0</v>
      </c>
      <c>
        <v>0</v>
      </c>
      <c>
        <v>0</v>
      </c>
      <c>
        <v>168.81906814369918</v>
      </c>
      <c>
        <v>0</v>
      </c>
      <c>
        <v>0</v>
      </c>
      <c>
        <v>0</v>
      </c>
      <c>
        <v>36.99095357173632</v>
      </c>
      <c>
        <v>0</v>
      </c>
      <c>
        <v>0</v>
      </c>
      <c>
        <v>205.8100217154355</v>
      </c>
    </row>
    <row>
      <c>
        <v>2618150</v>
      </c>
      <c>
        <v>1</v>
      </c>
      <c>
        <is>
          <t>İZMİR</t>
        </is>
      </c>
      <c>
        <v>BUCA</v>
      </c>
      <c>
        <is>
          <t>Dağıtım Transformatörü</t>
        </is>
      </c>
      <c>
        <v>M-2316 KARAAĞAÇ TR-6 35-03-M02316_35-03-M02316_2373248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22.07.2023 18:49:42</t>
        </is>
      </c>
      <c>
        <is>
          <t>22.07.2023 19:07:19</t>
        </is>
      </c>
      <c>
        <v>0.293611111</v>
      </c>
      <c>
        <v>0</v>
      </c>
      <c>
        <v>27</v>
      </c>
      <c>
        <v>0</v>
      </c>
      <c>
        <v>18</v>
      </c>
      <c>
        <v>0</v>
      </c>
      <c>
        <v>7</v>
      </c>
      <c>
        <v>0</v>
      </c>
      <c>
        <v>0</v>
      </c>
      <c>
        <v>0</v>
      </c>
      <c>
        <v>3.450674902453493</v>
      </c>
      <c>
        <v>0</v>
      </c>
      <c>
        <v>19.23357000880509</v>
      </c>
      <c>
        <v>0</v>
      </c>
      <c>
        <v>3.1912330442622174</v>
      </c>
      <c>
        <v>0</v>
      </c>
      <c>
        <v>0</v>
      </c>
      <c>
        <v>25.8754779555208</v>
      </c>
    </row>
    <row>
      <c>
        <v>2617486</v>
      </c>
      <c>
        <v>1</v>
      </c>
      <c>
        <is>
          <t>MANİSA</t>
        </is>
      </c>
      <c>
        <v>AKHİSAR</v>
      </c>
      <c>
        <is>
          <t>AG Fideri</t>
        </is>
      </c>
      <c>
        <v>MEDAR TR-9 45-72-L00278_B_56392270_56392270</v>
      </c>
      <c>
        <v>Şebeke Yenileme ve Kapasite Artışı Çalışması</v>
      </c>
      <c>
        <v>Dağıtım-AG</v>
      </c>
      <c>
        <v>Uzun</v>
      </c>
      <c>
        <v>Şebeke işletmecisi</v>
      </c>
      <c>
        <v>Bildirimli</v>
      </c>
      <c>
        <is>
          <t>22.07.2023 08:59:47</t>
        </is>
      </c>
      <c>
        <is>
          <t>22.07.2023 16:00:22</t>
        </is>
      </c>
      <c>
        <v>7.009722222</v>
      </c>
      <c>
        <v>0</v>
      </c>
      <c>
        <v>6</v>
      </c>
      <c>
        <v>0</v>
      </c>
      <c>
        <v>13</v>
      </c>
      <c>
        <v>0</v>
      </c>
      <c>
        <v>0</v>
      </c>
      <c>
        <v>0</v>
      </c>
      <c>
        <v>0</v>
      </c>
      <c>
        <v>0</v>
      </c>
      <c>
        <v>9.677730094161918</v>
      </c>
      <c>
        <v>0</v>
      </c>
      <c>
        <v>51.257989342792065</v>
      </c>
      <c>
        <v>0</v>
      </c>
      <c>
        <v>0</v>
      </c>
      <c>
        <v>0</v>
      </c>
      <c>
        <v>0</v>
      </c>
      <c>
        <v>60.93571943695398</v>
      </c>
    </row>
    <row>
      <c>
        <v>2617509</v>
      </c>
      <c>
        <v>1</v>
      </c>
      <c>
        <is>
          <t>İZMİR</t>
        </is>
      </c>
      <c>
        <v>KARŞIYAKA</v>
      </c>
      <c>
        <is>
          <t>AG Fideri</t>
        </is>
      </c>
      <c>
        <v>K-215 35-04-K00215_A_56367550_56367550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22.07.2023 09:12:17</t>
        </is>
      </c>
      <c>
        <is>
          <t>22.07.2023 10:53:35</t>
        </is>
      </c>
      <c>
        <v>1.688333333</v>
      </c>
      <c>
        <v>0</v>
      </c>
      <c>
        <v>321</v>
      </c>
      <c>
        <v>0</v>
      </c>
      <c>
        <v>0</v>
      </c>
      <c>
        <v>0</v>
      </c>
      <c>
        <v>22</v>
      </c>
      <c>
        <v>0</v>
      </c>
      <c>
        <v>1</v>
      </c>
      <c>
        <v>0</v>
      </c>
      <c>
        <v>147.7681344052534</v>
      </c>
      <c>
        <v>0</v>
      </c>
      <c>
        <v>0</v>
      </c>
      <c>
        <v>0</v>
      </c>
      <c>
        <v>45.92599521590866</v>
      </c>
      <c>
        <v>0</v>
      </c>
      <c>
        <v>39.352933045214826</v>
      </c>
      <c>
        <v>233.0470626663769</v>
      </c>
    </row>
    <row>
      <c>
        <v>2617632</v>
      </c>
      <c>
        <v>1</v>
      </c>
      <c>
        <is>
          <t>İZMİR</t>
        </is>
      </c>
      <c>
        <v>ÖDEMİŞ</v>
      </c>
      <c>
        <is>
          <t>AG Fideri</t>
        </is>
      </c>
      <c>
        <v>BOZDAĞ TR-12 35-15-L00299_A_65513111_65513111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22.07.2023 11:13:03</t>
        </is>
      </c>
      <c>
        <is>
          <t>22.07.2023 12:47:04</t>
        </is>
      </c>
      <c>
        <v>1.566944444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25.474281581889354</v>
      </c>
      <c>
        <v>0</v>
      </c>
      <c>
        <v>0</v>
      </c>
      <c>
        <v>0</v>
      </c>
      <c>
        <v>0</v>
      </c>
      <c>
        <v>25.474281581889354</v>
      </c>
    </row>
    <row>
      <c>
        <v>2617858</v>
      </c>
      <c>
        <v>1</v>
      </c>
      <c>
        <is>
          <t>İZMİR</t>
        </is>
      </c>
      <c>
        <v>BUCA</v>
      </c>
      <c>
        <is>
          <t>AG Fideri</t>
        </is>
      </c>
      <c>
        <v>K-2745 35-03-K02745_E_56365378_56365378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22.07.2023 14:44:34</t>
        </is>
      </c>
      <c>
        <is>
          <t>22.07.2023 17:02:17</t>
        </is>
      </c>
      <c>
        <v>2.295277777</v>
      </c>
      <c>
        <v>0</v>
      </c>
      <c>
        <v>308</v>
      </c>
      <c>
        <v>0</v>
      </c>
      <c>
        <v>0</v>
      </c>
      <c>
        <v>0</v>
      </c>
      <c>
        <v>14</v>
      </c>
      <c>
        <v>0</v>
      </c>
      <c>
        <v>0</v>
      </c>
      <c>
        <v>0</v>
      </c>
      <c>
        <v>149.11761875233645</v>
      </c>
      <c>
        <v>0</v>
      </c>
      <c>
        <v>0</v>
      </c>
      <c>
        <v>0</v>
      </c>
      <c>
        <v>32.639999889432374</v>
      </c>
      <c>
        <v>0</v>
      </c>
      <c>
        <v>0</v>
      </c>
      <c>
        <v>181.75761864176883</v>
      </c>
    </row>
    <row>
      <c>
        <v>2617277</v>
      </c>
      <c>
        <v>1</v>
      </c>
      <c>
        <is>
          <t>İZMİR</t>
        </is>
      </c>
      <c>
        <v>ÖDEMİŞ</v>
      </c>
      <c>
        <is>
          <t>AG Fideri</t>
        </is>
      </c>
      <c>
        <v>TR-118 35-15-M00118_C_56380230_56380230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22.07.2023 00:08:07</t>
        </is>
      </c>
      <c>
        <is>
          <t>22.07.2023 01:02:51</t>
        </is>
      </c>
      <c>
        <v>0.912222222</v>
      </c>
      <c>
        <v>0</v>
      </c>
      <c>
        <v>107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19.693161174682036</v>
      </c>
      <c>
        <v>0</v>
      </c>
      <c>
        <v>0</v>
      </c>
      <c>
        <v>0</v>
      </c>
      <c>
        <v>1.6368250066801362</v>
      </c>
      <c>
        <v>0</v>
      </c>
      <c>
        <v>0</v>
      </c>
      <c>
        <v>21.329986181362173</v>
      </c>
    </row>
    <row>
      <c>
        <v>2618213</v>
      </c>
      <c>
        <v>1</v>
      </c>
      <c>
        <is>
          <t>İZMİR</t>
        </is>
      </c>
      <c>
        <v>BAYINDIR</v>
      </c>
      <c>
        <is>
          <t>AG Fideri</t>
        </is>
      </c>
      <c>
        <v>ÇIRPI TR-1/1 35-20-M00001_9688299_56383276_56383276</v>
      </c>
      <c>
        <v>AG Tel Kopuğu</v>
      </c>
      <c>
        <v>Dağıtım-AG</v>
      </c>
      <c>
        <v>Uzun</v>
      </c>
      <c>
        <v>Şebeke işletmecisi</v>
      </c>
      <c>
        <v>Bildirimsiz</v>
      </c>
      <c>
        <is>
          <t>22.07.2023 19:21:35</t>
        </is>
      </c>
      <c>
        <is>
          <t>23.07.2023 00:09:05</t>
        </is>
      </c>
      <c>
        <v>4.791666666</v>
      </c>
      <c>
        <v>0</v>
      </c>
      <c>
        <v>39</v>
      </c>
      <c>
        <v>0</v>
      </c>
      <c>
        <v>8</v>
      </c>
      <c>
        <v>0</v>
      </c>
      <c>
        <v>8</v>
      </c>
      <c>
        <v>0</v>
      </c>
      <c>
        <v>0</v>
      </c>
      <c>
        <v>0</v>
      </c>
      <c>
        <v>50.899427049492644</v>
      </c>
      <c>
        <v>0</v>
      </c>
      <c>
        <v>165.45042764381492</v>
      </c>
      <c>
        <v>0</v>
      </c>
      <c>
        <v>39.14803014280531</v>
      </c>
      <c>
        <v>0</v>
      </c>
      <c>
        <v>0</v>
      </c>
      <c>
        <v>255.4978848361129</v>
      </c>
    </row>
    <row>
      <c>
        <v>2618459</v>
      </c>
      <c>
        <v>1</v>
      </c>
      <c>
        <is>
          <t>MANİSA</t>
        </is>
      </c>
      <c>
        <v>SARUHANLI</v>
      </c>
      <c>
        <is>
          <t>Dağıtım Transformatörü</t>
        </is>
      </c>
      <c>
        <v>SARUHANLI TR-16 45-80-M00016_45-80-M00016_2355925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22.07.2023 23:46:31</t>
        </is>
      </c>
      <c>
        <is>
          <t>23.07.2023 00:12:33</t>
        </is>
      </c>
      <c>
        <v>0.433888888</v>
      </c>
      <c>
        <v>0</v>
      </c>
      <c>
        <v>409</v>
      </c>
      <c>
        <v>0</v>
      </c>
      <c>
        <v>2</v>
      </c>
      <c>
        <v>0</v>
      </c>
      <c>
        <v>17</v>
      </c>
      <c>
        <v>0</v>
      </c>
      <c>
        <v>0</v>
      </c>
      <c>
        <v>0</v>
      </c>
      <c>
        <v>53.81476315691275</v>
      </c>
      <c>
        <v>0</v>
      </c>
      <c>
        <v>6.338808421912694</v>
      </c>
      <c>
        <v>0</v>
      </c>
      <c>
        <v>3.2764451191282538</v>
      </c>
      <c>
        <v>0</v>
      </c>
      <c>
        <v>0</v>
      </c>
      <c>
        <v>63.4300166979537</v>
      </c>
    </row>
    <row>
      <c>
        <v>2617672</v>
      </c>
      <c>
        <v>1</v>
      </c>
      <c>
        <is>
          <t>İZMİR</t>
        </is>
      </c>
      <c>
        <v>KARABAĞLAR</v>
      </c>
      <c>
        <is>
          <t>OG Fideri</t>
        </is>
      </c>
      <c>
        <v>K-1659 35-01-K01659_K-2515 K01_2034590</v>
      </c>
      <c>
        <v>Manevra</v>
      </c>
      <c>
        <v>Dağıtım-OG</v>
      </c>
      <c>
        <v>Kısa</v>
      </c>
      <c>
        <v>Şebeke işletmecisi</v>
      </c>
      <c>
        <v>Bildirimsiz</v>
      </c>
      <c>
        <is>
          <t>22.07.2023 12:04:59</t>
        </is>
      </c>
      <c>
        <is>
          <t>22.07.2023 12:05:30</t>
        </is>
      </c>
      <c>
        <v>0.008611111</v>
      </c>
      <c>
        <v>0</v>
      </c>
      <c>
        <v>639</v>
      </c>
      <c>
        <v>0</v>
      </c>
      <c>
        <v>0</v>
      </c>
      <c>
        <v>1</v>
      </c>
      <c>
        <v>1659</v>
      </c>
      <c>
        <v>0</v>
      </c>
      <c>
        <v>32</v>
      </c>
      <c>
        <v>0</v>
      </c>
      <c>
        <v>1.2495577254170467</v>
      </c>
      <c>
        <v>0</v>
      </c>
      <c>
        <v>0</v>
      </c>
      <c>
        <v>0</v>
      </c>
      <c>
        <v>15.800745230344212</v>
      </c>
      <c>
        <v>0</v>
      </c>
      <c>
        <v>3.8989852237396714</v>
      </c>
      <c>
        <v>20.949288179500932</v>
      </c>
    </row>
    <row>
      <c>
        <v>2617818</v>
      </c>
      <c>
        <v>1</v>
      </c>
      <c>
        <is>
          <t>İZMİR</t>
        </is>
      </c>
      <c>
        <v>GAZİEMİR</v>
      </c>
      <c>
        <is>
          <t>Kullanıcı Bağlantı Hattı</t>
        </is>
      </c>
      <c>
        <v>M-1336 35-08-M01336_913829727_913829727</v>
      </c>
      <c>
        <v>AG Branşman Yeraltı Kablo Arızası</v>
      </c>
      <c>
        <v>Dağıtım-AG</v>
      </c>
      <c>
        <v>Uzun</v>
      </c>
      <c>
        <v>Şebeke işletmecisi</v>
      </c>
      <c>
        <v>Bildirimsiz</v>
      </c>
      <c>
        <is>
          <t>22.07.2023 13:53:51</t>
        </is>
      </c>
      <c>
        <is>
          <t>22.07.2023 16:35:46</t>
        </is>
      </c>
      <c>
        <v>2.698611111</v>
      </c>
      <c>
        <v>0</v>
      </c>
      <c>
        <v>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4.362992707586689</v>
      </c>
      <c>
        <v>0</v>
      </c>
      <c>
        <v>0</v>
      </c>
      <c>
        <v>0</v>
      </c>
      <c>
        <v>0.18999177542062753</v>
      </c>
      <c>
        <v>0</v>
      </c>
      <c>
        <v>0</v>
      </c>
      <c>
        <v>4.552984483007316</v>
      </c>
    </row>
    <row>
      <c>
        <v>2618445</v>
      </c>
      <c>
        <v>1</v>
      </c>
      <c>
        <is>
          <t>İZMİR</t>
        </is>
      </c>
      <c>
        <v>BALÇOVA</v>
      </c>
      <c>
        <is>
          <t>Kullanıcı Bağlantı Hattı</t>
        </is>
      </c>
      <c>
        <v>K-1425 35-07-K01425_99255203_99255203</v>
      </c>
      <c>
        <v>AG Branşman Yeraltı Kablo Arızası</v>
      </c>
      <c>
        <v>Dağıtım-AG</v>
      </c>
      <c>
        <v>Uzun</v>
      </c>
      <c>
        <v>Şebeke işletmecisi</v>
      </c>
      <c>
        <v>Bildirimsiz</v>
      </c>
      <c>
        <is>
          <t>22.07.2023 23:17:04</t>
        </is>
      </c>
      <c>
        <is>
          <t>23.07.2023 03:46:16</t>
        </is>
      </c>
      <c>
        <v>4.486666666</v>
      </c>
      <c>
        <v>0</v>
      </c>
      <c>
        <v>10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6.671780721061604</v>
      </c>
      <c>
        <v>0</v>
      </c>
      <c>
        <v>0</v>
      </c>
      <c>
        <v>0</v>
      </c>
      <c>
        <v>0</v>
      </c>
      <c>
        <v>0</v>
      </c>
      <c>
        <v>0</v>
      </c>
      <c>
        <v>6.671780721061604</v>
      </c>
    </row>
    <row>
      <c>
        <v>2618090</v>
      </c>
      <c>
        <v>1</v>
      </c>
      <c>
        <is>
          <t>MANİSA</t>
        </is>
      </c>
      <c>
        <v>KÖPRÜBAŞI</v>
      </c>
      <c>
        <is>
          <t>OG Fideri</t>
        </is>
      </c>
      <c>
        <v>UĞURLU KÖK 45-86-M00045_HatBaşıAyırıcı_53135360 M02_53135360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22.07.2023 18:10:55</t>
        </is>
      </c>
      <c>
        <is>
          <t>22.07.2023 20:24:02</t>
        </is>
      </c>
      <c>
        <v>2.218611111</v>
      </c>
      <c>
        <v>0</v>
      </c>
      <c>
        <v>0</v>
      </c>
      <c>
        <v>1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82.74739497871523</v>
      </c>
      <c>
        <v>0</v>
      </c>
      <c>
        <v>141.86475230367003</v>
      </c>
      <c>
        <v>0</v>
      </c>
      <c>
        <v>0</v>
      </c>
      <c>
        <v>0</v>
      </c>
      <c>
        <v>224.61214728238525</v>
      </c>
    </row>
    <row>
      <c>
        <v>2617898</v>
      </c>
      <c>
        <v>1</v>
      </c>
      <c>
        <is>
          <t>İZMİR</t>
        </is>
      </c>
      <c>
        <v>ÇEŞME</v>
      </c>
      <c>
        <is>
          <t>Saha Dağıtım Kutusu (SDK)</t>
        </is>
      </c>
      <c>
        <v>L-393 YENİ OKUL 35-18-L00393_F f1_5959771</v>
      </c>
      <c>
        <v>AG Box / Sdk Giriş Sigorta Atığı</v>
      </c>
      <c>
        <v>Dağıtım-AG</v>
      </c>
      <c>
        <v>Uzun</v>
      </c>
      <c>
        <v>Şebeke işletmecisi</v>
      </c>
      <c>
        <v>Bildirimsiz</v>
      </c>
      <c>
        <is>
          <t>22.07.2023 15:16:32</t>
        </is>
      </c>
      <c>
        <is>
          <t>22.07.2023 22:34:11</t>
        </is>
      </c>
      <c>
        <v>7.294166666</v>
      </c>
      <c>
        <v>0</v>
      </c>
      <c>
        <v>30</v>
      </c>
      <c>
        <v>0</v>
      </c>
      <c>
        <v>0</v>
      </c>
      <c>
        <v>0</v>
      </c>
      <c>
        <v>9</v>
      </c>
      <c>
        <v>0</v>
      </c>
      <c>
        <v>0</v>
      </c>
      <c>
        <v>0</v>
      </c>
      <c>
        <v>110.3294865956666</v>
      </c>
      <c>
        <v>0</v>
      </c>
      <c>
        <v>0</v>
      </c>
      <c>
        <v>0</v>
      </c>
      <c>
        <v>99.87838103406219</v>
      </c>
      <c>
        <v>0</v>
      </c>
      <c>
        <v>0</v>
      </c>
      <c>
        <v>210.20786762972878</v>
      </c>
    </row>
    <row>
      <c>
        <v>2617712</v>
      </c>
      <c>
        <v>1</v>
      </c>
      <c>
        <is>
          <t>İZMİR</t>
        </is>
      </c>
      <c>
        <v>BUCA</v>
      </c>
      <c>
        <is>
          <t>Saha Dağıtım Kutusu (SDK)</t>
        </is>
      </c>
      <c>
        <v>M-1276 35-03-M01276_E E01b_95016968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22.07.2023 12:36:42</t>
        </is>
      </c>
      <c>
        <is>
          <t>22.07.2023 16:56:00</t>
        </is>
      </c>
      <c>
        <v>4.321666666</v>
      </c>
      <c>
        <v>0</v>
      </c>
      <c>
        <v>70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65.8265048550601</v>
      </c>
      <c>
        <v>0</v>
      </c>
      <c>
        <v>0</v>
      </c>
      <c>
        <v>0</v>
      </c>
      <c>
        <v>10.38338588425605</v>
      </c>
      <c>
        <v>0</v>
      </c>
      <c>
        <v>0</v>
      </c>
      <c>
        <v>76.20989073931614</v>
      </c>
    </row>
    <row>
      <c>
        <v>2618376</v>
      </c>
      <c>
        <v>1</v>
      </c>
      <c>
        <is>
          <t>İZMİR</t>
        </is>
      </c>
      <c>
        <v>SEFERİHİSAR</v>
      </c>
      <c>
        <is>
          <t>AG Fideri</t>
        </is>
      </c>
      <c>
        <v>SIĞACIK DM (L-35) 35-14-M00425_C_56354551_56354551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22.07.2023 21:21:34</t>
        </is>
      </c>
      <c>
        <is>
          <t>23.07.2023 00:03:44</t>
        </is>
      </c>
      <c>
        <v>2.702777777</v>
      </c>
      <c>
        <v>0</v>
      </c>
      <c>
        <v>14</v>
      </c>
      <c>
        <v>0</v>
      </c>
      <c>
        <v>2</v>
      </c>
      <c>
        <v>0</v>
      </c>
      <c>
        <v>18</v>
      </c>
      <c>
        <v>0</v>
      </c>
      <c>
        <v>0</v>
      </c>
      <c>
        <v>0</v>
      </c>
      <c>
        <v>13.424381673740307</v>
      </c>
      <c>
        <v>0</v>
      </c>
      <c>
        <v>0.6615270489216025</v>
      </c>
      <c>
        <v>0</v>
      </c>
      <c>
        <v>108.0763376473811</v>
      </c>
      <c>
        <v>0</v>
      </c>
      <c>
        <v>0</v>
      </c>
      <c>
        <v>122.16224637004301</v>
      </c>
    </row>
    <row>
      <c>
        <v>2618253</v>
      </c>
      <c>
        <v>1</v>
      </c>
      <c>
        <is>
          <t>MANİSA</t>
        </is>
      </c>
      <c>
        <v>YUNUSEMRE</v>
      </c>
      <c>
        <is>
          <t>Saha Dağıtım Kutusu (SDK)</t>
        </is>
      </c>
      <c>
        <v>DM-14/11-A 45-71-M02001_B B01b_42990509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22.07.2023 19:50:19</t>
        </is>
      </c>
      <c>
        <is>
          <t>22.07.2023 20:52:06</t>
        </is>
      </c>
      <c>
        <v>1.029722222</v>
      </c>
      <c>
        <v>0</v>
      </c>
      <c>
        <v>10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2.866255433762321</v>
      </c>
      <c>
        <v>0</v>
      </c>
      <c>
        <v>0</v>
      </c>
      <c>
        <v>0</v>
      </c>
      <c>
        <v>0</v>
      </c>
      <c>
        <v>0</v>
      </c>
      <c>
        <v>0</v>
      </c>
      <c>
        <v>2.866255433762321</v>
      </c>
    </row>
    <row>
      <c>
        <v>2617692</v>
      </c>
      <c>
        <v>1</v>
      </c>
      <c>
        <is>
          <t>İZMİR</t>
        </is>
      </c>
      <c>
        <v>BUCA</v>
      </c>
      <c>
        <is>
          <t>Kullanıcı Bağlantı Hattı</t>
        </is>
      </c>
      <c>
        <v>K-2631 35-03-K02631_98036140_98036140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22.07.2023 12:04:58</t>
        </is>
      </c>
      <c>
        <is>
          <t>22.07.2023 21:17:32</t>
        </is>
      </c>
      <c>
        <v>9.209444444</v>
      </c>
      <c>
        <v>0</v>
      </c>
      <c>
        <v>3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10.385143923392501</v>
      </c>
      <c>
        <v>0</v>
      </c>
      <c>
        <v>0</v>
      </c>
      <c>
        <v>0</v>
      </c>
      <c>
        <v>0</v>
      </c>
      <c>
        <v>0</v>
      </c>
      <c>
        <v>0</v>
      </c>
      <c>
        <v>10.385143923392501</v>
      </c>
    </row>
    <row>
      <c>
        <v>2617941</v>
      </c>
      <c>
        <v>1</v>
      </c>
      <c>
        <is>
          <t>MANİSA</t>
        </is>
      </c>
      <c>
        <v>SARUHANLI</v>
      </c>
      <c>
        <is>
          <t>Dağıtım Transformatörü</t>
        </is>
      </c>
      <c>
        <v>SARUHANLI TR-16 45-80-M00016_45-80-M00016_2355925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22.07.2023 16:05:19</t>
        </is>
      </c>
      <c>
        <is>
          <t>22.07.2023 16:38:16</t>
        </is>
      </c>
      <c>
        <v>0.549166666</v>
      </c>
      <c>
        <v>0</v>
      </c>
      <c>
        <v>409</v>
      </c>
      <c>
        <v>0</v>
      </c>
      <c>
        <v>2</v>
      </c>
      <c>
        <v>0</v>
      </c>
      <c>
        <v>17</v>
      </c>
      <c>
        <v>0</v>
      </c>
      <c>
        <v>0</v>
      </c>
      <c>
        <v>0</v>
      </c>
      <c>
        <v>72.75240292348045</v>
      </c>
      <c>
        <v>0</v>
      </c>
      <c>
        <v>9.662673645035538</v>
      </c>
      <c>
        <v>0</v>
      </c>
      <c>
        <v>6.763351662949464</v>
      </c>
      <c>
        <v>0</v>
      </c>
      <c>
        <v>0</v>
      </c>
      <c>
        <v>89.17842823146545</v>
      </c>
    </row>
    <row>
      <c>
        <v>2618190</v>
      </c>
      <c>
        <v>1</v>
      </c>
      <c>
        <is>
          <t>İZMİR</t>
        </is>
      </c>
      <c>
        <v>MENDERES</v>
      </c>
      <c>
        <is>
          <t>Dağıtım Transformatörü</t>
        </is>
      </c>
      <c>
        <v>ATAKÖY TR-7 35-22-M00177_35-22-M00177_2362173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22.07.2023 19:08:24</t>
        </is>
      </c>
      <c>
        <is>
          <t>22.07.2023 20:59:30</t>
        </is>
      </c>
      <c>
        <v>1.851666666</v>
      </c>
      <c>
        <v>0</v>
      </c>
      <c>
        <v>43</v>
      </c>
      <c>
        <v>0</v>
      </c>
      <c>
        <v>28</v>
      </c>
      <c>
        <v>0</v>
      </c>
      <c>
        <v>1</v>
      </c>
      <c>
        <v>0</v>
      </c>
      <c>
        <v>0</v>
      </c>
      <c>
        <v>0</v>
      </c>
      <c>
        <v>19.877322181850275</v>
      </c>
      <c>
        <v>0</v>
      </c>
      <c>
        <v>41.198603606530895</v>
      </c>
      <c>
        <v>0</v>
      </c>
      <c>
        <v>0.12317629332171451</v>
      </c>
      <c>
        <v>0</v>
      </c>
      <c>
        <v>0</v>
      </c>
      <c>
        <v>61.19910208170288</v>
      </c>
    </row>
    <row>
      <c>
        <v>2617586</v>
      </c>
      <c>
        <v>1</v>
      </c>
      <c>
        <is>
          <t>MANİSA</t>
        </is>
      </c>
      <c>
        <v>TURGUTLU</v>
      </c>
      <c>
        <is>
          <t>AG Fideri</t>
        </is>
      </c>
      <c>
        <v>TR-2/26 (ARABACILAR) 45-83-M00825__95879977_95879977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22.07.2023 10:37:55</t>
        </is>
      </c>
      <c>
        <is>
          <t>22.07.2023 12:18:22</t>
        </is>
      </c>
      <c>
        <v>1.674166666</v>
      </c>
      <c>
        <v>0</v>
      </c>
      <c>
        <v>189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59.66235697964281</v>
      </c>
      <c>
        <v>0</v>
      </c>
      <c>
        <v>0</v>
      </c>
      <c>
        <v>0</v>
      </c>
      <c>
        <v>6.195952506784445</v>
      </c>
      <c>
        <v>0</v>
      </c>
      <c>
        <v>0</v>
      </c>
      <c>
        <v>65.85830948642726</v>
      </c>
    </row>
    <row>
      <c>
        <v>2617549</v>
      </c>
      <c>
        <v>1</v>
      </c>
      <c>
        <is>
          <t>İZMİR</t>
        </is>
      </c>
      <c>
        <v>KARŞIYAKA</v>
      </c>
      <c>
        <is>
          <t>Saha Dağıtım Kutusu (SDK)</t>
        </is>
      </c>
      <c>
        <v>K-197 35-04-K00197_C C1_5800746</v>
      </c>
      <c>
        <v>AG Box / Sdk Giriş Sigorta Atığı</v>
      </c>
      <c>
        <v>Dağıtım-AG</v>
      </c>
      <c>
        <v>Uzun</v>
      </c>
      <c>
        <v>Şebeke işletmecisi</v>
      </c>
      <c>
        <v>Bildirimsiz</v>
      </c>
      <c>
        <is>
          <t>22.07.2023 09:50:44</t>
        </is>
      </c>
      <c>
        <is>
          <t>22.07.2023 12:35:35</t>
        </is>
      </c>
      <c>
        <v>2.7475</v>
      </c>
      <c>
        <v>0</v>
      </c>
      <c>
        <v>141</v>
      </c>
      <c>
        <v>0</v>
      </c>
      <c>
        <v>0</v>
      </c>
      <c>
        <v>0</v>
      </c>
      <c>
        <v>25</v>
      </c>
      <c>
        <v>0</v>
      </c>
      <c>
        <v>0</v>
      </c>
      <c>
        <v>0</v>
      </c>
      <c>
        <v>103.04116306858437</v>
      </c>
      <c>
        <v>0</v>
      </c>
      <c>
        <v>0</v>
      </c>
      <c>
        <v>0</v>
      </c>
      <c>
        <v>144.5608229099837</v>
      </c>
      <c>
        <v>0</v>
      </c>
      <c>
        <v>0</v>
      </c>
      <c>
        <v>247.60198597856805</v>
      </c>
    </row>
    <row>
      <c>
        <v>2618047</v>
      </c>
      <c>
        <v>1</v>
      </c>
      <c>
        <is>
          <t>MANİSA</t>
        </is>
      </c>
      <c>
        <v>ALAŞEHİR</v>
      </c>
      <c>
        <is>
          <t>Dağıtım Transformatörü</t>
        </is>
      </c>
      <c>
        <v>SERİNYAYLA KERİMLİ MAH. TR-1 45-73-L00001_45-73-L00001_2365085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22.07.2023 17:32:53</t>
        </is>
      </c>
      <c>
        <is>
          <t>22.07.2023 20:45:01</t>
        </is>
      </c>
      <c>
        <v>3.202222222</v>
      </c>
      <c>
        <v>0</v>
      </c>
      <c>
        <v>37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14.858255758327498</v>
      </c>
      <c>
        <v>0</v>
      </c>
      <c>
        <v>0</v>
      </c>
      <c>
        <v>0</v>
      </c>
      <c>
        <v>5.600754037176666</v>
      </c>
      <c>
        <v>0</v>
      </c>
      <c>
        <v>0</v>
      </c>
      <c>
        <v>20.459009795504166</v>
      </c>
    </row>
    <row>
      <c>
        <v>2618425</v>
      </c>
      <c>
        <v>1</v>
      </c>
      <c>
        <is>
          <t>İZMİR</t>
        </is>
      </c>
      <c>
        <v>ÇEŞME</v>
      </c>
      <c>
        <is>
          <t>Saha Dağıtım Kutusu (SDK)</t>
        </is>
      </c>
      <c>
        <v>L-393 YENİ OKUL 35-18-L00393_A A3_5949766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22.07.2023 22:39:06</t>
        </is>
      </c>
      <c>
        <is>
          <t>22.07.2023 23:49:55</t>
        </is>
      </c>
      <c>
        <v>1.180277777</v>
      </c>
      <c>
        <v>0</v>
      </c>
      <c>
        <v>32</v>
      </c>
      <c>
        <v>0</v>
      </c>
      <c>
        <v>0</v>
      </c>
      <c>
        <v>0</v>
      </c>
      <c>
        <v>9</v>
      </c>
      <c>
        <v>0</v>
      </c>
      <c>
        <v>0</v>
      </c>
      <c>
        <v>0</v>
      </c>
      <c>
        <v>32.45518758812346</v>
      </c>
      <c>
        <v>0</v>
      </c>
      <c>
        <v>0</v>
      </c>
      <c>
        <v>0</v>
      </c>
      <c>
        <v>15.12605938251877</v>
      </c>
      <c>
        <v>0</v>
      </c>
      <c>
        <v>0</v>
      </c>
      <c>
        <v>47.581246970642226</v>
      </c>
    </row>
    <row>
      <c>
        <v>2617400</v>
      </c>
      <c>
        <v>1</v>
      </c>
      <c>
        <is>
          <t>İZMİR</t>
        </is>
      </c>
      <c>
        <v>BUCA</v>
      </c>
      <c>
        <is>
          <t>AG Fideri</t>
        </is>
      </c>
      <c>
        <v>M-2638 35-03-M02638__95490589_95490589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22.07.2023 06:53:51</t>
        </is>
      </c>
      <c>
        <is>
          <t>22.07.2023 13:49:20</t>
        </is>
      </c>
      <c>
        <v>6.924722222</v>
      </c>
      <c>
        <v>0</v>
      </c>
      <c>
        <v>187</v>
      </c>
      <c>
        <v>0</v>
      </c>
      <c>
        <v>0</v>
      </c>
      <c>
        <v>0</v>
      </c>
      <c>
        <v>12</v>
      </c>
      <c>
        <v>0</v>
      </c>
      <c>
        <v>0</v>
      </c>
      <c>
        <v>0</v>
      </c>
      <c>
        <v>322.37059551676526</v>
      </c>
      <c>
        <v>0</v>
      </c>
      <c>
        <v>0</v>
      </c>
      <c>
        <v>0</v>
      </c>
      <c>
        <v>292.3789450709797</v>
      </c>
      <c>
        <v>0</v>
      </c>
      <c>
        <v>0</v>
      </c>
      <c>
        <v>614.749540587745</v>
      </c>
    </row>
    <row>
      <c>
        <v>2618233</v>
      </c>
      <c>
        <v>1</v>
      </c>
      <c>
        <is>
          <t>MANİSA</t>
        </is>
      </c>
      <c>
        <v>TURGUTLU</v>
      </c>
      <c>
        <is>
          <t>AG Fideri</t>
        </is>
      </c>
      <c>
        <v>TR-2/27 45-83-L00027__72373140_72373140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22.07.2023 19:24:04</t>
        </is>
      </c>
      <c>
        <is>
          <t>22.07.2023 20:56:10</t>
        </is>
      </c>
      <c>
        <v>1.535</v>
      </c>
      <c>
        <v>0</v>
      </c>
      <c>
        <v>37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12.841821022264611</v>
      </c>
      <c>
        <v>0</v>
      </c>
      <c>
        <v>0</v>
      </c>
      <c>
        <v>0</v>
      </c>
      <c>
        <v>4.906652753145045</v>
      </c>
      <c>
        <v>0</v>
      </c>
      <c>
        <v>0</v>
      </c>
      <c>
        <v>17.748473775409657</v>
      </c>
    </row>
    <row>
      <c>
        <v>2617841</v>
      </c>
      <c>
        <v>1</v>
      </c>
      <c>
        <is>
          <t>İZMİR</t>
        </is>
      </c>
      <c>
        <v>KARŞIYAKA</v>
      </c>
      <c>
        <is>
          <t>Saha Dağıtım Kutusu (SDK)</t>
        </is>
      </c>
      <c>
        <v>M-2777 35-04-M02777_C K3107C4B_5781427</v>
      </c>
      <c>
        <v>AG Box / Sdk Giriş Sigorta Atığı</v>
      </c>
      <c>
        <v>Dağıtım-AG</v>
      </c>
      <c>
        <v>Uzun</v>
      </c>
      <c>
        <v>Şebeke işletmecisi</v>
      </c>
      <c>
        <v>Bildirimsiz</v>
      </c>
      <c>
        <is>
          <t>22.07.2023 14:21:13</t>
        </is>
      </c>
      <c>
        <is>
          <t>22.07.2023 19:29:52</t>
        </is>
      </c>
      <c>
        <v>5.144166666</v>
      </c>
      <c>
        <v>0</v>
      </c>
      <c>
        <v>61</v>
      </c>
      <c>
        <v>0</v>
      </c>
      <c>
        <v>0</v>
      </c>
      <c>
        <v>0</v>
      </c>
      <c>
        <v>18</v>
      </c>
      <c>
        <v>0</v>
      </c>
      <c>
        <v>0</v>
      </c>
      <c>
        <v>0</v>
      </c>
      <c>
        <v>95.39601771449932</v>
      </c>
      <c>
        <v>0</v>
      </c>
      <c>
        <v>0</v>
      </c>
      <c>
        <v>0</v>
      </c>
      <c>
        <v>202.31616220758715</v>
      </c>
      <c>
        <v>0</v>
      </c>
      <c>
        <v>0</v>
      </c>
      <c>
        <v>297.7121799220865</v>
      </c>
    </row>
    <row>
      <c>
        <v>2617320</v>
      </c>
      <c>
        <v>1</v>
      </c>
      <c>
        <is>
          <t>İZMİR</t>
        </is>
      </c>
      <c>
        <v>FOÇA</v>
      </c>
      <c>
        <is>
          <t>Saha Dağıtım Kutusu (SDK)</t>
        </is>
      </c>
      <c>
        <v>FOÇA TR-4 35-23-L00004_42134326 c11b_42054580</v>
      </c>
      <c>
        <v>AG Box / Sdk Giriş Sigorta Atığı</v>
      </c>
      <c>
        <v>Dağıtım-AG</v>
      </c>
      <c>
        <v>Uzun</v>
      </c>
      <c>
        <v>Şebeke işletmecisi</v>
      </c>
      <c>
        <v>Bildirimsiz</v>
      </c>
      <c>
        <is>
          <t>22.07.2023 01:44:58</t>
        </is>
      </c>
      <c>
        <is>
          <t>22.07.2023 03:06:21</t>
        </is>
      </c>
      <c>
        <v>1.356388888</v>
      </c>
      <c>
        <v>0</v>
      </c>
      <c>
        <v>161</v>
      </c>
      <c>
        <v>0</v>
      </c>
      <c>
        <v>1</v>
      </c>
      <c>
        <v>0</v>
      </c>
      <c>
        <v>3</v>
      </c>
      <c>
        <v>0</v>
      </c>
      <c>
        <v>0</v>
      </c>
      <c>
        <v>0</v>
      </c>
      <c>
        <v>46.22724720380324</v>
      </c>
      <c>
        <v>0</v>
      </c>
      <c>
        <v>0.03767232162061</v>
      </c>
      <c>
        <v>0</v>
      </c>
      <c>
        <v>4.855370824325381</v>
      </c>
      <c>
        <v>0</v>
      </c>
      <c>
        <v>0</v>
      </c>
      <c>
        <v>51.12029034974923</v>
      </c>
    </row>
    <row>
      <c>
        <v>2617984</v>
      </c>
      <c>
        <v>1</v>
      </c>
      <c>
        <is>
          <t>İZMİR</t>
        </is>
      </c>
      <c>
        <v>TORBALI</v>
      </c>
      <c>
        <is>
          <t>AG Fideri</t>
        </is>
      </c>
      <c>
        <v>DAĞKIZILCA-2 35-26-M00500_A_91427110_91427110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22.07.2023 16:28:15</t>
        </is>
      </c>
      <c>
        <is>
          <t>22.07.2023 19:27:13</t>
        </is>
      </c>
      <c>
        <v>2.982777777</v>
      </c>
      <c>
        <v>0</v>
      </c>
      <c>
        <v>135</v>
      </c>
      <c>
        <v>0</v>
      </c>
      <c>
        <v>3</v>
      </c>
      <c>
        <v>0</v>
      </c>
      <c>
        <v>36</v>
      </c>
      <c>
        <v>0</v>
      </c>
      <c>
        <v>0</v>
      </c>
      <c>
        <v>0</v>
      </c>
      <c>
        <v>56.73353759000325</v>
      </c>
      <c>
        <v>0</v>
      </c>
      <c>
        <v>0.5002355511087215</v>
      </c>
      <c>
        <v>0</v>
      </c>
      <c>
        <v>75.59898662916811</v>
      </c>
      <c>
        <v>0</v>
      </c>
      <c>
        <v>0</v>
      </c>
      <c>
        <v>132.8327597702801</v>
      </c>
    </row>
    <row>
      <c>
        <v>2618339</v>
      </c>
      <c>
        <v>1</v>
      </c>
      <c>
        <is>
          <t>MANİSA</t>
        </is>
      </c>
      <c>
        <v>TURGUTLU</v>
      </c>
      <c>
        <is>
          <t>Saha Dağıtım Kutusu (SDK)</t>
        </is>
      </c>
      <c>
        <v>TR-2/116 45-83-M00714_A A01_65617523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22.07.2023 20:27:50</t>
        </is>
      </c>
      <c>
        <is>
          <t>22.07.2023 21:40:40</t>
        </is>
      </c>
      <c>
        <v>1.213888888</v>
      </c>
      <c>
        <v>0</v>
      </c>
      <c>
        <v>106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23.055966897577534</v>
      </c>
      <c>
        <v>0</v>
      </c>
      <c>
        <v>0</v>
      </c>
      <c>
        <v>0</v>
      </c>
      <c>
        <v>4.979105802106837</v>
      </c>
      <c>
        <v>0</v>
      </c>
      <c>
        <v>0</v>
      </c>
      <c>
        <v>28.03507269968437</v>
      </c>
    </row>
    <row>
      <c>
        <v>2617529</v>
      </c>
      <c>
        <v>1</v>
      </c>
      <c>
        <is>
          <t>MANİSA</t>
        </is>
      </c>
      <c>
        <v>KULA</v>
      </c>
      <c>
        <is>
          <t>OG Fideri</t>
        </is>
      </c>
      <c>
        <v>MANİSA BÜYÜKŞEHİR BELEDİYESİ YUNUSEMRE TÜRBESİ 45-77-L00444_HatBaşıAyırıcı_89227455 L03_89227455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22.07.2023 09:42:09</t>
        </is>
      </c>
      <c>
        <is>
          <t>22.07.2023 12:38:10</t>
        </is>
      </c>
      <c>
        <v>2.933611111</v>
      </c>
      <c>
        <v>1</v>
      </c>
      <c>
        <v>300</v>
      </c>
      <c>
        <v>6</v>
      </c>
      <c>
        <v>5</v>
      </c>
      <c>
        <v>1</v>
      </c>
      <c>
        <v>10</v>
      </c>
      <c>
        <v>0</v>
      </c>
      <c>
        <v>0</v>
      </c>
      <c>
        <v>0.7269495147316667</v>
      </c>
      <c>
        <v>78.11565617464473</v>
      </c>
      <c>
        <v>284.19990910750596</v>
      </c>
      <c>
        <v>3.8832114133073676</v>
      </c>
      <c>
        <v>4.858671303978333</v>
      </c>
      <c>
        <v>7.206584864377485</v>
      </c>
      <c>
        <v>0</v>
      </c>
      <c>
        <v>0</v>
      </c>
      <c>
        <v>378.99098237854554</v>
      </c>
    </row>
    <row>
      <c>
        <v>2618193</v>
      </c>
      <c>
        <v>1</v>
      </c>
      <c>
        <is>
          <t>İZMİR</t>
        </is>
      </c>
      <c>
        <v>MENEMEN</v>
      </c>
      <c>
        <is>
          <t>Kullanıcı Bağlantı Hattı</t>
        </is>
      </c>
      <c>
        <v>ULUKENT DM-2/12 35-28-M00582_953393184_953393184</v>
      </c>
      <c>
        <v>AG Branşman Yeraltı Kablo Arızası</v>
      </c>
      <c>
        <v>Dağıtım-AG</v>
      </c>
      <c>
        <v>Uzun</v>
      </c>
      <c>
        <v>Şebeke işletmecisi</v>
      </c>
      <c>
        <v>Bildirimsiz</v>
      </c>
      <c>
        <is>
          <t>22.07.2023 19:12:12</t>
        </is>
      </c>
      <c>
        <is>
          <t>23.07.2023 01:22:01</t>
        </is>
      </c>
      <c>
        <v>6.163611111</v>
      </c>
      <c>
        <v>0</v>
      </c>
      <c>
        <v>27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52.64449616431725</v>
      </c>
      <c>
        <v>0</v>
      </c>
      <c>
        <v>0</v>
      </c>
      <c>
        <v>0</v>
      </c>
      <c>
        <v>7.932998046350827</v>
      </c>
      <c>
        <v>0</v>
      </c>
      <c>
        <v>0</v>
      </c>
      <c>
        <v>60.57749421066808</v>
      </c>
    </row>
    <row>
      <c>
        <v>2618170</v>
      </c>
      <c>
        <v>1</v>
      </c>
      <c>
        <is>
          <t>İZMİR</t>
        </is>
      </c>
      <c>
        <v>BORNOVA</v>
      </c>
      <c>
        <is>
          <t>Dağıtım Transformatörü</t>
        </is>
      </c>
      <c>
        <v>K-208 35-02-K00208_35-02-K00208_2377117</v>
      </c>
      <c>
        <v>AG Hatta Ağaç Kesimi</v>
      </c>
      <c>
        <v>Dağıtım-AG</v>
      </c>
      <c>
        <v>Uzun</v>
      </c>
      <c>
        <v>Şebeke işletmecisi</v>
      </c>
      <c>
        <v>Bildirimsiz</v>
      </c>
      <c>
        <is>
          <t>22.07.2023 19:04:14</t>
        </is>
      </c>
      <c>
        <is>
          <t>22.07.2023 19:50:01</t>
        </is>
      </c>
      <c>
        <v>0.763055555</v>
      </c>
      <c>
        <v>0</v>
      </c>
      <c>
        <v>780</v>
      </c>
      <c>
        <v>0</v>
      </c>
      <c>
        <v>0</v>
      </c>
      <c>
        <v>0</v>
      </c>
      <c>
        <v>12</v>
      </c>
      <c>
        <v>0</v>
      </c>
      <c>
        <v>0</v>
      </c>
      <c>
        <v>0</v>
      </c>
      <c>
        <v>146.05089632333306</v>
      </c>
      <c>
        <v>0</v>
      </c>
      <c>
        <v>0</v>
      </c>
      <c>
        <v>0</v>
      </c>
      <c>
        <v>26.116605327384885</v>
      </c>
      <c>
        <v>0</v>
      </c>
      <c>
        <v>0</v>
      </c>
      <c>
        <v>172.16750165071795</v>
      </c>
    </row>
    <row>
      <c>
        <v>2617483</v>
      </c>
      <c>
        <v>1</v>
      </c>
      <c>
        <is>
          <t>MANİSA</t>
        </is>
      </c>
      <c>
        <v>ŞEHZADELER</v>
      </c>
      <c>
        <is>
          <t>KÖK</t>
        </is>
      </c>
      <c>
        <v>CANPAŞA KÖK 45-71-M00140_ALİ ÖRÜMLÜ M06_72246820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22.07.2023 08:56:19</t>
        </is>
      </c>
      <c>
        <is>
          <t>22.07.2023 10:58:06</t>
        </is>
      </c>
      <c>
        <v>2.029722222</v>
      </c>
      <c>
        <v>2</v>
      </c>
      <c>
        <v>3</v>
      </c>
      <c>
        <v>59</v>
      </c>
      <c>
        <v>37</v>
      </c>
      <c>
        <v>6</v>
      </c>
      <c>
        <v>0</v>
      </c>
      <c>
        <v>0</v>
      </c>
      <c>
        <v>0</v>
      </c>
      <c>
        <v>4.251249547588332</v>
      </c>
      <c>
        <v>4.086880077054834</v>
      </c>
      <c>
        <v>876.1975153548563</v>
      </c>
      <c>
        <v>858.7689058976616</v>
      </c>
      <c>
        <v>101.33905443842264</v>
      </c>
      <c>
        <v>0</v>
      </c>
      <c>
        <v>0</v>
      </c>
      <c>
        <v>0</v>
      </c>
      <c>
        <v>1844.6436053155837</v>
      </c>
    </row>
    <row>
      <c>
        <v>2618147</v>
      </c>
      <c>
        <v>1</v>
      </c>
      <c>
        <is>
          <t>İZMİR</t>
        </is>
      </c>
      <c>
        <v>MENEMEN</v>
      </c>
      <c>
        <is>
          <t>Saha Dağıtım Kutusu (SDK)</t>
        </is>
      </c>
      <c>
        <v>MENEMEN TR-40 35-28-L00040_6449600 _5761374</v>
      </c>
      <c>
        <v>AG Box / Sdk Giriş Sigorta Atığı</v>
      </c>
      <c>
        <v>Dağıtım-AG</v>
      </c>
      <c>
        <v>Uzun</v>
      </c>
      <c>
        <v>Şebeke işletmecisi</v>
      </c>
      <c>
        <v>Bildirimsiz</v>
      </c>
      <c>
        <is>
          <t>22.07.2023 18:23:45</t>
        </is>
      </c>
      <c>
        <is>
          <t>22.07.2023 19:48:40</t>
        </is>
      </c>
      <c>
        <v>1.415277777</v>
      </c>
      <c>
        <v>0</v>
      </c>
      <c>
        <v>10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4.887961577933118</v>
      </c>
      <c>
        <v>0</v>
      </c>
      <c>
        <v>0</v>
      </c>
      <c>
        <v>0</v>
      </c>
      <c>
        <v>6.589965363555208</v>
      </c>
      <c>
        <v>0</v>
      </c>
      <c>
        <v>0</v>
      </c>
      <c>
        <v>11.477926941488326</v>
      </c>
    </row>
    <row>
      <c>
        <v>2617337</v>
      </c>
      <c>
        <v>1</v>
      </c>
      <c>
        <is>
          <t>MANİSA</t>
        </is>
      </c>
      <c>
        <v>YUNUSEMRE</v>
      </c>
      <c>
        <is>
          <t>Kullanıcı Bağlantı Hattı</t>
        </is>
      </c>
      <c>
        <v>DM-3/4-A 45-71-M00118_953218508_953218508</v>
      </c>
      <c>
        <v>AG Branşman Yeraltı Kablo Arızası</v>
      </c>
      <c>
        <v>Dağıtım-AG</v>
      </c>
      <c>
        <v>Uzun</v>
      </c>
      <c>
        <v>Şebeke işletmecisi</v>
      </c>
      <c>
        <v>Bildirimsiz</v>
      </c>
      <c>
        <is>
          <t>22.07.2023 02:18:53</t>
        </is>
      </c>
      <c>
        <is>
          <t>22.07.2023 03:36:09</t>
        </is>
      </c>
      <c>
        <v>1.287777777</v>
      </c>
      <c>
        <v>0</v>
      </c>
      <c>
        <v>11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2.286175951163686</v>
      </c>
      <c>
        <v>0</v>
      </c>
      <c>
        <v>0</v>
      </c>
      <c>
        <v>0</v>
      </c>
      <c>
        <v>0</v>
      </c>
      <c>
        <v>0</v>
      </c>
      <c>
        <v>0</v>
      </c>
      <c>
        <v>2.286175951163686</v>
      </c>
    </row>
    <row>
      <c>
        <v>2617460</v>
      </c>
      <c>
        <v>1</v>
      </c>
      <c>
        <is>
          <t>İZMİR</t>
        </is>
      </c>
      <c>
        <v>BUCA</v>
      </c>
      <c>
        <is>
          <t>AG Fideri</t>
        </is>
      </c>
      <c>
        <v>M-1811 35-03-M01811_A_56366988_56366988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22.07.2023 08:14:30</t>
        </is>
      </c>
      <c>
        <is>
          <t>22.07.2023 09:12:57</t>
        </is>
      </c>
      <c>
        <v>0.974166666</v>
      </c>
      <c>
        <v>0</v>
      </c>
      <c>
        <v>2</v>
      </c>
      <c>
        <v>0</v>
      </c>
      <c>
        <v>0</v>
      </c>
      <c>
        <v>0</v>
      </c>
      <c>
        <v>11</v>
      </c>
      <c>
        <v>0</v>
      </c>
      <c>
        <v>0</v>
      </c>
      <c>
        <v>0</v>
      </c>
      <c>
        <v>0.029636346928638917</v>
      </c>
      <c>
        <v>0</v>
      </c>
      <c>
        <v>0</v>
      </c>
      <c>
        <v>0</v>
      </c>
      <c>
        <v>9.651745650647552</v>
      </c>
      <c>
        <v>0</v>
      </c>
      <c>
        <v>0</v>
      </c>
      <c>
        <v>9.68138199757619</v>
      </c>
    </row>
    <row>
      <c>
        <v>2618107</v>
      </c>
      <c>
        <v>1</v>
      </c>
      <c>
        <is>
          <t>İZMİR</t>
        </is>
      </c>
      <c>
        <v>ÖDEMİŞ</v>
      </c>
      <c>
        <is>
          <t>Dağıtım Transformatörü</t>
        </is>
      </c>
      <c>
        <v>YENİCEKÖY TR-7 35-15-L01182_35-15-L01182_82269365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22.07.2023 18:21:15</t>
        </is>
      </c>
      <c>
        <is>
          <t>22.07.2023 23:24:01</t>
        </is>
      </c>
      <c>
        <v>5.046111111</v>
      </c>
      <c>
        <v>0</v>
      </c>
      <c>
        <v>2</v>
      </c>
      <c>
        <v>0</v>
      </c>
      <c>
        <v>7</v>
      </c>
      <c>
        <v>0</v>
      </c>
      <c>
        <v>2</v>
      </c>
      <c>
        <v>0</v>
      </c>
      <c>
        <v>0</v>
      </c>
      <c>
        <v>0</v>
      </c>
      <c>
        <v>1.1984716572494445</v>
      </c>
      <c>
        <v>0</v>
      </c>
      <c>
        <v>307.2700342923104</v>
      </c>
      <c>
        <v>0</v>
      </c>
      <c>
        <v>1.0205839342758967</v>
      </c>
      <c>
        <v>0</v>
      </c>
      <c>
        <v>0</v>
      </c>
      <c>
        <v>309.4890898838358</v>
      </c>
    </row>
    <row>
      <c>
        <v>2617383</v>
      </c>
      <c>
        <v>1</v>
      </c>
      <c>
        <is>
          <t>MANİSA</t>
        </is>
      </c>
      <c>
        <v>AKHİSAR</v>
      </c>
      <c>
        <is>
          <t>OG Fideri</t>
        </is>
      </c>
      <c>
        <v>MEDAR DM 45-72-L00079_KÖYLER L03_66588788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22.07.2023 06:13:19</t>
        </is>
      </c>
      <c>
        <is>
          <t>22.07.2023 07:01:59</t>
        </is>
      </c>
      <c>
        <v>0.811111111</v>
      </c>
      <c>
        <v>3</v>
      </c>
      <c>
        <v>1942</v>
      </c>
      <c>
        <v>43</v>
      </c>
      <c>
        <v>395</v>
      </c>
      <c>
        <v>11</v>
      </c>
      <c>
        <v>274</v>
      </c>
      <c>
        <v>4</v>
      </c>
      <c>
        <v>1</v>
      </c>
      <c>
        <v>0.36386165474166665</v>
      </c>
      <c>
        <v>202.9583163780997</v>
      </c>
      <c>
        <v>59.81755917328837</v>
      </c>
      <c>
        <v>169.74317174433133</v>
      </c>
      <c>
        <v>22.503867251410405</v>
      </c>
      <c>
        <v>57.72063298594663</v>
      </c>
      <c>
        <v>34.84854269853104</v>
      </c>
      <c>
        <v>3.1253401829627974</v>
      </c>
      <c>
        <v>551.0812920693119</v>
      </c>
    </row>
    <row>
      <c>
        <v>2617715</v>
      </c>
      <c>
        <v>1</v>
      </c>
      <c>
        <is>
          <t>İZMİR</t>
        </is>
      </c>
      <c>
        <v>TORBALI</v>
      </c>
      <c>
        <is>
          <t>OG Fideri</t>
        </is>
      </c>
      <c>
        <v>TR-61 35-26-M00061_TR-62/TR-61/1 M02_65930719</v>
      </c>
      <c>
        <v>Şebeke Yenileme ve Kapasite Artışı Çalışması</v>
      </c>
      <c>
        <v>Dağıtım-OG</v>
      </c>
      <c>
        <v>Uzun</v>
      </c>
      <c>
        <v>Şebeke işletmecisi</v>
      </c>
      <c>
        <v>Bildirimli</v>
      </c>
      <c>
        <is>
          <t>22.07.2023 10:42:00</t>
        </is>
      </c>
      <c>
        <is>
          <t>22.07.2023 19:32:00</t>
        </is>
      </c>
      <c>
        <v>8.833333333</v>
      </c>
      <c>
        <v>0</v>
      </c>
      <c>
        <v>519</v>
      </c>
      <c>
        <v>0</v>
      </c>
      <c>
        <v>1</v>
      </c>
      <c>
        <v>0</v>
      </c>
      <c>
        <v>30</v>
      </c>
      <c>
        <v>0</v>
      </c>
      <c>
        <v>0</v>
      </c>
      <c>
        <v>0</v>
      </c>
      <c>
        <v>1144.9134281733477</v>
      </c>
      <c>
        <v>0</v>
      </c>
      <c>
        <v>23.34710846787735</v>
      </c>
      <c>
        <v>0</v>
      </c>
      <c>
        <v>330.6928195430594</v>
      </c>
      <c>
        <v>0</v>
      </c>
      <c>
        <v>0</v>
      </c>
      <c>
        <v>1498.9533561842845</v>
      </c>
    </row>
    <row>
      <c>
        <v>2617969</v>
      </c>
      <c>
        <v>2</v>
      </c>
      <c>
        <is>
          <t>İZMİR</t>
        </is>
      </c>
      <c>
        <v>ÖDEMİŞ</v>
      </c>
      <c>
        <is>
          <t>Dağıtım Transformatörü</t>
        </is>
      </c>
      <c>
        <v>TR-63 GERENLİKUYU MEVKİİ 35-15-L00063_35-15-L00063_2365017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22.07.2023 17:45:50</t>
        </is>
      </c>
      <c>
        <is>
          <t>22.07.2023 17:56:53</t>
        </is>
      </c>
      <c>
        <v>0.184166666</v>
      </c>
      <c>
        <v>0</v>
      </c>
      <c>
        <v>10</v>
      </c>
      <c>
        <v>0</v>
      </c>
      <c>
        <v>28</v>
      </c>
      <c>
        <v>0</v>
      </c>
      <c>
        <v>11</v>
      </c>
      <c>
        <v>0</v>
      </c>
      <c>
        <v>0</v>
      </c>
      <c>
        <v>0</v>
      </c>
      <c>
        <v>0.7430083496544834</v>
      </c>
      <c>
        <v>0</v>
      </c>
      <c>
        <v>20.50188517664801</v>
      </c>
      <c>
        <v>0</v>
      </c>
      <c>
        <v>5.408316947343736</v>
      </c>
      <c>
        <v>0</v>
      </c>
      <c>
        <v>0</v>
      </c>
      <c>
        <v>26.65321047364623</v>
      </c>
    </row>
    <row>
      <c>
        <v>2617821</v>
      </c>
      <c>
        <v>1</v>
      </c>
      <c>
        <is>
          <t>İZMİR</t>
        </is>
      </c>
      <c>
        <v>ÇEŞME</v>
      </c>
      <c>
        <is>
          <t>Kullanıcı Bağlantı Hattı</t>
        </is>
      </c>
      <c>
        <v>L-234 35-18-L00234_950445776_950445776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22.07.2023 10:40:51</t>
        </is>
      </c>
      <c>
        <is>
          <t>22.07.2023 18:33:02</t>
        </is>
      </c>
      <c>
        <v>7.869722222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5.9843085930132265</v>
      </c>
      <c>
        <v>0</v>
      </c>
      <c>
        <v>0</v>
      </c>
      <c>
        <v>0</v>
      </c>
      <c>
        <v>0</v>
      </c>
      <c>
        <v>0</v>
      </c>
      <c>
        <v>0</v>
      </c>
      <c>
        <v>5.9843085930132265</v>
      </c>
    </row>
    <row>
      <c>
        <v>2618153</v>
      </c>
      <c>
        <v>1</v>
      </c>
      <c>
        <is>
          <t>İZMİR</t>
        </is>
      </c>
      <c>
        <v>MENEMEN</v>
      </c>
      <c>
        <is>
          <t>AG Fideri</t>
        </is>
      </c>
      <c>
        <v>EMİRALEM TR-7 35-28-M00225_B_91340287_91340287</v>
      </c>
      <c>
        <v>AG Yük Ayırıcı Arızası</v>
      </c>
      <c>
        <v>Dağıtım-AG</v>
      </c>
      <c>
        <v>Uzun</v>
      </c>
      <c>
        <v>Şebeke işletmecisi</v>
      </c>
      <c>
        <v>Bildirimsiz</v>
      </c>
      <c>
        <is>
          <t>22.07.2023 18:54:43</t>
        </is>
      </c>
      <c>
        <is>
          <t>22.07.2023 19:45:42</t>
        </is>
      </c>
      <c>
        <v>0.849722222</v>
      </c>
      <c>
        <v>0</v>
      </c>
      <c>
        <v>96</v>
      </c>
      <c>
        <v>0</v>
      </c>
      <c>
        <v>1</v>
      </c>
      <c>
        <v>0</v>
      </c>
      <c>
        <v>5</v>
      </c>
      <c>
        <v>0</v>
      </c>
      <c>
        <v>0</v>
      </c>
      <c>
        <v>0</v>
      </c>
      <c>
        <v>18.78282500051264</v>
      </c>
      <c>
        <v>0</v>
      </c>
      <c>
        <v>0</v>
      </c>
      <c>
        <v>0</v>
      </c>
      <c>
        <v>5.09533112863105</v>
      </c>
      <c>
        <v>0</v>
      </c>
      <c>
        <v>0</v>
      </c>
      <c>
        <v>23.87815612914369</v>
      </c>
    </row>
    <row>
      <c>
        <v>2617466</v>
      </c>
      <c>
        <v>1</v>
      </c>
      <c>
        <is>
          <t>İZMİR</t>
        </is>
      </c>
      <c>
        <v>URLA</v>
      </c>
      <c>
        <is>
          <t>KÖK</t>
        </is>
      </c>
      <c>
        <v>TR-142 YAĞCILAR KÖK 35-19-M00142_YAĞCILAR M01_72114524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22.07.2023 08:32:53</t>
        </is>
      </c>
      <c>
        <is>
          <t>22.07.2023 09:36:27</t>
        </is>
      </c>
      <c>
        <v>1.059444444</v>
      </c>
      <c>
        <v>4</v>
      </c>
      <c>
        <v>373</v>
      </c>
      <c>
        <v>5</v>
      </c>
      <c>
        <v>67</v>
      </c>
      <c>
        <v>10</v>
      </c>
      <c>
        <v>47</v>
      </c>
      <c>
        <v>1</v>
      </c>
      <c>
        <v>0</v>
      </c>
      <c>
        <v>179.63946822837156</v>
      </c>
      <c>
        <v>145.68471459340776</v>
      </c>
      <c>
        <v>355.4543456925077</v>
      </c>
      <c>
        <v>30.43905424811179</v>
      </c>
      <c>
        <v>39.585654298474935</v>
      </c>
      <c>
        <v>68.44451162163986</v>
      </c>
      <c>
        <v>219.52507188521892</v>
      </c>
      <c>
        <v>0</v>
      </c>
      <c>
        <v>1038.7728205677324</v>
      </c>
    </row>
    <row>
      <c>
        <v>2617967</v>
      </c>
      <c>
        <v>1</v>
      </c>
      <c>
        <is>
          <t>İZMİR</t>
        </is>
      </c>
      <c>
        <v>BORNOVA</v>
      </c>
      <c>
        <is>
          <t>Dağıtım Transformatörü</t>
        </is>
      </c>
      <c>
        <v>K-3563 35-02-K03563_35-02-K03563_2348005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22.07.2023 16:28:29</t>
        </is>
      </c>
      <c>
        <is>
          <t>22.07.2023 17:19:48</t>
        </is>
      </c>
      <c>
        <v>0.855277777</v>
      </c>
      <c>
        <v>0</v>
      </c>
      <c>
        <v>419</v>
      </c>
      <c>
        <v>0</v>
      </c>
      <c>
        <v>0</v>
      </c>
      <c>
        <v>0</v>
      </c>
      <c>
        <v>79</v>
      </c>
      <c>
        <v>0</v>
      </c>
      <c>
        <v>0</v>
      </c>
      <c>
        <v>0</v>
      </c>
      <c>
        <v>99.90391868358374</v>
      </c>
      <c>
        <v>0</v>
      </c>
      <c>
        <v>0</v>
      </c>
      <c>
        <v>0</v>
      </c>
      <c>
        <v>48.82765571978379</v>
      </c>
      <c>
        <v>0</v>
      </c>
      <c>
        <v>0</v>
      </c>
      <c>
        <v>148.73157440336752</v>
      </c>
    </row>
    <row>
      <c>
        <v>2617961</v>
      </c>
      <c>
        <v>1</v>
      </c>
      <c>
        <is>
          <t>İZMİR</t>
        </is>
      </c>
      <c>
        <v>DİKİLİ</v>
      </c>
      <c>
        <is>
          <t>Kullanıcı Bağlantı Hattı</t>
        </is>
      </c>
      <c>
        <v>KEMAL ACAR 35-30-M00085_955324812_955324812</v>
      </c>
      <c>
        <v>AG Box / Sdk Abone Çıkış Sigorta Atığı</v>
      </c>
      <c>
        <v>Dağıtım-AG</v>
      </c>
      <c>
        <v>Uzun</v>
      </c>
      <c>
        <v>Şebeke işletmecisi</v>
      </c>
      <c>
        <v>Bildirimsiz</v>
      </c>
      <c>
        <is>
          <t>22.07.2023 15:47:22</t>
        </is>
      </c>
      <c>
        <is>
          <t>22.07.2023 19:50:17</t>
        </is>
      </c>
      <c>
        <v>4.048611111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2.663144085308444</v>
      </c>
      <c>
        <v>0</v>
      </c>
      <c>
        <v>0</v>
      </c>
      <c>
        <v>0</v>
      </c>
      <c>
        <v>0</v>
      </c>
      <c>
        <v>2.663144085308444</v>
      </c>
    </row>
    <row>
      <c>
        <v>2617569</v>
      </c>
      <c>
        <v>1</v>
      </c>
      <c>
        <is>
          <t>MANİSA</t>
        </is>
      </c>
      <c>
        <v>AKHİSAR</v>
      </c>
      <c>
        <is>
          <t>OG Fideri</t>
        </is>
      </c>
      <c>
        <v>MECİDİYE TR-1 KÖK 45-72-L00078_HatBaşıAyırıcı_53136724 L010_53136724</v>
      </c>
      <c>
        <v>Şebeke Yenileme ve Kapasite Artışı Çalışması</v>
      </c>
      <c>
        <v>Dağıtım-OG</v>
      </c>
      <c>
        <v>Uzun</v>
      </c>
      <c>
        <v>Şebeke işletmecisi</v>
      </c>
      <c>
        <v>Bildirimli</v>
      </c>
      <c>
        <is>
          <t>22.07.2023 10:17:17</t>
        </is>
      </c>
      <c>
        <is>
          <t>22.07.2023 14:33:55</t>
        </is>
      </c>
      <c>
        <v>4.277222222</v>
      </c>
      <c>
        <v>1</v>
      </c>
      <c>
        <v>0</v>
      </c>
      <c>
        <v>2</v>
      </c>
      <c>
        <v>0</v>
      </c>
      <c>
        <v>1</v>
      </c>
      <c>
        <v>0</v>
      </c>
      <c>
        <v>5</v>
      </c>
      <c>
        <v>0</v>
      </c>
      <c>
        <v>1.0849968149244444</v>
      </c>
      <c>
        <v>0</v>
      </c>
      <c>
        <v>18.544582286612496</v>
      </c>
      <c>
        <v>0</v>
      </c>
      <c>
        <v>7.232945689417777</v>
      </c>
      <c>
        <v>0</v>
      </c>
      <c>
        <v>954.415018284773</v>
      </c>
      <c>
        <v>0</v>
      </c>
      <c>
        <v>981.2775430757277</v>
      </c>
    </row>
    <row>
      <c>
        <v>2617669</v>
      </c>
      <c>
        <v>1</v>
      </c>
      <c>
        <is>
          <t>İZMİR</t>
        </is>
      </c>
      <c>
        <v>NARLIDERE</v>
      </c>
      <c>
        <is>
          <t>Dağıtım Transformatörü</t>
        </is>
      </c>
      <c>
        <v>K-995 35-07-K00995_35-07-K00995_60618010</v>
      </c>
      <c>
        <v>Şebeke Bakım Çalışması</v>
      </c>
      <c>
        <v>Dağıtım-AG</v>
      </c>
      <c>
        <v>Uzun</v>
      </c>
      <c>
        <v>Şebeke işletmecisi</v>
      </c>
      <c>
        <v>Bildirimli</v>
      </c>
      <c>
        <is>
          <t>22.07.2023 11:59:08</t>
        </is>
      </c>
      <c>
        <is>
          <t>22.07.2023 14:38:37</t>
        </is>
      </c>
      <c>
        <v>2.658055555</v>
      </c>
      <c>
        <v>0</v>
      </c>
      <c>
        <v>198</v>
      </c>
      <c>
        <v>0</v>
      </c>
      <c>
        <v>0</v>
      </c>
      <c>
        <v>0</v>
      </c>
      <c>
        <v>25</v>
      </c>
      <c>
        <v>0</v>
      </c>
      <c>
        <v>0</v>
      </c>
      <c>
        <v>0</v>
      </c>
      <c>
        <v>179.04779629167336</v>
      </c>
      <c>
        <v>0</v>
      </c>
      <c>
        <v>0</v>
      </c>
      <c>
        <v>0</v>
      </c>
      <c>
        <v>108.56091301724268</v>
      </c>
      <c>
        <v>0</v>
      </c>
      <c>
        <v>0</v>
      </c>
      <c>
        <v>287.60870930891605</v>
      </c>
    </row>
    <row>
      <c>
        <v>2617738</v>
      </c>
      <c>
        <v>2</v>
      </c>
      <c>
        <is>
          <t>İZMİR</t>
        </is>
      </c>
      <c>
        <v>MENEMEN</v>
      </c>
      <c>
        <is>
          <t>Dağıtım Transformatörü</t>
        </is>
      </c>
      <c>
        <v>HAYKIRAN TR-2 35-28-M00201_35-28-M00201_2368727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22.07.2023 13:20:30</t>
        </is>
      </c>
      <c>
        <is>
          <t>22.07.2023 17:55:09</t>
        </is>
      </c>
      <c>
        <v>4.5775</v>
      </c>
      <c>
        <v>0</v>
      </c>
      <c>
        <v>206</v>
      </c>
      <c>
        <v>0</v>
      </c>
      <c>
        <v>12</v>
      </c>
      <c>
        <v>0</v>
      </c>
      <c>
        <v>7</v>
      </c>
      <c>
        <v>0</v>
      </c>
      <c>
        <v>0</v>
      </c>
      <c>
        <v>0</v>
      </c>
      <c>
        <v>189.7159359831427</v>
      </c>
      <c>
        <v>0</v>
      </c>
      <c>
        <v>5.654112441592683</v>
      </c>
      <c>
        <v>0</v>
      </c>
      <c>
        <v>11.664248947070798</v>
      </c>
      <c>
        <v>0</v>
      </c>
      <c>
        <v>0</v>
      </c>
      <c>
        <v>207.0342973718062</v>
      </c>
    </row>
    <row>
      <c>
        <v>2618067</v>
      </c>
      <c>
        <v>1</v>
      </c>
      <c>
        <is>
          <t>MANİSA</t>
        </is>
      </c>
      <c>
        <v>YUNUSEMRE</v>
      </c>
      <c>
        <is>
          <t>AG Fideri</t>
        </is>
      </c>
      <c>
        <v>MURADİYE DM-4/12 45-71-M00214_C_60984869_60984869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22.07.2023 17:39:40</t>
        </is>
      </c>
      <c>
        <is>
          <t>22.07.2023 18:26:27</t>
        </is>
      </c>
      <c>
        <v>0.779722222</v>
      </c>
      <c>
        <v>0</v>
      </c>
      <c>
        <v>127</v>
      </c>
      <c>
        <v>0</v>
      </c>
      <c>
        <v>2</v>
      </c>
      <c>
        <v>0</v>
      </c>
      <c>
        <v>11</v>
      </c>
      <c>
        <v>0</v>
      </c>
      <c>
        <v>0</v>
      </c>
      <c>
        <v>0</v>
      </c>
      <c>
        <v>18.11437306195373</v>
      </c>
      <c>
        <v>0</v>
      </c>
      <c>
        <v>0.2914848141448532</v>
      </c>
      <c>
        <v>0</v>
      </c>
      <c>
        <v>12.582960466460278</v>
      </c>
      <c>
        <v>0</v>
      </c>
      <c>
        <v>0</v>
      </c>
      <c>
        <v>30.98881834255886</v>
      </c>
    </row>
    <row>
      <c>
        <v>2617589</v>
      </c>
      <c>
        <v>1</v>
      </c>
      <c>
        <is>
          <t>İZMİR</t>
        </is>
      </c>
      <c>
        <v>KARABAĞLAR</v>
      </c>
      <c>
        <is>
          <t>AG Fideri</t>
        </is>
      </c>
      <c>
        <v>K-3727 35-01-K03727_A_56372483_56372483</v>
      </c>
      <c>
        <v>AG Tel Kopuğu</v>
      </c>
      <c>
        <v>Dağıtım-AG</v>
      </c>
      <c>
        <v>Uzun</v>
      </c>
      <c>
        <v>Şebeke işletmecisi</v>
      </c>
      <c>
        <v>Bildirimsiz</v>
      </c>
      <c>
        <is>
          <t>22.07.2023 10:40:40</t>
        </is>
      </c>
      <c>
        <is>
          <t>22.07.2023 11:53:21</t>
        </is>
      </c>
      <c>
        <v>1.211388888</v>
      </c>
      <c>
        <v>0</v>
      </c>
      <c>
        <v>148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50.79323503960822</v>
      </c>
      <c>
        <v>0</v>
      </c>
      <c>
        <v>0</v>
      </c>
      <c>
        <v>0</v>
      </c>
      <c>
        <v>8.193630780121861</v>
      </c>
      <c>
        <v>0</v>
      </c>
      <c>
        <v>0</v>
      </c>
      <c>
        <v>58.986865819730085</v>
      </c>
    </row>
    <row>
      <c>
        <v>2618442</v>
      </c>
      <c>
        <v>1</v>
      </c>
      <c>
        <is>
          <t>İZMİR</t>
        </is>
      </c>
      <c>
        <v>BORNOVA</v>
      </c>
      <c>
        <is>
          <t>Dağıtım Transformatörü</t>
        </is>
      </c>
      <c>
        <v>K-904 35-02-K00904_35-02-K00904_42316465</v>
      </c>
      <c>
        <v>AG Tel Kopuğu</v>
      </c>
      <c>
        <v>Dağıtım-AG</v>
      </c>
      <c>
        <v>Uzun</v>
      </c>
      <c>
        <v>Şebeke işletmecisi</v>
      </c>
      <c>
        <v>Bildirimsiz</v>
      </c>
      <c>
        <is>
          <t>22.07.2023 23:15:39</t>
        </is>
      </c>
      <c>
        <is>
          <t>23.07.2023 00:33:00</t>
        </is>
      </c>
      <c>
        <v>1.289166666</v>
      </c>
      <c>
        <v>0</v>
      </c>
      <c>
        <v>889</v>
      </c>
      <c>
        <v>0</v>
      </c>
      <c>
        <v>0</v>
      </c>
      <c>
        <v>0</v>
      </c>
      <c>
        <v>79</v>
      </c>
      <c>
        <v>0</v>
      </c>
      <c>
        <v>0</v>
      </c>
      <c>
        <v>0</v>
      </c>
      <c>
        <v>269.3993043853352</v>
      </c>
      <c>
        <v>0</v>
      </c>
      <c>
        <v>0</v>
      </c>
      <c>
        <v>0</v>
      </c>
      <c>
        <v>49.07933216787091</v>
      </c>
      <c>
        <v>0</v>
      </c>
      <c>
        <v>0</v>
      </c>
      <c>
        <v>318.4786365532061</v>
      </c>
    </row>
    <row>
      <c>
        <v>2618299</v>
      </c>
      <c>
        <v>1</v>
      </c>
      <c>
        <is>
          <t>İZMİR</t>
        </is>
      </c>
      <c>
        <v>MENEMEN</v>
      </c>
      <c>
        <is>
          <t>Kullanıcı Bağlantı Hattı</t>
        </is>
      </c>
      <c>
        <v>MENEMEN DM-7 35-28-M00967_953380151_953380151</v>
      </c>
      <c>
        <v>AG Box / Sdk Abone Çıkış Sigorta Atığı</v>
      </c>
      <c>
        <v>Dağıtım-AG</v>
      </c>
      <c>
        <v>Uzun</v>
      </c>
      <c>
        <v>Şebeke işletmecisi</v>
      </c>
      <c>
        <v>Bildirimsiz</v>
      </c>
      <c>
        <is>
          <t>22.07.2023 20:16:19</t>
        </is>
      </c>
      <c>
        <is>
          <t>23.07.2023 00:47:59</t>
        </is>
      </c>
      <c>
        <v>4.527777777</v>
      </c>
      <c>
        <v>0</v>
      </c>
      <c>
        <v>9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12.367723091426726</v>
      </c>
      <c>
        <v>0</v>
      </c>
      <c>
        <v>0</v>
      </c>
      <c>
        <v>0</v>
      </c>
      <c>
        <v>0</v>
      </c>
      <c>
        <v>0</v>
      </c>
      <c>
        <v>0</v>
      </c>
      <c>
        <v>12.367723091426726</v>
      </c>
    </row>
    <row>
      <c>
        <v>2617884</v>
      </c>
      <c>
        <v>2</v>
      </c>
      <c>
        <is>
          <t>İZMİR</t>
        </is>
      </c>
      <c>
        <v>KARŞIYAKA</v>
      </c>
      <c>
        <is>
          <t>OG Fideri</t>
        </is>
      </c>
      <c>
        <v>K-3390 35-04-K03390_TRAFO K02_2099323</v>
      </c>
      <c>
        <v>OG Trafo Arızası</v>
      </c>
      <c>
        <v>Dağıtım-OG</v>
      </c>
      <c>
        <v>Uzun</v>
      </c>
      <c>
        <v>Şebeke işletmecisi</v>
      </c>
      <c>
        <v>Bildirimsiz</v>
      </c>
      <c>
        <is>
          <t>22.07.2023 15:31:12</t>
        </is>
      </c>
      <c>
        <is>
          <t>22.07.2023 21:46:54</t>
        </is>
      </c>
      <c>
        <v>6.261666666</v>
      </c>
      <c>
        <v>0</v>
      </c>
      <c>
        <v>172</v>
      </c>
      <c>
        <v>0</v>
      </c>
      <c>
        <v>0</v>
      </c>
      <c>
        <v>0</v>
      </c>
      <c>
        <v>94</v>
      </c>
      <c>
        <v>0</v>
      </c>
      <c>
        <v>0</v>
      </c>
      <c>
        <v>0</v>
      </c>
      <c>
        <v>400.3486325493167</v>
      </c>
      <c>
        <v>0</v>
      </c>
      <c>
        <v>0</v>
      </c>
      <c>
        <v>0</v>
      </c>
      <c>
        <v>1899.7212193770652</v>
      </c>
      <c>
        <v>0</v>
      </c>
      <c>
        <v>0</v>
      </c>
      <c>
        <v>2300.069851926382</v>
      </c>
    </row>
    <row>
      <c>
        <v>2618273</v>
      </c>
      <c>
        <v>1</v>
      </c>
      <c>
        <is>
          <t>İZMİR</t>
        </is>
      </c>
      <c>
        <v>BAYINDIR</v>
      </c>
      <c>
        <is>
          <t>KÖK</t>
        </is>
      </c>
      <c>
        <v>KARAHALİLLİ KÖK 35-20-L00087_TOKATBAŞI L05_66504267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22.07.2023 19:55:09</t>
        </is>
      </c>
      <c>
        <is>
          <t>22.07.2023 22:10:17</t>
        </is>
      </c>
      <c>
        <v>2.252222222</v>
      </c>
      <c>
        <v>0</v>
      </c>
      <c>
        <v>824</v>
      </c>
      <c>
        <v>1</v>
      </c>
      <c>
        <v>349</v>
      </c>
      <c>
        <v>2</v>
      </c>
      <c>
        <v>201</v>
      </c>
      <c>
        <v>0</v>
      </c>
      <c>
        <v>0</v>
      </c>
      <c>
        <v>0</v>
      </c>
      <c>
        <v>631.2415908864865</v>
      </c>
      <c>
        <v>10.018999170079029</v>
      </c>
      <c>
        <v>1873.4130625961975</v>
      </c>
      <c>
        <v>15.09348614883212</v>
      </c>
      <c>
        <v>554.4654630726976</v>
      </c>
      <c>
        <v>0</v>
      </c>
      <c>
        <v>0</v>
      </c>
      <c>
        <v>3084.232601874293</v>
      </c>
    </row>
    <row>
      <c>
        <v>2617752</v>
      </c>
      <c>
        <v>1</v>
      </c>
      <c>
        <is>
          <t>İZMİR</t>
        </is>
      </c>
      <c>
        <v>KARABAĞLAR</v>
      </c>
      <c>
        <is>
          <t>Saha Dağıtım Kutusu (SDK)</t>
        </is>
      </c>
      <c>
        <v>K-4027 35-01-K04027_D D01b_95193878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22.07.2023 13:12:10</t>
        </is>
      </c>
      <c>
        <is>
          <t>22.07.2023 13:55:41</t>
        </is>
      </c>
      <c>
        <v>0.725277777</v>
      </c>
      <c>
        <v>0</v>
      </c>
      <c>
        <v>131</v>
      </c>
      <c>
        <v>0</v>
      </c>
      <c>
        <v>0</v>
      </c>
      <c>
        <v>0</v>
      </c>
      <c>
        <v>19</v>
      </c>
      <c>
        <v>0</v>
      </c>
      <c>
        <v>0</v>
      </c>
      <c>
        <v>0</v>
      </c>
      <c>
        <v>21.129806350157008</v>
      </c>
      <c>
        <v>0</v>
      </c>
      <c>
        <v>0</v>
      </c>
      <c>
        <v>0</v>
      </c>
      <c>
        <v>12.70721059475183</v>
      </c>
      <c>
        <v>0</v>
      </c>
      <c>
        <v>0</v>
      </c>
      <c>
        <v>33.83701694490884</v>
      </c>
    </row>
    <row>
      <c>
        <v>2617738</v>
      </c>
      <c>
        <v>1</v>
      </c>
      <c>
        <is>
          <t>İZMİR</t>
        </is>
      </c>
      <c>
        <v>MENEMEN</v>
      </c>
      <c>
        <is>
          <t>AG Fideri</t>
        </is>
      </c>
      <c>
        <v>HAYKIRAN TR-2 35-28-M00201_B_56357556_56357556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22.07.2023 13:08:58</t>
        </is>
      </c>
      <c>
        <is>
          <t>22.07.2023 13:20:30</t>
        </is>
      </c>
      <c>
        <v>0.192222222</v>
      </c>
      <c>
        <v>0</v>
      </c>
      <c>
        <v>35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1.093341619278496</v>
      </c>
      <c>
        <v>0</v>
      </c>
      <c>
        <v>0</v>
      </c>
      <c>
        <v>0</v>
      </c>
      <c>
        <v>0.02482577007318333</v>
      </c>
      <c>
        <v>0</v>
      </c>
      <c>
        <v>0</v>
      </c>
      <c>
        <v>1.1181673893516793</v>
      </c>
    </row>
    <row>
      <c>
        <v>2617460</v>
      </c>
      <c>
        <v>2</v>
      </c>
      <c>
        <is>
          <t>İZMİR</t>
        </is>
      </c>
      <c>
        <v>BUCA</v>
      </c>
      <c>
        <is>
          <t>Dağıtım Transformatörü</t>
        </is>
      </c>
      <c>
        <v>M-1811 35-03-M01811_35-03-M01811_2366844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22.07.2023 09:12:57</t>
        </is>
      </c>
      <c>
        <is>
          <t>22.07.2023 09:23:03</t>
        </is>
      </c>
      <c>
        <v>0.168333333</v>
      </c>
      <c>
        <v>0</v>
      </c>
      <c>
        <v>6</v>
      </c>
      <c>
        <v>0</v>
      </c>
      <c>
        <v>0</v>
      </c>
      <c>
        <v>0</v>
      </c>
      <c>
        <v>16</v>
      </c>
      <c>
        <v>0</v>
      </c>
      <c>
        <v>0</v>
      </c>
      <c>
        <v>0</v>
      </c>
      <c>
        <v>0.21408837131212452</v>
      </c>
      <c>
        <v>0</v>
      </c>
      <c>
        <v>0</v>
      </c>
      <c>
        <v>0</v>
      </c>
      <c>
        <v>3.4481336713687343</v>
      </c>
      <c>
        <v>0</v>
      </c>
      <c>
        <v>0</v>
      </c>
      <c>
        <v>3.6622220426808587</v>
      </c>
    </row>
    <row>
      <c>
        <v>2618130</v>
      </c>
      <c>
        <v>1</v>
      </c>
      <c>
        <is>
          <t>İZMİR</t>
        </is>
      </c>
      <c>
        <v>ÖDEMİŞ</v>
      </c>
      <c>
        <is>
          <t>AG Fideri</t>
        </is>
      </c>
      <c>
        <v>KÜÇÜK AVULCUK TR-1 35-15-L00715_D_56370048_56370048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22.07.2023 18:35:33</t>
        </is>
      </c>
      <c>
        <is>
          <t>22.07.2023 19:29:52</t>
        </is>
      </c>
      <c>
        <v>0.905277777</v>
      </c>
      <c>
        <v>0</v>
      </c>
      <c>
        <v>14</v>
      </c>
      <c>
        <v>0</v>
      </c>
      <c>
        <v>2</v>
      </c>
      <c>
        <v>0</v>
      </c>
      <c>
        <v>6</v>
      </c>
      <c>
        <v>0</v>
      </c>
      <c>
        <v>0</v>
      </c>
      <c>
        <v>0</v>
      </c>
      <c>
        <v>10.97323873392534</v>
      </c>
      <c>
        <v>0</v>
      </c>
      <c>
        <v>5.67817166748</v>
      </c>
      <c>
        <v>0</v>
      </c>
      <c>
        <v>3.043566754760504</v>
      </c>
      <c>
        <v>0</v>
      </c>
      <c>
        <v>0</v>
      </c>
      <c>
        <v>19.694977156165844</v>
      </c>
    </row>
    <row>
      <c>
        <v>2617689</v>
      </c>
      <c>
        <v>1</v>
      </c>
      <c>
        <is>
          <t>MANİSA</t>
        </is>
      </c>
      <c>
        <v>AKHİSAR</v>
      </c>
      <c>
        <is>
          <t>Dağıtım Transformatörü</t>
        </is>
      </c>
      <c>
        <v>PINARCIK TR-1 45-72-L00753_45-72-L00753_2375522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22.07.2023 12:16:29</t>
        </is>
      </c>
      <c>
        <is>
          <t>22.07.2023 15:10:16</t>
        </is>
      </c>
      <c>
        <v>2.896388888</v>
      </c>
      <c>
        <v>0</v>
      </c>
      <c>
        <v>90</v>
      </c>
      <c>
        <v>0</v>
      </c>
      <c>
        <v>22</v>
      </c>
      <c>
        <v>0</v>
      </c>
      <c>
        <v>10</v>
      </c>
      <c>
        <v>0</v>
      </c>
      <c>
        <v>0</v>
      </c>
      <c>
        <v>0</v>
      </c>
      <c>
        <v>44.153382370866524</v>
      </c>
      <c>
        <v>0</v>
      </c>
      <c>
        <v>78.10226259734608</v>
      </c>
      <c>
        <v>0</v>
      </c>
      <c>
        <v>20.094515039161248</v>
      </c>
      <c>
        <v>0</v>
      </c>
      <c>
        <v>0</v>
      </c>
      <c>
        <v>142.35016000737386</v>
      </c>
    </row>
    <row>
      <c>
        <v>2617795</v>
      </c>
      <c>
        <v>1</v>
      </c>
      <c>
        <is>
          <t>İZMİR</t>
        </is>
      </c>
      <c>
        <v>KARŞIYAKA</v>
      </c>
      <c>
        <is>
          <t>Saha Dağıtım Kutusu (SDK)</t>
        </is>
      </c>
      <c>
        <v>K-1746 35-04-K01746_D E-5_5824833</v>
      </c>
      <c>
        <v>AG Box / Sdk Giriş Sigorta Atığı</v>
      </c>
      <c>
        <v>Dağıtım-AG</v>
      </c>
      <c>
        <v>Uzun</v>
      </c>
      <c>
        <v>Şebeke işletmecisi</v>
      </c>
      <c>
        <v>Bildirimsiz</v>
      </c>
      <c>
        <is>
          <t>22.07.2023 13:49:10</t>
        </is>
      </c>
      <c>
        <is>
          <t>22.07.2023 17:32:06</t>
        </is>
      </c>
      <c>
        <v>3.715555555</v>
      </c>
      <c>
        <v>0</v>
      </c>
      <c>
        <v>34</v>
      </c>
      <c>
        <v>0</v>
      </c>
      <c>
        <v>0</v>
      </c>
      <c>
        <v>0</v>
      </c>
      <c>
        <v>12</v>
      </c>
      <c>
        <v>0</v>
      </c>
      <c>
        <v>0</v>
      </c>
      <c>
        <v>0</v>
      </c>
      <c>
        <v>28.41579657042173</v>
      </c>
      <c>
        <v>0</v>
      </c>
      <c>
        <v>0</v>
      </c>
      <c>
        <v>0</v>
      </c>
      <c>
        <v>122.68628133028962</v>
      </c>
      <c>
        <v>0</v>
      </c>
      <c>
        <v>0</v>
      </c>
      <c>
        <v>151.10207790071135</v>
      </c>
    </row>
    <row>
      <c>
        <v>2617987</v>
      </c>
      <c>
        <v>1</v>
      </c>
      <c>
        <is>
          <t>İZMİR</t>
        </is>
      </c>
      <c>
        <v>MENDERES</v>
      </c>
      <c>
        <is>
          <t>OG Fideri</t>
        </is>
      </c>
      <c>
        <v>DSİ GÜMÜLDÜR 35-25-M00199Ö_ M02_2322293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22.07.2023 16:38:17</t>
        </is>
      </c>
      <c>
        <is>
          <t>22.07.2023 18:31:26</t>
        </is>
      </c>
      <c>
        <v>1.885833333</v>
      </c>
      <c>
        <v>0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230.5929086144739</v>
      </c>
      <c>
        <v>0</v>
      </c>
      <c>
        <v>0</v>
      </c>
      <c>
        <v>0</v>
      </c>
      <c>
        <v>230.5929086144739</v>
      </c>
    </row>
    <row>
      <c>
        <v>2617546</v>
      </c>
      <c>
        <v>1</v>
      </c>
      <c>
        <is>
          <t>İZMİR</t>
        </is>
      </c>
      <c>
        <v>TİRE</v>
      </c>
      <c>
        <is>
          <t>Dağıtım Transformatörü</t>
        </is>
      </c>
      <c>
        <v>DM 1-2/5 35-29-L00062_35-29-L00062_72211166</v>
      </c>
      <c>
        <v>Şebeke Yenileme ve Kapasite Artışı Çalışması</v>
      </c>
      <c>
        <v>Dağıtım-AG</v>
      </c>
      <c>
        <v>Uzun</v>
      </c>
      <c>
        <v>Şebeke işletmecisi</v>
      </c>
      <c>
        <v>Bildirimli</v>
      </c>
      <c>
        <is>
          <t>22.07.2023 09:56:40</t>
        </is>
      </c>
      <c>
        <is>
          <t>22.07.2023 13:37:29</t>
        </is>
      </c>
      <c>
        <v>3.680277777</v>
      </c>
      <c>
        <v>0</v>
      </c>
      <c>
        <v>85</v>
      </c>
      <c>
        <v>0</v>
      </c>
      <c>
        <v>6</v>
      </c>
      <c>
        <v>0</v>
      </c>
      <c>
        <v>22</v>
      </c>
      <c>
        <v>0</v>
      </c>
      <c>
        <v>0</v>
      </c>
      <c>
        <v>0</v>
      </c>
      <c>
        <v>57.42104638329013</v>
      </c>
      <c>
        <v>0</v>
      </c>
      <c>
        <v>131.75261239278396</v>
      </c>
      <c>
        <v>0</v>
      </c>
      <c>
        <v>75.34772960348215</v>
      </c>
      <c>
        <v>0</v>
      </c>
      <c>
        <v>0</v>
      </c>
      <c>
        <v>264.52138837955624</v>
      </c>
    </row>
    <row>
      <c>
        <v>2617532</v>
      </c>
      <c>
        <v>1</v>
      </c>
      <c>
        <is>
          <t>İZMİR</t>
        </is>
      </c>
      <c>
        <v>SELÇUK</v>
      </c>
      <c>
        <is>
          <t>DM</t>
        </is>
      </c>
      <c>
        <v>SELÇUK İM/DM 35-13-A00004_BAYRAKÇIKULE (TEİAŞ GİRİŞ) M12_65986277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22.07.2023 09:44:13</t>
        </is>
      </c>
      <c>
        <is>
          <t>22.07.2023 09:48:59</t>
        </is>
      </c>
      <c>
        <v>0.079444444</v>
      </c>
      <c>
        <v>44</v>
      </c>
      <c>
        <v>11274</v>
      </c>
      <c>
        <v>241</v>
      </c>
      <c>
        <v>453</v>
      </c>
      <c>
        <v>125</v>
      </c>
      <c>
        <v>2078</v>
      </c>
      <c>
        <v>8</v>
      </c>
      <c>
        <v>8</v>
      </c>
      <c>
        <v>5.529107696943219</v>
      </c>
      <c>
        <v>179.42003861573062</v>
      </c>
      <c>
        <v>156.79848699055952</v>
      </c>
      <c>
        <v>81.48601637559214</v>
      </c>
      <c>
        <v>111.30094805845391</v>
      </c>
      <c>
        <v>187.70388505420368</v>
      </c>
      <c>
        <v>16.238260760595455</v>
      </c>
      <c>
        <v>6.97938211402908</v>
      </c>
      <c>
        <v>745.4561256661078</v>
      </c>
    </row>
    <row>
      <c>
        <v>2617555</v>
      </c>
      <c>
        <v>1</v>
      </c>
      <c>
        <is>
          <t>MANİSA</t>
        </is>
      </c>
      <c>
        <v>SARUHANLI</v>
      </c>
      <c>
        <is>
          <t>Dağıtım Transformatörü</t>
        </is>
      </c>
      <c>
        <v>KEMİKLİDERE TR-1 45-80-M00134_45-80-M00134_2351328</v>
      </c>
      <c>
        <v>Şebeke Yenileme ve Kapasite Artışı Çalışması</v>
      </c>
      <c>
        <v>Dağıtım-AG</v>
      </c>
      <c>
        <v>Uzun</v>
      </c>
      <c>
        <v>Şebeke işletmecisi</v>
      </c>
      <c>
        <v>Bildirimli</v>
      </c>
      <c>
        <is>
          <t>22.07.2023 10:05:45</t>
        </is>
      </c>
      <c>
        <is>
          <t>22.07.2023 17:35:50</t>
        </is>
      </c>
      <c>
        <v>7.501388888</v>
      </c>
      <c>
        <v>0</v>
      </c>
      <c>
        <v>186</v>
      </c>
      <c>
        <v>0</v>
      </c>
      <c>
        <v>11</v>
      </c>
      <c>
        <v>0</v>
      </c>
      <c>
        <v>24</v>
      </c>
      <c>
        <v>0</v>
      </c>
      <c>
        <v>0</v>
      </c>
      <c>
        <v>0</v>
      </c>
      <c>
        <v>288.49062192137256</v>
      </c>
      <c>
        <v>0</v>
      </c>
      <c>
        <v>241.19670338987416</v>
      </c>
      <c>
        <v>0</v>
      </c>
      <c>
        <v>172.4458208788911</v>
      </c>
      <c>
        <v>0</v>
      </c>
      <c>
        <v>0</v>
      </c>
      <c>
        <v>702.1331461901378</v>
      </c>
    </row>
    <row>
      <c>
        <v>2617910</v>
      </c>
      <c>
        <v>1</v>
      </c>
      <c>
        <is>
          <t>İZMİR</t>
        </is>
      </c>
      <c>
        <v>BERGAMA</v>
      </c>
      <c>
        <is>
          <t>Dağıtım Transformatörü</t>
        </is>
      </c>
      <c>
        <v>ÇİFTLİK SULAMA TR-4 35-16-M00555_35-16-M00555_2376214</v>
      </c>
      <c>
        <v>AG Pano Arızası</v>
      </c>
      <c>
        <v>Dağıtım-AG</v>
      </c>
      <c>
        <v>Uzun</v>
      </c>
      <c>
        <v>Şebeke işletmecisi</v>
      </c>
      <c>
        <v>Bildirimsiz</v>
      </c>
      <c>
        <is>
          <t>22.07.2023 15:27:28</t>
        </is>
      </c>
      <c>
        <is>
          <t>23.07.2023 00:18:20</t>
        </is>
      </c>
      <c>
        <v>8.847777777</v>
      </c>
      <c>
        <v>0</v>
      </c>
      <c>
        <v>0</v>
      </c>
      <c>
        <v>0</v>
      </c>
      <c>
        <v>9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688.1833313705205</v>
      </c>
      <c>
        <v>0</v>
      </c>
      <c>
        <v>39.301333717093044</v>
      </c>
      <c>
        <v>0</v>
      </c>
      <c>
        <v>0</v>
      </c>
      <c>
        <v>727.4846650876135</v>
      </c>
    </row>
    <row>
      <c>
        <v>2618079</v>
      </c>
      <c>
        <v>1</v>
      </c>
      <c>
        <is>
          <t>MANİSA</t>
        </is>
      </c>
      <c>
        <v>SELENDİ</v>
      </c>
      <c>
        <is>
          <t>Kullanıcı Bağlantı Hattı</t>
        </is>
      </c>
      <c>
        <v>SELENDİ TR-20 45-81-M00020_945633257_945633257</v>
      </c>
      <c>
        <v>Üçüncü Şahısların Vermiş Olduğu Hasarlar</v>
      </c>
      <c>
        <v>Dağıtım-AG</v>
      </c>
      <c>
        <v>Uzun</v>
      </c>
      <c>
        <v>Dışsal</v>
      </c>
      <c>
        <v>Bildirimsiz</v>
      </c>
      <c>
        <is>
          <t>22.07.2023 17:54:37</t>
        </is>
      </c>
      <c>
        <is>
          <t>22.07.2023 22:32:40</t>
        </is>
      </c>
      <c>
        <v>4.634166666</v>
      </c>
      <c>
        <v>0</v>
      </c>
      <c>
        <v>4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2.2880848806631184</v>
      </c>
      <c>
        <v>0</v>
      </c>
      <c>
        <v>0</v>
      </c>
      <c>
        <v>0</v>
      </c>
      <c>
        <v>0</v>
      </c>
      <c>
        <v>0</v>
      </c>
      <c>
        <v>0</v>
      </c>
      <c>
        <v>2.2880848806631184</v>
      </c>
    </row>
    <row>
      <c>
        <v>2618056</v>
      </c>
      <c>
        <v>1</v>
      </c>
      <c>
        <is>
          <t>İZMİR</t>
        </is>
      </c>
      <c>
        <v>BUCA</v>
      </c>
      <c>
        <is>
          <t>AG Fideri</t>
        </is>
      </c>
      <c>
        <v>K-2311 35-03-K02311_A_56357947_56357947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22.07.2023 17:26:47</t>
        </is>
      </c>
      <c>
        <is>
          <t>22.07.2023 18:19:21</t>
        </is>
      </c>
      <c>
        <v>0.876111111</v>
      </c>
      <c>
        <v>0</v>
      </c>
      <c>
        <v>55</v>
      </c>
      <c>
        <v>0</v>
      </c>
      <c>
        <v>0</v>
      </c>
      <c>
        <v>0</v>
      </c>
      <c>
        <v>33</v>
      </c>
      <c>
        <v>0</v>
      </c>
      <c>
        <v>0</v>
      </c>
      <c>
        <v>0</v>
      </c>
      <c>
        <v>10.94806576496115</v>
      </c>
      <c>
        <v>0</v>
      </c>
      <c>
        <v>0</v>
      </c>
      <c>
        <v>0</v>
      </c>
      <c>
        <v>36.04013607726927</v>
      </c>
      <c>
        <v>0</v>
      </c>
      <c>
        <v>0</v>
      </c>
      <c>
        <v>46.98820184223042</v>
      </c>
    </row>
    <row>
      <c>
        <v>2618265</v>
      </c>
      <c>
        <v>1</v>
      </c>
      <c>
        <is>
          <t>İZMİR</t>
        </is>
      </c>
      <c>
        <v>FOÇA</v>
      </c>
      <c>
        <is>
          <t>AG Fideri</t>
        </is>
      </c>
      <c>
        <v>YENİ FOÇA TR-27 35-23-M00027_42096187_56365772_56365772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22.07.2023 19:47:38</t>
        </is>
      </c>
      <c>
        <is>
          <t>22.07.2023 22:03:48</t>
        </is>
      </c>
      <c>
        <v>2.269444444</v>
      </c>
      <c>
        <v>0</v>
      </c>
      <c>
        <v>67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39.34571398680504</v>
      </c>
      <c>
        <v>0</v>
      </c>
      <c>
        <v>0</v>
      </c>
      <c>
        <v>0</v>
      </c>
      <c>
        <v>7.803158643413801</v>
      </c>
      <c>
        <v>0</v>
      </c>
      <c>
        <v>0</v>
      </c>
      <c>
        <v>47.14887263021884</v>
      </c>
    </row>
    <row>
      <c>
        <v>2617724</v>
      </c>
      <c>
        <v>1</v>
      </c>
      <c>
        <is>
          <t>İZMİR</t>
        </is>
      </c>
      <c>
        <v>DİKİLİ</v>
      </c>
      <c>
        <is>
          <t>OG Fideri</t>
        </is>
      </c>
      <c>
        <v>ÇANDARLI DM-TR-20 35-30-M00020_HatBaşıAyırıcı_89800005 M13_89800005</v>
      </c>
      <c>
        <v>OG Atlama Arızası</v>
      </c>
      <c>
        <v>Dağıtım-OG</v>
      </c>
      <c>
        <v>Uzun</v>
      </c>
      <c>
        <v>Şebeke işletmecisi</v>
      </c>
      <c>
        <v>Bildirimsiz</v>
      </c>
      <c>
        <is>
          <t>22.07.2023 12:49:37</t>
        </is>
      </c>
      <c>
        <is>
          <t>22.07.2023 14:27:08</t>
        </is>
      </c>
      <c>
        <v>1.625277777</v>
      </c>
      <c>
        <v>0</v>
      </c>
      <c>
        <v>1178</v>
      </c>
      <c>
        <v>0</v>
      </c>
      <c>
        <v>0</v>
      </c>
      <c>
        <v>0</v>
      </c>
      <c>
        <v>206</v>
      </c>
      <c>
        <v>0</v>
      </c>
      <c>
        <v>0</v>
      </c>
      <c>
        <v>0</v>
      </c>
      <c>
        <v>391.8616599911138</v>
      </c>
      <c>
        <v>0</v>
      </c>
      <c>
        <v>0</v>
      </c>
      <c>
        <v>0</v>
      </c>
      <c>
        <v>468.13641445233446</v>
      </c>
      <c>
        <v>0</v>
      </c>
      <c>
        <v>0</v>
      </c>
      <c>
        <v>859.9980744434483</v>
      </c>
    </row>
    <row>
      <c>
        <v>2618365</v>
      </c>
      <c>
        <v>1</v>
      </c>
      <c>
        <is>
          <t>MANİSA</t>
        </is>
      </c>
      <c>
        <v>SARIGÖL</v>
      </c>
      <c>
        <is>
          <t>Kullanıcı Bağlantı Hattı</t>
        </is>
      </c>
      <c>
        <v>ALEMŞAHLI TR-2 45-79-M00449_945558257_945558257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22.07.2023 21:03:37</t>
        </is>
      </c>
      <c>
        <is>
          <t>22.07.2023 23:21:17</t>
        </is>
      </c>
      <c>
        <v>2.294444444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0.3952010564094699</v>
      </c>
      <c>
        <v>0</v>
      </c>
      <c>
        <v>0</v>
      </c>
      <c>
        <v>0</v>
      </c>
      <c>
        <v>0</v>
      </c>
      <c>
        <v>0</v>
      </c>
      <c>
        <v>0</v>
      </c>
      <c>
        <v>0.3952010564094699</v>
      </c>
    </row>
    <row>
      <c>
        <v>2618342</v>
      </c>
      <c>
        <v>1</v>
      </c>
      <c>
        <is>
          <t>İZMİR</t>
        </is>
      </c>
      <c>
        <v>BORNOVA</v>
      </c>
      <c>
        <is>
          <t>OG Fideri</t>
        </is>
      </c>
      <c>
        <v>M-865 ÇAMİÇİ KÖYÜ 35-02-M00865_DIREK TIPI TRAFO HUCRESI H01_2061800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22.07.2023 19:06:34</t>
        </is>
      </c>
      <c>
        <is>
          <t>22.07.2023 22:25:29</t>
        </is>
      </c>
      <c>
        <v>3.315277777</v>
      </c>
      <c>
        <v>0</v>
      </c>
      <c>
        <v>103</v>
      </c>
      <c>
        <v>0</v>
      </c>
      <c>
        <v>2</v>
      </c>
      <c>
        <v>0</v>
      </c>
      <c>
        <v>11</v>
      </c>
      <c>
        <v>0</v>
      </c>
      <c>
        <v>0</v>
      </c>
      <c>
        <v>0</v>
      </c>
      <c>
        <v>74.5111365172157</v>
      </c>
      <c>
        <v>0</v>
      </c>
      <c>
        <v>0.18407632673198493</v>
      </c>
      <c>
        <v>0</v>
      </c>
      <c>
        <v>29.44050662925009</v>
      </c>
      <c>
        <v>0</v>
      </c>
      <c>
        <v>0</v>
      </c>
      <c>
        <v>104.13571947319778</v>
      </c>
    </row>
    <row>
      <c>
        <v>2618073</v>
      </c>
      <c>
        <v>1</v>
      </c>
      <c>
        <is>
          <t>İZMİR</t>
        </is>
      </c>
      <c>
        <v>BERGAMA</v>
      </c>
      <c>
        <is>
          <t>OG Fideri</t>
        </is>
      </c>
      <c>
        <v>TR-119 35-16-L00119_DIREK TIPI TRAFO HUCRESI H01_2040026</v>
      </c>
      <c>
        <v>OG Trafo Arızası</v>
      </c>
      <c>
        <v>Dağıtım-OG</v>
      </c>
      <c>
        <v>Uzun</v>
      </c>
      <c>
        <v>Şebeke işletmecisi</v>
      </c>
      <c>
        <v>Bildirimsiz</v>
      </c>
      <c>
        <is>
          <t>22.07.2023 17:51:21</t>
        </is>
      </c>
      <c>
        <is>
          <t>22.07.2023 21:04:27</t>
        </is>
      </c>
      <c>
        <v>3.218333333</v>
      </c>
      <c>
        <v>0</v>
      </c>
      <c>
        <v>303</v>
      </c>
      <c>
        <v>0</v>
      </c>
      <c>
        <v>0</v>
      </c>
      <c>
        <v>0</v>
      </c>
      <c>
        <v>41</v>
      </c>
      <c>
        <v>0</v>
      </c>
      <c>
        <v>0</v>
      </c>
      <c>
        <v>0</v>
      </c>
      <c>
        <v>196.76059601228053</v>
      </c>
      <c>
        <v>0</v>
      </c>
      <c>
        <v>0</v>
      </c>
      <c>
        <v>0</v>
      </c>
      <c>
        <v>153.94167142732022</v>
      </c>
      <c>
        <v>0</v>
      </c>
      <c>
        <v>0</v>
      </c>
      <c>
        <v>350.70226743960075</v>
      </c>
    </row>
    <row>
      <c>
        <v>2617409</v>
      </c>
      <c>
        <v>1</v>
      </c>
      <c>
        <is>
          <t>İZMİR</t>
        </is>
      </c>
      <c>
        <v>KEMALPAŞA</v>
      </c>
      <c>
        <is>
          <t>OG Fideri</t>
        </is>
      </c>
      <c>
        <v>TROPİKAL DM 35-27-L00056_Recloser L04_75843334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22.07.2023 07:13:33</t>
        </is>
      </c>
      <c>
        <is>
          <t>22.07.2023 09:08:49</t>
        </is>
      </c>
      <c>
        <v>1.921111111</v>
      </c>
      <c>
        <v>0</v>
      </c>
      <c>
        <v>175</v>
      </c>
      <c>
        <v>0</v>
      </c>
      <c>
        <v>3</v>
      </c>
      <c>
        <v>0</v>
      </c>
      <c>
        <v>14</v>
      </c>
      <c>
        <v>0</v>
      </c>
      <c>
        <v>0</v>
      </c>
      <c>
        <v>0</v>
      </c>
      <c>
        <v>81.5676052452911</v>
      </c>
      <c>
        <v>0</v>
      </c>
      <c>
        <v>1.9730313927039624</v>
      </c>
      <c>
        <v>0</v>
      </c>
      <c>
        <v>10.710191435502717</v>
      </c>
      <c>
        <v>0</v>
      </c>
      <c>
        <v>0</v>
      </c>
      <c>
        <v>94.25082807349779</v>
      </c>
    </row>
    <row>
      <c>
        <v>2617386</v>
      </c>
      <c>
        <v>1</v>
      </c>
      <c>
        <is>
          <t>MANİSA</t>
        </is>
      </c>
      <c>
        <v>YUNUSEMRE</v>
      </c>
      <c>
        <is>
          <t>KÖK</t>
        </is>
      </c>
      <c>
        <v>YAĞCILAR KÖK 45-71-M00179_YAĞCILAR M04_72258020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22.07.2023 06:15:07</t>
        </is>
      </c>
      <c>
        <is>
          <t>22.07.2023 10:16:10</t>
        </is>
      </c>
      <c>
        <v>4.0175</v>
      </c>
      <c>
        <v>6</v>
      </c>
      <c>
        <v>632</v>
      </c>
      <c>
        <v>100</v>
      </c>
      <c>
        <v>29</v>
      </c>
      <c>
        <v>6</v>
      </c>
      <c>
        <v>66</v>
      </c>
      <c>
        <v>0</v>
      </c>
      <c>
        <v>0</v>
      </c>
      <c>
        <v>5.48595870079657</v>
      </c>
      <c>
        <v>395.43540788559017</v>
      </c>
      <c>
        <v>718.4743848661353</v>
      </c>
      <c>
        <v>64.22935173165077</v>
      </c>
      <c>
        <v>77.76890532654804</v>
      </c>
      <c>
        <v>106.35408246068525</v>
      </c>
      <c>
        <v>0</v>
      </c>
      <c>
        <v>0</v>
      </c>
      <c>
        <v>1367.748090971406</v>
      </c>
    </row>
    <row>
      <c>
        <v>2617824</v>
      </c>
      <c>
        <v>1</v>
      </c>
      <c>
        <is>
          <t>İZMİR</t>
        </is>
      </c>
      <c>
        <v>ÇEŞME</v>
      </c>
      <c>
        <is>
          <t>AG Fideri</t>
        </is>
      </c>
      <c>
        <v>L-424 AKTAŞ MARKET 35-18-L00424_9656061_56369802_56369802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22.07.2023 14:03:25</t>
        </is>
      </c>
      <c>
        <is>
          <t>22.07.2023 15:07:05</t>
        </is>
      </c>
      <c>
        <v>1.061111111</v>
      </c>
      <c>
        <v>0</v>
      </c>
      <c>
        <v>8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10.51139612705547</v>
      </c>
      <c>
        <v>0</v>
      </c>
      <c>
        <v>0</v>
      </c>
      <c>
        <v>0</v>
      </c>
      <c>
        <v>13.20690901723701</v>
      </c>
      <c>
        <v>0</v>
      </c>
      <c>
        <v>0</v>
      </c>
      <c>
        <v>23.71830514429248</v>
      </c>
    </row>
    <row>
      <c>
        <v>2617515</v>
      </c>
      <c>
        <v>1</v>
      </c>
      <c>
        <is>
          <t>İZMİR</t>
        </is>
      </c>
      <c>
        <v>TİRE</v>
      </c>
      <c>
        <is>
          <t>DM</t>
        </is>
      </c>
      <c>
        <v>TİRE İM-DM-1 35-29-A00001_YENİÇİFTLİK M18_2059041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22.07.2023 09:23:53</t>
        </is>
      </c>
      <c>
        <is>
          <t>22.07.2023 09:30:00</t>
        </is>
      </c>
      <c>
        <v>0.101944444</v>
      </c>
      <c>
        <v>0</v>
      </c>
      <c>
        <v>4</v>
      </c>
      <c>
        <v>54</v>
      </c>
      <c>
        <v>235</v>
      </c>
      <c>
        <v>14</v>
      </c>
      <c>
        <v>44</v>
      </c>
      <c>
        <v>0</v>
      </c>
      <c>
        <v>0</v>
      </c>
      <c>
        <v>0</v>
      </c>
      <c>
        <v>0.38480125275585053</v>
      </c>
      <c>
        <v>104.28681599353179</v>
      </c>
      <c>
        <v>167.6210948127666</v>
      </c>
      <c>
        <v>12.63057658167697</v>
      </c>
      <c>
        <v>19.313443465635086</v>
      </c>
      <c>
        <v>0</v>
      </c>
      <c>
        <v>0</v>
      </c>
      <c>
        <v>304.2367321063663</v>
      </c>
    </row>
    <row>
      <c>
        <v>2617369</v>
      </c>
      <c>
        <v>1</v>
      </c>
      <c>
        <is>
          <t>MANİSA</t>
        </is>
      </c>
      <c>
        <v>SARIGÖL</v>
      </c>
      <c>
        <is>
          <t>KÖK</t>
        </is>
      </c>
      <c>
        <v>TIRAZLI KÖK 45-79-M00079_BAHARLAR M06_72036244</v>
      </c>
      <c>
        <v>OG Fider Açması</v>
      </c>
      <c>
        <v>Dağıtım-OG</v>
      </c>
      <c>
        <v>Kısa</v>
      </c>
      <c>
        <v>Şebeke işletmecisi</v>
      </c>
      <c>
        <v>Bildirimsiz</v>
      </c>
      <c>
        <is>
          <t>22.07.2023 05:31:04</t>
        </is>
      </c>
      <c>
        <is>
          <t>22.07.2023 05:33:20</t>
        </is>
      </c>
      <c>
        <v>0.037777777</v>
      </c>
      <c>
        <v>4</v>
      </c>
      <c>
        <v>1672</v>
      </c>
      <c>
        <v>127</v>
      </c>
      <c>
        <v>406</v>
      </c>
      <c>
        <v>6</v>
      </c>
      <c>
        <v>79</v>
      </c>
      <c>
        <v>0</v>
      </c>
      <c>
        <v>0</v>
      </c>
      <c>
        <v>0.023284811146666667</v>
      </c>
      <c>
        <v>6.586026744371366</v>
      </c>
      <c>
        <v>36.81621023714089</v>
      </c>
      <c>
        <v>67.5104640166882</v>
      </c>
      <c>
        <v>0.8376812247000194</v>
      </c>
      <c>
        <v>1.0790377482453835</v>
      </c>
      <c>
        <v>0</v>
      </c>
      <c>
        <v>0</v>
      </c>
      <c>
        <v>112.85270478229253</v>
      </c>
    </row>
    <row>
      <c>
        <v>2617618</v>
      </c>
      <c>
        <v>1</v>
      </c>
      <c>
        <is>
          <t>İZMİR</t>
        </is>
      </c>
      <c>
        <v>ÇEŞME</v>
      </c>
      <c>
        <is>
          <t>Dağıtım Transformatörü</t>
        </is>
      </c>
      <c>
        <v>L-236 35-18-L00236_35-18-L00236_2376188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22.07.2023 08:28:59</t>
        </is>
      </c>
      <c>
        <is>
          <t>22.07.2023 16:38:21</t>
        </is>
      </c>
      <c>
        <v>8.156111111</v>
      </c>
      <c>
        <v>0</v>
      </c>
      <c>
        <v>153</v>
      </c>
      <c>
        <v>0</v>
      </c>
      <c>
        <v>6</v>
      </c>
      <c>
        <v>0</v>
      </c>
      <c>
        <v>31</v>
      </c>
      <c>
        <v>0</v>
      </c>
      <c>
        <v>0</v>
      </c>
      <c>
        <v>0</v>
      </c>
      <c>
        <v>1534.5228984560429</v>
      </c>
      <c>
        <v>0</v>
      </c>
      <c>
        <v>59.68059378190019</v>
      </c>
      <c>
        <v>0</v>
      </c>
      <c>
        <v>309.9063797035604</v>
      </c>
      <c>
        <v>0</v>
      </c>
      <c>
        <v>0</v>
      </c>
      <c>
        <v>1904.1098719415033</v>
      </c>
    </row>
    <row>
      <c>
        <v>2618305</v>
      </c>
      <c>
        <v>1</v>
      </c>
      <c>
        <is>
          <t>MANİSA</t>
        </is>
      </c>
      <c>
        <v>AKHİSAR</v>
      </c>
      <c>
        <is>
          <t>DM</t>
        </is>
      </c>
      <c>
        <v>DAĞDERE DM 45-72-M00097_KARAGÖZLER M08_2106076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22.07.2023 20:18:55</t>
        </is>
      </c>
      <c>
        <is>
          <t>22.07.2023 21:02:56</t>
        </is>
      </c>
      <c>
        <v>0.733611111</v>
      </c>
      <c>
        <v>1</v>
      </c>
      <c>
        <v>100</v>
      </c>
      <c>
        <v>4</v>
      </c>
      <c>
        <v>16</v>
      </c>
      <c>
        <v>3</v>
      </c>
      <c>
        <v>5</v>
      </c>
      <c>
        <v>0</v>
      </c>
      <c>
        <v>0</v>
      </c>
      <c>
        <v>2.857799372091664</v>
      </c>
      <c>
        <v>8.013760951103094</v>
      </c>
      <c>
        <v>15.85767766565694</v>
      </c>
      <c>
        <v>9.786579077522754</v>
      </c>
      <c>
        <v>13.318550840867262</v>
      </c>
      <c>
        <v>8.668139623596064</v>
      </c>
      <c>
        <v>0</v>
      </c>
      <c>
        <v>0</v>
      </c>
      <c>
        <v>58.502507530837775</v>
      </c>
    </row>
    <row>
      <c>
        <v>2617572</v>
      </c>
      <c>
        <v>1</v>
      </c>
      <c>
        <is>
          <t>MANİSA</t>
        </is>
      </c>
      <c>
        <v>AHMETLİ</v>
      </c>
      <c>
        <is>
          <t>DM</t>
        </is>
      </c>
      <c>
        <v>AHMETLİ İM 45-84-A00001_KÖY GRUBU L05_2314527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22.07.2023 10:17:24</t>
        </is>
      </c>
      <c>
        <is>
          <t>22.07.2023 10:51:26</t>
        </is>
      </c>
      <c>
        <v>0.567222222</v>
      </c>
      <c>
        <v>2</v>
      </c>
      <c>
        <v>184</v>
      </c>
      <c>
        <v>38</v>
      </c>
      <c>
        <v>128</v>
      </c>
      <c>
        <v>14</v>
      </c>
      <c>
        <v>21</v>
      </c>
      <c>
        <v>1</v>
      </c>
      <c>
        <v>0</v>
      </c>
      <c>
        <v>2.7175561903231813</v>
      </c>
      <c>
        <v>15.829159948266096</v>
      </c>
      <c>
        <v>56.43587091175967</v>
      </c>
      <c>
        <v>198.7574279216108</v>
      </c>
      <c>
        <v>23.754681624554753</v>
      </c>
      <c>
        <v>5.007079464267791</v>
      </c>
      <c>
        <v>1.522176969233748</v>
      </c>
      <c>
        <v>0</v>
      </c>
      <c>
        <v>304.023953030016</v>
      </c>
    </row>
    <row>
      <c>
        <v>2617947</v>
      </c>
      <c>
        <v>1</v>
      </c>
      <c>
        <is>
          <t>İZMİR</t>
        </is>
      </c>
      <c>
        <v>TORBALI</v>
      </c>
      <c>
        <is>
          <t>Kullanıcı Bağlantı Hattı</t>
        </is>
      </c>
      <c>
        <v>DM-5/8 35-26-M00806_956630369_956630369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22.07.2023 16:03:59</t>
        </is>
      </c>
      <c>
        <is>
          <t>22.07.2023 21:31:43</t>
        </is>
      </c>
      <c>
        <v>5.462222222</v>
      </c>
      <c>
        <v>0</v>
      </c>
      <c>
        <v>0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1.584785711519224</v>
      </c>
      <c>
        <v>0</v>
      </c>
      <c>
        <v>0</v>
      </c>
      <c>
        <v>1.584785711519224</v>
      </c>
    </row>
    <row>
      <c>
        <v>2617661</v>
      </c>
      <c>
        <v>1</v>
      </c>
      <c>
        <is>
          <t>İZMİR</t>
        </is>
      </c>
      <c>
        <v>KONAK</v>
      </c>
      <c>
        <is>
          <t>Kullanıcı Bağlantı Hattı</t>
        </is>
      </c>
      <c>
        <v>K-3818 35-01-K03818_911894645_911894645</v>
      </c>
      <c>
        <v>AG Branşman Yeraltı Kablo Arızası</v>
      </c>
      <c>
        <v>Dağıtım-AG</v>
      </c>
      <c>
        <v>Uzun</v>
      </c>
      <c>
        <v>Şebeke işletmecisi</v>
      </c>
      <c>
        <v>Bildirimsiz</v>
      </c>
      <c>
        <is>
          <t>22.07.2023 11:43:42</t>
        </is>
      </c>
      <c>
        <is>
          <t>22.07.2023 16:14:41</t>
        </is>
      </c>
      <c>
        <v>4.516388888</v>
      </c>
      <c>
        <v>0</v>
      </c>
      <c>
        <v>9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10.186474602937105</v>
      </c>
      <c>
        <v>0</v>
      </c>
      <c>
        <v>0</v>
      </c>
      <c>
        <v>0</v>
      </c>
      <c>
        <v>8.648392467183383</v>
      </c>
      <c>
        <v>0</v>
      </c>
      <c>
        <v>0</v>
      </c>
      <c>
        <v>18.834867070120488</v>
      </c>
    </row>
    <row>
      <c>
        <v>2617970</v>
      </c>
      <c>
        <v>1</v>
      </c>
      <c>
        <is>
          <t>İZMİR</t>
        </is>
      </c>
      <c>
        <v>MENEMEN</v>
      </c>
      <c>
        <is>
          <t>AG Fideri</t>
        </is>
      </c>
      <c>
        <v>EMİRALEM TR-7 35-28-M00225_B_56365817_56365817</v>
      </c>
      <c>
        <v>AG Yük Ayırıcı Arızası</v>
      </c>
      <c>
        <v>Dağıtım-AG</v>
      </c>
      <c>
        <v>Uzun</v>
      </c>
      <c>
        <v>Şebeke işletmecisi</v>
      </c>
      <c>
        <v>Bildirimsiz</v>
      </c>
      <c>
        <is>
          <t>22.07.2023 16:28:24</t>
        </is>
      </c>
      <c>
        <is>
          <t>22.07.2023 18:32:02</t>
        </is>
      </c>
      <c>
        <v>2.060555555</v>
      </c>
      <c>
        <v>0</v>
      </c>
      <c>
        <v>96</v>
      </c>
      <c>
        <v>0</v>
      </c>
      <c>
        <v>1</v>
      </c>
      <c>
        <v>0</v>
      </c>
      <c>
        <v>5</v>
      </c>
      <c>
        <v>0</v>
      </c>
      <c>
        <v>0</v>
      </c>
      <c>
        <v>0</v>
      </c>
      <c>
        <v>45.83517740204845</v>
      </c>
      <c>
        <v>0</v>
      </c>
      <c>
        <v>0</v>
      </c>
      <c>
        <v>0</v>
      </c>
      <c>
        <v>13.100360194862914</v>
      </c>
      <c>
        <v>0</v>
      </c>
      <c>
        <v>0</v>
      </c>
      <c>
        <v>58.93553759691137</v>
      </c>
    </row>
    <row>
      <c>
        <v>2618302</v>
      </c>
      <c>
        <v>1</v>
      </c>
      <c>
        <is>
          <t>MANİSA</t>
        </is>
      </c>
      <c>
        <v>AKHİSAR</v>
      </c>
      <c>
        <is>
          <t>AG Fideri</t>
        </is>
      </c>
      <c>
        <v>AKÇAALAN TR-1 45-72-L00743_B_56403079_56403079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22.07.2023 20:17:42</t>
        </is>
      </c>
      <c>
        <is>
          <t>22.07.2023 22:52:32</t>
        </is>
      </c>
      <c>
        <v>2.580555555</v>
      </c>
      <c>
        <v>0</v>
      </c>
      <c>
        <v>10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2.0624741306592407</v>
      </c>
      <c>
        <v>0</v>
      </c>
      <c>
        <v>0</v>
      </c>
      <c>
        <v>0</v>
      </c>
      <c>
        <v>0</v>
      </c>
      <c>
        <v>0</v>
      </c>
      <c>
        <v>0</v>
      </c>
      <c>
        <v>2.0624741306592407</v>
      </c>
    </row>
    <row>
      <c>
        <v>2617784</v>
      </c>
      <c>
        <v>1</v>
      </c>
      <c>
        <is>
          <t>İZMİR</t>
        </is>
      </c>
      <c>
        <v>KARABAĞLAR</v>
      </c>
      <c>
        <is>
          <t>AG Fideri</t>
        </is>
      </c>
      <c>
        <v>K-1560 35-01-K01560_C_56365627_56365627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22.07.2023 13:37:56</t>
        </is>
      </c>
      <c>
        <is>
          <t>22.07.2023 14:21:15</t>
        </is>
      </c>
      <c>
        <v>0.721944444</v>
      </c>
      <c>
        <v>0</v>
      </c>
      <c>
        <v>356</v>
      </c>
      <c>
        <v>0</v>
      </c>
      <c>
        <v>0</v>
      </c>
      <c>
        <v>0</v>
      </c>
      <c>
        <v>20</v>
      </c>
      <c>
        <v>0</v>
      </c>
      <c>
        <v>0</v>
      </c>
      <c>
        <v>0</v>
      </c>
      <c>
        <v>60.36938807846027</v>
      </c>
      <c>
        <v>0</v>
      </c>
      <c>
        <v>0</v>
      </c>
      <c>
        <v>0</v>
      </c>
      <c>
        <v>1.7746320703995118</v>
      </c>
      <c>
        <v>0</v>
      </c>
      <c>
        <v>0</v>
      </c>
      <c>
        <v>62.14402014885978</v>
      </c>
    </row>
    <row>
      <c>
        <v>2617827</v>
      </c>
      <c>
        <v>1</v>
      </c>
      <c>
        <is>
          <t>İZMİR</t>
        </is>
      </c>
      <c>
        <v>MENEMEN</v>
      </c>
      <c>
        <is>
          <t>DM</t>
        </is>
      </c>
      <c>
        <v>ULUKENT DM-1 35-28-M00001_ULUKENT DM-1/1 M05_66562484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22.07.2023 14:20:19</t>
        </is>
      </c>
      <c>
        <is>
          <t>22.07.2023 14:39:37</t>
        </is>
      </c>
      <c>
        <v>0.321666666</v>
      </c>
      <c>
        <v>0</v>
      </c>
      <c>
        <v>878</v>
      </c>
      <c>
        <v>0</v>
      </c>
      <c>
        <v>0</v>
      </c>
      <c>
        <v>0</v>
      </c>
      <c>
        <v>27</v>
      </c>
      <c>
        <v>0</v>
      </c>
      <c>
        <v>1</v>
      </c>
      <c>
        <v>0</v>
      </c>
      <c>
        <v>76.66688898499493</v>
      </c>
      <c>
        <v>0</v>
      </c>
      <c>
        <v>0</v>
      </c>
      <c>
        <v>0</v>
      </c>
      <c>
        <v>14.008733728253432</v>
      </c>
      <c>
        <v>0</v>
      </c>
      <c>
        <v>1.3542535624106609</v>
      </c>
      <c>
        <v>92.02987627565902</v>
      </c>
    </row>
    <row>
      <c>
        <v>2617927</v>
      </c>
      <c>
        <v>1</v>
      </c>
      <c>
        <is>
          <t>MANİSA</t>
        </is>
      </c>
      <c>
        <v>AKHİSAR</v>
      </c>
      <c>
        <is>
          <t>Dağıtım Transformatörü</t>
        </is>
      </c>
      <c>
        <v>PINARCIK TR-1 45-72-L00753_45-72-L00753_2375522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22.07.2023 15:56:43</t>
        </is>
      </c>
      <c>
        <is>
          <t>22.07.2023 18:23:42</t>
        </is>
      </c>
      <c>
        <v>2.449722222</v>
      </c>
      <c>
        <v>0</v>
      </c>
      <c>
        <v>90</v>
      </c>
      <c>
        <v>0</v>
      </c>
      <c>
        <v>22</v>
      </c>
      <c>
        <v>0</v>
      </c>
      <c>
        <v>10</v>
      </c>
      <c>
        <v>0</v>
      </c>
      <c>
        <v>0</v>
      </c>
      <c>
        <v>0</v>
      </c>
      <c>
        <v>38.17521021735149</v>
      </c>
      <c>
        <v>0</v>
      </c>
      <c>
        <v>65.84086582734815</v>
      </c>
      <c>
        <v>0</v>
      </c>
      <c>
        <v>16.612985291237468</v>
      </c>
      <c>
        <v>0</v>
      </c>
      <c>
        <v>0</v>
      </c>
      <c>
        <v>120.62906133593711</v>
      </c>
    </row>
    <row>
      <c>
        <v>2617704</v>
      </c>
      <c>
        <v>1</v>
      </c>
      <c>
        <is>
          <t>İZMİR</t>
        </is>
      </c>
      <c>
        <v>TORBALI</v>
      </c>
      <c>
        <is>
          <t>Saha Dağıtım Kutusu (SDK)</t>
        </is>
      </c>
      <c>
        <v>TR-166 35-26-M00166_C c02_5902555</v>
      </c>
      <c>
        <v>AG Box / Sdk Giriş Sigorta Atığı</v>
      </c>
      <c>
        <v>Dağıtım-AG</v>
      </c>
      <c>
        <v>Uzun</v>
      </c>
      <c>
        <v>Şebeke işletmecisi</v>
      </c>
      <c>
        <v>Bildirimsiz</v>
      </c>
      <c>
        <is>
          <t>22.07.2023 12:29:32</t>
        </is>
      </c>
      <c>
        <is>
          <t>22.07.2023 13:22:37</t>
        </is>
      </c>
      <c>
        <v>0.884722222</v>
      </c>
      <c>
        <v>0</v>
      </c>
      <c>
        <v>98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31.465413055069778</v>
      </c>
      <c>
        <v>0</v>
      </c>
      <c>
        <v>0</v>
      </c>
      <c>
        <v>0</v>
      </c>
      <c>
        <v>5.016871542258766</v>
      </c>
      <c>
        <v>0</v>
      </c>
      <c>
        <v>0</v>
      </c>
      <c>
        <v>36.482284597328544</v>
      </c>
    </row>
    <row>
      <c>
        <v>2618125</v>
      </c>
      <c>
        <v>2</v>
      </c>
      <c>
        <is>
          <t>MANİSA</t>
        </is>
      </c>
      <c>
        <v>KULA</v>
      </c>
      <c>
        <is>
          <t>KÖK</t>
        </is>
      </c>
      <c>
        <v>BAŞIBÜYÜK KÖK 45-77-L00158_EVCİLER ÇIKIŞI L03_61353338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22.07.2023 19:42:13</t>
        </is>
      </c>
      <c>
        <is>
          <t>22.07.2023 20:02:33</t>
        </is>
      </c>
      <c>
        <v>0.338888888</v>
      </c>
      <c>
        <v>2</v>
      </c>
      <c>
        <v>97</v>
      </c>
      <c>
        <v>38</v>
      </c>
      <c>
        <v>32</v>
      </c>
      <c>
        <v>3</v>
      </c>
      <c>
        <v>10</v>
      </c>
      <c>
        <v>0</v>
      </c>
      <c>
        <v>0</v>
      </c>
      <c>
        <v>0.19836082868444446</v>
      </c>
      <c>
        <v>9.92114333581753</v>
      </c>
      <c>
        <v>31.988342255954237</v>
      </c>
      <c>
        <v>16.25326177773336</v>
      </c>
      <c>
        <v>4.362221534865204</v>
      </c>
      <c>
        <v>2.0344834248016768</v>
      </c>
      <c>
        <v>0</v>
      </c>
      <c>
        <v>0</v>
      </c>
      <c>
        <v>64.75781315785645</v>
      </c>
    </row>
    <row>
      <c>
        <v>2617492</v>
      </c>
      <c>
        <v>1</v>
      </c>
      <c>
        <is>
          <t>İZMİR</t>
        </is>
      </c>
      <c>
        <v>GÜZELBAHÇE</v>
      </c>
      <c>
        <is>
          <t>OG Fideri</t>
        </is>
      </c>
      <c>
        <v>GÜZELBAHÇE İM 35-10-A00001_HatBaşıAyırıcı_53138101 M07_53138101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22.07.2023 09:02:30</t>
        </is>
      </c>
      <c>
        <is>
          <t>22.07.2023 10:28:28</t>
        </is>
      </c>
      <c>
        <v>1.432777777</v>
      </c>
      <c>
        <v>0</v>
      </c>
      <c>
        <v>23</v>
      </c>
      <c>
        <v>0</v>
      </c>
      <c>
        <v>4</v>
      </c>
      <c>
        <v>0</v>
      </c>
      <c>
        <v>23</v>
      </c>
      <c>
        <v>0</v>
      </c>
      <c>
        <v>0</v>
      </c>
      <c>
        <v>0</v>
      </c>
      <c>
        <v>29.71530014399704</v>
      </c>
      <c>
        <v>0</v>
      </c>
      <c>
        <v>6.307893092602578</v>
      </c>
      <c>
        <v>0</v>
      </c>
      <c>
        <v>74.10475831640414</v>
      </c>
      <c>
        <v>0</v>
      </c>
      <c>
        <v>0</v>
      </c>
      <c>
        <v>110.12795155300375</v>
      </c>
    </row>
    <row>
      <c>
        <v>2617884</v>
      </c>
      <c>
        <v>1</v>
      </c>
      <c>
        <is>
          <t>İZMİR</t>
        </is>
      </c>
      <c>
        <v>KARŞIYAKA</v>
      </c>
      <c>
        <is>
          <t>OG Fideri</t>
        </is>
      </c>
      <c>
        <v>K-4013 35-04-K04013_K-4505 K02_64733768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22.07.2023 15:06:43</t>
        </is>
      </c>
      <c>
        <is>
          <t>22.07.2023 15:31:12</t>
        </is>
      </c>
      <c>
        <v>0.408055555</v>
      </c>
      <c>
        <v>0</v>
      </c>
      <c>
        <v>1517</v>
      </c>
      <c>
        <v>0</v>
      </c>
      <c>
        <v>0</v>
      </c>
      <c>
        <v>3</v>
      </c>
      <c>
        <v>134</v>
      </c>
      <c>
        <v>0</v>
      </c>
      <c>
        <v>0</v>
      </c>
      <c>
        <v>0</v>
      </c>
      <c>
        <v>222.6302734129643</v>
      </c>
      <c>
        <v>0</v>
      </c>
      <c>
        <v>0</v>
      </c>
      <c>
        <v>74.53974750470488</v>
      </c>
      <c>
        <v>266.8900375832685</v>
      </c>
      <c>
        <v>0</v>
      </c>
      <c>
        <v>0</v>
      </c>
      <c>
        <v>564.0600585009377</v>
      </c>
    </row>
    <row>
      <c>
        <v>2618282</v>
      </c>
      <c>
        <v>1</v>
      </c>
      <c>
        <is>
          <t>MANİSA</t>
        </is>
      </c>
      <c>
        <v>SALİHLİ</v>
      </c>
      <c>
        <is>
          <t>AG Fideri</t>
        </is>
      </c>
      <c>
        <v>TAYTAN BEZİRGANLI TARIMSAL SULAMA TR 45-78-M00957_A_91049973_91049973</v>
      </c>
      <c>
        <v>AG Yük Ayırıcı Arızası</v>
      </c>
      <c>
        <v>Dağıtım-AG</v>
      </c>
      <c>
        <v>Uzun</v>
      </c>
      <c>
        <v>Şebeke işletmecisi</v>
      </c>
      <c>
        <v>Bildirimsiz</v>
      </c>
      <c>
        <is>
          <t>22.07.2023 19:58:54</t>
        </is>
      </c>
      <c>
        <is>
          <t>22.07.2023 23:06:40</t>
        </is>
      </c>
      <c>
        <v>3.129444444</v>
      </c>
      <c>
        <v>0</v>
      </c>
      <c>
        <v>3</v>
      </c>
      <c>
        <v>0</v>
      </c>
      <c>
        <v>2</v>
      </c>
      <c>
        <v>0</v>
      </c>
      <c>
        <v>2</v>
      </c>
      <c>
        <v>0</v>
      </c>
      <c>
        <v>0</v>
      </c>
      <c>
        <v>0</v>
      </c>
      <c>
        <v>0.12578859953117347</v>
      </c>
      <c>
        <v>0</v>
      </c>
      <c>
        <v>26.441712680530678</v>
      </c>
      <c>
        <v>0</v>
      </c>
      <c>
        <v>1.9967544665031214</v>
      </c>
      <c>
        <v>0</v>
      </c>
      <c>
        <v>0</v>
      </c>
      <c>
        <v>28.56425574656497</v>
      </c>
    </row>
    <row>
      <c>
        <v>2618033</v>
      </c>
      <c>
        <v>1</v>
      </c>
      <c>
        <is>
          <t>MANİSA</t>
        </is>
      </c>
      <c>
        <v>TURGUTLU</v>
      </c>
      <c>
        <is>
          <t>AG Fideri</t>
        </is>
      </c>
      <c>
        <v>TR-2/103 45-83-L00103_D_91114664_91114664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22.07.2023 17:13:21</t>
        </is>
      </c>
      <c>
        <is>
          <t>22.07.2023 20:24:36</t>
        </is>
      </c>
      <c>
        <v>3.1875</v>
      </c>
      <c>
        <v>0</v>
      </c>
      <c>
        <v>34</v>
      </c>
      <c>
        <v>0</v>
      </c>
      <c>
        <v>0</v>
      </c>
      <c>
        <v>0</v>
      </c>
      <c>
        <v>6</v>
      </c>
      <c>
        <v>0</v>
      </c>
      <c>
        <v>0</v>
      </c>
      <c>
        <v>0</v>
      </c>
      <c>
        <v>15.172432138557436</v>
      </c>
      <c>
        <v>0</v>
      </c>
      <c>
        <v>0</v>
      </c>
      <c>
        <v>0</v>
      </c>
      <c>
        <v>7.247362564289376</v>
      </c>
      <c>
        <v>0</v>
      </c>
      <c>
        <v>0</v>
      </c>
      <c>
        <v>22.41979470284681</v>
      </c>
    </row>
    <row>
      <c>
        <v>2618139</v>
      </c>
      <c>
        <v>1</v>
      </c>
      <c>
        <is>
          <t>MANİSA</t>
        </is>
      </c>
      <c>
        <v>SARUHANLI</v>
      </c>
      <c>
        <is>
          <t>Dağıtım Transformatörü</t>
        </is>
      </c>
      <c>
        <v>TR-105 TARIMSAL SULAMA 45-80-M01105_45-80-M01105_2359979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22.07.2023 18:40:38</t>
        </is>
      </c>
      <c>
        <is>
          <t>22.07.2023 20:10:25</t>
        </is>
      </c>
      <c>
        <v>1.496388888</v>
      </c>
      <c>
        <v>0</v>
      </c>
      <c>
        <v>0</v>
      </c>
      <c>
        <v>0</v>
      </c>
      <c>
        <v>11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93.7866040649065</v>
      </c>
      <c>
        <v>0</v>
      </c>
      <c>
        <v>0</v>
      </c>
      <c>
        <v>0</v>
      </c>
      <c>
        <v>0</v>
      </c>
      <c>
        <v>93.7866040649065</v>
      </c>
    </row>
    <row>
      <c>
        <v>2618431</v>
      </c>
      <c>
        <v>1</v>
      </c>
      <c>
        <is>
          <t>İZMİR</t>
        </is>
      </c>
      <c>
        <v>ÇEŞME</v>
      </c>
      <c>
        <is>
          <t>AG Fideri</t>
        </is>
      </c>
      <c>
        <v>L-97 35-18-L00097_B_65594721_65594721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22.07.2023 22:57:34</t>
        </is>
      </c>
      <c>
        <is>
          <t>23.07.2023 02:13:18</t>
        </is>
      </c>
      <c>
        <v>3.262222222</v>
      </c>
      <c>
        <v>0</v>
      </c>
      <c>
        <v>203</v>
      </c>
      <c>
        <v>0</v>
      </c>
      <c>
        <v>0</v>
      </c>
      <c>
        <v>0</v>
      </c>
      <c>
        <v>8</v>
      </c>
      <c>
        <v>0</v>
      </c>
      <c>
        <v>0</v>
      </c>
      <c>
        <v>0</v>
      </c>
      <c>
        <v>158.24070522886018</v>
      </c>
      <c>
        <v>0</v>
      </c>
      <c>
        <v>0</v>
      </c>
      <c>
        <v>0</v>
      </c>
      <c>
        <v>13.30097179791796</v>
      </c>
      <c>
        <v>0</v>
      </c>
      <c>
        <v>0</v>
      </c>
      <c>
        <v>171.54167702677813</v>
      </c>
    </row>
    <row>
      <c>
        <v>2618030</v>
      </c>
      <c>
        <v>1</v>
      </c>
      <c>
        <is>
          <t>İZMİR</t>
        </is>
      </c>
      <c>
        <v>URLA</v>
      </c>
      <c>
        <is>
          <t>AG Fideri</t>
        </is>
      </c>
      <c>
        <v>TR-52 35-19-L00052_11060807_56376680_56376680</v>
      </c>
      <c>
        <v>AG Tel Kopuğu</v>
      </c>
      <c>
        <v>Dağıtım-AG</v>
      </c>
      <c>
        <v>Uzun</v>
      </c>
      <c>
        <v>Şebeke işletmecisi</v>
      </c>
      <c>
        <v>Bildirimsiz</v>
      </c>
      <c>
        <is>
          <t>22.07.2023 17:17:52</t>
        </is>
      </c>
      <c>
        <is>
          <t>22.07.2023 17:40:57</t>
        </is>
      </c>
      <c>
        <v>0.384722222</v>
      </c>
      <c>
        <v>0</v>
      </c>
      <c>
        <v>34</v>
      </c>
      <c>
        <v>0</v>
      </c>
      <c>
        <v>17</v>
      </c>
      <c>
        <v>0</v>
      </c>
      <c>
        <v>5</v>
      </c>
      <c>
        <v>0</v>
      </c>
      <c>
        <v>0</v>
      </c>
      <c>
        <v>0</v>
      </c>
      <c>
        <v>3.799361931381425</v>
      </c>
      <c>
        <v>0</v>
      </c>
      <c>
        <v>4.2811262868206</v>
      </c>
      <c>
        <v>0</v>
      </c>
      <c>
        <v>6.714882195037743</v>
      </c>
      <c>
        <v>0</v>
      </c>
      <c>
        <v>0</v>
      </c>
      <c>
        <v>14.795370413239766</v>
      </c>
    </row>
    <row>
      <c>
        <v>2618053</v>
      </c>
      <c>
        <v>1</v>
      </c>
      <c>
        <is>
          <t>İZMİR</t>
        </is>
      </c>
      <c>
        <v>KARŞIYAKA</v>
      </c>
      <c>
        <is>
          <t>Dağıtım Transformatörü</t>
        </is>
      </c>
      <c>
        <v>K-660 35-04-K00660_35-04-K00660_2369081</v>
      </c>
      <c>
        <v>AG Atlama Kopuğu</v>
      </c>
      <c>
        <v>Dağıtım-AG</v>
      </c>
      <c>
        <v>Uzun</v>
      </c>
      <c>
        <v>Şebeke işletmecisi</v>
      </c>
      <c>
        <v>Bildirimsiz</v>
      </c>
      <c>
        <is>
          <t>22.07.2023 17:37:34</t>
        </is>
      </c>
      <c>
        <is>
          <t>22.07.2023 19:12:02</t>
        </is>
      </c>
      <c>
        <v>1.574444444</v>
      </c>
      <c>
        <v>0</v>
      </c>
      <c>
        <v>461</v>
      </c>
      <c>
        <v>0</v>
      </c>
      <c>
        <v>0</v>
      </c>
      <c>
        <v>0</v>
      </c>
      <c>
        <v>42</v>
      </c>
      <c>
        <v>0</v>
      </c>
      <c>
        <v>0</v>
      </c>
      <c>
        <v>0</v>
      </c>
      <c>
        <v>228.88701733521896</v>
      </c>
      <c>
        <v>0</v>
      </c>
      <c>
        <v>0</v>
      </c>
      <c>
        <v>0</v>
      </c>
      <c>
        <v>76.2047668928654</v>
      </c>
      <c>
        <v>0</v>
      </c>
      <c>
        <v>0</v>
      </c>
      <c>
        <v>305.09178422808435</v>
      </c>
    </row>
    <row>
      <c>
        <v>2617721</v>
      </c>
      <c>
        <v>1</v>
      </c>
      <c>
        <is>
          <t>İZMİR</t>
        </is>
      </c>
      <c>
        <v>TORBALI</v>
      </c>
      <c>
        <is>
          <t>AG Fideri</t>
        </is>
      </c>
      <c>
        <v>DAĞKIZILCA-2 35-26-M00500_B_91427111_91427111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22.07.2023 12:42:02</t>
        </is>
      </c>
      <c>
        <is>
          <t>22.07.2023 15:11:37</t>
        </is>
      </c>
      <c>
        <v>2.493055555</v>
      </c>
      <c>
        <v>0</v>
      </c>
      <c>
        <v>75</v>
      </c>
      <c>
        <v>0</v>
      </c>
      <c>
        <v>2</v>
      </c>
      <c>
        <v>0</v>
      </c>
      <c>
        <v>23</v>
      </c>
      <c>
        <v>0</v>
      </c>
      <c>
        <v>0</v>
      </c>
      <c>
        <v>0</v>
      </c>
      <c>
        <v>30.93104832836272</v>
      </c>
      <c>
        <v>0</v>
      </c>
      <c>
        <v>1.511855717811247</v>
      </c>
      <c>
        <v>0</v>
      </c>
      <c>
        <v>20.52909212142205</v>
      </c>
      <c>
        <v>0</v>
      </c>
      <c>
        <v>0</v>
      </c>
      <c>
        <v>52.97199616759602</v>
      </c>
    </row>
    <row>
      <c>
        <v>2618199</v>
      </c>
      <c>
        <v>1</v>
      </c>
      <c>
        <is>
          <t>İZMİR</t>
        </is>
      </c>
      <c>
        <v>BERGAMA</v>
      </c>
      <c>
        <is>
          <t>AG Fideri</t>
        </is>
      </c>
      <c>
        <v>TR-122 35-16-L00122_47581448_56352708_56352708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22.07.2023 19:14:50</t>
        </is>
      </c>
      <c>
        <is>
          <t>22.07.2023 19:41:12</t>
        </is>
      </c>
      <c>
        <v>0.439444444</v>
      </c>
      <c>
        <v>0</v>
      </c>
      <c>
        <v>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2.6185099037408786</v>
      </c>
      <c>
        <v>0</v>
      </c>
      <c>
        <v>0</v>
      </c>
      <c>
        <v>0</v>
      </c>
      <c>
        <v>0.6279906584637156</v>
      </c>
      <c>
        <v>0</v>
      </c>
      <c>
        <v>0</v>
      </c>
      <c>
        <v>3.246500562204594</v>
      </c>
    </row>
    <row>
      <c>
        <v>2617535</v>
      </c>
      <c>
        <v>1</v>
      </c>
      <c>
        <is>
          <t>İZMİR</t>
        </is>
      </c>
      <c>
        <v>FOÇA</v>
      </c>
      <c>
        <is>
          <t>AG Fideri</t>
        </is>
      </c>
      <c>
        <v>YENİ FOÇA TR-26 35-23-M00026_C_56365413_56365413</v>
      </c>
      <c>
        <v>AG Tel Kopuğu</v>
      </c>
      <c>
        <v>Dağıtım-AG</v>
      </c>
      <c>
        <v>Uzun</v>
      </c>
      <c>
        <v>Şebeke işletmecisi</v>
      </c>
      <c>
        <v>Bildirimsiz</v>
      </c>
      <c>
        <is>
          <t>22.07.2023 09:45:34</t>
        </is>
      </c>
      <c>
        <is>
          <t>22.07.2023 13:21:33</t>
        </is>
      </c>
      <c>
        <v>3.599722222</v>
      </c>
      <c>
        <v>0</v>
      </c>
      <c>
        <v>79</v>
      </c>
      <c>
        <v>0</v>
      </c>
      <c>
        <v>0</v>
      </c>
      <c>
        <v>0</v>
      </c>
      <c>
        <v>23</v>
      </c>
      <c>
        <v>0</v>
      </c>
      <c>
        <v>0</v>
      </c>
      <c>
        <v>0</v>
      </c>
      <c>
        <v>67.83736062278777</v>
      </c>
      <c>
        <v>0</v>
      </c>
      <c>
        <v>0</v>
      </c>
      <c>
        <v>0</v>
      </c>
      <c>
        <v>96.76665845317481</v>
      </c>
      <c>
        <v>0</v>
      </c>
      <c>
        <v>0</v>
      </c>
      <c>
        <v>164.60401907596258</v>
      </c>
    </row>
    <row>
      <c>
        <v>2617558</v>
      </c>
      <c>
        <v>1</v>
      </c>
      <c>
        <is>
          <t>İZMİR</t>
        </is>
      </c>
      <c>
        <v>KARŞIYAKA</v>
      </c>
      <c>
        <is>
          <t>TM Fideri</t>
        </is>
      </c>
      <c>
        <v>ŞEMİKLER TM 35-04-A00003_ŞEMİKLER-10 K39_2312127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22.07.2023 09:56:04</t>
        </is>
      </c>
      <c>
        <is>
          <t>22.07.2023 12:08:29</t>
        </is>
      </c>
      <c>
        <v>2.206944444</v>
      </c>
      <c>
        <v>0</v>
      </c>
      <c>
        <v>1721</v>
      </c>
      <c>
        <v>0</v>
      </c>
      <c>
        <v>0</v>
      </c>
      <c>
        <v>1</v>
      </c>
      <c>
        <v>37</v>
      </c>
      <c>
        <v>0</v>
      </c>
      <c>
        <v>0</v>
      </c>
      <c>
        <v>0</v>
      </c>
      <c>
        <v>1193.694275425861</v>
      </c>
      <c>
        <v>0</v>
      </c>
      <c>
        <v>0</v>
      </c>
      <c>
        <v>779.0137301710181</v>
      </c>
      <c>
        <v>329.31761562611143</v>
      </c>
      <c>
        <v>0</v>
      </c>
      <c>
        <v>0</v>
      </c>
      <c>
        <v>2302.0256212229906</v>
      </c>
    </row>
    <row>
      <c>
        <v>2617621</v>
      </c>
      <c>
        <v>1</v>
      </c>
      <c>
        <is>
          <t>İZMİR</t>
        </is>
      </c>
      <c>
        <v>ÇİĞLİ</v>
      </c>
      <c>
        <is>
          <t>AG Fideri</t>
        </is>
      </c>
      <c>
        <v>K-4314 35-09-K04314_D_56373677_56373677</v>
      </c>
      <c>
        <v>Üçüncü Şahısların Vermiş Olduğu Hasarlar</v>
      </c>
      <c>
        <v>Dağıtım-AG</v>
      </c>
      <c>
        <v>Uzun</v>
      </c>
      <c>
        <v>Dışsal</v>
      </c>
      <c>
        <v>Bildirimsiz</v>
      </c>
      <c>
        <is>
          <t>22.07.2023 11:09:26</t>
        </is>
      </c>
      <c>
        <is>
          <t>22.07.2023 14:29:38</t>
        </is>
      </c>
      <c>
        <v>3.336666666</v>
      </c>
      <c>
        <v>0</v>
      </c>
      <c>
        <v>79</v>
      </c>
      <c>
        <v>0</v>
      </c>
      <c>
        <v>0</v>
      </c>
      <c>
        <v>0</v>
      </c>
      <c>
        <v>9</v>
      </c>
      <c>
        <v>0</v>
      </c>
      <c>
        <v>0</v>
      </c>
      <c>
        <v>0</v>
      </c>
      <c>
        <v>61.72001020022403</v>
      </c>
      <c>
        <v>0</v>
      </c>
      <c>
        <v>0</v>
      </c>
      <c>
        <v>0</v>
      </c>
      <c>
        <v>27.519538994405384</v>
      </c>
      <c>
        <v>0</v>
      </c>
      <c>
        <v>0</v>
      </c>
      <c>
        <v>89.23954919462942</v>
      </c>
    </row>
    <row>
      <c>
        <v>2617953</v>
      </c>
      <c>
        <v>1</v>
      </c>
      <c>
        <is>
          <t>İZMİR</t>
        </is>
      </c>
      <c>
        <v>BORNOVA</v>
      </c>
      <c>
        <is>
          <t>AG Fideri</t>
        </is>
      </c>
      <c>
        <v>K-3332 35-02-K03332_B_56364230_56364230</v>
      </c>
      <c>
        <v>AG Yük Ayırıcı Arızası</v>
      </c>
      <c>
        <v>Dağıtım-AG</v>
      </c>
      <c>
        <v>Uzun</v>
      </c>
      <c>
        <v>Şebeke işletmecisi</v>
      </c>
      <c>
        <v>Bildirimsiz</v>
      </c>
      <c>
        <is>
          <t>22.07.2023 16:18:08</t>
        </is>
      </c>
      <c>
        <is>
          <t>22.07.2023 16:56:23</t>
        </is>
      </c>
      <c>
        <v>0.6375</v>
      </c>
      <c>
        <v>0</v>
      </c>
      <c>
        <v>229</v>
      </c>
      <c>
        <v>0</v>
      </c>
      <c>
        <v>0</v>
      </c>
      <c>
        <v>0</v>
      </c>
      <c>
        <v>19</v>
      </c>
      <c>
        <v>0</v>
      </c>
      <c>
        <v>0</v>
      </c>
      <c>
        <v>0</v>
      </c>
      <c>
        <v>32.61650702359571</v>
      </c>
      <c>
        <v>0</v>
      </c>
      <c>
        <v>0</v>
      </c>
      <c>
        <v>0</v>
      </c>
      <c>
        <v>10.483017184121401</v>
      </c>
      <c>
        <v>0</v>
      </c>
      <c>
        <v>0</v>
      </c>
      <c>
        <v>43.09952420771711</v>
      </c>
    </row>
    <row>
      <c>
        <v>2618262</v>
      </c>
      <c>
        <v>1</v>
      </c>
      <c>
        <is>
          <t>İZMİR</t>
        </is>
      </c>
      <c>
        <v>BAYRAKLI</v>
      </c>
      <c>
        <is>
          <t>AG Fideri</t>
        </is>
      </c>
      <c>
        <v>K-3688 35-02-K03688_A_56369598_56369598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22.07.2023 19:54:25</t>
        </is>
      </c>
      <c>
        <is>
          <t>22.07.2023 21:27:53</t>
        </is>
      </c>
      <c>
        <v>1.557777777</v>
      </c>
      <c>
        <v>0</v>
      </c>
      <c>
        <v>149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74.00828681557145</v>
      </c>
      <c>
        <v>0</v>
      </c>
      <c>
        <v>0</v>
      </c>
      <c>
        <v>0</v>
      </c>
      <c>
        <v>1.1249383894797946</v>
      </c>
      <c>
        <v>0</v>
      </c>
      <c>
        <v>0</v>
      </c>
      <c>
        <v>75.13322520505125</v>
      </c>
    </row>
    <row>
      <c>
        <v>2617429</v>
      </c>
      <c>
        <v>1</v>
      </c>
      <c>
        <is>
          <t>MANİSA</t>
        </is>
      </c>
      <c>
        <v>SARUHANLI</v>
      </c>
      <c>
        <is>
          <t>KÖK</t>
        </is>
      </c>
      <c>
        <v>HACIRAHMANLI TR-1 KÖK 45-80-M00070_İSHAKÇELEBİ M04_72197630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22.07.2023 07:42:19</t>
        </is>
      </c>
      <c>
        <is>
          <t>22.07.2023 08:20:08</t>
        </is>
      </c>
      <c>
        <v>0.630277777</v>
      </c>
      <c>
        <v>0</v>
      </c>
      <c>
        <v>638</v>
      </c>
      <c>
        <v>9</v>
      </c>
      <c>
        <v>15</v>
      </c>
      <c>
        <v>3</v>
      </c>
      <c>
        <v>77</v>
      </c>
      <c>
        <v>2</v>
      </c>
      <c>
        <v>0</v>
      </c>
      <c>
        <v>0</v>
      </c>
      <c>
        <v>57.668803484614344</v>
      </c>
      <c>
        <v>29.65500767242594</v>
      </c>
      <c>
        <v>29.127172704597058</v>
      </c>
      <c>
        <v>4.463376529698971</v>
      </c>
      <c>
        <v>41.39084802854585</v>
      </c>
      <c>
        <v>62.36513557173133</v>
      </c>
      <c>
        <v>0</v>
      </c>
      <c>
        <v>224.6703439916135</v>
      </c>
    </row>
    <row>
      <c>
        <v>2617761</v>
      </c>
      <c>
        <v>1</v>
      </c>
      <c>
        <is>
          <t>İZMİR</t>
        </is>
      </c>
      <c>
        <v>MENEMEN</v>
      </c>
      <c>
        <is>
          <t>AG Fideri</t>
        </is>
      </c>
      <c>
        <v>MENEMEN TR-77 35-28-L00077_D_56358005_56358005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22.07.2023 13:17:49</t>
        </is>
      </c>
      <c>
        <is>
          <t>22.07.2023 15:32:43</t>
        </is>
      </c>
      <c>
        <v>2.248333333</v>
      </c>
      <c>
        <v>0</v>
      </c>
      <c>
        <v>140</v>
      </c>
      <c>
        <v>0</v>
      </c>
      <c>
        <v>0</v>
      </c>
      <c>
        <v>0</v>
      </c>
      <c>
        <v>17</v>
      </c>
      <c>
        <v>0</v>
      </c>
      <c>
        <v>0</v>
      </c>
      <c>
        <v>0</v>
      </c>
      <c>
        <v>72.49948405262145</v>
      </c>
      <c>
        <v>0</v>
      </c>
      <c>
        <v>0</v>
      </c>
      <c>
        <v>0</v>
      </c>
      <c>
        <v>81.77651614655979</v>
      </c>
      <c>
        <v>0</v>
      </c>
      <c>
        <v>0</v>
      </c>
      <c>
        <v>154.27600019918123</v>
      </c>
    </row>
    <row>
      <c>
        <v>2617867</v>
      </c>
      <c>
        <v>1</v>
      </c>
      <c>
        <is>
          <t>İZMİR</t>
        </is>
      </c>
      <c>
        <v>ÇEŞME</v>
      </c>
      <c>
        <is>
          <t>AG Fideri</t>
        </is>
      </c>
      <c>
        <v>L-97 35-18-L00097_C_56371789_56371789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22.07.2023 14:36:54</t>
        </is>
      </c>
      <c>
        <is>
          <t>22.07.2023 19:13:44</t>
        </is>
      </c>
      <c>
        <v>4.613888888</v>
      </c>
      <c>
        <v>0</v>
      </c>
      <c>
        <v>290</v>
      </c>
      <c>
        <v>0</v>
      </c>
      <c>
        <v>0</v>
      </c>
      <c>
        <v>0</v>
      </c>
      <c>
        <v>31</v>
      </c>
      <c>
        <v>0</v>
      </c>
      <c>
        <v>0</v>
      </c>
      <c>
        <v>0</v>
      </c>
      <c>
        <v>348.001566669679</v>
      </c>
      <c>
        <v>0</v>
      </c>
      <c>
        <v>0</v>
      </c>
      <c>
        <v>0</v>
      </c>
      <c>
        <v>110.3183454695509</v>
      </c>
      <c>
        <v>0</v>
      </c>
      <c>
        <v>0</v>
      </c>
      <c>
        <v>458.3199121392299</v>
      </c>
    </row>
    <row>
      <c>
        <v>2617475</v>
      </c>
      <c>
        <v>1</v>
      </c>
      <c>
        <is>
          <t>MANİSA</t>
        </is>
      </c>
      <c>
        <v>ŞEHZADELER</v>
      </c>
      <c>
        <is>
          <t>KÖK</t>
        </is>
      </c>
      <c>
        <v>AŞAĞIÇOBANİSA KÖK 45-71-M00096_AŞAĞIÇOBANİSA TR-3 M06_2321776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22.07.2023 08:44:33</t>
        </is>
      </c>
      <c>
        <is>
          <t>22.07.2023 12:16:33</t>
        </is>
      </c>
      <c>
        <v>3.533333333</v>
      </c>
      <c>
        <v>0</v>
      </c>
      <c>
        <v>526</v>
      </c>
      <c>
        <v>8</v>
      </c>
      <c>
        <v>26</v>
      </c>
      <c>
        <v>4</v>
      </c>
      <c>
        <v>98</v>
      </c>
      <c>
        <v>7</v>
      </c>
      <c>
        <v>1</v>
      </c>
      <c>
        <v>0</v>
      </c>
      <c>
        <v>339.5694455111529</v>
      </c>
      <c>
        <v>25.8971134094891</v>
      </c>
      <c>
        <v>135.84603022096633</v>
      </c>
      <c>
        <v>492.9901746994866</v>
      </c>
      <c>
        <v>188.63794271062153</v>
      </c>
      <c>
        <v>1440.3010103283566</v>
      </c>
      <c>
        <v>5.590726565035964</v>
      </c>
      <c>
        <v>2628.8324434451088</v>
      </c>
    </row>
    <row>
      <c>
        <v>2618162</v>
      </c>
      <c>
        <v>1</v>
      </c>
      <c>
        <is>
          <t>İZMİR</t>
        </is>
      </c>
      <c>
        <v>BERGAMA</v>
      </c>
      <c>
        <is>
          <t>OG Fideri</t>
        </is>
      </c>
      <c>
        <v>TR-66 35-16-L00066_TR-73 L04_71994585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22.07.2023 18:58:23</t>
        </is>
      </c>
      <c>
        <is>
          <t>22.07.2023 20:21:39</t>
        </is>
      </c>
      <c>
        <v>1.387777777</v>
      </c>
      <c>
        <v>0</v>
      </c>
      <c>
        <v>365</v>
      </c>
      <c>
        <v>1</v>
      </c>
      <c>
        <v>155</v>
      </c>
      <c>
        <v>4</v>
      </c>
      <c>
        <v>44</v>
      </c>
      <c>
        <v>0</v>
      </c>
      <c>
        <v>0</v>
      </c>
      <c>
        <v>0</v>
      </c>
      <c>
        <v>105.98444903703509</v>
      </c>
      <c>
        <v>4.699138998847204</v>
      </c>
      <c>
        <v>226.20348628665752</v>
      </c>
      <c>
        <v>211.9793281734727</v>
      </c>
      <c>
        <v>346.187049980809</v>
      </c>
      <c>
        <v>0</v>
      </c>
      <c>
        <v>0</v>
      </c>
      <c>
        <v>895.0534524768216</v>
      </c>
    </row>
    <row>
      <c>
        <v>2617326</v>
      </c>
      <c>
        <v>1</v>
      </c>
      <c>
        <is>
          <t>İZMİR</t>
        </is>
      </c>
      <c>
        <v>KONAK</v>
      </c>
      <c>
        <is>
          <t>DM</t>
        </is>
      </c>
      <c>
        <v>EŞREFPAŞA İM 35-01-A00002_TR-3 10.5 K22_2045938</v>
      </c>
      <c>
        <v>Manevra</v>
      </c>
      <c>
        <v>Dağıtım-OG</v>
      </c>
      <c>
        <v>Uzun</v>
      </c>
      <c>
        <v>Şebeke işletmecisi</v>
      </c>
      <c>
        <v>Bildirimsiz</v>
      </c>
      <c>
        <is>
          <t>22.07.2023 02:09:49</t>
        </is>
      </c>
      <c>
        <is>
          <t>22.07.2023 02:14:07</t>
        </is>
      </c>
      <c>
        <v>0.071666666</v>
      </c>
      <c>
        <v>0</v>
      </c>
      <c>
        <v>10022</v>
      </c>
      <c>
        <v>0</v>
      </c>
      <c>
        <v>0</v>
      </c>
      <c>
        <v>1</v>
      </c>
      <c>
        <v>2603</v>
      </c>
      <c>
        <v>1</v>
      </c>
      <c>
        <v>35</v>
      </c>
      <c>
        <v>0</v>
      </c>
      <c>
        <v>157.52394013758177</v>
      </c>
      <c>
        <v>0</v>
      </c>
      <c>
        <v>0</v>
      </c>
      <c>
        <v>0</v>
      </c>
      <c>
        <v>104.17259519332376</v>
      </c>
      <c>
        <v>1.386435377597721</v>
      </c>
      <c>
        <v>14.544224344295792</v>
      </c>
      <c>
        <v>277.62719505279904</v>
      </c>
    </row>
    <row>
      <c>
        <v>2618013</v>
      </c>
      <c>
        <v>1</v>
      </c>
      <c>
        <is>
          <t>MANİSA</t>
        </is>
      </c>
      <c>
        <v>SALİHLİ</v>
      </c>
      <c>
        <is>
          <t>AG Fideri</t>
        </is>
      </c>
      <c>
        <v>MERSİNLİ TR-3 45-78-M00937_B_91012493_91012493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22.07.2023 17:02:03</t>
        </is>
      </c>
      <c>
        <is>
          <t>22.07.2023 18:33:39</t>
        </is>
      </c>
      <c>
        <v>1.526666666</v>
      </c>
      <c>
        <v>0</v>
      </c>
      <c>
        <v>40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15.996650172529566</v>
      </c>
      <c>
        <v>0</v>
      </c>
      <c>
        <v>0</v>
      </c>
      <c>
        <v>0</v>
      </c>
      <c>
        <v>0.7886081009041997</v>
      </c>
      <c>
        <v>0</v>
      </c>
      <c>
        <v>0</v>
      </c>
      <c>
        <v>16.785258273433765</v>
      </c>
    </row>
    <row>
      <c>
        <v>2617781</v>
      </c>
      <c>
        <v>1</v>
      </c>
      <c>
        <is>
          <t>İZMİR</t>
        </is>
      </c>
      <c>
        <v>KARŞIYAKA</v>
      </c>
      <c>
        <is>
          <t>TM Fideri</t>
        </is>
      </c>
      <c>
        <v>ŞEMİKLER TM 35-04-A00003_ŞEMİKLER-6 K30_2311174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22.07.2023 13:28:50</t>
        </is>
      </c>
      <c>
        <is>
          <t>22.07.2023 15:05:33</t>
        </is>
      </c>
      <c>
        <v>1.611944444</v>
      </c>
      <c>
        <v>0</v>
      </c>
      <c>
        <v>241</v>
      </c>
      <c>
        <v>0</v>
      </c>
      <c>
        <v>0</v>
      </c>
      <c>
        <v>0</v>
      </c>
      <c>
        <v>68</v>
      </c>
      <c>
        <v>0</v>
      </c>
      <c>
        <v>1</v>
      </c>
      <c>
        <v>0</v>
      </c>
      <c>
        <v>106.56366965405115</v>
      </c>
      <c>
        <v>0</v>
      </c>
      <c>
        <v>0</v>
      </c>
      <c>
        <v>0</v>
      </c>
      <c>
        <v>116.75318775287096</v>
      </c>
      <c>
        <v>0</v>
      </c>
      <c>
        <v>4.351155088606818</v>
      </c>
      <c>
        <v>227.66801249552893</v>
      </c>
    </row>
    <row>
      <c>
        <v>2618448</v>
      </c>
      <c>
        <v>1</v>
      </c>
      <c>
        <is>
          <t>İZMİR</t>
        </is>
      </c>
      <c>
        <v>BUCA</v>
      </c>
      <c>
        <is>
          <t>AG Fideri</t>
        </is>
      </c>
      <c>
        <v>M-990 35-03-M00990_E_56370526_56370526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22.07.2023 23:23:17</t>
        </is>
      </c>
      <c>
        <is>
          <t>23.07.2023 02:46:10</t>
        </is>
      </c>
      <c>
        <v>3.381388888</v>
      </c>
      <c>
        <v>0</v>
      </c>
      <c>
        <v>100</v>
      </c>
      <c>
        <v>0</v>
      </c>
      <c>
        <v>0</v>
      </c>
      <c>
        <v>0</v>
      </c>
      <c>
        <v>22</v>
      </c>
      <c>
        <v>0</v>
      </c>
      <c>
        <v>0</v>
      </c>
      <c>
        <v>0</v>
      </c>
      <c>
        <v>61.50755211088792</v>
      </c>
      <c>
        <v>0</v>
      </c>
      <c>
        <v>0</v>
      </c>
      <c>
        <v>0</v>
      </c>
      <c>
        <v>61.23916720577454</v>
      </c>
      <c>
        <v>0</v>
      </c>
      <c>
        <v>0</v>
      </c>
      <c>
        <v>122.74671931666246</v>
      </c>
    </row>
    <row>
      <c>
        <v>2617850</v>
      </c>
      <c>
        <v>1</v>
      </c>
      <c>
        <is>
          <t>MANİSA</t>
        </is>
      </c>
      <c>
        <v>KULA</v>
      </c>
      <c>
        <is>
          <t>OG Fideri</t>
        </is>
      </c>
      <c>
        <v>TR-67 45-77-L00067_TR-42 L04_72215701</v>
      </c>
      <c>
        <v>Üçüncü Şahısların Vermiş Olduğu Hasarlar</v>
      </c>
      <c>
        <v>Dağıtım-OG</v>
      </c>
      <c>
        <v>Uzun</v>
      </c>
      <c>
        <v>Dışsal</v>
      </c>
      <c>
        <v>Bildirimsiz</v>
      </c>
      <c>
        <is>
          <t>22.07.2023 12:47:08</t>
        </is>
      </c>
      <c>
        <is>
          <t>22.07.2023 17:40:14</t>
        </is>
      </c>
      <c>
        <v>4.885</v>
      </c>
      <c>
        <v>10</v>
      </c>
      <c>
        <v>1610</v>
      </c>
      <c>
        <v>106</v>
      </c>
      <c>
        <v>298</v>
      </c>
      <c>
        <v>18</v>
      </c>
      <c>
        <v>407</v>
      </c>
      <c>
        <v>6</v>
      </c>
      <c>
        <v>0</v>
      </c>
      <c>
        <v>25.446809544550835</v>
      </c>
      <c>
        <v>1466.3291477987857</v>
      </c>
      <c>
        <v>3373.840753877118</v>
      </c>
      <c>
        <v>3411.946016555767</v>
      </c>
      <c>
        <v>667.5897463110689</v>
      </c>
      <c>
        <v>1529.725890172701</v>
      </c>
      <c>
        <v>1385.1072982948397</v>
      </c>
      <c>
        <v>0</v>
      </c>
      <c>
        <v>11859.985662554831</v>
      </c>
    </row>
    <row>
      <c>
        <v>2617301</v>
      </c>
      <c>
        <v>2</v>
      </c>
      <c>
        <is>
          <t>İZMİR</t>
        </is>
      </c>
      <c>
        <v>KARABURUN</v>
      </c>
      <c>
        <is>
          <t>Dağıtım Transformatörü</t>
        </is>
      </c>
      <c>
        <v>ARDIÇ MAHALLESİ TR-17 35-21-L00128_35-21-L00128_72182566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22.07.2023 01:12:34</t>
        </is>
      </c>
      <c>
        <is>
          <t>22.07.2023 01:31:55</t>
        </is>
      </c>
      <c>
        <v>0.3225</v>
      </c>
      <c>
        <v>0</v>
      </c>
      <c>
        <v>235</v>
      </c>
      <c>
        <v>0</v>
      </c>
      <c>
        <v>4</v>
      </c>
      <c>
        <v>0</v>
      </c>
      <c>
        <v>14</v>
      </c>
      <c>
        <v>0</v>
      </c>
      <c>
        <v>0</v>
      </c>
      <c>
        <v>0</v>
      </c>
      <c>
        <v>14.040217112234721</v>
      </c>
      <c>
        <v>0</v>
      </c>
      <c>
        <v>0.7734304266472035</v>
      </c>
      <c>
        <v>0</v>
      </c>
      <c>
        <v>2.216259918488786</v>
      </c>
      <c>
        <v>0</v>
      </c>
      <c>
        <v>0</v>
      </c>
      <c>
        <v>17.02990745737071</v>
      </c>
    </row>
    <row>
      <c>
        <v>2617801</v>
      </c>
      <c>
        <v>1</v>
      </c>
      <c>
        <is>
          <t>MANİSA</t>
        </is>
      </c>
      <c>
        <v>YUNUSEMRE</v>
      </c>
      <c>
        <is>
          <t>Saha Dağıtım Kutusu (SDK)</t>
        </is>
      </c>
      <c>
        <v>DM-13/02 45-71-M00330_B b1_44922215</v>
      </c>
      <c>
        <v>AG Yük Ayırıcı Arızası</v>
      </c>
      <c>
        <v>Dağıtım-AG</v>
      </c>
      <c>
        <v>Uzun</v>
      </c>
      <c>
        <v>Şebeke işletmecisi</v>
      </c>
      <c>
        <v>Bildirimsiz</v>
      </c>
      <c>
        <is>
          <t>22.07.2023 13:59:03</t>
        </is>
      </c>
      <c>
        <is>
          <t>22.07.2023 14:58:31</t>
        </is>
      </c>
      <c>
        <v>0.991111111</v>
      </c>
      <c>
        <v>0</v>
      </c>
      <c>
        <v>120</v>
      </c>
      <c>
        <v>0</v>
      </c>
      <c>
        <v>0</v>
      </c>
      <c>
        <v>0</v>
      </c>
      <c>
        <v>17</v>
      </c>
      <c>
        <v>0</v>
      </c>
      <c>
        <v>0</v>
      </c>
      <c>
        <v>0</v>
      </c>
      <c>
        <v>30.35658825704401</v>
      </c>
      <c>
        <v>0</v>
      </c>
      <c>
        <v>0</v>
      </c>
      <c>
        <v>0</v>
      </c>
      <c>
        <v>20.44459399660874</v>
      </c>
      <c>
        <v>0</v>
      </c>
      <c>
        <v>0</v>
      </c>
      <c>
        <v>50.801182253652755</v>
      </c>
    </row>
    <row>
      <c>
        <v>2617658</v>
      </c>
      <c>
        <v>1</v>
      </c>
      <c>
        <is>
          <t>MANİSA</t>
        </is>
      </c>
      <c>
        <v>AKHİSAR</v>
      </c>
      <c>
        <is>
          <t>DM</t>
        </is>
      </c>
      <c>
        <v>MORALILAR İM 45-72-A00002_PINARCIK L03_2307792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22.07.2023 11:49:19</t>
        </is>
      </c>
      <c>
        <is>
          <t>22.07.2023 12:19:02</t>
        </is>
      </c>
      <c>
        <v>0.495277777</v>
      </c>
      <c>
        <v>4</v>
      </c>
      <c>
        <v>541</v>
      </c>
      <c>
        <v>27</v>
      </c>
      <c>
        <v>84</v>
      </c>
      <c>
        <v>11</v>
      </c>
      <c>
        <v>56</v>
      </c>
      <c>
        <v>2</v>
      </c>
      <c>
        <v>1</v>
      </c>
      <c>
        <v>0.9044040430103659</v>
      </c>
      <c>
        <v>40.29461539814061</v>
      </c>
      <c>
        <v>181.43011234035143</v>
      </c>
      <c>
        <v>90.8591278265008</v>
      </c>
      <c>
        <v>47.14508628019824</v>
      </c>
      <c>
        <v>20.55518160102719</v>
      </c>
      <c>
        <v>45.189820671329414</v>
      </c>
      <c>
        <v>0.22050480740283132</v>
      </c>
      <c>
        <v>426.5988529679609</v>
      </c>
    </row>
    <row>
      <c>
        <v>2618036</v>
      </c>
      <c>
        <v>1</v>
      </c>
      <c>
        <is>
          <t>İZMİR</t>
        </is>
      </c>
      <c>
        <v>TİRE</v>
      </c>
      <c>
        <is>
          <t>OG Fideri</t>
        </is>
      </c>
      <c>
        <v>KIZILCAAVLU KÖK 35-29-L00056_HatBaşıAyırıcı_53133489 L05_53133489</v>
      </c>
      <c>
        <v>OG Ayırıcı Arızası</v>
      </c>
      <c>
        <v>Dağıtım-OG</v>
      </c>
      <c>
        <v>Uzun</v>
      </c>
      <c>
        <v>Şebeke işletmecisi</v>
      </c>
      <c>
        <v>Bildirimsiz</v>
      </c>
      <c>
        <is>
          <t>22.07.2023 17:20:48</t>
        </is>
      </c>
      <c>
        <is>
          <t>22.07.2023 19:38:49</t>
        </is>
      </c>
      <c>
        <v>2.300277777</v>
      </c>
      <c>
        <v>0</v>
      </c>
      <c>
        <v>270</v>
      </c>
      <c>
        <v>0</v>
      </c>
      <c>
        <v>103</v>
      </c>
      <c>
        <v>1</v>
      </c>
      <c>
        <v>43</v>
      </c>
      <c>
        <v>0</v>
      </c>
      <c>
        <v>0</v>
      </c>
      <c>
        <v>0</v>
      </c>
      <c>
        <v>120.36730951926552</v>
      </c>
      <c>
        <v>0</v>
      </c>
      <c>
        <v>1144.9317539567812</v>
      </c>
      <c>
        <v>27.014290966578738</v>
      </c>
      <c>
        <v>119.66301752996957</v>
      </c>
      <c>
        <v>0</v>
      </c>
      <c>
        <v>0</v>
      </c>
      <c>
        <v>1411.976371972595</v>
      </c>
    </row>
    <row>
      <c>
        <v>2618285</v>
      </c>
      <c>
        <v>1</v>
      </c>
      <c>
        <is>
          <t>MANİSA</t>
        </is>
      </c>
      <c>
        <v>ALAŞEHİR</v>
      </c>
      <c>
        <is>
          <t>Dağıtım Transformatörü</t>
        </is>
      </c>
      <c>
        <v>ŞAHYAR TR-3 45-73-M00195_45-73-M00195_2353541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22.07.2023 20:05:42</t>
        </is>
      </c>
      <c>
        <is>
          <t>22.07.2023 21:45:55</t>
        </is>
      </c>
      <c>
        <v>1.670277777</v>
      </c>
      <c>
        <v>0</v>
      </c>
      <c>
        <v>20</v>
      </c>
      <c>
        <v>0</v>
      </c>
      <c>
        <v>4</v>
      </c>
      <c>
        <v>0</v>
      </c>
      <c>
        <v>0</v>
      </c>
      <c>
        <v>0</v>
      </c>
      <c>
        <v>0</v>
      </c>
      <c>
        <v>0</v>
      </c>
      <c>
        <v>8.214878106757402</v>
      </c>
      <c>
        <v>0</v>
      </c>
      <c>
        <v>133.13904757062946</v>
      </c>
      <c>
        <v>0</v>
      </c>
      <c>
        <v>0</v>
      </c>
      <c>
        <v>0</v>
      </c>
      <c>
        <v>0</v>
      </c>
      <c>
        <v>141.35392567738685</v>
      </c>
    </row>
    <row>
      <c>
        <v>2617930</v>
      </c>
      <c>
        <v>1</v>
      </c>
      <c>
        <is>
          <t>İZMİR</t>
        </is>
      </c>
      <c>
        <v>SELÇUK</v>
      </c>
      <c>
        <is>
          <t>DM</t>
        </is>
      </c>
      <c>
        <v>SELÇUK İM/DM 35-13-A00004_SELÇUK ZİRAİ SULAMA L05_65986069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22.07.2023 16:00:36</t>
        </is>
      </c>
      <c>
        <is>
          <t>22.07.2023 16:03:41</t>
        </is>
      </c>
      <c>
        <v>0.051388888</v>
      </c>
      <c>
        <v>1</v>
      </c>
      <c>
        <v>42</v>
      </c>
      <c>
        <v>21</v>
      </c>
      <c>
        <v>278</v>
      </c>
      <c>
        <v>14</v>
      </c>
      <c>
        <v>65</v>
      </c>
      <c>
        <v>1</v>
      </c>
      <c>
        <v>0</v>
      </c>
      <c>
        <v>0.06473896513273417</v>
      </c>
      <c>
        <v>1.0656917203659855</v>
      </c>
      <c>
        <v>4.126771990730527</v>
      </c>
      <c>
        <v>23.449160810257467</v>
      </c>
      <c>
        <v>14.443923397303102</v>
      </c>
      <c>
        <v>5.518259229520389</v>
      </c>
      <c>
        <v>0.1307167484658414</v>
      </c>
      <c>
        <v>0</v>
      </c>
      <c>
        <v>48.79926286177605</v>
      </c>
    </row>
    <row>
      <c>
        <v>2618391</v>
      </c>
      <c>
        <v>1</v>
      </c>
      <c>
        <is>
          <t>İZMİR</t>
        </is>
      </c>
      <c>
        <v>KİRAZ</v>
      </c>
      <c>
        <is>
          <t>AG Fideri</t>
        </is>
      </c>
      <c>
        <v>KALEKÖY TR-2 35-31-L00235_B_91241695_91241695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22.07.2023 21:36:10</t>
        </is>
      </c>
      <c>
        <is>
          <t>22.07.2023 23:06:35</t>
        </is>
      </c>
      <c>
        <v>1.506944444</v>
      </c>
      <c>
        <v>0</v>
      </c>
      <c>
        <v>0</v>
      </c>
      <c>
        <v>0</v>
      </c>
      <c>
        <v>2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36.21428382866026</v>
      </c>
      <c>
        <v>0</v>
      </c>
      <c>
        <v>17.860165088639384</v>
      </c>
      <c>
        <v>0</v>
      </c>
      <c>
        <v>0</v>
      </c>
      <c>
        <v>54.07444891729964</v>
      </c>
    </row>
    <row>
      <c>
        <v>2618302</v>
      </c>
      <c>
        <v>2</v>
      </c>
      <c>
        <is>
          <t>MANİSA</t>
        </is>
      </c>
      <c>
        <v>AKHİSAR</v>
      </c>
      <c>
        <is>
          <t>Dağıtım Transformatörü</t>
        </is>
      </c>
      <c>
        <v>AKÇAALAN TR-1 45-72-L00743_45-72-L00743_2376957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22.07.2023 22:52:32</t>
        </is>
      </c>
      <c>
        <is>
          <t>22.07.2023 23:34:43</t>
        </is>
      </c>
      <c>
        <v>0.703055555</v>
      </c>
      <c>
        <v>0</v>
      </c>
      <c>
        <v>87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6.0645302975830395</v>
      </c>
      <c>
        <v>0</v>
      </c>
      <c>
        <v>0</v>
      </c>
      <c>
        <v>0</v>
      </c>
      <c>
        <v>0.3946885216068958</v>
      </c>
      <c>
        <v>0</v>
      </c>
      <c>
        <v>0</v>
      </c>
      <c>
        <v>6.459218819189935</v>
      </c>
    </row>
    <row>
      <c>
        <v>2617489</v>
      </c>
      <c>
        <v>1</v>
      </c>
      <c>
        <is>
          <t>İZMİR</t>
        </is>
      </c>
      <c>
        <v>BERGAMA</v>
      </c>
      <c>
        <is>
          <t>OG Fideri</t>
        </is>
      </c>
      <c>
        <v>BERGAMA TM 35-16-A00004_HatBaşıAyırıcı_87202879 M13_87202879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22.07.2023 08:58:37</t>
        </is>
      </c>
      <c>
        <is>
          <t>22.07.2023 11:09:15</t>
        </is>
      </c>
      <c>
        <v>2.177222222</v>
      </c>
      <c>
        <v>6</v>
      </c>
      <c>
        <v>18</v>
      </c>
      <c>
        <v>15</v>
      </c>
      <c>
        <v>12</v>
      </c>
      <c>
        <v>1</v>
      </c>
      <c>
        <v>25</v>
      </c>
      <c>
        <v>0</v>
      </c>
      <c>
        <v>0</v>
      </c>
      <c>
        <v>6.4404199234182515</v>
      </c>
      <c>
        <v>5.937463391766936</v>
      </c>
      <c>
        <v>38.70204147038497</v>
      </c>
      <c>
        <v>32.7867910702428</v>
      </c>
      <c>
        <v>3.4654123833984505</v>
      </c>
      <c>
        <v>50.849088878797176</v>
      </c>
      <c>
        <v>0</v>
      </c>
      <c>
        <v>0</v>
      </c>
      <c>
        <v>138.1812171180086</v>
      </c>
    </row>
    <row>
      <c>
        <v>2618093</v>
      </c>
      <c>
        <v>1</v>
      </c>
      <c>
        <is>
          <t>İZMİR</t>
        </is>
      </c>
      <c>
        <v>BUCA</v>
      </c>
      <c>
        <is>
          <t>AG Fideri</t>
        </is>
      </c>
      <c>
        <v>M-2925 35-03-M02925_H_56367303_56367303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22.07.2023 18:12:06</t>
        </is>
      </c>
      <c>
        <is>
          <t>22.07.2023 22:49:07</t>
        </is>
      </c>
      <c>
        <v>4.616944444</v>
      </c>
      <c>
        <v>0</v>
      </c>
      <c>
        <v>43</v>
      </c>
      <c>
        <v>0</v>
      </c>
      <c>
        <v>0</v>
      </c>
      <c>
        <v>0</v>
      </c>
      <c>
        <v>14</v>
      </c>
      <c>
        <v>0</v>
      </c>
      <c>
        <v>0</v>
      </c>
      <c>
        <v>0</v>
      </c>
      <c>
        <v>38.41142239219457</v>
      </c>
      <c>
        <v>0</v>
      </c>
      <c>
        <v>0</v>
      </c>
      <c>
        <v>0</v>
      </c>
      <c>
        <v>73.05406871176825</v>
      </c>
      <c>
        <v>0</v>
      </c>
      <c>
        <v>0</v>
      </c>
      <c>
        <v>111.46549110396282</v>
      </c>
    </row>
    <row>
      <c>
        <v>2618179</v>
      </c>
      <c>
        <v>1</v>
      </c>
      <c>
        <is>
          <t>İZMİR</t>
        </is>
      </c>
      <c>
        <v>BORNOVA</v>
      </c>
      <c>
        <is>
          <t>AG Fideri</t>
        </is>
      </c>
      <c>
        <v>M-1287 35-02-M01287_C_56354884_56354884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22.07.2023 18:59:49</t>
        </is>
      </c>
      <c>
        <is>
          <t>22.07.2023 20:09:34</t>
        </is>
      </c>
      <c>
        <v>1.1625</v>
      </c>
      <c>
        <v>0</v>
      </c>
      <c>
        <v>132</v>
      </c>
      <c>
        <v>0</v>
      </c>
      <c>
        <v>0</v>
      </c>
      <c>
        <v>0</v>
      </c>
      <c>
        <v>27</v>
      </c>
      <c>
        <v>0</v>
      </c>
      <c>
        <v>0</v>
      </c>
      <c>
        <v>0</v>
      </c>
      <c>
        <v>43.95121352853348</v>
      </c>
      <c>
        <v>0</v>
      </c>
      <c>
        <v>0</v>
      </c>
      <c>
        <v>0</v>
      </c>
      <c>
        <v>29.400186346702085</v>
      </c>
      <c>
        <v>0</v>
      </c>
      <c>
        <v>0</v>
      </c>
      <c>
        <v>73.35139987523556</v>
      </c>
    </row>
    <row>
      <c>
        <v>2617346</v>
      </c>
      <c>
        <v>1</v>
      </c>
      <c>
        <is>
          <t>İZMİR</t>
        </is>
      </c>
      <c>
        <v>KONAK</v>
      </c>
      <c>
        <is>
          <t>DM</t>
        </is>
      </c>
      <c>
        <v>EŞREFPAŞA İM 35-01-A00002_K-24 K13_2309520</v>
      </c>
      <c>
        <v>OG Yeraltı Kablo Arızası</v>
      </c>
      <c>
        <v>Dağıtım-OG</v>
      </c>
      <c>
        <v>Uzun</v>
      </c>
      <c>
        <v>Şebeke işletmecisi</v>
      </c>
      <c>
        <v>Bildirimsiz</v>
      </c>
      <c>
        <is>
          <t>22.07.2023 02:45:16</t>
        </is>
      </c>
      <c>
        <is>
          <t>22.07.2023 04:05:58</t>
        </is>
      </c>
      <c>
        <v>1.345</v>
      </c>
      <c>
        <v>0</v>
      </c>
      <c>
        <v>654</v>
      </c>
      <c>
        <v>0</v>
      </c>
      <c>
        <v>0</v>
      </c>
      <c>
        <v>0</v>
      </c>
      <c>
        <v>45</v>
      </c>
      <c>
        <v>0</v>
      </c>
      <c>
        <v>0</v>
      </c>
      <c>
        <v>0</v>
      </c>
      <c>
        <v>182.1599199007477</v>
      </c>
      <c>
        <v>0</v>
      </c>
      <c>
        <v>0</v>
      </c>
      <c>
        <v>0</v>
      </c>
      <c>
        <v>39.93059095382049</v>
      </c>
      <c>
        <v>0</v>
      </c>
      <c>
        <v>0</v>
      </c>
      <c>
        <v>222.09051085456818</v>
      </c>
    </row>
    <row>
      <c>
        <v>2617844</v>
      </c>
      <c>
        <v>1</v>
      </c>
      <c>
        <is>
          <t>İZMİR</t>
        </is>
      </c>
      <c>
        <v>KARABAĞLAR</v>
      </c>
      <c>
        <is>
          <t>AG Fideri</t>
        </is>
      </c>
      <c>
        <v>M-3070(YATIRIM REZERVE) 35-01-M03070_C_56372489_56372489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22.07.2023 14:35:00</t>
        </is>
      </c>
      <c>
        <is>
          <t>22.07.2023 15:57:18</t>
        </is>
      </c>
      <c>
        <v>1.371666666</v>
      </c>
      <c>
        <v>0</v>
      </c>
      <c>
        <v>214</v>
      </c>
      <c>
        <v>0</v>
      </c>
      <c>
        <v>0</v>
      </c>
      <c>
        <v>0</v>
      </c>
      <c>
        <v>12</v>
      </c>
      <c>
        <v>0</v>
      </c>
      <c>
        <v>0</v>
      </c>
      <c>
        <v>0</v>
      </c>
      <c>
        <v>65.17076346657255</v>
      </c>
      <c>
        <v>0</v>
      </c>
      <c>
        <v>0</v>
      </c>
      <c>
        <v>0</v>
      </c>
      <c>
        <v>6.699906872346297</v>
      </c>
      <c>
        <v>0</v>
      </c>
      <c>
        <v>0</v>
      </c>
      <c>
        <v>71.87067033891884</v>
      </c>
    </row>
    <row>
      <c>
        <v>2617277</v>
      </c>
      <c>
        <v>2</v>
      </c>
      <c>
        <is>
          <t>İZMİR</t>
        </is>
      </c>
      <c>
        <v>ÖDEMİŞ</v>
      </c>
      <c>
        <is>
          <t>Dağıtım Transformatörü</t>
        </is>
      </c>
      <c>
        <v>TR-118 35-15-M00118_35-15-M00118_66876729</v>
      </c>
      <c>
        <v>Plansız Kesinti / Müdahale</v>
      </c>
      <c>
        <v>Dağıtım-AG</v>
      </c>
      <c>
        <v>Kısa</v>
      </c>
      <c>
        <v>Şebeke işletmecisi</v>
      </c>
      <c>
        <v>Bildirimsiz</v>
      </c>
      <c>
        <is>
          <t>22.07.2023 01:02:51</t>
        </is>
      </c>
      <c>
        <is>
          <t>22.07.2023 01:04:40</t>
        </is>
      </c>
      <c>
        <v>0.030277777</v>
      </c>
      <c>
        <v>0</v>
      </c>
      <c>
        <v>981</v>
      </c>
      <c>
        <v>0</v>
      </c>
      <c>
        <v>2</v>
      </c>
      <c>
        <v>0</v>
      </c>
      <c>
        <v>45</v>
      </c>
      <c>
        <v>0</v>
      </c>
      <c>
        <v>0</v>
      </c>
      <c>
        <v>0</v>
      </c>
      <c>
        <v>6.114761147497295</v>
      </c>
      <c>
        <v>0</v>
      </c>
      <c>
        <v>0.19358452241224494</v>
      </c>
      <c>
        <v>0</v>
      </c>
      <c>
        <v>1.4405920467582503</v>
      </c>
      <c>
        <v>0</v>
      </c>
      <c>
        <v>0</v>
      </c>
      <c>
        <v>7.74893771666779</v>
      </c>
    </row>
    <row>
      <c>
        <v>2617744</v>
      </c>
      <c>
        <v>1</v>
      </c>
      <c>
        <is>
          <t>İZMİR</t>
        </is>
      </c>
      <c>
        <v>TORBALI</v>
      </c>
      <c>
        <is>
          <t>KÖK</t>
        </is>
      </c>
      <c>
        <v>DEMİRCİ KÖK 35-26-M00779_YEŞİLKÖY ENH M01_42707191</v>
      </c>
      <c>
        <v>Plansız Kesinti / Müdahale</v>
      </c>
      <c>
        <v>Dağıtım-OG</v>
      </c>
      <c>
        <v>Uzun</v>
      </c>
      <c>
        <v>Şebeke işletmecisi</v>
      </c>
      <c>
        <v>Bildirimsiz</v>
      </c>
      <c>
        <is>
          <t>22.07.2023 13:07:33</t>
        </is>
      </c>
      <c>
        <is>
          <t>22.07.2023 17:46:22</t>
        </is>
      </c>
      <c>
        <v>4.646944444</v>
      </c>
      <c>
        <v>6</v>
      </c>
      <c>
        <v>354</v>
      </c>
      <c>
        <v>18</v>
      </c>
      <c>
        <v>46</v>
      </c>
      <c>
        <v>10</v>
      </c>
      <c>
        <v>60</v>
      </c>
      <c>
        <v>0</v>
      </c>
      <c>
        <v>0</v>
      </c>
      <c>
        <v>43.02944439356151</v>
      </c>
      <c>
        <v>431.59467211258277</v>
      </c>
      <c>
        <v>658.727750923942</v>
      </c>
      <c>
        <v>103.23958854460726</v>
      </c>
      <c>
        <v>228.66779338231208</v>
      </c>
      <c>
        <v>203.38921694210902</v>
      </c>
      <c>
        <v>0</v>
      </c>
      <c>
        <v>0</v>
      </c>
      <c>
        <v>1668.6484662991145</v>
      </c>
    </row>
    <row>
      <c>
        <v>2617495</v>
      </c>
      <c>
        <v>1</v>
      </c>
      <c>
        <is>
          <t>İZMİR</t>
        </is>
      </c>
      <c>
        <v>KARŞIYAKA</v>
      </c>
      <c>
        <is>
          <t>OG Fideri</t>
        </is>
      </c>
      <c>
        <v>M-1873 35-04-M01873_ŞEMİKLER TM M02_88868273</v>
      </c>
      <c>
        <v>Şebeke Bakım Çalışması</v>
      </c>
      <c>
        <v>Dağıtım-OG</v>
      </c>
      <c>
        <v>Uzun</v>
      </c>
      <c>
        <v>Şebeke işletmecisi</v>
      </c>
      <c>
        <v>Bildirimli</v>
      </c>
      <c>
        <is>
          <t>22.07.2023 09:05:58</t>
        </is>
      </c>
      <c>
        <is>
          <t>22.07.2023 12:43:51</t>
        </is>
      </c>
      <c>
        <v>3.631388888</v>
      </c>
      <c>
        <v>0</v>
      </c>
      <c>
        <v>17725</v>
      </c>
      <c>
        <v>0</v>
      </c>
      <c>
        <v>1</v>
      </c>
      <c>
        <v>1</v>
      </c>
      <c>
        <v>1224</v>
      </c>
      <c>
        <v>0</v>
      </c>
      <c>
        <v>3</v>
      </c>
      <c>
        <v>0</v>
      </c>
      <c>
        <v>17186.379110673464</v>
      </c>
      <c>
        <v>0</v>
      </c>
      <c>
        <v>5.3044572665065495</v>
      </c>
      <c>
        <v>40.41183551179087</v>
      </c>
      <c>
        <v>6655.824550115948</v>
      </c>
      <c>
        <v>0</v>
      </c>
      <c>
        <v>456.79441602964636</v>
      </c>
      <c>
        <v>24344.714369597354</v>
      </c>
    </row>
    <row>
      <c>
        <v>2618136</v>
      </c>
      <c>
        <v>1</v>
      </c>
      <c>
        <is>
          <t>İZMİR</t>
        </is>
      </c>
      <c>
        <v>ÖDEMİŞ</v>
      </c>
      <c>
        <is>
          <t>DM</t>
        </is>
      </c>
      <c>
        <v>KAYMAKÇI İM 35-15-A00004_ORHANGAZİ L08_2121825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22.07.2023 18:44:22</t>
        </is>
      </c>
      <c>
        <is>
          <t>22.07.2023 18:50:30</t>
        </is>
      </c>
      <c>
        <v>0.102222222</v>
      </c>
      <c>
        <v>0</v>
      </c>
      <c>
        <v>713</v>
      </c>
      <c>
        <v>9</v>
      </c>
      <c>
        <v>246</v>
      </c>
      <c>
        <v>22</v>
      </c>
      <c>
        <v>154</v>
      </c>
      <c>
        <v>0</v>
      </c>
      <c>
        <v>0</v>
      </c>
      <c>
        <v>0</v>
      </c>
      <c>
        <v>13.76178820697635</v>
      </c>
      <c>
        <v>4.531585038369966</v>
      </c>
      <c>
        <v>42.826627294419254</v>
      </c>
      <c>
        <v>9.040743455286233</v>
      </c>
      <c>
        <v>17.400264162605303</v>
      </c>
      <c>
        <v>0</v>
      </c>
      <c>
        <v>0</v>
      </c>
      <c>
        <v>87.56100815765711</v>
      </c>
    </row>
    <row>
      <c>
        <v>2617595</v>
      </c>
      <c>
        <v>1</v>
      </c>
      <c>
        <is>
          <t>MANİSA</t>
        </is>
      </c>
      <c>
        <v>YUNUSEMRE</v>
      </c>
      <c>
        <is>
          <t>AG Fideri</t>
        </is>
      </c>
      <c>
        <v>DM-14/10 45-71-M00559_C_56406869_56406869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22.07.2023 10:46:34</t>
        </is>
      </c>
      <c>
        <is>
          <t>22.07.2023 12:24:59</t>
        </is>
      </c>
      <c>
        <v>1.640277777</v>
      </c>
      <c>
        <v>0</v>
      </c>
      <c>
        <v>48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19.03834597307636</v>
      </c>
      <c>
        <v>0</v>
      </c>
      <c>
        <v>0</v>
      </c>
      <c>
        <v>0</v>
      </c>
      <c>
        <v>4.61574049762543</v>
      </c>
      <c>
        <v>0</v>
      </c>
      <c>
        <v>0</v>
      </c>
      <c>
        <v>23.65408647070179</v>
      </c>
    </row>
    <row>
      <c>
        <v>2619144</v>
      </c>
      <c>
        <v>1</v>
      </c>
      <c>
        <is>
          <t>MANİSA</t>
        </is>
      </c>
      <c>
        <v>SALİHLİ</v>
      </c>
      <c>
        <is>
          <t>AG Fideri</t>
        </is>
      </c>
      <c>
        <v>ADALA TR-2 45-78-M00289_A_91070234_91070234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23.07.2023 16:57:41</t>
        </is>
      </c>
      <c>
        <is>
          <t>23.07.2023 18:05:49</t>
        </is>
      </c>
      <c>
        <v>1.135555555</v>
      </c>
      <c>
        <v>0</v>
      </c>
      <c>
        <v>59</v>
      </c>
      <c>
        <v>0</v>
      </c>
      <c>
        <v>1</v>
      </c>
      <c>
        <v>0</v>
      </c>
      <c>
        <v>4</v>
      </c>
      <c>
        <v>0</v>
      </c>
      <c>
        <v>0</v>
      </c>
      <c>
        <v>0</v>
      </c>
      <c>
        <v>10.585461661749479</v>
      </c>
      <c>
        <v>0</v>
      </c>
      <c>
        <v>0.6783894048569774</v>
      </c>
      <c>
        <v>0</v>
      </c>
      <c>
        <v>0.7612301674567898</v>
      </c>
      <c>
        <v>0</v>
      </c>
      <c>
        <v>0</v>
      </c>
      <c>
        <v>12.025081234063245</v>
      </c>
    </row>
    <row>
      <c>
        <v>2619476</v>
      </c>
      <c>
        <v>1</v>
      </c>
      <c>
        <is>
          <t>İZMİR</t>
        </is>
      </c>
      <c>
        <v>TİRE</v>
      </c>
      <c>
        <is>
          <t>AG Fideri</t>
        </is>
      </c>
      <c>
        <v>ALACALI TR-1 35-29-L00072__72399351_72399351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23.07.2023 20:39:17</t>
        </is>
      </c>
      <c>
        <is>
          <t>23.07.2023 21:14:56</t>
        </is>
      </c>
      <c>
        <v>0.594166666</v>
      </c>
      <c>
        <v>0</v>
      </c>
      <c>
        <v>40</v>
      </c>
      <c>
        <v>0</v>
      </c>
      <c>
        <v>2</v>
      </c>
      <c>
        <v>0</v>
      </c>
      <c>
        <v>5</v>
      </c>
      <c>
        <v>0</v>
      </c>
      <c>
        <v>0</v>
      </c>
      <c>
        <v>0</v>
      </c>
      <c>
        <v>6.430685420243695</v>
      </c>
      <c>
        <v>0</v>
      </c>
      <c>
        <v>1.1856440358094724</v>
      </c>
      <c>
        <v>0</v>
      </c>
      <c>
        <v>2.2987627600683496</v>
      </c>
      <c>
        <v>0</v>
      </c>
      <c>
        <v>0</v>
      </c>
      <c>
        <v>9.915092216121518</v>
      </c>
    </row>
    <row>
      <c>
        <v>2618812</v>
      </c>
      <c>
        <v>1</v>
      </c>
      <c>
        <is>
          <t>MANİSA</t>
        </is>
      </c>
      <c>
        <v>SALİHLİ</v>
      </c>
      <c>
        <is>
          <t>AG Fideri</t>
        </is>
      </c>
      <c>
        <v>DURASILLI TR-5 45-78-M01116_C_91063717_91063717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23.07.2023 11:47:46</t>
        </is>
      </c>
      <c>
        <is>
          <t>23.07.2023 13:09:25</t>
        </is>
      </c>
      <c>
        <v>1.360833333</v>
      </c>
      <c>
        <v>0</v>
      </c>
      <c>
        <v>47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11.510579074930027</v>
      </c>
      <c>
        <v>0</v>
      </c>
      <c>
        <v>0</v>
      </c>
      <c>
        <v>0</v>
      </c>
      <c>
        <v>0.067159155003171</v>
      </c>
      <c>
        <v>0</v>
      </c>
      <c>
        <v>0</v>
      </c>
      <c>
        <v>11.577738229933198</v>
      </c>
    </row>
    <row>
      <c>
        <v>2618835</v>
      </c>
      <c>
        <v>1</v>
      </c>
      <c>
        <is>
          <t>MANİSA</t>
        </is>
      </c>
      <c>
        <v>TURGUTLU</v>
      </c>
      <c>
        <is>
          <t>OG Fideri</t>
        </is>
      </c>
      <c>
        <v>URGANLI TR-4 45-83-M00554_MERA M01_2103478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23.07.2023 12:15:28</t>
        </is>
      </c>
      <c>
        <is>
          <t>23.07.2023 14:03:05</t>
        </is>
      </c>
      <c>
        <v>1.793611111</v>
      </c>
      <c>
        <v>2</v>
      </c>
      <c>
        <v>0</v>
      </c>
      <c>
        <v>103</v>
      </c>
      <c>
        <v>1</v>
      </c>
      <c>
        <v>6</v>
      </c>
      <c>
        <v>0</v>
      </c>
      <c>
        <v>0</v>
      </c>
      <c>
        <v>0</v>
      </c>
      <c>
        <v>0.4828454536293605</v>
      </c>
      <c>
        <v>0</v>
      </c>
      <c>
        <v>535.9868856947712</v>
      </c>
      <c>
        <v>3.9271987771608927</v>
      </c>
      <c>
        <v>7.5511197997483</v>
      </c>
      <c>
        <v>0</v>
      </c>
      <c>
        <v>0</v>
      </c>
      <c>
        <v>0</v>
      </c>
      <c>
        <v>547.9480497253098</v>
      </c>
    </row>
    <row>
      <c>
        <v>2619167</v>
      </c>
      <c>
        <v>1</v>
      </c>
      <c>
        <is>
          <t>MANİSA</t>
        </is>
      </c>
      <c>
        <v>TURGUTLU</v>
      </c>
      <c>
        <is>
          <t>OG Fideri</t>
        </is>
      </c>
      <c>
        <v>ERGENEKON TR-9 45-83-M00621_ERGENEKON TR-12 M05_61203672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23.07.2023 17:11:55</t>
        </is>
      </c>
      <c>
        <is>
          <t>23.07.2023 17:46:03</t>
        </is>
      </c>
      <c>
        <v>0.568888888</v>
      </c>
      <c>
        <v>0</v>
      </c>
      <c>
        <v>916</v>
      </c>
      <c>
        <v>0</v>
      </c>
      <c>
        <v>0</v>
      </c>
      <c>
        <v>0</v>
      </c>
      <c>
        <v>30</v>
      </c>
      <c>
        <v>0</v>
      </c>
      <c>
        <v>1</v>
      </c>
      <c>
        <v>0</v>
      </c>
      <c>
        <v>134.87576801332003</v>
      </c>
      <c>
        <v>0</v>
      </c>
      <c>
        <v>0</v>
      </c>
      <c>
        <v>0</v>
      </c>
      <c>
        <v>15.023060438384299</v>
      </c>
      <c>
        <v>0</v>
      </c>
      <c>
        <v>5.323030004772524</v>
      </c>
      <c>
        <v>155.22185845647687</v>
      </c>
    </row>
    <row>
      <c>
        <v>2619645</v>
      </c>
      <c>
        <v>1</v>
      </c>
      <c>
        <is>
          <t>İZMİR</t>
        </is>
      </c>
      <c>
        <v>BUCA</v>
      </c>
      <c>
        <is>
          <t>Dağıtım Transformatörü</t>
        </is>
      </c>
      <c>
        <v>K-1477 35-03-K01477_35-03-K01477_41920186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23.07.2023 23:20:42</t>
        </is>
      </c>
      <c>
        <is>
          <t>24.07.2023 01:38:14</t>
        </is>
      </c>
      <c>
        <v>2.292222222</v>
      </c>
      <c>
        <v>0</v>
      </c>
      <c>
        <v>1267</v>
      </c>
      <c>
        <v>0</v>
      </c>
      <c>
        <v>0</v>
      </c>
      <c>
        <v>0</v>
      </c>
      <c>
        <v>78</v>
      </c>
      <c>
        <v>0</v>
      </c>
      <c>
        <v>0</v>
      </c>
      <c>
        <v>0</v>
      </c>
      <c>
        <v>687.9155171834703</v>
      </c>
      <c>
        <v>0</v>
      </c>
      <c>
        <v>0</v>
      </c>
      <c>
        <v>0</v>
      </c>
      <c>
        <v>66.40876885872753</v>
      </c>
      <c>
        <v>0</v>
      </c>
      <c>
        <v>0</v>
      </c>
      <c>
        <v>754.3242860421979</v>
      </c>
    </row>
    <row>
      <c>
        <v>2618958</v>
      </c>
      <c>
        <v>1</v>
      </c>
      <c>
        <is>
          <t>İZMİR</t>
        </is>
      </c>
      <c>
        <v>ÇEŞME</v>
      </c>
      <c>
        <is>
          <t>Saha Dağıtım Kutusu (SDK)</t>
        </is>
      </c>
      <c>
        <v>L-296 35-18-L00296_10583877 e1_5957236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23.07.2023 14:19:01</t>
        </is>
      </c>
      <c>
        <is>
          <t>23.07.2023 19:54:23</t>
        </is>
      </c>
      <c>
        <v>5.589444444</v>
      </c>
      <c>
        <v>0</v>
      </c>
      <c>
        <v>55</v>
      </c>
      <c>
        <v>0</v>
      </c>
      <c>
        <v>0</v>
      </c>
      <c>
        <v>0</v>
      </c>
      <c>
        <v>13</v>
      </c>
      <c>
        <v>0</v>
      </c>
      <c>
        <v>0</v>
      </c>
      <c>
        <v>0</v>
      </c>
      <c>
        <v>154.5754579599553</v>
      </c>
      <c>
        <v>0</v>
      </c>
      <c>
        <v>0</v>
      </c>
      <c>
        <v>0</v>
      </c>
      <c>
        <v>152.09450653570119</v>
      </c>
      <c>
        <v>0</v>
      </c>
      <c>
        <v>0</v>
      </c>
      <c>
        <v>306.6699644956565</v>
      </c>
    </row>
    <row>
      <c>
        <v>2619353</v>
      </c>
      <c>
        <v>1</v>
      </c>
      <c>
        <is>
          <t>İZMİR</t>
        </is>
      </c>
      <c>
        <v>ÇEŞME</v>
      </c>
      <c>
        <is>
          <t>DM</t>
        </is>
      </c>
      <c>
        <v>ALAÇATI İM 35-18-A00002_L-299 ARITMA L13_2052461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23.07.2023 19:34:31</t>
        </is>
      </c>
      <c>
        <is>
          <t>23.07.2023 20:04:51</t>
        </is>
      </c>
      <c>
        <v>0.505555555</v>
      </c>
      <c>
        <v>0</v>
      </c>
      <c>
        <v>0</v>
      </c>
      <c>
        <v>0</v>
      </c>
      <c>
        <v>0</v>
      </c>
      <c>
        <v>1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0.7635966196405556</v>
      </c>
      <c>
        <v>0</v>
      </c>
      <c>
        <v>19.714153767668673</v>
      </c>
      <c>
        <v>0</v>
      </c>
      <c>
        <v>20.47775038730923</v>
      </c>
    </row>
    <row>
      <c>
        <v>2618766</v>
      </c>
      <c>
        <v>1</v>
      </c>
      <c>
        <is>
          <t>MANİSA</t>
        </is>
      </c>
      <c>
        <v>SOMA</v>
      </c>
      <c>
        <is>
          <t>Kullanıcı Bağlantı Hattı</t>
        </is>
      </c>
      <c>
        <v>SOMA TR-2 45-82-M00002_945539009_945539009</v>
      </c>
      <c>
        <v>AG Branşman Yeraltı Kablo Arızası</v>
      </c>
      <c>
        <v>Dağıtım-AG</v>
      </c>
      <c>
        <v>Uzun</v>
      </c>
      <c>
        <v>Şebeke işletmecisi</v>
      </c>
      <c>
        <v>Bildirimsiz</v>
      </c>
      <c>
        <is>
          <t>23.07.2023 10:57:40</t>
        </is>
      </c>
      <c>
        <is>
          <t>23.07.2023 13:33:29</t>
        </is>
      </c>
      <c>
        <v>2.596944444</v>
      </c>
      <c>
        <v>0</v>
      </c>
      <c>
        <v>3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1.0745031192768564</v>
      </c>
      <c>
        <v>0</v>
      </c>
      <c>
        <v>0</v>
      </c>
      <c>
        <v>0</v>
      </c>
      <c>
        <v>0</v>
      </c>
      <c>
        <v>0</v>
      </c>
      <c>
        <v>0</v>
      </c>
      <c>
        <v>1.0745031192768564</v>
      </c>
    </row>
    <row>
      <c>
        <v>2618935</v>
      </c>
      <c>
        <v>1</v>
      </c>
      <c>
        <is>
          <t>İZMİR</t>
        </is>
      </c>
      <c>
        <v>MENDERES</v>
      </c>
      <c>
        <is>
          <t>Dağıtım Transformatörü</t>
        </is>
      </c>
      <c>
        <v>ŞAŞAL TR-1 35-22-M00283_35-22-M00283_2374220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23.07.2023 13:57:39</t>
        </is>
      </c>
      <c>
        <is>
          <t>23.07.2023 14:52:23</t>
        </is>
      </c>
      <c>
        <v>0.912222222</v>
      </c>
      <c>
        <v>0</v>
      </c>
      <c>
        <v>149</v>
      </c>
      <c>
        <v>0</v>
      </c>
      <c>
        <v>0</v>
      </c>
      <c>
        <v>0</v>
      </c>
      <c>
        <v>18</v>
      </c>
      <c>
        <v>0</v>
      </c>
      <c>
        <v>0</v>
      </c>
      <c>
        <v>0</v>
      </c>
      <c>
        <v>46.038820953656135</v>
      </c>
      <c>
        <v>0</v>
      </c>
      <c>
        <v>0</v>
      </c>
      <c>
        <v>0</v>
      </c>
      <c>
        <v>9.68890274954853</v>
      </c>
      <c>
        <v>0</v>
      </c>
      <c>
        <v>0</v>
      </c>
      <c>
        <v>55.72772370320467</v>
      </c>
    </row>
    <row>
      <c>
        <v>2618912</v>
      </c>
      <c>
        <v>1</v>
      </c>
      <c>
        <is>
          <t>MANİSA</t>
        </is>
      </c>
      <c>
        <v>AKHİSAR</v>
      </c>
      <c>
        <is>
          <t>DM</t>
        </is>
      </c>
      <c>
        <v>DAĞDERE DM 45-72-M00097_KÖMÜRCÜ M06_2106080</v>
      </c>
      <c>
        <v>OG Fider Açması</v>
      </c>
      <c>
        <v>Dağıtım-OG</v>
      </c>
      <c>
        <v>Kısa</v>
      </c>
      <c>
        <v>Şebeke işletmecisi</v>
      </c>
      <c>
        <v>Bildirimsiz</v>
      </c>
      <c>
        <is>
          <t>23.07.2023 13:38:42</t>
        </is>
      </c>
      <c>
        <is>
          <t>23.07.2023 13:41:29</t>
        </is>
      </c>
      <c>
        <v>0.046388888</v>
      </c>
      <c>
        <v>4</v>
      </c>
      <c>
        <v>895</v>
      </c>
      <c>
        <v>2</v>
      </c>
      <c>
        <v>78</v>
      </c>
      <c>
        <v>3</v>
      </c>
      <c>
        <v>30</v>
      </c>
      <c>
        <v>0</v>
      </c>
      <c>
        <v>0</v>
      </c>
      <c>
        <v>0.04822882586222223</v>
      </c>
      <c>
        <v>4.398727383316</v>
      </c>
      <c>
        <v>0.432727727792085</v>
      </c>
      <c>
        <v>1.5164809336231346</v>
      </c>
      <c>
        <v>0.14265130131167472</v>
      </c>
      <c>
        <v>0.4022185520154447</v>
      </c>
      <c>
        <v>0</v>
      </c>
      <c>
        <v>0</v>
      </c>
      <c>
        <v>6.941034723920562</v>
      </c>
    </row>
    <row>
      <c>
        <v>2619453</v>
      </c>
      <c>
        <v>1</v>
      </c>
      <c>
        <is>
          <t>İZMİR</t>
        </is>
      </c>
      <c>
        <v>ALİAĞA</v>
      </c>
      <c>
        <is>
          <t>AG Fideri</t>
        </is>
      </c>
      <c>
        <v>ÇAKMAKLI TR-1 35-17-M00345_B_56407289_56407289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23.07.2023 18:37:44</t>
        </is>
      </c>
      <c>
        <is>
          <t>23.07.2023 20:57:21</t>
        </is>
      </c>
      <c>
        <v>2.326944444</v>
      </c>
      <c>
        <v>0</v>
      </c>
      <c>
        <v>80</v>
      </c>
      <c>
        <v>0</v>
      </c>
      <c>
        <v>0</v>
      </c>
      <c>
        <v>0</v>
      </c>
      <c>
        <v>14</v>
      </c>
      <c>
        <v>0</v>
      </c>
      <c>
        <v>0</v>
      </c>
      <c>
        <v>0</v>
      </c>
      <c>
        <v>43.10337878090296</v>
      </c>
      <c>
        <v>0</v>
      </c>
      <c>
        <v>0</v>
      </c>
      <c>
        <v>0</v>
      </c>
      <c>
        <v>69.68263686231272</v>
      </c>
      <c>
        <v>0</v>
      </c>
      <c>
        <v>0</v>
      </c>
      <c>
        <v>112.78601564321568</v>
      </c>
    </row>
    <row>
      <c>
        <v>2619044</v>
      </c>
      <c>
        <v>1</v>
      </c>
      <c>
        <is>
          <t>İZMİR</t>
        </is>
      </c>
      <c>
        <v>TORBALI</v>
      </c>
      <c>
        <is>
          <t>OG Fideri</t>
        </is>
      </c>
      <c>
        <v>DM-5/18 35-26-M00809_DAĞITIM TRAFO DM-5/18 M03_65905308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23.07.2023 15:29:04</t>
        </is>
      </c>
      <c>
        <is>
          <t>23.07.2023 18:03:11</t>
        </is>
      </c>
      <c>
        <v>2.568611111</v>
      </c>
      <c>
        <v>0</v>
      </c>
      <c>
        <v>430</v>
      </c>
      <c>
        <v>0</v>
      </c>
      <c>
        <v>0</v>
      </c>
      <c>
        <v>0</v>
      </c>
      <c>
        <v>52</v>
      </c>
      <c>
        <v>0</v>
      </c>
      <c>
        <v>0</v>
      </c>
      <c>
        <v>0</v>
      </c>
      <c>
        <v>234.01093619931416</v>
      </c>
      <c>
        <v>0</v>
      </c>
      <c>
        <v>0</v>
      </c>
      <c>
        <v>0</v>
      </c>
      <c>
        <v>118.75350547104965</v>
      </c>
      <c>
        <v>0</v>
      </c>
      <c>
        <v>0</v>
      </c>
      <c>
        <v>352.7644416703638</v>
      </c>
    </row>
    <row>
      <c>
        <v>2618898</v>
      </c>
      <c>
        <v>1</v>
      </c>
      <c>
        <is>
          <t>İZMİR</t>
        </is>
      </c>
      <c>
        <v>BUCA</v>
      </c>
      <c>
        <is>
          <t>AG Fideri</t>
        </is>
      </c>
      <c>
        <v>M-758 35-03-M00758_A_56364786_56364786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23.07.2023 13:26:25</t>
        </is>
      </c>
      <c>
        <is>
          <t>23.07.2023 17:35:12</t>
        </is>
      </c>
      <c>
        <v>4.146388888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23.097141684498304</v>
      </c>
      <c>
        <v>0</v>
      </c>
      <c>
        <v>0</v>
      </c>
      <c>
        <v>0</v>
      </c>
      <c>
        <v>0</v>
      </c>
      <c>
        <v>0</v>
      </c>
      <c>
        <v>0</v>
      </c>
      <c>
        <v>23.097141684498304</v>
      </c>
    </row>
    <row>
      <c>
        <v>2619290</v>
      </c>
      <c>
        <v>1</v>
      </c>
      <c>
        <is>
          <t>MANİSA</t>
        </is>
      </c>
      <c>
        <v>YUNUSEMRE</v>
      </c>
      <c>
        <is>
          <t>KÖK</t>
        </is>
      </c>
      <c>
        <v>AKGEDİK KÖK-3 45-71-M00164_AKGEDİK M02_55994733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23.07.2023 18:48:32</t>
        </is>
      </c>
      <c>
        <is>
          <t>23.07.2023 19:47:06</t>
        </is>
      </c>
      <c>
        <v>0.976111111</v>
      </c>
      <c>
        <v>3</v>
      </c>
      <c>
        <v>220</v>
      </c>
      <c>
        <v>1</v>
      </c>
      <c>
        <v>3</v>
      </c>
      <c>
        <v>3</v>
      </c>
      <c>
        <v>21</v>
      </c>
      <c>
        <v>2</v>
      </c>
      <c>
        <v>0</v>
      </c>
      <c>
        <v>0.8471824331333334</v>
      </c>
      <c>
        <v>55.12161229046575</v>
      </c>
      <c>
        <v>0.11842920906873335</v>
      </c>
      <c>
        <v>4.68342437598451</v>
      </c>
      <c>
        <v>27.52621566508245</v>
      </c>
      <c>
        <v>8.444916221932342</v>
      </c>
      <c>
        <v>10.924726157018581</v>
      </c>
      <c>
        <v>0</v>
      </c>
      <c>
        <v>107.6665063526857</v>
      </c>
    </row>
    <row>
      <c>
        <v>2618603</v>
      </c>
      <c>
        <v>1</v>
      </c>
      <c>
        <is>
          <t>İZMİR</t>
        </is>
      </c>
      <c>
        <v>SELÇUK</v>
      </c>
      <c>
        <is>
          <t>DM</t>
        </is>
      </c>
      <c>
        <v>SELÇUK İM/DM 35-13-A00004_SELÇUK ZİRAİ SULAMA L05_65986069</v>
      </c>
      <c>
        <v>Plansız Kesinti / Müdahale</v>
      </c>
      <c>
        <v>Dağıtım-OG</v>
      </c>
      <c>
        <v>Uzun</v>
      </c>
      <c>
        <v>Şebeke işletmecisi</v>
      </c>
      <c>
        <v>Bildirimsiz</v>
      </c>
      <c>
        <is>
          <t>23.07.2023 08:47:49</t>
        </is>
      </c>
      <c>
        <is>
          <t>23.07.2023 09:01:33</t>
        </is>
      </c>
      <c>
        <v>0.228888888</v>
      </c>
      <c>
        <v>1</v>
      </c>
      <c>
        <v>42</v>
      </c>
      <c>
        <v>21</v>
      </c>
      <c>
        <v>278</v>
      </c>
      <c>
        <v>14</v>
      </c>
      <c>
        <v>65</v>
      </c>
      <c>
        <v>1</v>
      </c>
      <c>
        <v>0</v>
      </c>
      <c>
        <v>0.20458915870702166</v>
      </c>
      <c>
        <v>3.780975496915527</v>
      </c>
      <c>
        <v>16.35157312039207</v>
      </c>
      <c>
        <v>97.99229996172193</v>
      </c>
      <c>
        <v>47.160507555591785</v>
      </c>
      <c>
        <v>16.243389563073286</v>
      </c>
      <c>
        <v>0.27516624902503234</v>
      </c>
      <c>
        <v>0</v>
      </c>
      <c>
        <v>182.00850110542666</v>
      </c>
    </row>
    <row>
      <c>
        <v>2619539</v>
      </c>
      <c>
        <v>1</v>
      </c>
      <c>
        <is>
          <t>MANİSA</t>
        </is>
      </c>
      <c>
        <v>SELENDİ</v>
      </c>
      <c>
        <is>
          <t>AG Fideri</t>
        </is>
      </c>
      <c>
        <v>GÖKÇEOLUK TR-1 45-81-M00078_A_56387674_56387674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23.07.2023 21:18:06</t>
        </is>
      </c>
      <c>
        <is>
          <t>23.07.2023 23:13:52</t>
        </is>
      </c>
      <c>
        <v>1.929444444</v>
      </c>
      <c>
        <v>0</v>
      </c>
      <c>
        <v>6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0.9628278581814073</v>
      </c>
      <c>
        <v>0</v>
      </c>
      <c>
        <v>0</v>
      </c>
      <c>
        <v>0</v>
      </c>
      <c>
        <v>0</v>
      </c>
      <c>
        <v>0</v>
      </c>
      <c>
        <v>0</v>
      </c>
      <c>
        <v>0.9628278581814073</v>
      </c>
    </row>
    <row>
      <c>
        <v>2618729</v>
      </c>
      <c>
        <v>1</v>
      </c>
      <c>
        <is>
          <t>MANİSA</t>
        </is>
      </c>
      <c>
        <v>SALİHLİ</v>
      </c>
      <c>
        <is>
          <t>OG Fideri</t>
        </is>
      </c>
      <c>
        <v>KARAPINAR İM 45-78-A00002_HatBaşıAyırıcı_53139294 M05_53139294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23.07.2023 10:29:48</t>
        </is>
      </c>
      <c>
        <is>
          <t>23.07.2023 12:14:12</t>
        </is>
      </c>
      <c>
        <v>1.74</v>
      </c>
      <c>
        <v>0</v>
      </c>
      <c>
        <v>0</v>
      </c>
      <c>
        <v>11</v>
      </c>
      <c>
        <v>0</v>
      </c>
      <c>
        <v>10</v>
      </c>
      <c>
        <v>0</v>
      </c>
      <c>
        <v>0</v>
      </c>
      <c>
        <v>0</v>
      </c>
      <c>
        <v>0</v>
      </c>
      <c>
        <v>0</v>
      </c>
      <c>
        <v>84.7413531544734</v>
      </c>
      <c>
        <v>0</v>
      </c>
      <c>
        <v>17.825086821928785</v>
      </c>
      <c>
        <v>0</v>
      </c>
      <c>
        <v>0</v>
      </c>
      <c>
        <v>0</v>
      </c>
      <c>
        <v>102.5664399764022</v>
      </c>
    </row>
    <row>
      <c>
        <v>2619393</v>
      </c>
      <c>
        <v>1</v>
      </c>
      <c>
        <is>
          <t>İZMİR</t>
        </is>
      </c>
      <c>
        <v>TORBALI</v>
      </c>
      <c>
        <is>
          <t>Saha Dağıtım Kutusu (SDK)</t>
        </is>
      </c>
      <c>
        <v>DM-1/TR-12 (TR-58) ALPKENT 35-26-M00058_J J01_66404227</v>
      </c>
      <c>
        <v>AG Box / Sdk Giriş Sigorta Atığı</v>
      </c>
      <c>
        <v>Dağıtım-AG</v>
      </c>
      <c>
        <v>Uzun</v>
      </c>
      <c>
        <v>Şebeke işletmecisi</v>
      </c>
      <c>
        <v>Bildirimsiz</v>
      </c>
      <c>
        <is>
          <t>23.07.2023 19:59:59</t>
        </is>
      </c>
      <c>
        <is>
          <t>23.07.2023 22:06:40</t>
        </is>
      </c>
      <c>
        <v>2.111388888</v>
      </c>
      <c>
        <v>0</v>
      </c>
      <c>
        <v>182</v>
      </c>
      <c>
        <v>0</v>
      </c>
      <c>
        <v>0</v>
      </c>
      <c>
        <v>0</v>
      </c>
      <c>
        <v>11</v>
      </c>
      <c>
        <v>0</v>
      </c>
      <c>
        <v>0</v>
      </c>
      <c>
        <v>0</v>
      </c>
      <c>
        <v>124.31761577299285</v>
      </c>
      <c>
        <v>0</v>
      </c>
      <c>
        <v>0</v>
      </c>
      <c>
        <v>0</v>
      </c>
      <c>
        <v>78.08953984038848</v>
      </c>
      <c>
        <v>0</v>
      </c>
      <c>
        <v>0</v>
      </c>
      <c>
        <v>202.40715561338135</v>
      </c>
    </row>
    <row>
      <c>
        <v>2618586</v>
      </c>
      <c>
        <v>1</v>
      </c>
      <c>
        <is>
          <t>MANİSA</t>
        </is>
      </c>
      <c>
        <v>AKHİSAR</v>
      </c>
      <c>
        <is>
          <t>DM</t>
        </is>
      </c>
      <c>
        <v>DAĞDERE DM 45-72-M00097_ÇITAK M05_2106082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23.07.2023 08:12:53</t>
        </is>
      </c>
      <c>
        <is>
          <t>23.07.2023 08:16:44</t>
        </is>
      </c>
      <c>
        <v>0.064166666</v>
      </c>
      <c>
        <v>3</v>
      </c>
      <c>
        <v>1283</v>
      </c>
      <c>
        <v>5</v>
      </c>
      <c>
        <v>37</v>
      </c>
      <c>
        <v>7</v>
      </c>
      <c>
        <v>69</v>
      </c>
      <c>
        <v>0</v>
      </c>
      <c>
        <v>0</v>
      </c>
      <c>
        <v>0.034833186849999996</v>
      </c>
      <c>
        <v>5.743905050223785</v>
      </c>
      <c>
        <v>1.9912225087550695</v>
      </c>
      <c>
        <v>0.8112721609192907</v>
      </c>
      <c>
        <v>0.7691036170975207</v>
      </c>
      <c>
        <v>1.0130591792621302</v>
      </c>
      <c>
        <v>0</v>
      </c>
      <c>
        <v>0</v>
      </c>
      <c>
        <v>10.363395703107797</v>
      </c>
    </row>
    <row>
      <c>
        <v>2619250</v>
      </c>
      <c>
        <v>1</v>
      </c>
      <c>
        <is>
          <t>İZMİR</t>
        </is>
      </c>
      <c>
        <v>MENEMEN</v>
      </c>
      <c>
        <is>
          <t>Dağıtım Transformatörü</t>
        </is>
      </c>
      <c>
        <v>KIRMAHALLE  TR-12 35-28-M00271_35-28-M00271_2351707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23.07.2023 18:19:13</t>
        </is>
      </c>
      <c>
        <is>
          <t>23.07.2023 21:35:14</t>
        </is>
      </c>
      <c>
        <v>3.266944444</v>
      </c>
      <c>
        <v>0</v>
      </c>
      <c>
        <v>87</v>
      </c>
      <c>
        <v>0</v>
      </c>
      <c>
        <v>81</v>
      </c>
      <c>
        <v>0</v>
      </c>
      <c>
        <v>18</v>
      </c>
      <c>
        <v>0</v>
      </c>
      <c>
        <v>0</v>
      </c>
      <c>
        <v>0</v>
      </c>
      <c>
        <v>72.1859799877769</v>
      </c>
      <c>
        <v>0</v>
      </c>
      <c>
        <v>125.63377016470237</v>
      </c>
      <c>
        <v>0</v>
      </c>
      <c>
        <v>36.49024774511449</v>
      </c>
      <c>
        <v>0</v>
      </c>
      <c>
        <v>0</v>
      </c>
      <c>
        <v>234.30999789759377</v>
      </c>
    </row>
    <row>
      <c>
        <v>2618537</v>
      </c>
      <c>
        <v>1</v>
      </c>
      <c>
        <is>
          <t>İZMİR</t>
        </is>
      </c>
      <c>
        <v>BUCA</v>
      </c>
      <c>
        <is>
          <t>Kullanıcı Bağlantı Hattı</t>
        </is>
      </c>
      <c>
        <v>M-2316 KARAAĞAÇ TR-6 35-03-M02316_910463396_910463396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23.07.2023 05:41:31</t>
        </is>
      </c>
      <c>
        <is>
          <t>23.07.2023 09:33:47</t>
        </is>
      </c>
      <c>
        <v>3.871111111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0.9373393924165352</v>
      </c>
      <c>
        <v>0</v>
      </c>
      <c>
        <v>0</v>
      </c>
      <c>
        <v>0</v>
      </c>
      <c>
        <v>0</v>
      </c>
      <c>
        <v>0</v>
      </c>
      <c>
        <v>0</v>
      </c>
      <c>
        <v>0.9373393924165352</v>
      </c>
    </row>
    <row>
      <c>
        <v>2619064</v>
      </c>
      <c>
        <v>1</v>
      </c>
      <c>
        <is>
          <t>MANİSA</t>
        </is>
      </c>
      <c>
        <v>TURGUTLU</v>
      </c>
      <c>
        <is>
          <t>Dağıtım Transformatörü</t>
        </is>
      </c>
      <c>
        <v>TR-2/83-A 45-83-L00309_45-83-L00309_2367604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23.07.2023 15:48:09</t>
        </is>
      </c>
      <c>
        <is>
          <t>23.07.2023 20:10:21</t>
        </is>
      </c>
      <c>
        <v>4.37</v>
      </c>
      <c>
        <v>0</v>
      </c>
      <c>
        <v>506</v>
      </c>
      <c>
        <v>0</v>
      </c>
      <c>
        <v>0</v>
      </c>
      <c>
        <v>0</v>
      </c>
      <c>
        <v>14</v>
      </c>
      <c>
        <v>0</v>
      </c>
      <c>
        <v>0</v>
      </c>
      <c>
        <v>0</v>
      </c>
      <c>
        <v>438.12720321786037</v>
      </c>
      <c>
        <v>0</v>
      </c>
      <c>
        <v>0</v>
      </c>
      <c>
        <v>0</v>
      </c>
      <c>
        <v>21.3171696330112</v>
      </c>
      <c>
        <v>0</v>
      </c>
      <c>
        <v>0</v>
      </c>
      <c>
        <v>459.44437285087156</v>
      </c>
    </row>
    <row>
      <c>
        <v>2618892</v>
      </c>
      <c>
        <v>1</v>
      </c>
      <c>
        <is>
          <t>İZMİR</t>
        </is>
      </c>
      <c>
        <v>URLA</v>
      </c>
      <c>
        <is>
          <t>DM</t>
        </is>
      </c>
      <c>
        <v>ZEYTİNALAN İM 35-19-A00002_TR-98 L14_2308006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23.07.2023 13:12:00</t>
        </is>
      </c>
      <c>
        <is>
          <t>23.07.2023 18:33:28</t>
        </is>
      </c>
      <c>
        <v>5.357777777</v>
      </c>
      <c>
        <v>0</v>
      </c>
      <c>
        <v>3565</v>
      </c>
      <c>
        <v>0</v>
      </c>
      <c>
        <v>9</v>
      </c>
      <c>
        <v>5</v>
      </c>
      <c>
        <v>416</v>
      </c>
      <c>
        <v>0</v>
      </c>
      <c>
        <v>0</v>
      </c>
      <c>
        <v>0</v>
      </c>
      <c>
        <v>5138.140242252003</v>
      </c>
      <c>
        <v>0</v>
      </c>
      <c>
        <v>13.702083559662182</v>
      </c>
      <c>
        <v>439.3385763780568</v>
      </c>
      <c>
        <v>3271.9065238220433</v>
      </c>
      <c>
        <v>0</v>
      </c>
      <c>
        <v>0</v>
      </c>
      <c>
        <v>8863.087426011765</v>
      </c>
    </row>
    <row>
      <c>
        <v>2618915</v>
      </c>
      <c>
        <v>1</v>
      </c>
      <c>
        <is>
          <t>İZMİR</t>
        </is>
      </c>
      <c>
        <v>ÇEŞME</v>
      </c>
      <c>
        <is>
          <t>Saha Dağıtım Kutusu (SDK)</t>
        </is>
      </c>
      <c>
        <v>L-437 ŞEHİTLİK 35-18-L00437_6197188 C01_5938774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23.07.2023 13:40:22</t>
        </is>
      </c>
      <c>
        <is>
          <t>23.07.2023 19:21:50</t>
        </is>
      </c>
      <c>
        <v>5.691111111</v>
      </c>
      <c>
        <v>0</v>
      </c>
      <c>
        <v>12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82.2013154070992</v>
      </c>
      <c>
        <v>0</v>
      </c>
      <c>
        <v>0</v>
      </c>
      <c>
        <v>0</v>
      </c>
      <c>
        <v>20.226088852705445</v>
      </c>
      <c>
        <v>0</v>
      </c>
      <c>
        <v>0</v>
      </c>
      <c>
        <v>102.42740425980465</v>
      </c>
    </row>
    <row>
      <c>
        <v>2618517</v>
      </c>
      <c>
        <v>1</v>
      </c>
      <c>
        <is>
          <t>MANİSA</t>
        </is>
      </c>
      <c>
        <v>SALİHLİ</v>
      </c>
      <c>
        <is>
          <t>DM</t>
        </is>
      </c>
      <c>
        <v>SALİHLİ İM 45-78-A00001_SALİHLİ-1 M08_61471471</v>
      </c>
      <c>
        <v>Şebeke Yenileme ve Kapasite Artışı Çalışması</v>
      </c>
      <c>
        <v>Dağıtım-OG</v>
      </c>
      <c>
        <v>Uzun</v>
      </c>
      <c>
        <v>Şebeke işletmecisi</v>
      </c>
      <c>
        <v>Bildirimli</v>
      </c>
      <c>
        <is>
          <t>23.07.2023 02:42:25</t>
        </is>
      </c>
      <c>
        <is>
          <t>23.07.2023 07:59:38</t>
        </is>
      </c>
      <c>
        <v>5.286944444</v>
      </c>
      <c>
        <v>1</v>
      </c>
      <c>
        <v>23596</v>
      </c>
      <c>
        <v>3</v>
      </c>
      <c>
        <v>122</v>
      </c>
      <c>
        <v>79</v>
      </c>
      <c>
        <v>3635</v>
      </c>
      <c>
        <v>5</v>
      </c>
      <c>
        <v>20</v>
      </c>
      <c>
        <v>4.78189884154621</v>
      </c>
      <c>
        <v>20956.262009726335</v>
      </c>
      <c>
        <v>47.672308486342395</v>
      </c>
      <c>
        <v>615.8850474873168</v>
      </c>
      <c>
        <v>7493.059215463309</v>
      </c>
      <c>
        <v>8684.186662743157</v>
      </c>
      <c>
        <v>303.9598347832886</v>
      </c>
      <c>
        <v>516.3486858793661</v>
      </c>
      <c>
        <v>38622.15566341066</v>
      </c>
    </row>
    <row>
      <c>
        <v>2618543</v>
      </c>
      <c>
        <v>1</v>
      </c>
      <c>
        <is>
          <t>MANİSA</t>
        </is>
      </c>
      <c>
        <v>AKHİSAR</v>
      </c>
      <c>
        <is>
          <t>KÖK</t>
        </is>
      </c>
      <c>
        <v>SUDELİĞİ KÖK 45-72-L00111_SELCİKLİ ÇIKIŞI L04_66544654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23.07.2023 06:28:02</t>
        </is>
      </c>
      <c>
        <is>
          <t>23.07.2023 07:19:07</t>
        </is>
      </c>
      <c>
        <v>0.851388888</v>
      </c>
      <c>
        <v>8</v>
      </c>
      <c>
        <v>2124</v>
      </c>
      <c>
        <v>124</v>
      </c>
      <c>
        <v>393</v>
      </c>
      <c>
        <v>32</v>
      </c>
      <c>
        <v>184</v>
      </c>
      <c>
        <v>3</v>
      </c>
      <c>
        <v>0</v>
      </c>
      <c>
        <v>0.7837628727368108</v>
      </c>
      <c>
        <v>237.6737667868932</v>
      </c>
      <c>
        <v>283.38355080923435</v>
      </c>
      <c>
        <v>163.11714759439724</v>
      </c>
      <c>
        <v>32.44920114217264</v>
      </c>
      <c>
        <v>29.94767759146753</v>
      </c>
      <c>
        <v>1.0276502182329734</v>
      </c>
      <c>
        <v>0</v>
      </c>
      <c>
        <v>748.3827570151348</v>
      </c>
    </row>
    <row>
      <c>
        <v>2619207</v>
      </c>
      <c>
        <v>1</v>
      </c>
      <c>
        <is>
          <t>İZMİR</t>
        </is>
      </c>
      <c>
        <v>FOÇA</v>
      </c>
      <c>
        <is>
          <t>AG Fideri</t>
        </is>
      </c>
      <c>
        <v>YENİ FOÇA TR-30 35-23-M00030_A_56363738_56363738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23.07.2023 17:48:13</t>
        </is>
      </c>
      <c>
        <is>
          <t>23.07.2023 19:15:35</t>
        </is>
      </c>
      <c>
        <v>1.456111111</v>
      </c>
      <c>
        <v>0</v>
      </c>
      <c>
        <v>184</v>
      </c>
      <c>
        <v>0</v>
      </c>
      <c>
        <v>0</v>
      </c>
      <c>
        <v>0</v>
      </c>
      <c>
        <v>6</v>
      </c>
      <c>
        <v>0</v>
      </c>
      <c>
        <v>0</v>
      </c>
      <c>
        <v>0</v>
      </c>
      <c>
        <v>76.96594283669666</v>
      </c>
      <c>
        <v>0</v>
      </c>
      <c>
        <v>0</v>
      </c>
      <c>
        <v>0</v>
      </c>
      <c>
        <v>111.49568418579476</v>
      </c>
      <c>
        <v>0</v>
      </c>
      <c>
        <v>0</v>
      </c>
      <c>
        <v>188.46162702249143</v>
      </c>
    </row>
    <row>
      <c>
        <v>2619519</v>
      </c>
      <c>
        <v>1</v>
      </c>
      <c>
        <is>
          <t>İZMİR</t>
        </is>
      </c>
      <c>
        <v>ALİAĞA</v>
      </c>
      <c>
        <is>
          <t>AG Fideri</t>
        </is>
      </c>
      <c>
        <v>BOZKÖY TR-1 35-17-M00352_B_56356415_56356415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23.07.2023 21:13:23</t>
        </is>
      </c>
      <c>
        <is>
          <t>23.07.2023 23:52:22</t>
        </is>
      </c>
      <c>
        <v>2.649722222</v>
      </c>
      <c>
        <v>0</v>
      </c>
      <c>
        <v>55</v>
      </c>
      <c>
        <v>0</v>
      </c>
      <c>
        <v>1</v>
      </c>
      <c>
        <v>0</v>
      </c>
      <c>
        <v>4</v>
      </c>
      <c>
        <v>0</v>
      </c>
      <c>
        <v>0</v>
      </c>
      <c>
        <v>0</v>
      </c>
      <c>
        <v>33.94317449467459</v>
      </c>
      <c>
        <v>0</v>
      </c>
      <c>
        <v>0.6298049624001187</v>
      </c>
      <c>
        <v>0</v>
      </c>
      <c>
        <v>15.698324484845372</v>
      </c>
      <c>
        <v>0</v>
      </c>
      <c>
        <v>0</v>
      </c>
      <c>
        <v>50.27130394192008</v>
      </c>
    </row>
    <row>
      <c>
        <v>2618772</v>
      </c>
      <c>
        <v>1</v>
      </c>
      <c>
        <is>
          <t>İZMİR</t>
        </is>
      </c>
      <c>
        <v>KARABURUN</v>
      </c>
      <c>
        <is>
          <t>DM</t>
        </is>
      </c>
      <c>
        <v>MORDOĞAN İM 35-21-A00002_KARABURUN 15,8 (MORDOĞAN KÖYLER) L12_2065965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23.07.2023 11:15:24</t>
        </is>
      </c>
      <c>
        <is>
          <t>23.07.2023 12:07:00</t>
        </is>
      </c>
      <c>
        <v>0.86</v>
      </c>
      <c>
        <v>2</v>
      </c>
      <c>
        <v>1919</v>
      </c>
      <c>
        <v>1</v>
      </c>
      <c>
        <v>36</v>
      </c>
      <c>
        <v>7</v>
      </c>
      <c>
        <v>203</v>
      </c>
      <c>
        <v>0</v>
      </c>
      <c>
        <v>3</v>
      </c>
      <c>
        <v>1.00682933261296</v>
      </c>
      <c>
        <v>292.19835197702866</v>
      </c>
      <c>
        <v>0.2348816189653987</v>
      </c>
      <c>
        <v>8.626046047522168</v>
      </c>
      <c>
        <v>23.579276987964477</v>
      </c>
      <c>
        <v>124.08535147637849</v>
      </c>
      <c>
        <v>0</v>
      </c>
      <c>
        <v>36.92094489494502</v>
      </c>
      <c>
        <v>486.65168233541715</v>
      </c>
    </row>
    <row>
      <c>
        <v>2619164</v>
      </c>
      <c>
        <v>1</v>
      </c>
      <c>
        <is>
          <t>İZMİR</t>
        </is>
      </c>
      <c>
        <v>ALİAĞA</v>
      </c>
      <c>
        <is>
          <t>TM Fideri</t>
        </is>
      </c>
      <c>
        <v>ALİAĞA GIS TM 35-17-A00014_EGE GÜBRE-2 (1H07) M07_66128142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23.07.2023 17:06:39</t>
        </is>
      </c>
      <c>
        <is>
          <t>23.07.2023 18:49:41</t>
        </is>
      </c>
      <c>
        <v>1.717222222</v>
      </c>
      <c>
        <v>0</v>
      </c>
      <c>
        <v>10029</v>
      </c>
      <c>
        <v>0</v>
      </c>
      <c>
        <v>0</v>
      </c>
      <c>
        <v>8</v>
      </c>
      <c>
        <v>604</v>
      </c>
      <c>
        <v>0</v>
      </c>
      <c>
        <v>0</v>
      </c>
      <c>
        <v>0</v>
      </c>
      <c>
        <v>4254.483164790594</v>
      </c>
      <c>
        <v>0</v>
      </c>
      <c>
        <v>0</v>
      </c>
      <c>
        <v>1680.917604612639</v>
      </c>
      <c>
        <v>2060.1112416356905</v>
      </c>
      <c>
        <v>0</v>
      </c>
      <c>
        <v>0</v>
      </c>
      <c>
        <v>7995.512011038923</v>
      </c>
    </row>
    <row>
      <c>
        <v>2619127</v>
      </c>
      <c>
        <v>1</v>
      </c>
      <c>
        <is>
          <t>MANİSA</t>
        </is>
      </c>
      <c>
        <v>KULA</v>
      </c>
      <c>
        <is>
          <t>Dağıtım Transformatörü</t>
        </is>
      </c>
      <c>
        <v>AKTAŞ HAVUT DERESİ TR 45-77-L00262_45-77-L00262_2374416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23.07.2023 16:40:42</t>
        </is>
      </c>
      <c>
        <is>
          <t>23.07.2023 17:47:18</t>
        </is>
      </c>
      <c>
        <v>1.11</v>
      </c>
      <c>
        <v>0</v>
      </c>
      <c>
        <v>13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1.9551800080157578</v>
      </c>
      <c>
        <v>0</v>
      </c>
      <c>
        <v>0</v>
      </c>
      <c>
        <v>0</v>
      </c>
      <c>
        <v>0</v>
      </c>
      <c>
        <v>0</v>
      </c>
      <c>
        <v>0</v>
      </c>
      <c>
        <v>1.9551800080157578</v>
      </c>
    </row>
    <row>
      <c>
        <v>2619021</v>
      </c>
      <c>
        <v>1</v>
      </c>
      <c>
        <is>
          <t>İZMİR</t>
        </is>
      </c>
      <c>
        <v>ÇİĞLİ</v>
      </c>
      <c>
        <is>
          <t>Kullanıcı Bağlantı Hattı</t>
        </is>
      </c>
      <c>
        <v>M-3063(YATIRIM REZERVE) 35-09-M03063_912789737_912789737</v>
      </c>
      <c>
        <v>AG Box / Sdk Abone Çıkış Sigorta Atığı</v>
      </c>
      <c>
        <v>Dağıtım-AG</v>
      </c>
      <c>
        <v>Uzun</v>
      </c>
      <c>
        <v>Şebeke işletmecisi</v>
      </c>
      <c>
        <v>Bildirimsiz</v>
      </c>
      <c>
        <is>
          <t>23.07.2023 15:10:51</t>
        </is>
      </c>
      <c>
        <is>
          <t>23.07.2023 17:15:20</t>
        </is>
      </c>
      <c>
        <v>2.074722222</v>
      </c>
      <c>
        <v>0</v>
      </c>
      <c>
        <v>36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18.37338049826168</v>
      </c>
      <c>
        <v>0</v>
      </c>
      <c>
        <v>0</v>
      </c>
      <c>
        <v>0</v>
      </c>
      <c>
        <v>4.981788578275487</v>
      </c>
      <c>
        <v>0</v>
      </c>
      <c>
        <v>0</v>
      </c>
      <c>
        <v>23.35516907653717</v>
      </c>
    </row>
    <row>
      <c>
        <v>2618580</v>
      </c>
      <c>
        <v>1</v>
      </c>
      <c>
        <is>
          <t>İZMİR</t>
        </is>
      </c>
      <c>
        <v>TORBALI</v>
      </c>
      <c>
        <is>
          <t>TM Fideri</t>
        </is>
      </c>
      <c>
        <v>ARSLANLAR TM 35-26-A00004_KÖYLER-2 L43_2305570</v>
      </c>
      <c>
        <v>OG Fider Açması</v>
      </c>
      <c>
        <v>Dağıtım-OG</v>
      </c>
      <c>
        <v>Kısa</v>
      </c>
      <c>
        <v>Şebeke işletmecisi</v>
      </c>
      <c>
        <v>Bildirimsiz</v>
      </c>
      <c>
        <is>
          <t>23.07.2023 07:51:02</t>
        </is>
      </c>
      <c>
        <is>
          <t>23.07.2023 07:54:00</t>
        </is>
      </c>
      <c>
        <v>0.049444444</v>
      </c>
      <c>
        <v>1</v>
      </c>
      <c>
        <v>402</v>
      </c>
      <c>
        <v>41</v>
      </c>
      <c>
        <v>92</v>
      </c>
      <c>
        <v>21</v>
      </c>
      <c>
        <v>72</v>
      </c>
      <c>
        <v>6</v>
      </c>
      <c>
        <v>1</v>
      </c>
      <c>
        <v>0.017149926309291998</v>
      </c>
      <c>
        <v>4.435915169695188</v>
      </c>
      <c>
        <v>13.850403944540309</v>
      </c>
      <c>
        <v>9.15573980853953</v>
      </c>
      <c>
        <v>3.086874991157589</v>
      </c>
      <c>
        <v>2.5541275477855807</v>
      </c>
      <c>
        <v>16.82390361899794</v>
      </c>
      <c>
        <v>0.6441562760068311</v>
      </c>
      <c>
        <v>50.56827128303226</v>
      </c>
    </row>
    <row>
      <c>
        <v>2619662</v>
      </c>
      <c>
        <v>1</v>
      </c>
      <c>
        <is>
          <t>İZMİR</t>
        </is>
      </c>
      <c>
        <v>MENEMEN</v>
      </c>
      <c>
        <is>
          <t>OG Fideri</t>
        </is>
      </c>
      <c>
        <v>EMİRALEM TR-2 35-28-M00228_DIREK TIPI TRAFO HUCRESI H01_2109778</v>
      </c>
      <c>
        <v>OG Kademe Ayarı</v>
      </c>
      <c>
        <v>Dağıtım-OG</v>
      </c>
      <c>
        <v>Uzun</v>
      </c>
      <c>
        <v>Şebeke işletmecisi</v>
      </c>
      <c>
        <v>Bildirimsiz</v>
      </c>
      <c>
        <is>
          <t>23.07.2023 16:56:42</t>
        </is>
      </c>
      <c>
        <is>
          <t>23.07.2023 23:17:00</t>
        </is>
      </c>
      <c>
        <v>6.338333333</v>
      </c>
      <c>
        <v>0</v>
      </c>
      <c>
        <v>185</v>
      </c>
      <c>
        <v>0</v>
      </c>
      <c>
        <v>50</v>
      </c>
      <c>
        <v>0</v>
      </c>
      <c>
        <v>14</v>
      </c>
      <c>
        <v>0</v>
      </c>
      <c>
        <v>0</v>
      </c>
      <c>
        <v>0</v>
      </c>
      <c>
        <v>344.9306491609942</v>
      </c>
      <c>
        <v>0</v>
      </c>
      <c>
        <v>185.84789260458095</v>
      </c>
      <c>
        <v>0</v>
      </c>
      <c>
        <v>62.542607413613545</v>
      </c>
      <c>
        <v>0</v>
      </c>
      <c>
        <v>0</v>
      </c>
      <c>
        <v>593.3211491791886</v>
      </c>
    </row>
    <row>
      <c>
        <v>2619121</v>
      </c>
      <c>
        <v>1</v>
      </c>
      <c>
        <is>
          <t>İZMİR</t>
        </is>
      </c>
      <c>
        <v>KONAK</v>
      </c>
      <c>
        <is>
          <t>Dağıtım Transformatörü</t>
        </is>
      </c>
      <c>
        <v>K-873 35-01-K00873_35-01-K00873_2360243</v>
      </c>
      <c>
        <v>Hırsızlık</v>
      </c>
      <c>
        <v>Dağıtım-AG</v>
      </c>
      <c>
        <v>Uzun</v>
      </c>
      <c>
        <v>Dışsal</v>
      </c>
      <c>
        <v>Bildirimsiz</v>
      </c>
      <c>
        <is>
          <t>23.07.2023 16:43:12</t>
        </is>
      </c>
      <c>
        <is>
          <t>23.07.2023 17:47:05</t>
        </is>
      </c>
      <c>
        <v>1.064722222</v>
      </c>
      <c>
        <v>0</v>
      </c>
      <c>
        <v>423</v>
      </c>
      <c>
        <v>0</v>
      </c>
      <c>
        <v>0</v>
      </c>
      <c>
        <v>0</v>
      </c>
      <c>
        <v>10</v>
      </c>
      <c>
        <v>0</v>
      </c>
      <c>
        <v>0</v>
      </c>
      <c>
        <v>0</v>
      </c>
      <c>
        <v>121.35947442595341</v>
      </c>
      <c>
        <v>0</v>
      </c>
      <c>
        <v>0</v>
      </c>
      <c>
        <v>0</v>
      </c>
      <c>
        <v>5.3744629939104165</v>
      </c>
      <c>
        <v>0</v>
      </c>
      <c>
        <v>0</v>
      </c>
      <c>
        <v>126.73393741986382</v>
      </c>
    </row>
    <row>
      <c>
        <v>2618978</v>
      </c>
      <c>
        <v>1</v>
      </c>
      <c>
        <is>
          <t>MANİSA</t>
        </is>
      </c>
      <c>
        <v>DEMİRCİ</v>
      </c>
      <c>
        <is>
          <t>KÖK</t>
        </is>
      </c>
      <c>
        <v>ÖRÜCÜLER KÖK 45-74-M00355_BARDAKÇI M04_79409449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23.07.2023 14:38:34</t>
        </is>
      </c>
      <c>
        <is>
          <t>23.07.2023 15:28:44</t>
        </is>
      </c>
      <c>
        <v>0.836111111</v>
      </c>
      <c>
        <v>0</v>
      </c>
      <c>
        <v>256</v>
      </c>
      <c>
        <v>0</v>
      </c>
      <c>
        <v>1</v>
      </c>
      <c>
        <v>3</v>
      </c>
      <c>
        <v>38</v>
      </c>
      <c>
        <v>0</v>
      </c>
      <c>
        <v>0</v>
      </c>
      <c>
        <v>0</v>
      </c>
      <c>
        <v>21.56276301718891</v>
      </c>
      <c>
        <v>0</v>
      </c>
      <c>
        <v>0.0002592194521013889</v>
      </c>
      <c>
        <v>5.101606741018902</v>
      </c>
      <c>
        <v>6.16457321525605</v>
      </c>
      <c>
        <v>0</v>
      </c>
      <c>
        <v>0</v>
      </c>
      <c>
        <v>32.829202192915965</v>
      </c>
    </row>
    <row>
      <c>
        <v>2618669</v>
      </c>
      <c>
        <v>1</v>
      </c>
      <c>
        <is>
          <t>MANİSA</t>
        </is>
      </c>
      <c>
        <v>TURGUTLU</v>
      </c>
      <c>
        <is>
          <t>OG Fideri</t>
        </is>
      </c>
      <c>
        <v>IRLAMAZ KÖK 45-83-L00153_ÇEPİNDERE TR-1 L02_72158565</v>
      </c>
      <c>
        <v>Şebeke Yenileme ve Kapasite Artışı Çalışması</v>
      </c>
      <c>
        <v>Dağıtım-OG</v>
      </c>
      <c>
        <v>Uzun</v>
      </c>
      <c>
        <v>Şebeke işletmecisi</v>
      </c>
      <c>
        <v>Bildirimli</v>
      </c>
      <c>
        <is>
          <t>23.07.2023 09:29:45</t>
        </is>
      </c>
      <c>
        <is>
          <t>23.07.2023 16:09:34</t>
        </is>
      </c>
      <c>
        <v>6.663611111</v>
      </c>
      <c>
        <v>1</v>
      </c>
      <c>
        <v>377</v>
      </c>
      <c>
        <v>8</v>
      </c>
      <c>
        <v>13</v>
      </c>
      <c>
        <v>5</v>
      </c>
      <c>
        <v>17</v>
      </c>
      <c>
        <v>1</v>
      </c>
      <c>
        <v>0</v>
      </c>
      <c>
        <v>0.08913252639452</v>
      </c>
      <c>
        <v>516.6987704996828</v>
      </c>
      <c>
        <v>546.5959356123307</v>
      </c>
      <c>
        <v>115.21911025017103</v>
      </c>
      <c>
        <v>264.42752221293057</v>
      </c>
      <c>
        <v>96.29732782224782</v>
      </c>
      <c>
        <v>28.189106059340716</v>
      </c>
      <c>
        <v>0</v>
      </c>
      <c>
        <v>1567.5169049830984</v>
      </c>
    </row>
    <row>
      <c>
        <v>2618623</v>
      </c>
      <c>
        <v>1</v>
      </c>
      <c>
        <is>
          <t>İZMİR</t>
        </is>
      </c>
      <c>
        <v>TİRE</v>
      </c>
      <c>
        <is>
          <t>DM</t>
        </is>
      </c>
      <c>
        <v>GÖKÇEN İM 35-29-A00004_GÖKÇEN ŞEHİR L15_2329146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23.07.2023 09:04:19</t>
        </is>
      </c>
      <c>
        <is>
          <t>23.07.2023 09:33:51</t>
        </is>
      </c>
      <c>
        <v>0.492222222</v>
      </c>
      <c>
        <v>0</v>
      </c>
      <c>
        <v>929</v>
      </c>
      <c>
        <v>7</v>
      </c>
      <c>
        <v>42</v>
      </c>
      <c>
        <v>4</v>
      </c>
      <c>
        <v>230</v>
      </c>
      <c>
        <v>0</v>
      </c>
      <c>
        <v>0</v>
      </c>
      <c>
        <v>0</v>
      </c>
      <c>
        <v>78.26593254129288</v>
      </c>
      <c>
        <v>121.0109532016045</v>
      </c>
      <c>
        <v>86.39032562824616</v>
      </c>
      <c>
        <v>13.894556562194772</v>
      </c>
      <c>
        <v>72.4155742061331</v>
      </c>
      <c>
        <v>0</v>
      </c>
      <c>
        <v>0</v>
      </c>
      <c>
        <v>371.97734213947143</v>
      </c>
    </row>
    <row>
      <c>
        <v>2619287</v>
      </c>
      <c>
        <v>1</v>
      </c>
      <c>
        <is>
          <t>İZMİR</t>
        </is>
      </c>
      <c>
        <v>BAYRAKLI</v>
      </c>
      <c>
        <is>
          <t>DM</t>
        </is>
      </c>
      <c>
        <v>OSMANGAZİ İM 35-02-A00004_ANKARA M14_2083477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23.07.2023 18:49:00</t>
        </is>
      </c>
      <c>
        <is>
          <t>23.07.2023 19:05:54</t>
        </is>
      </c>
      <c>
        <v>0.281666666</v>
      </c>
      <c>
        <v>0</v>
      </c>
      <c>
        <v>6410</v>
      </c>
      <c>
        <v>0</v>
      </c>
      <c>
        <v>0</v>
      </c>
      <c>
        <v>1</v>
      </c>
      <c>
        <v>792</v>
      </c>
      <c>
        <v>0</v>
      </c>
      <c>
        <v>1</v>
      </c>
      <c>
        <v>0</v>
      </c>
      <c>
        <v>520.1499788239612</v>
      </c>
      <c>
        <v>0</v>
      </c>
      <c>
        <v>0</v>
      </c>
      <c>
        <v>130.31936929383605</v>
      </c>
      <c>
        <v>277.96438960891476</v>
      </c>
      <c>
        <v>0</v>
      </c>
      <c>
        <v>1.7625233060499088</v>
      </c>
      <c>
        <v>930.196261032762</v>
      </c>
    </row>
    <row>
      <c>
        <v>2618809</v>
      </c>
      <c>
        <v>1</v>
      </c>
      <c>
        <is>
          <t>İZMİR</t>
        </is>
      </c>
      <c>
        <v>ÖDEMİŞ</v>
      </c>
      <c>
        <is>
          <t>DM</t>
        </is>
      </c>
      <c>
        <v>KAYMAKÇI İM 35-15-A00004_TR-B M03_2333302</v>
      </c>
      <c>
        <v>Şebeke Bakım Çalışması</v>
      </c>
      <c>
        <v>Dağıtım-OG</v>
      </c>
      <c>
        <v>Uzun</v>
      </c>
      <c>
        <v>Şebeke işletmecisi</v>
      </c>
      <c>
        <v>Bildirimli</v>
      </c>
      <c>
        <is>
          <t>23.07.2023 11:37:52</t>
        </is>
      </c>
      <c>
        <is>
          <t>23.07.2023 13:15:00</t>
        </is>
      </c>
      <c>
        <v>1.618888888</v>
      </c>
      <c>
        <v>1</v>
      </c>
      <c>
        <v>1178</v>
      </c>
      <c>
        <v>60</v>
      </c>
      <c>
        <v>615</v>
      </c>
      <c>
        <v>43</v>
      </c>
      <c>
        <v>392</v>
      </c>
      <c>
        <v>0</v>
      </c>
      <c>
        <v>1</v>
      </c>
      <c>
        <v>0.4197876137466667</v>
      </c>
      <c>
        <v>376.2332926194356</v>
      </c>
      <c>
        <v>335.8705283377431</v>
      </c>
      <c>
        <v>1685.7941022184575</v>
      </c>
      <c>
        <v>294.3335302951398</v>
      </c>
      <c>
        <v>839.1383826332423</v>
      </c>
      <c>
        <v>0</v>
      </c>
      <c>
        <v>0</v>
      </c>
      <c>
        <v>3531.7896237177647</v>
      </c>
    </row>
    <row>
      <c>
        <v>2619456</v>
      </c>
      <c>
        <v>1</v>
      </c>
      <c>
        <is>
          <t>İZMİR</t>
        </is>
      </c>
      <c>
        <v>ÇİĞLİ</v>
      </c>
      <c>
        <is>
          <t>AG Fideri</t>
        </is>
      </c>
      <c>
        <v>M-3033 35-09-M03033_B_56382231_56382231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23.07.2023 20:32:06</t>
        </is>
      </c>
      <c>
        <is>
          <t>23.07.2023 22:47:39</t>
        </is>
      </c>
      <c>
        <v>2.259166666</v>
      </c>
      <c>
        <v>0</v>
      </c>
      <c>
        <v>179</v>
      </c>
      <c>
        <v>0</v>
      </c>
      <c>
        <v>0</v>
      </c>
      <c>
        <v>0</v>
      </c>
      <c>
        <v>8</v>
      </c>
      <c>
        <v>0</v>
      </c>
      <c>
        <v>0</v>
      </c>
      <c>
        <v>0</v>
      </c>
      <c>
        <v>98.97047516442898</v>
      </c>
      <c>
        <v>0</v>
      </c>
      <c>
        <v>0</v>
      </c>
      <c>
        <v>0</v>
      </c>
      <c>
        <v>0.274125602788835</v>
      </c>
      <c>
        <v>0</v>
      </c>
      <c>
        <v>0</v>
      </c>
      <c>
        <v>99.2446007672178</v>
      </c>
    </row>
    <row>
      <c>
        <v>2618995</v>
      </c>
      <c>
        <v>1</v>
      </c>
      <c>
        <is>
          <t>İZMİR</t>
        </is>
      </c>
      <c>
        <v>SELÇUK</v>
      </c>
      <c>
        <is>
          <t>DM</t>
        </is>
      </c>
      <c>
        <v>SELÇUK İM/DM 35-13-A00004_SELÇUK ZİRAİ SULAMA L05_65986069</v>
      </c>
      <c>
        <v>Plansız Kesinti / Müdahale</v>
      </c>
      <c>
        <v>Dağıtım-OG</v>
      </c>
      <c>
        <v>Uzun</v>
      </c>
      <c>
        <v>Şebeke işletmecisi</v>
      </c>
      <c>
        <v>Bildirimsiz</v>
      </c>
      <c>
        <is>
          <t>23.07.2023 14:49:52</t>
        </is>
      </c>
      <c>
        <is>
          <t>23.07.2023 15:06:04</t>
        </is>
      </c>
      <c>
        <v>0.27</v>
      </c>
      <c>
        <v>1</v>
      </c>
      <c>
        <v>42</v>
      </c>
      <c>
        <v>21</v>
      </c>
      <c>
        <v>278</v>
      </c>
      <c>
        <v>14</v>
      </c>
      <c>
        <v>65</v>
      </c>
      <c>
        <v>1</v>
      </c>
      <c>
        <v>0</v>
      </c>
      <c>
        <v>0.34530441005751933</v>
      </c>
      <c>
        <v>5.56656984153351</v>
      </c>
      <c>
        <v>20.926872332671028</v>
      </c>
      <c>
        <v>116.48515545977116</v>
      </c>
      <c>
        <v>70.31491468822871</v>
      </c>
      <c>
        <v>26.801629373004758</v>
      </c>
      <c>
        <v>0.37368279446816133</v>
      </c>
      <c>
        <v>0</v>
      </c>
      <c>
        <v>240.81412889973484</v>
      </c>
    </row>
    <row>
      <c>
        <v>2618663</v>
      </c>
      <c>
        <v>1</v>
      </c>
      <c>
        <is>
          <t>İZMİR</t>
        </is>
      </c>
      <c>
        <v>BORNOVA</v>
      </c>
      <c>
        <is>
          <t>OG Fideri</t>
        </is>
      </c>
      <c>
        <v>M-13 35-02-M00013_M-157 M03_44464453</v>
      </c>
      <c>
        <v>Şebeke Bakım Çalışması</v>
      </c>
      <c>
        <v>Dağıtım-OG</v>
      </c>
      <c>
        <v>Uzun</v>
      </c>
      <c>
        <v>Şebeke işletmecisi</v>
      </c>
      <c>
        <v>Bildirimli</v>
      </c>
      <c>
        <is>
          <t>23.07.2023 09:26:31</t>
        </is>
      </c>
      <c>
        <is>
          <t>23.07.2023 11:57:29</t>
        </is>
      </c>
      <c>
        <v>2.516111111</v>
      </c>
      <c>
        <v>0</v>
      </c>
      <c>
        <v>0</v>
      </c>
      <c>
        <v>0</v>
      </c>
      <c>
        <v>0</v>
      </c>
      <c>
        <v>14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230.63523643571006</v>
      </c>
      <c>
        <v>0</v>
      </c>
      <c>
        <v>39.8510455616056</v>
      </c>
      <c>
        <v>0</v>
      </c>
      <c>
        <v>270.48628199731564</v>
      </c>
    </row>
    <row>
      <c>
        <v>2619187</v>
      </c>
      <c>
        <v>1</v>
      </c>
      <c>
        <is>
          <t>MANİSA</t>
        </is>
      </c>
      <c>
        <v>AKHİSAR</v>
      </c>
      <c>
        <is>
          <t>Dağıtım Transformatörü</t>
        </is>
      </c>
      <c>
        <v>DEREKÖY TR-2 45-72-L00463_45-72-L00463_2361532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23.07.2023 15:45:19</t>
        </is>
      </c>
      <c>
        <is>
          <t>23.07.2023 18:54:36</t>
        </is>
      </c>
      <c>
        <v>3.154722222</v>
      </c>
      <c>
        <v>0</v>
      </c>
      <c>
        <v>113</v>
      </c>
      <c>
        <v>0</v>
      </c>
      <c>
        <v>17</v>
      </c>
      <c>
        <v>0</v>
      </c>
      <c>
        <v>11</v>
      </c>
      <c>
        <v>0</v>
      </c>
      <c>
        <v>0</v>
      </c>
      <c>
        <v>0</v>
      </c>
      <c>
        <v>70.29258257436432</v>
      </c>
      <c>
        <v>0</v>
      </c>
      <c>
        <v>25.93562969087776</v>
      </c>
      <c>
        <v>0</v>
      </c>
      <c>
        <v>7.534402441332766</v>
      </c>
      <c>
        <v>0</v>
      </c>
      <c>
        <v>0</v>
      </c>
      <c>
        <v>103.76261470657485</v>
      </c>
    </row>
    <row>
      <c>
        <v>2619350</v>
      </c>
      <c>
        <v>1</v>
      </c>
      <c>
        <is>
          <t>İZMİR</t>
        </is>
      </c>
      <c>
        <v>BAYINDIR</v>
      </c>
      <c>
        <is>
          <t>Dağıtım Transformatörü</t>
        </is>
      </c>
      <c>
        <v>KIZILCAOVA TR-4 35-20-L00173_35-20-L00173_2368089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23.07.2023 19:30:08</t>
        </is>
      </c>
      <c>
        <is>
          <t>23.07.2023 22:59:38</t>
        </is>
      </c>
      <c>
        <v>3.491666666</v>
      </c>
      <c>
        <v>0</v>
      </c>
      <c>
        <v>107</v>
      </c>
      <c>
        <v>0</v>
      </c>
      <c>
        <v>0</v>
      </c>
      <c>
        <v>0</v>
      </c>
      <c>
        <v>8</v>
      </c>
      <c>
        <v>0</v>
      </c>
      <c>
        <v>0</v>
      </c>
      <c>
        <v>0</v>
      </c>
      <c>
        <v>104.67287573451172</v>
      </c>
      <c>
        <v>0</v>
      </c>
      <c>
        <v>0</v>
      </c>
      <c>
        <v>0</v>
      </c>
      <c>
        <v>17.09140253670645</v>
      </c>
      <c>
        <v>0</v>
      </c>
      <c>
        <v>0</v>
      </c>
      <c>
        <v>121.76427827121817</v>
      </c>
    </row>
    <row>
      <c>
        <v>2619041</v>
      </c>
      <c>
        <v>1</v>
      </c>
      <c>
        <is>
          <t>MANİSA</t>
        </is>
      </c>
      <c>
        <v>TURGUTLU</v>
      </c>
      <c>
        <is>
          <t>AG Fideri</t>
        </is>
      </c>
      <c>
        <v>TR-2/16 45-83-L00016__72373364_72373364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23.07.2023 15:15:08</t>
        </is>
      </c>
      <c>
        <is>
          <t>23.07.2023 21:51:15</t>
        </is>
      </c>
      <c>
        <v>6.601944444</v>
      </c>
      <c>
        <v>0</v>
      </c>
      <c>
        <v>48</v>
      </c>
      <c>
        <v>0</v>
      </c>
      <c>
        <v>0</v>
      </c>
      <c>
        <v>0</v>
      </c>
      <c>
        <v>9</v>
      </c>
      <c>
        <v>0</v>
      </c>
      <c>
        <v>0</v>
      </c>
      <c>
        <v>0</v>
      </c>
      <c>
        <v>56.61288796762406</v>
      </c>
      <c>
        <v>0</v>
      </c>
      <c>
        <v>0</v>
      </c>
      <c>
        <v>0</v>
      </c>
      <c>
        <v>74.41466301407446</v>
      </c>
      <c>
        <v>0</v>
      </c>
      <c>
        <v>0</v>
      </c>
      <c>
        <v>131.02755098169854</v>
      </c>
    </row>
    <row>
      <c>
        <v>2619147</v>
      </c>
      <c>
        <v>1</v>
      </c>
      <c>
        <is>
          <t>İZMİR</t>
        </is>
      </c>
      <c>
        <v>SEFERİHİSAR</v>
      </c>
      <c>
        <is>
          <t>Saha Dağıtım Kutusu (SDK)</t>
        </is>
      </c>
      <c>
        <v>DM-1/TR-17 SEFERİHİSAR 35-14-M00329_H H01_50050988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23.07.2023 16:14:00</t>
        </is>
      </c>
      <c>
        <is>
          <t>23.07.2023 17:40:13</t>
        </is>
      </c>
      <c>
        <v>1.436944444</v>
      </c>
      <c>
        <v>0</v>
      </c>
      <c>
        <v>128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42.955936519947514</v>
      </c>
      <c>
        <v>0</v>
      </c>
      <c>
        <v>0</v>
      </c>
      <c>
        <v>0</v>
      </c>
      <c>
        <v>5.36615282555183</v>
      </c>
      <c>
        <v>0</v>
      </c>
      <c>
        <v>0</v>
      </c>
      <c>
        <v>48.32208934549934</v>
      </c>
    </row>
    <row>
      <c>
        <v>2619141</v>
      </c>
      <c>
        <v>1</v>
      </c>
      <c>
        <is>
          <t>MANİSA</t>
        </is>
      </c>
      <c>
        <v>ŞEHZADELER</v>
      </c>
      <c>
        <is>
          <t>AG Fideri</t>
        </is>
      </c>
      <c>
        <v>DM-1/47 45-71-M00149_B_91433430_91433430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23.07.2023 16:58:57</t>
        </is>
      </c>
      <c>
        <is>
          <t>23.07.2023 20:21:29</t>
        </is>
      </c>
      <c>
        <v>3.375555555</v>
      </c>
      <c>
        <v>0</v>
      </c>
      <c>
        <v>65</v>
      </c>
      <c>
        <v>0</v>
      </c>
      <c>
        <v>0</v>
      </c>
      <c>
        <v>0</v>
      </c>
      <c>
        <v>22</v>
      </c>
      <c>
        <v>0</v>
      </c>
      <c>
        <v>0</v>
      </c>
      <c>
        <v>0</v>
      </c>
      <c>
        <v>40.45645302038538</v>
      </c>
      <c>
        <v>0</v>
      </c>
      <c>
        <v>0</v>
      </c>
      <c>
        <v>0</v>
      </c>
      <c>
        <v>135.63167393761842</v>
      </c>
      <c>
        <v>0</v>
      </c>
      <c>
        <v>0</v>
      </c>
      <c>
        <v>176.08812695800378</v>
      </c>
    </row>
    <row>
      <c>
        <v>2619396</v>
      </c>
      <c>
        <v>1</v>
      </c>
      <c>
        <is>
          <t>İZMİR</t>
        </is>
      </c>
      <c>
        <v>SEFERİHİSAR</v>
      </c>
      <c>
        <is>
          <t>Saha Dağıtım Kutusu (SDK)</t>
        </is>
      </c>
      <c>
        <v>M-13 HIDIRLIK 35-14-M00013_C C02b_78985247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23.07.2023 20:00:13</t>
        </is>
      </c>
      <c>
        <is>
          <t>23.07.2023 21:52:55</t>
        </is>
      </c>
      <c>
        <v>1.878333333</v>
      </c>
      <c>
        <v>0</v>
      </c>
      <c>
        <v>132</v>
      </c>
      <c>
        <v>0</v>
      </c>
      <c>
        <v>0</v>
      </c>
      <c>
        <v>0</v>
      </c>
      <c>
        <v>6</v>
      </c>
      <c>
        <v>0</v>
      </c>
      <c>
        <v>0</v>
      </c>
      <c>
        <v>0</v>
      </c>
      <c>
        <v>53.383059738898865</v>
      </c>
      <c>
        <v>0</v>
      </c>
      <c>
        <v>0</v>
      </c>
      <c>
        <v>0</v>
      </c>
      <c>
        <v>13.090581155473899</v>
      </c>
      <c>
        <v>0</v>
      </c>
      <c>
        <v>0</v>
      </c>
      <c>
        <v>66.47364089437276</v>
      </c>
    </row>
    <row>
      <c>
        <v>2618752</v>
      </c>
      <c>
        <v>1</v>
      </c>
      <c>
        <is>
          <t>İZMİR</t>
        </is>
      </c>
      <c>
        <v>KARABURUN</v>
      </c>
      <c>
        <is>
          <t>DM</t>
        </is>
      </c>
      <c>
        <v>MORDOĞAN İM 35-21-A00002_PETLİNE BENZİNLİK L14_2061849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23.07.2023 10:54:16</t>
        </is>
      </c>
      <c>
        <is>
          <t>23.07.2023 11:12:05</t>
        </is>
      </c>
      <c>
        <v>0.296944444</v>
      </c>
      <c>
        <v>5</v>
      </c>
      <c>
        <v>1348</v>
      </c>
      <c>
        <v>0</v>
      </c>
      <c>
        <v>26</v>
      </c>
      <c>
        <v>3</v>
      </c>
      <c>
        <v>181</v>
      </c>
      <c>
        <v>0</v>
      </c>
      <c>
        <v>2</v>
      </c>
      <c>
        <v>26.620700677042404</v>
      </c>
      <c>
        <v>83.93232585047937</v>
      </c>
      <c>
        <v>0</v>
      </c>
      <c>
        <v>2.7408189143284254</v>
      </c>
      <c>
        <v>28.571875047383678</v>
      </c>
      <c>
        <v>49.24504896637047</v>
      </c>
      <c>
        <v>0</v>
      </c>
      <c>
        <v>0.1651259073851168</v>
      </c>
      <c>
        <v>191.27589536298947</v>
      </c>
    </row>
    <row>
      <c>
        <v>2618563</v>
      </c>
      <c>
        <v>1</v>
      </c>
      <c>
        <is>
          <t>MANİSA</t>
        </is>
      </c>
      <c>
        <v>AKHİSAR</v>
      </c>
      <c>
        <is>
          <t>DM</t>
        </is>
      </c>
      <c>
        <v>DAĞDERE DM 45-72-M00097_DAĞDERE MERKEZ M04_2106084</v>
      </c>
      <c>
        <v>OG Fider Açması</v>
      </c>
      <c>
        <v>Dağıtım-OG</v>
      </c>
      <c>
        <v>Kısa</v>
      </c>
      <c>
        <v>Şebeke işletmecisi</v>
      </c>
      <c>
        <v>Bildirimsiz</v>
      </c>
      <c>
        <is>
          <t>23.07.2023 07:40:34</t>
        </is>
      </c>
      <c>
        <is>
          <t>23.07.2023 07:43:28</t>
        </is>
      </c>
      <c>
        <v>0.048333333</v>
      </c>
      <c>
        <v>0</v>
      </c>
      <c>
        <v>539</v>
      </c>
      <c>
        <v>3</v>
      </c>
      <c>
        <v>4</v>
      </c>
      <c>
        <v>2</v>
      </c>
      <c>
        <v>56</v>
      </c>
      <c>
        <v>2</v>
      </c>
      <c>
        <v>0</v>
      </c>
      <c>
        <v>0</v>
      </c>
      <c>
        <v>1.6791012415492947</v>
      </c>
      <c>
        <v>0.93117404850099</v>
      </c>
      <c>
        <v>0.28077966360566253</v>
      </c>
      <c>
        <v>0.09968223171447801</v>
      </c>
      <c>
        <v>0.5145868239467083</v>
      </c>
      <c>
        <v>9.861737422688512</v>
      </c>
      <c>
        <v>0</v>
      </c>
      <c>
        <v>13.367061432005645</v>
      </c>
    </row>
    <row>
      <c>
        <v>2619536</v>
      </c>
      <c>
        <v>1</v>
      </c>
      <c>
        <is>
          <t>MANİSA</t>
        </is>
      </c>
      <c>
        <v>SARIGÖL</v>
      </c>
      <c>
        <is>
          <t>OG Fideri</t>
        </is>
      </c>
      <c>
        <v>ÇANAKÇI KÖK 45-79-M00194_HatBaşıAyırıcı_53134324 M01_53134324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23.07.2023 21:26:57</t>
        </is>
      </c>
      <c>
        <is>
          <t>23.07.2023 23:52:34</t>
        </is>
      </c>
      <c>
        <v>2.426944444</v>
      </c>
      <c>
        <v>0</v>
      </c>
      <c>
        <v>242</v>
      </c>
      <c>
        <v>0</v>
      </c>
      <c>
        <v>4</v>
      </c>
      <c>
        <v>0</v>
      </c>
      <c>
        <v>11</v>
      </c>
      <c>
        <v>0</v>
      </c>
      <c>
        <v>0</v>
      </c>
      <c>
        <v>0</v>
      </c>
      <c>
        <v>54.19146470175552</v>
      </c>
      <c>
        <v>0</v>
      </c>
      <c>
        <v>1.3678363627439043</v>
      </c>
      <c>
        <v>0</v>
      </c>
      <c>
        <v>3.9220109056082677</v>
      </c>
      <c>
        <v>0</v>
      </c>
      <c>
        <v>0</v>
      </c>
      <c>
        <v>59.48131197010769</v>
      </c>
    </row>
    <row>
      <c>
        <v>2618540</v>
      </c>
      <c>
        <v>1</v>
      </c>
      <c>
        <is>
          <t>İZMİR</t>
        </is>
      </c>
      <c>
        <v>ALİAĞA</v>
      </c>
      <c>
        <is>
          <t>DM</t>
        </is>
      </c>
      <c>
        <v>ALİAĞA TR-43 DM 35-17-M00043_GÜZELHİSAR ÇIKIŞI M13_2122093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23.07.2023 06:10:07</t>
        </is>
      </c>
      <c>
        <is>
          <t>23.07.2023 06:25:25</t>
        </is>
      </c>
      <c>
        <v>0.255</v>
      </c>
      <c>
        <v>5</v>
      </c>
      <c>
        <v>733</v>
      </c>
      <c>
        <v>26</v>
      </c>
      <c>
        <v>12</v>
      </c>
      <c>
        <v>33</v>
      </c>
      <c>
        <v>51</v>
      </c>
      <c>
        <v>0</v>
      </c>
      <c>
        <v>0</v>
      </c>
      <c>
        <v>0.819922307973327</v>
      </c>
      <c>
        <v>30.072824830646088</v>
      </c>
      <c>
        <v>18.516195531584092</v>
      </c>
      <c>
        <v>2.8154366553352412</v>
      </c>
      <c>
        <v>85.79209308706562</v>
      </c>
      <c>
        <v>6.847366701108752</v>
      </c>
      <c>
        <v>0</v>
      </c>
      <c>
        <v>0</v>
      </c>
      <c>
        <v>144.8638391137131</v>
      </c>
    </row>
    <row>
      <c>
        <v>2619038</v>
      </c>
      <c>
        <v>1</v>
      </c>
      <c>
        <is>
          <t>İZMİR</t>
        </is>
      </c>
      <c>
        <v>BAYINDIR</v>
      </c>
      <c>
        <is>
          <t>KÖK</t>
        </is>
      </c>
      <c>
        <v>KARAHALİLLİ KÖK 35-20-L00087_SÖĞÜTÖREN DAĞLAR GRUBU L02_66504270</v>
      </c>
      <c>
        <v>Manevra</v>
      </c>
      <c>
        <v>Dağıtım-OG</v>
      </c>
      <c>
        <v>Uzun</v>
      </c>
      <c>
        <v>Şebeke işletmecisi</v>
      </c>
      <c>
        <v>Bildirimsiz</v>
      </c>
      <c>
        <is>
          <t>23.07.2023 15:26:49</t>
        </is>
      </c>
      <c>
        <is>
          <t>23.07.2023 15:46:54</t>
        </is>
      </c>
      <c>
        <v>0.334722222</v>
      </c>
      <c>
        <v>0</v>
      </c>
      <c>
        <v>487</v>
      </c>
      <c>
        <v>15</v>
      </c>
      <c>
        <v>121</v>
      </c>
      <c>
        <v>15</v>
      </c>
      <c>
        <v>114</v>
      </c>
      <c>
        <v>0</v>
      </c>
      <c>
        <v>0</v>
      </c>
      <c>
        <v>0</v>
      </c>
      <c>
        <v>24.78631050363341</v>
      </c>
      <c>
        <v>24.74074827532475</v>
      </c>
      <c>
        <v>32.994349046073644</v>
      </c>
      <c>
        <v>11.433714068854737</v>
      </c>
      <c>
        <v>25.285140268246582</v>
      </c>
      <c>
        <v>0</v>
      </c>
      <c>
        <v>0</v>
      </c>
      <c>
        <v>119.24026216213313</v>
      </c>
    </row>
    <row>
      <c>
        <v>2618706</v>
      </c>
      <c>
        <v>1</v>
      </c>
      <c>
        <is>
          <t>İZMİR</t>
        </is>
      </c>
      <c>
        <v>KEMALPAŞA</v>
      </c>
      <c>
        <is>
          <t>DM</t>
        </is>
      </c>
      <c>
        <v>ARMUTLU İM 35-27-A00001_BAĞYURDU L15_73034164</v>
      </c>
      <c>
        <v>Manevra</v>
      </c>
      <c>
        <v>Dağıtım-OG</v>
      </c>
      <c>
        <v>Uzun</v>
      </c>
      <c>
        <v>Şebeke işletmecisi</v>
      </c>
      <c>
        <v>Bildirimli</v>
      </c>
      <c>
        <is>
          <t>23.07.2023 10:03:56</t>
        </is>
      </c>
      <c>
        <is>
          <t>23.07.2023 10:42:46</t>
        </is>
      </c>
      <c>
        <v>0.647222222</v>
      </c>
      <c>
        <v>104</v>
      </c>
      <c>
        <v>6631</v>
      </c>
      <c>
        <v>103</v>
      </c>
      <c>
        <v>183</v>
      </c>
      <c>
        <v>36</v>
      </c>
      <c>
        <v>937</v>
      </c>
      <c>
        <v>7</v>
      </c>
      <c>
        <v>1</v>
      </c>
      <c>
        <v>31.053355320553667</v>
      </c>
      <c>
        <v>785.9215880593262</v>
      </c>
      <c>
        <v>124.86931533022585</v>
      </c>
      <c>
        <v>74.94131731224968</v>
      </c>
      <c>
        <v>28.74444022646527</v>
      </c>
      <c>
        <v>323.3788250387607</v>
      </c>
      <c>
        <v>222.29520457001763</v>
      </c>
      <c>
        <v>0</v>
      </c>
      <c>
        <v>1591.2040458575989</v>
      </c>
    </row>
    <row>
      <c>
        <v>2619204</v>
      </c>
      <c>
        <v>1</v>
      </c>
      <c>
        <is>
          <t>İZMİR</t>
        </is>
      </c>
      <c>
        <v>FOÇA</v>
      </c>
      <c>
        <is>
          <t>AG Fideri</t>
        </is>
      </c>
      <c>
        <v>BAĞARASI TR-1 35-23-M00170_C_65502563_65502563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23.07.2023 17:46:38</t>
        </is>
      </c>
      <c>
        <is>
          <t>23.07.2023 20:12:42</t>
        </is>
      </c>
      <c>
        <v>2.434444444</v>
      </c>
      <c>
        <v>0</v>
      </c>
      <c>
        <v>62</v>
      </c>
      <c>
        <v>0</v>
      </c>
      <c>
        <v>0</v>
      </c>
      <c>
        <v>0</v>
      </c>
      <c>
        <v>25</v>
      </c>
      <c>
        <v>0</v>
      </c>
      <c>
        <v>0</v>
      </c>
      <c>
        <v>0</v>
      </c>
      <c>
        <v>45.702617595707444</v>
      </c>
      <c>
        <v>0</v>
      </c>
      <c>
        <v>0</v>
      </c>
      <c>
        <v>0</v>
      </c>
      <c>
        <v>108.65642740089807</v>
      </c>
      <c>
        <v>0</v>
      </c>
      <c>
        <v>0</v>
      </c>
      <c>
        <v>154.35904499660552</v>
      </c>
    </row>
    <row>
      <c>
        <v>2618683</v>
      </c>
      <c>
        <v>1</v>
      </c>
      <c>
        <is>
          <t>İZMİR</t>
        </is>
      </c>
      <c>
        <v>KİRAZ</v>
      </c>
      <c>
        <is>
          <t>Kullanıcı Bağlantı Hattı</t>
        </is>
      </c>
      <c>
        <v>SARISU TR-2 35-31-L00080_956577832_956577832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23.07.2023 09:23:31</t>
        </is>
      </c>
      <c>
        <is>
          <t>23.07.2023 11:10:10</t>
        </is>
      </c>
      <c>
        <v>1.7775</v>
      </c>
      <c>
        <v>0</v>
      </c>
      <c>
        <v>0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0.00009271962141794445</v>
      </c>
      <c>
        <v>0</v>
      </c>
      <c>
        <v>0</v>
      </c>
      <c>
        <v>0.00009271962141794445</v>
      </c>
    </row>
    <row>
      <c>
        <v>2619230</v>
      </c>
      <c>
        <v>1</v>
      </c>
      <c>
        <is>
          <t>İZMİR</t>
        </is>
      </c>
      <c>
        <v>ÖDEMİŞ</v>
      </c>
      <c>
        <is>
          <t>Kullanıcı Bağlantı Hattı</t>
        </is>
      </c>
      <c>
        <v>TR-129 35-15-M00129_950359128_950359128</v>
      </c>
      <c>
        <v>AG Branşman Yeraltı Kablo Arızası</v>
      </c>
      <c>
        <v>Dağıtım-AG</v>
      </c>
      <c>
        <v>Uzun</v>
      </c>
      <c>
        <v>Şebeke işletmecisi</v>
      </c>
      <c>
        <v>Bildirimsiz</v>
      </c>
      <c>
        <is>
          <t>23.07.2023 18:05:11</t>
        </is>
      </c>
      <c>
        <is>
          <t>23.07.2023 23:50:06</t>
        </is>
      </c>
      <c>
        <v>5.748611111</v>
      </c>
      <c>
        <v>0</v>
      </c>
      <c>
        <v>9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10.756964426082673</v>
      </c>
      <c>
        <v>0</v>
      </c>
      <c>
        <v>0</v>
      </c>
      <c>
        <v>0</v>
      </c>
      <c>
        <v>0</v>
      </c>
      <c>
        <v>0</v>
      </c>
      <c>
        <v>0</v>
      </c>
      <c>
        <v>10.756964426082673</v>
      </c>
    </row>
    <row>
      <c>
        <v>2619081</v>
      </c>
      <c>
        <v>1</v>
      </c>
      <c>
        <is>
          <t>MANİSA</t>
        </is>
      </c>
      <c>
        <v>SALİHLİ</v>
      </c>
      <c>
        <is>
          <t>KÖK</t>
        </is>
      </c>
      <c>
        <v>CAFERBEY KÖK 45-78-L00231_CAFERBEY ÇALTILI L04_2105187</v>
      </c>
      <c>
        <v>OG Fider Açması</v>
      </c>
      <c>
        <v>Dağıtım-OG</v>
      </c>
      <c>
        <v>Kısa</v>
      </c>
      <c>
        <v>Şebeke işletmecisi</v>
      </c>
      <c>
        <v>Bildirimsiz</v>
      </c>
      <c>
        <is>
          <t>23.07.2023 16:02:02</t>
        </is>
      </c>
      <c>
        <is>
          <t>23.07.2023 16:02:42</t>
        </is>
      </c>
      <c>
        <v>0.011111111</v>
      </c>
      <c>
        <v>0</v>
      </c>
      <c>
        <v>298</v>
      </c>
      <c>
        <v>17</v>
      </c>
      <c>
        <v>33</v>
      </c>
      <c>
        <v>5</v>
      </c>
      <c>
        <v>23</v>
      </c>
      <c>
        <v>6</v>
      </c>
      <c>
        <v>0</v>
      </c>
      <c>
        <v>0</v>
      </c>
      <c>
        <v>0.7133715029181146</v>
      </c>
      <c>
        <v>1.0882093873696959</v>
      </c>
      <c>
        <v>0.5173602867731445</v>
      </c>
      <c>
        <v>0.31014987167909996</v>
      </c>
      <c>
        <v>0.6007293733885601</v>
      </c>
      <c>
        <v>3.2360769392241333</v>
      </c>
      <c>
        <v>0</v>
      </c>
      <c>
        <v>6.465897361352749</v>
      </c>
    </row>
    <row>
      <c>
        <v>2619579</v>
      </c>
      <c>
        <v>1</v>
      </c>
      <c>
        <is>
          <t>İZMİR</t>
        </is>
      </c>
      <c>
        <v>KONAK</v>
      </c>
      <c>
        <is>
          <t>Kullanıcı Bağlantı Hattı</t>
        </is>
      </c>
      <c>
        <v>M-2041 35-01-M02041_910570791_910570791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23.07.2023 21:56:34</t>
        </is>
      </c>
      <c>
        <is>
          <t>24.07.2023 01:13:29</t>
        </is>
      </c>
      <c>
        <v>3.281944444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0.8763818794066667</v>
      </c>
      <c>
        <v>0</v>
      </c>
      <c>
        <v>0</v>
      </c>
      <c>
        <v>0</v>
      </c>
      <c>
        <v>0</v>
      </c>
      <c>
        <v>0</v>
      </c>
      <c>
        <v>0</v>
      </c>
      <c>
        <v>0.8763818794066667</v>
      </c>
    </row>
    <row>
      <c>
        <v>2618938</v>
      </c>
      <c>
        <v>1</v>
      </c>
      <c>
        <is>
          <t>İZMİR</t>
        </is>
      </c>
      <c>
        <v>KARABURUN</v>
      </c>
      <c>
        <is>
          <t>OG Fideri</t>
        </is>
      </c>
      <c>
        <v>AZMAK TR-22 35-21-L00178_ H_76265096</v>
      </c>
      <c>
        <v>OG Yeraltı Kablo Arızası</v>
      </c>
      <c>
        <v>Dağıtım-OG</v>
      </c>
      <c>
        <v>Uzun</v>
      </c>
      <c>
        <v>Şebeke işletmecisi</v>
      </c>
      <c>
        <v>Bildirimsiz</v>
      </c>
      <c>
        <is>
          <t>23.07.2023 13:28:45</t>
        </is>
      </c>
      <c>
        <is>
          <t>23.07.2023 16:24:17</t>
        </is>
      </c>
      <c>
        <v>2.925555555</v>
      </c>
      <c>
        <v>0</v>
      </c>
      <c>
        <v>61</v>
      </c>
      <c>
        <v>0</v>
      </c>
      <c>
        <v>1</v>
      </c>
      <c>
        <v>0</v>
      </c>
      <c>
        <v>7</v>
      </c>
      <c>
        <v>0</v>
      </c>
      <c>
        <v>0</v>
      </c>
      <c>
        <v>0</v>
      </c>
      <c>
        <v>30.109050202441498</v>
      </c>
      <c>
        <v>0</v>
      </c>
      <c>
        <v>0</v>
      </c>
      <c>
        <v>0</v>
      </c>
      <c>
        <v>5.769170796638155</v>
      </c>
      <c>
        <v>0</v>
      </c>
      <c>
        <v>0</v>
      </c>
      <c>
        <v>35.87822099907965</v>
      </c>
    </row>
    <row>
      <c>
        <v>2618520</v>
      </c>
      <c>
        <v>1</v>
      </c>
      <c>
        <is>
          <t>İZMİR</t>
        </is>
      </c>
      <c>
        <v>BERGAMA</v>
      </c>
      <c>
        <is>
          <t>OG Fideri</t>
        </is>
      </c>
      <c>
        <v>TR-117 35-16-L00117_TR-118 L04_72036838</v>
      </c>
      <c>
        <v>Plansız Kesinti / Müdahale</v>
      </c>
      <c>
        <v>Dağıtım-OG</v>
      </c>
      <c>
        <v>Uzun</v>
      </c>
      <c>
        <v>Şebeke işletmecisi</v>
      </c>
      <c>
        <v>Bildirimsiz</v>
      </c>
      <c>
        <is>
          <t>23.07.2023 02:57:52</t>
        </is>
      </c>
      <c>
        <is>
          <t>23.07.2023 04:33:11</t>
        </is>
      </c>
      <c>
        <v>1.588611111</v>
      </c>
      <c>
        <v>0</v>
      </c>
      <c>
        <v>1722</v>
      </c>
      <c>
        <v>0</v>
      </c>
      <c>
        <v>0</v>
      </c>
      <c>
        <v>0</v>
      </c>
      <c>
        <v>94</v>
      </c>
      <c>
        <v>0</v>
      </c>
      <c>
        <v>0</v>
      </c>
      <c>
        <v>0</v>
      </c>
      <c>
        <v>459.6519591577246</v>
      </c>
      <c>
        <v>0</v>
      </c>
      <c>
        <v>0</v>
      </c>
      <c>
        <v>0</v>
      </c>
      <c>
        <v>93.67701729606853</v>
      </c>
      <c>
        <v>0</v>
      </c>
      <c>
        <v>0</v>
      </c>
      <c>
        <v>553.3289764537931</v>
      </c>
    </row>
    <row>
      <c>
        <v>2619459</v>
      </c>
      <c>
        <v>1</v>
      </c>
      <c>
        <is>
          <t>İZMİR</t>
        </is>
      </c>
      <c>
        <v>KINIK</v>
      </c>
      <c>
        <is>
          <t>AG Fideri</t>
        </is>
      </c>
      <c>
        <v>İBRAHİM KIZIL VE ARKADAŞLARI 35-24-M00027_A_91444494_91444494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23.07.2023 20:32:17</t>
        </is>
      </c>
      <c>
        <is>
          <t>23.07.2023 21:08:10</t>
        </is>
      </c>
      <c>
        <v>0.598055555</v>
      </c>
      <c>
        <v>0</v>
      </c>
      <c>
        <v>1</v>
      </c>
      <c>
        <v>0</v>
      </c>
      <c>
        <v>13</v>
      </c>
      <c>
        <v>0</v>
      </c>
      <c>
        <v>9</v>
      </c>
      <c>
        <v>0</v>
      </c>
      <c>
        <v>0</v>
      </c>
      <c>
        <v>0</v>
      </c>
      <c>
        <v>2.0521677307591752</v>
      </c>
      <c>
        <v>0</v>
      </c>
      <c>
        <v>34.106568893103905</v>
      </c>
      <c>
        <v>0</v>
      </c>
      <c>
        <v>16.963101574743963</v>
      </c>
      <c>
        <v>0</v>
      </c>
      <c>
        <v>0</v>
      </c>
      <c>
        <v>53.12183819860704</v>
      </c>
    </row>
    <row>
      <c>
        <v>2619224</v>
      </c>
      <c>
        <v>1</v>
      </c>
      <c>
        <is>
          <t>İZMİR</t>
        </is>
      </c>
      <c>
        <v>TORBALI</v>
      </c>
      <c>
        <is>
          <t>AG Fideri</t>
        </is>
      </c>
      <c>
        <v>TR-63/1 35-26-M00119__56359099_56359099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23.07.2023 18:00:01</t>
        </is>
      </c>
      <c>
        <is>
          <t>23.07.2023 18:48:50</t>
        </is>
      </c>
      <c>
        <v>0.813611111</v>
      </c>
      <c>
        <v>0</v>
      </c>
      <c>
        <v>159</v>
      </c>
      <c>
        <v>0</v>
      </c>
      <c>
        <v>4</v>
      </c>
      <c>
        <v>0</v>
      </c>
      <c>
        <v>9</v>
      </c>
      <c>
        <v>0</v>
      </c>
      <c>
        <v>0</v>
      </c>
      <c>
        <v>0</v>
      </c>
      <c>
        <v>32.75751280870522</v>
      </c>
      <c>
        <v>0</v>
      </c>
      <c>
        <v>11.877381304547852</v>
      </c>
      <c>
        <v>0</v>
      </c>
      <c>
        <v>9.280871444303163</v>
      </c>
      <c>
        <v>0</v>
      </c>
      <c>
        <v>0</v>
      </c>
      <c>
        <v>53.91576555755624</v>
      </c>
    </row>
    <row>
      <c>
        <v>2618875</v>
      </c>
      <c>
        <v>1</v>
      </c>
      <c>
        <is>
          <t>MANİSA</t>
        </is>
      </c>
      <c>
        <v>KULA</v>
      </c>
      <c>
        <is>
          <t>OG Fideri</t>
        </is>
      </c>
      <c>
        <v>TR-52 45-77-L00052_YURTBAŞI L02_72209785</v>
      </c>
      <c>
        <v>Şebeke Bakım Çalışması</v>
      </c>
      <c>
        <v>Dağıtım-OG</v>
      </c>
      <c>
        <v>Uzun</v>
      </c>
      <c>
        <v>Şebeke işletmecisi</v>
      </c>
      <c>
        <v>Bildirimli</v>
      </c>
      <c>
        <is>
          <t>23.07.2023 13:02:13</t>
        </is>
      </c>
      <c>
        <is>
          <t>23.07.2023 14:53:03</t>
        </is>
      </c>
      <c>
        <v>1.847222222</v>
      </c>
      <c>
        <v>10</v>
      </c>
      <c>
        <v>1017</v>
      </c>
      <c>
        <v>104</v>
      </c>
      <c>
        <v>244</v>
      </c>
      <c>
        <v>17</v>
      </c>
      <c>
        <v>108</v>
      </c>
      <c>
        <v>3</v>
      </c>
      <c>
        <v>0</v>
      </c>
      <c>
        <v>9.698472663779661</v>
      </c>
      <c>
        <v>334.8387164126855</v>
      </c>
      <c>
        <v>1190.4127528888607</v>
      </c>
      <c>
        <v>1157.393681242676</v>
      </c>
      <c>
        <v>216.24236393605435</v>
      </c>
      <c>
        <v>238.0411929422716</v>
      </c>
      <c>
        <v>84.61626045399159</v>
      </c>
      <c>
        <v>0</v>
      </c>
      <c>
        <v>3231.24344054032</v>
      </c>
    </row>
    <row>
      <c>
        <v>2618526</v>
      </c>
      <c>
        <v>1</v>
      </c>
      <c>
        <is>
          <t>İZMİR</t>
        </is>
      </c>
      <c>
        <v>KİRAZ</v>
      </c>
      <c>
        <is>
          <t>Dağıtım Transformatörü</t>
        </is>
      </c>
      <c>
        <v>UMURCALI TR-7(YATIRIM REZERVE) 35-31-L00528_35-31-L00528_76511379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23.07.2023 04:10:32</t>
        </is>
      </c>
      <c>
        <is>
          <t>23.07.2023 05:25:02</t>
        </is>
      </c>
      <c>
        <v>1.241666666</v>
      </c>
      <c>
        <v>0</v>
      </c>
      <c>
        <v>3</v>
      </c>
      <c>
        <v>0</v>
      </c>
      <c>
        <v>14</v>
      </c>
      <c>
        <v>0</v>
      </c>
      <c>
        <v>1</v>
      </c>
      <c>
        <v>0</v>
      </c>
      <c>
        <v>0</v>
      </c>
      <c>
        <v>0</v>
      </c>
      <c>
        <v>0.5384237447311878</v>
      </c>
      <c>
        <v>0</v>
      </c>
      <c>
        <v>44.593410828322256</v>
      </c>
      <c>
        <v>0</v>
      </c>
      <c>
        <v>0</v>
      </c>
      <c>
        <v>0</v>
      </c>
      <c>
        <v>0</v>
      </c>
      <c>
        <v>45.131834573053446</v>
      </c>
    </row>
    <row>
      <c>
        <v>2618695</v>
      </c>
      <c>
        <v>1</v>
      </c>
      <c>
        <is>
          <t>İZMİR</t>
        </is>
      </c>
      <c>
        <v>KİRAZ</v>
      </c>
      <c>
        <is>
          <t>KÖK</t>
        </is>
      </c>
      <c>
        <v>VELİLER KÖK 35-31-L00116_KARABAĞ TR-1 L05_2337021</v>
      </c>
      <c>
        <v>Şebeke Bakım Çalışması</v>
      </c>
      <c>
        <v>Dağıtım-OG</v>
      </c>
      <c>
        <v>Uzun</v>
      </c>
      <c>
        <v>Şebeke işletmecisi</v>
      </c>
      <c>
        <v>Bildirimli</v>
      </c>
      <c>
        <is>
          <t>23.07.2023 09:55:37</t>
        </is>
      </c>
      <c>
        <is>
          <t>23.07.2023 15:18:27</t>
        </is>
      </c>
      <c>
        <v>5.380555555</v>
      </c>
      <c>
        <v>0</v>
      </c>
      <c>
        <v>269</v>
      </c>
      <c>
        <v>0</v>
      </c>
      <c>
        <v>81</v>
      </c>
      <c>
        <v>2</v>
      </c>
      <c>
        <v>43</v>
      </c>
      <c>
        <v>0</v>
      </c>
      <c>
        <v>0</v>
      </c>
      <c>
        <v>0</v>
      </c>
      <c>
        <v>230.1730134792419</v>
      </c>
      <c>
        <v>0</v>
      </c>
      <c>
        <v>373.62989077269515</v>
      </c>
      <c>
        <v>68.03007259867233</v>
      </c>
      <c>
        <v>192.1375446914747</v>
      </c>
      <c>
        <v>0</v>
      </c>
      <c>
        <v>0</v>
      </c>
      <c>
        <v>863.9705215420839</v>
      </c>
    </row>
    <row>
      <c>
        <v>2618858</v>
      </c>
      <c>
        <v>1</v>
      </c>
      <c>
        <is>
          <t>MANİSA</t>
        </is>
      </c>
      <c>
        <v>AKHİSAR</v>
      </c>
      <c>
        <is>
          <t>DM</t>
        </is>
      </c>
      <c>
        <v>KAPAKLI İM 45-72-A00003_ESKİ MECİDİYE L04_2107704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23.07.2023 12:47:08</t>
        </is>
      </c>
      <c>
        <is>
          <t>23.07.2023 12:54:23</t>
        </is>
      </c>
      <c>
        <v>0.120833333</v>
      </c>
      <c>
        <v>2</v>
      </c>
      <c>
        <v>0</v>
      </c>
      <c>
        <v>93</v>
      </c>
      <c>
        <v>23</v>
      </c>
      <c>
        <v>4</v>
      </c>
      <c>
        <v>0</v>
      </c>
      <c>
        <v>1</v>
      </c>
      <c>
        <v>0</v>
      </c>
      <c>
        <v>0.05218925225316001</v>
      </c>
      <c>
        <v>0</v>
      </c>
      <c>
        <v>49.717293079248186</v>
      </c>
      <c>
        <v>6.640143224993034</v>
      </c>
      <c>
        <v>1.2384803290593254</v>
      </c>
      <c>
        <v>0</v>
      </c>
      <c>
        <v>0.04339778507582042</v>
      </c>
      <c>
        <v>0</v>
      </c>
      <c>
        <v>57.69150367062952</v>
      </c>
    </row>
    <row>
      <c>
        <v>2619004</v>
      </c>
      <c>
        <v>1</v>
      </c>
      <c>
        <is>
          <t>İZMİR</t>
        </is>
      </c>
      <c>
        <v>MENEMEN</v>
      </c>
      <c>
        <is>
          <t>AG Fideri</t>
        </is>
      </c>
      <c>
        <v>ÇAVUŞKÖY TR-2 35-28-M00347_A_65498671_65498671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23.07.2023 14:56:10</t>
        </is>
      </c>
      <c>
        <is>
          <t>23.07.2023 15:28:47</t>
        </is>
      </c>
      <c>
        <v>0.543611111</v>
      </c>
      <c>
        <v>0</v>
      </c>
      <c>
        <v>22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2.595393081700563</v>
      </c>
      <c>
        <v>0</v>
      </c>
      <c>
        <v>0</v>
      </c>
      <c>
        <v>0</v>
      </c>
      <c>
        <v>1.0959583966005437</v>
      </c>
      <c>
        <v>0</v>
      </c>
      <c>
        <v>0</v>
      </c>
      <c>
        <v>3.6913514783011063</v>
      </c>
    </row>
    <row>
      <c>
        <v>2618881</v>
      </c>
      <c>
        <v>1</v>
      </c>
      <c>
        <is>
          <t>İZMİR</t>
        </is>
      </c>
      <c>
        <v>ÇEŞME</v>
      </c>
      <c>
        <is>
          <t>Saha Dağıtım Kutusu (SDK)</t>
        </is>
      </c>
      <c>
        <v>L-239 BAYKAL 35-18-L00239_C c1b_5953782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23.07.2023 13:09:42</t>
        </is>
      </c>
      <c>
        <is>
          <t>23.07.2023 18:09:09</t>
        </is>
      </c>
      <c>
        <v>4.990833333</v>
      </c>
      <c>
        <v>0</v>
      </c>
      <c>
        <v>85</v>
      </c>
      <c>
        <v>0</v>
      </c>
      <c>
        <v>0</v>
      </c>
      <c>
        <v>0</v>
      </c>
      <c>
        <v>73</v>
      </c>
      <c>
        <v>0</v>
      </c>
      <c>
        <v>0</v>
      </c>
      <c>
        <v>0</v>
      </c>
      <c>
        <v>184.3561091800631</v>
      </c>
      <c>
        <v>0</v>
      </c>
      <c>
        <v>0</v>
      </c>
      <c>
        <v>0</v>
      </c>
      <c>
        <v>681.8629042097642</v>
      </c>
      <c>
        <v>0</v>
      </c>
      <c>
        <v>0</v>
      </c>
      <c>
        <v>866.2190133898273</v>
      </c>
    </row>
    <row>
      <c>
        <v>2619236</v>
      </c>
      <c>
        <v>1</v>
      </c>
      <c>
        <is>
          <t>MANİSA</t>
        </is>
      </c>
      <c>
        <v>SARUHANLI</v>
      </c>
      <c>
        <is>
          <t>Dağıtım Transformatörü</t>
        </is>
      </c>
      <c>
        <v>SARUHANLI TR-16 45-80-M00016_45-80-M00016_2355925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23.07.2023 18:09:19</t>
        </is>
      </c>
      <c>
        <is>
          <t>23.07.2023 18:57:55</t>
        </is>
      </c>
      <c>
        <v>0.81</v>
      </c>
      <c>
        <v>0</v>
      </c>
      <c>
        <v>409</v>
      </c>
      <c>
        <v>0</v>
      </c>
      <c>
        <v>2</v>
      </c>
      <c>
        <v>0</v>
      </c>
      <c>
        <v>17</v>
      </c>
      <c>
        <v>0</v>
      </c>
      <c>
        <v>0</v>
      </c>
      <c>
        <v>0</v>
      </c>
      <c>
        <v>114.27916001752558</v>
      </c>
      <c>
        <v>0</v>
      </c>
      <c>
        <v>13.833587045364537</v>
      </c>
      <c>
        <v>0</v>
      </c>
      <c>
        <v>9.038230351311169</v>
      </c>
      <c>
        <v>0</v>
      </c>
      <c>
        <v>0</v>
      </c>
      <c>
        <v>137.1509774142013</v>
      </c>
    </row>
    <row>
      <c>
        <v>2618572</v>
      </c>
      <c>
        <v>1</v>
      </c>
      <c>
        <is>
          <t>İZMİR</t>
        </is>
      </c>
      <c>
        <v>BERGAMA</v>
      </c>
      <c>
        <is>
          <t>OG Fideri</t>
        </is>
      </c>
      <c>
        <v>AŞAĞIKIRIKLAR DM 35-16-M00448_HatBaşıAyırıcı_53140561 M05_53140561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23.07.2023 07:42:07</t>
        </is>
      </c>
      <c>
        <is>
          <t>23.07.2023 13:18:38</t>
        </is>
      </c>
      <c>
        <v>5.608611111</v>
      </c>
      <c>
        <v>0</v>
      </c>
      <c>
        <v>1</v>
      </c>
      <c>
        <v>9</v>
      </c>
      <c>
        <v>99</v>
      </c>
      <c>
        <v>1</v>
      </c>
      <c>
        <v>12</v>
      </c>
      <c>
        <v>1</v>
      </c>
      <c>
        <v>0</v>
      </c>
      <c>
        <v>0</v>
      </c>
      <c>
        <v>1.6493971216254721</v>
      </c>
      <c>
        <v>288.21340711866054</v>
      </c>
      <c>
        <v>2625.05408163875</v>
      </c>
      <c>
        <v>90.56730094801887</v>
      </c>
      <c>
        <v>327.7636362759702</v>
      </c>
      <c>
        <v>264.71837912040667</v>
      </c>
      <c>
        <v>0</v>
      </c>
      <c>
        <v>3597.966202223432</v>
      </c>
    </row>
    <row>
      <c>
        <v>2619259</v>
      </c>
      <c>
        <v>1</v>
      </c>
      <c>
        <is>
          <t>İZMİR</t>
        </is>
      </c>
      <c>
        <v>KARABAĞLAR</v>
      </c>
      <c>
        <is>
          <t>AG Fideri</t>
        </is>
      </c>
      <c>
        <v>K-718 35-01-K00718_E_56374008_56374008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23.07.2023 18:26:23</t>
        </is>
      </c>
      <c>
        <is>
          <t>23.07.2023 20:00:05</t>
        </is>
      </c>
      <c>
        <v>1.561666666</v>
      </c>
      <c>
        <v>0</v>
      </c>
      <c>
        <v>377</v>
      </c>
      <c>
        <v>0</v>
      </c>
      <c>
        <v>0</v>
      </c>
      <c>
        <v>0</v>
      </c>
      <c>
        <v>33</v>
      </c>
      <c>
        <v>0</v>
      </c>
      <c>
        <v>0</v>
      </c>
      <c>
        <v>0</v>
      </c>
      <c>
        <v>137.1010274097339</v>
      </c>
      <c>
        <v>0</v>
      </c>
      <c>
        <v>0</v>
      </c>
      <c>
        <v>0</v>
      </c>
      <c>
        <v>30.110590280709403</v>
      </c>
      <c>
        <v>0</v>
      </c>
      <c>
        <v>0</v>
      </c>
      <c>
        <v>167.2116176904433</v>
      </c>
    </row>
    <row>
      <c>
        <v>2618864</v>
      </c>
      <c>
        <v>1</v>
      </c>
      <c>
        <is>
          <t>İZMİR</t>
        </is>
      </c>
      <c>
        <v>KEMALPAŞA</v>
      </c>
      <c>
        <is>
          <t>AG Fideri</t>
        </is>
      </c>
      <c>
        <v>YİĞİTLER TR-3 35-27-L00227_B_56362805_56362805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23.07.2023 12:46:27</t>
        </is>
      </c>
      <c>
        <is>
          <t>23.07.2023 14:43:42</t>
        </is>
      </c>
      <c>
        <v>1.954166666</v>
      </c>
      <c>
        <v>0</v>
      </c>
      <c>
        <v>69</v>
      </c>
      <c>
        <v>0</v>
      </c>
      <c>
        <v>6</v>
      </c>
      <c>
        <v>0</v>
      </c>
      <c>
        <v>11</v>
      </c>
      <c>
        <v>0</v>
      </c>
      <c>
        <v>0</v>
      </c>
      <c>
        <v>0</v>
      </c>
      <c>
        <v>25.258108777255938</v>
      </c>
      <c>
        <v>0</v>
      </c>
      <c>
        <v>2.2161601725685776</v>
      </c>
      <c>
        <v>0</v>
      </c>
      <c>
        <v>3.153389699989178</v>
      </c>
      <c>
        <v>0</v>
      </c>
      <c>
        <v>0</v>
      </c>
      <c>
        <v>30.627658649813693</v>
      </c>
    </row>
    <row>
      <c>
        <v>2619482</v>
      </c>
      <c>
        <v>1</v>
      </c>
      <c>
        <is>
          <t>MANİSA</t>
        </is>
      </c>
      <c>
        <v>YUNUSEMRE</v>
      </c>
      <c>
        <is>
          <t>AG Fideri</t>
        </is>
      </c>
      <c>
        <v>MURADİYE DM-4 45-71-M00190_B_56389334_56389334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23.07.2023 20:51:00</t>
        </is>
      </c>
      <c>
        <is>
          <t>24.07.2023 02:10:04</t>
        </is>
      </c>
      <c>
        <v>5.317777777</v>
      </c>
      <c>
        <v>0</v>
      </c>
      <c>
        <v>241</v>
      </c>
      <c>
        <v>0</v>
      </c>
      <c>
        <v>0</v>
      </c>
      <c>
        <v>0</v>
      </c>
      <c>
        <v>20</v>
      </c>
      <c>
        <v>0</v>
      </c>
      <c>
        <v>1</v>
      </c>
      <c>
        <v>0</v>
      </c>
      <c>
        <v>253.64518890155048</v>
      </c>
      <c>
        <v>0</v>
      </c>
      <c>
        <v>0</v>
      </c>
      <c>
        <v>0</v>
      </c>
      <c>
        <v>77.32019061981755</v>
      </c>
      <c>
        <v>0</v>
      </c>
      <c>
        <v>4.655866365073001</v>
      </c>
      <c>
        <v>335.62124588644105</v>
      </c>
    </row>
    <row>
      <c>
        <v>2619399</v>
      </c>
      <c>
        <v>1</v>
      </c>
      <c>
        <is>
          <t>İZMİR</t>
        </is>
      </c>
      <c>
        <v>ÇEŞME</v>
      </c>
      <c>
        <is>
          <t>Saha Dağıtım Kutusu (SDK)</t>
        </is>
      </c>
      <c>
        <v>L-426 ESKİ GARAJ 35-18-L00426_G g1_5957892</v>
      </c>
      <c>
        <v>AG Yeraltı Kablo Arızası</v>
      </c>
      <c>
        <v>Dağıtım-AG</v>
      </c>
      <c>
        <v>Uzun</v>
      </c>
      <c>
        <v>Şebeke işletmecisi</v>
      </c>
      <c>
        <v>Bildirimsiz</v>
      </c>
      <c>
        <is>
          <t>23.07.2023 20:00:23</t>
        </is>
      </c>
      <c>
        <is>
          <t>24.07.2023 05:55:02</t>
        </is>
      </c>
      <c>
        <v>9.910833333</v>
      </c>
      <c>
        <v>0</v>
      </c>
      <c>
        <v>53</v>
      </c>
      <c>
        <v>0</v>
      </c>
      <c>
        <v>0</v>
      </c>
      <c>
        <v>0</v>
      </c>
      <c>
        <v>26</v>
      </c>
      <c>
        <v>0</v>
      </c>
      <c>
        <v>0</v>
      </c>
      <c>
        <v>0</v>
      </c>
      <c>
        <v>448.59707479250653</v>
      </c>
      <c>
        <v>0</v>
      </c>
      <c>
        <v>0</v>
      </c>
      <c>
        <v>0</v>
      </c>
      <c>
        <v>1098.0037991002046</v>
      </c>
      <c>
        <v>0</v>
      </c>
      <c>
        <v>0</v>
      </c>
      <c>
        <v>1546.6008738927112</v>
      </c>
    </row>
    <row>
      <c>
        <v>2618712</v>
      </c>
      <c>
        <v>1</v>
      </c>
      <c>
        <is>
          <t>MANİSA</t>
        </is>
      </c>
      <c>
        <v>TURGUTLU</v>
      </c>
      <c>
        <is>
          <t>DM</t>
        </is>
      </c>
      <c>
        <v>TR-1/11 45-83-M00011_MATLI YEM M04_83843136</v>
      </c>
      <c>
        <v>Şebeke Yenileme ve Kapasite Artışı Çalışması</v>
      </c>
      <c>
        <v>Dağıtım-OG</v>
      </c>
      <c>
        <v>Uzun</v>
      </c>
      <c>
        <v>Şebeke işletmecisi</v>
      </c>
      <c>
        <v>Bildirimli</v>
      </c>
      <c>
        <is>
          <t>23.07.2023 10:07:18</t>
        </is>
      </c>
      <c>
        <is>
          <t>23.07.2023 13:57:26</t>
        </is>
      </c>
      <c>
        <v>3.835555555</v>
      </c>
      <c>
        <v>0</v>
      </c>
      <c>
        <v>2</v>
      </c>
      <c>
        <v>0</v>
      </c>
      <c>
        <v>12</v>
      </c>
      <c>
        <v>2</v>
      </c>
      <c>
        <v>19</v>
      </c>
      <c>
        <v>7</v>
      </c>
      <c>
        <v>0</v>
      </c>
      <c>
        <v>0</v>
      </c>
      <c>
        <v>4.386778747198017</v>
      </c>
      <c>
        <v>0</v>
      </c>
      <c>
        <v>56.43747777602247</v>
      </c>
      <c>
        <v>5.958167546475556</v>
      </c>
      <c>
        <v>152.0814413656567</v>
      </c>
      <c>
        <v>2884.171803465515</v>
      </c>
      <c>
        <v>0</v>
      </c>
      <c>
        <v>3103.0356689008677</v>
      </c>
    </row>
    <row>
      <c>
        <v>2618758</v>
      </c>
      <c>
        <v>1</v>
      </c>
      <c>
        <is>
          <t>İZMİR</t>
        </is>
      </c>
      <c>
        <v>KARABAĞLAR</v>
      </c>
      <c>
        <is>
          <t>AG Fideri</t>
        </is>
      </c>
      <c>
        <v>K-1560 35-01-K01560_D_56366652_56366652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23.07.2023 10:57:28</t>
        </is>
      </c>
      <c>
        <is>
          <t>23.07.2023 12:22:46</t>
        </is>
      </c>
      <c>
        <v>1.421666666</v>
      </c>
      <c>
        <v>0</v>
      </c>
      <c>
        <v>309</v>
      </c>
      <c>
        <v>0</v>
      </c>
      <c>
        <v>0</v>
      </c>
      <c>
        <v>0</v>
      </c>
      <c>
        <v>19</v>
      </c>
      <c>
        <v>0</v>
      </c>
      <c>
        <v>0</v>
      </c>
      <c>
        <v>0</v>
      </c>
      <c>
        <v>89.19473810348961</v>
      </c>
      <c>
        <v>0</v>
      </c>
      <c>
        <v>0</v>
      </c>
      <c>
        <v>0</v>
      </c>
      <c>
        <v>18.30144642851702</v>
      </c>
      <c>
        <v>0</v>
      </c>
      <c>
        <v>0</v>
      </c>
      <c>
        <v>107.49618453200664</v>
      </c>
    </row>
    <row>
      <c>
        <v>2618649</v>
      </c>
      <c>
        <v>1</v>
      </c>
      <c>
        <is>
          <t>MANİSA</t>
        </is>
      </c>
      <c>
        <v>AKHİSAR</v>
      </c>
      <c>
        <is>
          <t>KÖK</t>
        </is>
      </c>
      <c>
        <v>ERDELLİ TR-2 KÖK 45-72-L00476_ARABACI BOZKÖY ÇIKIŞ L04_66551743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23.07.2023 09:19:49</t>
        </is>
      </c>
      <c>
        <is>
          <t>23.07.2023 10:48:16</t>
        </is>
      </c>
      <c>
        <v>1.474166666</v>
      </c>
      <c>
        <v>4</v>
      </c>
      <c>
        <v>1649</v>
      </c>
      <c>
        <v>217</v>
      </c>
      <c>
        <v>86</v>
      </c>
      <c>
        <v>21</v>
      </c>
      <c>
        <v>165</v>
      </c>
      <c>
        <v>2</v>
      </c>
      <c>
        <v>1</v>
      </c>
      <c>
        <v>1.3918023198577774</v>
      </c>
      <c>
        <v>305.5581457438577</v>
      </c>
      <c>
        <v>397.50216235464256</v>
      </c>
      <c>
        <v>146.8999874258125</v>
      </c>
      <c>
        <v>82.46934118288337</v>
      </c>
      <c>
        <v>73.17967504624063</v>
      </c>
      <c>
        <v>29.643218969739326</v>
      </c>
      <c>
        <v>0.47226775690786826</v>
      </c>
      <c>
        <v>1037.1166007999418</v>
      </c>
    </row>
    <row>
      <c>
        <v>2619296</v>
      </c>
      <c>
        <v>1</v>
      </c>
      <c>
        <is>
          <t>İZMİR</t>
        </is>
      </c>
      <c>
        <v>MENEMEN</v>
      </c>
      <c>
        <is>
          <t>AG Fideri</t>
        </is>
      </c>
      <c>
        <v>ULUKENT DM-3/18 35-28-M00058_B_56364406_56364406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23.07.2023 18:50:32</t>
        </is>
      </c>
      <c>
        <is>
          <t>23.07.2023 19:28:21</t>
        </is>
      </c>
      <c>
        <v>0.630277777</v>
      </c>
      <c>
        <v>0</v>
      </c>
      <c>
        <v>142</v>
      </c>
      <c>
        <v>0</v>
      </c>
      <c>
        <v>0</v>
      </c>
      <c>
        <v>0</v>
      </c>
      <c>
        <v>11</v>
      </c>
      <c>
        <v>0</v>
      </c>
      <c>
        <v>0</v>
      </c>
      <c>
        <v>0</v>
      </c>
      <c>
        <v>24.248164678849204</v>
      </c>
      <c>
        <v>0</v>
      </c>
      <c>
        <v>0</v>
      </c>
      <c>
        <v>0</v>
      </c>
      <c>
        <v>3.7528287222080325</v>
      </c>
      <c>
        <v>0</v>
      </c>
      <c>
        <v>0</v>
      </c>
      <c>
        <v>28.000993401057237</v>
      </c>
    </row>
    <row>
      <c>
        <v>2619342</v>
      </c>
      <c>
        <v>1</v>
      </c>
      <c>
        <is>
          <t>İZMİR</t>
        </is>
      </c>
      <c>
        <v>GAZİEMİR</v>
      </c>
      <c>
        <is>
          <t>Dağıtım Transformatörü</t>
        </is>
      </c>
      <c>
        <v>K-3021 35-08-K03021_35-08-K03021_42553548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23.07.2023 19:25:04</t>
        </is>
      </c>
      <c>
        <is>
          <t>23.07.2023 20:53:28</t>
        </is>
      </c>
      <c>
        <v>1.473333333</v>
      </c>
      <c>
        <v>0</v>
      </c>
      <c>
        <v>364</v>
      </c>
      <c>
        <v>0</v>
      </c>
      <c>
        <v>0</v>
      </c>
      <c>
        <v>0</v>
      </c>
      <c>
        <v>19</v>
      </c>
      <c>
        <v>0</v>
      </c>
      <c>
        <v>0</v>
      </c>
      <c>
        <v>0</v>
      </c>
      <c>
        <v>170.1602101109412</v>
      </c>
      <c>
        <v>0</v>
      </c>
      <c>
        <v>0</v>
      </c>
      <c>
        <v>0</v>
      </c>
      <c>
        <v>80.96058401530067</v>
      </c>
      <c>
        <v>0</v>
      </c>
      <c>
        <v>0</v>
      </c>
      <c>
        <v>251.12079412624186</v>
      </c>
    </row>
    <row>
      <c>
        <v>2619488</v>
      </c>
      <c>
        <v>1</v>
      </c>
      <c>
        <is>
          <t>MANİSA</t>
        </is>
      </c>
      <c>
        <v>TURGUTLU</v>
      </c>
      <c>
        <is>
          <t>Dağıtım Transformatörü</t>
        </is>
      </c>
      <c>
        <v>OSMANCIK TR-1 45-83-L00243_45-83-L00243_2359482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23.07.2023 20:51:59</t>
        </is>
      </c>
      <c>
        <is>
          <t>23.07.2023 23:47:18</t>
        </is>
      </c>
      <c>
        <v>2.921944444</v>
      </c>
      <c>
        <v>0</v>
      </c>
      <c>
        <v>150</v>
      </c>
      <c>
        <v>0</v>
      </c>
      <c>
        <v>6</v>
      </c>
      <c>
        <v>0</v>
      </c>
      <c>
        <v>17</v>
      </c>
      <c>
        <v>0</v>
      </c>
      <c>
        <v>0</v>
      </c>
      <c>
        <v>0</v>
      </c>
      <c>
        <v>71.51229253553855</v>
      </c>
      <c>
        <v>0</v>
      </c>
      <c>
        <v>14.978498658628583</v>
      </c>
      <c>
        <v>0</v>
      </c>
      <c>
        <v>7.171594929956574</v>
      </c>
      <c>
        <v>0</v>
      </c>
      <c>
        <v>0</v>
      </c>
      <c>
        <v>93.6623861241237</v>
      </c>
    </row>
    <row>
      <c>
        <v>2618941</v>
      </c>
      <c>
        <v>1</v>
      </c>
      <c>
        <is>
          <t>İZMİR</t>
        </is>
      </c>
      <c>
        <v>KARŞIYAKA</v>
      </c>
      <c>
        <is>
          <t>OG Fideri</t>
        </is>
      </c>
      <c>
        <v>K-2593 35-04-K02593_K-3661 K03_65776820</v>
      </c>
      <c>
        <v>Plansız Kesinti / Müdahale</v>
      </c>
      <c>
        <v>Dağıtım-OG</v>
      </c>
      <c>
        <v>Uzun</v>
      </c>
      <c>
        <v>Şebeke işletmecisi</v>
      </c>
      <c>
        <v>Bildirimsiz</v>
      </c>
      <c>
        <is>
          <t>23.07.2023 14:07:24</t>
        </is>
      </c>
      <c>
        <is>
          <t>23.07.2023 14:35:02</t>
        </is>
      </c>
      <c>
        <v>0.460555555</v>
      </c>
      <c>
        <v>0</v>
      </c>
      <c>
        <v>1125</v>
      </c>
      <c>
        <v>0</v>
      </c>
      <c>
        <v>0</v>
      </c>
      <c>
        <v>1</v>
      </c>
      <c>
        <v>19</v>
      </c>
      <c>
        <v>0</v>
      </c>
      <c>
        <v>0</v>
      </c>
      <c>
        <v>0</v>
      </c>
      <c>
        <v>182.11451797605125</v>
      </c>
      <c>
        <v>0</v>
      </c>
      <c>
        <v>0</v>
      </c>
      <c>
        <v>17.743882118505407</v>
      </c>
      <c>
        <v>24.574340328922773</v>
      </c>
      <c>
        <v>0</v>
      </c>
      <c>
        <v>0</v>
      </c>
      <c>
        <v>224.43274042347943</v>
      </c>
    </row>
    <row>
      <c>
        <v>2619631</v>
      </c>
      <c>
        <v>1</v>
      </c>
      <c>
        <is>
          <t>İZMİR</t>
        </is>
      </c>
      <c>
        <v>ÇEŞME</v>
      </c>
      <c>
        <is>
          <t>AG Fideri</t>
        </is>
      </c>
      <c>
        <v>L-280 35-18-L00280_A_91269423_91269423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23.07.2023 22:52:50</t>
        </is>
      </c>
      <c>
        <is>
          <t>24.07.2023 00:03:45</t>
        </is>
      </c>
      <c>
        <v>1.181944444</v>
      </c>
      <c>
        <v>0</v>
      </c>
      <c>
        <v>117</v>
      </c>
      <c>
        <v>0</v>
      </c>
      <c>
        <v>0</v>
      </c>
      <c>
        <v>0</v>
      </c>
      <c>
        <v>9</v>
      </c>
      <c>
        <v>0</v>
      </c>
      <c>
        <v>0</v>
      </c>
      <c>
        <v>0</v>
      </c>
      <c>
        <v>49.04549164320935</v>
      </c>
      <c>
        <v>0</v>
      </c>
      <c>
        <v>0</v>
      </c>
      <c>
        <v>0</v>
      </c>
      <c>
        <v>4.064914940951497</v>
      </c>
      <c>
        <v>0</v>
      </c>
      <c>
        <v>0</v>
      </c>
      <c>
        <v>53.11040658416085</v>
      </c>
    </row>
    <row>
      <c>
        <v>2619299</v>
      </c>
      <c>
        <v>1</v>
      </c>
      <c>
        <is>
          <t>MANİSA</t>
        </is>
      </c>
      <c>
        <v>SALİHLİ</v>
      </c>
      <c>
        <is>
          <t>OG Fideri</t>
        </is>
      </c>
      <c>
        <v>TAYTAN TR-1 KÖK 45-78-M00305_TAYTAN MERKEZ ÇIKIŞ M01_65651002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23.07.2023 18:56:39</t>
        </is>
      </c>
      <c>
        <is>
          <t>23.07.2023 19:39:33</t>
        </is>
      </c>
      <c>
        <v>0.715</v>
      </c>
      <c>
        <v>2</v>
      </c>
      <c>
        <v>463</v>
      </c>
      <c>
        <v>4</v>
      </c>
      <c>
        <v>17</v>
      </c>
      <c>
        <v>1</v>
      </c>
      <c>
        <v>56</v>
      </c>
      <c>
        <v>0</v>
      </c>
      <c>
        <v>0</v>
      </c>
      <c>
        <v>0.20777465765166667</v>
      </c>
      <c>
        <v>69.72985405344875</v>
      </c>
      <c>
        <v>16.395437374878565</v>
      </c>
      <c>
        <v>33.87824340105871</v>
      </c>
      <c>
        <v>1.0773295385416668</v>
      </c>
      <c>
        <v>34.696490851383416</v>
      </c>
      <c>
        <v>0</v>
      </c>
      <c>
        <v>0</v>
      </c>
      <c>
        <v>155.9851298769628</v>
      </c>
    </row>
    <row>
      <c>
        <v>2618566</v>
      </c>
      <c>
        <v>1</v>
      </c>
      <c>
        <is>
          <t>İZMİR</t>
        </is>
      </c>
      <c>
        <v>BAYINDIR</v>
      </c>
      <c>
        <is>
          <t>AG Fideri</t>
        </is>
      </c>
      <c>
        <v>TR-1-5/7A 35-20-L00458__72750560_72750560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23.07.2023 07:31:34</t>
        </is>
      </c>
      <c>
        <is>
          <t>23.07.2023 10:32:48</t>
        </is>
      </c>
      <c>
        <v>3.020555555</v>
      </c>
      <c>
        <v>0</v>
      </c>
      <c>
        <v>0</v>
      </c>
      <c>
        <v>0</v>
      </c>
      <c>
        <v>3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13.337060083032503</v>
      </c>
      <c>
        <v>0</v>
      </c>
      <c>
        <v>7.384287919655314</v>
      </c>
      <c>
        <v>0</v>
      </c>
      <c>
        <v>0</v>
      </c>
      <c>
        <v>20.72134800268782</v>
      </c>
    </row>
    <row>
      <c>
        <v>2618466</v>
      </c>
      <c>
        <v>1</v>
      </c>
      <c>
        <is>
          <t>İZMİR</t>
        </is>
      </c>
      <c>
        <v>BUCA</v>
      </c>
      <c>
        <is>
          <t>Saha Dağıtım Kutusu (SDK)</t>
        </is>
      </c>
      <c>
        <v>K-955 35-03-K00955_G g1b_5783641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23.07.2023 00:06:47</t>
        </is>
      </c>
      <c>
        <is>
          <t>23.07.2023 04:25:27</t>
        </is>
      </c>
      <c>
        <v>4.311111111</v>
      </c>
      <c>
        <v>0</v>
      </c>
      <c>
        <v>76</v>
      </c>
      <c>
        <v>0</v>
      </c>
      <c>
        <v>0</v>
      </c>
      <c>
        <v>0</v>
      </c>
      <c>
        <v>22</v>
      </c>
      <c>
        <v>0</v>
      </c>
      <c>
        <v>0</v>
      </c>
      <c>
        <v>0</v>
      </c>
      <c>
        <v>70.52064024096039</v>
      </c>
      <c>
        <v>0</v>
      </c>
      <c>
        <v>0</v>
      </c>
      <c>
        <v>0</v>
      </c>
      <c>
        <v>214.23289490517732</v>
      </c>
      <c>
        <v>0</v>
      </c>
      <c>
        <v>0</v>
      </c>
      <c>
        <v>284.7535351461377</v>
      </c>
    </row>
    <row>
      <c>
        <v>2618964</v>
      </c>
      <c>
        <v>1</v>
      </c>
      <c>
        <is>
          <t>İZMİR</t>
        </is>
      </c>
      <c>
        <v>TORBALI</v>
      </c>
      <c>
        <is>
          <t>AG Fideri</t>
        </is>
      </c>
      <c>
        <v>DM-4/12 35-26-M00834__56360924_56360924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23.07.2023 14:16:51</t>
        </is>
      </c>
      <c>
        <is>
          <t>23.07.2023 14:49:48</t>
        </is>
      </c>
      <c>
        <v>0.549166666</v>
      </c>
      <c>
        <v>0</v>
      </c>
      <c>
        <v>122</v>
      </c>
      <c>
        <v>0</v>
      </c>
      <c>
        <v>0</v>
      </c>
      <c>
        <v>0</v>
      </c>
      <c>
        <v>38</v>
      </c>
      <c>
        <v>0</v>
      </c>
      <c>
        <v>0</v>
      </c>
      <c>
        <v>0</v>
      </c>
      <c>
        <v>16.730652021557916</v>
      </c>
      <c>
        <v>0</v>
      </c>
      <c>
        <v>0</v>
      </c>
      <c>
        <v>0</v>
      </c>
      <c>
        <v>34.172326751863814</v>
      </c>
      <c>
        <v>0</v>
      </c>
      <c>
        <v>0</v>
      </c>
      <c>
        <v>50.90297877342173</v>
      </c>
    </row>
    <row>
      <c>
        <v>2619256</v>
      </c>
      <c>
        <v>1</v>
      </c>
      <c>
        <is>
          <t>İZMİR</t>
        </is>
      </c>
      <c>
        <v>BORNOVA</v>
      </c>
      <c>
        <is>
          <t>AG Fideri</t>
        </is>
      </c>
      <c>
        <v>K-2979 35-02-K02979_G_56376149_56376149</v>
      </c>
      <c>
        <v>AG Klemens Arızası</v>
      </c>
      <c>
        <v>Dağıtım-AG</v>
      </c>
      <c>
        <v>Uzun</v>
      </c>
      <c>
        <v>Şebeke işletmecisi</v>
      </c>
      <c>
        <v>Bildirimsiz</v>
      </c>
      <c>
        <is>
          <t>23.07.2023 18:28:11</t>
        </is>
      </c>
      <c>
        <is>
          <t>23.07.2023 19:33:14</t>
        </is>
      </c>
      <c>
        <v>1.084166666</v>
      </c>
      <c>
        <v>0</v>
      </c>
      <c>
        <v>221</v>
      </c>
      <c>
        <v>0</v>
      </c>
      <c>
        <v>0</v>
      </c>
      <c>
        <v>0</v>
      </c>
      <c>
        <v>57</v>
      </c>
      <c>
        <v>0</v>
      </c>
      <c>
        <v>0</v>
      </c>
      <c>
        <v>0</v>
      </c>
      <c>
        <v>64.50597092788942</v>
      </c>
      <c>
        <v>0</v>
      </c>
      <c>
        <v>0</v>
      </c>
      <c>
        <v>0</v>
      </c>
      <c>
        <v>59.425076294516494</v>
      </c>
      <c>
        <v>0</v>
      </c>
      <c>
        <v>0</v>
      </c>
      <c>
        <v>123.93104722240591</v>
      </c>
    </row>
    <row>
      <c>
        <v>2618920</v>
      </c>
      <c>
        <v>2</v>
      </c>
      <c>
        <is>
          <t>İZMİR</t>
        </is>
      </c>
      <c>
        <v>BAYINDIR</v>
      </c>
      <c>
        <is>
          <t>Dağıtım Transformatörü</t>
        </is>
      </c>
      <c>
        <v>ÇIRPI MEKTEP MAH. TR 35-20-M00005_35-20-M00005_66530864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23.07.2023 14:42:49</t>
        </is>
      </c>
      <c>
        <is>
          <t>23.07.2023 14:47:18</t>
        </is>
      </c>
      <c>
        <v>0.074722222</v>
      </c>
      <c>
        <v>0</v>
      </c>
      <c>
        <v>325</v>
      </c>
      <c>
        <v>0</v>
      </c>
      <c>
        <v>11</v>
      </c>
      <c>
        <v>0</v>
      </c>
      <c>
        <v>37</v>
      </c>
      <c>
        <v>0</v>
      </c>
      <c>
        <v>0</v>
      </c>
      <c>
        <v>0</v>
      </c>
      <c>
        <v>7.1676729269613215</v>
      </c>
      <c>
        <v>0</v>
      </c>
      <c>
        <v>2.623353511174921</v>
      </c>
      <c>
        <v>0</v>
      </c>
      <c>
        <v>3.803628918694509</v>
      </c>
      <c>
        <v>0</v>
      </c>
      <c>
        <v>0</v>
      </c>
      <c>
        <v>13.594655356830751</v>
      </c>
    </row>
    <row>
      <c>
        <v>2618735</v>
      </c>
      <c>
        <v>1</v>
      </c>
      <c>
        <is>
          <t>MANİSA</t>
        </is>
      </c>
      <c>
        <v>AKHİSAR</v>
      </c>
      <c>
        <is>
          <t>DM</t>
        </is>
      </c>
      <c>
        <v>KAPAKLI İM 45-72-A00003_ESKİ MECİDİYE L04_2107704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23.07.2023 10:38:06</t>
        </is>
      </c>
      <c>
        <is>
          <t>23.07.2023 10:43:03</t>
        </is>
      </c>
      <c>
        <v>0.0825</v>
      </c>
      <c>
        <v>2</v>
      </c>
      <c>
        <v>0</v>
      </c>
      <c>
        <v>93</v>
      </c>
      <c>
        <v>23</v>
      </c>
      <c>
        <v>4</v>
      </c>
      <c>
        <v>0</v>
      </c>
      <c>
        <v>1</v>
      </c>
      <c>
        <v>0</v>
      </c>
      <c>
        <v>0.034239478294758006</v>
      </c>
      <c>
        <v>0</v>
      </c>
      <c>
        <v>33.2950068700092</v>
      </c>
      <c>
        <v>4.390197190797282</v>
      </c>
      <c>
        <v>0.8064651931551434</v>
      </c>
      <c>
        <v>0</v>
      </c>
      <c>
        <v>0.031608417631246506</v>
      </c>
      <c>
        <v>0</v>
      </c>
      <c>
        <v>38.55751714988763</v>
      </c>
    </row>
    <row>
      <c>
        <v>2618878</v>
      </c>
      <c>
        <v>1</v>
      </c>
      <c>
        <is>
          <t>İZMİR</t>
        </is>
      </c>
      <c>
        <v>ALİAĞA</v>
      </c>
      <c>
        <is>
          <t>KÖK</t>
        </is>
      </c>
      <c>
        <v>ÇALTIDERE KÖK 35-17-M00231_ÇORAKLAR KALABAK GRUBU/ÇİLEME M03_66291161</v>
      </c>
      <c>
        <v>Plansız Kesinti / Müdahale</v>
      </c>
      <c>
        <v>Dağıtım-OG</v>
      </c>
      <c>
        <v>Uzun</v>
      </c>
      <c>
        <v>Şebeke işletmecisi</v>
      </c>
      <c>
        <v>Bildirimsiz</v>
      </c>
      <c>
        <is>
          <t>23.07.2023 13:04:52</t>
        </is>
      </c>
      <c>
        <is>
          <t>23.07.2023 14:07:17</t>
        </is>
      </c>
      <c>
        <v>1.040277777</v>
      </c>
      <c>
        <v>1</v>
      </c>
      <c>
        <v>192</v>
      </c>
      <c>
        <v>0</v>
      </c>
      <c>
        <v>2</v>
      </c>
      <c>
        <v>18</v>
      </c>
      <c>
        <v>19</v>
      </c>
      <c>
        <v>2</v>
      </c>
      <c>
        <v>0</v>
      </c>
      <c>
        <v>0.5136464110805228</v>
      </c>
      <c>
        <v>24.33028100467412</v>
      </c>
      <c>
        <v>0</v>
      </c>
      <c>
        <v>0.2664851166704158</v>
      </c>
      <c>
        <v>30.276177789349664</v>
      </c>
      <c>
        <v>14.61169810991831</v>
      </c>
      <c>
        <v>64.95272369985548</v>
      </c>
      <c>
        <v>0</v>
      </c>
      <c>
        <v>134.9510121315485</v>
      </c>
    </row>
    <row>
      <c>
        <v>2619505</v>
      </c>
      <c>
        <v>1</v>
      </c>
      <c>
        <is>
          <t>MANİSA</t>
        </is>
      </c>
      <c>
        <v>YUNUSEMRE</v>
      </c>
      <c>
        <is>
          <t>AG Fideri</t>
        </is>
      </c>
      <c>
        <v>DM-14/10 45-71-M00559_C_60984962_60984962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23.07.2023 21:01:10</t>
        </is>
      </c>
      <c>
        <is>
          <t>24.07.2023 00:40:43</t>
        </is>
      </c>
      <c>
        <v>3.659166666</v>
      </c>
      <c>
        <v>0</v>
      </c>
      <c>
        <v>254</v>
      </c>
      <c>
        <v>0</v>
      </c>
      <c>
        <v>0</v>
      </c>
      <c>
        <v>0</v>
      </c>
      <c>
        <v>26</v>
      </c>
      <c>
        <v>0</v>
      </c>
      <c>
        <v>0</v>
      </c>
      <c>
        <v>0</v>
      </c>
      <c>
        <v>249.41740398802705</v>
      </c>
      <c>
        <v>0</v>
      </c>
      <c>
        <v>0</v>
      </c>
      <c>
        <v>0</v>
      </c>
      <c>
        <v>27.627331501373096</v>
      </c>
      <c>
        <v>0</v>
      </c>
      <c>
        <v>0</v>
      </c>
      <c>
        <v>277.0447354894001</v>
      </c>
    </row>
    <row>
      <c>
        <v>2619113</v>
      </c>
      <c>
        <v>1</v>
      </c>
      <c>
        <is>
          <t>İZMİR</t>
        </is>
      </c>
      <c>
        <v>TORBALI</v>
      </c>
      <c>
        <is>
          <t>Dağıtım Transformatörü</t>
        </is>
      </c>
      <c>
        <v>TR-19 35-26-M00019_35-26-M00019_2356473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23.07.2023 16:35:48</t>
        </is>
      </c>
      <c>
        <is>
          <t>23.07.2023 16:55:27</t>
        </is>
      </c>
      <c>
        <v>0.3275</v>
      </c>
      <c>
        <v>0</v>
      </c>
      <c>
        <v>617</v>
      </c>
      <c>
        <v>0</v>
      </c>
      <c>
        <v>3</v>
      </c>
      <c>
        <v>0</v>
      </c>
      <c>
        <v>35</v>
      </c>
      <c>
        <v>0</v>
      </c>
      <c>
        <v>0</v>
      </c>
      <c>
        <v>0</v>
      </c>
      <c>
        <v>49.79344890548368</v>
      </c>
      <c>
        <v>0</v>
      </c>
      <c>
        <v>2.544903054396078</v>
      </c>
      <c>
        <v>0</v>
      </c>
      <c>
        <v>21.172388558278776</v>
      </c>
      <c>
        <v>0</v>
      </c>
      <c>
        <v>0</v>
      </c>
      <c>
        <v>73.51074051815854</v>
      </c>
    </row>
    <row>
      <c>
        <v>2619131</v>
      </c>
      <c>
        <v>2</v>
      </c>
      <c>
        <is>
          <t>İZMİR</t>
        </is>
      </c>
      <c>
        <v>KONAK</v>
      </c>
      <c>
        <is>
          <t>Dağıtım Transformatörü</t>
        </is>
      </c>
      <c>
        <v>K-231/A 35-01-K04858_35-01-K04858_2366097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23.07.2023 17:24:09</t>
        </is>
      </c>
      <c>
        <is>
          <t>23.07.2023 17:45:13</t>
        </is>
      </c>
      <c>
        <v>0.351111111</v>
      </c>
      <c>
        <v>0</v>
      </c>
      <c>
        <v>88</v>
      </c>
      <c>
        <v>0</v>
      </c>
      <c>
        <v>0</v>
      </c>
      <c>
        <v>0</v>
      </c>
      <c>
        <v>8</v>
      </c>
      <c>
        <v>0</v>
      </c>
      <c>
        <v>0</v>
      </c>
      <c>
        <v>0</v>
      </c>
      <c>
        <v>3.9010354526473945</v>
      </c>
      <c>
        <v>0</v>
      </c>
      <c>
        <v>0</v>
      </c>
      <c>
        <v>0</v>
      </c>
      <c>
        <v>3.8277862384099803</v>
      </c>
      <c>
        <v>0</v>
      </c>
      <c>
        <v>0</v>
      </c>
      <c>
        <v>7.728821691057375</v>
      </c>
    </row>
    <row>
      <c>
        <v>2619070</v>
      </c>
      <c>
        <v>1</v>
      </c>
      <c>
        <is>
          <t>İZMİR</t>
        </is>
      </c>
      <c>
        <v>KARABAĞLAR</v>
      </c>
      <c>
        <is>
          <t>AG Fideri</t>
        </is>
      </c>
      <c>
        <v>K-1043 35-01-K01043__72410858_72410858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23.07.2023 15:50:53</t>
        </is>
      </c>
      <c>
        <is>
          <t>23.07.2023 18:50:48</t>
        </is>
      </c>
      <c>
        <v>2.998611111</v>
      </c>
      <c>
        <v>0</v>
      </c>
      <c>
        <v>400</v>
      </c>
      <c>
        <v>0</v>
      </c>
      <c>
        <v>0</v>
      </c>
      <c>
        <v>0</v>
      </c>
      <c>
        <v>29</v>
      </c>
      <c>
        <v>0</v>
      </c>
      <c>
        <v>0</v>
      </c>
      <c>
        <v>0</v>
      </c>
      <c>
        <v>285.1473994025884</v>
      </c>
      <c>
        <v>0</v>
      </c>
      <c>
        <v>0</v>
      </c>
      <c>
        <v>0</v>
      </c>
      <c>
        <v>100.53051927072174</v>
      </c>
      <c>
        <v>0</v>
      </c>
      <c>
        <v>0</v>
      </c>
      <c>
        <v>385.67791867331016</v>
      </c>
    </row>
    <row>
      <c>
        <v>2619319</v>
      </c>
      <c>
        <v>1</v>
      </c>
      <c>
        <is>
          <t>İZMİR</t>
        </is>
      </c>
      <c>
        <v>BORNOVA</v>
      </c>
      <c>
        <is>
          <t>TM Fideri</t>
        </is>
      </c>
      <c>
        <v>BORNOVA TM 35-02-A00005_EGE M30_2308389</v>
      </c>
      <c>
        <v>OG Yeraltı Kablo Arızası</v>
      </c>
      <c>
        <v>Dağıtım-OG</v>
      </c>
      <c>
        <v>Uzun</v>
      </c>
      <c>
        <v>Şebeke işletmecisi</v>
      </c>
      <c>
        <v>Bildirimsiz</v>
      </c>
      <c>
        <is>
          <t>23.07.2023 18:32:00</t>
        </is>
      </c>
      <c>
        <is>
          <t>23.07.2023 19:59:46</t>
        </is>
      </c>
      <c>
        <v>1.462777777</v>
      </c>
      <c>
        <v>0</v>
      </c>
      <c>
        <v>2288</v>
      </c>
      <c>
        <v>0</v>
      </c>
      <c>
        <v>0</v>
      </c>
      <c>
        <v>5</v>
      </c>
      <c>
        <v>982</v>
      </c>
      <c>
        <v>1</v>
      </c>
      <c>
        <v>0</v>
      </c>
      <c>
        <v>0</v>
      </c>
      <c>
        <v>1071.237046269053</v>
      </c>
      <c>
        <v>0</v>
      </c>
      <c>
        <v>0</v>
      </c>
      <c>
        <v>727.3853924555945</v>
      </c>
      <c>
        <v>1620.349788330471</v>
      </c>
      <c>
        <v>123.38213000618063</v>
      </c>
      <c>
        <v>0</v>
      </c>
      <c>
        <v>3542.3543570612987</v>
      </c>
    </row>
    <row>
      <c>
        <v>2619462</v>
      </c>
      <c>
        <v>1</v>
      </c>
      <c>
        <is>
          <t>İZMİR</t>
        </is>
      </c>
      <c>
        <v>ÇEŞME</v>
      </c>
      <c>
        <is>
          <t>KÖK</t>
        </is>
      </c>
      <c>
        <v>L-470 KÖK 35-18-L00470_L-310 L03_72090181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23.07.2023 20:16:16</t>
        </is>
      </c>
      <c>
        <is>
          <t>23.07.2023 20:42:34</t>
        </is>
      </c>
      <c>
        <v>0.438333333</v>
      </c>
      <c>
        <v>1</v>
      </c>
      <c>
        <v>1316</v>
      </c>
      <c>
        <v>0</v>
      </c>
      <c>
        <v>1</v>
      </c>
      <c>
        <v>1</v>
      </c>
      <c>
        <v>94</v>
      </c>
      <c>
        <v>0</v>
      </c>
      <c>
        <v>0</v>
      </c>
      <c>
        <v>38.54861829793242</v>
      </c>
      <c>
        <v>222.39515861631466</v>
      </c>
      <c>
        <v>0</v>
      </c>
      <c>
        <v>0</v>
      </c>
      <c>
        <v>0.67226596668</v>
      </c>
      <c>
        <v>63.92059153560339</v>
      </c>
      <c>
        <v>0</v>
      </c>
      <c>
        <v>0</v>
      </c>
      <c>
        <v>325.53663441653055</v>
      </c>
    </row>
    <row>
      <c>
        <v>2619468</v>
      </c>
      <c>
        <v>1</v>
      </c>
      <c>
        <is>
          <t>İZMİR</t>
        </is>
      </c>
      <c>
        <v>URLA</v>
      </c>
      <c>
        <is>
          <t>Dağıtım Transformatörü</t>
        </is>
      </c>
      <c>
        <v>GÜLBAHÇE TR-7 35-19-L00167_35-19-L00167_2350405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23.07.2023 20:39:28</t>
        </is>
      </c>
      <c>
        <is>
          <t>23.07.2023 21:17:52</t>
        </is>
      </c>
      <c>
        <v>0.64</v>
      </c>
      <c>
        <v>0</v>
      </c>
      <c>
        <v>187</v>
      </c>
      <c>
        <v>0</v>
      </c>
      <c>
        <v>1</v>
      </c>
      <c>
        <v>0</v>
      </c>
      <c>
        <v>16</v>
      </c>
      <c>
        <v>0</v>
      </c>
      <c>
        <v>0</v>
      </c>
      <c>
        <v>0</v>
      </c>
      <c>
        <v>36.28955903572585</v>
      </c>
      <c>
        <v>0</v>
      </c>
      <c>
        <v>0.11013054261004446</v>
      </c>
      <c>
        <v>0</v>
      </c>
      <c>
        <v>10.926140829797388</v>
      </c>
      <c>
        <v>0</v>
      </c>
      <c>
        <v>0</v>
      </c>
      <c>
        <v>47.325830408133285</v>
      </c>
    </row>
    <row>
      <c>
        <v>2618529</v>
      </c>
      <c>
        <v>1</v>
      </c>
      <c>
        <is>
          <t>MANİSA</t>
        </is>
      </c>
      <c>
        <v>GÖRDES</v>
      </c>
      <c>
        <is>
          <t>OG Fideri</t>
        </is>
      </c>
      <c>
        <v>YEŞİLYURT TR-2 45-75-M00358_ H_48482952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23.07.2023 04:28:13</t>
        </is>
      </c>
      <c>
        <is>
          <t>23.07.2023 06:12:46</t>
        </is>
      </c>
      <c>
        <v>1.7425</v>
      </c>
      <c>
        <v>0</v>
      </c>
      <c>
        <v>22</v>
      </c>
      <c>
        <v>0</v>
      </c>
      <c>
        <v>14</v>
      </c>
      <c>
        <v>0</v>
      </c>
      <c>
        <v>2</v>
      </c>
      <c>
        <v>0</v>
      </c>
      <c>
        <v>0</v>
      </c>
      <c>
        <v>0</v>
      </c>
      <c>
        <v>3.0761866547870347</v>
      </c>
      <c>
        <v>0</v>
      </c>
      <c>
        <v>11.50008931235191</v>
      </c>
      <c>
        <v>0</v>
      </c>
      <c>
        <v>0.08810869033976082</v>
      </c>
      <c>
        <v>0</v>
      </c>
      <c>
        <v>0</v>
      </c>
      <c>
        <v>14.664384657478706</v>
      </c>
    </row>
    <row>
      <c>
        <v>2618778</v>
      </c>
      <c>
        <v>1</v>
      </c>
      <c>
        <is>
          <t>İZMİR</t>
        </is>
      </c>
      <c>
        <v>BUCA</v>
      </c>
      <c>
        <is>
          <t>Saha Dağıtım Kutusu (SDK)</t>
        </is>
      </c>
      <c>
        <v>M-1549 35-03-M01549_C c1_5805427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23.07.2023 11:17:22</t>
        </is>
      </c>
      <c>
        <is>
          <t>23.07.2023 12:02:22</t>
        </is>
      </c>
      <c>
        <v>0.75</v>
      </c>
      <c>
        <v>0</v>
      </c>
      <c>
        <v>111</v>
      </c>
      <c>
        <v>0</v>
      </c>
      <c>
        <v>0</v>
      </c>
      <c>
        <v>0</v>
      </c>
      <c>
        <v>7</v>
      </c>
      <c>
        <v>0</v>
      </c>
      <c>
        <v>0</v>
      </c>
      <c>
        <v>0</v>
      </c>
      <c>
        <v>17.28589026625191</v>
      </c>
      <c>
        <v>0</v>
      </c>
      <c>
        <v>0</v>
      </c>
      <c>
        <v>0</v>
      </c>
      <c>
        <v>17.85428144008352</v>
      </c>
      <c>
        <v>0</v>
      </c>
      <c>
        <v>0</v>
      </c>
      <c>
        <v>35.14017170633543</v>
      </c>
    </row>
    <row>
      <c>
        <v>2618629</v>
      </c>
      <c>
        <v>1</v>
      </c>
      <c>
        <is>
          <t>İZMİR</t>
        </is>
      </c>
      <c>
        <v>BORNOVA</v>
      </c>
      <c>
        <is>
          <t>KÖK</t>
        </is>
      </c>
      <c>
        <v>M-1335 KAYADİBİ KÖK 35-02-M01335_M-640 TRT ÇIKIŞI M03_2333770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23.07.2023 09:05:29</t>
        </is>
      </c>
      <c>
        <is>
          <t>23.07.2023 09:12:49</t>
        </is>
      </c>
      <c>
        <v>0.122222222</v>
      </c>
      <c>
        <v>1</v>
      </c>
      <c>
        <v>29</v>
      </c>
      <c>
        <v>0</v>
      </c>
      <c>
        <v>0</v>
      </c>
      <c>
        <v>10</v>
      </c>
      <c>
        <v>27</v>
      </c>
      <c>
        <v>0</v>
      </c>
      <c>
        <v>0</v>
      </c>
      <c>
        <v>0.02676672533333333</v>
      </c>
      <c>
        <v>0.7179344458000003</v>
      </c>
      <c>
        <v>0</v>
      </c>
      <c>
        <v>0</v>
      </c>
      <c>
        <v>16.46361468982461</v>
      </c>
      <c>
        <v>19.13327927934216</v>
      </c>
      <c>
        <v>0</v>
      </c>
      <c>
        <v>0</v>
      </c>
      <c>
        <v>36.3415951403001</v>
      </c>
    </row>
    <row>
      <c>
        <v>2619239</v>
      </c>
      <c>
        <v>1</v>
      </c>
      <c>
        <is>
          <t>MANİSA</t>
        </is>
      </c>
      <c>
        <v>SALİHLİ</v>
      </c>
      <c>
        <is>
          <t>KÖK</t>
        </is>
      </c>
      <c>
        <v>KIZILAVLU KÖK 45-78-M00837_DELİBAŞLI GRUBU M02_66247833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23.07.2023 18:15:02</t>
        </is>
      </c>
      <c>
        <is>
          <t>23.07.2023 19:19:18</t>
        </is>
      </c>
      <c>
        <v>1.071111111</v>
      </c>
      <c>
        <v>6</v>
      </c>
      <c>
        <v>390</v>
      </c>
      <c>
        <v>50</v>
      </c>
      <c>
        <v>41</v>
      </c>
      <c>
        <v>9</v>
      </c>
      <c>
        <v>33</v>
      </c>
      <c>
        <v>0</v>
      </c>
      <c>
        <v>0</v>
      </c>
      <c>
        <v>2.1149783221438563</v>
      </c>
      <c>
        <v>60.4263503055019</v>
      </c>
      <c>
        <v>746.4788916736126</v>
      </c>
      <c>
        <v>31.574768430625443</v>
      </c>
      <c>
        <v>56.70399682884363</v>
      </c>
      <c>
        <v>15.017096158977019</v>
      </c>
      <c>
        <v>0</v>
      </c>
      <c>
        <v>0</v>
      </c>
      <c>
        <v>912.3160817197044</v>
      </c>
    </row>
    <row>
      <c>
        <v>2618552</v>
      </c>
      <c>
        <v>1</v>
      </c>
      <c>
        <is>
          <t>İZMİR</t>
        </is>
      </c>
      <c>
        <v>GÜZELBAHÇE</v>
      </c>
      <c>
        <is>
          <t>AG Fideri</t>
        </is>
      </c>
      <c>
        <v>M-3129(YATIRIM REZERVE) 35-10-M03129_A_56355064_56355064</v>
      </c>
      <c>
        <v>AG Atlama Kopuğu</v>
      </c>
      <c>
        <v>Dağıtım-AG</v>
      </c>
      <c>
        <v>Uzun</v>
      </c>
      <c>
        <v>Şebeke işletmecisi</v>
      </c>
      <c>
        <v>Bildirimsiz</v>
      </c>
      <c>
        <is>
          <t>23.07.2023 06:56:38</t>
        </is>
      </c>
      <c>
        <is>
          <t>23.07.2023 10:44:22</t>
        </is>
      </c>
      <c>
        <v>3.795555555</v>
      </c>
      <c>
        <v>0</v>
      </c>
      <c>
        <v>0</v>
      </c>
      <c>
        <v>0</v>
      </c>
      <c>
        <v>4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4.929713263820942</v>
      </c>
      <c>
        <v>0</v>
      </c>
      <c>
        <v>0</v>
      </c>
      <c>
        <v>0</v>
      </c>
      <c>
        <v>0</v>
      </c>
      <c>
        <v>4.929713263820942</v>
      </c>
    </row>
    <row>
      <c>
        <v>2619425</v>
      </c>
      <c>
        <v>1</v>
      </c>
      <c>
        <is>
          <t>MANİSA</t>
        </is>
      </c>
      <c>
        <v>SARIGÖL</v>
      </c>
      <c>
        <is>
          <t>Dağıtım Transformatörü</t>
        </is>
      </c>
      <c>
        <v>SARIGÖL TR-27 45-79-M00027_45-79-M00027_2359669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23.07.2023 20:16:14</t>
        </is>
      </c>
      <c>
        <is>
          <t>23.07.2023 21:06:54</t>
        </is>
      </c>
      <c>
        <v>0.844444444</v>
      </c>
      <c>
        <v>0</v>
      </c>
      <c>
        <v>8</v>
      </c>
      <c>
        <v>0</v>
      </c>
      <c>
        <v>13</v>
      </c>
      <c>
        <v>0</v>
      </c>
      <c>
        <v>1</v>
      </c>
      <c>
        <v>0</v>
      </c>
      <c>
        <v>0</v>
      </c>
      <c>
        <v>0</v>
      </c>
      <c>
        <v>1.506079910031579</v>
      </c>
      <c>
        <v>0</v>
      </c>
      <c>
        <v>58.8990717569534</v>
      </c>
      <c>
        <v>0</v>
      </c>
      <c>
        <v>0.05676051997636666</v>
      </c>
      <c>
        <v>0</v>
      </c>
      <c>
        <v>0</v>
      </c>
      <c>
        <v>60.46191218696134</v>
      </c>
    </row>
    <row>
      <c>
        <v>2618861</v>
      </c>
      <c>
        <v>1</v>
      </c>
      <c>
        <is>
          <t>İZMİR</t>
        </is>
      </c>
      <c>
        <v>MENDERES</v>
      </c>
      <c>
        <is>
          <t>AG Fideri</t>
        </is>
      </c>
      <c>
        <v>DM-2/TR-21 35-22-M00063_A_56365517_56365517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23.07.2023 12:49:00</t>
        </is>
      </c>
      <c>
        <is>
          <t>23.07.2023 16:07:25</t>
        </is>
      </c>
      <c>
        <v>3.306944444</v>
      </c>
      <c>
        <v>0</v>
      </c>
      <c>
        <v>265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207.1824112372131</v>
      </c>
      <c>
        <v>0</v>
      </c>
      <c>
        <v>0</v>
      </c>
      <c>
        <v>0</v>
      </c>
      <c>
        <v>17.405456855731707</v>
      </c>
      <c>
        <v>0</v>
      </c>
      <c>
        <v>0</v>
      </c>
      <c>
        <v>224.5878680929448</v>
      </c>
    </row>
    <row>
      <c>
        <v>2618692</v>
      </c>
      <c>
        <v>1</v>
      </c>
      <c>
        <is>
          <t>İZMİR</t>
        </is>
      </c>
      <c>
        <v>KEMALPAŞA</v>
      </c>
      <c>
        <is>
          <t>KÖK</t>
        </is>
      </c>
      <c>
        <v>TAŞLIYOL KÖK 35-27-M00495_TAŞLIYOL M03_72168857</v>
      </c>
      <c>
        <v>Şebeke Bakım Çalışması</v>
      </c>
      <c>
        <v>Dağıtım-OG</v>
      </c>
      <c>
        <v>Uzun</v>
      </c>
      <c>
        <v>Şebeke işletmecisi</v>
      </c>
      <c>
        <v>Bildirimli</v>
      </c>
      <c>
        <is>
          <t>23.07.2023 09:47:03</t>
        </is>
      </c>
      <c>
        <is>
          <t>23.07.2023 13:57:17</t>
        </is>
      </c>
      <c>
        <v>4.170555555</v>
      </c>
      <c>
        <v>3</v>
      </c>
      <c>
        <v>221</v>
      </c>
      <c>
        <v>19</v>
      </c>
      <c>
        <v>248</v>
      </c>
      <c>
        <v>14</v>
      </c>
      <c>
        <v>82</v>
      </c>
      <c>
        <v>4</v>
      </c>
      <c>
        <v>0</v>
      </c>
      <c>
        <v>81.73522409552058</v>
      </c>
      <c>
        <v>373.9570547914407</v>
      </c>
      <c>
        <v>66.40363935979343</v>
      </c>
      <c>
        <v>801.2993110202491</v>
      </c>
      <c>
        <v>211.76659820837745</v>
      </c>
      <c>
        <v>308.56211076048805</v>
      </c>
      <c>
        <v>690.7449207524465</v>
      </c>
      <c>
        <v>0</v>
      </c>
      <c>
        <v>2534.468858988316</v>
      </c>
    </row>
    <row>
      <c>
        <v>2619502</v>
      </c>
      <c>
        <v>1</v>
      </c>
      <c>
        <is>
          <t>İZMİR</t>
        </is>
      </c>
      <c>
        <v>BUCA</v>
      </c>
      <c>
        <is>
          <t>AG Fideri</t>
        </is>
      </c>
      <c>
        <v>K-3735 35-03-K03735_B_56364703_56364703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23.07.2023 20:56:20</t>
        </is>
      </c>
      <c>
        <is>
          <t>24.07.2023 01:03:40</t>
        </is>
      </c>
      <c>
        <v>4.122222222</v>
      </c>
      <c>
        <v>0</v>
      </c>
      <c>
        <v>179</v>
      </c>
      <c>
        <v>0</v>
      </c>
      <c>
        <v>0</v>
      </c>
      <c>
        <v>0</v>
      </c>
      <c>
        <v>23</v>
      </c>
      <c>
        <v>0</v>
      </c>
      <c>
        <v>0</v>
      </c>
      <c>
        <v>0</v>
      </c>
      <c>
        <v>194.70833637912267</v>
      </c>
      <c>
        <v>0</v>
      </c>
      <c>
        <v>0</v>
      </c>
      <c>
        <v>0</v>
      </c>
      <c>
        <v>79.44979680129278</v>
      </c>
      <c>
        <v>0</v>
      </c>
      <c>
        <v>0</v>
      </c>
      <c>
        <v>274.15813318041546</v>
      </c>
    </row>
    <row>
      <c>
        <v>2619379</v>
      </c>
      <c>
        <v>1</v>
      </c>
      <c>
        <is>
          <t>İZMİR</t>
        </is>
      </c>
      <c>
        <v>KARABAĞLAR</v>
      </c>
      <c>
        <is>
          <t>AG Fideri</t>
        </is>
      </c>
      <c>
        <v>K-1997 35-01-K01997_A_56382743_56382743</v>
      </c>
      <c>
        <v>AG Tel Kopuğu</v>
      </c>
      <c>
        <v>Dağıtım-AG</v>
      </c>
      <c>
        <v>Uzun</v>
      </c>
      <c>
        <v>Şebeke işletmecisi</v>
      </c>
      <c>
        <v>Bildirimsiz</v>
      </c>
      <c>
        <is>
          <t>23.07.2023 19:52:52</t>
        </is>
      </c>
      <c>
        <is>
          <t>23.07.2023 20:28:02</t>
        </is>
      </c>
      <c>
        <v>0.586111111</v>
      </c>
      <c>
        <v>0</v>
      </c>
      <c>
        <v>174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31.03355335166874</v>
      </c>
      <c>
        <v>0</v>
      </c>
      <c>
        <v>0</v>
      </c>
      <c>
        <v>0</v>
      </c>
      <c>
        <v>0.24172945165535528</v>
      </c>
      <c>
        <v>0</v>
      </c>
      <c>
        <v>0</v>
      </c>
      <c>
        <v>31.275282803324096</v>
      </c>
    </row>
    <row>
      <c>
        <v>2618901</v>
      </c>
      <c>
        <v>1</v>
      </c>
      <c>
        <is>
          <t>İZMİR</t>
        </is>
      </c>
      <c>
        <v>ÖDEMİŞ</v>
      </c>
      <c>
        <is>
          <t>DM</t>
        </is>
      </c>
      <c>
        <v>OVAKENT İM 35-15-A00003_OVAKENT GİRİŞ M01_2057380</v>
      </c>
      <c>
        <v>Şebeke Bakım Çalışması</v>
      </c>
      <c>
        <v>Dağıtım-OG</v>
      </c>
      <c>
        <v>Uzun</v>
      </c>
      <c>
        <v>Şebeke işletmecisi</v>
      </c>
      <c>
        <v>Bildirimli</v>
      </c>
      <c>
        <is>
          <t>23.07.2023 13:31:43</t>
        </is>
      </c>
      <c>
        <is>
          <t>23.07.2023 14:17:14</t>
        </is>
      </c>
      <c>
        <v>0.758611111</v>
      </c>
      <c>
        <v>6</v>
      </c>
      <c>
        <v>4693</v>
      </c>
      <c>
        <v>169</v>
      </c>
      <c>
        <v>1070</v>
      </c>
      <c>
        <v>34</v>
      </c>
      <c>
        <v>1126</v>
      </c>
      <c>
        <v>6</v>
      </c>
      <c>
        <v>1</v>
      </c>
      <c>
        <v>10.644989970355683</v>
      </c>
      <c>
        <v>623.9782231877224</v>
      </c>
      <c>
        <v>1461.6521475388452</v>
      </c>
      <c>
        <v>1252.3310761858488</v>
      </c>
      <c>
        <v>193.41375624810405</v>
      </c>
      <c>
        <v>716.4245359935325</v>
      </c>
      <c>
        <v>100.9899089045989</v>
      </c>
      <c>
        <v>0.5274780311297603</v>
      </c>
      <c>
        <v>4359.962116060138</v>
      </c>
    </row>
    <row>
      <c>
        <v>2618652</v>
      </c>
      <c>
        <v>1</v>
      </c>
      <c>
        <is>
          <t>MANİSA</t>
        </is>
      </c>
      <c>
        <v>KIRKAĞAÇ</v>
      </c>
      <c>
        <is>
          <t>DM</t>
        </is>
      </c>
      <c>
        <v>KIRKAĞAÇ OTOYOL DM 45-76-M00235_AHMET EMEKLİ M04_66020989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23.07.2023 09:20:05</t>
        </is>
      </c>
      <c>
        <is>
          <t>23.07.2023 09:52:41</t>
        </is>
      </c>
      <c>
        <v>0.543333333</v>
      </c>
      <c>
        <v>0</v>
      </c>
      <c>
        <v>0</v>
      </c>
      <c>
        <v>24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31.01352725254177</v>
      </c>
      <c>
        <v>0</v>
      </c>
      <c>
        <v>12.192799738633726</v>
      </c>
      <c>
        <v>0</v>
      </c>
      <c>
        <v>0</v>
      </c>
      <c>
        <v>0</v>
      </c>
      <c>
        <v>43.206326991175494</v>
      </c>
    </row>
    <row>
      <c>
        <v>2618698</v>
      </c>
      <c>
        <v>1</v>
      </c>
      <c>
        <is>
          <t>İZMİR</t>
        </is>
      </c>
      <c>
        <v>ÖDEMİŞ</v>
      </c>
      <c>
        <is>
          <t>AG Fideri</t>
        </is>
      </c>
      <c>
        <v>CEVİZALAN TR-1 35-15-L01021_B_56361740_56361740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23.07.2023 09:47:26</t>
        </is>
      </c>
      <c>
        <is>
          <t>23.07.2023 17:02:05</t>
        </is>
      </c>
      <c>
        <v>7.244166666</v>
      </c>
      <c>
        <v>0</v>
      </c>
      <c>
        <v>6</v>
      </c>
      <c>
        <v>0</v>
      </c>
      <c>
        <v>3</v>
      </c>
      <c>
        <v>0</v>
      </c>
      <c>
        <v>0</v>
      </c>
      <c>
        <v>0</v>
      </c>
      <c>
        <v>0</v>
      </c>
      <c>
        <v>0</v>
      </c>
      <c>
        <v>9.522103534403207</v>
      </c>
      <c>
        <v>0</v>
      </c>
      <c>
        <v>9.100457016124194</v>
      </c>
      <c>
        <v>0</v>
      </c>
      <c>
        <v>0</v>
      </c>
      <c>
        <v>0</v>
      </c>
      <c>
        <v>0</v>
      </c>
      <c>
        <v>18.622560550527403</v>
      </c>
    </row>
    <row>
      <c>
        <v>2619485</v>
      </c>
      <c>
        <v>1</v>
      </c>
      <c>
        <is>
          <t>MANİSA</t>
        </is>
      </c>
      <c>
        <v>SARIGÖL</v>
      </c>
      <c>
        <is>
          <t>OG Fideri</t>
        </is>
      </c>
      <c>
        <v>SARIGÖL DM 45-79-M00069_HatBaşıAyırıcı_53134329 M05_53134329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23.07.2023 20:47:39</t>
        </is>
      </c>
      <c>
        <is>
          <t>23.07.2023 22:48:19</t>
        </is>
      </c>
      <c>
        <v>2.011111111</v>
      </c>
      <c>
        <v>0</v>
      </c>
      <c>
        <v>7</v>
      </c>
      <c>
        <v>0</v>
      </c>
      <c>
        <v>11</v>
      </c>
      <c>
        <v>0</v>
      </c>
      <c>
        <v>0</v>
      </c>
      <c>
        <v>0</v>
      </c>
      <c>
        <v>0</v>
      </c>
      <c>
        <v>0</v>
      </c>
      <c>
        <v>1.993200151394845</v>
      </c>
      <c>
        <v>0</v>
      </c>
      <c>
        <v>110.93877060006028</v>
      </c>
      <c>
        <v>0</v>
      </c>
      <c>
        <v>0</v>
      </c>
      <c>
        <v>0</v>
      </c>
      <c>
        <v>0</v>
      </c>
      <c>
        <v>112.93197075145513</v>
      </c>
    </row>
    <row>
      <c>
        <v>2618755</v>
      </c>
      <c>
        <v>1</v>
      </c>
      <c>
        <is>
          <t>MANİSA</t>
        </is>
      </c>
      <c>
        <v>YUNUSEMRE</v>
      </c>
      <c>
        <is>
          <t>OG Fideri</t>
        </is>
      </c>
      <c>
        <v>GÜLBAHÇE TR-1 45-71-M00184_GÜLBAHÇE TR-2/GÜLBAHÇE TR-3 M04_72255576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23.07.2023 10:58:19</t>
        </is>
      </c>
      <c>
        <is>
          <t>23.07.2023 12:05:58</t>
        </is>
      </c>
      <c>
        <v>1.1275</v>
      </c>
      <c>
        <v>0</v>
      </c>
      <c>
        <v>151</v>
      </c>
      <c>
        <v>0</v>
      </c>
      <c>
        <v>23</v>
      </c>
      <c>
        <v>0</v>
      </c>
      <c>
        <v>17</v>
      </c>
      <c>
        <v>0</v>
      </c>
      <c>
        <v>0</v>
      </c>
      <c>
        <v>0</v>
      </c>
      <c>
        <v>28.061779976357872</v>
      </c>
      <c>
        <v>0</v>
      </c>
      <c>
        <v>18.054341600342678</v>
      </c>
      <c>
        <v>0</v>
      </c>
      <c>
        <v>15.424599895718679</v>
      </c>
      <c>
        <v>0</v>
      </c>
      <c>
        <v>0</v>
      </c>
      <c>
        <v>61.54072147241923</v>
      </c>
    </row>
    <row>
      <c>
        <v>2618798</v>
      </c>
      <c>
        <v>1</v>
      </c>
      <c>
        <is>
          <t>İZMİR</t>
        </is>
      </c>
      <c>
        <v>TORBALI</v>
      </c>
      <c>
        <is>
          <t>AG Fideri</t>
        </is>
      </c>
      <c>
        <v>SUBAŞI-4 35-26-L00331_8098946_56358400_56358400</v>
      </c>
      <c>
        <v>AG Tel Kopuğu</v>
      </c>
      <c>
        <v>Dağıtım-AG</v>
      </c>
      <c>
        <v>Uzun</v>
      </c>
      <c>
        <v>Şebeke işletmecisi</v>
      </c>
      <c>
        <v>Bildirimsiz</v>
      </c>
      <c>
        <is>
          <t>23.07.2023 11:34:43</t>
        </is>
      </c>
      <c>
        <is>
          <t>23.07.2023 14:06:46</t>
        </is>
      </c>
      <c>
        <v>2.534166666</v>
      </c>
      <c>
        <v>0</v>
      </c>
      <c>
        <v>52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39.52577087318067</v>
      </c>
      <c>
        <v>0</v>
      </c>
      <c>
        <v>0</v>
      </c>
      <c>
        <v>0</v>
      </c>
      <c>
        <v>0</v>
      </c>
      <c>
        <v>0</v>
      </c>
      <c>
        <v>0</v>
      </c>
      <c>
        <v>39.52577087318067</v>
      </c>
    </row>
    <row>
      <c>
        <v>2619442</v>
      </c>
      <c>
        <v>1</v>
      </c>
      <c>
        <is>
          <t>İZMİR</t>
        </is>
      </c>
      <c>
        <v>ÖDEMİŞ</v>
      </c>
      <c>
        <is>
          <t>Dağıtım Transformatörü</t>
        </is>
      </c>
      <c>
        <v>TR-140 ŞHT.ALİ DERELİ MEVKİİ 35-15-L00140_35-15-L00140_2366030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23.07.2023 20:25:19</t>
        </is>
      </c>
      <c>
        <is>
          <t>23.07.2023 21:33:40</t>
        </is>
      </c>
      <c>
        <v>1.139166666</v>
      </c>
      <c>
        <v>0</v>
      </c>
      <c>
        <v>53</v>
      </c>
      <c>
        <v>0</v>
      </c>
      <c>
        <v>30</v>
      </c>
      <c>
        <v>0</v>
      </c>
      <c>
        <v>11</v>
      </c>
      <c>
        <v>0</v>
      </c>
      <c>
        <v>0</v>
      </c>
      <c>
        <v>0</v>
      </c>
      <c>
        <v>26.351038919460073</v>
      </c>
      <c>
        <v>0</v>
      </c>
      <c>
        <v>151.87699778397612</v>
      </c>
      <c>
        <v>0</v>
      </c>
      <c>
        <v>9.412667695640902</v>
      </c>
      <c>
        <v>0</v>
      </c>
      <c>
        <v>0</v>
      </c>
      <c>
        <v>187.6407043990771</v>
      </c>
    </row>
    <row>
      <c>
        <v>2619193</v>
      </c>
      <c>
        <v>1</v>
      </c>
      <c>
        <is>
          <t>MANİSA</t>
        </is>
      </c>
      <c>
        <v>SALİHLİ</v>
      </c>
      <c>
        <is>
          <t>AG Fideri</t>
        </is>
      </c>
      <c>
        <v>TR-173 45-78-L00173_D_91085311_91085311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23.07.2023 17:36:46</t>
        </is>
      </c>
      <c>
        <is>
          <t>23.07.2023 18:53:49</t>
        </is>
      </c>
      <c>
        <v>1.284166666</v>
      </c>
      <c>
        <v>0</v>
      </c>
      <c>
        <v>134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42.125886323410775</v>
      </c>
      <c>
        <v>0</v>
      </c>
      <c>
        <v>0</v>
      </c>
      <c>
        <v>0</v>
      </c>
      <c>
        <v>0</v>
      </c>
      <c>
        <v>0</v>
      </c>
      <c>
        <v>0</v>
      </c>
      <c>
        <v>42.125886323410775</v>
      </c>
    </row>
    <row>
      <c>
        <v>2619047</v>
      </c>
      <c>
        <v>1</v>
      </c>
      <c>
        <is>
          <t>İZMİR</t>
        </is>
      </c>
      <c>
        <v>KEMALPAŞA</v>
      </c>
      <c>
        <is>
          <t>AG Fideri</t>
        </is>
      </c>
      <c>
        <v>TR-23 35-27-M00023__72373122_72373122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23.07.2023 15:26:42</t>
        </is>
      </c>
      <c>
        <is>
          <t>23.07.2023 17:02:19</t>
        </is>
      </c>
      <c>
        <v>1.593611111</v>
      </c>
      <c>
        <v>0</v>
      </c>
      <c>
        <v>75</v>
      </c>
      <c>
        <v>0</v>
      </c>
      <c>
        <v>0</v>
      </c>
      <c>
        <v>0</v>
      </c>
      <c>
        <v>9</v>
      </c>
      <c>
        <v>0</v>
      </c>
      <c>
        <v>0</v>
      </c>
      <c>
        <v>0</v>
      </c>
      <c>
        <v>20.62916029500509</v>
      </c>
      <c>
        <v>0</v>
      </c>
      <c>
        <v>0</v>
      </c>
      <c>
        <v>0</v>
      </c>
      <c>
        <v>15.484065507982658</v>
      </c>
      <c>
        <v>0</v>
      </c>
      <c>
        <v>0</v>
      </c>
      <c>
        <v>36.11322580298775</v>
      </c>
    </row>
    <row>
      <c>
        <v>2618910</v>
      </c>
      <c>
        <v>2</v>
      </c>
      <c>
        <is>
          <t>İZMİR</t>
        </is>
      </c>
      <c>
        <v>BAYRAKLI</v>
      </c>
      <c>
        <is>
          <t>Dağıtım Transformatörü</t>
        </is>
      </c>
      <c>
        <v>K-1361 35-02-K01361_35-02-K01361_2360907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23.07.2023 14:07:51</t>
        </is>
      </c>
      <c>
        <is>
          <t>23.07.2023 14:56:51</t>
        </is>
      </c>
      <c>
        <v>0.816666666</v>
      </c>
      <c>
        <v>0</v>
      </c>
      <c>
        <v>945</v>
      </c>
      <c>
        <v>0</v>
      </c>
      <c>
        <v>0</v>
      </c>
      <c>
        <v>0</v>
      </c>
      <c>
        <v>48</v>
      </c>
      <c>
        <v>0</v>
      </c>
      <c>
        <v>0</v>
      </c>
      <c>
        <v>0</v>
      </c>
      <c>
        <v>198.9887798863315</v>
      </c>
      <c>
        <v>0</v>
      </c>
      <c>
        <v>0</v>
      </c>
      <c>
        <v>0</v>
      </c>
      <c>
        <v>31.536794495699105</v>
      </c>
      <c>
        <v>0</v>
      </c>
      <c>
        <v>0</v>
      </c>
      <c>
        <v>230.5255743820306</v>
      </c>
    </row>
    <row>
      <c>
        <v>2618612</v>
      </c>
      <c>
        <v>1</v>
      </c>
      <c>
        <is>
          <t>İZMİR</t>
        </is>
      </c>
      <c>
        <v>ÇİĞLİ</v>
      </c>
      <c>
        <is>
          <t>KÖK</t>
        </is>
      </c>
      <c>
        <v>M-1872 KÖK 35-09-M01872_M-1872 ÖZEL M05_66904524</v>
      </c>
      <c>
        <v>Müteahhit Çalışması</v>
      </c>
      <c>
        <v>Dağıtım-OG</v>
      </c>
      <c>
        <v>Uzun</v>
      </c>
      <c>
        <v>Şebeke işletmecisi</v>
      </c>
      <c>
        <v>Bildirimli</v>
      </c>
      <c>
        <is>
          <t>23.07.2023 08:58:29</t>
        </is>
      </c>
      <c>
        <is>
          <t>23.07.2023 11:17:55</t>
        </is>
      </c>
      <c>
        <v>2.323888888</v>
      </c>
      <c>
        <v>0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3.2130919327694443</v>
      </c>
      <c>
        <v>0</v>
      </c>
      <c>
        <v>0</v>
      </c>
      <c>
        <v>0</v>
      </c>
      <c>
        <v>3.2130919327694443</v>
      </c>
    </row>
    <row>
      <c>
        <v>2618967</v>
      </c>
      <c>
        <v>1</v>
      </c>
      <c>
        <is>
          <t>MANİSA</t>
        </is>
      </c>
      <c>
        <v>YUNUSEMRE</v>
      </c>
      <c>
        <is>
          <t>AG Fideri</t>
        </is>
      </c>
      <c>
        <v>DM-14/10 45-71-M00559_C_56406869_56406869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23.07.2023 14:27:22</t>
        </is>
      </c>
      <c>
        <is>
          <t>23.07.2023 15:17:13</t>
        </is>
      </c>
      <c>
        <v>0.830833333</v>
      </c>
      <c>
        <v>0</v>
      </c>
      <c>
        <v>48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10.234457959026228</v>
      </c>
      <c>
        <v>0</v>
      </c>
      <c>
        <v>0</v>
      </c>
      <c>
        <v>0</v>
      </c>
      <c>
        <v>2.2066304486691735</v>
      </c>
      <c>
        <v>0</v>
      </c>
      <c>
        <v>0</v>
      </c>
      <c>
        <v>12.441088407695402</v>
      </c>
    </row>
    <row>
      <c>
        <v>2619153</v>
      </c>
      <c>
        <v>1</v>
      </c>
      <c>
        <is>
          <t>MANİSA</t>
        </is>
      </c>
      <c>
        <v>ALAŞEHİR</v>
      </c>
      <c>
        <is>
          <t>Dağıtım Transformatörü</t>
        </is>
      </c>
      <c>
        <v>TOYGAR TR-2 45-73-M00237_45-73-M00237_2354172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23.07.2023 17:02:15</t>
        </is>
      </c>
      <c>
        <is>
          <t>23.07.2023 18:47:02</t>
        </is>
      </c>
      <c>
        <v>1.746388888</v>
      </c>
      <c>
        <v>0</v>
      </c>
      <c>
        <v>48</v>
      </c>
      <c>
        <v>0</v>
      </c>
      <c>
        <v>9</v>
      </c>
      <c>
        <v>0</v>
      </c>
      <c>
        <v>3</v>
      </c>
      <c>
        <v>0</v>
      </c>
      <c>
        <v>0</v>
      </c>
      <c>
        <v>0</v>
      </c>
      <c>
        <v>16.491529049490882</v>
      </c>
      <c>
        <v>0</v>
      </c>
      <c>
        <v>25.092088060970823</v>
      </c>
      <c>
        <v>0</v>
      </c>
      <c>
        <v>6.147399264255578</v>
      </c>
      <c>
        <v>0</v>
      </c>
      <c>
        <v>0</v>
      </c>
      <c>
        <v>47.73101637471728</v>
      </c>
    </row>
    <row>
      <c>
        <v>2619651</v>
      </c>
      <c>
        <v>1</v>
      </c>
      <c>
        <is>
          <t>İZMİR</t>
        </is>
      </c>
      <c>
        <v>KARABAĞLAR</v>
      </c>
      <c>
        <is>
          <t>AG Fideri</t>
        </is>
      </c>
      <c>
        <v>M-3070(YATIRIM REZERVE) 35-01-M03070_C_56372489_56372489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23.07.2023 23:26:34</t>
        </is>
      </c>
      <c>
        <is>
          <t>24.07.2023 00:07:54</t>
        </is>
      </c>
      <c>
        <v>0.688888888</v>
      </c>
      <c>
        <v>0</v>
      </c>
      <c>
        <v>214</v>
      </c>
      <c>
        <v>0</v>
      </c>
      <c>
        <v>0</v>
      </c>
      <c>
        <v>0</v>
      </c>
      <c>
        <v>12</v>
      </c>
      <c>
        <v>0</v>
      </c>
      <c>
        <v>0</v>
      </c>
      <c>
        <v>0</v>
      </c>
      <c>
        <v>32.817001818503</v>
      </c>
      <c>
        <v>0</v>
      </c>
      <c>
        <v>0</v>
      </c>
      <c>
        <v>0</v>
      </c>
      <c>
        <v>1.8867242620017042</v>
      </c>
      <c>
        <v>0</v>
      </c>
      <c>
        <v>0</v>
      </c>
      <c>
        <v>34.70372608050471</v>
      </c>
    </row>
    <row>
      <c>
        <v>2619130</v>
      </c>
      <c>
        <v>1</v>
      </c>
      <c>
        <is>
          <t>İZMİR</t>
        </is>
      </c>
      <c>
        <v>BAYRAKLI</v>
      </c>
      <c>
        <is>
          <t>AG Fideri</t>
        </is>
      </c>
      <c>
        <v>K-4406 35-04-K04406_A_56371207_56371207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23.07.2023 16:49:53</t>
        </is>
      </c>
      <c>
        <is>
          <t>23.07.2023 17:32:34</t>
        </is>
      </c>
      <c>
        <v>0.711388888</v>
      </c>
      <c>
        <v>0</v>
      </c>
      <c>
        <v>140</v>
      </c>
      <c>
        <v>0</v>
      </c>
      <c>
        <v>0</v>
      </c>
      <c>
        <v>0</v>
      </c>
      <c>
        <v>21</v>
      </c>
      <c>
        <v>0</v>
      </c>
      <c>
        <v>0</v>
      </c>
      <c>
        <v>0</v>
      </c>
      <c>
        <v>24.920372580420043</v>
      </c>
      <c>
        <v>0</v>
      </c>
      <c>
        <v>0</v>
      </c>
      <c>
        <v>0</v>
      </c>
      <c>
        <v>38.009521305713754</v>
      </c>
      <c>
        <v>0</v>
      </c>
      <c>
        <v>0</v>
      </c>
      <c>
        <v>62.9298938861338</v>
      </c>
    </row>
    <row>
      <c>
        <v>2619087</v>
      </c>
      <c>
        <v>1</v>
      </c>
      <c>
        <is>
          <t>MANİSA</t>
        </is>
      </c>
      <c>
        <v>YUNUSEMRE</v>
      </c>
      <c>
        <is>
          <t>AG Fideri</t>
        </is>
      </c>
      <c>
        <v>ÜÇPINAR TR-6 45-71-M01538_A_56363673_56363673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23.07.2023 16:05:34</t>
        </is>
      </c>
      <c>
        <is>
          <t>23.07.2023 20:20:58</t>
        </is>
      </c>
      <c>
        <v>4.256666666</v>
      </c>
      <c>
        <v>0</v>
      </c>
      <c>
        <v>105</v>
      </c>
      <c>
        <v>0</v>
      </c>
      <c>
        <v>0</v>
      </c>
      <c>
        <v>0</v>
      </c>
      <c>
        <v>34</v>
      </c>
      <c>
        <v>0</v>
      </c>
      <c>
        <v>0</v>
      </c>
      <c>
        <v>0</v>
      </c>
      <c>
        <v>82.04716330089069</v>
      </c>
      <c>
        <v>0</v>
      </c>
      <c>
        <v>0</v>
      </c>
      <c>
        <v>0</v>
      </c>
      <c>
        <v>96.48756185118333</v>
      </c>
      <c>
        <v>0</v>
      </c>
      <c>
        <v>0</v>
      </c>
      <c>
        <v>178.53472515207403</v>
      </c>
    </row>
    <row>
      <c>
        <v>2619110</v>
      </c>
      <c>
        <v>1</v>
      </c>
      <c>
        <is>
          <t>İZMİR</t>
        </is>
      </c>
      <c>
        <v>ÇEŞME</v>
      </c>
      <c>
        <is>
          <t>OG Fideri</t>
        </is>
      </c>
      <c>
        <v>L-243 35-18-L00243_ L04_2096406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23.07.2023 16:32:09</t>
        </is>
      </c>
      <c>
        <is>
          <t>23.07.2023 17:17:47</t>
        </is>
      </c>
      <c>
        <v>0.760555555</v>
      </c>
      <c>
        <v>0</v>
      </c>
      <c>
        <v>608</v>
      </c>
      <c>
        <v>0</v>
      </c>
      <c>
        <v>0</v>
      </c>
      <c>
        <v>2</v>
      </c>
      <c>
        <v>81</v>
      </c>
      <c>
        <v>0</v>
      </c>
      <c>
        <v>0</v>
      </c>
      <c>
        <v>0</v>
      </c>
      <c>
        <v>251.81958903904072</v>
      </c>
      <c>
        <v>0</v>
      </c>
      <c>
        <v>0</v>
      </c>
      <c>
        <v>11.921409802775614</v>
      </c>
      <c>
        <v>136.28762251413474</v>
      </c>
      <c>
        <v>0</v>
      </c>
      <c>
        <v>0</v>
      </c>
      <c>
        <v>400.0286213559511</v>
      </c>
    </row>
    <row>
      <c>
        <v>2619010</v>
      </c>
      <c>
        <v>1</v>
      </c>
      <c>
        <is>
          <t>MANİSA</t>
        </is>
      </c>
      <c>
        <v>ŞEHZADELER</v>
      </c>
      <c>
        <is>
          <t>KÖK</t>
        </is>
      </c>
      <c>
        <v>KARGIN KÖK 45-71-M00095_AYTEKİNLER ESKİ HARMANDALI M07_2076259</v>
      </c>
      <c>
        <v>OG Fider Açması</v>
      </c>
      <c>
        <v>Dağıtım-OG</v>
      </c>
      <c>
        <v>Kısa</v>
      </c>
      <c>
        <v>Şebeke işletmecisi</v>
      </c>
      <c>
        <v>Bildirimsiz</v>
      </c>
      <c>
        <is>
          <t>23.07.2023 15:08:19</t>
        </is>
      </c>
      <c>
        <is>
          <t>23.07.2023 15:09:32</t>
        </is>
      </c>
      <c>
        <v>0.020277777</v>
      </c>
      <c>
        <v>10</v>
      </c>
      <c>
        <v>529</v>
      </c>
      <c>
        <v>80</v>
      </c>
      <c>
        <v>85</v>
      </c>
      <c>
        <v>17</v>
      </c>
      <c>
        <v>40</v>
      </c>
      <c>
        <v>4</v>
      </c>
      <c>
        <v>0</v>
      </c>
      <c>
        <v>0.05304942360580626</v>
      </c>
      <c>
        <v>2.3766690652885765</v>
      </c>
      <c>
        <v>5.7197594353290295</v>
      </c>
      <c>
        <v>3.172598717582442</v>
      </c>
      <c>
        <v>8.490753944093598</v>
      </c>
      <c>
        <v>0.30706673374694793</v>
      </c>
      <c>
        <v>1.6610586223290373</v>
      </c>
      <c>
        <v>0</v>
      </c>
      <c>
        <v>21.780955941975435</v>
      </c>
    </row>
    <row>
      <c>
        <v>2619316</v>
      </c>
      <c>
        <v>1</v>
      </c>
      <c>
        <is>
          <t>İZMİR</t>
        </is>
      </c>
      <c>
        <v>BAYINDIR</v>
      </c>
      <c>
        <is>
          <t>Dağıtım Transformatörü</t>
        </is>
      </c>
      <c>
        <v>KARAHALİLLİ TR-2 35-20-L00089_35-20-L00089_2371673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23.07.2023 19:00:54</t>
        </is>
      </c>
      <c>
        <is>
          <t>23.07.2023 19:58:40</t>
        </is>
      </c>
      <c>
        <v>0.962777777</v>
      </c>
      <c>
        <v>0</v>
      </c>
      <c>
        <v>58</v>
      </c>
      <c>
        <v>0</v>
      </c>
      <c>
        <v>33</v>
      </c>
      <c>
        <v>0</v>
      </c>
      <c>
        <v>22</v>
      </c>
      <c>
        <v>0</v>
      </c>
      <c>
        <v>0</v>
      </c>
      <c>
        <v>0</v>
      </c>
      <c>
        <v>21.037053546292587</v>
      </c>
      <c>
        <v>0</v>
      </c>
      <c>
        <v>47.2224554230801</v>
      </c>
      <c>
        <v>0</v>
      </c>
      <c>
        <v>17.628028009936433</v>
      </c>
      <c>
        <v>0</v>
      </c>
      <c>
        <v>0</v>
      </c>
      <c>
        <v>85.88753697930912</v>
      </c>
    </row>
    <row>
      <c>
        <v>2618569</v>
      </c>
      <c>
        <v>1</v>
      </c>
      <c>
        <is>
          <t>İZMİR</t>
        </is>
      </c>
      <c>
        <v>KİRAZ</v>
      </c>
      <c>
        <is>
          <t>KÖK</t>
        </is>
      </c>
      <c>
        <v>VELİLER KÖK 35-31-L00116_KARABAĞ TR-1 L05_2119144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23.07.2023 07:51:09</t>
        </is>
      </c>
      <c>
        <is>
          <t>23.07.2023 08:29:39</t>
        </is>
      </c>
      <c>
        <v>0.641666666</v>
      </c>
      <c>
        <v>0</v>
      </c>
      <c>
        <v>269</v>
      </c>
      <c>
        <v>0</v>
      </c>
      <c>
        <v>81</v>
      </c>
      <c>
        <v>2</v>
      </c>
      <c>
        <v>43</v>
      </c>
      <c>
        <v>0</v>
      </c>
      <c>
        <v>0</v>
      </c>
      <c>
        <v>0</v>
      </c>
      <c>
        <v>23.1420759206096</v>
      </c>
      <c>
        <v>0</v>
      </c>
      <c>
        <v>43.45088672550333</v>
      </c>
      <c>
        <v>6.482817660703827</v>
      </c>
      <c>
        <v>16.275166076389645</v>
      </c>
      <c>
        <v>0</v>
      </c>
      <c>
        <v>0</v>
      </c>
      <c>
        <v>89.3509463832064</v>
      </c>
    </row>
    <row>
      <c>
        <v>2618818</v>
      </c>
      <c>
        <v>1</v>
      </c>
      <c>
        <is>
          <t>MANİSA</t>
        </is>
      </c>
      <c>
        <v>YUNUSEMRE</v>
      </c>
      <c>
        <is>
          <t>Dağıtım Transformatörü</t>
        </is>
      </c>
      <c>
        <v>AKÇAKÖY TR-1 45-71-M01662_45-71-M01662_2354583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23.07.2023 12:05:22</t>
        </is>
      </c>
      <c>
        <is>
          <t>23.07.2023 15:18:20</t>
        </is>
      </c>
      <c>
        <v>3.216111111</v>
      </c>
      <c>
        <v>0</v>
      </c>
      <c>
        <v>85</v>
      </c>
      <c>
        <v>0</v>
      </c>
      <c>
        <v>2</v>
      </c>
      <c>
        <v>0</v>
      </c>
      <c>
        <v>7</v>
      </c>
      <c>
        <v>0</v>
      </c>
      <c>
        <v>0</v>
      </c>
      <c>
        <v>0</v>
      </c>
      <c>
        <v>34.484554602800124</v>
      </c>
      <c>
        <v>0</v>
      </c>
      <c>
        <v>0.9320149961457183</v>
      </c>
      <c>
        <v>0</v>
      </c>
      <c>
        <v>17.884617719709926</v>
      </c>
      <c>
        <v>0</v>
      </c>
      <c>
        <v>0</v>
      </c>
      <c>
        <v>53.301187318655764</v>
      </c>
    </row>
    <row>
      <c>
        <v>2619565</v>
      </c>
      <c>
        <v>1</v>
      </c>
      <c>
        <is>
          <t>MANİSA</t>
        </is>
      </c>
      <c>
        <v>ALAŞEHİR</v>
      </c>
      <c>
        <is>
          <t>Dağıtım Transformatörü</t>
        </is>
      </c>
      <c>
        <v>ŞAHYAR TR-3 45-73-M00195_45-73-M00195_2353541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23.07.2023 21:47:15</t>
        </is>
      </c>
      <c>
        <is>
          <t>24.07.2023 01:14:46</t>
        </is>
      </c>
      <c>
        <v>3.458611111</v>
      </c>
      <c>
        <v>0</v>
      </c>
      <c>
        <v>20</v>
      </c>
      <c>
        <v>0</v>
      </c>
      <c>
        <v>4</v>
      </c>
      <c>
        <v>0</v>
      </c>
      <c>
        <v>0</v>
      </c>
      <c>
        <v>0</v>
      </c>
      <c>
        <v>0</v>
      </c>
      <c>
        <v>0</v>
      </c>
      <c>
        <v>16.93376231445267</v>
      </c>
      <c>
        <v>0</v>
      </c>
      <c>
        <v>221.63808395212217</v>
      </c>
      <c>
        <v>0</v>
      </c>
      <c>
        <v>0</v>
      </c>
      <c>
        <v>0</v>
      </c>
      <c>
        <v>0</v>
      </c>
      <c>
        <v>238.57184626657485</v>
      </c>
    </row>
    <row>
      <c>
        <v>2618594</v>
      </c>
      <c>
        <v>2</v>
      </c>
      <c>
        <is>
          <t>MANİSA</t>
        </is>
      </c>
      <c>
        <v>SOMA</v>
      </c>
      <c>
        <is>
          <t>KÖK</t>
        </is>
      </c>
      <c>
        <v>ÜÇYOL KÖK 45-82-M00128_DUALAR M02_2329341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23.07.2023 09:30:22</t>
        </is>
      </c>
      <c>
        <is>
          <t>23.07.2023 10:30:56</t>
        </is>
      </c>
      <c>
        <v>1.009444444</v>
      </c>
      <c>
        <v>5</v>
      </c>
      <c>
        <v>213</v>
      </c>
      <c>
        <v>11</v>
      </c>
      <c>
        <v>3</v>
      </c>
      <c>
        <v>2</v>
      </c>
      <c>
        <v>22</v>
      </c>
      <c>
        <v>0</v>
      </c>
      <c>
        <v>0</v>
      </c>
      <c>
        <v>1.185798652711111</v>
      </c>
      <c>
        <v>24.36640053620128</v>
      </c>
      <c>
        <v>21.69471092664463</v>
      </c>
      <c>
        <v>1.8686452282607418</v>
      </c>
      <c>
        <v>2.771630242811111</v>
      </c>
      <c>
        <v>5.865361358052625</v>
      </c>
      <c>
        <v>0</v>
      </c>
      <c>
        <v>0</v>
      </c>
      <c>
        <v>57.75254694468149</v>
      </c>
    </row>
    <row>
      <c>
        <v>2619173</v>
      </c>
      <c>
        <v>1</v>
      </c>
      <c>
        <is>
          <t>İZMİR</t>
        </is>
      </c>
      <c>
        <v>MENDERES</v>
      </c>
      <c>
        <is>
          <t>AG Fideri</t>
        </is>
      </c>
      <c>
        <v>KÜNER TR-15 35-22-M00281_C_90368037_90368037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23.07.2023 17:06:51</t>
        </is>
      </c>
      <c>
        <is>
          <t>23.07.2023 19:00:22</t>
        </is>
      </c>
      <c>
        <v>1.891944444</v>
      </c>
      <c>
        <v>0</v>
      </c>
      <c>
        <v>7</v>
      </c>
      <c>
        <v>0</v>
      </c>
      <c>
        <v>2</v>
      </c>
      <c>
        <v>0</v>
      </c>
      <c>
        <v>10</v>
      </c>
      <c>
        <v>0</v>
      </c>
      <c>
        <v>0</v>
      </c>
      <c>
        <v>0</v>
      </c>
      <c>
        <v>8.803711377164058</v>
      </c>
      <c>
        <v>0</v>
      </c>
      <c>
        <v>3.7706179860942384</v>
      </c>
      <c>
        <v>0</v>
      </c>
      <c>
        <v>17.942030495013057</v>
      </c>
      <c>
        <v>0</v>
      </c>
      <c>
        <v>0</v>
      </c>
      <c>
        <v>30.516359858271354</v>
      </c>
    </row>
    <row>
      <c>
        <v>2618781</v>
      </c>
      <c>
        <v>1</v>
      </c>
      <c>
        <is>
          <t>MANİSA</t>
        </is>
      </c>
      <c>
        <v>DEMİRCİ</v>
      </c>
      <c>
        <is>
          <t>AG Fideri</t>
        </is>
      </c>
      <c>
        <v>ÇATALOLUK TR 2 45-74-M00231_B_56388639_56388639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23.07.2023 11:04:07</t>
        </is>
      </c>
      <c>
        <is>
          <t>23.07.2023 12:44:36</t>
        </is>
      </c>
      <c>
        <v>1.674722222</v>
      </c>
      <c>
        <v>0</v>
      </c>
      <c>
        <v>8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0.04668222323871067</v>
      </c>
      <c>
        <v>0</v>
      </c>
      <c>
        <v>0</v>
      </c>
      <c>
        <v>0</v>
      </c>
      <c>
        <v>0</v>
      </c>
      <c>
        <v>0</v>
      </c>
      <c>
        <v>0</v>
      </c>
      <c>
        <v>0.04668222323871067</v>
      </c>
    </row>
    <row>
      <c>
        <v>2619319</v>
      </c>
      <c>
        <v>3</v>
      </c>
      <c>
        <is>
          <t>İZMİR</t>
        </is>
      </c>
      <c>
        <v>BAYRAKLI</v>
      </c>
      <c>
        <is>
          <t>OG Fideri</t>
        </is>
      </c>
      <c>
        <v>M-1043 35-02-M01043_M-3100 M02_2117626</v>
      </c>
      <c>
        <v>OG Yeraltı Kablo Arızası</v>
      </c>
      <c>
        <v>Dağıtım-OG</v>
      </c>
      <c>
        <v>Uzun</v>
      </c>
      <c>
        <v>Şebeke işletmecisi</v>
      </c>
      <c>
        <v>Bildirimsiz</v>
      </c>
      <c>
        <is>
          <t>23.07.2023 20:18:30</t>
        </is>
      </c>
      <c>
        <is>
          <t>23.07.2023 20:40:30</t>
        </is>
      </c>
      <c>
        <v>0.366666666</v>
      </c>
      <c>
        <v>0</v>
      </c>
      <c>
        <v>499</v>
      </c>
      <c>
        <v>0</v>
      </c>
      <c>
        <v>0</v>
      </c>
      <c>
        <v>0</v>
      </c>
      <c>
        <v>59</v>
      </c>
      <c>
        <v>0</v>
      </c>
      <c>
        <v>0</v>
      </c>
      <c>
        <v>0</v>
      </c>
      <c>
        <v>54.04926167215602</v>
      </c>
      <c>
        <v>0</v>
      </c>
      <c>
        <v>0</v>
      </c>
      <c>
        <v>0</v>
      </c>
      <c>
        <v>30.890655875342148</v>
      </c>
      <c>
        <v>0</v>
      </c>
      <c>
        <v>0</v>
      </c>
      <c>
        <v>84.93991754749817</v>
      </c>
    </row>
    <row>
      <c>
        <v>2619508</v>
      </c>
      <c>
        <v>1</v>
      </c>
      <c>
        <is>
          <t>MANİSA</t>
        </is>
      </c>
      <c>
        <v>TURGUTLU</v>
      </c>
      <c>
        <is>
          <t>Dağıtım Transformatörü</t>
        </is>
      </c>
      <c>
        <v>DERBENTALTI TARIMSAL SULAMA TR-1 45-83-M00582_45-83-M00582_2372266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23.07.2023 20:39:17</t>
        </is>
      </c>
      <c>
        <is>
          <t>24.07.2023 02:10:35</t>
        </is>
      </c>
      <c>
        <v>5.521666666</v>
      </c>
      <c>
        <v>0</v>
      </c>
      <c>
        <v>1</v>
      </c>
      <c>
        <v>0</v>
      </c>
      <c>
        <v>9</v>
      </c>
      <c>
        <v>0</v>
      </c>
      <c>
        <v>0</v>
      </c>
      <c>
        <v>0</v>
      </c>
      <c>
        <v>0</v>
      </c>
      <c>
        <v>0</v>
      </c>
      <c>
        <v>1.30549697609</v>
      </c>
      <c>
        <v>0</v>
      </c>
      <c>
        <v>185.94060467797644</v>
      </c>
      <c>
        <v>0</v>
      </c>
      <c>
        <v>0</v>
      </c>
      <c>
        <v>0</v>
      </c>
      <c>
        <v>0</v>
      </c>
      <c>
        <v>187.24610165406645</v>
      </c>
    </row>
    <row>
      <c>
        <v>2618732</v>
      </c>
      <c>
        <v>1</v>
      </c>
      <c>
        <is>
          <t>İZMİR</t>
        </is>
      </c>
      <c>
        <v>MENDERES</v>
      </c>
      <c>
        <is>
          <t>Dağıtım Transformatörü</t>
        </is>
      </c>
      <c>
        <v>AKÇAALAN YEDİEVLER TR-5 35-22-M00844_35-22-M00844_66066143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23.07.2023 10:28:09</t>
        </is>
      </c>
      <c>
        <is>
          <t>23.07.2023 10:57:51</t>
        </is>
      </c>
      <c>
        <v>0.495</v>
      </c>
      <c>
        <v>0</v>
      </c>
      <c>
        <v>43</v>
      </c>
      <c>
        <v>0</v>
      </c>
      <c>
        <v>8</v>
      </c>
      <c>
        <v>0</v>
      </c>
      <c>
        <v>1</v>
      </c>
      <c>
        <v>0</v>
      </c>
      <c>
        <v>0</v>
      </c>
      <c>
        <v>0</v>
      </c>
      <c>
        <v>10.557324610889118</v>
      </c>
      <c>
        <v>0</v>
      </c>
      <c>
        <v>5.432340176323384</v>
      </c>
      <c>
        <v>0</v>
      </c>
      <c>
        <v>0.083811227533605</v>
      </c>
      <c>
        <v>0</v>
      </c>
      <c>
        <v>0</v>
      </c>
      <c>
        <v>16.073476014746106</v>
      </c>
    </row>
    <row>
      <c>
        <v>2618775</v>
      </c>
      <c>
        <v>1</v>
      </c>
      <c>
        <is>
          <t>MANİSA</t>
        </is>
      </c>
      <c>
        <v>YUNUSEMRE</v>
      </c>
      <c>
        <is>
          <t>AG Fideri</t>
        </is>
      </c>
      <c>
        <v>MALDAN KÖYÜ TR-1 45-71-M01666_A_56384091_56384091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23.07.2023 11:09:40</t>
        </is>
      </c>
      <c>
        <is>
          <t>23.07.2023 16:59:24</t>
        </is>
      </c>
      <c>
        <v>5.828888888</v>
      </c>
      <c>
        <v>0</v>
      </c>
      <c>
        <v>19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12.988287832639148</v>
      </c>
      <c>
        <v>0</v>
      </c>
      <c>
        <v>0</v>
      </c>
      <c>
        <v>0</v>
      </c>
      <c>
        <v>2.682071184261126</v>
      </c>
      <c>
        <v>0</v>
      </c>
      <c>
        <v>0</v>
      </c>
      <c>
        <v>15.670359016900274</v>
      </c>
    </row>
    <row>
      <c>
        <v>2619620</v>
      </c>
      <c>
        <v>1</v>
      </c>
      <c>
        <is>
          <t>MANİSA</t>
        </is>
      </c>
      <c>
        <v>YUNUSEMRE</v>
      </c>
      <c>
        <is>
          <t>AG Fideri</t>
        </is>
      </c>
      <c>
        <v>ÜÇPINAR TR-6 45-71-M01538_C_56363672_56363672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23.07.2023 22:40:46</t>
        </is>
      </c>
      <c>
        <is>
          <t>24.07.2023 01:23:59</t>
        </is>
      </c>
      <c>
        <v>2.720277777</v>
      </c>
      <c>
        <v>0</v>
      </c>
      <c>
        <v>49</v>
      </c>
      <c>
        <v>0</v>
      </c>
      <c>
        <v>1</v>
      </c>
      <c>
        <v>0</v>
      </c>
      <c>
        <v>5</v>
      </c>
      <c>
        <v>0</v>
      </c>
      <c>
        <v>0</v>
      </c>
      <c>
        <v>0</v>
      </c>
      <c>
        <v>20.120768211939932</v>
      </c>
      <c>
        <v>0</v>
      </c>
      <c>
        <v>4.2805917880825355</v>
      </c>
      <c>
        <v>0</v>
      </c>
      <c>
        <v>3.9133210544338217</v>
      </c>
      <c>
        <v>0</v>
      </c>
      <c>
        <v>0</v>
      </c>
      <c>
        <v>28.31468105445629</v>
      </c>
    </row>
    <row>
      <c>
        <v>2619574</v>
      </c>
      <c>
        <v>1</v>
      </c>
      <c>
        <is>
          <t>İZMİR</t>
        </is>
      </c>
      <c>
        <v>KARABAĞLAR</v>
      </c>
      <c>
        <is>
          <t>AG Fideri</t>
        </is>
      </c>
      <c>
        <v>K-1043 35-01-K01043__72410857_72410857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23.07.2023 21:56:45</t>
        </is>
      </c>
      <c>
        <is>
          <t>24.07.2023 00:38:50</t>
        </is>
      </c>
      <c>
        <v>2.701388888</v>
      </c>
      <c>
        <v>0</v>
      </c>
      <c>
        <v>166</v>
      </c>
      <c>
        <v>0</v>
      </c>
      <c>
        <v>0</v>
      </c>
      <c>
        <v>0</v>
      </c>
      <c>
        <v>11</v>
      </c>
      <c>
        <v>0</v>
      </c>
      <c>
        <v>0</v>
      </c>
      <c>
        <v>0</v>
      </c>
      <c>
        <v>89.38440282676059</v>
      </c>
      <c>
        <v>0</v>
      </c>
      <c>
        <v>0</v>
      </c>
      <c>
        <v>0</v>
      </c>
      <c>
        <v>6.127454001742498</v>
      </c>
      <c>
        <v>0</v>
      </c>
      <c>
        <v>0</v>
      </c>
      <c>
        <v>95.51185682850308</v>
      </c>
    </row>
    <row>
      <c>
        <v>2618910</v>
      </c>
      <c>
        <v>1</v>
      </c>
      <c>
        <is>
          <t>İZMİR</t>
        </is>
      </c>
      <c>
        <v>BAYRAKLI</v>
      </c>
      <c>
        <is>
          <t>AG Fideri</t>
        </is>
      </c>
      <c>
        <v>K-1361 35-02-K01361_A_56378733_56378733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23.07.2023 13:37:01</t>
        </is>
      </c>
      <c>
        <is>
          <t>23.07.2023 14:07:51</t>
        </is>
      </c>
      <c>
        <v>0.513888888</v>
      </c>
      <c>
        <v>0</v>
      </c>
      <c>
        <v>223</v>
      </c>
      <c>
        <v>0</v>
      </c>
      <c>
        <v>0</v>
      </c>
      <c>
        <v>0</v>
      </c>
      <c>
        <v>25</v>
      </c>
      <c>
        <v>0</v>
      </c>
      <c>
        <v>0</v>
      </c>
      <c>
        <v>0</v>
      </c>
      <c>
        <v>28.554118288586448</v>
      </c>
      <c>
        <v>0</v>
      </c>
      <c>
        <v>0</v>
      </c>
      <c>
        <v>0</v>
      </c>
      <c>
        <v>13.626876312216883</v>
      </c>
      <c>
        <v>0</v>
      </c>
      <c>
        <v>0</v>
      </c>
      <c>
        <v>42.18099460080333</v>
      </c>
    </row>
    <row>
      <c>
        <v>2618810</v>
      </c>
      <c>
        <v>1</v>
      </c>
      <c>
        <is>
          <t>İZMİR</t>
        </is>
      </c>
      <c>
        <v>ÖDEMİŞ</v>
      </c>
      <c>
        <is>
          <t>DM</t>
        </is>
      </c>
      <c>
        <v>KAYMAKÇI İM 35-15-A00004_TR-A M07_2333305</v>
      </c>
      <c>
        <v>Şebeke Bakım Çalışması</v>
      </c>
      <c>
        <v>Dağıtım-OG</v>
      </c>
      <c>
        <v>Uzun</v>
      </c>
      <c>
        <v>Şebeke işletmecisi</v>
      </c>
      <c>
        <v>Bildirimli</v>
      </c>
      <c>
        <is>
          <t>23.07.2023 11:38:22</t>
        </is>
      </c>
      <c>
        <is>
          <t>23.07.2023 12:04:49</t>
        </is>
      </c>
      <c>
        <v>0.440833333</v>
      </c>
      <c>
        <v>0</v>
      </c>
      <c>
        <v>1031</v>
      </c>
      <c>
        <v>3</v>
      </c>
      <c>
        <v>191</v>
      </c>
      <c>
        <v>8</v>
      </c>
      <c>
        <v>214</v>
      </c>
      <c>
        <v>0</v>
      </c>
      <c>
        <v>0</v>
      </c>
      <c>
        <v>0</v>
      </c>
      <c>
        <v>88.10441306340992</v>
      </c>
      <c>
        <v>53.637073128108284</v>
      </c>
      <c>
        <v>233.5961122286423</v>
      </c>
      <c>
        <v>19.71115043990108</v>
      </c>
      <c>
        <v>138.26495515685966</v>
      </c>
      <c>
        <v>0</v>
      </c>
      <c>
        <v>0</v>
      </c>
      <c>
        <v>533.3137040169213</v>
      </c>
    </row>
    <row>
      <c>
        <v>2618595</v>
      </c>
      <c>
        <v>1</v>
      </c>
      <c>
        <is>
          <t>MANİSA</t>
        </is>
      </c>
      <c>
        <v>SARUHANLI</v>
      </c>
      <c>
        <is>
          <t>Dağıtım Transformatörü</t>
        </is>
      </c>
      <c>
        <v>MÜTEVELLİ KÖK 45-80-M00100_45-80-M00100_72196258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23.07.2023 08:36:13</t>
        </is>
      </c>
      <c>
        <is>
          <t>23.07.2023 10:56:56</t>
        </is>
      </c>
      <c>
        <v>2.345277777</v>
      </c>
      <c>
        <v>0</v>
      </c>
      <c>
        <v>5</v>
      </c>
      <c>
        <v>0</v>
      </c>
      <c>
        <v>9</v>
      </c>
      <c>
        <v>0</v>
      </c>
      <c>
        <v>0</v>
      </c>
      <c>
        <v>0</v>
      </c>
      <c>
        <v>0</v>
      </c>
      <c>
        <v>0</v>
      </c>
      <c>
        <v>1.8380830309463054</v>
      </c>
      <c>
        <v>0</v>
      </c>
      <c>
        <v>51.00934237457927</v>
      </c>
      <c>
        <v>0</v>
      </c>
      <c>
        <v>0</v>
      </c>
      <c>
        <v>0</v>
      </c>
      <c>
        <v>0</v>
      </c>
      <c>
        <v>52.84742540552558</v>
      </c>
    </row>
    <row>
      <c>
        <v>2619451</v>
      </c>
      <c>
        <v>1</v>
      </c>
      <c>
        <is>
          <t>İZMİR</t>
        </is>
      </c>
      <c>
        <v>KEMALPAŞA</v>
      </c>
      <c>
        <is>
          <t>DM</t>
        </is>
      </c>
      <c>
        <v>TROPİKAL DM 35-27-L00056_ARMUTLU İ.M. L03_72201723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23.07.2023 20:31:19</t>
        </is>
      </c>
      <c>
        <is>
          <t>23.07.2023 22:10:10</t>
        </is>
      </c>
      <c>
        <v>1.6475</v>
      </c>
      <c>
        <v>47</v>
      </c>
      <c>
        <v>2861</v>
      </c>
      <c>
        <v>129</v>
      </c>
      <c>
        <v>206</v>
      </c>
      <c>
        <v>58</v>
      </c>
      <c>
        <v>404</v>
      </c>
      <c>
        <v>2</v>
      </c>
      <c>
        <v>1</v>
      </c>
      <c>
        <v>130.85156430152472</v>
      </c>
      <c>
        <v>1197.526655487732</v>
      </c>
      <c>
        <v>258.29095440734295</v>
      </c>
      <c>
        <v>357.4701589018383</v>
      </c>
      <c>
        <v>379.16577671899347</v>
      </c>
      <c>
        <v>462.63356814896883</v>
      </c>
      <c>
        <v>1.8185200589215889</v>
      </c>
      <c>
        <v>0.9850460115183497</v>
      </c>
      <c>
        <v>2788.74224403684</v>
      </c>
    </row>
    <row>
      <c>
        <v>2618641</v>
      </c>
      <c>
        <v>1</v>
      </c>
      <c>
        <is>
          <t>İZMİR</t>
        </is>
      </c>
      <c>
        <v>ÇEŞME</v>
      </c>
      <c>
        <is>
          <t>AG Fideri</t>
        </is>
      </c>
      <c>
        <v>L-133 35-18-L00133_9654333_56368066_56368066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23.07.2023 09:04:37</t>
        </is>
      </c>
      <c>
        <is>
          <t>23.07.2023 11:54:27</t>
        </is>
      </c>
      <c>
        <v>2.830555555</v>
      </c>
      <c>
        <v>0</v>
      </c>
      <c>
        <v>7</v>
      </c>
      <c>
        <v>0</v>
      </c>
      <c>
        <v>0</v>
      </c>
      <c>
        <v>0</v>
      </c>
      <c>
        <v>6</v>
      </c>
      <c>
        <v>0</v>
      </c>
      <c>
        <v>0</v>
      </c>
      <c>
        <v>0</v>
      </c>
      <c>
        <v>3.2139634645650403</v>
      </c>
      <c>
        <v>0</v>
      </c>
      <c>
        <v>0</v>
      </c>
      <c>
        <v>0</v>
      </c>
      <c>
        <v>101.57568821021984</v>
      </c>
      <c>
        <v>0</v>
      </c>
      <c>
        <v>0</v>
      </c>
      <c>
        <v>104.78965167478488</v>
      </c>
    </row>
    <row>
      <c>
        <v>2619305</v>
      </c>
      <c>
        <v>1</v>
      </c>
      <c>
        <is>
          <t>MANİSA</t>
        </is>
      </c>
      <c>
        <v>SARIGÖL</v>
      </c>
      <c>
        <is>
          <t>Dağıtım Transformatörü</t>
        </is>
      </c>
      <c>
        <v>SARIGÖL TR-12 45-79-M00012_45-79-M00012_2364556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23.07.2023 18:58:06</t>
        </is>
      </c>
      <c>
        <is>
          <t>23.07.2023 20:45:04</t>
        </is>
      </c>
      <c>
        <v>1.782777777</v>
      </c>
      <c>
        <v>0</v>
      </c>
      <c>
        <v>7</v>
      </c>
      <c>
        <v>0</v>
      </c>
      <c>
        <v>7</v>
      </c>
      <c>
        <v>0</v>
      </c>
      <c>
        <v>0</v>
      </c>
      <c>
        <v>0</v>
      </c>
      <c>
        <v>0</v>
      </c>
      <c>
        <v>0</v>
      </c>
      <c>
        <v>1.3376462073116666</v>
      </c>
      <c>
        <v>0</v>
      </c>
      <c>
        <v>89.96125357057748</v>
      </c>
      <c>
        <v>0</v>
      </c>
      <c>
        <v>0</v>
      </c>
      <c>
        <v>0</v>
      </c>
      <c>
        <v>0</v>
      </c>
      <c>
        <v>91.29889977788915</v>
      </c>
    </row>
    <row>
      <c>
        <v>2618996</v>
      </c>
      <c>
        <v>1</v>
      </c>
      <c>
        <is>
          <t>MANİSA</t>
        </is>
      </c>
      <c>
        <v>SARIGÖL</v>
      </c>
      <c>
        <is>
          <t>OG Fideri</t>
        </is>
      </c>
      <c>
        <v>ÇANAKÇI KÖK 45-79-M00194_HatBaşıAyırıcı_53134319 M01_53134319</v>
      </c>
      <c>
        <v>OG Ayırıcı Arızası</v>
      </c>
      <c>
        <v>Dağıtım-OG</v>
      </c>
      <c>
        <v>Uzun</v>
      </c>
      <c>
        <v>Şebeke işletmecisi</v>
      </c>
      <c>
        <v>Bildirimsiz</v>
      </c>
      <c>
        <is>
          <t>23.07.2023 14:51:56</t>
        </is>
      </c>
      <c>
        <is>
          <t>23.07.2023 16:28:34</t>
        </is>
      </c>
      <c>
        <v>1.610555555</v>
      </c>
      <c>
        <v>0</v>
      </c>
      <c>
        <v>369</v>
      </c>
      <c>
        <v>0</v>
      </c>
      <c>
        <v>3</v>
      </c>
      <c>
        <v>0</v>
      </c>
      <c>
        <v>36</v>
      </c>
      <c>
        <v>0</v>
      </c>
      <c>
        <v>0</v>
      </c>
      <c>
        <v>0</v>
      </c>
      <c>
        <v>100.59993267992635</v>
      </c>
      <c>
        <v>0</v>
      </c>
      <c>
        <v>8.063247868635607</v>
      </c>
      <c>
        <v>0</v>
      </c>
      <c>
        <v>17.89282597530537</v>
      </c>
      <c>
        <v>0</v>
      </c>
      <c>
        <v>0</v>
      </c>
      <c>
        <v>126.55600652386734</v>
      </c>
    </row>
    <row>
      <c>
        <v>2618747</v>
      </c>
      <c>
        <v>1</v>
      </c>
      <c>
        <is>
          <t>İZMİR</t>
        </is>
      </c>
      <c>
        <v>BORNOVA</v>
      </c>
      <c>
        <is>
          <t>AG Fideri</t>
        </is>
      </c>
      <c>
        <v>K-610 35-02-K00610_D_56365754_56365754</v>
      </c>
      <c>
        <v>Üçüncü Şahıs Talebiyle Planlı Çalışma</v>
      </c>
      <c>
        <v>Dağıtım-AG</v>
      </c>
      <c>
        <v>Uzun</v>
      </c>
      <c>
        <v>Şebeke işletmecisi</v>
      </c>
      <c>
        <v>Bildirimli</v>
      </c>
      <c>
        <is>
          <t>23.07.2023 10:52:51</t>
        </is>
      </c>
      <c>
        <is>
          <t>23.07.2023 15:01:21</t>
        </is>
      </c>
      <c>
        <v>4.141666666</v>
      </c>
      <c>
        <v>0</v>
      </c>
      <c>
        <v>0</v>
      </c>
      <c>
        <v>0</v>
      </c>
      <c>
        <v>0</v>
      </c>
      <c>
        <v>0</v>
      </c>
      <c>
        <v>23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61.67670146873611</v>
      </c>
      <c>
        <v>0</v>
      </c>
      <c>
        <v>0</v>
      </c>
      <c>
        <v>61.67670146873611</v>
      </c>
    </row>
    <row>
      <c>
        <v>2618664</v>
      </c>
      <c>
        <v>1</v>
      </c>
      <c>
        <is>
          <t>İZMİR</t>
        </is>
      </c>
      <c>
        <v>KINIK</v>
      </c>
      <c>
        <is>
          <t>AG Fideri</t>
        </is>
      </c>
      <c>
        <v>LÜTFİ UZ 35-24-M00214_A_91397234_91397234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23.07.2023 09:25:55</t>
        </is>
      </c>
      <c>
        <is>
          <t>23.07.2023 11:24:27</t>
        </is>
      </c>
      <c>
        <v>1.975555555</v>
      </c>
      <c>
        <v>0</v>
      </c>
      <c>
        <v>1</v>
      </c>
      <c>
        <v>0</v>
      </c>
      <c>
        <v>13</v>
      </c>
      <c>
        <v>0</v>
      </c>
      <c>
        <v>0</v>
      </c>
      <c>
        <v>0</v>
      </c>
      <c>
        <v>0</v>
      </c>
      <c>
        <v>0</v>
      </c>
      <c>
        <v>0.415218519495</v>
      </c>
      <c>
        <v>0</v>
      </c>
      <c>
        <v>252.6858772448875</v>
      </c>
      <c>
        <v>0</v>
      </c>
      <c>
        <v>0</v>
      </c>
      <c>
        <v>0</v>
      </c>
      <c>
        <v>0</v>
      </c>
      <c>
        <v>253.1010957643825</v>
      </c>
    </row>
    <row>
      <c>
        <v>2619388</v>
      </c>
      <c>
        <v>1</v>
      </c>
      <c>
        <is>
          <t>İZMİR</t>
        </is>
      </c>
      <c>
        <v>BUCA</v>
      </c>
      <c>
        <is>
          <t>AG Fideri</t>
        </is>
      </c>
      <c>
        <v>M-1361 35-03-M01361_D_56355333_56355333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23.07.2023 19:55:45</t>
        </is>
      </c>
      <c>
        <is>
          <t>24.07.2023 01:55:27</t>
        </is>
      </c>
      <c>
        <v>5.995</v>
      </c>
      <c>
        <v>0</v>
      </c>
      <c>
        <v>131</v>
      </c>
      <c>
        <v>0</v>
      </c>
      <c>
        <v>0</v>
      </c>
      <c>
        <v>0</v>
      </c>
      <c>
        <v>8</v>
      </c>
      <c>
        <v>0</v>
      </c>
      <c>
        <v>0</v>
      </c>
      <c>
        <v>0</v>
      </c>
      <c>
        <v>160.32768340543882</v>
      </c>
      <c>
        <v>0</v>
      </c>
      <c>
        <v>0</v>
      </c>
      <c>
        <v>0</v>
      </c>
      <c>
        <v>17.43814573944417</v>
      </c>
      <c>
        <v>0</v>
      </c>
      <c>
        <v>0</v>
      </c>
      <c>
        <v>177.76582914488299</v>
      </c>
    </row>
    <row>
      <c>
        <v>2618601</v>
      </c>
      <c>
        <v>1</v>
      </c>
      <c>
        <is>
          <t>MANİSA</t>
        </is>
      </c>
      <c>
        <v>GÖRDES</v>
      </c>
      <c>
        <is>
          <t>Dağıtım Transformatörü</t>
        </is>
      </c>
      <c>
        <v>TABAKLAR TR-2 45-75-M00337_45-75-M00337_2364570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23.07.2023 08:45:09</t>
        </is>
      </c>
      <c>
        <is>
          <t>23.07.2023 09:31:28</t>
        </is>
      </c>
      <c>
        <v>0.771944444</v>
      </c>
      <c>
        <v>0</v>
      </c>
      <c>
        <v>27</v>
      </c>
      <c>
        <v>0</v>
      </c>
      <c>
        <v>3</v>
      </c>
      <c>
        <v>0</v>
      </c>
      <c>
        <v>2</v>
      </c>
      <c>
        <v>0</v>
      </c>
      <c>
        <v>0</v>
      </c>
      <c>
        <v>0</v>
      </c>
      <c>
        <v>4.887106714205226</v>
      </c>
      <c>
        <v>0</v>
      </c>
      <c>
        <v>4.431385023167341</v>
      </c>
      <c>
        <v>0</v>
      </c>
      <c>
        <v>0.09810023930401926</v>
      </c>
      <c>
        <v>0</v>
      </c>
      <c>
        <v>0</v>
      </c>
      <c>
        <v>9.416591976676585</v>
      </c>
    </row>
    <row>
      <c>
        <v>2619142</v>
      </c>
      <c>
        <v>1</v>
      </c>
      <c>
        <is>
          <t>MANİSA</t>
        </is>
      </c>
      <c>
        <v>GÖLMARMARA</v>
      </c>
      <c>
        <is>
          <t>DM</t>
        </is>
      </c>
      <c>
        <v>GÖLMARMARA İM 45-85-A00001_ESKİ GÖLMARMARA L28_2305901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23.07.2023 16:56:52</t>
        </is>
      </c>
      <c>
        <is>
          <t>23.07.2023 17:46:23</t>
        </is>
      </c>
      <c>
        <v>0.825277777</v>
      </c>
      <c>
        <v>2</v>
      </c>
      <c>
        <v>53</v>
      </c>
      <c>
        <v>39</v>
      </c>
      <c>
        <v>197</v>
      </c>
      <c>
        <v>4</v>
      </c>
      <c>
        <v>9</v>
      </c>
      <c>
        <v>0</v>
      </c>
      <c>
        <v>0</v>
      </c>
      <c>
        <v>0.44507148432</v>
      </c>
      <c>
        <v>6.419719838682414</v>
      </c>
      <c>
        <v>214.42524678133657</v>
      </c>
      <c>
        <v>785.4743611166683</v>
      </c>
      <c>
        <v>22.59481349149391</v>
      </c>
      <c>
        <v>23.24364941185958</v>
      </c>
      <c>
        <v>0</v>
      </c>
      <c>
        <v>0</v>
      </c>
      <c>
        <v>1052.6028621243609</v>
      </c>
    </row>
    <row>
      <c>
        <v>2618701</v>
      </c>
      <c>
        <v>1</v>
      </c>
      <c>
        <is>
          <t>İZMİR</t>
        </is>
      </c>
      <c>
        <v>KINIK</v>
      </c>
      <c>
        <is>
          <t>DM</t>
        </is>
      </c>
      <c>
        <v>KINIK ORGANİZE DM 35-24-M00208_KINIK OSB M02_83158601</v>
      </c>
      <c>
        <v>Şebeke Bakım Çalışması</v>
      </c>
      <c>
        <v>Dağıtım-OG</v>
      </c>
      <c>
        <v>Uzun</v>
      </c>
      <c>
        <v>Şebeke işletmecisi</v>
      </c>
      <c>
        <v>Bildirimli</v>
      </c>
      <c>
        <is>
          <t>23.07.2023 10:00:39</t>
        </is>
      </c>
      <c>
        <is>
          <t>23.07.2023 14:29:09</t>
        </is>
      </c>
      <c>
        <v>4.475</v>
      </c>
      <c>
        <v>0</v>
      </c>
      <c>
        <v>4</v>
      </c>
      <c>
        <v>0</v>
      </c>
      <c>
        <v>1</v>
      </c>
      <c>
        <v>4</v>
      </c>
      <c>
        <v>2</v>
      </c>
      <c>
        <v>4</v>
      </c>
      <c>
        <v>0</v>
      </c>
      <c>
        <v>0</v>
      </c>
      <c>
        <v>2.688372869778925</v>
      </c>
      <c>
        <v>0</v>
      </c>
      <c>
        <v>37.729223943556505</v>
      </c>
      <c>
        <v>485.72151633667903</v>
      </c>
      <c>
        <v>14.853291445183332</v>
      </c>
      <c>
        <v>1804.7401172606321</v>
      </c>
      <c>
        <v>0</v>
      </c>
      <c>
        <v>2345.73252185583</v>
      </c>
    </row>
    <row>
      <c>
        <v>2618990</v>
      </c>
      <c>
        <v>1</v>
      </c>
      <c>
        <is>
          <t>İZMİR</t>
        </is>
      </c>
      <c>
        <v>ÖDEMİŞ</v>
      </c>
      <c>
        <is>
          <t>TM Fideri</t>
        </is>
      </c>
      <c>
        <v>ÖDEMİŞ TM-2 35-15-A00005_KAYAKÖY M11_2119683</v>
      </c>
      <c>
        <v>Şebeke Bakım Çalışması</v>
      </c>
      <c>
        <v>Dağıtım-OG</v>
      </c>
      <c>
        <v>Uzun</v>
      </c>
      <c>
        <v>Şebeke işletmecisi</v>
      </c>
      <c>
        <v>Bildirimli</v>
      </c>
      <c>
        <is>
          <t>23.07.2023 14:49:51</t>
        </is>
      </c>
      <c>
        <is>
          <t>23.07.2023 15:27:27</t>
        </is>
      </c>
      <c>
        <v>0.626666666</v>
      </c>
      <c>
        <v>4</v>
      </c>
      <c>
        <v>3593</v>
      </c>
      <c>
        <v>121</v>
      </c>
      <c>
        <v>963</v>
      </c>
      <c>
        <v>51</v>
      </c>
      <c>
        <v>769</v>
      </c>
      <c>
        <v>2</v>
      </c>
      <c>
        <v>0</v>
      </c>
      <c>
        <v>3.4677553665790604</v>
      </c>
      <c>
        <v>408.522255066077</v>
      </c>
      <c>
        <v>1104.9160271166409</v>
      </c>
      <c>
        <v>1624.1260669934723</v>
      </c>
      <c>
        <v>192.69170820284816</v>
      </c>
      <c>
        <v>607.4607660370932</v>
      </c>
      <c>
        <v>22.484032122451527</v>
      </c>
      <c>
        <v>0</v>
      </c>
      <c>
        <v>3963.668610905162</v>
      </c>
    </row>
    <row>
      <c>
        <v>2618492</v>
      </c>
      <c>
        <v>1</v>
      </c>
      <c>
        <is>
          <t>MANİSA</t>
        </is>
      </c>
      <c>
        <v>SALİHLİ</v>
      </c>
      <c>
        <is>
          <t>TM Fideri</t>
        </is>
      </c>
      <c>
        <v>SALİHLİ TM 45-78-A00004_SALİHLİ-2 M06_2310851</v>
      </c>
      <c>
        <v>Şebeke Yenileme ve Kapasite Artışı Çalışması</v>
      </c>
      <c>
        <v>Dağıtım-OG</v>
      </c>
      <c>
        <v>Uzun</v>
      </c>
      <c>
        <v>Şebeke işletmecisi</v>
      </c>
      <c>
        <v>Bildirimli</v>
      </c>
      <c>
        <is>
          <t>23.07.2023 01:01:34</t>
        </is>
      </c>
      <c>
        <is>
          <t>23.07.2023 07:58:28</t>
        </is>
      </c>
      <c>
        <v>6.948333333</v>
      </c>
      <c>
        <v>0</v>
      </c>
      <c>
        <v>9111</v>
      </c>
      <c>
        <v>1</v>
      </c>
      <c>
        <v>4</v>
      </c>
      <c>
        <v>3</v>
      </c>
      <c>
        <v>2560</v>
      </c>
      <c>
        <v>0</v>
      </c>
      <c>
        <v>9</v>
      </c>
      <c>
        <v>0</v>
      </c>
      <c>
        <v>10615.043524054781</v>
      </c>
      <c>
        <v>0</v>
      </c>
      <c>
        <v>122.73096573185751</v>
      </c>
      <c>
        <v>24.894544182376354</v>
      </c>
      <c>
        <v>9618.74553537795</v>
      </c>
      <c>
        <v>0</v>
      </c>
      <c>
        <v>91.94294903038542</v>
      </c>
      <c>
        <v>20473.35751837735</v>
      </c>
    </row>
    <row>
      <c>
        <v>2618684</v>
      </c>
      <c>
        <v>1</v>
      </c>
      <c>
        <is>
          <t>İZMİR</t>
        </is>
      </c>
      <c>
        <v>BAYINDIR</v>
      </c>
      <c>
        <is>
          <t>KÖK</t>
        </is>
      </c>
      <c>
        <v>KARAHALİLLİ KÖK 35-20-L00087_SÖĞÜTÖREN DAĞLAR GRUBU L02_66504270</v>
      </c>
      <c>
        <v>Şebeke Yenileme ve Kapasite Artışı Çalışması</v>
      </c>
      <c>
        <v>Dağıtım-OG</v>
      </c>
      <c>
        <v>Uzun</v>
      </c>
      <c>
        <v>Şebeke işletmecisi</v>
      </c>
      <c>
        <v>Bildirimli</v>
      </c>
      <c>
        <is>
          <t>23.07.2023 09:31:09</t>
        </is>
      </c>
      <c>
        <is>
          <t>23.07.2023 10:20:41</t>
        </is>
      </c>
      <c>
        <v>0.825555555</v>
      </c>
      <c>
        <v>0</v>
      </c>
      <c>
        <v>487</v>
      </c>
      <c>
        <v>15</v>
      </c>
      <c>
        <v>121</v>
      </c>
      <c>
        <v>15</v>
      </c>
      <c>
        <v>114</v>
      </c>
      <c>
        <v>0</v>
      </c>
      <c>
        <v>0</v>
      </c>
      <c>
        <v>0</v>
      </c>
      <c>
        <v>52.34895828043341</v>
      </c>
      <c>
        <v>57.437609561332614</v>
      </c>
      <c>
        <v>83.45304530778706</v>
      </c>
      <c>
        <v>24.52356355289769</v>
      </c>
      <c>
        <v>51.55490669785594</v>
      </c>
      <c>
        <v>0</v>
      </c>
      <c>
        <v>0</v>
      </c>
      <c>
        <v>269.3180834003067</v>
      </c>
    </row>
    <row>
      <c>
        <v>2619225</v>
      </c>
      <c>
        <v>1</v>
      </c>
      <c>
        <is>
          <t>İZMİR</t>
        </is>
      </c>
      <c>
        <v>SEFERİHİSAR</v>
      </c>
      <c>
        <is>
          <t>Kullanıcı Bağlantı Hattı</t>
        </is>
      </c>
      <c>
        <v>DM-1/TR-17 SEFERİHİSAR 35-14-M00329_956658302_956658302</v>
      </c>
      <c>
        <v>AG Branşman Yeraltı Kablo Arızası</v>
      </c>
      <c>
        <v>Dağıtım-AG</v>
      </c>
      <c>
        <v>Uzun</v>
      </c>
      <c>
        <v>Şebeke işletmecisi</v>
      </c>
      <c>
        <v>Bildirimsiz</v>
      </c>
      <c>
        <is>
          <t>23.07.2023 18:03:18</t>
        </is>
      </c>
      <c>
        <is>
          <t>23.07.2023 23:00:47</t>
        </is>
      </c>
      <c>
        <v>4.958055555</v>
      </c>
      <c>
        <v>0</v>
      </c>
      <c>
        <v>5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4.63206336032307</v>
      </c>
      <c>
        <v>0</v>
      </c>
      <c>
        <v>0</v>
      </c>
      <c>
        <v>0</v>
      </c>
      <c>
        <v>0</v>
      </c>
      <c>
        <v>0</v>
      </c>
      <c>
        <v>0</v>
      </c>
      <c>
        <v>4.63206336032307</v>
      </c>
    </row>
    <row>
      <c>
        <v>2619325</v>
      </c>
      <c>
        <v>1</v>
      </c>
      <c>
        <is>
          <t>MANİSA</t>
        </is>
      </c>
      <c>
        <v>YUNUSEMRE</v>
      </c>
      <c>
        <is>
          <t>AG Fideri</t>
        </is>
      </c>
      <c>
        <v>DM-14/3 45-71-M00387_B_60984657_60984657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23.07.2023 15:21:27</t>
        </is>
      </c>
      <c>
        <is>
          <t>23.07.2023 22:04:24</t>
        </is>
      </c>
      <c>
        <v>6.715833333</v>
      </c>
      <c>
        <v>0</v>
      </c>
      <c>
        <v>68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103.94483493626221</v>
      </c>
      <c>
        <v>0</v>
      </c>
      <c>
        <v>0</v>
      </c>
      <c>
        <v>0</v>
      </c>
      <c>
        <v>11.264418514206668</v>
      </c>
      <c>
        <v>0</v>
      </c>
      <c>
        <v>0</v>
      </c>
      <c>
        <v>115.20925345046888</v>
      </c>
    </row>
    <row>
      <c>
        <v>2619580</v>
      </c>
      <c>
        <v>1</v>
      </c>
      <c>
        <is>
          <t>İZMİR</t>
        </is>
      </c>
      <c>
        <v>KINIK</v>
      </c>
      <c>
        <is>
          <t>Dağıtım Transformatörü</t>
        </is>
      </c>
      <c>
        <v>KINIK TR-30 35-24-L00220_35-24-L00220_2376894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23.07.2023 21:55:59</t>
        </is>
      </c>
      <c>
        <is>
          <t>23.07.2023 22:29:22</t>
        </is>
      </c>
      <c>
        <v>0.556388888</v>
      </c>
      <c>
        <v>0</v>
      </c>
      <c>
        <v>56</v>
      </c>
      <c>
        <v>0</v>
      </c>
      <c>
        <v>4</v>
      </c>
      <c>
        <v>0</v>
      </c>
      <c>
        <v>8</v>
      </c>
      <c>
        <v>0</v>
      </c>
      <c>
        <v>0</v>
      </c>
      <c>
        <v>0</v>
      </c>
      <c>
        <v>8.566089083769572</v>
      </c>
      <c>
        <v>0</v>
      </c>
      <c>
        <v>3.688478696429146</v>
      </c>
      <c>
        <v>0</v>
      </c>
      <c>
        <v>3.469207300049416</v>
      </c>
      <c>
        <v>0</v>
      </c>
      <c>
        <v>0</v>
      </c>
      <c>
        <v>15.723775080248133</v>
      </c>
    </row>
    <row>
      <c>
        <v>2618472</v>
      </c>
      <c>
        <v>1</v>
      </c>
      <c>
        <is>
          <t>İZMİR</t>
        </is>
      </c>
      <c>
        <v>TİRE</v>
      </c>
      <c>
        <is>
          <t>KÖK</t>
        </is>
      </c>
      <c>
        <v>YENİOBA KÖK 35-29-M00125_İBRAHİM SEZEN M015_72191053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23.07.2023 00:22:49</t>
        </is>
      </c>
      <c>
        <is>
          <t>23.07.2023 01:19:02</t>
        </is>
      </c>
      <c>
        <v>0.936944444</v>
      </c>
      <c>
        <v>0</v>
      </c>
      <c>
        <v>0</v>
      </c>
      <c>
        <v>0</v>
      </c>
      <c>
        <v>70</v>
      </c>
      <c>
        <v>0</v>
      </c>
      <c>
        <v>19</v>
      </c>
      <c>
        <v>0</v>
      </c>
      <c>
        <v>0</v>
      </c>
      <c>
        <v>0</v>
      </c>
      <c>
        <v>0</v>
      </c>
      <c>
        <v>0</v>
      </c>
      <c>
        <v>258.8759165892934</v>
      </c>
      <c>
        <v>0</v>
      </c>
      <c>
        <v>24.850935760713977</v>
      </c>
      <c>
        <v>0</v>
      </c>
      <c>
        <v>0</v>
      </c>
      <c>
        <v>283.7268523500074</v>
      </c>
    </row>
    <row>
      <c>
        <v>2619033</v>
      </c>
      <c>
        <v>1</v>
      </c>
      <c>
        <is>
          <t>İZMİR</t>
        </is>
      </c>
      <c>
        <v>BAYINDIR</v>
      </c>
      <c>
        <is>
          <t>Dağıtım Transformatörü</t>
        </is>
      </c>
      <c>
        <v>HASKÖY TR-1 35-20-L00206_35-20-L00206_2367741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23.07.2023 15:19:09</t>
        </is>
      </c>
      <c>
        <is>
          <t>23.07.2023 18:58:47</t>
        </is>
      </c>
      <c>
        <v>3.660555555</v>
      </c>
      <c>
        <v>0</v>
      </c>
      <c>
        <v>112</v>
      </c>
      <c>
        <v>0</v>
      </c>
      <c>
        <v>16</v>
      </c>
      <c>
        <v>0</v>
      </c>
      <c>
        <v>13</v>
      </c>
      <c>
        <v>0</v>
      </c>
      <c>
        <v>0</v>
      </c>
      <c>
        <v>0</v>
      </c>
      <c>
        <v>143.7299747564504</v>
      </c>
      <c>
        <v>0</v>
      </c>
      <c>
        <v>358.32745115065654</v>
      </c>
      <c>
        <v>0</v>
      </c>
      <c>
        <v>72.00392930707577</v>
      </c>
      <c>
        <v>0</v>
      </c>
      <c>
        <v>0</v>
      </c>
      <c>
        <v>574.0613552141826</v>
      </c>
    </row>
    <row>
      <c>
        <v>2619205</v>
      </c>
      <c>
        <v>1</v>
      </c>
      <c>
        <is>
          <t>MANİSA</t>
        </is>
      </c>
      <c>
        <v>SALİHLİ</v>
      </c>
      <c>
        <is>
          <t>Dağıtım Transformatörü</t>
        </is>
      </c>
      <c>
        <v>POYRAZ YAZLA MAHALLESİ TR-1 45-78-M00635_45-78-M00635_2352556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23.07.2023 17:47:53</t>
        </is>
      </c>
      <c>
        <is>
          <t>23.07.2023 22:37:42</t>
        </is>
      </c>
      <c>
        <v>4.830277777</v>
      </c>
      <c>
        <v>0</v>
      </c>
      <c>
        <v>20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8.06229901259643</v>
      </c>
      <c>
        <v>0</v>
      </c>
      <c>
        <v>40.32806639638992</v>
      </c>
      <c>
        <v>0</v>
      </c>
      <c>
        <v>0</v>
      </c>
      <c>
        <v>0</v>
      </c>
      <c>
        <v>0</v>
      </c>
      <c>
        <v>48.390365408986355</v>
      </c>
    </row>
    <row>
      <c>
        <v>2619182</v>
      </c>
      <c>
        <v>1</v>
      </c>
      <c>
        <is>
          <t>İZMİR</t>
        </is>
      </c>
      <c>
        <v>BERGAMA</v>
      </c>
      <c>
        <is>
          <t>AG Fideri</t>
        </is>
      </c>
      <c>
        <v>TR-66 35-16-L00066_47553413_56398132_56398132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23.07.2023 17:30:00</t>
        </is>
      </c>
      <c>
        <is>
          <t>23.07.2023 18:10:21</t>
        </is>
      </c>
      <c>
        <v>0.6725</v>
      </c>
      <c>
        <v>0</v>
      </c>
      <c>
        <v>16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2.3495850307741115</v>
      </c>
      <c>
        <v>0</v>
      </c>
      <c>
        <v>0</v>
      </c>
      <c>
        <v>0</v>
      </c>
      <c>
        <v>0</v>
      </c>
      <c>
        <v>0</v>
      </c>
      <c>
        <v>0</v>
      </c>
      <c>
        <v>2.3495850307741115</v>
      </c>
    </row>
    <row>
      <c>
        <v>2618913</v>
      </c>
      <c>
        <v>1</v>
      </c>
      <c>
        <is>
          <t>İZMİR</t>
        </is>
      </c>
      <c>
        <v>ÇEŞME</v>
      </c>
      <c>
        <is>
          <t>Dağıtım Transformatörü</t>
        </is>
      </c>
      <c>
        <v>L-430 35-18-L00430_35-18-L00430_72112374</v>
      </c>
      <c>
        <v>AG Yük Ayırıcı Arızası</v>
      </c>
      <c>
        <v>Dağıtım-AG</v>
      </c>
      <c>
        <v>Uzun</v>
      </c>
      <c>
        <v>Şebeke işletmecisi</v>
      </c>
      <c>
        <v>Bildirimsiz</v>
      </c>
      <c>
        <is>
          <t>23.07.2023 13:39:36</t>
        </is>
      </c>
      <c>
        <is>
          <t>23.07.2023 17:54:28</t>
        </is>
      </c>
      <c>
        <v>4.247777777</v>
      </c>
      <c>
        <v>0</v>
      </c>
      <c>
        <v>415</v>
      </c>
      <c>
        <v>0</v>
      </c>
      <c>
        <v>1</v>
      </c>
      <c>
        <v>0</v>
      </c>
      <c>
        <v>31</v>
      </c>
      <c>
        <v>0</v>
      </c>
      <c>
        <v>0</v>
      </c>
      <c>
        <v>0</v>
      </c>
      <c>
        <v>1411.3195003292014</v>
      </c>
      <c>
        <v>0</v>
      </c>
      <c>
        <v>10.229154550176116</v>
      </c>
      <c>
        <v>0</v>
      </c>
      <c>
        <v>352.4228450142917</v>
      </c>
      <c>
        <v>0</v>
      </c>
      <c>
        <v>0</v>
      </c>
      <c>
        <v>1773.9714998936693</v>
      </c>
    </row>
    <row>
      <c>
        <v>2619517</v>
      </c>
      <c>
        <v>1</v>
      </c>
      <c>
        <is>
          <t>İZMİR</t>
        </is>
      </c>
      <c>
        <v>MENEMEN</v>
      </c>
      <c>
        <is>
          <t>OG Fideri</t>
        </is>
      </c>
      <c>
        <v>SÜLEYMANLI KÖK 35-28-M00606_HatBaşıAyırıcı_53134121 M11_53134121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23.07.2023 21:06:17</t>
        </is>
      </c>
      <c>
        <is>
          <t>24.07.2023 01:11:00</t>
        </is>
      </c>
      <c>
        <v>4.078611111</v>
      </c>
      <c>
        <v>0</v>
      </c>
      <c>
        <v>19</v>
      </c>
      <c>
        <v>0</v>
      </c>
      <c>
        <v>1</v>
      </c>
      <c>
        <v>1</v>
      </c>
      <c>
        <v>4</v>
      </c>
      <c>
        <v>0</v>
      </c>
      <c>
        <v>0</v>
      </c>
      <c>
        <v>0</v>
      </c>
      <c>
        <v>19.045886682683808</v>
      </c>
      <c>
        <v>0</v>
      </c>
      <c>
        <v>0.30501877026559976</v>
      </c>
      <c>
        <v>5.7899240837161114</v>
      </c>
      <c>
        <v>9.669595913877007</v>
      </c>
      <c>
        <v>0</v>
      </c>
      <c>
        <v>0</v>
      </c>
      <c>
        <v>34.810425450542525</v>
      </c>
    </row>
    <row>
      <c>
        <v>2618578</v>
      </c>
      <c>
        <v>1</v>
      </c>
      <c>
        <is>
          <t>MANİSA</t>
        </is>
      </c>
      <c>
        <v>SARUHANLI</v>
      </c>
      <c>
        <is>
          <t>DM</t>
        </is>
      </c>
      <c>
        <v>OTOYOL DM 45-80-M02917_APPAK M01_72022596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23.07.2023 07:56:14</t>
        </is>
      </c>
      <c>
        <is>
          <t>23.07.2023 08:37:49</t>
        </is>
      </c>
      <c>
        <v>0.693055555</v>
      </c>
      <c>
        <v>7</v>
      </c>
      <c>
        <v>1218</v>
      </c>
      <c>
        <v>114</v>
      </c>
      <c>
        <v>66</v>
      </c>
      <c>
        <v>23</v>
      </c>
      <c>
        <v>67</v>
      </c>
      <c>
        <v>2</v>
      </c>
      <c>
        <v>0</v>
      </c>
      <c>
        <v>1.1475586515045355</v>
      </c>
      <c>
        <v>115.66172450817858</v>
      </c>
      <c>
        <v>380.80910868768456</v>
      </c>
      <c>
        <v>103.3498709097073</v>
      </c>
      <c>
        <v>44.76964670849885</v>
      </c>
      <c>
        <v>18.164491605541826</v>
      </c>
      <c>
        <v>13.439946679714932</v>
      </c>
      <c>
        <v>0</v>
      </c>
      <c>
        <v>677.3423477508305</v>
      </c>
    </row>
    <row>
      <c>
        <v>2618976</v>
      </c>
      <c>
        <v>1</v>
      </c>
      <c>
        <is>
          <t>İZMİR</t>
        </is>
      </c>
      <c>
        <v>BUCA</v>
      </c>
      <c>
        <is>
          <t>AG Fideri</t>
        </is>
      </c>
      <c>
        <v>K-1506 35-03-K01506_A_56354565_56354565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23.07.2023 14:34:30</t>
        </is>
      </c>
      <c>
        <is>
          <t>23.07.2023 16:15:39</t>
        </is>
      </c>
      <c>
        <v>1.685833333</v>
      </c>
      <c>
        <v>0</v>
      </c>
      <c>
        <v>251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85.63695370548662</v>
      </c>
      <c>
        <v>0</v>
      </c>
      <c>
        <v>0</v>
      </c>
      <c>
        <v>0</v>
      </c>
      <c>
        <v>0.9306462916800541</v>
      </c>
      <c>
        <v>0</v>
      </c>
      <c>
        <v>0</v>
      </c>
      <c>
        <v>86.56759999716667</v>
      </c>
    </row>
    <row>
      <c>
        <v>2618970</v>
      </c>
      <c>
        <v>1</v>
      </c>
      <c>
        <is>
          <t>İZMİR</t>
        </is>
      </c>
      <c>
        <v>KARŞIYAKA</v>
      </c>
      <c>
        <is>
          <t>Kullanıcı Bağlantı Hattı</t>
        </is>
      </c>
      <c>
        <v>K-3203 35-04-K03203_912682787_912682787</v>
      </c>
      <c>
        <v>AG Box / Sdk Abone Çıkış Sigorta Atığı</v>
      </c>
      <c>
        <v>Dağıtım-AG</v>
      </c>
      <c>
        <v>Uzun</v>
      </c>
      <c>
        <v>Şebeke işletmecisi</v>
      </c>
      <c>
        <v>Bildirimsiz</v>
      </c>
      <c>
        <is>
          <t>23.07.2023 14:34:07</t>
        </is>
      </c>
      <c>
        <is>
          <t>23.07.2023 15:48:10</t>
        </is>
      </c>
      <c>
        <v>1.234166666</v>
      </c>
      <c>
        <v>0</v>
      </c>
      <c>
        <v>6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1.547026883614773</v>
      </c>
      <c>
        <v>0</v>
      </c>
      <c>
        <v>0</v>
      </c>
      <c>
        <v>0</v>
      </c>
      <c>
        <v>0</v>
      </c>
      <c>
        <v>0</v>
      </c>
      <c>
        <v>0</v>
      </c>
      <c>
        <v>1.547026883614773</v>
      </c>
    </row>
    <row>
      <c>
        <v>2618678</v>
      </c>
      <c>
        <v>1</v>
      </c>
      <c>
        <is>
          <t>İZMİR</t>
        </is>
      </c>
      <c>
        <v>ÖDEMİŞ</v>
      </c>
      <c>
        <is>
          <t>OG Fideri</t>
        </is>
      </c>
      <c>
        <v>TR-24 35-15-L00024_TR-120 MİGROS - TR-24/A L01_66866840</v>
      </c>
      <c>
        <v>Şebeke Bakım Çalışması</v>
      </c>
      <c>
        <v>Dağıtım-OG</v>
      </c>
      <c>
        <v>Uzun</v>
      </c>
      <c>
        <v>Şebeke işletmecisi</v>
      </c>
      <c>
        <v>Bildirimli</v>
      </c>
      <c>
        <is>
          <t>23.07.2023 09:32:55</t>
        </is>
      </c>
      <c>
        <is>
          <t>23.07.2023 10:56:44</t>
        </is>
      </c>
      <c>
        <v>1.396944444</v>
      </c>
      <c>
        <v>0</v>
      </c>
      <c>
        <v>346</v>
      </c>
      <c>
        <v>0</v>
      </c>
      <c>
        <v>0</v>
      </c>
      <c>
        <v>0</v>
      </c>
      <c>
        <v>491</v>
      </c>
      <c>
        <v>0</v>
      </c>
      <c>
        <v>0</v>
      </c>
      <c>
        <v>0</v>
      </c>
      <c>
        <v>89.31476001685553</v>
      </c>
      <c>
        <v>0</v>
      </c>
      <c>
        <v>0</v>
      </c>
      <c>
        <v>0</v>
      </c>
      <c>
        <v>482.07403622052664</v>
      </c>
      <c>
        <v>0</v>
      </c>
      <c>
        <v>0</v>
      </c>
      <c>
        <v>571.3887962373822</v>
      </c>
    </row>
    <row>
      <c>
        <v>2618575</v>
      </c>
      <c>
        <v>1</v>
      </c>
      <c>
        <is>
          <t>İZMİR</t>
        </is>
      </c>
      <c>
        <v>KEMALPAŞA</v>
      </c>
      <c>
        <is>
          <t>KÖK</t>
        </is>
      </c>
      <c>
        <v>HALİLBEYLİ TR-1 KÖK 35-27-M01057_TEKİNLER M06_61283855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23.07.2023 07:53:59</t>
        </is>
      </c>
      <c>
        <is>
          <t>23.07.2023 09:19:16</t>
        </is>
      </c>
      <c>
        <v>1.421388888</v>
      </c>
      <c>
        <v>0</v>
      </c>
      <c>
        <v>0</v>
      </c>
      <c>
        <v>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139.81684881115527</v>
      </c>
      <c>
        <v>0</v>
      </c>
      <c>
        <v>0</v>
      </c>
      <c>
        <v>0</v>
      </c>
      <c>
        <v>61.51882968188744</v>
      </c>
      <c>
        <v>0</v>
      </c>
      <c>
        <v>201.3356784930427</v>
      </c>
    </row>
    <row>
      <c>
        <v>2619617</v>
      </c>
      <c>
        <v>1</v>
      </c>
      <c>
        <is>
          <t>İZMİR</t>
        </is>
      </c>
      <c>
        <v>URLA</v>
      </c>
      <c>
        <is>
          <t>AG Fideri</t>
        </is>
      </c>
      <c>
        <v>ZEYTİNALANI  TR-117 35-19-L00117_B_56377333_56377333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23.07.2023 22:38:22</t>
        </is>
      </c>
      <c>
        <is>
          <t>24.07.2023 01:29:43</t>
        </is>
      </c>
      <c>
        <v>2.855833333</v>
      </c>
      <c>
        <v>0</v>
      </c>
      <c>
        <v>219</v>
      </c>
      <c>
        <v>0</v>
      </c>
      <c>
        <v>0</v>
      </c>
      <c>
        <v>0</v>
      </c>
      <c>
        <v>8</v>
      </c>
      <c>
        <v>0</v>
      </c>
      <c>
        <v>0</v>
      </c>
      <c>
        <v>0</v>
      </c>
      <c>
        <v>137.67653691101305</v>
      </c>
      <c>
        <v>0</v>
      </c>
      <c>
        <v>0</v>
      </c>
      <c>
        <v>0</v>
      </c>
      <c>
        <v>19.599391520011356</v>
      </c>
      <c>
        <v>0</v>
      </c>
      <c>
        <v>0</v>
      </c>
      <c>
        <v>157.2759284310244</v>
      </c>
    </row>
    <row>
      <c>
        <v>2618953</v>
      </c>
      <c>
        <v>1</v>
      </c>
      <c>
        <is>
          <t>İZMİR</t>
        </is>
      </c>
      <c>
        <v>TORBALI</v>
      </c>
      <c>
        <is>
          <t>Dağıtım Transformatörü</t>
        </is>
      </c>
      <c>
        <v>TR-19 35-26-M00019_35-26-M00019_2356473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23.07.2023 14:19:18</t>
        </is>
      </c>
      <c>
        <is>
          <t>23.07.2023 15:53:07</t>
        </is>
      </c>
      <c>
        <v>1.563611111</v>
      </c>
      <c>
        <v>0</v>
      </c>
      <c>
        <v>617</v>
      </c>
      <c>
        <v>0</v>
      </c>
      <c>
        <v>3</v>
      </c>
      <c>
        <v>0</v>
      </c>
      <c>
        <v>35</v>
      </c>
      <c>
        <v>0</v>
      </c>
      <c>
        <v>0</v>
      </c>
      <c>
        <v>0</v>
      </c>
      <c>
        <v>232.71478997901488</v>
      </c>
      <c>
        <v>0</v>
      </c>
      <c>
        <v>12.694181708772412</v>
      </c>
      <c>
        <v>0</v>
      </c>
      <c>
        <v>100.48828161905507</v>
      </c>
      <c>
        <v>0</v>
      </c>
      <c>
        <v>0</v>
      </c>
      <c>
        <v>345.89725330684234</v>
      </c>
    </row>
    <row>
      <c>
        <v>2619594</v>
      </c>
      <c>
        <v>1</v>
      </c>
      <c>
        <is>
          <t>İZMİR</t>
        </is>
      </c>
      <c>
        <v>BALÇOVA</v>
      </c>
      <c>
        <is>
          <t>Dağıtım Transformatörü</t>
        </is>
      </c>
      <c>
        <v>K-458 35-07-K00458_35-07-K00458_48438109</v>
      </c>
      <c>
        <v>AG Kademe Ayarı</v>
      </c>
      <c>
        <v>Dağıtım-AG</v>
      </c>
      <c>
        <v>Uzun</v>
      </c>
      <c>
        <v>Şebeke işletmecisi</v>
      </c>
      <c>
        <v>Bildirimsiz</v>
      </c>
      <c>
        <is>
          <t>23.07.2023 22:03:39</t>
        </is>
      </c>
      <c>
        <is>
          <t>23.07.2023 22:31:23</t>
        </is>
      </c>
      <c>
        <v>0.462222222</v>
      </c>
      <c>
        <v>0</v>
      </c>
      <c>
        <v>1302</v>
      </c>
      <c>
        <v>0</v>
      </c>
      <c>
        <v>1</v>
      </c>
      <c>
        <v>0</v>
      </c>
      <c>
        <v>93</v>
      </c>
      <c>
        <v>0</v>
      </c>
      <c>
        <v>0</v>
      </c>
      <c>
        <v>0</v>
      </c>
      <c>
        <v>177.86196466984464</v>
      </c>
      <c>
        <v>0</v>
      </c>
      <c>
        <v>0.1992140510508373</v>
      </c>
      <c>
        <v>0</v>
      </c>
      <c>
        <v>31.52201496891502</v>
      </c>
      <c>
        <v>0</v>
      </c>
      <c>
        <v>0</v>
      </c>
      <c>
        <v>209.58319368981049</v>
      </c>
    </row>
    <row>
      <c>
        <v>2618744</v>
      </c>
      <c>
        <v>1</v>
      </c>
      <c>
        <is>
          <t>İZMİR</t>
        </is>
      </c>
      <c>
        <v>KARABURUN</v>
      </c>
      <c>
        <is>
          <t>DM</t>
        </is>
      </c>
      <c>
        <v>MORDOĞAN İM 35-21-A00002_TRAFO-A - GERİLİM-ÖLÇÜ L01_2065979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23.07.2023 10:47:44</t>
        </is>
      </c>
      <c>
        <is>
          <t>23.07.2023 10:55:49</t>
        </is>
      </c>
      <c>
        <v>0.134722222</v>
      </c>
      <c>
        <v>2</v>
      </c>
      <c>
        <v>2170</v>
      </c>
      <c>
        <v>1</v>
      </c>
      <c>
        <v>68</v>
      </c>
      <c>
        <v>10</v>
      </c>
      <c>
        <v>287</v>
      </c>
      <c>
        <v>1</v>
      </c>
      <c>
        <v>3</v>
      </c>
      <c>
        <v>0.15382604811450556</v>
      </c>
      <c>
        <v>54.30233545946589</v>
      </c>
      <c>
        <v>0.03598398384390055</v>
      </c>
      <c>
        <v>3.3011948436998675</v>
      </c>
      <c>
        <v>4.042944696960398</v>
      </c>
      <c>
        <v>34.608604429887855</v>
      </c>
      <c>
        <v>4.65880368302134</v>
      </c>
      <c>
        <v>5.665026128925637</v>
      </c>
      <c>
        <v>106.76871927391937</v>
      </c>
    </row>
    <row>
      <c>
        <v>2619408</v>
      </c>
      <c>
        <v>1</v>
      </c>
      <c>
        <is>
          <t>İZMİR</t>
        </is>
      </c>
      <c>
        <v>ÇEŞME</v>
      </c>
      <c>
        <is>
          <t>DM</t>
        </is>
      </c>
      <c>
        <v>GERMİYAN İM 35-18-A00004_ŞİFNE L06_2064616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23.07.2023 20:10:43</t>
        </is>
      </c>
      <c>
        <is>
          <t>23.07.2023 20:15:18</t>
        </is>
      </c>
      <c>
        <v>0.076388888</v>
      </c>
      <c>
        <v>4</v>
      </c>
      <c>
        <v>4140</v>
      </c>
      <c>
        <v>5</v>
      </c>
      <c>
        <v>12</v>
      </c>
      <c>
        <v>10</v>
      </c>
      <c>
        <v>412</v>
      </c>
      <c>
        <v>0</v>
      </c>
      <c>
        <v>0</v>
      </c>
      <c>
        <v>7.256573757067801</v>
      </c>
      <c>
        <v>119.06929087819661</v>
      </c>
      <c>
        <v>0.5136499439520015</v>
      </c>
      <c>
        <v>0.3024471586545139</v>
      </c>
      <c>
        <v>5.84697064862625</v>
      </c>
      <c>
        <v>47.46628086350877</v>
      </c>
      <c>
        <v>0</v>
      </c>
      <c>
        <v>0</v>
      </c>
      <c>
        <v>180.45521325000595</v>
      </c>
    </row>
    <row>
      <c>
        <v>2619431</v>
      </c>
      <c>
        <v>1</v>
      </c>
      <c>
        <is>
          <t>İZMİR</t>
        </is>
      </c>
      <c>
        <v>ÇEŞME</v>
      </c>
      <c>
        <is>
          <t>DM</t>
        </is>
      </c>
      <c>
        <v>SAĞLIKÇILAR DM 35-18-L00544_ALTINYUNUS DM L01_2094908</v>
      </c>
      <c>
        <v>OG Fider Açması</v>
      </c>
      <c>
        <v>Dağıtım-OG</v>
      </c>
      <c>
        <v>Kısa</v>
      </c>
      <c>
        <v>Şebeke işletmecisi</v>
      </c>
      <c>
        <v>Bildirimsiz</v>
      </c>
      <c>
        <is>
          <t>23.07.2023 20:21:14</t>
        </is>
      </c>
      <c>
        <is>
          <t>23.07.2023 20:21:52</t>
        </is>
      </c>
      <c>
        <v>0.010555555</v>
      </c>
      <c>
        <v>3</v>
      </c>
      <c>
        <v>1157</v>
      </c>
      <c>
        <v>3</v>
      </c>
      <c>
        <v>55</v>
      </c>
      <c>
        <v>5</v>
      </c>
      <c>
        <v>30</v>
      </c>
      <c>
        <v>0</v>
      </c>
      <c>
        <v>1</v>
      </c>
      <c>
        <v>0.35029228815942937</v>
      </c>
      <c>
        <v>3.9656165407345</v>
      </c>
      <c>
        <v>0.15176480504291204</v>
      </c>
      <c>
        <v>0.3692423479753303</v>
      </c>
      <c>
        <v>0.13279097790083402</v>
      </c>
      <c>
        <v>0.22330446861744943</v>
      </c>
      <c>
        <v>0</v>
      </c>
      <c>
        <v>0.011607787655986334</v>
      </c>
      <c>
        <v>5.204619216086442</v>
      </c>
    </row>
    <row>
      <c>
        <v>2619308</v>
      </c>
      <c>
        <v>1</v>
      </c>
      <c>
        <is>
          <t>İZMİR</t>
        </is>
      </c>
      <c>
        <v>TİRE</v>
      </c>
      <c>
        <is>
          <t>Saha Dağıtım Kutusu (SDK)</t>
        </is>
      </c>
      <c>
        <v>DM-2/19 35-29-M00019_48397636 a2b_48400088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23.07.2023 18:57:59</t>
        </is>
      </c>
      <c>
        <is>
          <t>23.07.2023 20:02:48</t>
        </is>
      </c>
      <c>
        <v>1.080277777</v>
      </c>
      <c>
        <v>0</v>
      </c>
      <c>
        <v>181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33.88256059105747</v>
      </c>
      <c>
        <v>0</v>
      </c>
      <c>
        <v>0</v>
      </c>
      <c>
        <v>0</v>
      </c>
      <c>
        <v>2.5923511707726585</v>
      </c>
      <c>
        <v>0</v>
      </c>
      <c>
        <v>0</v>
      </c>
      <c>
        <v>36.47491176183013</v>
      </c>
    </row>
    <row>
      <c>
        <v>2618767</v>
      </c>
      <c>
        <v>1</v>
      </c>
      <c>
        <is>
          <t>İZMİR</t>
        </is>
      </c>
      <c>
        <v>ÇEŞME</v>
      </c>
      <c>
        <is>
          <t>Dağıtım Transformatörü</t>
        </is>
      </c>
      <c>
        <v>L-332 SERKANKENT 35-18-L00332_35-18-L00332_72123202</v>
      </c>
      <c>
        <v>AG Kademe Ayarı</v>
      </c>
      <c>
        <v>Dağıtım-AG</v>
      </c>
      <c>
        <v>Uzun</v>
      </c>
      <c>
        <v>Şebeke işletmecisi</v>
      </c>
      <c>
        <v>Bildirimsiz</v>
      </c>
      <c>
        <is>
          <t>23.07.2023 10:49:36</t>
        </is>
      </c>
      <c>
        <is>
          <t>23.07.2023 19:25:03</t>
        </is>
      </c>
      <c>
        <v>8.590833333</v>
      </c>
      <c>
        <v>0</v>
      </c>
      <c>
        <v>321</v>
      </c>
      <c>
        <v>0</v>
      </c>
      <c>
        <v>0</v>
      </c>
      <c>
        <v>0</v>
      </c>
      <c>
        <v>26</v>
      </c>
      <c>
        <v>0</v>
      </c>
      <c>
        <v>0</v>
      </c>
      <c>
        <v>0</v>
      </c>
      <c>
        <v>1128.3332870319161</v>
      </c>
      <c>
        <v>0</v>
      </c>
      <c>
        <v>0</v>
      </c>
      <c>
        <v>0</v>
      </c>
      <c>
        <v>183.53946189497722</v>
      </c>
      <c>
        <v>0</v>
      </c>
      <c>
        <v>0</v>
      </c>
      <c>
        <v>1311.8727489268933</v>
      </c>
    </row>
    <row>
      <c>
        <v>2618890</v>
      </c>
      <c>
        <v>1</v>
      </c>
      <c>
        <is>
          <t>İZMİR</t>
        </is>
      </c>
      <c>
        <v>ÇİĞLİ</v>
      </c>
      <c>
        <is>
          <t>AG Fideri</t>
        </is>
      </c>
      <c>
        <v>M-3033 35-09-M03033_B_56382231_56382231</v>
      </c>
      <c>
        <v>AG Klemens Arızası</v>
      </c>
      <c>
        <v>Dağıtım-AG</v>
      </c>
      <c>
        <v>Uzun</v>
      </c>
      <c>
        <v>Şebeke işletmecisi</v>
      </c>
      <c>
        <v>Bildirimsiz</v>
      </c>
      <c>
        <is>
          <t>23.07.2023 13:18:43</t>
        </is>
      </c>
      <c>
        <is>
          <t>23.07.2023 19:36:59</t>
        </is>
      </c>
      <c>
        <v>6.304444444</v>
      </c>
      <c>
        <v>0</v>
      </c>
      <c>
        <v>179</v>
      </c>
      <c>
        <v>0</v>
      </c>
      <c>
        <v>0</v>
      </c>
      <c>
        <v>0</v>
      </c>
      <c>
        <v>8</v>
      </c>
      <c>
        <v>0</v>
      </c>
      <c>
        <v>0</v>
      </c>
      <c>
        <v>0</v>
      </c>
      <c>
        <v>263.49671075143505</v>
      </c>
      <c>
        <v>0</v>
      </c>
      <c>
        <v>0</v>
      </c>
      <c>
        <v>0</v>
      </c>
      <c>
        <v>0.9116142531732763</v>
      </c>
      <c>
        <v>0</v>
      </c>
      <c>
        <v>0</v>
      </c>
      <c>
        <v>264.40832500460834</v>
      </c>
    </row>
    <row>
      <c>
        <v>2619199</v>
      </c>
      <c>
        <v>1</v>
      </c>
      <c>
        <is>
          <t>İZMİR</t>
        </is>
      </c>
      <c>
        <v>TORBALI</v>
      </c>
      <c>
        <is>
          <t>Kullanıcı Bağlantı Hattı</t>
        </is>
      </c>
      <c>
        <v>DM-5/TR-10 (ESKİ TR-41) 35-26-M01361_956621007_956621007</v>
      </c>
      <c>
        <v>AG Box / Sdk Abone Çıkış Sigorta Atığı</v>
      </c>
      <c>
        <v>Dağıtım-AG</v>
      </c>
      <c>
        <v>Uzun</v>
      </c>
      <c>
        <v>Şebeke işletmecisi</v>
      </c>
      <c>
        <v>Bildirimsiz</v>
      </c>
      <c>
        <is>
          <t>23.07.2023 17:38:43</t>
        </is>
      </c>
      <c>
        <is>
          <t>23.07.2023 18:14:07</t>
        </is>
      </c>
      <c>
        <v>0.59</v>
      </c>
      <c>
        <v>0</v>
      </c>
      <c>
        <v>5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0.6784347003185119</v>
      </c>
      <c>
        <v>0</v>
      </c>
      <c>
        <v>0</v>
      </c>
      <c>
        <v>0</v>
      </c>
      <c>
        <v>0</v>
      </c>
      <c>
        <v>0</v>
      </c>
      <c>
        <v>0</v>
      </c>
      <c>
        <v>0.6784347003185119</v>
      </c>
    </row>
    <row>
      <c>
        <v>2619531</v>
      </c>
      <c>
        <v>1</v>
      </c>
      <c>
        <is>
          <t>İZMİR</t>
        </is>
      </c>
      <c>
        <v>MENDERES</v>
      </c>
      <c>
        <is>
          <t>Kullanıcı Bağlantı Hattı</t>
        </is>
      </c>
      <c>
        <v>TR-55 35-22-M00055_955287572_955287572</v>
      </c>
      <c>
        <v>AG Box / Sdk Abone Çıkış Sigorta Atığı</v>
      </c>
      <c>
        <v>Dağıtım-AG</v>
      </c>
      <c>
        <v>Uzun</v>
      </c>
      <c>
        <v>Şebeke işletmecisi</v>
      </c>
      <c>
        <v>Bildirimsiz</v>
      </c>
      <c>
        <is>
          <t>23.07.2023 21:02:11</t>
        </is>
      </c>
      <c>
        <is>
          <t>23.07.2023 21:54:46</t>
        </is>
      </c>
      <c>
        <v>0.876388888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0.4453069607611111</v>
      </c>
      <c>
        <v>0</v>
      </c>
      <c>
        <v>0</v>
      </c>
      <c>
        <v>0</v>
      </c>
      <c>
        <v>0</v>
      </c>
      <c>
        <v>0</v>
      </c>
      <c>
        <v>0</v>
      </c>
      <c>
        <v>0.4453069607611111</v>
      </c>
    </row>
    <row>
      <c>
        <v>2619385</v>
      </c>
      <c>
        <v>1</v>
      </c>
      <c>
        <is>
          <t>İZMİR</t>
        </is>
      </c>
      <c>
        <v>BUCA</v>
      </c>
      <c>
        <is>
          <t>AG Fideri</t>
        </is>
      </c>
      <c>
        <v>K-4625 35-03-K04625_A_56366077_56366077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23.07.2023 19:54:18</t>
        </is>
      </c>
      <c>
        <is>
          <t>24.07.2023 01:51:38</t>
        </is>
      </c>
      <c>
        <v>5.955555555</v>
      </c>
      <c>
        <v>0</v>
      </c>
      <c>
        <v>127</v>
      </c>
      <c>
        <v>0</v>
      </c>
      <c>
        <v>0</v>
      </c>
      <c>
        <v>0</v>
      </c>
      <c>
        <v>41</v>
      </c>
      <c>
        <v>0</v>
      </c>
      <c>
        <v>0</v>
      </c>
      <c>
        <v>0</v>
      </c>
      <c>
        <v>194.6779868463106</v>
      </c>
      <c>
        <v>0</v>
      </c>
      <c>
        <v>0</v>
      </c>
      <c>
        <v>0</v>
      </c>
      <c>
        <v>166.16475307677092</v>
      </c>
      <c>
        <v>0</v>
      </c>
      <c>
        <v>0</v>
      </c>
      <c>
        <v>360.8427399230815</v>
      </c>
    </row>
    <row>
      <c>
        <v>2619053</v>
      </c>
      <c>
        <v>1</v>
      </c>
      <c>
        <is>
          <t>İZMİR</t>
        </is>
      </c>
      <c>
        <v>BUCA</v>
      </c>
      <c>
        <is>
          <t>AG Fideri</t>
        </is>
      </c>
      <c>
        <v>M-1520 35-03-M01520_A_56363254_56363254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23.07.2023 15:36:49</t>
        </is>
      </c>
      <c>
        <is>
          <t>23.07.2023 17:49:18</t>
        </is>
      </c>
      <c>
        <v>2.208055555</v>
      </c>
      <c>
        <v>0</v>
      </c>
      <c>
        <v>306</v>
      </c>
      <c>
        <v>0</v>
      </c>
      <c>
        <v>0</v>
      </c>
      <c>
        <v>0</v>
      </c>
      <c>
        <v>47</v>
      </c>
      <c>
        <v>0</v>
      </c>
      <c>
        <v>0</v>
      </c>
      <c>
        <v>0</v>
      </c>
      <c>
        <v>181.1234514789457</v>
      </c>
      <c>
        <v>0</v>
      </c>
      <c>
        <v>0</v>
      </c>
      <c>
        <v>0</v>
      </c>
      <c>
        <v>102.33870684981926</v>
      </c>
      <c>
        <v>0</v>
      </c>
      <c>
        <v>0</v>
      </c>
      <c>
        <v>283.462158328765</v>
      </c>
    </row>
    <row>
      <c>
        <v>2619139</v>
      </c>
      <c>
        <v>1</v>
      </c>
      <c>
        <is>
          <t>MANİSA</t>
        </is>
      </c>
      <c>
        <v>SARUHANLI</v>
      </c>
      <c>
        <is>
          <t>Dağıtım Transformatörü</t>
        </is>
      </c>
      <c>
        <v>MÜTEVELLİ TR-5 45-80-M00106_45-80-M00106_2376624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23.07.2023 16:48:55</t>
        </is>
      </c>
      <c>
        <is>
          <t>23.07.2023 17:50:40</t>
        </is>
      </c>
      <c>
        <v>1.029166666</v>
      </c>
      <c>
        <v>0</v>
      </c>
      <c>
        <v>133</v>
      </c>
      <c>
        <v>0</v>
      </c>
      <c>
        <v>3</v>
      </c>
      <c>
        <v>0</v>
      </c>
      <c>
        <v>15</v>
      </c>
      <c>
        <v>0</v>
      </c>
      <c>
        <v>0</v>
      </c>
      <c>
        <v>0</v>
      </c>
      <c>
        <v>29.653049679560677</v>
      </c>
      <c>
        <v>0</v>
      </c>
      <c>
        <v>11.923017692718684</v>
      </c>
      <c>
        <v>0</v>
      </c>
      <c>
        <v>8.108219113121342</v>
      </c>
      <c>
        <v>0</v>
      </c>
      <c>
        <v>0</v>
      </c>
      <c>
        <v>49.684286485400705</v>
      </c>
    </row>
    <row>
      <c>
        <v>2618993</v>
      </c>
      <c>
        <v>1</v>
      </c>
      <c>
        <is>
          <t>İZMİR</t>
        </is>
      </c>
      <c>
        <v>ÇEŞME</v>
      </c>
      <c>
        <is>
          <t>Saha Dağıtım Kutusu (SDK)</t>
        </is>
      </c>
      <c>
        <v>L-376 PAZARYERİ 35-18-L00376_A a1_5955301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23.07.2023 14:49:34</t>
        </is>
      </c>
      <c>
        <is>
          <t>23.07.2023 20:23:28</t>
        </is>
      </c>
      <c>
        <v>5.565</v>
      </c>
      <c>
        <v>0</v>
      </c>
      <c>
        <v>12</v>
      </c>
      <c>
        <v>0</v>
      </c>
      <c>
        <v>0</v>
      </c>
      <c>
        <v>0</v>
      </c>
      <c>
        <v>53</v>
      </c>
      <c>
        <v>0</v>
      </c>
      <c>
        <v>0</v>
      </c>
      <c>
        <v>0</v>
      </c>
      <c>
        <v>78.75997048719985</v>
      </c>
      <c>
        <v>0</v>
      </c>
      <c>
        <v>0</v>
      </c>
      <c>
        <v>0</v>
      </c>
      <c>
        <v>1454.1987195840536</v>
      </c>
      <c>
        <v>0</v>
      </c>
      <c>
        <v>0</v>
      </c>
      <c>
        <v>1532.9586900712534</v>
      </c>
    </row>
    <row>
      <c>
        <v>2619099</v>
      </c>
      <c>
        <v>1</v>
      </c>
      <c>
        <is>
          <t>MANİSA</t>
        </is>
      </c>
      <c>
        <v>AKHİSAR</v>
      </c>
      <c>
        <is>
          <t>DM</t>
        </is>
      </c>
      <c>
        <v>KAPAKLI DM 45-72-M00309_RAHMİYE-1 TARIMSAL SULAMA M06_2099423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23.07.2023 16:18:58</t>
        </is>
      </c>
      <c>
        <is>
          <t>23.07.2023 16:25:58</t>
        </is>
      </c>
      <c>
        <v>0.116666666</v>
      </c>
      <c>
        <v>1</v>
      </c>
      <c>
        <v>3</v>
      </c>
      <c>
        <v>13</v>
      </c>
      <c>
        <v>71</v>
      </c>
      <c>
        <v>4</v>
      </c>
      <c>
        <v>6</v>
      </c>
      <c>
        <v>1</v>
      </c>
      <c>
        <v>0</v>
      </c>
      <c>
        <v>0.031228207733333332</v>
      </c>
      <c>
        <v>0.08391354752473001</v>
      </c>
      <c>
        <v>103.53955081675416</v>
      </c>
      <c>
        <v>74.04612072149615</v>
      </c>
      <c>
        <v>1.79709175698892</v>
      </c>
      <c>
        <v>7.53459212678066</v>
      </c>
      <c>
        <v>0.087708999106575</v>
      </c>
      <c>
        <v>0</v>
      </c>
      <c>
        <v>187.12020617638453</v>
      </c>
    </row>
    <row>
      <c>
        <v>2619640</v>
      </c>
      <c>
        <v>1</v>
      </c>
      <c>
        <is>
          <t>MANİSA</t>
        </is>
      </c>
      <c>
        <v>TURGUTLU</v>
      </c>
      <c>
        <is>
          <t>AG Fideri</t>
        </is>
      </c>
      <c>
        <v>TR-2/16 45-83-L00016__72373364_72373364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23.07.2023 23:13:05</t>
        </is>
      </c>
      <c>
        <is>
          <t>24.07.2023 01:53:29</t>
        </is>
      </c>
      <c>
        <v>2.673333333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0.9618207160723875</v>
      </c>
      <c>
        <v>0</v>
      </c>
      <c>
        <v>0</v>
      </c>
      <c>
        <v>0</v>
      </c>
      <c>
        <v>0</v>
      </c>
      <c>
        <v>0</v>
      </c>
      <c>
        <v>0</v>
      </c>
      <c>
        <v>0.9618207160723875</v>
      </c>
    </row>
    <row>
      <c>
        <v>2619319</v>
      </c>
      <c>
        <v>2</v>
      </c>
      <c>
        <is>
          <t>İZMİR</t>
        </is>
      </c>
      <c>
        <v>BORNOVA</v>
      </c>
      <c>
        <is>
          <t>OG Fideri</t>
        </is>
      </c>
      <c>
        <v>M-1633 GEÇİT 35-02-M01633_ M02_2308629</v>
      </c>
      <c>
        <v>OG Yeraltı Kablo Arızası</v>
      </c>
      <c>
        <v>Dağıtım-OG</v>
      </c>
      <c>
        <v>Uzun</v>
      </c>
      <c>
        <v>Şebeke işletmecisi</v>
      </c>
      <c>
        <v>Bildirimsiz</v>
      </c>
      <c>
        <is>
          <t>23.07.2023 19:59:46</t>
        </is>
      </c>
      <c>
        <is>
          <t>23.07.2023 20:18:30</t>
        </is>
      </c>
      <c>
        <v>0.312222222</v>
      </c>
      <c>
        <v>0</v>
      </c>
      <c>
        <v>1866</v>
      </c>
      <c>
        <v>0</v>
      </c>
      <c>
        <v>0</v>
      </c>
      <c>
        <v>1</v>
      </c>
      <c>
        <v>356</v>
      </c>
      <c>
        <v>0</v>
      </c>
      <c>
        <v>0</v>
      </c>
      <c>
        <v>0</v>
      </c>
      <c>
        <v>165.45025582005445</v>
      </c>
      <c>
        <v>0</v>
      </c>
      <c>
        <v>0</v>
      </c>
      <c>
        <v>21.613776201056677</v>
      </c>
      <c>
        <v>128.0102344347381</v>
      </c>
      <c>
        <v>0</v>
      </c>
      <c>
        <v>0</v>
      </c>
      <c>
        <v>315.0742664558492</v>
      </c>
    </row>
    <row>
      <c>
        <v>2618681</v>
      </c>
      <c>
        <v>1</v>
      </c>
      <c>
        <is>
          <t>İZMİR</t>
        </is>
      </c>
      <c>
        <v>GÜZELBAHÇE</v>
      </c>
      <c>
        <is>
          <t>Saha Dağıtım Kutusu (SDK)</t>
        </is>
      </c>
      <c>
        <v>K-3027 35-10-K03027_D k3027d1_5786057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23.07.2023 09:37:49</t>
        </is>
      </c>
      <c>
        <is>
          <t>23.07.2023 11:37:34</t>
        </is>
      </c>
      <c>
        <v>1.995833333</v>
      </c>
      <c>
        <v>0</v>
      </c>
      <c>
        <v>19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14.798744908012756</v>
      </c>
      <c>
        <v>0</v>
      </c>
      <c>
        <v>0</v>
      </c>
      <c>
        <v>0</v>
      </c>
      <c>
        <v>0.32467183932474797</v>
      </c>
      <c>
        <v>0</v>
      </c>
      <c>
        <v>0</v>
      </c>
      <c>
        <v>15.123416747337505</v>
      </c>
    </row>
    <row>
      <c>
        <v>2619345</v>
      </c>
      <c>
        <v>1</v>
      </c>
      <c>
        <is>
          <t>İZMİR</t>
        </is>
      </c>
      <c>
        <v>KARABAĞLAR</v>
      </c>
      <c>
        <is>
          <t>AG Fideri</t>
        </is>
      </c>
      <c>
        <v>K-1043 35-01-K01043_A_65505683_65505683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23.07.2023 19:30:15</t>
        </is>
      </c>
      <c>
        <is>
          <t>23.07.2023 21:30:18</t>
        </is>
      </c>
      <c>
        <v>2.000833333</v>
      </c>
      <c>
        <v>0</v>
      </c>
      <c>
        <v>119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60.92190348285276</v>
      </c>
      <c>
        <v>0</v>
      </c>
      <c>
        <v>0</v>
      </c>
      <c>
        <v>0</v>
      </c>
      <c>
        <v>16.766325759668504</v>
      </c>
      <c>
        <v>0</v>
      </c>
      <c>
        <v>0</v>
      </c>
      <c>
        <v>77.68822924252126</v>
      </c>
    </row>
    <row>
      <c>
        <v>2619202</v>
      </c>
      <c>
        <v>1</v>
      </c>
      <c>
        <is>
          <t>İZMİR</t>
        </is>
      </c>
      <c>
        <v>BAYINDIR</v>
      </c>
      <c>
        <is>
          <t>Dağıtım Transformatörü</t>
        </is>
      </c>
      <c>
        <v>SÖĞÜTÖREN TR-1 35-20-L00347_35-20-L00347_2360688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23.07.2023 17:48:12</t>
        </is>
      </c>
      <c>
        <is>
          <t>23.07.2023 19:42:50</t>
        </is>
      </c>
      <c>
        <v>1.910555555</v>
      </c>
      <c>
        <v>0</v>
      </c>
      <c>
        <v>73</v>
      </c>
      <c>
        <v>0</v>
      </c>
      <c>
        <v>23</v>
      </c>
      <c>
        <v>0</v>
      </c>
      <c>
        <v>16</v>
      </c>
      <c>
        <v>0</v>
      </c>
      <c>
        <v>0</v>
      </c>
      <c>
        <v>0</v>
      </c>
      <c>
        <v>36.008395191770745</v>
      </c>
      <c>
        <v>0</v>
      </c>
      <c>
        <v>32.38471893829934</v>
      </c>
      <c>
        <v>0</v>
      </c>
      <c>
        <v>20.773427935484712</v>
      </c>
      <c>
        <v>0</v>
      </c>
      <c>
        <v>0</v>
      </c>
      <c>
        <v>89.16654206555481</v>
      </c>
    </row>
    <row>
      <c>
        <v>2618538</v>
      </c>
      <c>
        <v>1</v>
      </c>
      <c>
        <is>
          <t>MANİSA</t>
        </is>
      </c>
      <c>
        <v>SOMA</v>
      </c>
      <c>
        <is>
          <t>KÖK</t>
        </is>
      </c>
      <c>
        <v>ÜÇYOL KÖK 45-82-M00128_DUALAR M02_2090652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23.07.2023 05:52:53</t>
        </is>
      </c>
      <c>
        <is>
          <t>23.07.2023 06:01:02</t>
        </is>
      </c>
      <c>
        <v>0.135833333</v>
      </c>
      <c>
        <v>5</v>
      </c>
      <c>
        <v>213</v>
      </c>
      <c>
        <v>11</v>
      </c>
      <c>
        <v>3</v>
      </c>
      <c>
        <v>2</v>
      </c>
      <c>
        <v>22</v>
      </c>
      <c>
        <v>0</v>
      </c>
      <c>
        <v>0</v>
      </c>
      <c>
        <v>0.10733616301666664</v>
      </c>
      <c>
        <v>2.914590676399914</v>
      </c>
      <c>
        <v>2.407398391113805</v>
      </c>
      <c>
        <v>0.1980801262927392</v>
      </c>
      <c>
        <v>0.3008895046188889</v>
      </c>
      <c>
        <v>0.5116472604257744</v>
      </c>
      <c>
        <v>0</v>
      </c>
      <c>
        <v>0</v>
      </c>
      <c>
        <v>6.439942121867787</v>
      </c>
    </row>
    <row>
      <c>
        <v>2618893</v>
      </c>
      <c>
        <v>1</v>
      </c>
      <c>
        <is>
          <t>İZMİR</t>
        </is>
      </c>
      <c>
        <v>FOÇA</v>
      </c>
      <c>
        <is>
          <t>AG Fideri</t>
        </is>
      </c>
      <c>
        <v>YENİ FOÇA TR-30 35-23-M00030_A_56363738_56363738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23.07.2023 13:18:36</t>
        </is>
      </c>
      <c>
        <is>
          <t>23.07.2023 14:41:18</t>
        </is>
      </c>
      <c>
        <v>1.378333333</v>
      </c>
      <c>
        <v>0</v>
      </c>
      <c>
        <v>184</v>
      </c>
      <c>
        <v>0</v>
      </c>
      <c>
        <v>0</v>
      </c>
      <c>
        <v>0</v>
      </c>
      <c>
        <v>6</v>
      </c>
      <c>
        <v>0</v>
      </c>
      <c>
        <v>0</v>
      </c>
      <c>
        <v>0</v>
      </c>
      <c>
        <v>67.08716175234088</v>
      </c>
      <c>
        <v>0</v>
      </c>
      <c>
        <v>0</v>
      </c>
      <c>
        <v>0</v>
      </c>
      <c>
        <v>106.72891269726887</v>
      </c>
      <c>
        <v>0</v>
      </c>
      <c>
        <v>0</v>
      </c>
      <c>
        <v>173.81607444960974</v>
      </c>
    </row>
    <row>
      <c>
        <v>2618661</v>
      </c>
      <c>
        <v>1</v>
      </c>
      <c>
        <is>
          <t>İZMİR</t>
        </is>
      </c>
      <c>
        <v>ÇEŞME</v>
      </c>
      <c>
        <is>
          <t>AG Fideri</t>
        </is>
      </c>
      <c>
        <v>L-140 35-18-L00140_A_56369144_56369144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23.07.2023 09:19:43</t>
        </is>
      </c>
      <c>
        <is>
          <t>23.07.2023 13:57:24</t>
        </is>
      </c>
      <c>
        <v>4.628055555</v>
      </c>
      <c>
        <v>0</v>
      </c>
      <c>
        <v>10</v>
      </c>
      <c>
        <v>0</v>
      </c>
      <c>
        <v>0</v>
      </c>
      <c>
        <v>0</v>
      </c>
      <c>
        <v>7</v>
      </c>
      <c>
        <v>0</v>
      </c>
      <c>
        <v>0</v>
      </c>
      <c>
        <v>0</v>
      </c>
      <c>
        <v>87.05071310989099</v>
      </c>
      <c>
        <v>0</v>
      </c>
      <c>
        <v>0</v>
      </c>
      <c>
        <v>0</v>
      </c>
      <c>
        <v>202.992491731631</v>
      </c>
      <c>
        <v>0</v>
      </c>
      <c>
        <v>0</v>
      </c>
      <c>
        <v>290.04320484152197</v>
      </c>
    </row>
    <row>
      <c>
        <v>2619302</v>
      </c>
      <c>
        <v>1</v>
      </c>
      <c>
        <is>
          <t>İZMİR</t>
        </is>
      </c>
      <c>
        <v>SEFERİHİSAR</v>
      </c>
      <c>
        <is>
          <t>OG Fideri</t>
        </is>
      </c>
      <c>
        <v>L-12 BALLI KUYU 35-14-L00012_L-15 L-16 L-17 L02_72221686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23.07.2023 19:00:29</t>
        </is>
      </c>
      <c>
        <is>
          <t>23.07.2023 19:19:51</t>
        </is>
      </c>
      <c>
        <v>0.322777777</v>
      </c>
      <c>
        <v>0</v>
      </c>
      <c>
        <v>169</v>
      </c>
      <c>
        <v>0</v>
      </c>
      <c>
        <v>126</v>
      </c>
      <c>
        <v>3</v>
      </c>
      <c>
        <v>24</v>
      </c>
      <c>
        <v>0</v>
      </c>
      <c>
        <v>0</v>
      </c>
      <c>
        <v>0</v>
      </c>
      <c>
        <v>15.521363413977488</v>
      </c>
      <c>
        <v>0</v>
      </c>
      <c>
        <v>18.02689174074557</v>
      </c>
      <c>
        <v>2.8200877317191444</v>
      </c>
      <c>
        <v>7.709745175642101</v>
      </c>
      <c>
        <v>0</v>
      </c>
      <c>
        <v>0</v>
      </c>
      <c>
        <v>44.0780880620843</v>
      </c>
    </row>
    <row>
      <c>
        <v>2618638</v>
      </c>
      <c>
        <v>1</v>
      </c>
      <c>
        <is>
          <t>MANİSA</t>
        </is>
      </c>
      <c>
        <v>AKHİSAR</v>
      </c>
      <c>
        <is>
          <t>DM</t>
        </is>
      </c>
      <c>
        <v>SAZOBA DM 45-72-M00413_BEYOBA TARIMSAL SULAMA M07_2102713</v>
      </c>
      <c>
        <v>OG Fider Açması</v>
      </c>
      <c>
        <v>Dağıtım-OG</v>
      </c>
      <c>
        <v>Kısa</v>
      </c>
      <c>
        <v>Şebeke işletmecisi</v>
      </c>
      <c>
        <v>Bildirimsiz</v>
      </c>
      <c>
        <is>
          <t>23.07.2023 09:11:49</t>
        </is>
      </c>
      <c>
        <is>
          <t>23.07.2023 09:12:29</t>
        </is>
      </c>
      <c>
        <v>0.011111111</v>
      </c>
      <c>
        <v>0</v>
      </c>
      <c>
        <v>0</v>
      </c>
      <c>
        <v>25</v>
      </c>
      <c>
        <v>18</v>
      </c>
      <c>
        <v>4</v>
      </c>
      <c>
        <v>1</v>
      </c>
      <c>
        <v>0</v>
      </c>
      <c>
        <v>0</v>
      </c>
      <c>
        <v>0</v>
      </c>
      <c>
        <v>0</v>
      </c>
      <c>
        <v>4.527721595411209</v>
      </c>
      <c>
        <v>4.103405827575751</v>
      </c>
      <c>
        <v>0.36710988996737</v>
      </c>
      <c>
        <v>0.02438393605061111</v>
      </c>
      <c>
        <v>0</v>
      </c>
      <c>
        <v>0</v>
      </c>
      <c>
        <v>9.022621249004942</v>
      </c>
    </row>
    <row>
      <c>
        <v>2619059</v>
      </c>
      <c>
        <v>1</v>
      </c>
      <c>
        <is>
          <t>MANİSA</t>
        </is>
      </c>
      <c>
        <v>SALİHLİ</v>
      </c>
      <c>
        <is>
          <t>Dağıtım Transformatörü</t>
        </is>
      </c>
      <c>
        <v>TR-98 45-78-L00098_45-78-L00098_2357275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23.07.2023 15:40:22</t>
        </is>
      </c>
      <c>
        <is>
          <t>23.07.2023 19:06:41</t>
        </is>
      </c>
      <c>
        <v>3.438611111</v>
      </c>
      <c>
        <v>0</v>
      </c>
      <c>
        <v>563</v>
      </c>
      <c>
        <v>0</v>
      </c>
      <c>
        <v>0</v>
      </c>
      <c>
        <v>0</v>
      </c>
      <c>
        <v>40</v>
      </c>
      <c>
        <v>0</v>
      </c>
      <c>
        <v>0</v>
      </c>
      <c>
        <v>0</v>
      </c>
      <c>
        <v>414.30248063631984</v>
      </c>
      <c>
        <v>0</v>
      </c>
      <c>
        <v>0</v>
      </c>
      <c>
        <v>0</v>
      </c>
      <c>
        <v>53.70594981276573</v>
      </c>
      <c>
        <v>0</v>
      </c>
      <c>
        <v>0</v>
      </c>
      <c>
        <v>468.00843044908555</v>
      </c>
    </row>
    <row>
      <c>
        <v>2618581</v>
      </c>
      <c>
        <v>1</v>
      </c>
      <c>
        <is>
          <t>MANİSA</t>
        </is>
      </c>
      <c>
        <v>SALİHLİ</v>
      </c>
      <c>
        <is>
          <t>AG Fideri</t>
        </is>
      </c>
      <c>
        <v>TR-104 45-78-L00104__72373429_72373429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23.07.2023 07:58:23</t>
        </is>
      </c>
      <c>
        <is>
          <t>23.07.2023 10:05:49</t>
        </is>
      </c>
      <c>
        <v>2.123888888</v>
      </c>
      <c>
        <v>0</v>
      </c>
      <c>
        <v>269</v>
      </c>
      <c>
        <v>0</v>
      </c>
      <c>
        <v>0</v>
      </c>
      <c>
        <v>0</v>
      </c>
      <c>
        <v>38</v>
      </c>
      <c>
        <v>0</v>
      </c>
      <c>
        <v>0</v>
      </c>
      <c>
        <v>0</v>
      </c>
      <c>
        <v>111.7416213603152</v>
      </c>
      <c>
        <v>0</v>
      </c>
      <c>
        <v>0</v>
      </c>
      <c>
        <v>0</v>
      </c>
      <c>
        <v>83.21452030319612</v>
      </c>
      <c>
        <v>0</v>
      </c>
      <c>
        <v>0</v>
      </c>
      <c>
        <v>194.95614166351132</v>
      </c>
    </row>
    <row>
      <c>
        <v>2619328</v>
      </c>
      <c>
        <v>1</v>
      </c>
      <c>
        <is>
          <t>İZMİR</t>
        </is>
      </c>
      <c>
        <v>MENEMEN</v>
      </c>
      <c>
        <is>
          <t>Kullanıcı Bağlantı Hattı</t>
        </is>
      </c>
      <c>
        <v>ASARLIK TR-13 35-28-M00180_95002416482_95002416482</v>
      </c>
      <c>
        <v>AG Branşman Yeraltı Kablo Arızası</v>
      </c>
      <c>
        <v>Dağıtım-AG</v>
      </c>
      <c>
        <v>Uzun</v>
      </c>
      <c>
        <v>Şebeke işletmecisi</v>
      </c>
      <c>
        <v>Bildirimsiz</v>
      </c>
      <c>
        <is>
          <t>23.07.2023 19:14:13</t>
        </is>
      </c>
      <c>
        <is>
          <t>23.07.2023 20:50:01</t>
        </is>
      </c>
      <c>
        <v>1.596666666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0.394080120995</v>
      </c>
      <c>
        <v>0</v>
      </c>
      <c>
        <v>0</v>
      </c>
      <c>
        <v>0</v>
      </c>
      <c>
        <v>0</v>
      </c>
      <c>
        <v>0</v>
      </c>
      <c>
        <v>0</v>
      </c>
      <c>
        <v>0.394080120995</v>
      </c>
    </row>
    <row>
      <c>
        <v>2618867</v>
      </c>
      <c>
        <v>1</v>
      </c>
      <c>
        <is>
          <t>İZMİR</t>
        </is>
      </c>
      <c>
        <v>KONAK</v>
      </c>
      <c>
        <is>
          <t>Kullanıcı Bağlantı Hattı</t>
        </is>
      </c>
      <c>
        <v>K-112 35-01-K00112_912211760_912211760</v>
      </c>
      <c>
        <v>AG Branşman Yeraltı Kablo Arızası</v>
      </c>
      <c>
        <v>Dağıtım-AG</v>
      </c>
      <c>
        <v>Uzun</v>
      </c>
      <c>
        <v>Şebeke işletmecisi</v>
      </c>
      <c>
        <v>Bildirimsiz</v>
      </c>
      <c>
        <is>
          <t>23.07.2023 12:58:51</t>
        </is>
      </c>
      <c>
        <is>
          <t>23.07.2023 15:08:20</t>
        </is>
      </c>
      <c>
        <v>2.158055555</v>
      </c>
      <c>
        <v>0</v>
      </c>
      <c>
        <v>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0.5003233803127778</v>
      </c>
      <c>
        <v>0</v>
      </c>
      <c>
        <v>0</v>
      </c>
      <c>
        <v>0</v>
      </c>
      <c>
        <v>3.7460776176405552</v>
      </c>
      <c>
        <v>0</v>
      </c>
      <c>
        <v>0</v>
      </c>
      <c>
        <v>4.246400997953333</v>
      </c>
    </row>
    <row>
      <c>
        <v>2618475</v>
      </c>
      <c>
        <v>1</v>
      </c>
      <c>
        <is>
          <t>İZMİR</t>
        </is>
      </c>
      <c>
        <v>BUCA</v>
      </c>
      <c>
        <is>
          <t>Dağıtım Transformatörü</t>
        </is>
      </c>
      <c>
        <v>M-1104 35-03-M01104_35-03-M01104_41951285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23.07.2023 00:34:41</t>
        </is>
      </c>
      <c>
        <is>
          <t>23.07.2023 02:58:33</t>
        </is>
      </c>
      <c>
        <v>2.397777777</v>
      </c>
      <c>
        <v>0</v>
      </c>
      <c>
        <v>632</v>
      </c>
      <c>
        <v>0</v>
      </c>
      <c>
        <v>0</v>
      </c>
      <c>
        <v>0</v>
      </c>
      <c>
        <v>23</v>
      </c>
      <c>
        <v>0</v>
      </c>
      <c>
        <v>0</v>
      </c>
      <c>
        <v>0</v>
      </c>
      <c>
        <v>285.3418656549796</v>
      </c>
      <c>
        <v>0</v>
      </c>
      <c>
        <v>0</v>
      </c>
      <c>
        <v>0</v>
      </c>
      <c>
        <v>63.4256224572665</v>
      </c>
      <c>
        <v>0</v>
      </c>
      <c>
        <v>0</v>
      </c>
      <c>
        <v>348.7674881122461</v>
      </c>
    </row>
    <row>
      <c>
        <v>2619657</v>
      </c>
      <c>
        <v>1</v>
      </c>
      <c>
        <is>
          <t>İZMİR</t>
        </is>
      </c>
      <c>
        <v>TORBALI</v>
      </c>
      <c>
        <is>
          <t>Kullanıcı Bağlantı Hattı</t>
        </is>
      </c>
      <c>
        <v>DM-1/TR-12 (TR-58) ALPKENT 35-26-M00058_956626592_956626592</v>
      </c>
      <c>
        <v>AG Box / Sdk Abone Çıkış Sigorta Atığı</v>
      </c>
      <c>
        <v>Dağıtım-AG</v>
      </c>
      <c>
        <v>Uzun</v>
      </c>
      <c>
        <v>Şebeke işletmecisi</v>
      </c>
      <c>
        <v>Bildirimsiz</v>
      </c>
      <c>
        <is>
          <t>23.07.2023 23:47:44</t>
        </is>
      </c>
      <c>
        <is>
          <t>24.07.2023 00:47:36</t>
        </is>
      </c>
      <c>
        <v>0.997777777</v>
      </c>
      <c>
        <v>0</v>
      </c>
      <c>
        <v>18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5.675795890931641</v>
      </c>
      <c>
        <v>0</v>
      </c>
      <c>
        <v>0</v>
      </c>
      <c>
        <v>0</v>
      </c>
      <c>
        <v>0</v>
      </c>
      <c>
        <v>0</v>
      </c>
      <c>
        <v>0</v>
      </c>
      <c>
        <v>5.675795890931641</v>
      </c>
    </row>
    <row>
      <c>
        <v>2619265</v>
      </c>
      <c>
        <v>1</v>
      </c>
      <c>
        <is>
          <t>MANİSA</t>
        </is>
      </c>
      <c>
        <v>SALİHLİ</v>
      </c>
      <c>
        <is>
          <t>Dağıtım Transformatörü</t>
        </is>
      </c>
      <c>
        <v>TR-121 45-78-L00121_45-78-L00121_2354225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23.07.2023 18:20:02</t>
        </is>
      </c>
      <c>
        <is>
          <t>23.07.2023 19:21:06</t>
        </is>
      </c>
      <c>
        <v>1.017777777</v>
      </c>
      <c>
        <v>0</v>
      </c>
      <c>
        <v>416</v>
      </c>
      <c>
        <v>0</v>
      </c>
      <c>
        <v>30</v>
      </c>
      <c>
        <v>0</v>
      </c>
      <c>
        <v>32</v>
      </c>
      <c>
        <v>0</v>
      </c>
      <c>
        <v>0</v>
      </c>
      <c>
        <v>0</v>
      </c>
      <c>
        <v>104.63191802286693</v>
      </c>
      <c>
        <v>0</v>
      </c>
      <c>
        <v>24.792813998829082</v>
      </c>
      <c>
        <v>0</v>
      </c>
      <c>
        <v>16.3694334677592</v>
      </c>
      <c>
        <v>0</v>
      </c>
      <c>
        <v>0</v>
      </c>
      <c>
        <v>145.7941654894552</v>
      </c>
    </row>
    <row>
      <c>
        <v>2618532</v>
      </c>
      <c>
        <v>1</v>
      </c>
      <c>
        <is>
          <t>İZMİR</t>
        </is>
      </c>
      <c>
        <v>SELÇUK</v>
      </c>
      <c>
        <is>
          <t>OG Fideri</t>
        </is>
      </c>
      <c>
        <v>PAMUCAK KÖK 35-13-L00400_HatBaşıAyırıcı_77214023 L02_77214023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23.07.2023 04:51:22</t>
        </is>
      </c>
      <c>
        <is>
          <t>23.07.2023 07:04:44</t>
        </is>
      </c>
      <c>
        <v>2.222777777</v>
      </c>
      <c>
        <v>0</v>
      </c>
      <c>
        <v>0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43.180801220599925</v>
      </c>
      <c>
        <v>0</v>
      </c>
      <c>
        <v>0</v>
      </c>
      <c>
        <v>43.180801220599925</v>
      </c>
    </row>
    <row>
      <c>
        <v>2619614</v>
      </c>
      <c>
        <v>1</v>
      </c>
      <c>
        <is>
          <t>MANİSA</t>
        </is>
      </c>
      <c>
        <v>SALİHLİ</v>
      </c>
      <c>
        <is>
          <t>KÖK</t>
        </is>
      </c>
      <c>
        <v>TAYTAN OFİS KÖK 45-78-M00314_SALİHLİ DM-1 GİRİŞİ (DEMİRKÖPRÜ-1) M011_60669726</v>
      </c>
      <c>
        <v>OG Fider Açması</v>
      </c>
      <c>
        <v>Dağıtım-OG</v>
      </c>
      <c>
        <v>Kısa</v>
      </c>
      <c>
        <v>Şebeke işletmecisi</v>
      </c>
      <c>
        <v>Bildirimsiz</v>
      </c>
      <c>
        <is>
          <t>23.07.2023 22:34:22</t>
        </is>
      </c>
      <c>
        <is>
          <t>23.07.2023 22:36:00</t>
        </is>
      </c>
      <c>
        <v>0.027222222</v>
      </c>
      <c>
        <v>41</v>
      </c>
      <c>
        <v>7861</v>
      </c>
      <c>
        <v>314</v>
      </c>
      <c>
        <v>545</v>
      </c>
      <c>
        <v>99</v>
      </c>
      <c>
        <v>789</v>
      </c>
      <c>
        <v>26</v>
      </c>
      <c>
        <v>3</v>
      </c>
      <c>
        <v>0.6040479400156876</v>
      </c>
      <c>
        <v>43.800554866569954</v>
      </c>
      <c>
        <v>52.71752344630016</v>
      </c>
      <c>
        <v>43.293053034985114</v>
      </c>
      <c>
        <v>18.907688454292895</v>
      </c>
      <c>
        <v>12.261642690784882</v>
      </c>
      <c>
        <v>37.14374366645586</v>
      </c>
      <c>
        <v>0.10980453992539732</v>
      </c>
      <c>
        <v>208.83805863932997</v>
      </c>
    </row>
    <row>
      <c>
        <v>2618973</v>
      </c>
      <c>
        <v>1</v>
      </c>
      <c>
        <is>
          <t>İZMİR</t>
        </is>
      </c>
      <c>
        <v>KARABAĞLAR</v>
      </c>
      <c>
        <is>
          <t>AG Fideri</t>
        </is>
      </c>
      <c>
        <v>K-1560 35-01-K01560_D_56366652_56366652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23.07.2023 14:33:12</t>
        </is>
      </c>
      <c>
        <is>
          <t>23.07.2023 17:09:20</t>
        </is>
      </c>
      <c>
        <v>2.602222222</v>
      </c>
      <c>
        <v>0</v>
      </c>
      <c>
        <v>309</v>
      </c>
      <c>
        <v>0</v>
      </c>
      <c>
        <v>0</v>
      </c>
      <c>
        <v>0</v>
      </c>
      <c>
        <v>19</v>
      </c>
      <c>
        <v>0</v>
      </c>
      <c>
        <v>0</v>
      </c>
      <c>
        <v>0</v>
      </c>
      <c>
        <v>181.681924048949</v>
      </c>
      <c>
        <v>0</v>
      </c>
      <c>
        <v>0</v>
      </c>
      <c>
        <v>0</v>
      </c>
      <c>
        <v>35.752244783427855</v>
      </c>
      <c>
        <v>0</v>
      </c>
      <c>
        <v>0</v>
      </c>
      <c>
        <v>217.43416883237688</v>
      </c>
    </row>
    <row>
      <c>
        <v>2619357</v>
      </c>
      <c>
        <v>1</v>
      </c>
      <c>
        <is>
          <t>İZMİR</t>
        </is>
      </c>
      <c>
        <v>ÇEŞME</v>
      </c>
      <c>
        <is>
          <t>OG Fideri</t>
        </is>
      </c>
      <c>
        <v>L-456 35-18-L00456_L-291 L01_72110661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23.07.2023 19:37:22</t>
        </is>
      </c>
      <c>
        <is>
          <t>23.07.2023 20:12:42</t>
        </is>
      </c>
      <c>
        <v>0.588888888</v>
      </c>
      <c>
        <v>0</v>
      </c>
      <c>
        <v>350</v>
      </c>
      <c>
        <v>0</v>
      </c>
      <c>
        <v>7</v>
      </c>
      <c>
        <v>1</v>
      </c>
      <c>
        <v>60</v>
      </c>
      <c>
        <v>0</v>
      </c>
      <c>
        <v>0</v>
      </c>
      <c>
        <v>0</v>
      </c>
      <c>
        <v>161.06737814860566</v>
      </c>
      <c>
        <v>0</v>
      </c>
      <c>
        <v>4.281090887457083</v>
      </c>
      <c>
        <v>0.8927198520255556</v>
      </c>
      <c>
        <v>101.2099559098543</v>
      </c>
      <c>
        <v>0</v>
      </c>
      <c>
        <v>0</v>
      </c>
      <c>
        <v>267.45114479794256</v>
      </c>
    </row>
    <row>
      <c>
        <v>2619025</v>
      </c>
      <c>
        <v>1</v>
      </c>
      <c>
        <is>
          <t>MANİSA</t>
        </is>
      </c>
      <c>
        <v>SALİHLİ</v>
      </c>
      <c>
        <is>
          <t>AG Fideri</t>
        </is>
      </c>
      <c>
        <v>CAFERBEYLI TR-2 45-78-L00704_C_91140044_91140044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23.07.2023 15:17:33</t>
        </is>
      </c>
      <c>
        <is>
          <t>23.07.2023 16:43:04</t>
        </is>
      </c>
      <c>
        <v>1.425277777</v>
      </c>
      <c>
        <v>0</v>
      </c>
      <c>
        <v>59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14.15494509581488</v>
      </c>
      <c>
        <v>0</v>
      </c>
      <c>
        <v>0</v>
      </c>
      <c>
        <v>0</v>
      </c>
      <c>
        <v>0.168255200180507</v>
      </c>
      <c>
        <v>0</v>
      </c>
      <c>
        <v>0</v>
      </c>
      <c>
        <v>14.323200295995386</v>
      </c>
    </row>
    <row>
      <c>
        <v>2618956</v>
      </c>
      <c>
        <v>1</v>
      </c>
      <c>
        <is>
          <t>İZMİR</t>
        </is>
      </c>
      <c>
        <v>BUCA</v>
      </c>
      <c>
        <is>
          <t>Dağıtım Transformatörü</t>
        </is>
      </c>
      <c>
        <v>K-4275 35-03-K04275_35-03-K04275_41924486</v>
      </c>
      <c>
        <v>AG Pano Arızası</v>
      </c>
      <c>
        <v>Dağıtım-AG</v>
      </c>
      <c>
        <v>Uzun</v>
      </c>
      <c>
        <v>Şebeke işletmecisi</v>
      </c>
      <c>
        <v>Bildirimsiz</v>
      </c>
      <c>
        <is>
          <t>23.07.2023 14:45:50</t>
        </is>
      </c>
      <c>
        <is>
          <t>23.07.2023 20:31:27</t>
        </is>
      </c>
      <c>
        <v>5.760277777</v>
      </c>
      <c>
        <v>0</v>
      </c>
      <c>
        <v>749</v>
      </c>
      <c>
        <v>0</v>
      </c>
      <c>
        <v>0</v>
      </c>
      <c>
        <v>0</v>
      </c>
      <c>
        <v>127</v>
      </c>
      <c>
        <v>0</v>
      </c>
      <c>
        <v>0</v>
      </c>
      <c>
        <v>0</v>
      </c>
      <c>
        <v>1402.758495558708</v>
      </c>
      <c>
        <v>0</v>
      </c>
      <c>
        <v>0</v>
      </c>
      <c>
        <v>0</v>
      </c>
      <c>
        <v>399.2417038818707</v>
      </c>
      <c>
        <v>0</v>
      </c>
      <c>
        <v>0</v>
      </c>
      <c>
        <v>1802.0001994405789</v>
      </c>
    </row>
    <row>
      <c>
        <v>2618647</v>
      </c>
      <c>
        <v>1</v>
      </c>
      <c>
        <is>
          <t>İZMİR</t>
        </is>
      </c>
      <c>
        <v>KARŞIYAKA</v>
      </c>
      <c>
        <is>
          <t>OG Fideri</t>
        </is>
      </c>
      <c>
        <v>M-1030 35-04-M01030_TRAFO M04_2052183</v>
      </c>
      <c>
        <v>Şebeke Bakım Çalışması</v>
      </c>
      <c>
        <v>Dağıtım-OG</v>
      </c>
      <c>
        <v>Uzun</v>
      </c>
      <c>
        <v>Şebeke işletmecisi</v>
      </c>
      <c>
        <v>Bildirimli</v>
      </c>
      <c>
        <is>
          <t>23.07.2023 09:17:29</t>
        </is>
      </c>
      <c>
        <is>
          <t>23.07.2023 12:54:49</t>
        </is>
      </c>
      <c>
        <v>3.622222222</v>
      </c>
      <c>
        <v>0</v>
      </c>
      <c>
        <v>188</v>
      </c>
      <c>
        <v>0</v>
      </c>
      <c>
        <v>0</v>
      </c>
      <c>
        <v>0</v>
      </c>
      <c>
        <v>42</v>
      </c>
      <c>
        <v>0</v>
      </c>
      <c>
        <v>0</v>
      </c>
      <c>
        <v>0</v>
      </c>
      <c>
        <v>192.31865050343617</v>
      </c>
      <c>
        <v>0</v>
      </c>
      <c>
        <v>0</v>
      </c>
      <c>
        <v>0</v>
      </c>
      <c>
        <v>210.7520420749867</v>
      </c>
      <c>
        <v>0</v>
      </c>
      <c>
        <v>0</v>
      </c>
      <c>
        <v>403.07069257842284</v>
      </c>
    </row>
    <row>
      <c>
        <v>2618979</v>
      </c>
      <c>
        <v>1</v>
      </c>
      <c>
        <is>
          <t>MANİSA</t>
        </is>
      </c>
      <c>
        <v>ŞEHZADELER</v>
      </c>
      <c>
        <is>
          <t>Dağıtım Transformatörü</t>
        </is>
      </c>
      <c>
        <v>YEŞİLKÖY TR-1 45-71-M01821_45-71-M01821_2355640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23.07.2023 14:42:29</t>
        </is>
      </c>
      <c>
        <is>
          <t>23.07.2023 15:07:42</t>
        </is>
      </c>
      <c>
        <v>0.420277777</v>
      </c>
      <c>
        <v>0</v>
      </c>
      <c>
        <v>213</v>
      </c>
      <c>
        <v>0</v>
      </c>
      <c>
        <v>10</v>
      </c>
      <c>
        <v>0</v>
      </c>
      <c>
        <v>19</v>
      </c>
      <c>
        <v>0</v>
      </c>
      <c>
        <v>0</v>
      </c>
      <c>
        <v>0</v>
      </c>
      <c>
        <v>25.339170438591008</v>
      </c>
      <c>
        <v>0</v>
      </c>
      <c>
        <v>8.470880513176166</v>
      </c>
      <c>
        <v>0</v>
      </c>
      <c>
        <v>8.55367477019516</v>
      </c>
      <c>
        <v>0</v>
      </c>
      <c>
        <v>0</v>
      </c>
      <c>
        <v>42.36372572196233</v>
      </c>
    </row>
    <row>
      <c>
        <v>2618816</v>
      </c>
      <c>
        <v>1</v>
      </c>
      <c>
        <is>
          <t>İZMİR</t>
        </is>
      </c>
      <c>
        <v>TORBALI</v>
      </c>
      <c>
        <is>
          <t>DM</t>
        </is>
      </c>
      <c>
        <v>AYRANCILAR DM-3 35-26-M00795_EMAR DM3 M03_2335354</v>
      </c>
      <c>
        <v>Şebeke Yenileme ve Kapasite Artışı Çalışması</v>
      </c>
      <c>
        <v>Dağıtım-OG</v>
      </c>
      <c>
        <v>Uzun</v>
      </c>
      <c>
        <v>Şebeke işletmecisi</v>
      </c>
      <c>
        <v>Bildirimli</v>
      </c>
      <c>
        <is>
          <t>23.07.2023 12:04:20</t>
        </is>
      </c>
      <c>
        <is>
          <t>23.07.2023 21:06:09</t>
        </is>
      </c>
      <c>
        <v>9.030277777</v>
      </c>
      <c>
        <v>0</v>
      </c>
      <c>
        <v>2193</v>
      </c>
      <c>
        <v>8</v>
      </c>
      <c>
        <v>29</v>
      </c>
      <c>
        <v>24</v>
      </c>
      <c>
        <v>137</v>
      </c>
      <c>
        <v>39</v>
      </c>
      <c>
        <v>7</v>
      </c>
      <c>
        <v>0</v>
      </c>
      <c>
        <v>4734.264285050394</v>
      </c>
      <c>
        <v>427.63453257893826</v>
      </c>
      <c>
        <v>1033.3102842056985</v>
      </c>
      <c>
        <v>2377.511001804601</v>
      </c>
      <c>
        <v>2842.764591967678</v>
      </c>
      <c>
        <v>11912.45777832115</v>
      </c>
      <c>
        <v>638.2168971645324</v>
      </c>
      <c>
        <v>23966.159371092992</v>
      </c>
    </row>
    <row>
      <c>
        <v>2619234</v>
      </c>
      <c>
        <v>1</v>
      </c>
      <c>
        <is>
          <t>İZMİR</t>
        </is>
      </c>
      <c>
        <v>ÖDEMİŞ</v>
      </c>
      <c>
        <is>
          <t>AG Fideri</t>
        </is>
      </c>
      <c>
        <v>YOLÜSTÜ TR-1 35-15-L00915_A_91352859_91352859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23.07.2023 18:08:39</t>
        </is>
      </c>
      <c>
        <is>
          <t>23.07.2023 20:07:59</t>
        </is>
      </c>
      <c>
        <v>1.988888888</v>
      </c>
      <c>
        <v>0</v>
      </c>
      <c>
        <v>51</v>
      </c>
      <c>
        <v>0</v>
      </c>
      <c>
        <v>3</v>
      </c>
      <c>
        <v>0</v>
      </c>
      <c>
        <v>8</v>
      </c>
      <c>
        <v>0</v>
      </c>
      <c>
        <v>0</v>
      </c>
      <c>
        <v>0</v>
      </c>
      <c>
        <v>25.639622807892557</v>
      </c>
      <c>
        <v>0</v>
      </c>
      <c>
        <v>12.282382445467473</v>
      </c>
      <c>
        <v>0</v>
      </c>
      <c>
        <v>71.15100766504867</v>
      </c>
      <c>
        <v>0</v>
      </c>
      <c>
        <v>0</v>
      </c>
      <c>
        <v>109.0730129184087</v>
      </c>
    </row>
    <row>
      <c>
        <v>2618547</v>
      </c>
      <c>
        <v>1</v>
      </c>
      <c>
        <is>
          <t>İZMİR</t>
        </is>
      </c>
      <c>
        <v>MENEMEN</v>
      </c>
      <c>
        <is>
          <t>KÖK</t>
        </is>
      </c>
      <c>
        <v>MENEMEN TR-11 35-28-L00011_MENEMEN TR-14 L05_66579835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23.07.2023 06:23:09</t>
        </is>
      </c>
      <c>
        <is>
          <t>23.07.2023 07:34:44</t>
        </is>
      </c>
      <c>
        <v>1.193055555</v>
      </c>
      <c>
        <v>1</v>
      </c>
      <c>
        <v>3013</v>
      </c>
      <c>
        <v>0</v>
      </c>
      <c>
        <v>15</v>
      </c>
      <c>
        <v>4</v>
      </c>
      <c>
        <v>423</v>
      </c>
      <c>
        <v>3</v>
      </c>
      <c>
        <v>0</v>
      </c>
      <c>
        <v>7.121557050478995</v>
      </c>
      <c>
        <v>752.7895270847489</v>
      </c>
      <c>
        <v>0</v>
      </c>
      <c>
        <v>16.56862965775694</v>
      </c>
      <c>
        <v>71.52840933176397</v>
      </c>
      <c>
        <v>282.302581718618</v>
      </c>
      <c>
        <v>53.274265525969575</v>
      </c>
      <c>
        <v>0</v>
      </c>
      <c>
        <v>1183.5849703693364</v>
      </c>
    </row>
    <row>
      <c>
        <v>2619188</v>
      </c>
      <c>
        <v>1</v>
      </c>
      <c>
        <is>
          <t>İZMİR</t>
        </is>
      </c>
      <c>
        <v>TORBALI</v>
      </c>
      <c>
        <is>
          <t>Dağıtım Transformatörü</t>
        </is>
      </c>
      <c>
        <v>TR-19 35-26-M00019_35-26-M00019_2356473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23.07.2023 17:30:30</t>
        </is>
      </c>
      <c>
        <is>
          <t>23.07.2023 18:05:08</t>
        </is>
      </c>
      <c>
        <v>0.577222222</v>
      </c>
      <c>
        <v>0</v>
      </c>
      <c>
        <v>617</v>
      </c>
      <c>
        <v>0</v>
      </c>
      <c>
        <v>3</v>
      </c>
      <c>
        <v>0</v>
      </c>
      <c>
        <v>35</v>
      </c>
      <c>
        <v>0</v>
      </c>
      <c>
        <v>0</v>
      </c>
      <c>
        <v>0</v>
      </c>
      <c>
        <v>88.87973192334455</v>
      </c>
      <c>
        <v>0</v>
      </c>
      <c>
        <v>4.536363969614873</v>
      </c>
      <c>
        <v>0</v>
      </c>
      <c>
        <v>36.83047629311569</v>
      </c>
      <c>
        <v>0</v>
      </c>
      <c>
        <v>0</v>
      </c>
      <c>
        <v>130.2465721860751</v>
      </c>
    </row>
    <row>
      <c>
        <v>2619397</v>
      </c>
      <c>
        <v>1</v>
      </c>
      <c>
        <is>
          <t>İZMİR</t>
        </is>
      </c>
      <c>
        <v>KARŞIYAKA</v>
      </c>
      <c>
        <is>
          <t>Dağıtım Transformatörü</t>
        </is>
      </c>
      <c>
        <v>K-4477 35-04-K04477_35-04-K04477_2366538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23.07.2023 20:01:27</t>
        </is>
      </c>
      <c>
        <is>
          <t>24.07.2023 00:52:52</t>
        </is>
      </c>
      <c>
        <v>4.856944444</v>
      </c>
      <c>
        <v>0</v>
      </c>
      <c>
        <v>412</v>
      </c>
      <c>
        <v>0</v>
      </c>
      <c>
        <v>0</v>
      </c>
      <c>
        <v>0</v>
      </c>
      <c>
        <v>13</v>
      </c>
      <c>
        <v>0</v>
      </c>
      <c>
        <v>0</v>
      </c>
      <c>
        <v>0</v>
      </c>
      <c>
        <v>536.1138117072596</v>
      </c>
      <c>
        <v>0</v>
      </c>
      <c>
        <v>0</v>
      </c>
      <c>
        <v>0</v>
      </c>
      <c>
        <v>163.09956080364134</v>
      </c>
      <c>
        <v>0</v>
      </c>
      <c>
        <v>0</v>
      </c>
      <c>
        <v>699.213372510901</v>
      </c>
    </row>
    <row>
      <c>
        <v>2618856</v>
      </c>
      <c>
        <v>1</v>
      </c>
      <c>
        <is>
          <t>MANİSA</t>
        </is>
      </c>
      <c>
        <v>TURGUTLU</v>
      </c>
      <c>
        <is>
          <t>AG Fideri</t>
        </is>
      </c>
      <c>
        <v>TR-2/26 (ARABACILAR) 45-83-M00825__95879978_95879978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23.07.2023 12:37:52</t>
        </is>
      </c>
      <c>
        <is>
          <t>23.07.2023 13:31:25</t>
        </is>
      </c>
      <c>
        <v>0.8925</v>
      </c>
      <c>
        <v>0</v>
      </c>
      <c>
        <v>433</v>
      </c>
      <c>
        <v>0</v>
      </c>
      <c>
        <v>0</v>
      </c>
      <c>
        <v>0</v>
      </c>
      <c>
        <v>12</v>
      </c>
      <c>
        <v>0</v>
      </c>
      <c>
        <v>0</v>
      </c>
      <c>
        <v>0</v>
      </c>
      <c>
        <v>79.55038063681197</v>
      </c>
      <c>
        <v>0</v>
      </c>
      <c>
        <v>0</v>
      </c>
      <c>
        <v>0</v>
      </c>
      <c>
        <v>2.5476778636858657</v>
      </c>
      <c>
        <v>0</v>
      </c>
      <c>
        <v>0</v>
      </c>
      <c>
        <v>82.09805850049783</v>
      </c>
    </row>
    <row>
      <c>
        <v>2619248</v>
      </c>
      <c>
        <v>1</v>
      </c>
      <c>
        <is>
          <t>İZMİR</t>
        </is>
      </c>
      <c>
        <v>KINIK</v>
      </c>
      <c>
        <is>
          <t>Kullanıcı Bağlantı Hattı</t>
        </is>
      </c>
      <c>
        <v>ÇANKÖY TR-1 35-24-M00084_955222452_955222452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23.07.2023 18:17:37</t>
        </is>
      </c>
      <c>
        <is>
          <t>23.07.2023 20:37:09</t>
        </is>
      </c>
      <c>
        <v>2.325555555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0.0008956514070294168</v>
      </c>
      <c>
        <v>0</v>
      </c>
      <c>
        <v>0</v>
      </c>
      <c>
        <v>0</v>
      </c>
      <c>
        <v>0</v>
      </c>
      <c>
        <v>0</v>
      </c>
      <c>
        <v>0</v>
      </c>
      <c>
        <v>0.0008956514070294168</v>
      </c>
    </row>
    <row>
      <c>
        <v>2619148</v>
      </c>
      <c>
        <v>1</v>
      </c>
      <c>
        <is>
          <t>İZMİR</t>
        </is>
      </c>
      <c>
        <v>ALİAĞA</v>
      </c>
      <c>
        <is>
          <t>DM</t>
        </is>
      </c>
      <c>
        <v>ALİAĞA TR-43 DM 35-17-M00043_GÜZELHİSAR ÇIKIŞI M13_2122093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23.07.2023 17:05:34</t>
        </is>
      </c>
      <c>
        <is>
          <t>23.07.2023 17:40:29</t>
        </is>
      </c>
      <c>
        <v>0.581944444</v>
      </c>
      <c>
        <v>5</v>
      </c>
      <c>
        <v>733</v>
      </c>
      <c>
        <v>26</v>
      </c>
      <c>
        <v>12</v>
      </c>
      <c>
        <v>33</v>
      </c>
      <c>
        <v>51</v>
      </c>
      <c>
        <v>0</v>
      </c>
      <c>
        <v>0</v>
      </c>
      <c>
        <v>3.335978289801834</v>
      </c>
      <c>
        <v>96.49199577232478</v>
      </c>
      <c>
        <v>52.11399074541568</v>
      </c>
      <c>
        <v>7.223571341758066</v>
      </c>
      <c>
        <v>288.4840064151105</v>
      </c>
      <c>
        <v>29.09919409556596</v>
      </c>
      <c>
        <v>0</v>
      </c>
      <c>
        <v>0</v>
      </c>
      <c>
        <v>476.7487366599768</v>
      </c>
    </row>
    <row>
      <c>
        <v>2618607</v>
      </c>
      <c>
        <v>1</v>
      </c>
      <c>
        <is>
          <t>İZMİR</t>
        </is>
      </c>
      <c>
        <v>ÇEŞME</v>
      </c>
      <c>
        <is>
          <t>Dağıtım Transformatörü</t>
        </is>
      </c>
      <c>
        <v>L-296 35-18-L00296_35-18-L00296_72059763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23.07.2023 08:53:21</t>
        </is>
      </c>
      <c>
        <is>
          <t>23.07.2023 10:31:06</t>
        </is>
      </c>
      <c>
        <v>1.629166666</v>
      </c>
      <c>
        <v>0</v>
      </c>
      <c>
        <v>251</v>
      </c>
      <c>
        <v>0</v>
      </c>
      <c>
        <v>0</v>
      </c>
      <c>
        <v>0</v>
      </c>
      <c>
        <v>111</v>
      </c>
      <c>
        <v>0</v>
      </c>
      <c>
        <v>0</v>
      </c>
      <c>
        <v>0</v>
      </c>
      <c>
        <v>233.86533744358408</v>
      </c>
      <c>
        <v>0</v>
      </c>
      <c>
        <v>0</v>
      </c>
      <c>
        <v>0</v>
      </c>
      <c>
        <v>526.2386529244762</v>
      </c>
      <c>
        <v>0</v>
      </c>
      <c>
        <v>0</v>
      </c>
      <c>
        <v>760.1039903680603</v>
      </c>
    </row>
    <row>
      <c>
        <v>2619294</v>
      </c>
      <c>
        <v>1</v>
      </c>
      <c>
        <is>
          <t>İZMİR</t>
        </is>
      </c>
      <c>
        <v>BERGAMA</v>
      </c>
      <c>
        <is>
          <t>Dağıtım Transformatörü</t>
        </is>
      </c>
      <c>
        <v>TR-116 35-16-L00116_35-16-L00116_2346931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23.07.2023 18:50:52</t>
        </is>
      </c>
      <c>
        <is>
          <t>23.07.2023 19:34:52</t>
        </is>
      </c>
      <c>
        <v>0.733333333</v>
      </c>
      <c>
        <v>0</v>
      </c>
      <c>
        <v>6</v>
      </c>
      <c>
        <v>0</v>
      </c>
      <c>
        <v>27</v>
      </c>
      <c>
        <v>0</v>
      </c>
      <c>
        <v>4</v>
      </c>
      <c>
        <v>0</v>
      </c>
      <c>
        <v>0</v>
      </c>
      <c>
        <v>0</v>
      </c>
      <c>
        <v>1.2287725925832689</v>
      </c>
      <c>
        <v>0</v>
      </c>
      <c>
        <v>24.78669174331999</v>
      </c>
      <c>
        <v>0</v>
      </c>
      <c>
        <v>0.621993618644963</v>
      </c>
      <c>
        <v>0</v>
      </c>
      <c>
        <v>0</v>
      </c>
      <c>
        <v>26.637457954548225</v>
      </c>
    </row>
    <row>
      <c>
        <v>2619440</v>
      </c>
      <c>
        <v>1</v>
      </c>
      <c>
        <is>
          <t>MANİSA</t>
        </is>
      </c>
      <c>
        <v>TURGUTLU</v>
      </c>
      <c>
        <is>
          <t>Dağıtım Transformatörü</t>
        </is>
      </c>
      <c>
        <v>TR-2/108 45-83-L00108_45-83-L00108_81704366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23.07.2023 20:15:12</t>
        </is>
      </c>
      <c>
        <is>
          <t>23.07.2023 22:19:43</t>
        </is>
      </c>
      <c>
        <v>2.075277777</v>
      </c>
      <c>
        <v>0</v>
      </c>
      <c>
        <v>540</v>
      </c>
      <c>
        <v>0</v>
      </c>
      <c>
        <v>0</v>
      </c>
      <c>
        <v>0</v>
      </c>
      <c>
        <v>26</v>
      </c>
      <c>
        <v>0</v>
      </c>
      <c>
        <v>0</v>
      </c>
      <c>
        <v>0</v>
      </c>
      <c>
        <v>226.6718577227195</v>
      </c>
      <c>
        <v>0</v>
      </c>
      <c>
        <v>0</v>
      </c>
      <c>
        <v>0</v>
      </c>
      <c>
        <v>40.333039903760444</v>
      </c>
      <c>
        <v>0</v>
      </c>
      <c>
        <v>0</v>
      </c>
      <c>
        <v>267.00489762647993</v>
      </c>
    </row>
    <row>
      <c>
        <v>2619560</v>
      </c>
      <c>
        <v>1</v>
      </c>
      <c>
        <is>
          <t>MANİSA</t>
        </is>
      </c>
      <c>
        <v>TURGUTLU</v>
      </c>
      <c>
        <is>
          <t>AG Fideri</t>
        </is>
      </c>
      <c>
        <v>TR-2/51 45-83-L00051__72410334_72410334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23.07.2023 21:41:36</t>
        </is>
      </c>
      <c>
        <is>
          <t>23.07.2023 23:26:03</t>
        </is>
      </c>
      <c>
        <v>1.740833333</v>
      </c>
      <c>
        <v>0</v>
      </c>
      <c>
        <v>53</v>
      </c>
      <c>
        <v>0</v>
      </c>
      <c>
        <v>0</v>
      </c>
      <c>
        <v>0</v>
      </c>
      <c>
        <v>6</v>
      </c>
      <c>
        <v>0</v>
      </c>
      <c>
        <v>0</v>
      </c>
      <c>
        <v>0</v>
      </c>
      <c>
        <v>22.567302520759583</v>
      </c>
      <c>
        <v>0</v>
      </c>
      <c>
        <v>0</v>
      </c>
      <c>
        <v>0</v>
      </c>
      <c>
        <v>4.3209073585894755</v>
      </c>
      <c>
        <v>0</v>
      </c>
      <c>
        <v>0</v>
      </c>
      <c>
        <v>26.88820987934906</v>
      </c>
    </row>
    <row>
      <c>
        <v>2619039</v>
      </c>
      <c>
        <v>1</v>
      </c>
      <c>
        <is>
          <t>İZMİR</t>
        </is>
      </c>
      <c>
        <v>BAYINDIR</v>
      </c>
      <c>
        <is>
          <t>Dağıtım Transformatörü</t>
        </is>
      </c>
      <c>
        <v>KIZILCAOVA TR-4 35-20-L00173_35-20-L00173_2368089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23.07.2023 15:25:08</t>
        </is>
      </c>
      <c>
        <is>
          <t>23.07.2023 19:05:02</t>
        </is>
      </c>
      <c>
        <v>3.665</v>
      </c>
      <c>
        <v>0</v>
      </c>
      <c>
        <v>107</v>
      </c>
      <c>
        <v>0</v>
      </c>
      <c>
        <v>0</v>
      </c>
      <c>
        <v>0</v>
      </c>
      <c>
        <v>8</v>
      </c>
      <c>
        <v>0</v>
      </c>
      <c>
        <v>0</v>
      </c>
      <c>
        <v>0</v>
      </c>
      <c>
        <v>107.63104712146396</v>
      </c>
      <c>
        <v>0</v>
      </c>
      <c>
        <v>0</v>
      </c>
      <c>
        <v>0</v>
      </c>
      <c>
        <v>20.807318719475955</v>
      </c>
      <c>
        <v>0</v>
      </c>
      <c>
        <v>0</v>
      </c>
      <c>
        <v>128.43836584093992</v>
      </c>
    </row>
    <row>
      <c>
        <v>2619254</v>
      </c>
      <c>
        <v>1</v>
      </c>
      <c>
        <is>
          <t>İZMİR</t>
        </is>
      </c>
      <c>
        <v>KONAK</v>
      </c>
      <c>
        <is>
          <t>AG Fideri</t>
        </is>
      </c>
      <c>
        <v>K-4516 35-01-K04516_C_65507176_65507176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23.07.2023 18:22:57</t>
        </is>
      </c>
      <c>
        <is>
          <t>23.07.2023 18:56:33</t>
        </is>
      </c>
      <c>
        <v>0.56</v>
      </c>
      <c>
        <v>0</v>
      </c>
      <c>
        <v>149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21.340770022069574</v>
      </c>
      <c>
        <v>0</v>
      </c>
      <c>
        <v>0</v>
      </c>
      <c>
        <v>0</v>
      </c>
      <c>
        <v>0.5667424919367681</v>
      </c>
      <c>
        <v>0</v>
      </c>
      <c>
        <v>0</v>
      </c>
      <c>
        <v>21.907512514006342</v>
      </c>
    </row>
    <row>
      <c>
        <v>2619105</v>
      </c>
      <c>
        <v>1</v>
      </c>
      <c>
        <is>
          <t>İZMİR</t>
        </is>
      </c>
      <c>
        <v>TORBALI</v>
      </c>
      <c>
        <is>
          <t>Saha Dağıtım Kutusu (SDK)</t>
        </is>
      </c>
      <c>
        <v>TR-166 35-26-M00166_A a01_5902499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23.07.2023 15:54:47</t>
        </is>
      </c>
      <c>
        <is>
          <t>23.07.2023 17:19:36</t>
        </is>
      </c>
      <c>
        <v>1.413611111</v>
      </c>
      <c>
        <v>0</v>
      </c>
      <c>
        <v>181</v>
      </c>
      <c>
        <v>0</v>
      </c>
      <c>
        <v>0</v>
      </c>
      <c>
        <v>0</v>
      </c>
      <c>
        <v>18</v>
      </c>
      <c>
        <v>0</v>
      </c>
      <c>
        <v>0</v>
      </c>
      <c>
        <v>0</v>
      </c>
      <c>
        <v>60.80830744392471</v>
      </c>
      <c>
        <v>0</v>
      </c>
      <c>
        <v>0</v>
      </c>
      <c>
        <v>0</v>
      </c>
      <c>
        <v>40.56678359905078</v>
      </c>
      <c>
        <v>0</v>
      </c>
      <c>
        <v>0</v>
      </c>
      <c>
        <v>101.3750910429755</v>
      </c>
    </row>
    <row>
      <c>
        <v>2618962</v>
      </c>
      <c>
        <v>1</v>
      </c>
      <c>
        <is>
          <t>MANİSA</t>
        </is>
      </c>
      <c>
        <v>SALİHLİ</v>
      </c>
      <c>
        <is>
          <t>AG Fideri</t>
        </is>
      </c>
      <c>
        <v>MERSİNLİ TR-3 45-78-M00937_A_91012492_91012492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23.07.2023 14:24:21</t>
        </is>
      </c>
      <c>
        <is>
          <t>23.07.2023 18:49:58</t>
        </is>
      </c>
      <c>
        <v>4.426944444</v>
      </c>
      <c>
        <v>0</v>
      </c>
      <c>
        <v>59</v>
      </c>
      <c>
        <v>0</v>
      </c>
      <c>
        <v>1</v>
      </c>
      <c>
        <v>0</v>
      </c>
      <c>
        <v>1</v>
      </c>
      <c>
        <v>0</v>
      </c>
      <c>
        <v>0</v>
      </c>
      <c>
        <v>0</v>
      </c>
      <c>
        <v>63.965058461281174</v>
      </c>
      <c>
        <v>0</v>
      </c>
      <c>
        <v>12.473797100136668</v>
      </c>
      <c>
        <v>0</v>
      </c>
      <c>
        <v>0.6941074578239032</v>
      </c>
      <c>
        <v>0</v>
      </c>
      <c>
        <v>0</v>
      </c>
      <c>
        <v>77.13296301924174</v>
      </c>
    </row>
    <row>
      <c>
        <v>2619231</v>
      </c>
      <c>
        <v>1</v>
      </c>
      <c>
        <is>
          <t>MANİSA</t>
        </is>
      </c>
      <c>
        <v>SOMA</v>
      </c>
      <c>
        <is>
          <t>DM</t>
        </is>
      </c>
      <c>
        <v>SOMA A SANTRALİ İM/DM 45-82-A00001_SAVAŞTEPE 15.8 L14_2324960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23.07.2023 18:08:52</t>
        </is>
      </c>
      <c>
        <is>
          <t>23.07.2023 18:33:47</t>
        </is>
      </c>
      <c>
        <v>0.415277777</v>
      </c>
      <c>
        <v>16</v>
      </c>
      <c>
        <v>865</v>
      </c>
      <c>
        <v>73</v>
      </c>
      <c>
        <v>41</v>
      </c>
      <c>
        <v>16</v>
      </c>
      <c>
        <v>50</v>
      </c>
      <c>
        <v>0</v>
      </c>
      <c>
        <v>1</v>
      </c>
      <c>
        <v>2.4624787845071903</v>
      </c>
      <c>
        <v>48.55951234972814</v>
      </c>
      <c>
        <v>34.41753101298273</v>
      </c>
      <c>
        <v>13.173382046349843</v>
      </c>
      <c>
        <v>19.898680209107376</v>
      </c>
      <c>
        <v>11.9610149273249</v>
      </c>
      <c>
        <v>0</v>
      </c>
      <c>
        <v>0.636796039171381</v>
      </c>
      <c>
        <v>131.10939536917155</v>
      </c>
    </row>
    <row>
      <c>
        <v>2618521</v>
      </c>
      <c>
        <v>1</v>
      </c>
      <c>
        <is>
          <t>İZMİR</t>
        </is>
      </c>
      <c>
        <v>TORBALI</v>
      </c>
      <c>
        <is>
          <t>Dağıtım Transformatörü</t>
        </is>
      </c>
      <c>
        <v>TR-60 35-26-M00060_35-26-M00060_2370970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23.07.2023 02:47:52</t>
        </is>
      </c>
      <c>
        <is>
          <t>23.07.2023 04:15:03</t>
        </is>
      </c>
      <c>
        <v>1.453055555</v>
      </c>
      <c>
        <v>0</v>
      </c>
      <c>
        <v>194</v>
      </c>
      <c>
        <v>0</v>
      </c>
      <c>
        <v>0</v>
      </c>
      <c>
        <v>0</v>
      </c>
      <c>
        <v>21</v>
      </c>
      <c>
        <v>0</v>
      </c>
      <c>
        <v>0</v>
      </c>
      <c>
        <v>0</v>
      </c>
      <c>
        <v>60.27170459941358</v>
      </c>
      <c>
        <v>0</v>
      </c>
      <c>
        <v>0</v>
      </c>
      <c>
        <v>0</v>
      </c>
      <c>
        <v>15.804813899454953</v>
      </c>
      <c>
        <v>0</v>
      </c>
      <c>
        <v>0</v>
      </c>
      <c>
        <v>76.07651849886854</v>
      </c>
    </row>
    <row>
      <c>
        <v>2619374</v>
      </c>
      <c>
        <v>1</v>
      </c>
      <c>
        <is>
          <t>MANİSA</t>
        </is>
      </c>
      <c>
        <v>YUNUSEMRE</v>
      </c>
      <c>
        <is>
          <t>AG Fideri</t>
        </is>
      </c>
      <c>
        <v>MURADİYE TR-10 45-71-M02143_C_60984290_60984290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23.07.2023 16:09:45</t>
        </is>
      </c>
      <c>
        <is>
          <t>24.07.2023 01:01:54</t>
        </is>
      </c>
      <c>
        <v>8.869166666</v>
      </c>
      <c>
        <v>0</v>
      </c>
      <c>
        <v>99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184.80517485903988</v>
      </c>
      <c>
        <v>0</v>
      </c>
      <c>
        <v>0</v>
      </c>
      <c>
        <v>0</v>
      </c>
      <c>
        <v>13.358266710168333</v>
      </c>
      <c>
        <v>0</v>
      </c>
      <c>
        <v>0</v>
      </c>
      <c>
        <v>198.1634415692082</v>
      </c>
    </row>
    <row>
      <c>
        <v>2619125</v>
      </c>
      <c>
        <v>1</v>
      </c>
      <c>
        <is>
          <t>İZMİR</t>
        </is>
      </c>
      <c>
        <v>SEFERİHİSAR</v>
      </c>
      <c>
        <is>
          <t>OG Fideri</t>
        </is>
      </c>
      <c>
        <v>L-12 BALLI KUYU 35-14-L00012_L-15 L-16 L-17 L02_72221743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23.07.2023 16:47:14</t>
        </is>
      </c>
      <c>
        <is>
          <t>23.07.2023 17:10:50</t>
        </is>
      </c>
      <c>
        <v>0.393333333</v>
      </c>
      <c>
        <v>0</v>
      </c>
      <c>
        <v>169</v>
      </c>
      <c>
        <v>0</v>
      </c>
      <c>
        <v>126</v>
      </c>
      <c>
        <v>3</v>
      </c>
      <c>
        <v>24</v>
      </c>
      <c>
        <v>0</v>
      </c>
      <c>
        <v>0</v>
      </c>
      <c>
        <v>0</v>
      </c>
      <c>
        <v>18.674466129620342</v>
      </c>
      <c>
        <v>0</v>
      </c>
      <c>
        <v>19.101191317925107</v>
      </c>
      <c>
        <v>3.524782158646252</v>
      </c>
      <c>
        <v>9.862597817927092</v>
      </c>
      <c>
        <v>0</v>
      </c>
      <c>
        <v>0</v>
      </c>
      <c>
        <v>51.1630374241188</v>
      </c>
    </row>
    <row>
      <c>
        <v>2618478</v>
      </c>
      <c>
        <v>1</v>
      </c>
      <c>
        <is>
          <t>MANİSA</t>
        </is>
      </c>
      <c>
        <v>ŞEHZADELER</v>
      </c>
      <c>
        <is>
          <t>Kullanıcı Bağlantı Hattı</t>
        </is>
      </c>
      <c>
        <v>DM-11/02 45-71-M02414_953188057_953188057</v>
      </c>
      <c>
        <v>AG Branşman Yeraltı Kablo Arızası</v>
      </c>
      <c>
        <v>Dağıtım-AG</v>
      </c>
      <c>
        <v>Uzun</v>
      </c>
      <c>
        <v>Şebeke işletmecisi</v>
      </c>
      <c>
        <v>Bildirimsiz</v>
      </c>
      <c>
        <is>
          <t>23.07.2023 00:46:13</t>
        </is>
      </c>
      <c>
        <is>
          <t>23.07.2023 02:21:25</t>
        </is>
      </c>
      <c>
        <v>1.586666666</v>
      </c>
      <c>
        <v>0</v>
      </c>
      <c>
        <v>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0.8298830816059541</v>
      </c>
      <c>
        <v>0</v>
      </c>
      <c>
        <v>0</v>
      </c>
      <c>
        <v>0</v>
      </c>
      <c>
        <v>0.0006634937846875</v>
      </c>
      <c>
        <v>0</v>
      </c>
      <c>
        <v>0</v>
      </c>
      <c>
        <v>0.8305465753906417</v>
      </c>
    </row>
    <row>
      <c>
        <v>2618876</v>
      </c>
      <c>
        <v>1</v>
      </c>
      <c>
        <is>
          <t>İZMİR</t>
        </is>
      </c>
      <c>
        <v>KARŞIYAKA</v>
      </c>
      <c>
        <is>
          <t>TM Fideri</t>
        </is>
      </c>
      <c>
        <v>ŞEMİKLER TM 35-04-A00003_SERİNKUYU M10_2055316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23.07.2023 12:59:24</t>
        </is>
      </c>
      <c>
        <is>
          <t>23.07.2023 14:03:00</t>
        </is>
      </c>
      <c>
        <v>1.06</v>
      </c>
      <c>
        <v>0</v>
      </c>
      <c>
        <v>11172</v>
      </c>
      <c>
        <v>0</v>
      </c>
      <c>
        <v>1</v>
      </c>
      <c>
        <v>1</v>
      </c>
      <c>
        <v>842</v>
      </c>
      <c>
        <v>0</v>
      </c>
      <c>
        <v>3</v>
      </c>
      <c>
        <v>0</v>
      </c>
      <c>
        <v>3260.6109807558028</v>
      </c>
      <c>
        <v>0</v>
      </c>
      <c>
        <v>1.50294068913462</v>
      </c>
      <c>
        <v>11.040120627921386</v>
      </c>
      <c>
        <v>1298.3602362533954</v>
      </c>
      <c>
        <v>0</v>
      </c>
      <c>
        <v>46.551896369286254</v>
      </c>
      <c>
        <v>4618.06617469554</v>
      </c>
    </row>
    <row>
      <c>
        <v>2618727</v>
      </c>
      <c>
        <v>1</v>
      </c>
      <c>
        <is>
          <t>İZMİR</t>
        </is>
      </c>
      <c>
        <v>MENEMEN</v>
      </c>
      <c>
        <is>
          <t>DM</t>
        </is>
      </c>
      <c>
        <v>MENEMEN İM 35-28-A00001_KESİKKÖY-1 M17_2053664</v>
      </c>
      <c>
        <v>Şebeke Yenileme ve Kapasite Artışı Çalışması</v>
      </c>
      <c>
        <v>Dağıtım-OG</v>
      </c>
      <c>
        <v>Uzun</v>
      </c>
      <c>
        <v>Şebeke işletmecisi</v>
      </c>
      <c>
        <v>Bildirimli</v>
      </c>
      <c>
        <is>
          <t>23.07.2023 10:04:19</t>
        </is>
      </c>
      <c>
        <is>
          <t>23.07.2023 13:49:56</t>
        </is>
      </c>
      <c>
        <v>3.760277777</v>
      </c>
      <c>
        <v>20</v>
      </c>
      <c>
        <v>180</v>
      </c>
      <c>
        <v>7</v>
      </c>
      <c>
        <v>0</v>
      </c>
      <c>
        <v>13</v>
      </c>
      <c>
        <v>0</v>
      </c>
      <c>
        <v>1</v>
      </c>
      <c>
        <v>0</v>
      </c>
      <c>
        <v>40.59377578318018</v>
      </c>
      <c>
        <v>175.82135409565507</v>
      </c>
      <c>
        <v>335.96209652716254</v>
      </c>
      <c>
        <v>0</v>
      </c>
      <c>
        <v>340.13909254636195</v>
      </c>
      <c>
        <v>0</v>
      </c>
      <c>
        <v>184.67404906570502</v>
      </c>
      <c>
        <v>0</v>
      </c>
      <c>
        <v>1077.1903680180649</v>
      </c>
    </row>
    <row>
      <c>
        <v>2619268</v>
      </c>
      <c>
        <v>1</v>
      </c>
      <c>
        <is>
          <t>İZMİR</t>
        </is>
      </c>
      <c>
        <v>URLA</v>
      </c>
      <c>
        <is>
          <t>Dağıtım Transformatörü</t>
        </is>
      </c>
      <c>
        <v>KUŞÇULAR TR-14 35-19-M00259_35-19-M00259_2376409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23.07.2023 18:24:29</t>
        </is>
      </c>
      <c>
        <is>
          <t>23.07.2023 19:29:07</t>
        </is>
      </c>
      <c>
        <v>1.077222222</v>
      </c>
      <c>
        <v>0</v>
      </c>
      <c>
        <v>83</v>
      </c>
      <c>
        <v>0</v>
      </c>
      <c>
        <v>29</v>
      </c>
      <c>
        <v>0</v>
      </c>
      <c>
        <v>43</v>
      </c>
      <c>
        <v>0</v>
      </c>
      <c>
        <v>0</v>
      </c>
      <c>
        <v>0</v>
      </c>
      <c>
        <v>45.413787319226174</v>
      </c>
      <c>
        <v>0</v>
      </c>
      <c>
        <v>39.93465337273083</v>
      </c>
      <c>
        <v>0</v>
      </c>
      <c>
        <v>115.39701484693691</v>
      </c>
      <c>
        <v>0</v>
      </c>
      <c>
        <v>0</v>
      </c>
      <c>
        <v>200.7454555388939</v>
      </c>
    </row>
    <row>
      <c>
        <v>2618836</v>
      </c>
      <c>
        <v>1</v>
      </c>
      <c>
        <is>
          <t>İZMİR</t>
        </is>
      </c>
      <c>
        <v>URLA</v>
      </c>
      <c>
        <is>
          <t>DM</t>
        </is>
      </c>
      <c>
        <v>ZEYTİNALAN İM 35-19-A00002_TR-98 L14_2051187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23.07.2023 12:15:51</t>
        </is>
      </c>
      <c>
        <is>
          <t>23.07.2023 12:20:50</t>
        </is>
      </c>
      <c>
        <v>0.083055555</v>
      </c>
      <c>
        <v>0</v>
      </c>
      <c>
        <v>3565</v>
      </c>
      <c>
        <v>0</v>
      </c>
      <c>
        <v>9</v>
      </c>
      <c>
        <v>5</v>
      </c>
      <c>
        <v>416</v>
      </c>
      <c>
        <v>0</v>
      </c>
      <c>
        <v>0</v>
      </c>
      <c>
        <v>0</v>
      </c>
      <c>
        <v>72.96521071483583</v>
      </c>
      <c>
        <v>0</v>
      </c>
      <c>
        <v>0.2226568558300793</v>
      </c>
      <c>
        <v>6.557352150982728</v>
      </c>
      <c>
        <v>48.97401906427977</v>
      </c>
      <c>
        <v>0</v>
      </c>
      <c>
        <v>0</v>
      </c>
      <c>
        <v>128.7192387859284</v>
      </c>
    </row>
    <row>
      <c>
        <v>2618504</v>
      </c>
      <c>
        <v>1</v>
      </c>
      <c>
        <is>
          <t>İZMİR</t>
        </is>
      </c>
      <c>
        <v>BUCA</v>
      </c>
      <c>
        <is>
          <t>Kullanıcı Bağlantı Hattı</t>
        </is>
      </c>
      <c>
        <v>K-4232 35-03-K04232_910909015_910909015</v>
      </c>
      <c>
        <v>AG Box / Sdk Abone Çıkış Sigorta Atığı</v>
      </c>
      <c>
        <v>Dağıtım-AG</v>
      </c>
      <c>
        <v>Uzun</v>
      </c>
      <c>
        <v>Şebeke işletmecisi</v>
      </c>
      <c>
        <v>Bildirimsiz</v>
      </c>
      <c>
        <is>
          <t>23.07.2023 01:48:36</t>
        </is>
      </c>
      <c>
        <is>
          <t>23.07.2023 04:45:27</t>
        </is>
      </c>
      <c>
        <v>2.9475</v>
      </c>
      <c>
        <v>0</v>
      </c>
      <c>
        <v>5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4.4800202034622885</v>
      </c>
      <c>
        <v>0</v>
      </c>
      <c>
        <v>0</v>
      </c>
      <c>
        <v>0</v>
      </c>
      <c>
        <v>0</v>
      </c>
      <c>
        <v>0</v>
      </c>
      <c>
        <v>0</v>
      </c>
      <c>
        <v>4.4800202034622885</v>
      </c>
    </row>
    <row>
      <c>
        <v>2619523</v>
      </c>
      <c>
        <v>1</v>
      </c>
      <c>
        <is>
          <t>İZMİR</t>
        </is>
      </c>
      <c>
        <v>KİRAZ</v>
      </c>
      <c>
        <is>
          <t>AG Fideri</t>
        </is>
      </c>
      <c>
        <v>KARAMAN OKUL YANI TR-2 35-31-L00052_A_91364395_91364395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23.07.2023 21:06:57</t>
        </is>
      </c>
      <c>
        <is>
          <t>24.07.2023 00:02:03</t>
        </is>
      </c>
      <c>
        <v>2.918333333</v>
      </c>
      <c>
        <v>0</v>
      </c>
      <c>
        <v>5</v>
      </c>
      <c>
        <v>0</v>
      </c>
      <c>
        <v>3</v>
      </c>
      <c>
        <v>0</v>
      </c>
      <c>
        <v>5</v>
      </c>
      <c>
        <v>0</v>
      </c>
      <c>
        <v>0</v>
      </c>
      <c>
        <v>0</v>
      </c>
      <c>
        <v>13.476593115516234</v>
      </c>
      <c>
        <v>0</v>
      </c>
      <c>
        <v>7.318715001006323</v>
      </c>
      <c>
        <v>0</v>
      </c>
      <c>
        <v>5.337882690077783</v>
      </c>
      <c>
        <v>0</v>
      </c>
      <c>
        <v>0</v>
      </c>
      <c>
        <v>26.13319080660034</v>
      </c>
    </row>
    <row>
      <c>
        <v>2618859</v>
      </c>
      <c>
        <v>1</v>
      </c>
      <c>
        <is>
          <t>İZMİR</t>
        </is>
      </c>
      <c>
        <v>BAYINDIR</v>
      </c>
      <c>
        <is>
          <t>Dağıtım Transformatörü</t>
        </is>
      </c>
      <c>
        <v>MUZAFFER DURAL GRB. 35-20-L00097_35-20-L00097_2370669</v>
      </c>
      <c>
        <v>AG Yeraltı Kablo Arızası</v>
      </c>
      <c>
        <v>Dağıtım-AG</v>
      </c>
      <c>
        <v>Uzun</v>
      </c>
      <c>
        <v>Şebeke işletmecisi</v>
      </c>
      <c>
        <v>Bildirimsiz</v>
      </c>
      <c>
        <is>
          <t>23.07.2023 12:45:39</t>
        </is>
      </c>
      <c>
        <is>
          <t>23.07.2023 16:56:05</t>
        </is>
      </c>
      <c>
        <v>4.173888888</v>
      </c>
      <c>
        <v>0</v>
      </c>
      <c>
        <v>0</v>
      </c>
      <c>
        <v>0</v>
      </c>
      <c>
        <v>37</v>
      </c>
      <c>
        <v>0</v>
      </c>
      <c>
        <v>7</v>
      </c>
      <c>
        <v>0</v>
      </c>
      <c>
        <v>0</v>
      </c>
      <c>
        <v>0</v>
      </c>
      <c>
        <v>0</v>
      </c>
      <c>
        <v>0</v>
      </c>
      <c>
        <v>442.4829484590515</v>
      </c>
      <c>
        <v>0</v>
      </c>
      <c>
        <v>25.269317679312387</v>
      </c>
      <c>
        <v>0</v>
      </c>
      <c>
        <v>0</v>
      </c>
      <c>
        <v>467.7522661383639</v>
      </c>
    </row>
    <row>
      <c>
        <v>2619546</v>
      </c>
      <c>
        <v>1</v>
      </c>
      <c>
        <is>
          <t>İZMİR</t>
        </is>
      </c>
      <c>
        <v>ÇİĞLİ</v>
      </c>
      <c>
        <is>
          <t>Kullanıcı Bağlantı Hattı</t>
        </is>
      </c>
      <c>
        <v>M-888 35-09-M00888_915059881_915059881</v>
      </c>
      <c>
        <v>AG Branşman Yeraltı Kablo Arızası</v>
      </c>
      <c>
        <v>Dağıtım-AG</v>
      </c>
      <c>
        <v>Uzun</v>
      </c>
      <c>
        <v>Şebeke işletmecisi</v>
      </c>
      <c>
        <v>Bildirimsiz</v>
      </c>
      <c>
        <is>
          <t>23.07.2023 21:36:40</t>
        </is>
      </c>
      <c>
        <is>
          <t>24.07.2023 01:15:26</t>
        </is>
      </c>
      <c>
        <v>3.646111111</v>
      </c>
      <c>
        <v>0</v>
      </c>
      <c>
        <v>0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76.40033985904189</v>
      </c>
      <c>
        <v>0</v>
      </c>
      <c>
        <v>0</v>
      </c>
      <c>
        <v>76.40033985904189</v>
      </c>
    </row>
    <row>
      <c>
        <v>2618667</v>
      </c>
      <c>
        <v>1</v>
      </c>
      <c>
        <is>
          <t>İZMİR</t>
        </is>
      </c>
      <c>
        <v>BERGAMA</v>
      </c>
      <c>
        <is>
          <t>DM</t>
        </is>
      </c>
      <c>
        <v>BERGAMA İM-1 35-16-A00001_İZMİR BŞB BERGAMA BES M02_72055165</v>
      </c>
      <c>
        <v>Şebeke Bakım Çalışması</v>
      </c>
      <c>
        <v>Dağıtım-OG</v>
      </c>
      <c>
        <v>Uzun</v>
      </c>
      <c>
        <v>Şebeke işletmecisi</v>
      </c>
      <c>
        <v>Bildirimli</v>
      </c>
      <c>
        <is>
          <t>23.07.2023 09:28:19</t>
        </is>
      </c>
      <c>
        <is>
          <t>23.07.2023 14:19:07</t>
        </is>
      </c>
      <c>
        <v>4.846666666</v>
      </c>
      <c>
        <v>0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1397.9984426326887</v>
      </c>
      <c>
        <v>0</v>
      </c>
      <c>
        <v>0</v>
      </c>
      <c>
        <v>0</v>
      </c>
      <c>
        <v>1397.9984426326887</v>
      </c>
    </row>
    <row>
      <c>
        <v>2618644</v>
      </c>
      <c>
        <v>1</v>
      </c>
      <c>
        <is>
          <t>İZMİR</t>
        </is>
      </c>
      <c>
        <v>ÇEŞME</v>
      </c>
      <c>
        <is>
          <t>AG Fideri</t>
        </is>
      </c>
      <c>
        <v>L-430 35-18-L00430_8605533_56354609_56354609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23.07.2023 09:05:11</t>
        </is>
      </c>
      <c>
        <is>
          <t>23.07.2023 13:07:35</t>
        </is>
      </c>
      <c>
        <v>4.04</v>
      </c>
      <c>
        <v>0</v>
      </c>
      <c>
        <v>73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214.0464544101809</v>
      </c>
      <c>
        <v>0</v>
      </c>
      <c>
        <v>0</v>
      </c>
      <c>
        <v>0</v>
      </c>
      <c>
        <v>33.6896997636954</v>
      </c>
      <c>
        <v>0</v>
      </c>
      <c>
        <v>0</v>
      </c>
      <c>
        <v>247.7361541738763</v>
      </c>
    </row>
    <row>
      <c>
        <v>2619377</v>
      </c>
      <c>
        <v>1</v>
      </c>
      <c>
        <is>
          <t>İZMİR</t>
        </is>
      </c>
      <c>
        <v>ALİAĞA</v>
      </c>
      <c>
        <is>
          <t>OG Fideri</t>
        </is>
      </c>
      <c>
        <v>M-1 35-17-M00001_TOTALGAZ DM M03_66461793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23.07.2023 19:48:48</t>
        </is>
      </c>
      <c>
        <is>
          <t>23.07.2023 22:06:29</t>
        </is>
      </c>
      <c>
        <v>2.294722222</v>
      </c>
      <c>
        <v>0</v>
      </c>
      <c>
        <v>0</v>
      </c>
      <c>
        <v>0</v>
      </c>
      <c>
        <v>0</v>
      </c>
      <c>
        <v>45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495.3997952682012</v>
      </c>
      <c>
        <v>0</v>
      </c>
      <c>
        <v>125.19278755769193</v>
      </c>
      <c>
        <v>0</v>
      </c>
      <c>
        <v>620.5925828258931</v>
      </c>
    </row>
    <row>
      <c>
        <v>2619477</v>
      </c>
      <c>
        <v>1</v>
      </c>
      <c>
        <is>
          <t>İZMİR</t>
        </is>
      </c>
      <c>
        <v>ÖDEMİŞ</v>
      </c>
      <c>
        <is>
          <t>Dağıtım Transformatörü</t>
        </is>
      </c>
      <c>
        <v>KARADOĞAN TR-1 35-15-L00469_35-15-L00469_2365665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23.07.2023 20:44:59</t>
        </is>
      </c>
      <c>
        <is>
          <t>23.07.2023 22:07:53</t>
        </is>
      </c>
      <c>
        <v>1.381666666</v>
      </c>
      <c>
        <v>0</v>
      </c>
      <c>
        <v>87</v>
      </c>
      <c>
        <v>0</v>
      </c>
      <c>
        <v>4</v>
      </c>
      <c>
        <v>0</v>
      </c>
      <c>
        <v>14</v>
      </c>
      <c>
        <v>0</v>
      </c>
      <c>
        <v>0</v>
      </c>
      <c>
        <v>0</v>
      </c>
      <c>
        <v>18.162666994763466</v>
      </c>
      <c>
        <v>0</v>
      </c>
      <c>
        <v>10.591763555849239</v>
      </c>
      <c>
        <v>0</v>
      </c>
      <c>
        <v>18.131602748298086</v>
      </c>
      <c>
        <v>0</v>
      </c>
      <c>
        <v>0</v>
      </c>
      <c>
        <v>46.88603329891079</v>
      </c>
    </row>
    <row>
      <c>
        <v>2618813</v>
      </c>
      <c>
        <v>1</v>
      </c>
      <c>
        <is>
          <t>MANİSA</t>
        </is>
      </c>
      <c>
        <v>YUNUSEMRE</v>
      </c>
      <c>
        <is>
          <t>AG Fideri</t>
        </is>
      </c>
      <c>
        <v>SAKALLI KÖYÜ TR-1 45-71-M01695_43184231_56392405_56392405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23.07.2023 11:59:26</t>
        </is>
      </c>
      <c>
        <is>
          <t>23.07.2023 17:50:11</t>
        </is>
      </c>
      <c>
        <v>5.845833333</v>
      </c>
      <c>
        <v>0</v>
      </c>
      <c>
        <v>46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26.883000379325576</v>
      </c>
      <c>
        <v>0</v>
      </c>
      <c>
        <v>0</v>
      </c>
      <c>
        <v>0</v>
      </c>
      <c>
        <v>4.40897222601483</v>
      </c>
      <c>
        <v>0</v>
      </c>
      <c>
        <v>0</v>
      </c>
      <c>
        <v>31.291972605340405</v>
      </c>
    </row>
    <row>
      <c>
        <v>2619354</v>
      </c>
      <c>
        <v>1</v>
      </c>
      <c>
        <is>
          <t>MANİSA</t>
        </is>
      </c>
      <c>
        <v>SALİHLİ</v>
      </c>
      <c>
        <is>
          <t>OG Fideri</t>
        </is>
      </c>
      <c>
        <v>KORDON KÖK 45-78-M00730_HatBaşıAyırıcı_53139020 M02_53139020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23.07.2023 19:33:56</t>
        </is>
      </c>
      <c>
        <is>
          <t>23.07.2023 21:16:27</t>
        </is>
      </c>
      <c>
        <v>1.708611111</v>
      </c>
      <c>
        <v>0</v>
      </c>
      <c>
        <v>109</v>
      </c>
      <c>
        <v>0</v>
      </c>
      <c>
        <v>1</v>
      </c>
      <c>
        <v>0</v>
      </c>
      <c>
        <v>5</v>
      </c>
      <c>
        <v>0</v>
      </c>
      <c>
        <v>0</v>
      </c>
      <c>
        <v>0</v>
      </c>
      <c>
        <v>34.8229616654453</v>
      </c>
      <c>
        <v>0</v>
      </c>
      <c>
        <v>5.245665802216667</v>
      </c>
      <c>
        <v>0</v>
      </c>
      <c>
        <v>4.59229634995985</v>
      </c>
      <c>
        <v>0</v>
      </c>
      <c>
        <v>0</v>
      </c>
      <c>
        <v>44.66092381762182</v>
      </c>
    </row>
    <row>
      <c>
        <v>2619483</v>
      </c>
      <c>
        <v>1</v>
      </c>
      <c>
        <is>
          <t>MANİSA</t>
        </is>
      </c>
      <c>
        <v>TURGUTLU</v>
      </c>
      <c>
        <is>
          <t>AG Fideri</t>
        </is>
      </c>
      <c>
        <v>TR-2/21 45-83-L00021_48123984_56402086_56402086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23.07.2023 17:53:20</t>
        </is>
      </c>
      <c>
        <is>
          <t>23.07.2023 22:25:56</t>
        </is>
      </c>
      <c>
        <v>4.543333333</v>
      </c>
      <c>
        <v>0</v>
      </c>
      <c>
        <v>234</v>
      </c>
      <c>
        <v>0</v>
      </c>
      <c>
        <v>0</v>
      </c>
      <c>
        <v>0</v>
      </c>
      <c>
        <v>19</v>
      </c>
      <c>
        <v>0</v>
      </c>
      <c>
        <v>0</v>
      </c>
      <c>
        <v>0</v>
      </c>
      <c>
        <v>213.49077450458208</v>
      </c>
      <c>
        <v>0</v>
      </c>
      <c>
        <v>0</v>
      </c>
      <c>
        <v>0</v>
      </c>
      <c>
        <v>41.52012013682232</v>
      </c>
      <c>
        <v>0</v>
      </c>
      <c>
        <v>0</v>
      </c>
      <c>
        <v>255.0108946414044</v>
      </c>
    </row>
    <row>
      <c>
        <v>2618750</v>
      </c>
      <c>
        <v>1</v>
      </c>
      <c>
        <is>
          <t>İZMİR</t>
        </is>
      </c>
      <c>
        <v>KARABURUN</v>
      </c>
      <c>
        <is>
          <t>DM</t>
        </is>
      </c>
      <c>
        <v>MORDOĞAN İM 35-21-A00002_İSKELE L03_2065975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23.07.2023 10:54:07</t>
        </is>
      </c>
      <c>
        <is>
          <t>23.07.2023 11:07:10</t>
        </is>
      </c>
      <c>
        <v>0.2175</v>
      </c>
      <c>
        <v>1</v>
      </c>
      <c>
        <v>3311</v>
      </c>
      <c>
        <v>0</v>
      </c>
      <c>
        <v>37</v>
      </c>
      <c>
        <v>9</v>
      </c>
      <c>
        <v>349</v>
      </c>
      <c>
        <v>0</v>
      </c>
      <c>
        <v>0</v>
      </c>
      <c>
        <v>1.7055811502420744</v>
      </c>
      <c>
        <v>131.5774797659365</v>
      </c>
      <c>
        <v>0</v>
      </c>
      <c>
        <v>4.431234040478972</v>
      </c>
      <c>
        <v>21.32087332377292</v>
      </c>
      <c>
        <v>100.76184518149478</v>
      </c>
      <c>
        <v>0</v>
      </c>
      <c>
        <v>0</v>
      </c>
      <c>
        <v>259.79701346192525</v>
      </c>
    </row>
    <row>
      <c>
        <v>2618999</v>
      </c>
      <c>
        <v>1</v>
      </c>
      <c>
        <is>
          <t>MANİSA</t>
        </is>
      </c>
      <c>
        <v>SALİHLİ</v>
      </c>
      <c>
        <is>
          <t>Dağıtım Transformatörü</t>
        </is>
      </c>
      <c>
        <v>TR-82 45-78-L00082_45-78-L00082_2361643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23.07.2023 14:52:52</t>
        </is>
      </c>
      <c>
        <is>
          <t>23.07.2023 15:42:03</t>
        </is>
      </c>
      <c>
        <v>0.819722222</v>
      </c>
      <c>
        <v>0</v>
      </c>
      <c>
        <v>513</v>
      </c>
      <c>
        <v>0</v>
      </c>
      <c>
        <v>0</v>
      </c>
      <c>
        <v>0</v>
      </c>
      <c>
        <v>56</v>
      </c>
      <c>
        <v>0</v>
      </c>
      <c>
        <v>1</v>
      </c>
      <c>
        <v>0</v>
      </c>
      <c>
        <v>84.90581664629678</v>
      </c>
      <c>
        <v>0</v>
      </c>
      <c>
        <v>0</v>
      </c>
      <c>
        <v>0</v>
      </c>
      <c>
        <v>30.444703653898937</v>
      </c>
      <c>
        <v>0</v>
      </c>
      <c>
        <v>2.800158824880574</v>
      </c>
      <c>
        <v>118.1506791250763</v>
      </c>
    </row>
    <row>
      <c>
        <v>2618650</v>
      </c>
      <c>
        <v>1</v>
      </c>
      <c>
        <is>
          <t>MANİSA</t>
        </is>
      </c>
      <c>
        <v>ŞEHZADELER</v>
      </c>
      <c>
        <is>
          <t>Saha Dağıtım Kutusu (SDK)</t>
        </is>
      </c>
      <c>
        <v>DM-2/6 (DİYANET ARKASI) 45-71-M00150_D dm2/12d1b_45179874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23.07.2023 09:19:22</t>
        </is>
      </c>
      <c>
        <is>
          <t>23.07.2023 10:14:32</t>
        </is>
      </c>
      <c>
        <v>0.919444444</v>
      </c>
      <c>
        <v>0</v>
      </c>
      <c>
        <v>101</v>
      </c>
      <c>
        <v>0</v>
      </c>
      <c>
        <v>0</v>
      </c>
      <c>
        <v>0</v>
      </c>
      <c>
        <v>15</v>
      </c>
      <c>
        <v>0</v>
      </c>
      <c>
        <v>0</v>
      </c>
      <c>
        <v>0</v>
      </c>
      <c>
        <v>17.345551420695283</v>
      </c>
      <c>
        <v>0</v>
      </c>
      <c>
        <v>0</v>
      </c>
      <c>
        <v>0</v>
      </c>
      <c>
        <v>6.385228697370792</v>
      </c>
      <c>
        <v>0</v>
      </c>
      <c>
        <v>0</v>
      </c>
      <c>
        <v>23.730780118066075</v>
      </c>
    </row>
    <row>
      <c>
        <v>2619045</v>
      </c>
      <c>
        <v>1</v>
      </c>
      <c>
        <is>
          <t>İZMİR</t>
        </is>
      </c>
      <c>
        <v>KEMALPAŞA</v>
      </c>
      <c>
        <is>
          <t>AG Fideri</t>
        </is>
      </c>
      <c>
        <v>ARMUTLU TR-23 35-27-L00023_C_91139714_91139714</v>
      </c>
      <c>
        <v>NH Altlık Arızası</v>
      </c>
      <c>
        <v>Dağıtım-AG</v>
      </c>
      <c>
        <v>Uzun</v>
      </c>
      <c>
        <v>Şebeke işletmecisi</v>
      </c>
      <c>
        <v>Bildirimsiz</v>
      </c>
      <c>
        <is>
          <t>23.07.2023 15:25:29</t>
        </is>
      </c>
      <c>
        <is>
          <t>23.07.2023 17:12:47</t>
        </is>
      </c>
      <c>
        <v>1.788333333</v>
      </c>
      <c>
        <v>0</v>
      </c>
      <c>
        <v>35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13.547796637327925</v>
      </c>
      <c>
        <v>0</v>
      </c>
      <c>
        <v>0</v>
      </c>
      <c>
        <v>0</v>
      </c>
      <c>
        <v>9.36320775708151</v>
      </c>
      <c>
        <v>0</v>
      </c>
      <c>
        <v>0</v>
      </c>
      <c>
        <v>22.911004394409435</v>
      </c>
    </row>
    <row>
      <c>
        <v>2618604</v>
      </c>
      <c>
        <v>1</v>
      </c>
      <c>
        <is>
          <t>İZMİR</t>
        </is>
      </c>
      <c>
        <v>KEMALPAŞA</v>
      </c>
      <c>
        <is>
          <t>KÖK</t>
        </is>
      </c>
      <c>
        <v>EURO GIDA KÖK 35-27-M00591_EURO GIDA M03_72161843</v>
      </c>
      <c>
        <v>Şebeke Bakım Çalışması</v>
      </c>
      <c>
        <v>Dağıtım-OG</v>
      </c>
      <c>
        <v>Uzun</v>
      </c>
      <c>
        <v>Şebeke işletmecisi</v>
      </c>
      <c>
        <v>Bildirimli</v>
      </c>
      <c>
        <is>
          <t>23.07.2023 08:51:37</t>
        </is>
      </c>
      <c>
        <is>
          <t>23.07.2023 13:45:21</t>
        </is>
      </c>
      <c>
        <v>4.895555555</v>
      </c>
      <c>
        <v>0</v>
      </c>
      <c>
        <v>0</v>
      </c>
      <c>
        <v>0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3444.399551972073</v>
      </c>
      <c>
        <v>0</v>
      </c>
      <c>
        <v>3444.399551972073</v>
      </c>
    </row>
    <row>
      <c>
        <v>2618587</v>
      </c>
      <c>
        <v>1</v>
      </c>
      <c>
        <is>
          <t>MANİSA</t>
        </is>
      </c>
      <c>
        <v>GÖLMARMARA</v>
      </c>
      <c>
        <is>
          <t>DM</t>
        </is>
      </c>
      <c>
        <v>GÖLMARMARA İM 45-85-A00001_YENİKÖY L26_2113836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23.07.2023 08:12:42</t>
        </is>
      </c>
      <c>
        <is>
          <t>23.07.2023 08:15:54</t>
        </is>
      </c>
      <c>
        <v>0.053333333</v>
      </c>
      <c>
        <v>2</v>
      </c>
      <c>
        <v>93</v>
      </c>
      <c>
        <v>36</v>
      </c>
      <c>
        <v>150</v>
      </c>
      <c>
        <v>1</v>
      </c>
      <c>
        <v>12</v>
      </c>
      <c>
        <v>1</v>
      </c>
      <c>
        <v>0</v>
      </c>
      <c>
        <v>0.019301506133333333</v>
      </c>
      <c>
        <v>0.586569531689744</v>
      </c>
      <c>
        <v>6.413727017174731</v>
      </c>
      <c>
        <v>20.449554278970332</v>
      </c>
      <c>
        <v>0.44629710460573335</v>
      </c>
      <c>
        <v>0.7073724624923149</v>
      </c>
      <c>
        <v>2.30883087248</v>
      </c>
      <c>
        <v>0</v>
      </c>
      <c>
        <v>30.93165277354619</v>
      </c>
    </row>
    <row>
      <c>
        <v>2618753</v>
      </c>
      <c>
        <v>1</v>
      </c>
      <c>
        <is>
          <t>İZMİR</t>
        </is>
      </c>
      <c>
        <v>MENEMEN</v>
      </c>
      <c>
        <is>
          <t>Dağıtım Transformatörü</t>
        </is>
      </c>
      <c>
        <v>YAHŞELLİ TR-6 35-28-M00500_35-28-M00500_2377261</v>
      </c>
      <c>
        <v>Şebeke Bakım Çalışması</v>
      </c>
      <c>
        <v>Dağıtım-AG</v>
      </c>
      <c>
        <v>Uzun</v>
      </c>
      <c>
        <v>Şebeke işletmecisi</v>
      </c>
      <c>
        <v>Bildirimli</v>
      </c>
      <c>
        <is>
          <t>23.07.2023 10:56:21</t>
        </is>
      </c>
      <c>
        <is>
          <t>23.07.2023 12:39:43</t>
        </is>
      </c>
      <c>
        <v>1.722777777</v>
      </c>
      <c>
        <v>0</v>
      </c>
      <c>
        <v>12</v>
      </c>
      <c>
        <v>0</v>
      </c>
      <c>
        <v>17</v>
      </c>
      <c>
        <v>0</v>
      </c>
      <c>
        <v>2</v>
      </c>
      <c>
        <v>0</v>
      </c>
      <c>
        <v>0</v>
      </c>
      <c>
        <v>0</v>
      </c>
      <c>
        <v>4.850431530532237</v>
      </c>
      <c>
        <v>0</v>
      </c>
      <c>
        <v>14.222448441758553</v>
      </c>
      <c>
        <v>0</v>
      </c>
      <c>
        <v>0.7729230078897746</v>
      </c>
      <c>
        <v>0</v>
      </c>
      <c>
        <v>0</v>
      </c>
      <c>
        <v>19.845802980180565</v>
      </c>
    </row>
    <row>
      <c>
        <v>2619228</v>
      </c>
      <c>
        <v>1</v>
      </c>
      <c>
        <is>
          <t>İZMİR</t>
        </is>
      </c>
      <c>
        <v>BAYRAKLI</v>
      </c>
      <c>
        <is>
          <t>Dağıtım Transformatörü</t>
        </is>
      </c>
      <c>
        <v>K-4780 35-04-K04780_35-04-K04780_54984934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23.07.2023 18:06:51</t>
        </is>
      </c>
      <c>
        <is>
          <t>23.07.2023 18:43:14</t>
        </is>
      </c>
      <c>
        <v>0.606388888</v>
      </c>
      <c>
        <v>0</v>
      </c>
      <c>
        <v>335</v>
      </c>
      <c>
        <v>0</v>
      </c>
      <c>
        <v>0</v>
      </c>
      <c>
        <v>0</v>
      </c>
      <c>
        <v>15</v>
      </c>
      <c>
        <v>0</v>
      </c>
      <c>
        <v>0</v>
      </c>
      <c>
        <v>0</v>
      </c>
      <c>
        <v>62.43709133155238</v>
      </c>
      <c>
        <v>0</v>
      </c>
      <c>
        <v>0</v>
      </c>
      <c>
        <v>0</v>
      </c>
      <c>
        <v>3.151792333032157</v>
      </c>
      <c>
        <v>0</v>
      </c>
      <c>
        <v>0</v>
      </c>
      <c>
        <v>65.58888366458454</v>
      </c>
    </row>
    <row>
      <c>
        <v>2618730</v>
      </c>
      <c>
        <v>1</v>
      </c>
      <c>
        <is>
          <t>İZMİR</t>
        </is>
      </c>
      <c>
        <v>ÇEŞME</v>
      </c>
      <c>
        <is>
          <t>OG Fideri</t>
        </is>
      </c>
      <c>
        <v>L-245 35-18-L00245_L-401 ALTINYUNUS DM L03_2324475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23.07.2023 10:34:09</t>
        </is>
      </c>
      <c>
        <is>
          <t>23.07.2023 11:09:07</t>
        </is>
      </c>
      <c>
        <v>0.582777777</v>
      </c>
      <c>
        <v>0</v>
      </c>
      <c>
        <v>1842</v>
      </c>
      <c>
        <v>0</v>
      </c>
      <c>
        <v>0</v>
      </c>
      <c>
        <v>3</v>
      </c>
      <c>
        <v>357</v>
      </c>
      <c>
        <v>0</v>
      </c>
      <c>
        <v>0</v>
      </c>
      <c>
        <v>0</v>
      </c>
      <c>
        <v>434.70288847591877</v>
      </c>
      <c>
        <v>0</v>
      </c>
      <c>
        <v>0</v>
      </c>
      <c>
        <v>60.30362437320274</v>
      </c>
      <c>
        <v>535.0641832504248</v>
      </c>
      <c>
        <v>0</v>
      </c>
      <c>
        <v>0</v>
      </c>
      <c>
        <v>1030.0706960995462</v>
      </c>
    </row>
    <row>
      <c>
        <v>2618561</v>
      </c>
      <c>
        <v>1</v>
      </c>
      <c>
        <is>
          <t>İZMİR</t>
        </is>
      </c>
      <c>
        <v>DİKİLİ</v>
      </c>
      <c>
        <is>
          <t>KÖK</t>
        </is>
      </c>
      <c>
        <v>DEMİRTAŞ KÖK 35-30-M00149_DELİKTAŞ M05_72078656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23.07.2023 07:21:29</t>
        </is>
      </c>
      <c>
        <is>
          <t>23.07.2023 09:08:47</t>
        </is>
      </c>
      <c>
        <v>1.788333333</v>
      </c>
      <c>
        <v>1</v>
      </c>
      <c>
        <v>490</v>
      </c>
      <c>
        <v>20</v>
      </c>
      <c>
        <v>47</v>
      </c>
      <c>
        <v>7</v>
      </c>
      <c>
        <v>33</v>
      </c>
      <c>
        <v>1</v>
      </c>
      <c>
        <v>0</v>
      </c>
      <c>
        <v>0.4066562116276804</v>
      </c>
      <c>
        <v>133.704793982994</v>
      </c>
      <c>
        <v>325.08613754484634</v>
      </c>
      <c>
        <v>219.37505840743543</v>
      </c>
      <c>
        <v>83.5471137354794</v>
      </c>
      <c>
        <v>47.99367709682464</v>
      </c>
      <c>
        <v>27.82440244942343</v>
      </c>
      <c>
        <v>0</v>
      </c>
      <c>
        <v>837.9378394286309</v>
      </c>
    </row>
    <row>
      <c>
        <v>2619606</v>
      </c>
      <c>
        <v>1</v>
      </c>
      <c>
        <is>
          <t>İZMİR</t>
        </is>
      </c>
      <c>
        <v>TORBALI</v>
      </c>
      <c>
        <is>
          <t>Dağıtım Transformatörü</t>
        </is>
      </c>
      <c>
        <v>DM-3/1 35-26-M00769_35-26-M00769_65910331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23.07.2023 22:20:34</t>
        </is>
      </c>
      <c>
        <is>
          <t>23.07.2023 23:22:28</t>
        </is>
      </c>
      <c>
        <v>1.031666666</v>
      </c>
      <c>
        <v>0</v>
      </c>
      <c>
        <v>571</v>
      </c>
      <c>
        <v>0</v>
      </c>
      <c>
        <v>3</v>
      </c>
      <c>
        <v>0</v>
      </c>
      <c>
        <v>24</v>
      </c>
      <c>
        <v>0</v>
      </c>
      <c>
        <v>0</v>
      </c>
      <c>
        <v>0</v>
      </c>
      <c>
        <v>161.9828287731806</v>
      </c>
      <c>
        <v>0</v>
      </c>
      <c>
        <v>1.0136497439635264</v>
      </c>
      <c>
        <v>0</v>
      </c>
      <c>
        <v>20.491640460648483</v>
      </c>
      <c>
        <v>0</v>
      </c>
      <c>
        <v>0</v>
      </c>
      <c>
        <v>183.4881189777926</v>
      </c>
    </row>
    <row>
      <c>
        <v>2618798</v>
      </c>
      <c>
        <v>2</v>
      </c>
      <c>
        <is>
          <t>İZMİR</t>
        </is>
      </c>
      <c>
        <v>TORBALI</v>
      </c>
      <c>
        <is>
          <t>Dağıtım Transformatörü</t>
        </is>
      </c>
      <c>
        <v>SUBAŞI-4 35-26-L00331_35-26-L00331_2349974</v>
      </c>
      <c>
        <v>AG Tel Kopuğu</v>
      </c>
      <c>
        <v>Dağıtım-AG</v>
      </c>
      <c>
        <v>Uzun</v>
      </c>
      <c>
        <v>Şebeke işletmecisi</v>
      </c>
      <c>
        <v>Bildirimsiz</v>
      </c>
      <c>
        <is>
          <t>23.07.2023 14:06:46</t>
        </is>
      </c>
      <c>
        <is>
          <t>23.07.2023 15:11:14</t>
        </is>
      </c>
      <c>
        <v>1.074444444</v>
      </c>
      <c>
        <v>0</v>
      </c>
      <c>
        <v>151</v>
      </c>
      <c>
        <v>0</v>
      </c>
      <c>
        <v>6</v>
      </c>
      <c>
        <v>0</v>
      </c>
      <c>
        <v>8</v>
      </c>
      <c>
        <v>0</v>
      </c>
      <c>
        <v>0</v>
      </c>
      <c>
        <v>0</v>
      </c>
      <c>
        <v>56.07888187064779</v>
      </c>
      <c>
        <v>0</v>
      </c>
      <c>
        <v>7.428730295151598</v>
      </c>
      <c>
        <v>0</v>
      </c>
      <c>
        <v>12.138169119458574</v>
      </c>
      <c>
        <v>0</v>
      </c>
      <c>
        <v>0</v>
      </c>
      <c>
        <v>75.64578128525795</v>
      </c>
    </row>
    <row>
      <c>
        <v>2619208</v>
      </c>
      <c>
        <v>1</v>
      </c>
      <c>
        <is>
          <t>İZMİR</t>
        </is>
      </c>
      <c>
        <v>BUCA</v>
      </c>
      <c>
        <is>
          <t>AG Fideri</t>
        </is>
      </c>
      <c>
        <v>M-2638 35-03-M02638__79157139_79157139</v>
      </c>
      <c>
        <v>NH Altlık Arızası</v>
      </c>
      <c>
        <v>Dağıtım-AG</v>
      </c>
      <c>
        <v>Uzun</v>
      </c>
      <c>
        <v>Şebeke işletmecisi</v>
      </c>
      <c>
        <v>Bildirimsiz</v>
      </c>
      <c>
        <is>
          <t>23.07.2023 17:50:11</t>
        </is>
      </c>
      <c>
        <is>
          <t>23.07.2023 22:44:44</t>
        </is>
      </c>
      <c>
        <v>4.909166666</v>
      </c>
      <c>
        <v>0</v>
      </c>
      <c>
        <v>158</v>
      </c>
      <c>
        <v>0</v>
      </c>
      <c>
        <v>0</v>
      </c>
      <c>
        <v>0</v>
      </c>
      <c>
        <v>7</v>
      </c>
      <c>
        <v>0</v>
      </c>
      <c>
        <v>0</v>
      </c>
      <c>
        <v>0</v>
      </c>
      <c>
        <v>213.82723206196408</v>
      </c>
      <c>
        <v>0</v>
      </c>
      <c>
        <v>0</v>
      </c>
      <c>
        <v>0</v>
      </c>
      <c>
        <v>48.360402229897666</v>
      </c>
      <c>
        <v>0</v>
      </c>
      <c>
        <v>0</v>
      </c>
      <c>
        <v>262.18763429186174</v>
      </c>
    </row>
    <row>
      <c>
        <v>2618567</v>
      </c>
      <c>
        <v>1</v>
      </c>
      <c>
        <is>
          <t>MANİSA</t>
        </is>
      </c>
      <c>
        <v>TURGUTLU</v>
      </c>
      <c>
        <is>
          <t>DM</t>
        </is>
      </c>
      <c>
        <v>DERBENT İM-DM 45-83-A00004_FABRİKALAR L06_2097157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23.07.2023 07:47:49</t>
        </is>
      </c>
      <c>
        <is>
          <t>23.07.2023 08:11:33</t>
        </is>
      </c>
      <c>
        <v>0.395555555</v>
      </c>
      <c>
        <v>13</v>
      </c>
      <c>
        <v>1432</v>
      </c>
      <c>
        <v>123</v>
      </c>
      <c>
        <v>85</v>
      </c>
      <c>
        <v>36</v>
      </c>
      <c>
        <v>151</v>
      </c>
      <c>
        <v>4</v>
      </c>
      <c>
        <v>0</v>
      </c>
      <c>
        <v>1.5273321853841908</v>
      </c>
      <c>
        <v>86.88962230766273</v>
      </c>
      <c>
        <v>66.43715333738751</v>
      </c>
      <c>
        <v>53.18809543368908</v>
      </c>
      <c>
        <v>32.392367163065515</v>
      </c>
      <c>
        <v>28.096015096620082</v>
      </c>
      <c>
        <v>44.32574731972358</v>
      </c>
      <c>
        <v>0</v>
      </c>
      <c>
        <v>312.8563328435327</v>
      </c>
    </row>
    <row>
      <c>
        <v>2619649</v>
      </c>
      <c>
        <v>1</v>
      </c>
      <c>
        <is>
          <t>İZMİR</t>
        </is>
      </c>
      <c>
        <v>KARABAĞLAR</v>
      </c>
      <c>
        <is>
          <t>AG Fideri</t>
        </is>
      </c>
      <c>
        <v>K-4027 35-01-K04027__79836543_79836543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23.07.2023 23:30:39</t>
        </is>
      </c>
      <c>
        <is>
          <t>24.07.2023 02:10:57</t>
        </is>
      </c>
      <c>
        <v>2.671666666</v>
      </c>
      <c>
        <v>0</v>
      </c>
      <c>
        <v>155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85.9255667558764</v>
      </c>
      <c>
        <v>0</v>
      </c>
      <c>
        <v>0</v>
      </c>
      <c>
        <v>0</v>
      </c>
      <c>
        <v>17.70465036438472</v>
      </c>
      <c>
        <v>0</v>
      </c>
      <c>
        <v>0</v>
      </c>
      <c>
        <v>103.63021712026112</v>
      </c>
    </row>
    <row>
      <c>
        <v>2619108</v>
      </c>
      <c>
        <v>1</v>
      </c>
      <c>
        <is>
          <t>İZMİR</t>
        </is>
      </c>
      <c>
        <v>BALÇOVA</v>
      </c>
      <c>
        <is>
          <t>Kullanıcı Bağlantı Hattı</t>
        </is>
      </c>
      <c>
        <v>M-2144 35-07-M02144_99501125_99501125</v>
      </c>
      <c>
        <v>AG Branşman Yeraltı Kablo Arızası</v>
      </c>
      <c>
        <v>Dağıtım-AG</v>
      </c>
      <c>
        <v>Uzun</v>
      </c>
      <c>
        <v>Şebeke işletmecisi</v>
      </c>
      <c>
        <v>Bildirimsiz</v>
      </c>
      <c>
        <is>
          <t>23.07.2023 16:28:35</t>
        </is>
      </c>
      <c>
        <is>
          <t>23.07.2023 17:32:11</t>
        </is>
      </c>
      <c>
        <v>1.06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0.45606659635404</v>
      </c>
      <c>
        <v>0</v>
      </c>
      <c>
        <v>0</v>
      </c>
      <c>
        <v>0</v>
      </c>
      <c>
        <v>0</v>
      </c>
      <c>
        <v>0</v>
      </c>
      <c>
        <v>0</v>
      </c>
      <c>
        <v>0.45606659635404</v>
      </c>
    </row>
    <row>
      <c>
        <v>2618687</v>
      </c>
      <c>
        <v>1</v>
      </c>
      <c>
        <is>
          <t>İZMİR</t>
        </is>
      </c>
      <c>
        <v>BERGAMA</v>
      </c>
      <c>
        <is>
          <t>DM</t>
        </is>
      </c>
      <c>
        <v>AŞAĞICUMA DM 35-16-M00103_TERZİHALİLLER M03_72040415</v>
      </c>
      <c>
        <v>Şebeke Bakım Çalışması</v>
      </c>
      <c>
        <v>Dağıtım-OG</v>
      </c>
      <c>
        <v>Uzun</v>
      </c>
      <c>
        <v>Şebeke işletmecisi</v>
      </c>
      <c>
        <v>Bildirimli</v>
      </c>
      <c>
        <is>
          <t>23.07.2023 09:48:37</t>
        </is>
      </c>
      <c>
        <is>
          <t>23.07.2023 14:27:42</t>
        </is>
      </c>
      <c>
        <v>4.651388888</v>
      </c>
      <c>
        <v>1</v>
      </c>
      <c>
        <v>250</v>
      </c>
      <c>
        <v>14</v>
      </c>
      <c>
        <v>42</v>
      </c>
      <c>
        <v>15</v>
      </c>
      <c>
        <v>90</v>
      </c>
      <c>
        <v>8</v>
      </c>
      <c>
        <v>0</v>
      </c>
      <c>
        <v>4.503246677806253</v>
      </c>
      <c>
        <v>145.52784643824427</v>
      </c>
      <c>
        <v>91.04271306029602</v>
      </c>
      <c>
        <v>345.69386859755787</v>
      </c>
      <c>
        <v>366.5737465069628</v>
      </c>
      <c>
        <v>202.93607422136233</v>
      </c>
      <c>
        <v>1119.723207033809</v>
      </c>
      <c>
        <v>0</v>
      </c>
      <c>
        <v>2276.0007025360387</v>
      </c>
    </row>
    <row>
      <c>
        <v>2619128</v>
      </c>
      <c>
        <v>1</v>
      </c>
      <c>
        <is>
          <t>İZMİR</t>
        </is>
      </c>
      <c>
        <v>BAYRAKLI</v>
      </c>
      <c>
        <is>
          <t>Saha Dağıtım Kutusu (SDK)</t>
        </is>
      </c>
      <c>
        <v>M-3567(YATIRIM REZERVE) 35-02-M03567_C C1B_5844694</v>
      </c>
      <c>
        <v>AG Box / Sdk Giriş Sigorta Atığı</v>
      </c>
      <c>
        <v>Dağıtım-AG</v>
      </c>
      <c>
        <v>Uzun</v>
      </c>
      <c>
        <v>Şebeke işletmecisi</v>
      </c>
      <c>
        <v>Bildirimsiz</v>
      </c>
      <c>
        <is>
          <t>23.07.2023 16:38:46</t>
        </is>
      </c>
      <c>
        <is>
          <t>23.07.2023 19:35:17</t>
        </is>
      </c>
      <c>
        <v>2.941944444</v>
      </c>
      <c>
        <v>0</v>
      </c>
      <c>
        <v>25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14.272924685011514</v>
      </c>
      <c>
        <v>0</v>
      </c>
      <c>
        <v>0</v>
      </c>
      <c>
        <v>0</v>
      </c>
      <c>
        <v>10.156812039554445</v>
      </c>
      <c>
        <v>0</v>
      </c>
      <c>
        <v>0</v>
      </c>
      <c>
        <v>24.42973672456596</v>
      </c>
    </row>
    <row>
      <c>
        <v>2619457</v>
      </c>
      <c>
        <v>1</v>
      </c>
      <c>
        <is>
          <t>MANİSA</t>
        </is>
      </c>
      <c>
        <v>TURGUTLU</v>
      </c>
      <c>
        <is>
          <t>Dağıtım Transformatörü</t>
        </is>
      </c>
      <c>
        <v>TR-2/83-A 45-83-L00309_45-83-L00309_2367604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23.07.2023 20:31:41</t>
        </is>
      </c>
      <c>
        <is>
          <t>23.07.2023 23:09:42</t>
        </is>
      </c>
      <c>
        <v>2.633611111</v>
      </c>
      <c>
        <v>0</v>
      </c>
      <c>
        <v>506</v>
      </c>
      <c>
        <v>0</v>
      </c>
      <c>
        <v>0</v>
      </c>
      <c>
        <v>0</v>
      </c>
      <c>
        <v>14</v>
      </c>
      <c>
        <v>0</v>
      </c>
      <c>
        <v>0</v>
      </c>
      <c>
        <v>0</v>
      </c>
      <c>
        <v>270.3972621569681</v>
      </c>
      <c>
        <v>0</v>
      </c>
      <c>
        <v>0</v>
      </c>
      <c>
        <v>0</v>
      </c>
      <c>
        <v>10.659731082065253</v>
      </c>
      <c>
        <v>0</v>
      </c>
      <c>
        <v>0</v>
      </c>
      <c>
        <v>281.0569932390334</v>
      </c>
    </row>
    <row>
      <c>
        <v>2618524</v>
      </c>
      <c>
        <v>1</v>
      </c>
      <c>
        <is>
          <t>İZMİR</t>
        </is>
      </c>
      <c>
        <v>BUCA</v>
      </c>
      <c>
        <is>
          <t>AG Fideri</t>
        </is>
      </c>
      <c>
        <v>K-3711 35-03-K03711_B_56363247_56363247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23.07.2023 03:42:14</t>
        </is>
      </c>
      <c>
        <is>
          <t>23.07.2023 04:56:38</t>
        </is>
      </c>
      <c>
        <v>1.24</v>
      </c>
      <c>
        <v>0</v>
      </c>
      <c>
        <v>86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20.24358223653</v>
      </c>
      <c>
        <v>0</v>
      </c>
      <c>
        <v>0</v>
      </c>
      <c>
        <v>0</v>
      </c>
      <c>
        <v>7.934038945070029</v>
      </c>
      <c>
        <v>0</v>
      </c>
      <c>
        <v>0</v>
      </c>
      <c>
        <v>28.177621181600028</v>
      </c>
    </row>
    <row>
      <c>
        <v>2619520</v>
      </c>
      <c>
        <v>1</v>
      </c>
      <c>
        <is>
          <t>İZMİR</t>
        </is>
      </c>
      <c>
        <v>ÇEŞME</v>
      </c>
      <c>
        <is>
          <t>AG Fideri</t>
        </is>
      </c>
      <c>
        <v>L-226 ARITMA 35-18-L00226_A_90992323_90992323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23.07.2023 21:15:20</t>
        </is>
      </c>
      <c>
        <is>
          <t>23.07.2023 23:52:19</t>
        </is>
      </c>
      <c>
        <v>2.616388888</v>
      </c>
      <c>
        <v>0</v>
      </c>
      <c>
        <v>15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45.45234229402689</v>
      </c>
      <c>
        <v>0</v>
      </c>
      <c>
        <v>0</v>
      </c>
      <c>
        <v>0</v>
      </c>
      <c>
        <v>58.25390056046039</v>
      </c>
      <c>
        <v>0</v>
      </c>
      <c>
        <v>0</v>
      </c>
      <c>
        <v>103.70624285448727</v>
      </c>
    </row>
    <row>
      <c>
        <v>2619165</v>
      </c>
      <c>
        <v>1</v>
      </c>
      <c>
        <is>
          <t>İZMİR</t>
        </is>
      </c>
      <c>
        <v>ÇEŞME</v>
      </c>
      <c>
        <is>
          <t>Kullanıcı Bağlantı Hattı</t>
        </is>
      </c>
      <c>
        <v>L-470 KÖK 35-18-L00470_950450093_950450093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23.07.2023 17:09:51</t>
        </is>
      </c>
      <c>
        <is>
          <t>23.07.2023 21:06:10</t>
        </is>
      </c>
      <c>
        <v>3.938611111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0.2823380326583509</v>
      </c>
      <c>
        <v>0</v>
      </c>
      <c>
        <v>0</v>
      </c>
      <c>
        <v>0</v>
      </c>
      <c>
        <v>0</v>
      </c>
      <c>
        <v>0</v>
      </c>
      <c>
        <v>0</v>
      </c>
      <c>
        <v>0.2823380326583509</v>
      </c>
    </row>
    <row>
      <c>
        <v>2618630</v>
      </c>
      <c>
        <v>1</v>
      </c>
      <c>
        <is>
          <t>MANİSA</t>
        </is>
      </c>
      <c>
        <v>YUNUSEMRE</v>
      </c>
      <c>
        <is>
          <t>DM</t>
        </is>
      </c>
      <c>
        <v>DM-14 45-71-M00361_ATATÜRK MAH M05_72258874</v>
      </c>
      <c>
        <v>Şebeke Bakım Çalışması</v>
      </c>
      <c>
        <v>Dağıtım-OG</v>
      </c>
      <c>
        <v>Uzun</v>
      </c>
      <c>
        <v>Şebeke işletmecisi</v>
      </c>
      <c>
        <v>Bildirimli</v>
      </c>
      <c>
        <is>
          <t>23.07.2023 09:08:31</t>
        </is>
      </c>
      <c>
        <is>
          <t>23.07.2023 15:51:43</t>
        </is>
      </c>
      <c>
        <v>6.72</v>
      </c>
      <c>
        <v>1</v>
      </c>
      <c>
        <v>3993</v>
      </c>
      <c>
        <v>4</v>
      </c>
      <c>
        <v>62</v>
      </c>
      <c>
        <v>0</v>
      </c>
      <c>
        <v>291</v>
      </c>
      <c>
        <v>1</v>
      </c>
      <c>
        <v>0</v>
      </c>
      <c>
        <v>0.8697936366147194</v>
      </c>
      <c>
        <v>5767.507078601585</v>
      </c>
      <c>
        <v>83.1489935571873</v>
      </c>
      <c>
        <v>312.05411330147246</v>
      </c>
      <c>
        <v>0</v>
      </c>
      <c>
        <v>2230.219943232749</v>
      </c>
      <c>
        <v>106.45434761362526</v>
      </c>
      <c>
        <v>0</v>
      </c>
      <c>
        <v>8500.254269943232</v>
      </c>
    </row>
    <row>
      <c>
        <v>2618873</v>
      </c>
      <c>
        <v>1</v>
      </c>
      <c>
        <is>
          <t>İZMİR</t>
        </is>
      </c>
      <c>
        <v>URLA</v>
      </c>
      <c>
        <is>
          <t>TM Fideri</t>
        </is>
      </c>
      <c>
        <v>KARABURUN GIS TM 35-19-A00008_KARAREİS M05_2317316</v>
      </c>
      <c>
        <v>OG Atlama(Jumper) Arızası</v>
      </c>
      <c>
        <v>Dağıtım-OG</v>
      </c>
      <c>
        <v>Uzun</v>
      </c>
      <c>
        <v>Şebeke işletmecisi</v>
      </c>
      <c>
        <v>Bildirimsiz</v>
      </c>
      <c>
        <is>
          <t>23.07.2023 12:48:40</t>
        </is>
      </c>
      <c>
        <is>
          <t>23.07.2023 15:06:28</t>
        </is>
      </c>
      <c>
        <v>2.296666666</v>
      </c>
      <c>
        <v>2</v>
      </c>
      <c>
        <v>954</v>
      </c>
      <c>
        <v>5</v>
      </c>
      <c>
        <v>0</v>
      </c>
      <c>
        <v>16</v>
      </c>
      <c>
        <v>17</v>
      </c>
      <c>
        <v>1</v>
      </c>
      <c>
        <v>0</v>
      </c>
      <c>
        <v>291.62996934203716</v>
      </c>
      <c>
        <v>633.6982218665087</v>
      </c>
      <c>
        <v>150.50585807951327</v>
      </c>
      <c>
        <v>0</v>
      </c>
      <c>
        <v>536.3410839083012</v>
      </c>
      <c>
        <v>95.85644820241085</v>
      </c>
      <c>
        <v>19.563753872338495</v>
      </c>
      <c>
        <v>0</v>
      </c>
      <c>
        <v>1727.5953352711097</v>
      </c>
    </row>
    <row>
      <c>
        <v>2619022</v>
      </c>
      <c>
        <v>1</v>
      </c>
      <c>
        <is>
          <t>MANİSA</t>
        </is>
      </c>
      <c>
        <v>SALİHLİ</v>
      </c>
      <c>
        <is>
          <t>Dağıtım Transformatörü</t>
        </is>
      </c>
      <c>
        <v>TR-115 45-78-L00115_45-78-L00115_2360112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23.07.2023 15:13:52</t>
        </is>
      </c>
      <c>
        <is>
          <t>23.07.2023 18:32:36</t>
        </is>
      </c>
      <c>
        <v>3.312222222</v>
      </c>
      <c>
        <v>0</v>
      </c>
      <c>
        <v>710</v>
      </c>
      <c>
        <v>0</v>
      </c>
      <c>
        <v>2</v>
      </c>
      <c>
        <v>0</v>
      </c>
      <c>
        <v>9</v>
      </c>
      <c>
        <v>0</v>
      </c>
      <c>
        <v>0</v>
      </c>
      <c>
        <v>0</v>
      </c>
      <c>
        <v>506.24629620385406</v>
      </c>
      <c>
        <v>0</v>
      </c>
      <c>
        <v>0</v>
      </c>
      <c>
        <v>0</v>
      </c>
      <c>
        <v>37.70031019646659</v>
      </c>
      <c>
        <v>0</v>
      </c>
      <c>
        <v>0</v>
      </c>
      <c>
        <v>543.9466064003207</v>
      </c>
    </row>
    <row>
      <c>
        <v>2618481</v>
      </c>
      <c>
        <v>1</v>
      </c>
      <c>
        <is>
          <t>İZMİR</t>
        </is>
      </c>
      <c>
        <v>BORNOVA</v>
      </c>
      <c>
        <is>
          <t>AG Fideri</t>
        </is>
      </c>
      <c>
        <v>K-904 35-02-K00904_E_56373985_56373985</v>
      </c>
      <c>
        <v>AG Tel Kopuğu</v>
      </c>
      <c>
        <v>Dağıtım-AG</v>
      </c>
      <c>
        <v>Uzun</v>
      </c>
      <c>
        <v>Şebeke işletmecisi</v>
      </c>
      <c>
        <v>Bildirimsiz</v>
      </c>
      <c>
        <is>
          <t>23.07.2023 00:34:20</t>
        </is>
      </c>
      <c>
        <is>
          <t>23.07.2023 05:24:11</t>
        </is>
      </c>
      <c>
        <v>4.830833333</v>
      </c>
      <c>
        <v>0</v>
      </c>
      <c>
        <v>182</v>
      </c>
      <c>
        <v>0</v>
      </c>
      <c>
        <v>0</v>
      </c>
      <c>
        <v>0</v>
      </c>
      <c>
        <v>26</v>
      </c>
      <c>
        <v>0</v>
      </c>
      <c>
        <v>0</v>
      </c>
      <c>
        <v>0</v>
      </c>
      <c>
        <v>191.36699968465757</v>
      </c>
      <c>
        <v>0</v>
      </c>
      <c>
        <v>0</v>
      </c>
      <c>
        <v>0</v>
      </c>
      <c>
        <v>60.2655411716017</v>
      </c>
      <c>
        <v>0</v>
      </c>
      <c>
        <v>0</v>
      </c>
      <c>
        <v>251.63254085625925</v>
      </c>
    </row>
    <row>
      <c>
        <v>2619563</v>
      </c>
      <c>
        <v>1</v>
      </c>
      <c>
        <is>
          <t>İZMİR</t>
        </is>
      </c>
      <c>
        <v>SELÇUK</v>
      </c>
      <c>
        <is>
          <t>AG Fideri</t>
        </is>
      </c>
      <c>
        <v>ZEYTİNKÖY TR-4 35-13-L00068_A_56371591_56371591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23.07.2023 21:52:21</t>
        </is>
      </c>
      <c>
        <is>
          <t>23.07.2023 22:31:00</t>
        </is>
      </c>
      <c>
        <v>0.644166666</v>
      </c>
      <c>
        <v>0</v>
      </c>
      <c>
        <v>46</v>
      </c>
      <c>
        <v>0</v>
      </c>
      <c>
        <v>4</v>
      </c>
      <c>
        <v>0</v>
      </c>
      <c>
        <v>2</v>
      </c>
      <c>
        <v>0</v>
      </c>
      <c>
        <v>0</v>
      </c>
      <c>
        <v>0</v>
      </c>
      <c>
        <v>5.6150871440109364</v>
      </c>
      <c>
        <v>0</v>
      </c>
      <c>
        <v>5.3199815557752</v>
      </c>
      <c>
        <v>0</v>
      </c>
      <c>
        <v>1.3031766175158266</v>
      </c>
      <c>
        <v>0</v>
      </c>
      <c>
        <v>0</v>
      </c>
      <c>
        <v>12.238245317301963</v>
      </c>
    </row>
    <row>
      <c>
        <v>2619240</v>
      </c>
      <c>
        <v>1</v>
      </c>
      <c>
        <is>
          <t>MANİSA</t>
        </is>
      </c>
      <c>
        <v>SELENDİ</v>
      </c>
      <c>
        <is>
          <t>KÖK</t>
        </is>
      </c>
      <c>
        <v>OKLUİSA KÖK 45-81-M00046_CINAN GRUP M04_71994401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23.07.2023 18:15:11</t>
        </is>
      </c>
      <c>
        <is>
          <t>23.07.2023 18:27:05</t>
        </is>
      </c>
      <c>
        <v>0.198333333</v>
      </c>
      <c>
        <v>3</v>
      </c>
      <c>
        <v>291</v>
      </c>
      <c>
        <v>4</v>
      </c>
      <c>
        <v>37</v>
      </c>
      <c>
        <v>3</v>
      </c>
      <c>
        <v>14</v>
      </c>
      <c>
        <v>0</v>
      </c>
      <c>
        <v>0</v>
      </c>
      <c>
        <v>0.16689789150999998</v>
      </c>
      <c>
        <v>10.537150927577304</v>
      </c>
      <c>
        <v>1.5444562588535604</v>
      </c>
      <c>
        <v>7.396096359526675</v>
      </c>
      <c>
        <v>3.479723155893075</v>
      </c>
      <c>
        <v>2.0808206609466455</v>
      </c>
      <c>
        <v>0</v>
      </c>
      <c>
        <v>0</v>
      </c>
      <c>
        <v>25.205145254307265</v>
      </c>
    </row>
    <row>
      <c>
        <v>2619572</v>
      </c>
      <c>
        <v>1</v>
      </c>
      <c>
        <is>
          <t>İZMİR</t>
        </is>
      </c>
      <c>
        <v>BAYINDIR</v>
      </c>
      <c>
        <is>
          <t>AG Fideri</t>
        </is>
      </c>
      <c>
        <v>ARAPBAŞI TR-4 35-20-M00034_A_91192942_91192942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23.07.2023 21:53:04</t>
        </is>
      </c>
      <c>
        <is>
          <t>23.07.2023 22:10:21</t>
        </is>
      </c>
      <c>
        <v>0.288055555</v>
      </c>
      <c>
        <v>0</v>
      </c>
      <c>
        <v>14</v>
      </c>
      <c>
        <v>0</v>
      </c>
      <c>
        <v>25</v>
      </c>
      <c>
        <v>0</v>
      </c>
      <c>
        <v>8</v>
      </c>
      <c>
        <v>0</v>
      </c>
      <c>
        <v>0</v>
      </c>
      <c>
        <v>0</v>
      </c>
      <c>
        <v>1.4255018491888642</v>
      </c>
      <c>
        <v>0</v>
      </c>
      <c>
        <v>10.702932330529935</v>
      </c>
      <c>
        <v>0</v>
      </c>
      <c>
        <v>0.8607070869835939</v>
      </c>
      <c>
        <v>0</v>
      </c>
      <c>
        <v>0</v>
      </c>
      <c>
        <v>12.989141266702392</v>
      </c>
    </row>
    <row>
      <c>
        <v>2618908</v>
      </c>
      <c>
        <v>1</v>
      </c>
      <c>
        <is>
          <t>MANİSA</t>
        </is>
      </c>
      <c>
        <v>SALİHLİ</v>
      </c>
      <c>
        <is>
          <t>Kullanıcı Bağlantı Hattı</t>
        </is>
      </c>
      <c>
        <v>YEŞİLKAVAK TR-2 45-78-M00716_953283490_953283490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23.07.2023 13:36:05</t>
        </is>
      </c>
      <c>
        <is>
          <t>23.07.2023 14:10:03</t>
        </is>
      </c>
      <c>
        <v>0.566111111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0.06997954176851283</v>
      </c>
      <c>
        <v>0</v>
      </c>
      <c>
        <v>0</v>
      </c>
      <c>
        <v>0</v>
      </c>
      <c>
        <v>0</v>
      </c>
      <c>
        <v>0</v>
      </c>
      <c>
        <v>0</v>
      </c>
      <c>
        <v>0.06997954176851283</v>
      </c>
    </row>
    <row>
      <c>
        <v>2619426</v>
      </c>
      <c>
        <v>1</v>
      </c>
      <c>
        <is>
          <t>MANİSA</t>
        </is>
      </c>
      <c>
        <v>SALİHLİ</v>
      </c>
      <c>
        <is>
          <t>Dağıtım Transformatörü</t>
        </is>
      </c>
      <c>
        <v>TR-82 45-78-L00082_45-78-L00082_2361643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23.07.2023 19:01:02</t>
        </is>
      </c>
      <c>
        <is>
          <t>23.07.2023 20:52:01</t>
        </is>
      </c>
      <c>
        <v>1.849722222</v>
      </c>
      <c>
        <v>0</v>
      </c>
      <c>
        <v>513</v>
      </c>
      <c>
        <v>0</v>
      </c>
      <c>
        <v>0</v>
      </c>
      <c>
        <v>0</v>
      </c>
      <c>
        <v>56</v>
      </c>
      <c>
        <v>0</v>
      </c>
      <c>
        <v>1</v>
      </c>
      <c>
        <v>0</v>
      </c>
      <c>
        <v>196.58472653126043</v>
      </c>
      <c>
        <v>0</v>
      </c>
      <c>
        <v>0</v>
      </c>
      <c>
        <v>0</v>
      </c>
      <c>
        <v>61.07993920284974</v>
      </c>
      <c>
        <v>0</v>
      </c>
      <c>
        <v>4.875873731814433</v>
      </c>
      <c>
        <v>262.54053946592455</v>
      </c>
    </row>
    <row>
      <c>
        <v>2619449</v>
      </c>
      <c>
        <v>1</v>
      </c>
      <c>
        <is>
          <t>MANİSA</t>
        </is>
      </c>
      <c>
        <v>YUNUSEMRE</v>
      </c>
      <c>
        <is>
          <t>AG Fideri</t>
        </is>
      </c>
      <c>
        <v>MURADİYE TR-5 (ESKİ MEZARLIK YANI) 45-71-M00204_A_56400302_56400302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23.07.2023 20:20:59</t>
        </is>
      </c>
      <c>
        <is>
          <t>23.07.2023 21:22:37</t>
        </is>
      </c>
      <c>
        <v>1.027222222</v>
      </c>
      <c>
        <v>0</v>
      </c>
      <c>
        <v>46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9.55999813328682</v>
      </c>
      <c>
        <v>0</v>
      </c>
      <c>
        <v>0</v>
      </c>
      <c>
        <v>0</v>
      </c>
      <c>
        <v>5.870518069934743</v>
      </c>
      <c>
        <v>0</v>
      </c>
      <c>
        <v>0</v>
      </c>
      <c>
        <v>15.430516203221563</v>
      </c>
    </row>
    <row>
      <c>
        <v>2618716</v>
      </c>
      <c>
        <v>1</v>
      </c>
      <c>
        <is>
          <t>İZMİR</t>
        </is>
      </c>
      <c>
        <v>ÇEŞME</v>
      </c>
      <c>
        <is>
          <t>AG Fideri</t>
        </is>
      </c>
      <c>
        <v>L-185 35-18-L00185_A_91384266_91384266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23.07.2023 10:02:31</t>
        </is>
      </c>
      <c>
        <is>
          <t>23.07.2023 13:49:43</t>
        </is>
      </c>
      <c>
        <v>3.786666666</v>
      </c>
      <c>
        <v>0</v>
      </c>
      <c>
        <v>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10.918441442401022</v>
      </c>
      <c>
        <v>0</v>
      </c>
      <c>
        <v>0</v>
      </c>
      <c>
        <v>0</v>
      </c>
      <c>
        <v>4.035043112919613</v>
      </c>
      <c>
        <v>0</v>
      </c>
      <c>
        <v>0</v>
      </c>
      <c>
        <v>14.953484555320635</v>
      </c>
    </row>
    <row>
      <c>
        <v>2619549</v>
      </c>
      <c>
        <v>1</v>
      </c>
      <c>
        <is>
          <t>İZMİR</t>
        </is>
      </c>
      <c>
        <v>TORBALI</v>
      </c>
      <c>
        <is>
          <t>Kullanıcı Bağlantı Hattı</t>
        </is>
      </c>
      <c>
        <v>TR-61 35-26-M00061_956613789_956613789</v>
      </c>
      <c>
        <v>AG Box / Sdk Abone Çıkış Sigorta Atığı</v>
      </c>
      <c>
        <v>Dağıtım-AG</v>
      </c>
      <c>
        <v>Uzun</v>
      </c>
      <c>
        <v>Şebeke işletmecisi</v>
      </c>
      <c>
        <v>Bildirimsiz</v>
      </c>
      <c>
        <is>
          <t>23.07.2023 21:30:16</t>
        </is>
      </c>
      <c>
        <is>
          <t>23.07.2023 22:24:42</t>
        </is>
      </c>
      <c>
        <v>0.907222222</v>
      </c>
      <c>
        <v>0</v>
      </c>
      <c>
        <v>3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0.7686347761243548</v>
      </c>
      <c>
        <v>0</v>
      </c>
      <c>
        <v>0</v>
      </c>
      <c>
        <v>0</v>
      </c>
      <c>
        <v>0</v>
      </c>
      <c>
        <v>0</v>
      </c>
      <c>
        <v>0</v>
      </c>
      <c>
        <v>0.7686347761243548</v>
      </c>
    </row>
    <row>
      <c>
        <v>2618885</v>
      </c>
      <c>
        <v>1</v>
      </c>
      <c>
        <is>
          <t>İZMİR</t>
        </is>
      </c>
      <c>
        <v>TORBALI</v>
      </c>
      <c>
        <is>
          <t>AG Fideri</t>
        </is>
      </c>
      <c>
        <v>TR-160 35-26-M00160_B_91052909_91052909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23.07.2023 13:03:08</t>
        </is>
      </c>
      <c>
        <is>
          <t>23.07.2023 16:51:36</t>
        </is>
      </c>
      <c>
        <v>3.807777777</v>
      </c>
      <c>
        <v>0</v>
      </c>
      <c>
        <v>9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4.574228343605234</v>
      </c>
      <c>
        <v>0</v>
      </c>
      <c>
        <v>0</v>
      </c>
      <c>
        <v>0</v>
      </c>
      <c>
        <v>0</v>
      </c>
      <c>
        <v>0</v>
      </c>
      <c>
        <v>0</v>
      </c>
      <c>
        <v>4.574228343605234</v>
      </c>
    </row>
    <row>
      <c>
        <v>2618862</v>
      </c>
      <c>
        <v>1</v>
      </c>
      <c>
        <is>
          <t>MANİSA</t>
        </is>
      </c>
      <c>
        <v>SALİHLİ</v>
      </c>
      <c>
        <is>
          <t>Kullanıcı Bağlantı Hattı</t>
        </is>
      </c>
      <c>
        <v>TR-96 45-78-L00096_953247820_953247820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23.07.2023 12:37:55</t>
        </is>
      </c>
      <c>
        <is>
          <t>23.07.2023 14:05:45</t>
        </is>
      </c>
      <c>
        <v>1.463888888</v>
      </c>
      <c>
        <v>0</v>
      </c>
      <c>
        <v>5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1.0728285324089462</v>
      </c>
      <c>
        <v>0</v>
      </c>
      <c>
        <v>0</v>
      </c>
      <c>
        <v>0</v>
      </c>
      <c>
        <v>0</v>
      </c>
      <c>
        <v>0</v>
      </c>
      <c>
        <v>0</v>
      </c>
      <c>
        <v>1.0728285324089462</v>
      </c>
    </row>
    <row>
      <c>
        <v>2618593</v>
      </c>
      <c>
        <v>1</v>
      </c>
      <c>
        <is>
          <t>MANİSA</t>
        </is>
      </c>
      <c>
        <v>SALİHLİ</v>
      </c>
      <c>
        <is>
          <t>DM</t>
        </is>
      </c>
      <c>
        <v>SALİHLİ İM 45-78-A00001_TR-66 A ÇIKIŞI M25_48928882</v>
      </c>
      <c>
        <v>Üçüncü Şahısların Vermiş Olduğu Hasarlar</v>
      </c>
      <c>
        <v>Dağıtım-OG</v>
      </c>
      <c>
        <v>Uzun</v>
      </c>
      <c>
        <v>Dışsal</v>
      </c>
      <c>
        <v>Bildirimsiz</v>
      </c>
      <c>
        <is>
          <t>23.07.2023 08:33:10</t>
        </is>
      </c>
      <c>
        <is>
          <t>23.07.2023 09:40:00</t>
        </is>
      </c>
      <c>
        <v>1.113888888</v>
      </c>
      <c>
        <v>0</v>
      </c>
      <c>
        <v>9111</v>
      </c>
      <c>
        <v>0</v>
      </c>
      <c>
        <v>4</v>
      </c>
      <c>
        <v>3</v>
      </c>
      <c>
        <v>2560</v>
      </c>
      <c>
        <v>0</v>
      </c>
      <c>
        <v>9</v>
      </c>
      <c>
        <v>0</v>
      </c>
      <c>
        <v>1735.7093348388685</v>
      </c>
      <c>
        <v>0</v>
      </c>
      <c>
        <v>24.29960424866778</v>
      </c>
      <c>
        <v>4.4609526715886245</v>
      </c>
      <c>
        <v>2082.559159523383</v>
      </c>
      <c>
        <v>0</v>
      </c>
      <c>
        <v>16.30695801172532</v>
      </c>
      <c>
        <v>3863.336009294233</v>
      </c>
    </row>
    <row>
      <c>
        <v>2619008</v>
      </c>
      <c>
        <v>1</v>
      </c>
      <c>
        <is>
          <t>MANİSA</t>
        </is>
      </c>
      <c>
        <v>YUNUSEMRE</v>
      </c>
      <c>
        <is>
          <t>Saha Dağıtım Kutusu (SDK)</t>
        </is>
      </c>
      <c>
        <v>DM-18/05 (TR-138) 45-71-M00255_C C04b_84575336</v>
      </c>
      <c>
        <v>AG Box / Sdk Giriş Sigorta Atığı</v>
      </c>
      <c>
        <v>Dağıtım-AG</v>
      </c>
      <c>
        <v>Uzun</v>
      </c>
      <c>
        <v>Şebeke işletmecisi</v>
      </c>
      <c>
        <v>Bildirimsiz</v>
      </c>
      <c>
        <is>
          <t>23.07.2023 15:03:26</t>
        </is>
      </c>
      <c>
        <is>
          <t>23.07.2023 18:00:27</t>
        </is>
      </c>
      <c>
        <v>2.950277777</v>
      </c>
      <c>
        <v>0</v>
      </c>
      <c>
        <v>22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14.951038822094578</v>
      </c>
      <c>
        <v>0</v>
      </c>
      <c>
        <v>0</v>
      </c>
      <c>
        <v>0</v>
      </c>
      <c>
        <v>1.7022495436959142</v>
      </c>
      <c>
        <v>0</v>
      </c>
      <c>
        <v>0</v>
      </c>
      <c>
        <v>16.65328836579049</v>
      </c>
    </row>
    <row>
      <c>
        <v>2619355</v>
      </c>
      <c>
        <v>2</v>
      </c>
      <c>
        <is>
          <t>İZMİR</t>
        </is>
      </c>
      <c>
        <v>FOÇA</v>
      </c>
      <c>
        <is>
          <t>Dağıtım Transformatörü</t>
        </is>
      </c>
      <c>
        <v>FOÇA TR-46 35-23-L00046_35-23-L00046_72144797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23.07.2023 22:09:15</t>
        </is>
      </c>
      <c>
        <is>
          <t>23.07.2023 22:22:57</t>
        </is>
      </c>
      <c>
        <v>0.228333333</v>
      </c>
      <c>
        <v>0</v>
      </c>
      <c>
        <v>327</v>
      </c>
      <c>
        <v>0</v>
      </c>
      <c>
        <v>0</v>
      </c>
      <c>
        <v>0</v>
      </c>
      <c>
        <v>360</v>
      </c>
      <c>
        <v>0</v>
      </c>
      <c>
        <v>0</v>
      </c>
      <c>
        <v>0</v>
      </c>
      <c>
        <v>16.638922456580016</v>
      </c>
      <c>
        <v>0</v>
      </c>
      <c>
        <v>0</v>
      </c>
      <c>
        <v>0</v>
      </c>
      <c>
        <v>95.44747557100251</v>
      </c>
      <c>
        <v>0</v>
      </c>
      <c>
        <v>0</v>
      </c>
      <c>
        <v>112.08639802758253</v>
      </c>
    </row>
    <row>
      <c>
        <v>2618699</v>
      </c>
      <c>
        <v>1</v>
      </c>
      <c>
        <is>
          <t>İZMİR</t>
        </is>
      </c>
      <c>
        <v>ÇİĞLİ</v>
      </c>
      <c>
        <is>
          <t>Saha Dağıtım Kutusu (SDK)</t>
        </is>
      </c>
      <c>
        <v>M-888 35-09-M00888_C c1_5880603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23.07.2023 09:55:07</t>
        </is>
      </c>
      <c>
        <is>
          <t>23.07.2023 11:35:21</t>
        </is>
      </c>
      <c>
        <v>1.670555555</v>
      </c>
      <c>
        <v>0</v>
      </c>
      <c>
        <v>0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45.32873778830641</v>
      </c>
      <c>
        <v>0</v>
      </c>
      <c>
        <v>0</v>
      </c>
      <c>
        <v>45.32873778830641</v>
      </c>
    </row>
    <row>
      <c>
        <v>2619200</v>
      </c>
      <c>
        <v>1</v>
      </c>
      <c>
        <is>
          <t>İZMİR</t>
        </is>
      </c>
      <c>
        <v>BUCA</v>
      </c>
      <c>
        <is>
          <t>AG Fideri</t>
        </is>
      </c>
      <c>
        <v>M-1386 35-03-M01386_B_56363290_56363290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23.07.2023 17:46:08</t>
        </is>
      </c>
      <c>
        <is>
          <t>23.07.2023 23:49:06</t>
        </is>
      </c>
      <c>
        <v>6.049444444</v>
      </c>
      <c>
        <v>0</v>
      </c>
      <c>
        <v>105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129.0832904501987</v>
      </c>
      <c>
        <v>0</v>
      </c>
      <c>
        <v>0</v>
      </c>
      <c>
        <v>0</v>
      </c>
      <c>
        <v>33.726342715397884</v>
      </c>
      <c>
        <v>0</v>
      </c>
      <c>
        <v>0</v>
      </c>
      <c>
        <v>162.80963316559658</v>
      </c>
    </row>
    <row>
      <c>
        <v>2618507</v>
      </c>
      <c>
        <v>1</v>
      </c>
      <c>
        <is>
          <t>MANİSA</t>
        </is>
      </c>
      <c>
        <v>AKHİSAR</v>
      </c>
      <c>
        <is>
          <t>AG Fideri</t>
        </is>
      </c>
      <c>
        <v>MEDAR TR-7 45-72-L00277__91276236_91276236</v>
      </c>
      <c>
        <v>AG Hatta Ağaç Kesimi</v>
      </c>
      <c>
        <v>Dağıtım-AG</v>
      </c>
      <c>
        <v>Uzun</v>
      </c>
      <c>
        <v>Şebeke işletmecisi</v>
      </c>
      <c>
        <v>Bildirimsiz</v>
      </c>
      <c>
        <is>
          <t>23.07.2023 01:59:49</t>
        </is>
      </c>
      <c>
        <is>
          <t>23.07.2023 03:36:44</t>
        </is>
      </c>
      <c>
        <v>1.615277777</v>
      </c>
      <c>
        <v>0</v>
      </c>
      <c>
        <v>115</v>
      </c>
      <c>
        <v>0</v>
      </c>
      <c>
        <v>5</v>
      </c>
      <c>
        <v>0</v>
      </c>
      <c>
        <v>9</v>
      </c>
      <c>
        <v>0</v>
      </c>
      <c>
        <v>0</v>
      </c>
      <c>
        <v>0</v>
      </c>
      <c>
        <v>34.650778116279305</v>
      </c>
      <c>
        <v>0</v>
      </c>
      <c>
        <v>0.8358231319576392</v>
      </c>
      <c>
        <v>0</v>
      </c>
      <c>
        <v>8.962889526196895</v>
      </c>
      <c>
        <v>0</v>
      </c>
      <c>
        <v>0</v>
      </c>
      <c>
        <v>44.44949077443384</v>
      </c>
    </row>
    <row>
      <c>
        <v>2618802</v>
      </c>
      <c>
        <v>1</v>
      </c>
      <c>
        <is>
          <t>İZMİR</t>
        </is>
      </c>
      <c>
        <v>KINIK</v>
      </c>
      <c>
        <is>
          <t>OG Fideri</t>
        </is>
      </c>
      <c>
        <v>YAYAKENT DM 35-24-M00209_HatBaşıAyırıcı_78438604 M05_78438604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23.07.2023 11:41:48</t>
        </is>
      </c>
      <c>
        <is>
          <t>23.07.2023 12:29:49</t>
        </is>
      </c>
      <c>
        <v>0.800277777</v>
      </c>
      <c>
        <v>0</v>
      </c>
      <c>
        <v>824</v>
      </c>
      <c>
        <v>1</v>
      </c>
      <c>
        <v>12</v>
      </c>
      <c>
        <v>1</v>
      </c>
      <c>
        <v>83</v>
      </c>
      <c>
        <v>0</v>
      </c>
      <c>
        <v>0</v>
      </c>
      <c>
        <v>0</v>
      </c>
      <c>
        <v>74.04651978383104</v>
      </c>
      <c>
        <v>4.720614779836403</v>
      </c>
      <c>
        <v>10.299094511489225</v>
      </c>
      <c>
        <v>1.1853888076566668</v>
      </c>
      <c>
        <v>48.364382853830875</v>
      </c>
      <c>
        <v>0</v>
      </c>
      <c>
        <v>0</v>
      </c>
      <c>
        <v>138.6160007366442</v>
      </c>
    </row>
    <row>
      <c>
        <v>2618799</v>
      </c>
      <c>
        <v>1</v>
      </c>
      <c>
        <is>
          <t>MANİSA</t>
        </is>
      </c>
      <c>
        <v>SARUHANLI</v>
      </c>
      <c>
        <is>
          <t>DM</t>
        </is>
      </c>
      <c>
        <v>HALİTPAŞA DM 45-80-M00060_HALİTPAŞA TARIMSAL SULAMA-2 M01_72188647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23.07.2023 11:38:42</t>
        </is>
      </c>
      <c>
        <is>
          <t>23.07.2023 12:16:46</t>
        </is>
      </c>
      <c>
        <v>0.634444444</v>
      </c>
      <c>
        <v>0</v>
      </c>
      <c>
        <v>0</v>
      </c>
      <c>
        <v>53</v>
      </c>
      <c>
        <v>125</v>
      </c>
      <c>
        <v>4</v>
      </c>
      <c>
        <v>2</v>
      </c>
      <c>
        <v>0</v>
      </c>
      <c>
        <v>0</v>
      </c>
      <c>
        <v>0</v>
      </c>
      <c>
        <v>0</v>
      </c>
      <c>
        <v>203.3963302095997</v>
      </c>
      <c>
        <v>543.7619101431197</v>
      </c>
      <c>
        <v>14.030407953812917</v>
      </c>
      <c>
        <v>6.220732412099342</v>
      </c>
      <c>
        <v>0</v>
      </c>
      <c>
        <v>0</v>
      </c>
      <c>
        <v>767.4093807186316</v>
      </c>
    </row>
    <row>
      <c>
        <v>2619048</v>
      </c>
      <c>
        <v>1</v>
      </c>
      <c>
        <is>
          <t>MANİSA</t>
        </is>
      </c>
      <c>
        <v>SARUHANLI</v>
      </c>
      <c>
        <is>
          <t>AG Fideri</t>
        </is>
      </c>
      <c>
        <v>KOLDERE KÖK 45-80-M00051_C_60983856_60983856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23.07.2023 15:31:44</t>
        </is>
      </c>
      <c>
        <is>
          <t>23.07.2023 16:31:13</t>
        </is>
      </c>
      <c>
        <v>0.991388888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5.065956761156839</v>
      </c>
      <c>
        <v>0</v>
      </c>
      <c>
        <v>0</v>
      </c>
      <c>
        <v>0</v>
      </c>
      <c>
        <v>0</v>
      </c>
      <c>
        <v>5.065956761156839</v>
      </c>
    </row>
    <row>
      <c>
        <v>2618553</v>
      </c>
      <c>
        <v>1</v>
      </c>
      <c>
        <is>
          <t>İZMİR</t>
        </is>
      </c>
      <c>
        <v>ÖDEMİŞ</v>
      </c>
      <c>
        <is>
          <t>AG Fideri</t>
        </is>
      </c>
      <c>
        <v>GERELİ KÖYÜ İBRAHİM KAYALI SULAMA GRB TR-12 35-15-M00311_A_56367947_56367947</v>
      </c>
      <c>
        <v>AG Kablo Başlığı Arızası</v>
      </c>
      <c>
        <v>Dağıtım-AG</v>
      </c>
      <c>
        <v>Uzun</v>
      </c>
      <c>
        <v>Şebeke işletmecisi</v>
      </c>
      <c>
        <v>Bildirimsiz</v>
      </c>
      <c>
        <is>
          <t>23.07.2023 07:00:32</t>
        </is>
      </c>
      <c>
        <is>
          <t>23.07.2023 11:38:20</t>
        </is>
      </c>
      <c>
        <v>4.63</v>
      </c>
      <c>
        <v>0</v>
      </c>
      <c>
        <v>0</v>
      </c>
      <c>
        <v>0</v>
      </c>
      <c>
        <v>10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398.2361507504724</v>
      </c>
      <c>
        <v>0</v>
      </c>
      <c>
        <v>0</v>
      </c>
      <c>
        <v>0</v>
      </c>
      <c>
        <v>0</v>
      </c>
      <c>
        <v>398.2361507504724</v>
      </c>
    </row>
    <row>
      <c>
        <v>2618559</v>
      </c>
      <c>
        <v>2</v>
      </c>
      <c>
        <is>
          <t>İZMİR</t>
        </is>
      </c>
      <c>
        <v>DİKİLİ</v>
      </c>
      <c>
        <is>
          <t>KÖK</t>
        </is>
      </c>
      <c>
        <v>SALİHLERALTI TANSAŞ KÖK 35-30-M00670_GÜLKENT-4 M02_72071642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23.07.2023 09:20:44</t>
        </is>
      </c>
      <c>
        <is>
          <t>23.07.2023 10:37:02</t>
        </is>
      </c>
      <c>
        <v>1.271666666</v>
      </c>
      <c>
        <v>1</v>
      </c>
      <c>
        <v>1899</v>
      </c>
      <c>
        <v>0</v>
      </c>
      <c>
        <v>0</v>
      </c>
      <c>
        <v>0</v>
      </c>
      <c>
        <v>122</v>
      </c>
      <c>
        <v>0</v>
      </c>
      <c>
        <v>1</v>
      </c>
      <c>
        <v>32.028762672300594</v>
      </c>
      <c>
        <v>499.5106599044973</v>
      </c>
      <c>
        <v>0</v>
      </c>
      <c>
        <v>0</v>
      </c>
      <c>
        <v>0</v>
      </c>
      <c>
        <v>192.0562508177347</v>
      </c>
      <c>
        <v>0</v>
      </c>
      <c>
        <v>0.8750219322006361</v>
      </c>
      <c>
        <v>724.4706953267332</v>
      </c>
    </row>
    <row>
      <c>
        <v>2618898</v>
      </c>
      <c>
        <v>2</v>
      </c>
      <c>
        <is>
          <t>İZMİR</t>
        </is>
      </c>
      <c>
        <v>BUCA</v>
      </c>
      <c>
        <is>
          <t>Dağıtım Transformatörü</t>
        </is>
      </c>
      <c>
        <v>M-758 35-03-M00758_35-03-M00758_2351790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23.07.2023 17:35:12</t>
        </is>
      </c>
      <c>
        <is>
          <t>23.07.2023 17:51:29</t>
        </is>
      </c>
      <c>
        <v>0.271388888</v>
      </c>
      <c>
        <v>0</v>
      </c>
      <c>
        <v>5</v>
      </c>
      <c>
        <v>0</v>
      </c>
      <c>
        <v>17</v>
      </c>
      <c>
        <v>0</v>
      </c>
      <c>
        <v>11</v>
      </c>
      <c>
        <v>0</v>
      </c>
      <c>
        <v>0</v>
      </c>
      <c>
        <v>0</v>
      </c>
      <c>
        <v>1.6533662452696296</v>
      </c>
      <c>
        <v>0</v>
      </c>
      <c>
        <v>22.615629156115677</v>
      </c>
      <c>
        <v>0</v>
      </c>
      <c>
        <v>3.361305592533363</v>
      </c>
      <c>
        <v>0</v>
      </c>
      <c>
        <v>0</v>
      </c>
      <c>
        <v>27.63030099391867</v>
      </c>
    </row>
    <row>
      <c>
        <v>2618948</v>
      </c>
      <c>
        <v>1</v>
      </c>
      <c>
        <is>
          <t>İZMİR</t>
        </is>
      </c>
      <c>
        <v>BAYINDIR</v>
      </c>
      <c>
        <is>
          <t>OG Fideri</t>
        </is>
      </c>
      <c>
        <v>ÇIRPI İM 35-20-A00002_HatBaşıAyırıcı_53138497 M10_53138497</v>
      </c>
      <c>
        <v>OG Ayırıcı Arızası</v>
      </c>
      <c>
        <v>Dağıtım-OG</v>
      </c>
      <c>
        <v>Uzun</v>
      </c>
      <c>
        <v>Şebeke işletmecisi</v>
      </c>
      <c>
        <v>Bildirimsiz</v>
      </c>
      <c>
        <is>
          <t>23.07.2023 14:08:48</t>
        </is>
      </c>
      <c>
        <is>
          <t>23.07.2023 18:14:27</t>
        </is>
      </c>
      <c>
        <v>4.094166666</v>
      </c>
      <c>
        <v>0</v>
      </c>
      <c>
        <v>0</v>
      </c>
      <c>
        <v>8</v>
      </c>
      <c>
        <v>23</v>
      </c>
      <c>
        <v>4</v>
      </c>
      <c>
        <v>13</v>
      </c>
      <c>
        <v>0</v>
      </c>
      <c>
        <v>0</v>
      </c>
      <c>
        <v>0</v>
      </c>
      <c>
        <v>0</v>
      </c>
      <c>
        <v>173.9315400200986</v>
      </c>
      <c>
        <v>317.1801679130552</v>
      </c>
      <c>
        <v>120.18729827768972</v>
      </c>
      <c>
        <v>289.11581959497227</v>
      </c>
      <c>
        <v>0</v>
      </c>
      <c>
        <v>0</v>
      </c>
      <c>
        <v>900.4148258058158</v>
      </c>
    </row>
    <row>
      <c>
        <v>2618613</v>
      </c>
      <c>
        <v>1</v>
      </c>
      <c>
        <is>
          <t>İZMİR</t>
        </is>
      </c>
      <c>
        <v>KİRAZ</v>
      </c>
      <c>
        <is>
          <t>AG Fideri</t>
        </is>
      </c>
      <c>
        <v>İĞDELİ TR-3 35-31-L00299_47810253_65496870_65496870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23.07.2023 08:50:44</t>
        </is>
      </c>
      <c>
        <is>
          <t>23.07.2023 11:59:31</t>
        </is>
      </c>
      <c>
        <v>3.146388888</v>
      </c>
      <c>
        <v>0</v>
      </c>
      <c>
        <v>4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1.560383042028468</v>
      </c>
      <c>
        <v>0</v>
      </c>
      <c>
        <v>0</v>
      </c>
      <c>
        <v>0</v>
      </c>
      <c>
        <v>0</v>
      </c>
      <c>
        <v>0</v>
      </c>
      <c>
        <v>0</v>
      </c>
      <c>
        <v>1.560383042028468</v>
      </c>
    </row>
    <row>
      <c>
        <v>2618988</v>
      </c>
      <c>
        <v>1</v>
      </c>
      <c>
        <is>
          <t>İZMİR</t>
        </is>
      </c>
      <c>
        <v>ÇEŞME</v>
      </c>
      <c>
        <is>
          <t>Kullanıcı Bağlantı Hattı</t>
        </is>
      </c>
      <c>
        <v>L-185 35-18-L00185_950442320_950442320</v>
      </c>
      <c>
        <v>AG Box / Sdk Abone Çıkış Sigorta Atığı</v>
      </c>
      <c>
        <v>Dağıtım-AG</v>
      </c>
      <c>
        <v>Uzun</v>
      </c>
      <c>
        <v>Şebeke işletmecisi</v>
      </c>
      <c>
        <v>Bildirimsiz</v>
      </c>
      <c>
        <is>
          <t>23.07.2023 14:47:03</t>
        </is>
      </c>
      <c>
        <is>
          <t>23.07.2023 17:34:46</t>
        </is>
      </c>
      <c>
        <v>2.795277777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2.8748894020569224</v>
      </c>
      <c>
        <v>0</v>
      </c>
      <c>
        <v>0</v>
      </c>
      <c>
        <v>0</v>
      </c>
      <c>
        <v>0</v>
      </c>
      <c>
        <v>0</v>
      </c>
      <c>
        <v>0</v>
      </c>
      <c>
        <v>2.8748894020569224</v>
      </c>
    </row>
    <row>
      <c>
        <v>2619131</v>
      </c>
      <c>
        <v>1</v>
      </c>
      <c>
        <is>
          <t>İZMİR</t>
        </is>
      </c>
      <c>
        <v>KONAK</v>
      </c>
      <c>
        <is>
          <t>AG Fideri</t>
        </is>
      </c>
      <c>
        <v>K-231/A 35-01-K04858__91441688_91441688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23.07.2023 16:47:46</t>
        </is>
      </c>
      <c>
        <is>
          <t>23.07.2023 17:24:09</t>
        </is>
      </c>
      <c>
        <v>0.606388888</v>
      </c>
      <c>
        <v>0</v>
      </c>
      <c>
        <v>88</v>
      </c>
      <c>
        <v>0</v>
      </c>
      <c>
        <v>0</v>
      </c>
      <c>
        <v>0</v>
      </c>
      <c>
        <v>8</v>
      </c>
      <c>
        <v>0</v>
      </c>
      <c>
        <v>0</v>
      </c>
      <c>
        <v>0</v>
      </c>
      <c>
        <v>6.7161183752833935</v>
      </c>
      <c>
        <v>0</v>
      </c>
      <c>
        <v>0</v>
      </c>
      <c>
        <v>0</v>
      </c>
      <c>
        <v>6.634290406919535</v>
      </c>
      <c>
        <v>0</v>
      </c>
      <c>
        <v>0</v>
      </c>
      <c>
        <v>13.35040878220293</v>
      </c>
    </row>
    <row>
      <c>
        <v>2618676</v>
      </c>
      <c>
        <v>1</v>
      </c>
      <c>
        <is>
          <t>MANİSA</t>
        </is>
      </c>
      <c>
        <v>SALİHLİ</v>
      </c>
      <c>
        <is>
          <t>DM</t>
        </is>
      </c>
      <c>
        <v>KARAPINAR İM 45-78-A00002_GERİ DÖNÜŞ FİDERİ M05_66243668</v>
      </c>
      <c>
        <v>OG Fider Açması</v>
      </c>
      <c>
        <v>Dağıtım-OG</v>
      </c>
      <c>
        <v>Kısa</v>
      </c>
      <c>
        <v>Şebeke işletmecisi</v>
      </c>
      <c>
        <v>Bildirimsiz</v>
      </c>
      <c>
        <is>
          <t>23.07.2023 09:34:09</t>
        </is>
      </c>
      <c>
        <is>
          <t>23.07.2023 09:34:52</t>
        </is>
      </c>
      <c>
        <v>0.011944444</v>
      </c>
      <c>
        <v>14</v>
      </c>
      <c>
        <v>1</v>
      </c>
      <c>
        <v>54</v>
      </c>
      <c>
        <v>5</v>
      </c>
      <c>
        <v>34</v>
      </c>
      <c>
        <v>0</v>
      </c>
      <c>
        <v>1</v>
      </c>
      <c>
        <v>0</v>
      </c>
      <c>
        <v>0.15677369134524666</v>
      </c>
      <c>
        <v>0.00115776402828125</v>
      </c>
      <c>
        <v>1.9638079838116818</v>
      </c>
      <c>
        <v>0.11183742037912502</v>
      </c>
      <c>
        <v>0.8614006566824278</v>
      </c>
      <c>
        <v>0</v>
      </c>
      <c>
        <v>0.4857122357275734</v>
      </c>
      <c>
        <v>0</v>
      </c>
      <c>
        <v>3.5806897519743357</v>
      </c>
    </row>
    <row>
      <c>
        <v>2619672</v>
      </c>
      <c>
        <v>1</v>
      </c>
      <c>
        <is>
          <t>İZMİR</t>
        </is>
      </c>
      <c>
        <v>TORBALI</v>
      </c>
      <c>
        <is>
          <t>Dağıtım Transformatörü</t>
        </is>
      </c>
      <c>
        <v>YOĞURTÇULAR TR-1 35-26-M00777_35-26-M00777_2364269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23.07.2023 16:33:00</t>
        </is>
      </c>
      <c>
        <is>
          <t>24.07.2023 04:32:16</t>
        </is>
      </c>
      <c>
        <v>11.987777777</v>
      </c>
      <c>
        <v>0</v>
      </c>
      <c>
        <v>103</v>
      </c>
      <c>
        <v>0</v>
      </c>
      <c>
        <v>17</v>
      </c>
      <c>
        <v>0</v>
      </c>
      <c>
        <v>33</v>
      </c>
      <c>
        <v>0</v>
      </c>
      <c>
        <v>0</v>
      </c>
      <c>
        <v>0</v>
      </c>
      <c>
        <v>279.05164012310735</v>
      </c>
      <c>
        <v>0</v>
      </c>
      <c>
        <v>65.6697622351897</v>
      </c>
      <c>
        <v>0</v>
      </c>
      <c>
        <v>418.5739304916275</v>
      </c>
      <c>
        <v>0</v>
      </c>
      <c>
        <v>0</v>
      </c>
      <c>
        <v>763.2953328499245</v>
      </c>
    </row>
    <row>
      <c>
        <v>2618570</v>
      </c>
      <c>
        <v>1</v>
      </c>
      <c>
        <is>
          <t>MANİSA</t>
        </is>
      </c>
      <c>
        <v>TURGUTLU</v>
      </c>
      <c>
        <is>
          <t>DM</t>
        </is>
      </c>
      <c>
        <v>DERBENT İM-DM 45-83-A00004_DSİ-2 M04_2331766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23.07.2023 07:51:12</t>
        </is>
      </c>
      <c>
        <is>
          <t>23.07.2023 08:58:42</t>
        </is>
      </c>
      <c>
        <v>1.125</v>
      </c>
      <c>
        <v>0</v>
      </c>
      <c>
        <v>0</v>
      </c>
      <c>
        <v>0</v>
      </c>
      <c>
        <v>0</v>
      </c>
      <c>
        <v>1</v>
      </c>
      <c>
        <v>1</v>
      </c>
      <c>
        <v>2</v>
      </c>
      <c>
        <v>0</v>
      </c>
      <c>
        <v>0</v>
      </c>
      <c>
        <v>0</v>
      </c>
      <c>
        <v>0</v>
      </c>
      <c>
        <v>0</v>
      </c>
      <c>
        <v>0</v>
      </c>
      <c>
        <v>0.4072605070742373</v>
      </c>
      <c>
        <v>210.60276686642794</v>
      </c>
      <c>
        <v>0</v>
      </c>
      <c>
        <v>211.01002737350217</v>
      </c>
    </row>
    <row>
      <c>
        <v>2619031</v>
      </c>
      <c>
        <v>1</v>
      </c>
      <c>
        <is>
          <t>MANİSA</t>
        </is>
      </c>
      <c>
        <v>YUNUSEMRE</v>
      </c>
      <c>
        <is>
          <t>AG Fideri</t>
        </is>
      </c>
      <c>
        <v>DM-13 45-71-M00336__81980361_81980361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23.07.2023 15:19:49</t>
        </is>
      </c>
      <c>
        <is>
          <t>23.07.2023 17:05:53</t>
        </is>
      </c>
      <c>
        <v>1.767777777</v>
      </c>
      <c>
        <v>0</v>
      </c>
      <c>
        <v>406</v>
      </c>
      <c>
        <v>0</v>
      </c>
      <c>
        <v>0</v>
      </c>
      <c>
        <v>0</v>
      </c>
      <c>
        <v>31</v>
      </c>
      <c>
        <v>0</v>
      </c>
      <c>
        <v>0</v>
      </c>
      <c>
        <v>0</v>
      </c>
      <c>
        <v>162.12312837686062</v>
      </c>
      <c>
        <v>0</v>
      </c>
      <c>
        <v>0</v>
      </c>
      <c>
        <v>0</v>
      </c>
      <c>
        <v>61.67967795858119</v>
      </c>
      <c>
        <v>0</v>
      </c>
      <c>
        <v>0</v>
      </c>
      <c>
        <v>223.8028063354418</v>
      </c>
    </row>
    <row>
      <c>
        <v>2619068</v>
      </c>
      <c>
        <v>1</v>
      </c>
      <c>
        <is>
          <t>MANİSA</t>
        </is>
      </c>
      <c>
        <v>SALİHLİ</v>
      </c>
      <c>
        <is>
          <t>Dağıtım Transformatörü</t>
        </is>
      </c>
      <c>
        <v>TR-83 45-78-L00083_45-78-L00083_2361657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23.07.2023 15:43:19</t>
        </is>
      </c>
      <c>
        <is>
          <t>23.07.2023 18:35:21</t>
        </is>
      </c>
      <c>
        <v>2.867222222</v>
      </c>
      <c>
        <v>0</v>
      </c>
      <c>
        <v>796</v>
      </c>
      <c>
        <v>0</v>
      </c>
      <c>
        <v>1</v>
      </c>
      <c>
        <v>0</v>
      </c>
      <c>
        <v>31</v>
      </c>
      <c>
        <v>0</v>
      </c>
      <c>
        <v>0</v>
      </c>
      <c>
        <v>0</v>
      </c>
      <c>
        <v>480.78477223271557</v>
      </c>
      <c>
        <v>0</v>
      </c>
      <c>
        <v>12.801664649539813</v>
      </c>
      <c>
        <v>0</v>
      </c>
      <c>
        <v>55.37819753257743</v>
      </c>
      <c>
        <v>0</v>
      </c>
      <c>
        <v>0</v>
      </c>
      <c>
        <v>548.9646344148329</v>
      </c>
    </row>
    <row>
      <c>
        <v>2619609</v>
      </c>
      <c>
        <v>1</v>
      </c>
      <c>
        <is>
          <t>İZMİR</t>
        </is>
      </c>
      <c>
        <v>KARŞIYAKA</v>
      </c>
      <c>
        <is>
          <t>Kullanıcı Bağlantı Hattı</t>
        </is>
      </c>
      <c>
        <v>M-2958 35-04-M02958_99349672_99349672</v>
      </c>
      <c>
        <v>AG Branşman Yeraltı Kablo Arızası</v>
      </c>
      <c>
        <v>Dağıtım-AG</v>
      </c>
      <c>
        <v>Uzun</v>
      </c>
      <c>
        <v>Şebeke işletmecisi</v>
      </c>
      <c>
        <v>Bildirimsiz</v>
      </c>
      <c>
        <is>
          <t>23.07.2023 22:26:37</t>
        </is>
      </c>
      <c>
        <is>
          <t>24.07.2023 01:07:06</t>
        </is>
      </c>
      <c>
        <v>2.674722222</v>
      </c>
      <c>
        <v>0</v>
      </c>
      <c>
        <v>16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8.664205416398124</v>
      </c>
      <c>
        <v>0</v>
      </c>
      <c>
        <v>0</v>
      </c>
      <c>
        <v>0</v>
      </c>
      <c>
        <v>0</v>
      </c>
      <c>
        <v>0</v>
      </c>
      <c>
        <v>0</v>
      </c>
      <c>
        <v>8.664205416398124</v>
      </c>
    </row>
    <row>
      <c>
        <v>2619217</v>
      </c>
      <c>
        <v>1</v>
      </c>
      <c>
        <is>
          <t>İZMİR</t>
        </is>
      </c>
      <c>
        <v>BAYINDIR</v>
      </c>
      <c>
        <is>
          <t>DM</t>
        </is>
      </c>
      <c>
        <v>ÇIRPI İM 35-20-A00002_ÇIPPI TİRE SULAMA M10_2056273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23.07.2023 17:58:56</t>
        </is>
      </c>
      <c>
        <is>
          <t>23.07.2023 18:05:32</t>
        </is>
      </c>
      <c>
        <v>0.11</v>
      </c>
      <c>
        <v>0</v>
      </c>
      <c>
        <v>21</v>
      </c>
      <c>
        <v>30</v>
      </c>
      <c>
        <v>194</v>
      </c>
      <c>
        <v>8</v>
      </c>
      <c>
        <v>63</v>
      </c>
      <c>
        <v>2</v>
      </c>
      <c>
        <v>0</v>
      </c>
      <c>
        <v>0</v>
      </c>
      <c>
        <v>1.4114205434992144</v>
      </c>
      <c>
        <v>47.72072684287529</v>
      </c>
      <c>
        <v>146.742104407621</v>
      </c>
      <c>
        <v>7.380531080196041</v>
      </c>
      <c>
        <v>36.11200820439129</v>
      </c>
      <c>
        <v>6.478800933285604</v>
      </c>
      <c>
        <v>0</v>
      </c>
      <c>
        <v>245.84559201186846</v>
      </c>
    </row>
    <row>
      <c>
        <v>2619466</v>
      </c>
      <c>
        <v>1</v>
      </c>
      <c>
        <is>
          <t>İZMİR</t>
        </is>
      </c>
      <c>
        <v>URLA</v>
      </c>
      <c>
        <is>
          <t>Dağıtım Transformatörü</t>
        </is>
      </c>
      <c>
        <v>KUŞCULAR TR-3 35-19-M00215_35-19-M00215_2349560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23.07.2023 20:37:19</t>
        </is>
      </c>
      <c>
        <is>
          <t>23.07.2023 23:35:42</t>
        </is>
      </c>
      <c>
        <v>2.973055555</v>
      </c>
      <c>
        <v>0</v>
      </c>
      <c>
        <v>57</v>
      </c>
      <c>
        <v>0</v>
      </c>
      <c>
        <v>38</v>
      </c>
      <c>
        <v>0</v>
      </c>
      <c>
        <v>9</v>
      </c>
      <c>
        <v>0</v>
      </c>
      <c>
        <v>0</v>
      </c>
      <c>
        <v>0</v>
      </c>
      <c>
        <v>73.28728436328628</v>
      </c>
      <c>
        <v>0</v>
      </c>
      <c>
        <v>67.4410972259751</v>
      </c>
      <c>
        <v>0</v>
      </c>
      <c>
        <v>31.91818481101629</v>
      </c>
      <c>
        <v>0</v>
      </c>
      <c>
        <v>0</v>
      </c>
      <c>
        <v>172.64656640027766</v>
      </c>
    </row>
    <row>
      <c>
        <v>2619366</v>
      </c>
      <c>
        <v>1</v>
      </c>
      <c>
        <is>
          <t>İZMİR</t>
        </is>
      </c>
      <c>
        <v>MENEMEN</v>
      </c>
      <c>
        <is>
          <t>DM</t>
        </is>
      </c>
      <c>
        <v>KESİKKÖY DM 35-28-M00309_BURUNCUK M14_96738950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23.07.2023 19:45:09</t>
        </is>
      </c>
      <c>
        <is>
          <t>23.07.2023 20:58:40</t>
        </is>
      </c>
      <c>
        <v>1.225277777</v>
      </c>
      <c>
        <v>2</v>
      </c>
      <c>
        <v>206</v>
      </c>
      <c>
        <v>2</v>
      </c>
      <c>
        <v>15</v>
      </c>
      <c>
        <v>17</v>
      </c>
      <c>
        <v>49</v>
      </c>
      <c>
        <v>2</v>
      </c>
      <c>
        <v>0</v>
      </c>
      <c>
        <v>1.959531184987986</v>
      </c>
      <c>
        <v>58.14625629593486</v>
      </c>
      <c>
        <v>4.9816200046121635</v>
      </c>
      <c>
        <v>9.242365536617049</v>
      </c>
      <c>
        <v>67.66419826771599</v>
      </c>
      <c>
        <v>61.68307132360629</v>
      </c>
      <c>
        <v>19.35469394166606</v>
      </c>
      <c>
        <v>0</v>
      </c>
      <c>
        <v>223.0317365551404</v>
      </c>
    </row>
    <row>
      <c>
        <v>2619074</v>
      </c>
      <c>
        <v>1</v>
      </c>
      <c>
        <is>
          <t>İZMİR</t>
        </is>
      </c>
      <c>
        <v>ÖDEMİŞ</v>
      </c>
      <c>
        <is>
          <t>AG Fideri</t>
        </is>
      </c>
      <c>
        <v>YOLÜSTÜ TR-5 (ÜÇ DUTLAR MEVKİİ) 35-15-M00219_A_91237503_91237503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23.07.2023 15:55:50</t>
        </is>
      </c>
      <c>
        <is>
          <t>23.07.2023 17:25:06</t>
        </is>
      </c>
      <c>
        <v>1.487777777</v>
      </c>
      <c>
        <v>0</v>
      </c>
      <c>
        <v>0</v>
      </c>
      <c>
        <v>0</v>
      </c>
      <c>
        <v>6</v>
      </c>
      <c>
        <v>0</v>
      </c>
      <c>
        <v>4</v>
      </c>
      <c>
        <v>0</v>
      </c>
      <c>
        <v>0</v>
      </c>
      <c>
        <v>0</v>
      </c>
      <c>
        <v>0</v>
      </c>
      <c>
        <v>0</v>
      </c>
      <c>
        <v>72.57018924270187</v>
      </c>
      <c>
        <v>0</v>
      </c>
      <c>
        <v>8.395675902220933</v>
      </c>
      <c>
        <v>0</v>
      </c>
      <c>
        <v>0</v>
      </c>
      <c>
        <v>80.9658651449228</v>
      </c>
    </row>
    <row>
      <c>
        <v>2618550</v>
      </c>
      <c>
        <v>1</v>
      </c>
      <c>
        <is>
          <t>İZMİR</t>
        </is>
      </c>
      <c>
        <v>BUCA</v>
      </c>
      <c>
        <is>
          <t>KÖK</t>
        </is>
      </c>
      <c>
        <v>M-639 OLDURUK KÖK 35-03-M00639_M-1929 M04_42868424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23.07.2023 06:57:14</t>
        </is>
      </c>
      <c>
        <is>
          <t>23.07.2023 07:02:14</t>
        </is>
      </c>
      <c>
        <v>0.083333333</v>
      </c>
      <c>
        <v>1</v>
      </c>
      <c>
        <v>547</v>
      </c>
      <c>
        <v>0</v>
      </c>
      <c>
        <v>19</v>
      </c>
      <c>
        <v>29</v>
      </c>
      <c>
        <v>534</v>
      </c>
      <c>
        <v>5</v>
      </c>
      <c>
        <v>7</v>
      </c>
      <c>
        <v>0</v>
      </c>
      <c>
        <v>11.554067045674765</v>
      </c>
      <c>
        <v>0</v>
      </c>
      <c>
        <v>0.9732562347646841</v>
      </c>
      <c>
        <v>13.122850150185021</v>
      </c>
      <c>
        <v>35.599041583900124</v>
      </c>
      <c>
        <v>9.302193942928977</v>
      </c>
      <c>
        <v>4.413729514827577</v>
      </c>
      <c>
        <v>74.96513847228115</v>
      </c>
    </row>
    <row>
      <c>
        <v>2619051</v>
      </c>
      <c>
        <v>1</v>
      </c>
      <c>
        <is>
          <t>MANİSA</t>
        </is>
      </c>
      <c>
        <v>YUNUSEMRE</v>
      </c>
      <c>
        <is>
          <t>KÖK</t>
        </is>
      </c>
      <c>
        <v>SİYEKLİ KÖK 45-71-M00185_MALDAN M05_72256924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23.07.2023 15:36:23</t>
        </is>
      </c>
      <c>
        <is>
          <t>23.07.2023 15:49:20</t>
        </is>
      </c>
      <c>
        <v>0.215833333</v>
      </c>
      <c>
        <v>6</v>
      </c>
      <c>
        <v>617</v>
      </c>
      <c>
        <v>4</v>
      </c>
      <c>
        <v>4</v>
      </c>
      <c>
        <v>2</v>
      </c>
      <c>
        <v>55</v>
      </c>
      <c>
        <v>0</v>
      </c>
      <c>
        <v>0</v>
      </c>
      <c>
        <v>0.34843508987933336</v>
      </c>
      <c>
        <v>14.583194531284681</v>
      </c>
      <c>
        <v>6.540830587441125</v>
      </c>
      <c>
        <v>1.842002034637991</v>
      </c>
      <c>
        <v>7.53955056463295</v>
      </c>
      <c>
        <v>4.900015611564916</v>
      </c>
      <c>
        <v>0</v>
      </c>
      <c>
        <v>0</v>
      </c>
      <c>
        <v>35.75402841944099</v>
      </c>
    </row>
    <row>
      <c>
        <v>2618882</v>
      </c>
      <c>
        <v>1</v>
      </c>
      <c>
        <is>
          <t>İZMİR</t>
        </is>
      </c>
      <c>
        <v>FOÇA</v>
      </c>
      <c>
        <is>
          <t>AG Fideri</t>
        </is>
      </c>
      <c>
        <v>BAĞARASI TR-15 35-23-M00362_D_79385495_79385495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23.07.2023 13:09:51</t>
        </is>
      </c>
      <c>
        <is>
          <t>23.07.2023 14:06:25</t>
        </is>
      </c>
      <c>
        <v>0.942777777</v>
      </c>
      <c>
        <v>0</v>
      </c>
      <c>
        <v>78</v>
      </c>
      <c>
        <v>0</v>
      </c>
      <c>
        <v>1</v>
      </c>
      <c>
        <v>0</v>
      </c>
      <c>
        <v>2</v>
      </c>
      <c>
        <v>0</v>
      </c>
      <c>
        <v>0</v>
      </c>
      <c>
        <v>0</v>
      </c>
      <c>
        <v>18.449456453751296</v>
      </c>
      <c>
        <v>0</v>
      </c>
      <c>
        <v>0.10186178368790234</v>
      </c>
      <c>
        <v>0</v>
      </c>
      <c>
        <v>1.8769745640087137</v>
      </c>
      <c>
        <v>0</v>
      </c>
      <c>
        <v>0</v>
      </c>
      <c>
        <v>20.42829280144791</v>
      </c>
    </row>
    <row>
      <c>
        <v>2619163</v>
      </c>
      <c>
        <v>2</v>
      </c>
      <c>
        <is>
          <t>İZMİR</t>
        </is>
      </c>
      <c>
        <v>ÖDEMİŞ</v>
      </c>
      <c>
        <is>
          <t>Dağıtım Transformatörü</t>
        </is>
      </c>
      <c>
        <v>GERELİ KÖYÜ KAVAKKUYU TR-8 35-15-M00225_35-15-M00225_2365391</v>
      </c>
      <c>
        <v>Plansız Kesinti / Müdahale</v>
      </c>
      <c>
        <v>Dağıtım-AG</v>
      </c>
      <c>
        <v>Kısa</v>
      </c>
      <c>
        <v>Şebeke işletmecisi</v>
      </c>
      <c>
        <v>Bildirimsiz</v>
      </c>
      <c>
        <is>
          <t>23.07.2023 17:57:24</t>
        </is>
      </c>
      <c>
        <is>
          <t>23.07.2023 17:58:02</t>
        </is>
      </c>
      <c>
        <v>0.010555555</v>
      </c>
      <c>
        <v>0</v>
      </c>
      <c>
        <v>13</v>
      </c>
      <c>
        <v>0</v>
      </c>
      <c>
        <v>7</v>
      </c>
      <c>
        <v>0</v>
      </c>
      <c>
        <v>5</v>
      </c>
      <c>
        <v>0</v>
      </c>
      <c>
        <v>0</v>
      </c>
      <c>
        <v>0</v>
      </c>
      <c>
        <v>0.0423501707785139</v>
      </c>
      <c>
        <v>0</v>
      </c>
      <c>
        <v>0.10180734659658</v>
      </c>
      <c>
        <v>0</v>
      </c>
      <c>
        <v>0.09102190558937302</v>
      </c>
      <c>
        <v>0</v>
      </c>
      <c>
        <v>0</v>
      </c>
      <c>
        <v>0.23517942296446692</v>
      </c>
    </row>
    <row>
      <c>
        <v>2619383</v>
      </c>
      <c>
        <v>1</v>
      </c>
      <c>
        <is>
          <t>İZMİR</t>
        </is>
      </c>
      <c>
        <v>ÖDEMİŞ</v>
      </c>
      <c>
        <is>
          <t>Dağıtım Transformatörü</t>
        </is>
      </c>
      <c>
        <v>YENİKÖY YÖRÜKLER MAH. TR-5 35-15-L00505_35-15-L00505_2365938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23.07.2023 19:51:49</t>
        </is>
      </c>
      <c>
        <is>
          <t>23.07.2023 22:44:34</t>
        </is>
      </c>
      <c>
        <v>2.879166666</v>
      </c>
      <c>
        <v>0</v>
      </c>
      <c>
        <v>22</v>
      </c>
      <c>
        <v>0</v>
      </c>
      <c>
        <v>23</v>
      </c>
      <c>
        <v>0</v>
      </c>
      <c>
        <v>8</v>
      </c>
      <c>
        <v>0</v>
      </c>
      <c>
        <v>0</v>
      </c>
      <c>
        <v>0</v>
      </c>
      <c>
        <v>18.010292969789155</v>
      </c>
      <c>
        <v>0</v>
      </c>
      <c>
        <v>319.44068686212023</v>
      </c>
      <c>
        <v>0</v>
      </c>
      <c>
        <v>46.194639023597546</v>
      </c>
      <c>
        <v>0</v>
      </c>
      <c>
        <v>0</v>
      </c>
      <c>
        <v>383.6456188555069</v>
      </c>
    </row>
    <row>
      <c>
        <v>2619360</v>
      </c>
      <c>
        <v>1</v>
      </c>
      <c>
        <is>
          <t>İZMİR</t>
        </is>
      </c>
      <c>
        <v>MENEMEN</v>
      </c>
      <c>
        <is>
          <t>AG Fideri</t>
        </is>
      </c>
      <c>
        <v>KOYUNDERE TR-12 35-28-M00161_6434518_56366151_56366151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23.07.2023 19:23:44</t>
        </is>
      </c>
      <c>
        <is>
          <t>23.07.2023 20:04:43</t>
        </is>
      </c>
      <c>
        <v>0.683055555</v>
      </c>
      <c>
        <v>0</v>
      </c>
      <c>
        <v>43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7.385696819796381</v>
      </c>
      <c>
        <v>0</v>
      </c>
      <c>
        <v>0</v>
      </c>
      <c>
        <v>0</v>
      </c>
      <c>
        <v>6.023024834359436</v>
      </c>
      <c>
        <v>0</v>
      </c>
      <c>
        <v>0</v>
      </c>
      <c>
        <v>13.408721654155817</v>
      </c>
    </row>
    <row>
      <c>
        <v>2618696</v>
      </c>
      <c>
        <v>1</v>
      </c>
      <c>
        <is>
          <t>İZMİR</t>
        </is>
      </c>
      <c>
        <v>ÇEŞME</v>
      </c>
      <c>
        <is>
          <t>Dağıtım Transformatörü</t>
        </is>
      </c>
      <c>
        <v>L-248 35-18-L00248_35-18-L00248_2376418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23.07.2023 09:52:02</t>
        </is>
      </c>
      <c>
        <is>
          <t>23.07.2023 11:26:29</t>
        </is>
      </c>
      <c>
        <v>1.574166666</v>
      </c>
      <c>
        <v>0</v>
      </c>
      <c>
        <v>68</v>
      </c>
      <c>
        <v>0</v>
      </c>
      <c>
        <v>0</v>
      </c>
      <c>
        <v>0</v>
      </c>
      <c>
        <v>21</v>
      </c>
      <c>
        <v>0</v>
      </c>
      <c>
        <v>0</v>
      </c>
      <c>
        <v>0</v>
      </c>
      <c>
        <v>31.768790582201394</v>
      </c>
      <c>
        <v>0</v>
      </c>
      <c>
        <v>0</v>
      </c>
      <c>
        <v>0</v>
      </c>
      <c>
        <v>98.43827678566127</v>
      </c>
      <c>
        <v>0</v>
      </c>
      <c>
        <v>0</v>
      </c>
      <c>
        <v>130.20706736786266</v>
      </c>
    </row>
    <row>
      <c>
        <v>2619283</v>
      </c>
      <c>
        <v>1</v>
      </c>
      <c>
        <is>
          <t>İZMİR</t>
        </is>
      </c>
      <c>
        <v>FOÇA</v>
      </c>
      <c>
        <is>
          <t>AG Fideri</t>
        </is>
      </c>
      <c>
        <v>YENİ BAĞARASI TR-1 35-23-M00207_42067279_56357382_56357382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23.07.2023 18:44:10</t>
        </is>
      </c>
      <c>
        <is>
          <t>23.07.2023 21:00:08</t>
        </is>
      </c>
      <c>
        <v>2.266111111</v>
      </c>
      <c>
        <v>0</v>
      </c>
      <c>
        <v>141</v>
      </c>
      <c>
        <v>0</v>
      </c>
      <c>
        <v>0</v>
      </c>
      <c>
        <v>0</v>
      </c>
      <c>
        <v>25</v>
      </c>
      <c>
        <v>0</v>
      </c>
      <c>
        <v>0</v>
      </c>
      <c>
        <v>0</v>
      </c>
      <c>
        <v>81.5378073315726</v>
      </c>
      <c>
        <v>0</v>
      </c>
      <c>
        <v>0</v>
      </c>
      <c>
        <v>0</v>
      </c>
      <c>
        <v>70.19336762808385</v>
      </c>
      <c>
        <v>0</v>
      </c>
      <c>
        <v>0</v>
      </c>
      <c>
        <v>151.73117495965644</v>
      </c>
    </row>
    <row>
      <c>
        <v>2618888</v>
      </c>
      <c>
        <v>1</v>
      </c>
      <c>
        <is>
          <t>İZMİR</t>
        </is>
      </c>
      <c>
        <v>BAYRAKLI</v>
      </c>
      <c>
        <is>
          <t>OG Fideri</t>
        </is>
      </c>
      <c>
        <v>M-3337 35-04-M03337_M-3336 M01_86849832</v>
      </c>
      <c>
        <v>Şebeke Bakım Çalışması</v>
      </c>
      <c>
        <v>Dağıtım-OG</v>
      </c>
      <c>
        <v>Uzun</v>
      </c>
      <c>
        <v>Şebeke işletmecisi</v>
      </c>
      <c>
        <v>Bildirimli</v>
      </c>
      <c>
        <is>
          <t>23.07.2023 13:15:43</t>
        </is>
      </c>
      <c>
        <is>
          <t>23.07.2023 17:03:19</t>
        </is>
      </c>
      <c>
        <v>3.793333333</v>
      </c>
      <c>
        <v>0</v>
      </c>
      <c>
        <v>2050</v>
      </c>
      <c>
        <v>0</v>
      </c>
      <c>
        <v>0</v>
      </c>
      <c>
        <v>0</v>
      </c>
      <c>
        <v>160</v>
      </c>
      <c>
        <v>0</v>
      </c>
      <c>
        <v>0</v>
      </c>
      <c>
        <v>0</v>
      </c>
      <c>
        <v>1964.6747851970783</v>
      </c>
      <c>
        <v>0</v>
      </c>
      <c>
        <v>0</v>
      </c>
      <c>
        <v>0</v>
      </c>
      <c>
        <v>575.1908040884488</v>
      </c>
      <c>
        <v>0</v>
      </c>
      <c>
        <v>0</v>
      </c>
      <c>
        <v>2539.865589285527</v>
      </c>
    </row>
    <row>
      <c>
        <v>2618842</v>
      </c>
      <c>
        <v>1</v>
      </c>
      <c>
        <is>
          <t>İZMİR</t>
        </is>
      </c>
      <c>
        <v>BAYINDIR</v>
      </c>
      <c>
        <is>
          <t>KÖK</t>
        </is>
      </c>
      <c>
        <v>KARAHALİLLİ KÖK 35-20-L00087_TOKATBAŞI L05_66504267</v>
      </c>
      <c>
        <v>Plansız Kesinti / Müdahale</v>
      </c>
      <c>
        <v>Dağıtım-OG</v>
      </c>
      <c>
        <v>Uzun</v>
      </c>
      <c>
        <v>Şebeke işletmecisi</v>
      </c>
      <c>
        <v>Bildirimsiz</v>
      </c>
      <c>
        <is>
          <t>23.07.2023 12:23:44</t>
        </is>
      </c>
      <c>
        <is>
          <t>23.07.2023 12:39:00</t>
        </is>
      </c>
      <c>
        <v>0.254444444</v>
      </c>
      <c>
        <v>0</v>
      </c>
      <c>
        <v>824</v>
      </c>
      <c>
        <v>1</v>
      </c>
      <c>
        <v>312</v>
      </c>
      <c>
        <v>2</v>
      </c>
      <c>
        <v>194</v>
      </c>
      <c>
        <v>0</v>
      </c>
      <c>
        <v>0</v>
      </c>
      <c>
        <v>0</v>
      </c>
      <c>
        <v>65.53323419876246</v>
      </c>
      <c>
        <v>1.08071244197553</v>
      </c>
      <c>
        <v>176.35258835015125</v>
      </c>
      <c>
        <v>1.6099373220528033</v>
      </c>
      <c>
        <v>64.45032746472455</v>
      </c>
      <c>
        <v>0</v>
      </c>
      <c>
        <v>0</v>
      </c>
      <c>
        <v>309.0267997776666</v>
      </c>
    </row>
    <row>
      <c>
        <v>2619197</v>
      </c>
      <c>
        <v>1</v>
      </c>
      <c>
        <is>
          <t>İZMİR</t>
        </is>
      </c>
      <c>
        <v>KEMALPAŞA</v>
      </c>
      <c>
        <is>
          <t>Saha Dağıtım Kutusu (SDK)</t>
        </is>
      </c>
      <c>
        <v>TR-23 35-27-M00023_A A1_93671554</v>
      </c>
      <c>
        <v>AG Box / Sdk Giriş Sigorta Atığı</v>
      </c>
      <c>
        <v>Dağıtım-AG</v>
      </c>
      <c>
        <v>Uzun</v>
      </c>
      <c>
        <v>Şebeke işletmecisi</v>
      </c>
      <c>
        <v>Bildirimsiz</v>
      </c>
      <c>
        <is>
          <t>23.07.2023 17:34:40</t>
        </is>
      </c>
      <c>
        <is>
          <t>23.07.2023 18:39:29</t>
        </is>
      </c>
      <c>
        <v>1.080277777</v>
      </c>
      <c>
        <v>0</v>
      </c>
      <c>
        <v>96</v>
      </c>
      <c>
        <v>0</v>
      </c>
      <c>
        <v>0</v>
      </c>
      <c>
        <v>0</v>
      </c>
      <c>
        <v>13</v>
      </c>
      <c>
        <v>0</v>
      </c>
      <c>
        <v>0</v>
      </c>
      <c>
        <v>0</v>
      </c>
      <c>
        <v>21.110776948612205</v>
      </c>
      <c>
        <v>0</v>
      </c>
      <c>
        <v>0</v>
      </c>
      <c>
        <v>0</v>
      </c>
      <c>
        <v>15.075056323464917</v>
      </c>
      <c>
        <v>0</v>
      </c>
      <c>
        <v>0</v>
      </c>
      <c>
        <v>36.18583327207712</v>
      </c>
    </row>
    <row>
      <c>
        <v>2619512</v>
      </c>
      <c>
        <v>1</v>
      </c>
      <c>
        <is>
          <t>İZMİR</t>
        </is>
      </c>
      <c>
        <v>BAYINDIR</v>
      </c>
      <c>
        <is>
          <t>AG Fideri</t>
        </is>
      </c>
      <c>
        <v>SÖĞÜTÖREN TR-3 35-20-L00349_10845004_56360351_56360351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23.07.2023 20:56:28</t>
        </is>
      </c>
      <c>
        <is>
          <t>23.07.2023 23:47:35</t>
        </is>
      </c>
      <c>
        <v>2.851944444</v>
      </c>
      <c>
        <v>0</v>
      </c>
      <c>
        <v>17</v>
      </c>
      <c>
        <v>0</v>
      </c>
      <c>
        <v>8</v>
      </c>
      <c>
        <v>0</v>
      </c>
      <c>
        <v>3</v>
      </c>
      <c>
        <v>0</v>
      </c>
      <c>
        <v>0</v>
      </c>
      <c>
        <v>0</v>
      </c>
      <c>
        <v>11.852535926272155</v>
      </c>
      <c>
        <v>0</v>
      </c>
      <c>
        <v>26.3187097276457</v>
      </c>
      <c>
        <v>0</v>
      </c>
      <c>
        <v>0</v>
      </c>
      <c>
        <v>0</v>
      </c>
      <c>
        <v>0</v>
      </c>
      <c>
        <v>38.17124565391786</v>
      </c>
    </row>
    <row>
      <c>
        <v>2618636</v>
      </c>
      <c>
        <v>1</v>
      </c>
      <c>
        <is>
          <t>İZMİR</t>
        </is>
      </c>
      <c>
        <v>GAZİEMİR</v>
      </c>
      <c>
        <is>
          <t>OG Fideri</t>
        </is>
      </c>
      <c>
        <v>M-2044 35-08-M02044_MENDERES M01_42967486</v>
      </c>
      <c>
        <v>Müteahhit Çalışması</v>
      </c>
      <c>
        <v>Dağıtım-OG</v>
      </c>
      <c>
        <v>Uzun</v>
      </c>
      <c>
        <v>Şebeke işletmecisi</v>
      </c>
      <c>
        <v>Bildirimli</v>
      </c>
      <c>
        <is>
          <t>23.07.2023 09:00:22</t>
        </is>
      </c>
      <c>
        <is>
          <t>24.07.2023 03:08:22</t>
        </is>
      </c>
      <c>
        <v>18.133333333</v>
      </c>
      <c>
        <v>1</v>
      </c>
      <c>
        <v>0</v>
      </c>
      <c>
        <v>0</v>
      </c>
      <c>
        <v>0</v>
      </c>
      <c>
        <v>14</v>
      </c>
      <c>
        <v>61</v>
      </c>
      <c>
        <v>1</v>
      </c>
      <c>
        <v>0</v>
      </c>
      <c>
        <v>13.036393521424873</v>
      </c>
      <c>
        <v>0</v>
      </c>
      <c>
        <v>0</v>
      </c>
      <c>
        <v>0</v>
      </c>
      <c>
        <v>3621.0726860152804</v>
      </c>
      <c>
        <v>4498.108999952117</v>
      </c>
      <c>
        <v>0</v>
      </c>
      <c>
        <v>0</v>
      </c>
      <c>
        <v>8132.218079488823</v>
      </c>
    </row>
    <row>
      <c>
        <v>2619300</v>
      </c>
      <c>
        <v>1</v>
      </c>
      <c>
        <is>
          <t>İZMİR</t>
        </is>
      </c>
      <c>
        <v>SEFERİHİSAR</v>
      </c>
      <c>
        <is>
          <t>Dağıtım Transformatörü</t>
        </is>
      </c>
      <c>
        <v>L-96 TURGUT KÖYÜ 35-14-L00096_35-14-L00096_2375565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23.07.2023 18:53:52</t>
        </is>
      </c>
      <c>
        <is>
          <t>23.07.2023 20:15:12</t>
        </is>
      </c>
      <c>
        <v>1.355555555</v>
      </c>
      <c>
        <v>0</v>
      </c>
      <c>
        <v>139</v>
      </c>
      <c>
        <v>0</v>
      </c>
      <c>
        <v>26</v>
      </c>
      <c>
        <v>0</v>
      </c>
      <c>
        <v>25</v>
      </c>
      <c>
        <v>0</v>
      </c>
      <c>
        <v>0</v>
      </c>
      <c>
        <v>0</v>
      </c>
      <c>
        <v>51.263673181824366</v>
      </c>
      <c>
        <v>0</v>
      </c>
      <c>
        <v>24.73530129678743</v>
      </c>
      <c>
        <v>0</v>
      </c>
      <c>
        <v>49.22859419229078</v>
      </c>
      <c>
        <v>0</v>
      </c>
      <c>
        <v>0</v>
      </c>
      <c>
        <v>125.22756867090257</v>
      </c>
    </row>
    <row>
      <c>
        <v>2619632</v>
      </c>
      <c>
        <v>1</v>
      </c>
      <c>
        <is>
          <t>MANİSA</t>
        </is>
      </c>
      <c>
        <v>ŞEHZADELER</v>
      </c>
      <c>
        <is>
          <t>Dağıtım Transformatörü</t>
        </is>
      </c>
      <c>
        <v>KARAOĞLANLI TR-5 45-71-M00568_45-71-M00568_2353706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23.07.2023 22:57:54</t>
        </is>
      </c>
      <c>
        <is>
          <t>24.07.2023 00:23:47</t>
        </is>
      </c>
      <c>
        <v>1.431388888</v>
      </c>
      <c>
        <v>0</v>
      </c>
      <c>
        <v>161</v>
      </c>
      <c>
        <v>0</v>
      </c>
      <c>
        <v>5</v>
      </c>
      <c>
        <v>0</v>
      </c>
      <c>
        <v>7</v>
      </c>
      <c>
        <v>0</v>
      </c>
      <c>
        <v>0</v>
      </c>
      <c>
        <v>0</v>
      </c>
      <c>
        <v>32.93960776736288</v>
      </c>
      <c>
        <v>0</v>
      </c>
      <c>
        <v>9.314009479099859</v>
      </c>
      <c>
        <v>0</v>
      </c>
      <c>
        <v>2.685586697803696</v>
      </c>
      <c>
        <v>0</v>
      </c>
      <c>
        <v>0</v>
      </c>
      <c>
        <v>44.93920394426643</v>
      </c>
    </row>
    <row>
      <c>
        <v>2619655</v>
      </c>
      <c>
        <v>1</v>
      </c>
      <c>
        <is>
          <t>İZMİR</t>
        </is>
      </c>
      <c>
        <v>BUCA</v>
      </c>
      <c>
        <is>
          <t>Dağıtım Transformatörü</t>
        </is>
      </c>
      <c>
        <v>M-2316 KARAAĞAÇ TR-6 35-03-M02316_35-03-M02316_2373248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23.07.2023 23:41:12</t>
        </is>
      </c>
      <c>
        <is>
          <t>24.07.2023 02:14:30</t>
        </is>
      </c>
      <c>
        <v>2.555</v>
      </c>
      <c>
        <v>0</v>
      </c>
      <c>
        <v>27</v>
      </c>
      <c>
        <v>0</v>
      </c>
      <c>
        <v>18</v>
      </c>
      <c>
        <v>0</v>
      </c>
      <c>
        <v>7</v>
      </c>
      <c>
        <v>0</v>
      </c>
      <c>
        <v>0</v>
      </c>
      <c>
        <v>0</v>
      </c>
      <c>
        <v>27.86608302300953</v>
      </c>
      <c>
        <v>0</v>
      </c>
      <c>
        <v>120.66415280717098</v>
      </c>
      <c>
        <v>0</v>
      </c>
      <c>
        <v>16.69230981596917</v>
      </c>
      <c>
        <v>0</v>
      </c>
      <c>
        <v>0</v>
      </c>
      <c>
        <v>165.22254564614968</v>
      </c>
    </row>
    <row>
      <c>
        <v>2618659</v>
      </c>
      <c>
        <v>1</v>
      </c>
      <c>
        <is>
          <t>İZMİR</t>
        </is>
      </c>
      <c>
        <v>ÇEŞME</v>
      </c>
      <c>
        <is>
          <t>Saha Dağıtım Kutusu (SDK)</t>
        </is>
      </c>
      <c>
        <v>L-404 35-18-L00404_9223415 g1_5957804</v>
      </c>
      <c>
        <v>AG Yeraltı Kablo Arızası</v>
      </c>
      <c>
        <v>Dağıtım-AG</v>
      </c>
      <c>
        <v>Uzun</v>
      </c>
      <c>
        <v>Şebeke işletmecisi</v>
      </c>
      <c>
        <v>Bildirimsiz</v>
      </c>
      <c>
        <is>
          <t>23.07.2023 09:18:44</t>
        </is>
      </c>
      <c>
        <is>
          <t>23.07.2023 17:22:14</t>
        </is>
      </c>
      <c>
        <v>8.058333333</v>
      </c>
      <c>
        <v>0</v>
      </c>
      <c>
        <v>6</v>
      </c>
      <c>
        <v>0</v>
      </c>
      <c>
        <v>0</v>
      </c>
      <c>
        <v>0</v>
      </c>
      <c>
        <v>17</v>
      </c>
      <c>
        <v>0</v>
      </c>
      <c>
        <v>0</v>
      </c>
      <c>
        <v>0</v>
      </c>
      <c>
        <v>49.19530284630224</v>
      </c>
      <c>
        <v>0</v>
      </c>
      <c>
        <v>0</v>
      </c>
      <c>
        <v>0</v>
      </c>
      <c>
        <v>306.65296642244186</v>
      </c>
      <c>
        <v>0</v>
      </c>
      <c>
        <v>0</v>
      </c>
      <c>
        <v>355.8482692687441</v>
      </c>
    </row>
    <row>
      <c>
        <v>2618991</v>
      </c>
      <c>
        <v>1</v>
      </c>
      <c>
        <is>
          <t>İZMİR</t>
        </is>
      </c>
      <c>
        <v>ÇEŞME</v>
      </c>
      <c>
        <is>
          <t>Dağıtım Transformatörü</t>
        </is>
      </c>
      <c>
        <v>L-296 35-18-L00296_35-18-L00296_72059763</v>
      </c>
      <c>
        <v>NH Altlık Arızası</v>
      </c>
      <c>
        <v>Dağıtım-AG</v>
      </c>
      <c>
        <v>Uzun</v>
      </c>
      <c>
        <v>Şebeke işletmecisi</v>
      </c>
      <c>
        <v>Bildirimsiz</v>
      </c>
      <c>
        <is>
          <t>23.07.2023 14:49:09</t>
        </is>
      </c>
      <c>
        <is>
          <t>23.07.2023 19:11:42</t>
        </is>
      </c>
      <c>
        <v>4.375833333</v>
      </c>
      <c>
        <v>0</v>
      </c>
      <c>
        <v>251</v>
      </c>
      <c>
        <v>0</v>
      </c>
      <c>
        <v>0</v>
      </c>
      <c>
        <v>0</v>
      </c>
      <c>
        <v>111</v>
      </c>
      <c>
        <v>0</v>
      </c>
      <c>
        <v>0</v>
      </c>
      <c>
        <v>0</v>
      </c>
      <c>
        <v>753.5390640976136</v>
      </c>
      <c>
        <v>0</v>
      </c>
      <c>
        <v>0</v>
      </c>
      <c>
        <v>0</v>
      </c>
      <c>
        <v>1721.4956119833707</v>
      </c>
      <c>
        <v>0</v>
      </c>
      <c>
        <v>0</v>
      </c>
      <c>
        <v>2475.0346760809844</v>
      </c>
    </row>
    <row>
      <c>
        <v>2619177</v>
      </c>
      <c>
        <v>1</v>
      </c>
      <c>
        <is>
          <t>MANİSA</t>
        </is>
      </c>
      <c>
        <v>ŞEHZADELER</v>
      </c>
      <c>
        <is>
          <t>OG Fideri</t>
        </is>
      </c>
      <c>
        <v>TEPECİK KÖYÜ TR-2 45-71-M01287_DIREK TIPI TRAFO HUCRESI H01_2082802</v>
      </c>
      <c>
        <v>OG Ayırıcı Arızası</v>
      </c>
      <c>
        <v>Dağıtım-OG</v>
      </c>
      <c>
        <v>Uzun</v>
      </c>
      <c>
        <v>Şebeke işletmecisi</v>
      </c>
      <c>
        <v>Bildirimsiz</v>
      </c>
      <c>
        <is>
          <t>23.07.2023 17:26:49</t>
        </is>
      </c>
      <c>
        <is>
          <t>23.07.2023 22:04:31</t>
        </is>
      </c>
      <c>
        <v>4.628333333</v>
      </c>
      <c>
        <v>0</v>
      </c>
      <c>
        <v>49</v>
      </c>
      <c>
        <v>0</v>
      </c>
      <c>
        <v>9</v>
      </c>
      <c>
        <v>0</v>
      </c>
      <c>
        <v>8</v>
      </c>
      <c>
        <v>0</v>
      </c>
      <c>
        <v>0</v>
      </c>
      <c>
        <v>0</v>
      </c>
      <c>
        <v>54.00762872206055</v>
      </c>
      <c>
        <v>0</v>
      </c>
      <c>
        <v>39.806566875929946</v>
      </c>
      <c>
        <v>0</v>
      </c>
      <c>
        <v>45.35338125482875</v>
      </c>
      <c>
        <v>0</v>
      </c>
      <c>
        <v>0</v>
      </c>
      <c>
        <v>139.16757685281925</v>
      </c>
    </row>
    <row>
      <c>
        <v>2618467</v>
      </c>
      <c>
        <v>1</v>
      </c>
      <c>
        <is>
          <t>İZMİR</t>
        </is>
      </c>
      <c>
        <v>ÇEŞME</v>
      </c>
      <c>
        <is>
          <t>Saha Dağıtım Kutusu (SDK)</t>
        </is>
      </c>
      <c>
        <v>L-376 PAZARYERİ 35-18-L00376_H h1_5950677</v>
      </c>
      <c>
        <v>AG Yeraltı Kablo Arızası</v>
      </c>
      <c>
        <v>Dağıtım-AG</v>
      </c>
      <c>
        <v>Uzun</v>
      </c>
      <c>
        <v>Şebeke işletmecisi</v>
      </c>
      <c>
        <v>Bildirimsiz</v>
      </c>
      <c>
        <is>
          <t>23.07.2023 00:04:01</t>
        </is>
      </c>
      <c>
        <is>
          <t>23.07.2023 04:07:12</t>
        </is>
      </c>
      <c>
        <v>4.053055555</v>
      </c>
      <c>
        <v>0</v>
      </c>
      <c>
        <v>29</v>
      </c>
      <c>
        <v>0</v>
      </c>
      <c>
        <v>0</v>
      </c>
      <c>
        <v>0</v>
      </c>
      <c>
        <v>30</v>
      </c>
      <c>
        <v>0</v>
      </c>
      <c>
        <v>0</v>
      </c>
      <c>
        <v>0</v>
      </c>
      <c>
        <v>117.01620638380987</v>
      </c>
      <c>
        <v>0</v>
      </c>
      <c>
        <v>0</v>
      </c>
      <c>
        <v>0</v>
      </c>
      <c>
        <v>222.36244947608907</v>
      </c>
      <c>
        <v>0</v>
      </c>
      <c>
        <v>0</v>
      </c>
      <c>
        <v>339.3786558598989</v>
      </c>
    </row>
    <row>
      <c>
        <v>2619157</v>
      </c>
      <c>
        <v>1</v>
      </c>
      <c>
        <is>
          <t>MANİSA</t>
        </is>
      </c>
      <c>
        <v>YUNUSEMRE</v>
      </c>
      <c>
        <is>
          <t>OG Fideri</t>
        </is>
      </c>
      <c>
        <v>MURADİYE TR-1 İSTASYON KABİN 45-71-M00192_TRAFO M04_55035888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23.07.2023 16:55:52</t>
        </is>
      </c>
      <c>
        <is>
          <t>23.07.2023 19:27:26</t>
        </is>
      </c>
      <c>
        <v>2.526111111</v>
      </c>
      <c>
        <v>0</v>
      </c>
      <c>
        <v>1021</v>
      </c>
      <c>
        <v>0</v>
      </c>
      <c>
        <v>0</v>
      </c>
      <c>
        <v>0</v>
      </c>
      <c>
        <v>117</v>
      </c>
      <c>
        <v>0</v>
      </c>
      <c>
        <v>0</v>
      </c>
      <c>
        <v>0</v>
      </c>
      <c>
        <v>542.4357340172494</v>
      </c>
      <c>
        <v>0</v>
      </c>
      <c>
        <v>0</v>
      </c>
      <c>
        <v>0</v>
      </c>
      <c>
        <v>332.6200449956798</v>
      </c>
      <c>
        <v>0</v>
      </c>
      <c>
        <v>0</v>
      </c>
      <c>
        <v>875.0557790129292</v>
      </c>
    </row>
    <row>
      <c>
        <v>2618985</v>
      </c>
      <c>
        <v>1</v>
      </c>
      <c>
        <is>
          <t>İZMİR</t>
        </is>
      </c>
      <c>
        <v>MENDERES</v>
      </c>
      <c>
        <is>
          <t>AG Fideri</t>
        </is>
      </c>
      <c>
        <v>ÇAMÖNÜ TR-1 35-22-M00165_A_56368703_56368703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23.07.2023 14:43:07</t>
        </is>
      </c>
      <c>
        <is>
          <t>23.07.2023 18:29:58</t>
        </is>
      </c>
      <c>
        <v>3.780833333</v>
      </c>
      <c>
        <v>0</v>
      </c>
      <c>
        <v>39</v>
      </c>
      <c>
        <v>0</v>
      </c>
      <c>
        <v>7</v>
      </c>
      <c>
        <v>0</v>
      </c>
      <c>
        <v>1</v>
      </c>
      <c>
        <v>0</v>
      </c>
      <c>
        <v>0</v>
      </c>
      <c>
        <v>0</v>
      </c>
      <c>
        <v>51.85527792227026</v>
      </c>
      <c>
        <v>0</v>
      </c>
      <c>
        <v>31.86414835392238</v>
      </c>
      <c>
        <v>0</v>
      </c>
      <c>
        <v>3.4593753047597566</v>
      </c>
      <c>
        <v>0</v>
      </c>
      <c>
        <v>0</v>
      </c>
      <c>
        <v>87.17880158095241</v>
      </c>
    </row>
    <row>
      <c>
        <v>2619363</v>
      </c>
      <c>
        <v>1</v>
      </c>
      <c>
        <is>
          <t>MANİSA</t>
        </is>
      </c>
      <c>
        <v>SALİHLİ</v>
      </c>
      <c>
        <is>
          <t>Dağıtım Transformatörü</t>
        </is>
      </c>
      <c>
        <v>TR-98 45-78-L00098_45-78-L00098_2357275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23.07.2023 19:31:28</t>
        </is>
      </c>
      <c>
        <is>
          <t>23.07.2023 21:10:18</t>
        </is>
      </c>
      <c>
        <v>1.647222222</v>
      </c>
      <c>
        <v>0</v>
      </c>
      <c>
        <v>563</v>
      </c>
      <c>
        <v>0</v>
      </c>
      <c>
        <v>0</v>
      </c>
      <c>
        <v>0</v>
      </c>
      <c>
        <v>40</v>
      </c>
      <c>
        <v>0</v>
      </c>
      <c>
        <v>0</v>
      </c>
      <c>
        <v>0</v>
      </c>
      <c>
        <v>199.03864885167124</v>
      </c>
      <c>
        <v>0</v>
      </c>
      <c>
        <v>0</v>
      </c>
      <c>
        <v>0</v>
      </c>
      <c>
        <v>23.930419704990125</v>
      </c>
      <c>
        <v>0</v>
      </c>
      <c>
        <v>0</v>
      </c>
      <c>
        <v>222.96906855666137</v>
      </c>
    </row>
    <row>
      <c>
        <v>2618865</v>
      </c>
      <c>
        <v>1</v>
      </c>
      <c>
        <is>
          <t>İZMİR</t>
        </is>
      </c>
      <c>
        <v>ÇEŞME</v>
      </c>
      <c>
        <is>
          <t>Kullanıcı Bağlantı Hattı</t>
        </is>
      </c>
      <c>
        <v>L-456 35-18-L00456_950464917_950464917</v>
      </c>
      <c>
        <v>AG Branşman Yeraltı Kablo Arızası</v>
      </c>
      <c>
        <v>Dağıtım-AG</v>
      </c>
      <c>
        <v>Uzun</v>
      </c>
      <c>
        <v>Şebeke işletmecisi</v>
      </c>
      <c>
        <v>Bildirimsiz</v>
      </c>
      <c>
        <is>
          <t>23.07.2023 12:56:30</t>
        </is>
      </c>
      <c>
        <is>
          <t>23.07.2023 19:19:58</t>
        </is>
      </c>
      <c>
        <v>6.391111111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5.475371471441381</v>
      </c>
      <c>
        <v>0</v>
      </c>
      <c>
        <v>0</v>
      </c>
      <c>
        <v>0</v>
      </c>
      <c>
        <v>0</v>
      </c>
      <c>
        <v>0</v>
      </c>
      <c>
        <v>0</v>
      </c>
      <c>
        <v>5.475371471441381</v>
      </c>
    </row>
    <row>
      <c>
        <v>2619469</v>
      </c>
      <c>
        <v>1</v>
      </c>
      <c>
        <is>
          <t>İZMİR</t>
        </is>
      </c>
      <c>
        <v>DİKİLİ</v>
      </c>
      <c>
        <is>
          <t>OG Fideri</t>
        </is>
      </c>
      <c>
        <v>GÜLKENT TR-2 35-30-M00225_DIREK TIPI TRAFO HUCRESI H01_2041569</v>
      </c>
      <c>
        <v>OG Kademe Ayarı</v>
      </c>
      <c>
        <v>Dağıtım-OG</v>
      </c>
      <c>
        <v>Uzun</v>
      </c>
      <c>
        <v>Şebeke işletmecisi</v>
      </c>
      <c>
        <v>Bildirimsiz</v>
      </c>
      <c>
        <is>
          <t>23.07.2023 20:42:39</t>
        </is>
      </c>
      <c>
        <is>
          <t>23.07.2023 21:09:00</t>
        </is>
      </c>
      <c>
        <v>0.439166666</v>
      </c>
      <c>
        <v>0</v>
      </c>
      <c>
        <v>254</v>
      </c>
      <c>
        <v>0</v>
      </c>
      <c>
        <v>0</v>
      </c>
      <c>
        <v>0</v>
      </c>
      <c>
        <v>55</v>
      </c>
      <c>
        <v>0</v>
      </c>
      <c>
        <v>1</v>
      </c>
      <c>
        <v>0</v>
      </c>
      <c>
        <v>27.412098724152262</v>
      </c>
      <c>
        <v>0</v>
      </c>
      <c>
        <v>0</v>
      </c>
      <c>
        <v>0</v>
      </c>
      <c>
        <v>10.774051369780194</v>
      </c>
      <c>
        <v>0</v>
      </c>
      <c>
        <v>2.752145216439579</v>
      </c>
      <c>
        <v>40.938295310372034</v>
      </c>
    </row>
    <row>
      <c>
        <v>2619114</v>
      </c>
      <c>
        <v>1</v>
      </c>
      <c>
        <is>
          <t>İZMİR</t>
        </is>
      </c>
      <c>
        <v>ÇİĞLİ</v>
      </c>
      <c>
        <is>
          <t>OG Fideri</t>
        </is>
      </c>
      <c>
        <v>K-3319 35-09-K03319_K-1873 K02_45351243</v>
      </c>
      <c>
        <v>Yük Aktarımı</v>
      </c>
      <c>
        <v>Dağıtım-OG</v>
      </c>
      <c>
        <v>Uzun</v>
      </c>
      <c>
        <v>Şebeke işletmecisi</v>
      </c>
      <c>
        <v>Bildirimsiz</v>
      </c>
      <c>
        <is>
          <t>23.07.2023 16:37:09</t>
        </is>
      </c>
      <c>
        <is>
          <t>23.07.2023 16:40:39</t>
        </is>
      </c>
      <c>
        <v>0.058333333</v>
      </c>
      <c>
        <v>0</v>
      </c>
      <c>
        <v>2830</v>
      </c>
      <c>
        <v>0</v>
      </c>
      <c>
        <v>0</v>
      </c>
      <c>
        <v>0</v>
      </c>
      <c>
        <v>187</v>
      </c>
      <c>
        <v>0</v>
      </c>
      <c>
        <v>1</v>
      </c>
      <c>
        <v>0</v>
      </c>
      <c>
        <v>37.51114520958153</v>
      </c>
      <c>
        <v>0</v>
      </c>
      <c>
        <v>0</v>
      </c>
      <c>
        <v>0</v>
      </c>
      <c>
        <v>6.452786325596655</v>
      </c>
      <c>
        <v>0</v>
      </c>
      <c>
        <v>0.08361029273759167</v>
      </c>
      <c>
        <v>44.04754182791577</v>
      </c>
    </row>
    <row>
      <c>
        <v>2618822</v>
      </c>
      <c>
        <v>1</v>
      </c>
      <c>
        <is>
          <t>İZMİR</t>
        </is>
      </c>
      <c>
        <v>MENDERES</v>
      </c>
      <c>
        <is>
          <t>DM</t>
        </is>
      </c>
      <c>
        <v>MENDERES DM-2/TR-1 35-22-M00300_MENDERES-1 M17_2095708</v>
      </c>
      <c>
        <v>Plansız Kesinti / Müdahale</v>
      </c>
      <c>
        <v>Dağıtım-OG</v>
      </c>
      <c>
        <v>Uzun</v>
      </c>
      <c>
        <v>Şebeke işletmecisi</v>
      </c>
      <c>
        <v>Bildirimsiz</v>
      </c>
      <c>
        <is>
          <t>23.07.2023 12:08:56</t>
        </is>
      </c>
      <c>
        <is>
          <t>23.07.2023 12:24:49</t>
        </is>
      </c>
      <c>
        <v>0.264722222</v>
      </c>
      <c>
        <v>5</v>
      </c>
      <c>
        <v>432</v>
      </c>
      <c>
        <v>4</v>
      </c>
      <c>
        <v>64</v>
      </c>
      <c>
        <v>17</v>
      </c>
      <c>
        <v>108</v>
      </c>
      <c>
        <v>4</v>
      </c>
      <c>
        <v>1</v>
      </c>
      <c>
        <v>0.7952025798458602</v>
      </c>
      <c>
        <v>48.54881647530852</v>
      </c>
      <c>
        <v>0.8939365912525534</v>
      </c>
      <c>
        <v>17.713184831593598</v>
      </c>
      <c>
        <v>16.388697305734638</v>
      </c>
      <c>
        <v>24.03456837585187</v>
      </c>
      <c>
        <v>31.4799653386558</v>
      </c>
      <c>
        <v>0.019050841926357</v>
      </c>
      <c>
        <v>139.87342234016918</v>
      </c>
    </row>
    <row>
      <c>
        <v>2619320</v>
      </c>
      <c>
        <v>1</v>
      </c>
      <c>
        <is>
          <t>İZMİR</t>
        </is>
      </c>
      <c>
        <v>BERGAMA</v>
      </c>
      <c>
        <is>
          <t>Dağıtım Transformatörü</t>
        </is>
      </c>
      <c>
        <v>KATRANCI TR-1 35-16-M00087_35-16-M00087_2352445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23.07.2023 19:07:34</t>
        </is>
      </c>
      <c>
        <is>
          <t>23.07.2023 20:42:25</t>
        </is>
      </c>
      <c>
        <v>1.580833333</v>
      </c>
      <c>
        <v>0</v>
      </c>
      <c>
        <v>68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14.124875025757957</v>
      </c>
      <c>
        <v>0</v>
      </c>
      <c>
        <v>0</v>
      </c>
      <c>
        <v>0</v>
      </c>
      <c>
        <v>0</v>
      </c>
      <c>
        <v>0</v>
      </c>
      <c>
        <v>0</v>
      </c>
      <c>
        <v>14.124875025757957</v>
      </c>
    </row>
    <row>
      <c>
        <v>2619220</v>
      </c>
      <c>
        <v>1</v>
      </c>
      <c>
        <is>
          <t>İZMİR</t>
        </is>
      </c>
      <c>
        <v>BUCA</v>
      </c>
      <c>
        <is>
          <t>Dağıtım Transformatörü</t>
        </is>
      </c>
      <c>
        <v>K-1648 35-03-K01648_35-03-K01648_41924354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23.07.2023 17:59:42</t>
        </is>
      </c>
      <c>
        <is>
          <t>23.07.2023 20:16:01</t>
        </is>
      </c>
      <c>
        <v>2.271944444</v>
      </c>
      <c>
        <v>0</v>
      </c>
      <c>
        <v>1289</v>
      </c>
      <c>
        <v>0</v>
      </c>
      <c>
        <v>0</v>
      </c>
      <c>
        <v>0</v>
      </c>
      <c>
        <v>130</v>
      </c>
      <c>
        <v>0</v>
      </c>
      <c>
        <v>1</v>
      </c>
      <c>
        <v>0</v>
      </c>
      <c>
        <v>735.2843435241521</v>
      </c>
      <c>
        <v>0</v>
      </c>
      <c>
        <v>0</v>
      </c>
      <c>
        <v>0</v>
      </c>
      <c>
        <v>223.84534319026568</v>
      </c>
      <c>
        <v>0</v>
      </c>
      <c>
        <v>11.017724460896998</v>
      </c>
      <c>
        <v>970.1474111753147</v>
      </c>
    </row>
    <row>
      <c>
        <v>2618530</v>
      </c>
      <c>
        <v>1</v>
      </c>
      <c>
        <is>
          <t>MANİSA</t>
        </is>
      </c>
      <c>
        <v>KIRKAĞAÇ</v>
      </c>
      <c>
        <is>
          <t>KÖK</t>
        </is>
      </c>
      <c>
        <v>SAKARLI KÖK 45-76-M00046_GÖKÇUKUR GES-1 KÖK M06_72214981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23.07.2023 04:34:11</t>
        </is>
      </c>
      <c>
        <is>
          <t>23.07.2023 05:58:37</t>
        </is>
      </c>
      <c>
        <v>1.407222222</v>
      </c>
      <c>
        <v>0</v>
      </c>
      <c>
        <v>0</v>
      </c>
      <c>
        <v>0</v>
      </c>
      <c>
        <v>0</v>
      </c>
      <c>
        <v>9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</row>
    <row>
      <c>
        <v>2619612</v>
      </c>
      <c>
        <v>1</v>
      </c>
      <c>
        <is>
          <t>MANİSA</t>
        </is>
      </c>
      <c>
        <v>ALAŞEHİR</v>
      </c>
      <c>
        <is>
          <t>Kullanıcı Bağlantı Hattı</t>
        </is>
      </c>
      <c>
        <v>YEŞİLYURT TR-8 45-73-M00483_945641934_945641934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23.07.2023 22:30:55</t>
        </is>
      </c>
      <c>
        <is>
          <t>23.07.2023 23:39:00</t>
        </is>
      </c>
      <c>
        <v>1.134722222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0.234366586616091</v>
      </c>
      <c>
        <v>0</v>
      </c>
      <c>
        <v>0</v>
      </c>
      <c>
        <v>0</v>
      </c>
      <c>
        <v>0</v>
      </c>
      <c>
        <v>0</v>
      </c>
      <c>
        <v>0</v>
      </c>
      <c>
        <v>0.234366586616091</v>
      </c>
    </row>
    <row>
      <c>
        <v>2618931</v>
      </c>
      <c>
        <v>1</v>
      </c>
      <c>
        <is>
          <t>MANİSA</t>
        </is>
      </c>
      <c>
        <v>AKHİSAR</v>
      </c>
      <c>
        <is>
          <t>DM</t>
        </is>
      </c>
      <c>
        <v>DAĞDERE DM 45-72-M00097_KÖMÜRCÜ M06_2106080</v>
      </c>
      <c>
        <v>Plansız Kesinti / Müdahale</v>
      </c>
      <c>
        <v>Dağıtım-OG</v>
      </c>
      <c>
        <v>Uzun</v>
      </c>
      <c>
        <v>Şebeke işletmecisi</v>
      </c>
      <c>
        <v>Bildirimsiz</v>
      </c>
      <c>
        <is>
          <t>23.07.2023 13:57:23</t>
        </is>
      </c>
      <c>
        <is>
          <t>23.07.2023 14:43:17</t>
        </is>
      </c>
      <c>
        <v>0.765</v>
      </c>
      <c>
        <v>4</v>
      </c>
      <c>
        <v>895</v>
      </c>
      <c>
        <v>2</v>
      </c>
      <c>
        <v>78</v>
      </c>
      <c>
        <v>3</v>
      </c>
      <c>
        <v>30</v>
      </c>
      <c>
        <v>0</v>
      </c>
      <c>
        <v>0</v>
      </c>
      <c>
        <v>0.8056079303044446</v>
      </c>
      <c>
        <v>75.67408756792025</v>
      </c>
      <c>
        <v>7.306693566078522</v>
      </c>
      <c>
        <v>25.48081579674107</v>
      </c>
      <c>
        <v>2.3891306685095004</v>
      </c>
      <c>
        <v>6.716829204526253</v>
      </c>
      <c>
        <v>0</v>
      </c>
      <c>
        <v>0</v>
      </c>
      <c>
        <v>118.37316473408004</v>
      </c>
    </row>
    <row>
      <c>
        <v>2618576</v>
      </c>
      <c>
        <v>1</v>
      </c>
      <c>
        <is>
          <t>İZMİR</t>
        </is>
      </c>
      <c>
        <v>KINIK</v>
      </c>
      <c>
        <is>
          <t>KÖK</t>
        </is>
      </c>
      <c>
        <v>NARLIGEÇİT KÖK(TR-32) 35-24-M00205_NARLIGEÇİT SULAMA M3_2073900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23.07.2023 07:52:23</t>
        </is>
      </c>
      <c>
        <is>
          <t>23.07.2023 08:50:07</t>
        </is>
      </c>
      <c>
        <v>0.962222222</v>
      </c>
      <c>
        <v>0</v>
      </c>
      <c>
        <v>38</v>
      </c>
      <c>
        <v>37</v>
      </c>
      <c>
        <v>438</v>
      </c>
      <c>
        <v>4</v>
      </c>
      <c>
        <v>101</v>
      </c>
      <c>
        <v>1</v>
      </c>
      <c>
        <v>0</v>
      </c>
      <c>
        <v>0</v>
      </c>
      <c>
        <v>33.246184649207116</v>
      </c>
      <c>
        <v>138.13655012382492</v>
      </c>
      <c>
        <v>1159.7795399086767</v>
      </c>
      <c>
        <v>7.9253246332165155</v>
      </c>
      <c>
        <v>160.80780080370081</v>
      </c>
      <c>
        <v>18.01224780408482</v>
      </c>
      <c>
        <v>0</v>
      </c>
      <c>
        <v>1517.9076479227108</v>
      </c>
    </row>
    <row>
      <c>
        <v>2619641</v>
      </c>
      <c>
        <v>1</v>
      </c>
      <c>
        <is>
          <t>İZMİR</t>
        </is>
      </c>
      <c>
        <v>KİRAZ</v>
      </c>
      <c>
        <is>
          <t>AG Fideri</t>
        </is>
      </c>
      <c>
        <v>KARABURÇ HACI EVİ YANI TR-3 35-31-L00255_B_72249862_72249862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23.07.2023 23:12:51</t>
        </is>
      </c>
      <c>
        <is>
          <t>24.07.2023 06:35:42</t>
        </is>
      </c>
      <c>
        <v>7.380833333</v>
      </c>
      <c>
        <v>0</v>
      </c>
      <c>
        <v>6</v>
      </c>
      <c>
        <v>0</v>
      </c>
      <c>
        <v>11</v>
      </c>
      <c>
        <v>0</v>
      </c>
      <c>
        <v>1</v>
      </c>
      <c>
        <v>0</v>
      </c>
      <c>
        <v>0</v>
      </c>
      <c>
        <v>0</v>
      </c>
      <c>
        <v>5.074531064915161</v>
      </c>
      <c>
        <v>0</v>
      </c>
      <c>
        <v>251.80844597884598</v>
      </c>
      <c>
        <v>0</v>
      </c>
      <c>
        <v>0.5426466767531151</v>
      </c>
      <c>
        <v>0</v>
      </c>
      <c>
        <v>0</v>
      </c>
      <c>
        <v>257.42562372051424</v>
      </c>
    </row>
    <row>
      <c>
        <v>2618954</v>
      </c>
      <c>
        <v>1</v>
      </c>
      <c>
        <is>
          <t>İZMİR</t>
        </is>
      </c>
      <c>
        <v>KARABAĞLAR</v>
      </c>
      <c>
        <is>
          <t>TM Fideri</t>
        </is>
      </c>
      <c>
        <v>KARABAĞLAR TM 35-01-A00012_KARABAĞLAR-6 K25_2310498</v>
      </c>
      <c>
        <v>Plansız Kesinti / Müdahale</v>
      </c>
      <c>
        <v>Dağıtım-OG</v>
      </c>
      <c>
        <v>Uzun</v>
      </c>
      <c>
        <v>Şebeke işletmecisi</v>
      </c>
      <c>
        <v>Bildirimsiz</v>
      </c>
      <c>
        <is>
          <t>23.07.2023 14:19:22</t>
        </is>
      </c>
      <c>
        <is>
          <t>23.07.2023 14:44:39</t>
        </is>
      </c>
      <c>
        <v>0.421388888</v>
      </c>
      <c>
        <v>0</v>
      </c>
      <c>
        <v>3918</v>
      </c>
      <c>
        <v>0</v>
      </c>
      <c>
        <v>0</v>
      </c>
      <c>
        <v>0</v>
      </c>
      <c>
        <v>1020</v>
      </c>
      <c>
        <v>0</v>
      </c>
      <c>
        <v>9</v>
      </c>
      <c>
        <v>0</v>
      </c>
      <c>
        <v>432.41793728927496</v>
      </c>
      <c>
        <v>0</v>
      </c>
      <c>
        <v>0</v>
      </c>
      <c>
        <v>0</v>
      </c>
      <c>
        <v>402.85679015233967</v>
      </c>
      <c>
        <v>0</v>
      </c>
      <c>
        <v>26.75452181195883</v>
      </c>
      <c>
        <v>862.0292492535735</v>
      </c>
    </row>
    <row>
      <c>
        <v>2618622</v>
      </c>
      <c>
        <v>1</v>
      </c>
      <c>
        <is>
          <t>İZMİR</t>
        </is>
      </c>
      <c>
        <v>ALİAĞA</v>
      </c>
      <c>
        <is>
          <t>KÖK</t>
        </is>
      </c>
      <c>
        <v>ÇALTIDERE KÖK 35-17-M00231_ÇORAKLAR KALABAK GRUBU/ÇİLEME M03_66291161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23.07.2023 09:02:36</t>
        </is>
      </c>
      <c>
        <is>
          <t>23.07.2023 09:08:00</t>
        </is>
      </c>
      <c>
        <v>0.09</v>
      </c>
      <c>
        <v>1</v>
      </c>
      <c>
        <v>192</v>
      </c>
      <c>
        <v>0</v>
      </c>
      <c>
        <v>2</v>
      </c>
      <c>
        <v>18</v>
      </c>
      <c>
        <v>19</v>
      </c>
      <c>
        <v>2</v>
      </c>
      <c>
        <v>0</v>
      </c>
      <c>
        <v>0.03738321966456</v>
      </c>
      <c>
        <v>1.8755175523669292</v>
      </c>
      <c>
        <v>0</v>
      </c>
      <c>
        <v>0.023133854148839998</v>
      </c>
      <c>
        <v>2.2579573757199567</v>
      </c>
      <c>
        <v>1.0250223596582217</v>
      </c>
      <c>
        <v>5.471666436234239</v>
      </c>
      <c>
        <v>0</v>
      </c>
      <c>
        <v>10.690680797792746</v>
      </c>
    </row>
    <row>
      <c>
        <v>2619618</v>
      </c>
      <c>
        <v>1</v>
      </c>
      <c>
        <is>
          <t>İZMİR</t>
        </is>
      </c>
      <c>
        <v>TORBALI</v>
      </c>
      <c>
        <is>
          <t>Kullanıcı Bağlantı Hattı</t>
        </is>
      </c>
      <c>
        <v>DM-1/TR-12 (TR-58) ALPKENT 35-26-M00058_956626590_956626590</v>
      </c>
      <c>
        <v>AG Box / Sdk Abone Çıkış Sigorta Atığı</v>
      </c>
      <c>
        <v>Dağıtım-AG</v>
      </c>
      <c>
        <v>Uzun</v>
      </c>
      <c>
        <v>Şebeke işletmecisi</v>
      </c>
      <c>
        <v>Bildirimsiz</v>
      </c>
      <c>
        <is>
          <t>23.07.2023 22:39:19</t>
        </is>
      </c>
      <c>
        <is>
          <t>23.07.2023 23:04:28</t>
        </is>
      </c>
      <c>
        <v>0.419166666</v>
      </c>
      <c>
        <v>0</v>
      </c>
      <c>
        <v>15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1.9516926206921674</v>
      </c>
      <c>
        <v>0</v>
      </c>
      <c>
        <v>0</v>
      </c>
      <c>
        <v>0</v>
      </c>
      <c>
        <v>0.5396437392616666</v>
      </c>
      <c>
        <v>0</v>
      </c>
      <c>
        <v>0</v>
      </c>
      <c>
        <v>2.4913363599538343</v>
      </c>
    </row>
    <row>
      <c>
        <v>2619455</v>
      </c>
      <c>
        <v>1</v>
      </c>
      <c>
        <is>
          <t>MANİSA</t>
        </is>
      </c>
      <c>
        <v>AKHİSAR</v>
      </c>
      <c>
        <is>
          <t>AG Fideri</t>
        </is>
      </c>
      <c>
        <v>SÖĞÜTLÜ TR-1 45-72-L00741_A_56388043_56388043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23.07.2023 20:30:45</t>
        </is>
      </c>
      <c>
        <is>
          <t>23.07.2023 23:01:27</t>
        </is>
      </c>
      <c>
        <v>2.511666666</v>
      </c>
      <c>
        <v>0</v>
      </c>
      <c>
        <v>12</v>
      </c>
      <c>
        <v>0</v>
      </c>
      <c>
        <v>2</v>
      </c>
      <c>
        <v>0</v>
      </c>
      <c>
        <v>3</v>
      </c>
      <c>
        <v>0</v>
      </c>
      <c>
        <v>0</v>
      </c>
      <c>
        <v>0</v>
      </c>
      <c>
        <v>1.0899482551498665</v>
      </c>
      <c>
        <v>0</v>
      </c>
      <c>
        <v>7.339143978541008</v>
      </c>
      <c>
        <v>0</v>
      </c>
      <c>
        <v>3.6317274522433336</v>
      </c>
      <c>
        <v>0</v>
      </c>
      <c>
        <v>0</v>
      </c>
      <c>
        <v>12.06081968593421</v>
      </c>
    </row>
    <row>
      <c>
        <v>2618559</v>
      </c>
      <c>
        <v>1</v>
      </c>
      <c>
        <is>
          <t>İZMİR</t>
        </is>
      </c>
      <c>
        <v>DİKİLİ</v>
      </c>
      <c>
        <is>
          <t>OG Fideri</t>
        </is>
      </c>
      <c>
        <v>MAVİ KÖY SİTESİ TR 35-30-M00320_DIREK TIPI TRAFO HUCRESI H01_2040269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23.07.2023 07:08:25</t>
        </is>
      </c>
      <c>
        <is>
          <t>23.07.2023 09:20:44</t>
        </is>
      </c>
      <c>
        <v>2.205277777</v>
      </c>
      <c>
        <v>0</v>
      </c>
      <c>
        <v>99</v>
      </c>
      <c>
        <v>0</v>
      </c>
      <c>
        <v>0</v>
      </c>
      <c>
        <v>0</v>
      </c>
      <c>
        <v>8</v>
      </c>
      <c>
        <v>0</v>
      </c>
      <c>
        <v>0</v>
      </c>
      <c>
        <v>0</v>
      </c>
      <c>
        <v>35.102892723392856</v>
      </c>
      <c>
        <v>0</v>
      </c>
      <c>
        <v>0</v>
      </c>
      <c>
        <v>0</v>
      </c>
      <c>
        <v>31.931934966136723</v>
      </c>
      <c>
        <v>0</v>
      </c>
      <c>
        <v>0</v>
      </c>
      <c>
        <v>67.03482768952958</v>
      </c>
    </row>
    <row>
      <c>
        <v>2618891</v>
      </c>
      <c>
        <v>1</v>
      </c>
      <c>
        <is>
          <t>İZMİR</t>
        </is>
      </c>
      <c>
        <v>KINIK</v>
      </c>
      <c>
        <is>
          <t>AG Fideri</t>
        </is>
      </c>
      <c>
        <v>POYRACIK TR-4 35-24-L00027_A_56372758_56372758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23.07.2023 13:18:33</t>
        </is>
      </c>
      <c>
        <is>
          <t>23.07.2023 13:54:08</t>
        </is>
      </c>
      <c>
        <v>0.593055555</v>
      </c>
      <c>
        <v>0</v>
      </c>
      <c>
        <v>116</v>
      </c>
      <c>
        <v>0</v>
      </c>
      <c>
        <v>0</v>
      </c>
      <c>
        <v>0</v>
      </c>
      <c>
        <v>41</v>
      </c>
      <c>
        <v>0</v>
      </c>
      <c>
        <v>0</v>
      </c>
      <c>
        <v>0</v>
      </c>
      <c>
        <v>11.562149293325549</v>
      </c>
      <c>
        <v>0</v>
      </c>
      <c>
        <v>0</v>
      </c>
      <c>
        <v>0</v>
      </c>
      <c>
        <v>20.7529247821472</v>
      </c>
      <c>
        <v>0</v>
      </c>
      <c>
        <v>0</v>
      </c>
      <c>
        <v>32.31507407547275</v>
      </c>
    </row>
    <row>
      <c>
        <v>2619140</v>
      </c>
      <c>
        <v>1</v>
      </c>
      <c>
        <is>
          <t>İZMİR</t>
        </is>
      </c>
      <c>
        <v>MENEMEN</v>
      </c>
      <c>
        <is>
          <t>AG Fideri</t>
        </is>
      </c>
      <c>
        <v>KOYUNDERE TR-12 35-28-M00161_11355208_56366505_56366505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23.07.2023 16:58:54</t>
        </is>
      </c>
      <c>
        <is>
          <t>23.07.2023 18:30:15</t>
        </is>
      </c>
      <c>
        <v>1.5225</v>
      </c>
      <c>
        <v>0</v>
      </c>
      <c>
        <v>58</v>
      </c>
      <c>
        <v>0</v>
      </c>
      <c>
        <v>0</v>
      </c>
      <c>
        <v>0</v>
      </c>
      <c>
        <v>6</v>
      </c>
      <c>
        <v>0</v>
      </c>
      <c>
        <v>0</v>
      </c>
      <c>
        <v>0</v>
      </c>
      <c>
        <v>20.58106544875493</v>
      </c>
      <c>
        <v>0</v>
      </c>
      <c>
        <v>0</v>
      </c>
      <c>
        <v>0</v>
      </c>
      <c>
        <v>31.311350090873276</v>
      </c>
      <c>
        <v>0</v>
      </c>
      <c>
        <v>0</v>
      </c>
      <c>
        <v>51.8924155396282</v>
      </c>
    </row>
    <row>
      <c>
        <v>2619495</v>
      </c>
      <c>
        <v>1</v>
      </c>
      <c>
        <is>
          <t>MANİSA</t>
        </is>
      </c>
      <c>
        <v>SELENDİ</v>
      </c>
      <c>
        <is>
          <t>OG Fideri</t>
        </is>
      </c>
      <c>
        <v>OKLUİSA KÖK 45-81-M00046_HatBaşıAyırıcı_53135362 M05_53135362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23.07.2023 20:55:06</t>
        </is>
      </c>
      <c>
        <is>
          <t>23.07.2023 22:14:26</t>
        </is>
      </c>
      <c>
        <v>1.322222222</v>
      </c>
      <c>
        <v>0</v>
      </c>
      <c>
        <v>17</v>
      </c>
      <c>
        <v>0</v>
      </c>
      <c>
        <v>4</v>
      </c>
      <c>
        <v>1</v>
      </c>
      <c>
        <v>0</v>
      </c>
      <c>
        <v>0</v>
      </c>
      <c>
        <v>0</v>
      </c>
      <c>
        <v>0</v>
      </c>
      <c>
        <v>3.7577445623828756</v>
      </c>
      <c>
        <v>0</v>
      </c>
      <c>
        <v>1.7921942718581367</v>
      </c>
      <c>
        <v>27.019891519624778</v>
      </c>
      <c>
        <v>0</v>
      </c>
      <c>
        <v>0</v>
      </c>
      <c>
        <v>0</v>
      </c>
      <c>
        <v>32.56983035386579</v>
      </c>
    </row>
    <row>
      <c>
        <v>2619100</v>
      </c>
      <c>
        <v>1</v>
      </c>
      <c>
        <is>
          <t>İZMİR</t>
        </is>
      </c>
      <c>
        <v>KEMALPAŞA</v>
      </c>
      <c>
        <is>
          <t>AG Fideri</t>
        </is>
      </c>
      <c>
        <v>ARMUTLU DM-2/TR-36 (ESKİ TR-6) 35-27-L00006_B_65510931_65510931</v>
      </c>
      <c>
        <v>AG Yeraltı Kablo Arızası</v>
      </c>
      <c>
        <v>Dağıtım-AG</v>
      </c>
      <c>
        <v>Uzun</v>
      </c>
      <c>
        <v>Şebeke işletmecisi</v>
      </c>
      <c>
        <v>Bildirimsiz</v>
      </c>
      <c>
        <is>
          <t>23.07.2023 15:58:00</t>
        </is>
      </c>
      <c>
        <is>
          <t>23.07.2023 22:39:48</t>
        </is>
      </c>
      <c>
        <v>6.696666666</v>
      </c>
      <c>
        <v>0</v>
      </c>
      <c>
        <v>432</v>
      </c>
      <c>
        <v>0</v>
      </c>
      <c>
        <v>6</v>
      </c>
      <c>
        <v>0</v>
      </c>
      <c>
        <v>13</v>
      </c>
      <c>
        <v>0</v>
      </c>
      <c>
        <v>0</v>
      </c>
      <c>
        <v>0</v>
      </c>
      <c>
        <v>560.361524332188</v>
      </c>
      <c>
        <v>0</v>
      </c>
      <c>
        <v>10.371557332926184</v>
      </c>
      <c>
        <v>0</v>
      </c>
      <c>
        <v>47.42188514736996</v>
      </c>
      <c>
        <v>0</v>
      </c>
      <c>
        <v>0</v>
      </c>
      <c>
        <v>618.1549668124841</v>
      </c>
    </row>
    <row>
      <c>
        <v>2618849</v>
      </c>
      <c>
        <v>2</v>
      </c>
      <c>
        <is>
          <t>İZMİR</t>
        </is>
      </c>
      <c>
        <v>DİKİLİ</v>
      </c>
      <c>
        <is>
          <t>KÖK</t>
        </is>
      </c>
      <c>
        <v>KABAKUM KÖK-9 35-30-L00126_SALİHLER- BAHÇELİ L07_72067144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23.07.2023 14:50:22</t>
        </is>
      </c>
      <c>
        <is>
          <t>23.07.2023 15:43:53</t>
        </is>
      </c>
      <c>
        <v>0.891944444</v>
      </c>
      <c>
        <v>9</v>
      </c>
      <c>
        <v>1301</v>
      </c>
      <c>
        <v>24</v>
      </c>
      <c>
        <v>78</v>
      </c>
      <c>
        <v>9</v>
      </c>
      <c>
        <v>122</v>
      </c>
      <c>
        <v>1</v>
      </c>
      <c>
        <v>1</v>
      </c>
      <c>
        <v>8.073838414473313</v>
      </c>
      <c>
        <v>221.39503201431378</v>
      </c>
      <c>
        <v>83.25623175760462</v>
      </c>
      <c>
        <v>36.67809251262617</v>
      </c>
      <c>
        <v>66.85751873632981</v>
      </c>
      <c>
        <v>141.47638819734266</v>
      </c>
      <c>
        <v>41.77275354351184</v>
      </c>
      <c>
        <v>0.35989450083743574</v>
      </c>
      <c>
        <v>599.8697496770396</v>
      </c>
    </row>
    <row>
      <c>
        <v>2619392</v>
      </c>
      <c>
        <v>1</v>
      </c>
      <c>
        <is>
          <t>İZMİR</t>
        </is>
      </c>
      <c>
        <v>TORBALI</v>
      </c>
      <c>
        <is>
          <t>AG Fideri</t>
        </is>
      </c>
      <c>
        <v>TR-19 35-26-M00019_A_91116255_91116255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23.07.2023 19:58:28</t>
        </is>
      </c>
      <c>
        <is>
          <t>23.07.2023 23:38:07</t>
        </is>
      </c>
      <c>
        <v>3.660833333</v>
      </c>
      <c>
        <v>0</v>
      </c>
      <c>
        <v>64</v>
      </c>
      <c>
        <v>0</v>
      </c>
      <c>
        <v>0</v>
      </c>
      <c>
        <v>0</v>
      </c>
      <c>
        <v>6</v>
      </c>
      <c>
        <v>0</v>
      </c>
      <c>
        <v>0</v>
      </c>
      <c>
        <v>0</v>
      </c>
      <c>
        <v>63.23841617411316</v>
      </c>
      <c>
        <v>0</v>
      </c>
      <c>
        <v>0</v>
      </c>
      <c>
        <v>0</v>
      </c>
      <c>
        <v>21.00027442760911</v>
      </c>
      <c>
        <v>0</v>
      </c>
      <c>
        <v>0</v>
      </c>
      <c>
        <v>84.23869060172227</v>
      </c>
    </row>
    <row>
      <c>
        <v>2619346</v>
      </c>
      <c>
        <v>1</v>
      </c>
      <c>
        <is>
          <t>İZMİR</t>
        </is>
      </c>
      <c>
        <v>DİKİLİ</v>
      </c>
      <c>
        <is>
          <t>OG Fideri</t>
        </is>
      </c>
      <c>
        <v>KABAKUM KÖK-9 35-30-L00126_HatBaşıAyırıcı_90148363 L07_90148363</v>
      </c>
      <c>
        <v>Plansız Kesinti / Müdahale</v>
      </c>
      <c>
        <v>Dağıtım-OG</v>
      </c>
      <c>
        <v>Uzun</v>
      </c>
      <c>
        <v>Şebeke işletmecisi</v>
      </c>
      <c>
        <v>Bildirimsiz</v>
      </c>
      <c>
        <is>
          <t>23.07.2023 19:31:41</t>
        </is>
      </c>
      <c>
        <is>
          <t>23.07.2023 20:16:56</t>
        </is>
      </c>
      <c>
        <v>0.754166666</v>
      </c>
      <c>
        <v>2</v>
      </c>
      <c>
        <v>101</v>
      </c>
      <c>
        <v>1</v>
      </c>
      <c>
        <v>15</v>
      </c>
      <c>
        <v>2</v>
      </c>
      <c>
        <v>13</v>
      </c>
      <c>
        <v>0</v>
      </c>
      <c>
        <v>0</v>
      </c>
      <c>
        <v>1.4314443267795003</v>
      </c>
      <c>
        <v>10.874207064787509</v>
      </c>
      <c>
        <v>2.1704985968033332</v>
      </c>
      <c>
        <v>2.986400914030834</v>
      </c>
      <c>
        <v>1.8302069175158735</v>
      </c>
      <c>
        <v>8.297860369034709</v>
      </c>
      <c>
        <v>0</v>
      </c>
      <c>
        <v>0</v>
      </c>
      <c>
        <v>27.59061818895176</v>
      </c>
    </row>
    <row>
      <c>
        <v>2618682</v>
      </c>
      <c>
        <v>1</v>
      </c>
      <c>
        <is>
          <t>İZMİR</t>
        </is>
      </c>
      <c>
        <v>SEFERİHİSAR</v>
      </c>
      <c>
        <is>
          <t>Dağıtım Transformatörü</t>
        </is>
      </c>
      <c>
        <v>L-47 DENİZKENT SİTESİ 35-14-L00047_35-14-L00047_72204515</v>
      </c>
      <c>
        <v>Şebeke Yenileme ve Kapasite Artışı Çalışması</v>
      </c>
      <c>
        <v>Dağıtım-AG</v>
      </c>
      <c>
        <v>Uzun</v>
      </c>
      <c>
        <v>Şebeke işletmecisi</v>
      </c>
      <c>
        <v>Bildirimli</v>
      </c>
      <c>
        <is>
          <t>23.07.2023 09:40:32</t>
        </is>
      </c>
      <c>
        <is>
          <t>23.07.2023 11:03:42</t>
        </is>
      </c>
      <c>
        <v>1.386111111</v>
      </c>
      <c>
        <v>0</v>
      </c>
      <c>
        <v>269</v>
      </c>
      <c>
        <v>0</v>
      </c>
      <c>
        <v>1</v>
      </c>
      <c>
        <v>0</v>
      </c>
      <c>
        <v>14</v>
      </c>
      <c>
        <v>0</v>
      </c>
      <c>
        <v>0</v>
      </c>
      <c>
        <v>0</v>
      </c>
      <c>
        <v>87.48586115789165</v>
      </c>
      <c>
        <v>0</v>
      </c>
      <c>
        <v>0</v>
      </c>
      <c>
        <v>0</v>
      </c>
      <c>
        <v>15.867403111605013</v>
      </c>
      <c>
        <v>0</v>
      </c>
      <c>
        <v>0</v>
      </c>
      <c>
        <v>103.35326426949666</v>
      </c>
    </row>
    <row>
      <c>
        <v>2618539</v>
      </c>
      <c>
        <v>1</v>
      </c>
      <c>
        <is>
          <t>MANİSA</t>
        </is>
      </c>
      <c>
        <v>YUNUSEMRE</v>
      </c>
      <c>
        <is>
          <t>KÖK</t>
        </is>
      </c>
      <c>
        <v>YAĞCILAR KÖK 45-71-M00179_YAĞCILAR M04_72258020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23.07.2023 09:23:00</t>
        </is>
      </c>
      <c>
        <is>
          <t>23.07.2023 11:39:00</t>
        </is>
      </c>
      <c>
        <v>2.266666666</v>
      </c>
      <c>
        <v>6</v>
      </c>
      <c>
        <v>632</v>
      </c>
      <c>
        <v>100</v>
      </c>
      <c>
        <v>29</v>
      </c>
      <c>
        <v>6</v>
      </c>
      <c>
        <v>66</v>
      </c>
      <c>
        <v>0</v>
      </c>
      <c>
        <v>0</v>
      </c>
      <c>
        <v>4.11223051240802</v>
      </c>
      <c>
        <v>240.16230449558225</v>
      </c>
      <c>
        <v>420.2318068843672</v>
      </c>
      <c>
        <v>38.20445858717345</v>
      </c>
      <c>
        <v>46.78312279928387</v>
      </c>
      <c>
        <v>69.20502057616285</v>
      </c>
      <c>
        <v>0</v>
      </c>
      <c>
        <v>0</v>
      </c>
      <c>
        <v>818.6989438549776</v>
      </c>
    </row>
    <row>
      <c>
        <v>2619535</v>
      </c>
      <c>
        <v>1</v>
      </c>
      <c>
        <is>
          <t>İZMİR</t>
        </is>
      </c>
      <c>
        <v>KARABAĞLAR</v>
      </c>
      <c>
        <is>
          <t>AG Fideri</t>
        </is>
      </c>
      <c>
        <v>K-3874 35-01-K03874_A_56369116_56369116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23.07.2023 21:26:05</t>
        </is>
      </c>
      <c>
        <is>
          <t>23.07.2023 22:47:38</t>
        </is>
      </c>
      <c>
        <v>1.359166666</v>
      </c>
      <c>
        <v>0</v>
      </c>
      <c>
        <v>256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83.10341121243515</v>
      </c>
      <c>
        <v>0</v>
      </c>
      <c>
        <v>0</v>
      </c>
      <c>
        <v>0</v>
      </c>
      <c>
        <v>0.36815327046305624</v>
      </c>
      <c>
        <v>0</v>
      </c>
      <c>
        <v>0</v>
      </c>
      <c>
        <v>83.4715644828982</v>
      </c>
    </row>
    <row>
      <c>
        <v>2618894</v>
      </c>
      <c>
        <v>1</v>
      </c>
      <c>
        <is>
          <t>İZMİR</t>
        </is>
      </c>
      <c>
        <v>URLA</v>
      </c>
      <c>
        <is>
          <t>AG Fideri</t>
        </is>
      </c>
      <c>
        <v>GÜLBAHÇE TR-7 35-19-L00167_B_65508701_65508701</v>
      </c>
      <c>
        <v>AG Tel Kopuğu</v>
      </c>
      <c>
        <v>Dağıtım-AG</v>
      </c>
      <c>
        <v>Uzun</v>
      </c>
      <c>
        <v>Şebeke işletmecisi</v>
      </c>
      <c>
        <v>Bildirimsiz</v>
      </c>
      <c>
        <is>
          <t>23.07.2023 13:18:40</t>
        </is>
      </c>
      <c>
        <is>
          <t>23.07.2023 20:32:50</t>
        </is>
      </c>
      <c>
        <v>7.236111111</v>
      </c>
      <c>
        <v>0</v>
      </c>
      <c>
        <v>150</v>
      </c>
      <c>
        <v>0</v>
      </c>
      <c>
        <v>0</v>
      </c>
      <c>
        <v>0</v>
      </c>
      <c>
        <v>6</v>
      </c>
      <c>
        <v>0</v>
      </c>
      <c>
        <v>0</v>
      </c>
      <c>
        <v>0</v>
      </c>
      <c>
        <v>318.5332329921562</v>
      </c>
      <c>
        <v>0</v>
      </c>
      <c>
        <v>0</v>
      </c>
      <c>
        <v>0</v>
      </c>
      <c>
        <v>110.53578397485306</v>
      </c>
      <c>
        <v>0</v>
      </c>
      <c>
        <v>0</v>
      </c>
      <c>
        <v>429.06901696700925</v>
      </c>
    </row>
    <row>
      <c>
        <v>2619395</v>
      </c>
      <c>
        <v>1</v>
      </c>
      <c>
        <is>
          <t>İZMİR</t>
        </is>
      </c>
      <c>
        <v>TORBALI</v>
      </c>
      <c>
        <is>
          <t>Dağıtım Transformatörü</t>
        </is>
      </c>
      <c>
        <v>AYMER KÖK 35-26-M01063_35-26-M01063_65965289</v>
      </c>
      <c>
        <v>NH Altlık Arızası</v>
      </c>
      <c>
        <v>Dağıtım-AG</v>
      </c>
      <c>
        <v>Uzun</v>
      </c>
      <c>
        <v>Şebeke işletmecisi</v>
      </c>
      <c>
        <v>Bildirimsiz</v>
      </c>
      <c>
        <is>
          <t>23.07.2023 19:53:38</t>
        </is>
      </c>
      <c>
        <is>
          <t>24.07.2023 02:11:29</t>
        </is>
      </c>
      <c>
        <v>6.2975</v>
      </c>
      <c>
        <v>0</v>
      </c>
      <c>
        <v>0</v>
      </c>
      <c>
        <v>0</v>
      </c>
      <c>
        <v>0</v>
      </c>
      <c>
        <v>0</v>
      </c>
      <c>
        <v>35</v>
      </c>
      <c>
        <v>0</v>
      </c>
      <c>
        <v>6</v>
      </c>
      <c>
        <v>0</v>
      </c>
      <c>
        <v>0</v>
      </c>
      <c>
        <v>0</v>
      </c>
      <c>
        <v>0</v>
      </c>
      <c>
        <v>0</v>
      </c>
      <c>
        <v>305.78426417479415</v>
      </c>
      <c>
        <v>0</v>
      </c>
      <c>
        <v>282.10353727207195</v>
      </c>
      <c>
        <v>587.8878014468661</v>
      </c>
    </row>
    <row>
      <c>
        <v>2618662</v>
      </c>
      <c>
        <v>1</v>
      </c>
      <c>
        <is>
          <t>MANİSA</t>
        </is>
      </c>
      <c>
        <v>TURGUTLU</v>
      </c>
      <c>
        <is>
          <t>KÖK</t>
        </is>
      </c>
      <c>
        <v>YAVUZ BLOK KÖK 45-83-L00135_TR-2/52 L01_72130081</v>
      </c>
      <c>
        <v>Şebeke Yenileme ve Kapasite Artışı Çalışması</v>
      </c>
      <c>
        <v>Dağıtım-OG</v>
      </c>
      <c>
        <v>Uzun</v>
      </c>
      <c>
        <v>Şebeke işletmecisi</v>
      </c>
      <c>
        <v>Bildirimli</v>
      </c>
      <c>
        <is>
          <t>23.07.2023 09:26:13</t>
        </is>
      </c>
      <c>
        <is>
          <t>23.07.2023 16:53:03</t>
        </is>
      </c>
      <c>
        <v>7.447222222</v>
      </c>
      <c>
        <v>0</v>
      </c>
      <c>
        <v>0</v>
      </c>
      <c>
        <v>0</v>
      </c>
      <c>
        <v>0</v>
      </c>
      <c>
        <v>1</v>
      </c>
      <c>
        <v>6</v>
      </c>
      <c>
        <v>2</v>
      </c>
      <c>
        <v>0</v>
      </c>
      <c>
        <v>0</v>
      </c>
      <c>
        <v>0</v>
      </c>
      <c>
        <v>0</v>
      </c>
      <c>
        <v>0</v>
      </c>
      <c>
        <v>11.152836753450002</v>
      </c>
      <c>
        <v>279.37755034471996</v>
      </c>
      <c>
        <v>339.46816551274577</v>
      </c>
      <c>
        <v>0</v>
      </c>
      <c>
        <v>629.9985526109158</v>
      </c>
    </row>
    <row>
      <c>
        <v>2619080</v>
      </c>
      <c>
        <v>1</v>
      </c>
      <c>
        <is>
          <t>İZMİR</t>
        </is>
      </c>
      <c>
        <v>BAYINDIR</v>
      </c>
      <c>
        <is>
          <t>AG Fideri</t>
        </is>
      </c>
      <c>
        <v>TR-1-5/7A 35-20-L00458__72750561_72750561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23.07.2023 15:58:31</t>
        </is>
      </c>
      <c>
        <is>
          <t>23.07.2023 19:15:01</t>
        </is>
      </c>
      <c>
        <v>3.275</v>
      </c>
      <c>
        <v>0</v>
      </c>
      <c>
        <v>5</v>
      </c>
      <c>
        <v>0</v>
      </c>
      <c>
        <v>14</v>
      </c>
      <c>
        <v>0</v>
      </c>
      <c>
        <v>1</v>
      </c>
      <c>
        <v>0</v>
      </c>
      <c>
        <v>0</v>
      </c>
      <c>
        <v>0</v>
      </c>
      <c>
        <v>5.374779488171645</v>
      </c>
      <c>
        <v>0</v>
      </c>
      <c>
        <v>59.29397721471643</v>
      </c>
      <c>
        <v>0</v>
      </c>
      <c>
        <v>7.327312407156562</v>
      </c>
      <c>
        <v>0</v>
      </c>
      <c>
        <v>0</v>
      </c>
      <c>
        <v>71.99606911004463</v>
      </c>
    </row>
    <row>
      <c>
        <v>2619472</v>
      </c>
      <c>
        <v>1</v>
      </c>
      <c>
        <is>
          <t>İZMİR</t>
        </is>
      </c>
      <c>
        <v>BAYINDIR</v>
      </c>
      <c>
        <is>
          <t>Dağıtım Transformatörü</t>
        </is>
      </c>
      <c>
        <v>YAKAPINAR TR-7 35-20-L00140_35-20-L00140_2349664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23.07.2023 20:39:29</t>
        </is>
      </c>
      <c>
        <is>
          <t>24.07.2023 00:32:36</t>
        </is>
      </c>
      <c>
        <v>3.885277777</v>
      </c>
      <c>
        <v>0</v>
      </c>
      <c>
        <v>10</v>
      </c>
      <c>
        <v>0</v>
      </c>
      <c>
        <v>36</v>
      </c>
      <c>
        <v>0</v>
      </c>
      <c>
        <v>21</v>
      </c>
      <c>
        <v>0</v>
      </c>
      <c>
        <v>0</v>
      </c>
      <c>
        <v>0</v>
      </c>
      <c>
        <v>9.840654446173192</v>
      </c>
      <c>
        <v>0</v>
      </c>
      <c>
        <v>272.8821656950137</v>
      </c>
      <c>
        <v>0</v>
      </c>
      <c>
        <v>84.64447334784846</v>
      </c>
      <c>
        <v>0</v>
      </c>
      <c>
        <v>0</v>
      </c>
      <c>
        <v>367.3672934890354</v>
      </c>
    </row>
    <row>
      <c>
        <v>2619223</v>
      </c>
      <c>
        <v>1</v>
      </c>
      <c>
        <is>
          <t>MANİSA</t>
        </is>
      </c>
      <c>
        <v>TURGUTLU</v>
      </c>
      <c>
        <is>
          <t>AG Fideri</t>
        </is>
      </c>
      <c>
        <v>ERGENEKON TR-12 45-83-M00622__72372344_72372344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23.07.2023 18:04:13</t>
        </is>
      </c>
      <c>
        <is>
          <t>23.07.2023 21:31:54</t>
        </is>
      </c>
      <c>
        <v>3.461388888</v>
      </c>
      <c>
        <v>0</v>
      </c>
      <c>
        <v>232</v>
      </c>
      <c>
        <v>0</v>
      </c>
      <c>
        <v>0</v>
      </c>
      <c>
        <v>0</v>
      </c>
      <c>
        <v>7</v>
      </c>
      <c>
        <v>0</v>
      </c>
      <c>
        <v>0</v>
      </c>
      <c>
        <v>0</v>
      </c>
      <c>
        <v>212.80301378233432</v>
      </c>
      <c>
        <v>0</v>
      </c>
      <c>
        <v>0</v>
      </c>
      <c>
        <v>0</v>
      </c>
      <c>
        <v>12.02531081847871</v>
      </c>
      <c>
        <v>0</v>
      </c>
      <c>
        <v>0</v>
      </c>
      <c>
        <v>224.82832460081303</v>
      </c>
    </row>
    <row>
      <c>
        <v>2618831</v>
      </c>
      <c>
        <v>1</v>
      </c>
      <c>
        <is>
          <t>MANİSA</t>
        </is>
      </c>
      <c>
        <v>SARUHANLI</v>
      </c>
      <c>
        <is>
          <t>Dağıtım Transformatörü</t>
        </is>
      </c>
      <c>
        <v>SEYİTOBA TR-1 45-80-L00177_45-80-L00177_2362719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23.07.2023 12:10:57</t>
        </is>
      </c>
      <c>
        <is>
          <t>23.07.2023 13:12:34</t>
        </is>
      </c>
      <c>
        <v>1.026944444</v>
      </c>
      <c>
        <v>0</v>
      </c>
      <c>
        <v>142</v>
      </c>
      <c>
        <v>0</v>
      </c>
      <c>
        <v>1</v>
      </c>
      <c>
        <v>0</v>
      </c>
      <c>
        <v>14</v>
      </c>
      <c>
        <v>0</v>
      </c>
      <c>
        <v>0</v>
      </c>
      <c>
        <v>0</v>
      </c>
      <c>
        <v>20.972572922799607</v>
      </c>
      <c>
        <v>0</v>
      </c>
      <c>
        <v>0.1136996495282597</v>
      </c>
      <c>
        <v>0</v>
      </c>
      <c>
        <v>6.195181670671442</v>
      </c>
      <c>
        <v>0</v>
      </c>
      <c>
        <v>0</v>
      </c>
      <c>
        <v>27.28145424299931</v>
      </c>
    </row>
    <row>
      <c>
        <v>2619017</v>
      </c>
      <c>
        <v>1</v>
      </c>
      <c>
        <is>
          <t>İZMİR</t>
        </is>
      </c>
      <c>
        <v>BORNOVA</v>
      </c>
      <c>
        <is>
          <t>AG Fideri</t>
        </is>
      </c>
      <c>
        <v>K-1698 35-02-K01698_H_56379611_56379611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23.07.2023 15:06:11</t>
        </is>
      </c>
      <c>
        <is>
          <t>23.07.2023 16:35:49</t>
        </is>
      </c>
      <c>
        <v>1.493888888</v>
      </c>
      <c>
        <v>0</v>
      </c>
      <c>
        <v>4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1.9317999248750561</v>
      </c>
      <c>
        <v>0</v>
      </c>
      <c>
        <v>0</v>
      </c>
      <c>
        <v>0</v>
      </c>
      <c>
        <v>0</v>
      </c>
      <c>
        <v>0</v>
      </c>
      <c>
        <v>0</v>
      </c>
      <c>
        <v>1.9317999248750561</v>
      </c>
    </row>
    <row>
      <c>
        <v>2619266</v>
      </c>
      <c>
        <v>1</v>
      </c>
      <c>
        <is>
          <t>İZMİR</t>
        </is>
      </c>
      <c>
        <v>BUCA</v>
      </c>
      <c>
        <is>
          <t>AG Fideri</t>
        </is>
      </c>
      <c>
        <v>K-2707 35-03-K02707_C_56363658_56363658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23.07.2023 18:31:33</t>
        </is>
      </c>
      <c>
        <is>
          <t>23.07.2023 19:37:29</t>
        </is>
      </c>
      <c>
        <v>1.098888888</v>
      </c>
      <c>
        <v>0</v>
      </c>
      <c>
        <v>61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17.239401305631706</v>
      </c>
      <c>
        <v>0</v>
      </c>
      <c>
        <v>0</v>
      </c>
      <c>
        <v>0</v>
      </c>
      <c>
        <v>2.249328682066002</v>
      </c>
      <c>
        <v>0</v>
      </c>
      <c>
        <v>0</v>
      </c>
      <c>
        <v>19.48872998769771</v>
      </c>
    </row>
    <row>
      <c>
        <v>2619117</v>
      </c>
      <c>
        <v>1</v>
      </c>
      <c>
        <is>
          <t>MANİSA</t>
        </is>
      </c>
      <c>
        <v>SALİHLİ</v>
      </c>
      <c>
        <is>
          <t>Dağıtım Transformatörü</t>
        </is>
      </c>
      <c>
        <v>TR-82 45-78-L00082_45-78-L00082_2361643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23.07.2023 16:34:12</t>
        </is>
      </c>
      <c>
        <is>
          <t>23.07.2023 18:13:17</t>
        </is>
      </c>
      <c>
        <v>1.651388888</v>
      </c>
      <c>
        <v>0</v>
      </c>
      <c>
        <v>513</v>
      </c>
      <c>
        <v>0</v>
      </c>
      <c>
        <v>0</v>
      </c>
      <c>
        <v>0</v>
      </c>
      <c>
        <v>56</v>
      </c>
      <c>
        <v>0</v>
      </c>
      <c>
        <v>1</v>
      </c>
      <c>
        <v>0</v>
      </c>
      <c>
        <v>175.4711032257846</v>
      </c>
      <c>
        <v>0</v>
      </c>
      <c>
        <v>0</v>
      </c>
      <c>
        <v>0</v>
      </c>
      <c>
        <v>58.66321820198941</v>
      </c>
      <c>
        <v>0</v>
      </c>
      <c>
        <v>4.929694986628579</v>
      </c>
      <c>
        <v>239.0640164144026</v>
      </c>
    </row>
    <row>
      <c>
        <v>2619123</v>
      </c>
      <c>
        <v>1</v>
      </c>
      <c>
        <is>
          <t>MANİSA</t>
        </is>
      </c>
      <c>
        <v>ŞEHZADELER</v>
      </c>
      <c>
        <is>
          <t>AG Fideri</t>
        </is>
      </c>
      <c>
        <v>KARAAĞAÇLI TR-3 45-71-M01083_C_91200461_91200461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23.07.2023 16:41:46</t>
        </is>
      </c>
      <c>
        <is>
          <t>23.07.2023 23:12:13</t>
        </is>
      </c>
      <c>
        <v>6.5075</v>
      </c>
      <c>
        <v>0</v>
      </c>
      <c>
        <v>19</v>
      </c>
      <c>
        <v>0</v>
      </c>
      <c>
        <v>1</v>
      </c>
      <c>
        <v>0</v>
      </c>
      <c>
        <v>3</v>
      </c>
      <c>
        <v>0</v>
      </c>
      <c>
        <v>0</v>
      </c>
      <c>
        <v>0</v>
      </c>
      <c>
        <v>29.732616475898396</v>
      </c>
      <c>
        <v>0</v>
      </c>
      <c>
        <v>0.22332007964831752</v>
      </c>
      <c>
        <v>0</v>
      </c>
      <c>
        <v>1.2689581198285989</v>
      </c>
      <c>
        <v>0</v>
      </c>
      <c>
        <v>0</v>
      </c>
      <c>
        <v>31.224894675375314</v>
      </c>
    </row>
    <row>
      <c>
        <v>2619166</v>
      </c>
      <c>
        <v>1</v>
      </c>
      <c>
        <is>
          <t>İZMİR</t>
        </is>
      </c>
      <c>
        <v>KEMALPAŞA</v>
      </c>
      <c>
        <is>
          <t>OG Fideri</t>
        </is>
      </c>
      <c>
        <v>TAŞLIYOL KÖK 35-27-M00495_HatBaşıAyırıcı_85017834 M03_85017834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23.07.2023 17:11:09</t>
        </is>
      </c>
      <c>
        <is>
          <t>23.07.2023 18:09:36</t>
        </is>
      </c>
      <c>
        <v>0.974166666</v>
      </c>
      <c>
        <v>0</v>
      </c>
      <c>
        <v>24</v>
      </c>
      <c>
        <v>0</v>
      </c>
      <c>
        <v>13</v>
      </c>
      <c>
        <v>0</v>
      </c>
      <c>
        <v>6</v>
      </c>
      <c>
        <v>0</v>
      </c>
      <c>
        <v>0</v>
      </c>
      <c>
        <v>0</v>
      </c>
      <c>
        <v>8.862008530590437</v>
      </c>
      <c>
        <v>0</v>
      </c>
      <c>
        <v>8.744929320125028</v>
      </c>
      <c>
        <v>0</v>
      </c>
      <c>
        <v>4.0042687210094385</v>
      </c>
      <c>
        <v>0</v>
      </c>
      <c>
        <v>0</v>
      </c>
      <c>
        <v>21.611206571724903</v>
      </c>
    </row>
    <row>
      <c>
        <v>2618625</v>
      </c>
      <c>
        <v>1</v>
      </c>
      <c>
        <is>
          <t>MANİSA</t>
        </is>
      </c>
      <c>
        <v>AKHİSAR</v>
      </c>
      <c>
        <is>
          <t>OG Fideri</t>
        </is>
      </c>
      <c>
        <v>MEDAR TR-6 45-72-L00276_TR-9 L02_2104214</v>
      </c>
      <c>
        <v>Şebeke Bakım Çalışması</v>
      </c>
      <c>
        <v>Dağıtım-OG</v>
      </c>
      <c>
        <v>Uzun</v>
      </c>
      <c>
        <v>Şebeke işletmecisi</v>
      </c>
      <c>
        <v>Bildirimli</v>
      </c>
      <c>
        <is>
          <t>23.07.2023 09:04:36</t>
        </is>
      </c>
      <c>
        <is>
          <t>23.07.2023 16:56:40</t>
        </is>
      </c>
      <c>
        <v>7.867777777</v>
      </c>
      <c>
        <v>2</v>
      </c>
      <c>
        <v>131</v>
      </c>
      <c>
        <v>17</v>
      </c>
      <c>
        <v>32</v>
      </c>
      <c>
        <v>1</v>
      </c>
      <c>
        <v>5</v>
      </c>
      <c>
        <v>0</v>
      </c>
      <c>
        <v>0</v>
      </c>
      <c>
        <v>4.006090619570138</v>
      </c>
      <c>
        <v>150.48815465787604</v>
      </c>
      <c>
        <v>87.74433069308739</v>
      </c>
      <c>
        <v>419.1889066552761</v>
      </c>
      <c>
        <v>3.8662174983312467</v>
      </c>
      <c>
        <v>8.323122281127347</v>
      </c>
      <c>
        <v>0</v>
      </c>
      <c>
        <v>0</v>
      </c>
      <c>
        <v>673.6168224052683</v>
      </c>
    </row>
    <row>
      <c>
        <v>2618725</v>
      </c>
      <c>
        <v>1</v>
      </c>
      <c>
        <is>
          <t>MANİSA</t>
        </is>
      </c>
      <c>
        <v>SALİHLİ</v>
      </c>
      <c>
        <is>
          <t>OG Fideri</t>
        </is>
      </c>
      <c>
        <v>TR-174/A 45-78-L00736_TR-99/A L02_61394667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23.07.2023 09:54:39</t>
        </is>
      </c>
      <c>
        <is>
          <t>23.07.2023 11:04:49</t>
        </is>
      </c>
      <c>
        <v>1.169444444</v>
      </c>
      <c>
        <v>0</v>
      </c>
      <c>
        <v>265</v>
      </c>
      <c>
        <v>0</v>
      </c>
      <c>
        <v>0</v>
      </c>
      <c>
        <v>0</v>
      </c>
      <c>
        <v>10</v>
      </c>
      <c>
        <v>0</v>
      </c>
      <c>
        <v>0</v>
      </c>
      <c>
        <v>0</v>
      </c>
      <c>
        <v>60.91743183916537</v>
      </c>
      <c>
        <v>0</v>
      </c>
      <c>
        <v>0</v>
      </c>
      <c>
        <v>0</v>
      </c>
      <c>
        <v>15.532248188177988</v>
      </c>
      <c>
        <v>0</v>
      </c>
      <c>
        <v>0</v>
      </c>
      <c>
        <v>76.44968002734336</v>
      </c>
    </row>
    <row>
      <c>
        <v>2618874</v>
      </c>
      <c>
        <v>1</v>
      </c>
      <c>
        <is>
          <t>İZMİR</t>
        </is>
      </c>
      <c>
        <v>BORNOVA</v>
      </c>
      <c>
        <is>
          <t>OG Fideri</t>
        </is>
      </c>
      <c>
        <v>M-127 35-02-M00127_DIREK TIPI TRAFO HUCRESI H01_2058748</v>
      </c>
      <c>
        <v>Şebeke Yenileme ve Kapasite Artışı Çalışması</v>
      </c>
      <c>
        <v>Dağıtım-OG</v>
      </c>
      <c>
        <v>Uzun</v>
      </c>
      <c>
        <v>Şebeke işletmecisi</v>
      </c>
      <c>
        <v>Bildirimli</v>
      </c>
      <c>
        <is>
          <t>23.07.2023 13:02:07</t>
        </is>
      </c>
      <c>
        <is>
          <t>23.07.2023 15:11:19</t>
        </is>
      </c>
      <c>
        <v>2.153333333</v>
      </c>
      <c>
        <v>0</v>
      </c>
      <c>
        <v>0</v>
      </c>
      <c>
        <v>0</v>
      </c>
      <c>
        <v>0</v>
      </c>
      <c>
        <v>0</v>
      </c>
      <c>
        <v>26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90.61981991930843</v>
      </c>
      <c>
        <v>0</v>
      </c>
      <c>
        <v>29.256928880171614</v>
      </c>
      <c>
        <v>119.87674879948004</v>
      </c>
    </row>
    <row>
      <c>
        <v>2618765</v>
      </c>
      <c>
        <v>1</v>
      </c>
      <c>
        <is>
          <t>MANİSA</t>
        </is>
      </c>
      <c>
        <v>TURGUTLU</v>
      </c>
      <c>
        <is>
          <t>Dağıtım Transformatörü</t>
        </is>
      </c>
      <c>
        <v>DERBENTALTI TARIMSAL SULAMA TR-7 45-83-M00584_45-83-M00584_2372268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23.07.2023 10:56:33</t>
        </is>
      </c>
      <c>
        <is>
          <t>23.07.2023 12:52:04</t>
        </is>
      </c>
      <c>
        <v>1.925277777</v>
      </c>
      <c>
        <v>0</v>
      </c>
      <c>
        <v>2</v>
      </c>
      <c>
        <v>0</v>
      </c>
      <c>
        <v>6</v>
      </c>
      <c>
        <v>0</v>
      </c>
      <c>
        <v>4</v>
      </c>
      <c>
        <v>0</v>
      </c>
      <c>
        <v>0</v>
      </c>
      <c>
        <v>0</v>
      </c>
      <c>
        <v>0.8453141114351729</v>
      </c>
      <c>
        <v>0</v>
      </c>
      <c>
        <v>88.92801911923696</v>
      </c>
      <c>
        <v>0</v>
      </c>
      <c>
        <v>15.258704147988826</v>
      </c>
      <c>
        <v>0</v>
      </c>
      <c>
        <v>0</v>
      </c>
      <c>
        <v>105.03203737866096</v>
      </c>
    </row>
    <row>
      <c>
        <v>2618934</v>
      </c>
      <c>
        <v>1</v>
      </c>
      <c>
        <is>
          <t>İZMİR</t>
        </is>
      </c>
      <c>
        <v>MENDERES</v>
      </c>
      <c>
        <is>
          <t>KÖK</t>
        </is>
      </c>
      <c>
        <v>AĞAÇ İŞLERİ KÖK-2 (M-703) 35-22-M00125_KISIKKÖY(KARTAL) M02_72110742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23.07.2023 13:59:20</t>
        </is>
      </c>
      <c>
        <is>
          <t>23.07.2023 14:19:20</t>
        </is>
      </c>
      <c>
        <v>0.333333333</v>
      </c>
      <c>
        <v>0</v>
      </c>
      <c>
        <v>280</v>
      </c>
      <c>
        <v>0</v>
      </c>
      <c>
        <v>23</v>
      </c>
      <c>
        <v>9</v>
      </c>
      <c>
        <v>66</v>
      </c>
      <c>
        <v>2</v>
      </c>
      <c>
        <v>2</v>
      </c>
      <c>
        <v>0</v>
      </c>
      <c>
        <v>26.387982808133653</v>
      </c>
      <c>
        <v>0</v>
      </c>
      <c>
        <v>11.527117497155027</v>
      </c>
      <c>
        <v>33.09483577724697</v>
      </c>
      <c>
        <v>32.616009395315395</v>
      </c>
      <c>
        <v>26.527624590672023</v>
      </c>
      <c>
        <v>2.3541484723542503</v>
      </c>
      <c>
        <v>132.5077185408773</v>
      </c>
    </row>
    <row>
      <c>
        <v>2618957</v>
      </c>
      <c>
        <v>1</v>
      </c>
      <c>
        <is>
          <t>MANİSA</t>
        </is>
      </c>
      <c>
        <v>SALİHLİ</v>
      </c>
      <c>
        <is>
          <t>Dağıtım Transformatörü</t>
        </is>
      </c>
      <c>
        <v>TR-98 45-78-L00098_45-78-L00098_2357275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23.07.2023 14:18:09</t>
        </is>
      </c>
      <c>
        <is>
          <t>23.07.2023 15:09:09</t>
        </is>
      </c>
      <c>
        <v>0.85</v>
      </c>
      <c>
        <v>0</v>
      </c>
      <c>
        <v>563</v>
      </c>
      <c>
        <v>0</v>
      </c>
      <c>
        <v>0</v>
      </c>
      <c>
        <v>0</v>
      </c>
      <c>
        <v>40</v>
      </c>
      <c>
        <v>0</v>
      </c>
      <c>
        <v>0</v>
      </c>
      <c>
        <v>0</v>
      </c>
      <c>
        <v>98.24850381523738</v>
      </c>
      <c>
        <v>0</v>
      </c>
      <c>
        <v>0</v>
      </c>
      <c>
        <v>0</v>
      </c>
      <c>
        <v>13.312028539445818</v>
      </c>
      <c>
        <v>0</v>
      </c>
      <c>
        <v>0</v>
      </c>
      <c>
        <v>111.5605323546832</v>
      </c>
    </row>
    <row>
      <c>
        <v>2619621</v>
      </c>
      <c>
        <v>1</v>
      </c>
      <c>
        <is>
          <t>MANİSA</t>
        </is>
      </c>
      <c>
        <v>SALİHLİ</v>
      </c>
      <c>
        <is>
          <t>Kullanıcı Bağlantı Hattı</t>
        </is>
      </c>
      <c>
        <v>TR-108 45-78-L00108_953268654_953268654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23.07.2023 22:39:51</t>
        </is>
      </c>
      <c>
        <is>
          <t>24.07.2023 00:32:51</t>
        </is>
      </c>
      <c>
        <v>1.883333333</v>
      </c>
      <c>
        <v>0</v>
      </c>
      <c>
        <v>11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4.287446809574346</v>
      </c>
      <c>
        <v>0</v>
      </c>
      <c>
        <v>0</v>
      </c>
      <c>
        <v>0</v>
      </c>
      <c>
        <v>0</v>
      </c>
      <c>
        <v>0</v>
      </c>
      <c>
        <v>0</v>
      </c>
      <c>
        <v>4.287446809574346</v>
      </c>
    </row>
    <row>
      <c>
        <v>2618811</v>
      </c>
      <c>
        <v>1</v>
      </c>
      <c>
        <is>
          <t>MANİSA</t>
        </is>
      </c>
      <c>
        <v>SARIGÖL</v>
      </c>
      <c>
        <is>
          <t>AG Fideri</t>
        </is>
      </c>
      <c>
        <v>ÇANAKÇI TR-1 45-79-M00187_A_56402931_56402931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23.07.2023 11:53:17</t>
        </is>
      </c>
      <c>
        <is>
          <t>23.07.2023 12:53:22</t>
        </is>
      </c>
      <c>
        <v>1.001388888</v>
      </c>
      <c>
        <v>0</v>
      </c>
      <c>
        <v>141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20.442910546135266</v>
      </c>
      <c>
        <v>0</v>
      </c>
      <c>
        <v>0</v>
      </c>
      <c>
        <v>0</v>
      </c>
      <c>
        <v>0.28879379003807565</v>
      </c>
      <c>
        <v>0</v>
      </c>
      <c>
        <v>0</v>
      </c>
      <c>
        <v>20.73170433617334</v>
      </c>
    </row>
    <row>
      <c>
        <v>2618642</v>
      </c>
      <c>
        <v>1</v>
      </c>
      <c>
        <is>
          <t>MANİSA</t>
        </is>
      </c>
      <c>
        <v>AKHİSAR</v>
      </c>
      <c>
        <is>
          <t>OG Fideri</t>
        </is>
      </c>
      <c>
        <v>MEDAR TR-6 45-72-L00276_TR-1 L05_2104213</v>
      </c>
      <c>
        <v>Plansız Kesinti / Müdahale</v>
      </c>
      <c>
        <v>Dağıtım-OG</v>
      </c>
      <c>
        <v>Uzun</v>
      </c>
      <c>
        <v>Şebeke işletmecisi</v>
      </c>
      <c>
        <v>Bildirimsiz</v>
      </c>
      <c>
        <is>
          <t>23.07.2023 09:15:19</t>
        </is>
      </c>
      <c>
        <is>
          <t>23.07.2023 09:57:54</t>
        </is>
      </c>
      <c>
        <v>0.709722222</v>
      </c>
      <c>
        <v>0</v>
      </c>
      <c>
        <v>399</v>
      </c>
      <c>
        <v>0</v>
      </c>
      <c>
        <v>34</v>
      </c>
      <c>
        <v>0</v>
      </c>
      <c>
        <v>67</v>
      </c>
      <c>
        <v>0</v>
      </c>
      <c>
        <v>0</v>
      </c>
      <c>
        <v>0</v>
      </c>
      <c>
        <v>43.92489101221607</v>
      </c>
      <c>
        <v>0</v>
      </c>
      <c>
        <v>15.57487066241338</v>
      </c>
      <c>
        <v>0</v>
      </c>
      <c>
        <v>19.788411017163522</v>
      </c>
      <c>
        <v>0</v>
      </c>
      <c>
        <v>0</v>
      </c>
      <c>
        <v>79.28817269179298</v>
      </c>
    </row>
    <row>
      <c>
        <v>2619475</v>
      </c>
      <c>
        <v>1</v>
      </c>
      <c>
        <is>
          <t>MANİSA</t>
        </is>
      </c>
      <c>
        <v>GÖRDES</v>
      </c>
      <c>
        <is>
          <t>KÖK</t>
        </is>
      </c>
      <c>
        <v>SALUR KÖK 45-75-M00062_GÜNEŞLİ M02_72037126</v>
      </c>
      <c>
        <v>OG Fider Açması</v>
      </c>
      <c>
        <v>Dağıtım-OG</v>
      </c>
      <c>
        <v>Kısa</v>
      </c>
      <c>
        <v>Şebeke işletmecisi</v>
      </c>
      <c>
        <v>Bildirimsiz</v>
      </c>
      <c>
        <is>
          <t>23.07.2023 20:44:54</t>
        </is>
      </c>
      <c>
        <is>
          <t>23.07.2023 20:45:54</t>
        </is>
      </c>
      <c>
        <v>0.016666666</v>
      </c>
      <c>
        <v>2</v>
      </c>
      <c>
        <v>848</v>
      </c>
      <c>
        <v>0</v>
      </c>
      <c>
        <v>12</v>
      </c>
      <c>
        <v>2</v>
      </c>
      <c>
        <v>72</v>
      </c>
      <c>
        <v>0</v>
      </c>
      <c>
        <v>0</v>
      </c>
      <c>
        <v>0.009586920533333333</v>
      </c>
      <c>
        <v>1.499122588529834</v>
      </c>
      <c>
        <v>0</v>
      </c>
      <c>
        <v>0.11749292473749999</v>
      </c>
      <c>
        <v>0.03700550647926001</v>
      </c>
      <c>
        <v>0.24915013456552498</v>
      </c>
      <c>
        <v>0</v>
      </c>
      <c>
        <v>0</v>
      </c>
      <c>
        <v>1.9123580748454525</v>
      </c>
    </row>
    <row>
      <c>
        <v>2618665</v>
      </c>
      <c>
        <v>1</v>
      </c>
      <c>
        <is>
          <t>MANİSA</t>
        </is>
      </c>
      <c>
        <v>TURGUTLU</v>
      </c>
      <c>
        <is>
          <t>DM</t>
        </is>
      </c>
      <c>
        <v>TR-1/11 45-83-M00011_TR-1/83 KAPTANOĞLU M015_83843127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23.07.2023 09:23:47</t>
        </is>
      </c>
      <c>
        <is>
          <t>23.07.2023 11:14:29</t>
        </is>
      </c>
      <c>
        <v>1.845</v>
      </c>
      <c>
        <v>1</v>
      </c>
      <c>
        <v>493</v>
      </c>
      <c>
        <v>0</v>
      </c>
      <c>
        <v>4</v>
      </c>
      <c>
        <v>7</v>
      </c>
      <c>
        <v>19</v>
      </c>
      <c>
        <v>8</v>
      </c>
      <c>
        <v>0</v>
      </c>
      <c>
        <v>0.44418545157333333</v>
      </c>
      <c>
        <v>331.90914808256605</v>
      </c>
      <c>
        <v>0</v>
      </c>
      <c>
        <v>7.709215915444015</v>
      </c>
      <c>
        <v>428.54614250367035</v>
      </c>
      <c>
        <v>55.836046135087294</v>
      </c>
      <c>
        <v>1315.006262793527</v>
      </c>
      <c>
        <v>0</v>
      </c>
      <c>
        <v>2139.451000881868</v>
      </c>
    </row>
    <row>
      <c>
        <v>2619329</v>
      </c>
      <c>
        <v>1</v>
      </c>
      <c>
        <is>
          <t>İZMİR</t>
        </is>
      </c>
      <c>
        <v>BUCA</v>
      </c>
      <c>
        <is>
          <t>Dağıtım Transformatörü</t>
        </is>
      </c>
      <c>
        <v>M-2316 KARAAĞAÇ TR-6 35-03-M02316_35-03-M02316_2373248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23.07.2023 18:58:34</t>
        </is>
      </c>
      <c>
        <is>
          <t>23.07.2023 22:26:13</t>
        </is>
      </c>
      <c>
        <v>3.460833333</v>
      </c>
      <c>
        <v>0</v>
      </c>
      <c>
        <v>27</v>
      </c>
      <c>
        <v>0</v>
      </c>
      <c>
        <v>18</v>
      </c>
      <c>
        <v>0</v>
      </c>
      <c>
        <v>7</v>
      </c>
      <c>
        <v>0</v>
      </c>
      <c>
        <v>0</v>
      </c>
      <c>
        <v>0</v>
      </c>
      <c>
        <v>43.35506212486576</v>
      </c>
      <c>
        <v>0</v>
      </c>
      <c>
        <v>217.04543442034486</v>
      </c>
      <c>
        <v>0</v>
      </c>
      <c>
        <v>33.37432288730689</v>
      </c>
      <c>
        <v>0</v>
      </c>
      <c>
        <v>0</v>
      </c>
      <c>
        <v>293.7748194325175</v>
      </c>
    </row>
    <row>
      <c>
        <v>2619575</v>
      </c>
      <c>
        <v>1</v>
      </c>
      <c>
        <is>
          <t>MANİSA</t>
        </is>
      </c>
      <c>
        <v>ŞEHZADELER</v>
      </c>
      <c>
        <is>
          <t>OG Fideri</t>
        </is>
      </c>
      <c>
        <v>SELİMŞAHLAR TR-2 45-71-M00137_TOKİ M03_2080336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23.07.2023 21:53:22</t>
        </is>
      </c>
      <c>
        <is>
          <t>23.07.2023 22:10:09</t>
        </is>
      </c>
      <c>
        <v>0.279722222</v>
      </c>
      <c>
        <v>1</v>
      </c>
      <c>
        <v>491</v>
      </c>
      <c>
        <v>94</v>
      </c>
      <c>
        <v>136</v>
      </c>
      <c>
        <v>8</v>
      </c>
      <c>
        <v>70</v>
      </c>
      <c>
        <v>0</v>
      </c>
      <c>
        <v>0</v>
      </c>
      <c>
        <v>1.8726555059999612</v>
      </c>
      <c>
        <v>31.216269585761005</v>
      </c>
      <c>
        <v>267.76444208863455</v>
      </c>
      <c>
        <v>174.63725108228982</v>
      </c>
      <c>
        <v>16.858374167105275</v>
      </c>
      <c>
        <v>8.652982550097358</v>
      </c>
      <c>
        <v>0</v>
      </c>
      <c>
        <v>0</v>
      </c>
      <c>
        <v>501.001974979888</v>
      </c>
    </row>
    <row>
      <c>
        <v>2618748</v>
      </c>
      <c>
        <v>1</v>
      </c>
      <c>
        <is>
          <t>İZMİR</t>
        </is>
      </c>
      <c>
        <v>SEFERİHİSAR</v>
      </c>
      <c>
        <is>
          <t>Kullanıcı Bağlantı Hattı</t>
        </is>
      </c>
      <c>
        <v>PAYAMLI M-22 35-25-M00192_95002546846_95002546846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23.07.2023 10:49:41</t>
        </is>
      </c>
      <c>
        <is>
          <t>23.07.2023 13:36:40</t>
        </is>
      </c>
      <c>
        <v>2.783055555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0.6117505081038889</v>
      </c>
      <c>
        <v>0</v>
      </c>
      <c>
        <v>0</v>
      </c>
      <c>
        <v>0</v>
      </c>
      <c>
        <v>0</v>
      </c>
      <c>
        <v>0</v>
      </c>
      <c>
        <v>0</v>
      </c>
      <c>
        <v>0.6117505081038889</v>
      </c>
    </row>
    <row>
      <c>
        <v>2618805</v>
      </c>
      <c>
        <v>1</v>
      </c>
      <c>
        <is>
          <t>İZMİR</t>
        </is>
      </c>
      <c>
        <v>TİRE</v>
      </c>
      <c>
        <is>
          <t>DM</t>
        </is>
      </c>
      <c>
        <v>TİRE İM-DM-1 35-29-A00001_DM-1/66 M04_2312230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23.07.2023 11:47:19</t>
        </is>
      </c>
      <c>
        <is>
          <t>23.07.2023 12:15:15</t>
        </is>
      </c>
      <c>
        <v>0.465555555</v>
      </c>
      <c>
        <v>1</v>
      </c>
      <c>
        <v>0</v>
      </c>
      <c>
        <v>13</v>
      </c>
      <c>
        <v>130</v>
      </c>
      <c>
        <v>4</v>
      </c>
      <c>
        <v>33</v>
      </c>
      <c>
        <v>0</v>
      </c>
      <c>
        <v>0</v>
      </c>
      <c>
        <v>1.5465993651335523</v>
      </c>
      <c>
        <v>0</v>
      </c>
      <c>
        <v>61.7018734324238</v>
      </c>
      <c>
        <v>299.16922682319125</v>
      </c>
      <c>
        <v>32.16598028419892</v>
      </c>
      <c>
        <v>55.85533586719897</v>
      </c>
      <c>
        <v>0</v>
      </c>
      <c>
        <v>0</v>
      </c>
      <c>
        <v>450.4390157721465</v>
      </c>
    </row>
    <row>
      <c>
        <v>2618851</v>
      </c>
      <c>
        <v>1</v>
      </c>
      <c>
        <is>
          <t>İZMİR</t>
        </is>
      </c>
      <c>
        <v>MENDERES</v>
      </c>
      <c>
        <is>
          <t>Dağıtım Transformatörü</t>
        </is>
      </c>
      <c>
        <v>OĞLANANASI TR-10 35-22-M00263_35-22-M00263_2350447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23.07.2023 12:09:31</t>
        </is>
      </c>
      <c>
        <is>
          <t>23.07.2023 14:05:40</t>
        </is>
      </c>
      <c>
        <v>1.935833333</v>
      </c>
      <c>
        <v>0</v>
      </c>
      <c>
        <v>58</v>
      </c>
      <c>
        <v>0</v>
      </c>
      <c>
        <v>29</v>
      </c>
      <c>
        <v>0</v>
      </c>
      <c>
        <v>14</v>
      </c>
      <c>
        <v>0</v>
      </c>
      <c>
        <v>0</v>
      </c>
      <c>
        <v>0</v>
      </c>
      <c>
        <v>32.27564530813081</v>
      </c>
      <c>
        <v>0</v>
      </c>
      <c>
        <v>224.94654958644566</v>
      </c>
      <c>
        <v>0</v>
      </c>
      <c>
        <v>50.88119054514674</v>
      </c>
      <c>
        <v>0</v>
      </c>
      <c>
        <v>0</v>
      </c>
      <c>
        <v>308.10338543972324</v>
      </c>
    </row>
    <row>
      <c>
        <v>2618556</v>
      </c>
      <c>
        <v>1</v>
      </c>
      <c>
        <is>
          <t>İZMİR</t>
        </is>
      </c>
      <c>
        <v>TİRE</v>
      </c>
      <c>
        <is>
          <t>OG Fideri</t>
        </is>
      </c>
      <c>
        <v>TİRE İM-DM-1 35-29-A00001_HatBaşıAyırıcı_53138527 M03_53138527</v>
      </c>
      <c>
        <v>OG Ayırıcı Arızası</v>
      </c>
      <c>
        <v>Dağıtım-OG</v>
      </c>
      <c>
        <v>Uzun</v>
      </c>
      <c>
        <v>Şebeke işletmecisi</v>
      </c>
      <c>
        <v>Bildirimsiz</v>
      </c>
      <c>
        <is>
          <t>23.07.2023 07:03:08</t>
        </is>
      </c>
      <c>
        <is>
          <t>23.07.2023 11:57:24</t>
        </is>
      </c>
      <c>
        <v>4.904444444</v>
      </c>
      <c>
        <v>0</v>
      </c>
      <c>
        <v>0</v>
      </c>
      <c>
        <v>0</v>
      </c>
      <c>
        <v>14</v>
      </c>
      <c>
        <v>0</v>
      </c>
      <c>
        <v>3</v>
      </c>
      <c>
        <v>0</v>
      </c>
      <c>
        <v>0</v>
      </c>
      <c>
        <v>0</v>
      </c>
      <c>
        <v>0</v>
      </c>
      <c>
        <v>0</v>
      </c>
      <c>
        <v>388.94008275134644</v>
      </c>
      <c>
        <v>0</v>
      </c>
      <c>
        <v>73.2492112963465</v>
      </c>
      <c>
        <v>0</v>
      </c>
      <c>
        <v>0</v>
      </c>
      <c>
        <v>462.18929404769295</v>
      </c>
    </row>
    <row>
      <c>
        <v>2619538</v>
      </c>
      <c>
        <v>1</v>
      </c>
      <c>
        <is>
          <t>İZMİR</t>
        </is>
      </c>
      <c>
        <v>TİRE</v>
      </c>
      <c>
        <is>
          <t>AG Fideri</t>
        </is>
      </c>
      <c>
        <v>YAMANDERE TR-3 35-29-L00313_D_56400211_56400211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23.07.2023 21:26:38</t>
        </is>
      </c>
      <c>
        <is>
          <t>23.07.2023 23:37:18</t>
        </is>
      </c>
      <c>
        <v>2.177777777</v>
      </c>
      <c>
        <v>0</v>
      </c>
      <c>
        <v>12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3.363324913399174</v>
      </c>
      <c>
        <v>0</v>
      </c>
      <c>
        <v>0</v>
      </c>
      <c>
        <v>0</v>
      </c>
      <c>
        <v>0</v>
      </c>
      <c>
        <v>0</v>
      </c>
      <c>
        <v>0</v>
      </c>
      <c>
        <v>3.363324913399174</v>
      </c>
    </row>
    <row>
      <c>
        <v>2618997</v>
      </c>
      <c>
        <v>1</v>
      </c>
      <c>
        <is>
          <t>MANİSA</t>
        </is>
      </c>
      <c>
        <v>YUNUSEMRE</v>
      </c>
      <c>
        <is>
          <t>Saha Dağıtım Kutusu (SDK)</t>
        </is>
      </c>
      <c>
        <v>MURADİYE TR-5 (ESKİ MEZARLIK YANI) 45-71-M00204_A A1_5966162</v>
      </c>
      <c>
        <v>AG Box / Sdk Giriş Sigorta Atığı</v>
      </c>
      <c>
        <v>Dağıtım-AG</v>
      </c>
      <c>
        <v>Uzun</v>
      </c>
      <c>
        <v>Şebeke işletmecisi</v>
      </c>
      <c>
        <v>Bildirimsiz</v>
      </c>
      <c>
        <is>
          <t>23.07.2023 14:53:54</t>
        </is>
      </c>
      <c>
        <is>
          <t>23.07.2023 19:05:46</t>
        </is>
      </c>
      <c>
        <v>4.197777777</v>
      </c>
      <c>
        <v>0</v>
      </c>
      <c>
        <v>295</v>
      </c>
      <c>
        <v>0</v>
      </c>
      <c>
        <v>0</v>
      </c>
      <c>
        <v>0</v>
      </c>
      <c>
        <v>40</v>
      </c>
      <c>
        <v>0</v>
      </c>
      <c>
        <v>0</v>
      </c>
      <c>
        <v>0</v>
      </c>
      <c>
        <v>311.88711843614334</v>
      </c>
      <c>
        <v>0</v>
      </c>
      <c>
        <v>0</v>
      </c>
      <c>
        <v>0</v>
      </c>
      <c>
        <v>202.76848419367658</v>
      </c>
      <c>
        <v>0</v>
      </c>
      <c>
        <v>0</v>
      </c>
      <c>
        <v>514.6556026298199</v>
      </c>
    </row>
    <row>
      <c>
        <v>2618516</v>
      </c>
      <c>
        <v>1</v>
      </c>
      <c>
        <is>
          <t>MANİSA</t>
        </is>
      </c>
      <c>
        <v>SALİHLİ</v>
      </c>
      <c>
        <is>
          <t>TM Fideri</t>
        </is>
      </c>
      <c>
        <v>SALİHLİ TM 45-78-A00004_SALİHLİ-3 M11_2310855</v>
      </c>
      <c>
        <v>Şebeke Yenileme ve Kapasite Artışı Çalışması</v>
      </c>
      <c>
        <v>Dağıtım-OG</v>
      </c>
      <c>
        <v>Uzun</v>
      </c>
      <c>
        <v>Şebeke işletmecisi</v>
      </c>
      <c>
        <v>Bildirimli</v>
      </c>
      <c>
        <is>
          <t>23.07.2023 02:36:25</t>
        </is>
      </c>
      <c>
        <is>
          <t>23.07.2023 07:57:27</t>
        </is>
      </c>
      <c>
        <v>5.350555555</v>
      </c>
      <c>
        <v>0</v>
      </c>
      <c>
        <v>2165</v>
      </c>
      <c>
        <v>0</v>
      </c>
      <c>
        <v>0</v>
      </c>
      <c>
        <v>0</v>
      </c>
      <c>
        <v>231</v>
      </c>
      <c>
        <v>0</v>
      </c>
      <c>
        <v>3</v>
      </c>
      <c>
        <v>0</v>
      </c>
      <c>
        <v>1885.3039033969735</v>
      </c>
      <c>
        <v>0</v>
      </c>
      <c>
        <v>0</v>
      </c>
      <c>
        <v>0</v>
      </c>
      <c>
        <v>727.9418259278805</v>
      </c>
      <c>
        <v>0</v>
      </c>
      <c>
        <v>49.92523081943774</v>
      </c>
      <c>
        <v>2663.1709601442917</v>
      </c>
    </row>
    <row>
      <c>
        <v>2619369</v>
      </c>
      <c>
        <v>1</v>
      </c>
      <c>
        <is>
          <t>MANİSA</t>
        </is>
      </c>
      <c>
        <v>SALİHLİ</v>
      </c>
      <c>
        <is>
          <t>AG Fideri</t>
        </is>
      </c>
      <c>
        <v>MERSİNLİ TR-3 45-78-M00937_49342808_56390922_56390922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23.07.2023 19:30:37</t>
        </is>
      </c>
      <c>
        <is>
          <t>23.07.2023 20:55:23</t>
        </is>
      </c>
      <c>
        <v>1.412777777</v>
      </c>
      <c>
        <v>0</v>
      </c>
      <c>
        <v>40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15.565200564524924</v>
      </c>
      <c>
        <v>0</v>
      </c>
      <c>
        <v>0</v>
      </c>
      <c>
        <v>0</v>
      </c>
      <c>
        <v>0.6571537593593368</v>
      </c>
      <c>
        <v>0</v>
      </c>
      <c>
        <v>0</v>
      </c>
      <c>
        <v>16.22235432388426</v>
      </c>
    </row>
    <row>
      <c>
        <v>2619040</v>
      </c>
      <c>
        <v>1</v>
      </c>
      <c>
        <is>
          <t>MANİSA</t>
        </is>
      </c>
      <c>
        <v>TURGUTLU</v>
      </c>
      <c>
        <is>
          <t>AG Fideri</t>
        </is>
      </c>
      <c>
        <v>TR-2/76 45-83-M00774_C_56396349_56396349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23.07.2023 15:21:34</t>
        </is>
      </c>
      <c>
        <is>
          <t>23.07.2023 20:50:16</t>
        </is>
      </c>
      <c>
        <v>5.478333333</v>
      </c>
      <c>
        <v>0</v>
      </c>
      <c>
        <v>93</v>
      </c>
      <c>
        <v>0</v>
      </c>
      <c>
        <v>0</v>
      </c>
      <c>
        <v>0</v>
      </c>
      <c>
        <v>11</v>
      </c>
      <c>
        <v>0</v>
      </c>
      <c>
        <v>0</v>
      </c>
      <c>
        <v>0</v>
      </c>
      <c>
        <v>93.95491404242827</v>
      </c>
      <c>
        <v>0</v>
      </c>
      <c>
        <v>0</v>
      </c>
      <c>
        <v>0</v>
      </c>
      <c>
        <v>56.910089078373204</v>
      </c>
      <c>
        <v>0</v>
      </c>
      <c>
        <v>0</v>
      </c>
      <c>
        <v>150.86500312080148</v>
      </c>
    </row>
    <row>
      <c>
        <v>2618708</v>
      </c>
      <c>
        <v>1</v>
      </c>
      <c>
        <is>
          <t>İZMİR</t>
        </is>
      </c>
      <c>
        <v>TORBALI</v>
      </c>
      <c>
        <is>
          <t>Dağıtım Transformatörü</t>
        </is>
      </c>
      <c>
        <v>TR-115 35-26-M00115_35-26-M00115_65974284</v>
      </c>
      <c>
        <v>Şebeke Yenileme ve Kapasite Artışı Çalışması</v>
      </c>
      <c>
        <v>Dağıtım-AG</v>
      </c>
      <c>
        <v>Uzun</v>
      </c>
      <c>
        <v>Şebeke işletmecisi</v>
      </c>
      <c>
        <v>Bildirimli</v>
      </c>
      <c>
        <is>
          <t>23.07.2023 10:05:03</t>
        </is>
      </c>
      <c>
        <is>
          <t>23.07.2023 13:14:25</t>
        </is>
      </c>
      <c>
        <v>3.156111111</v>
      </c>
      <c>
        <v>0</v>
      </c>
      <c>
        <v>0</v>
      </c>
      <c>
        <v>0</v>
      </c>
      <c>
        <v>0</v>
      </c>
      <c>
        <v>0</v>
      </c>
      <c>
        <v>154</v>
      </c>
      <c>
        <v>0</v>
      </c>
      <c>
        <v>6</v>
      </c>
      <c>
        <v>0</v>
      </c>
      <c>
        <v>0</v>
      </c>
      <c>
        <v>0</v>
      </c>
      <c>
        <v>0</v>
      </c>
      <c>
        <v>0</v>
      </c>
      <c>
        <v>484.1651921533165</v>
      </c>
      <c>
        <v>0</v>
      </c>
      <c>
        <v>21.86170203563361</v>
      </c>
      <c>
        <v>506.0268941889501</v>
      </c>
    </row>
    <row>
      <c>
        <v>2619183</v>
      </c>
      <c>
        <v>1</v>
      </c>
      <c>
        <is>
          <t>İZMİR</t>
        </is>
      </c>
      <c>
        <v>ÇEŞME</v>
      </c>
      <c>
        <is>
          <t>AG Fideri</t>
        </is>
      </c>
      <c>
        <v>L-286 35-18-L00286_A_56368456_56368456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23.07.2023 17:27:08</t>
        </is>
      </c>
      <c>
        <is>
          <t>23.07.2023 22:28:25</t>
        </is>
      </c>
      <c>
        <v>5.021388888</v>
      </c>
      <c>
        <v>0</v>
      </c>
      <c>
        <v>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73.48309171399983</v>
      </c>
      <c>
        <v>0</v>
      </c>
      <c>
        <v>0</v>
      </c>
      <c>
        <v>0</v>
      </c>
      <c>
        <v>6.257274024777904</v>
      </c>
      <c>
        <v>0</v>
      </c>
      <c>
        <v>0</v>
      </c>
      <c>
        <v>79.74036573877773</v>
      </c>
    </row>
    <row>
      <c>
        <v>2619057</v>
      </c>
      <c>
        <v>1</v>
      </c>
      <c>
        <is>
          <t>İZMİR</t>
        </is>
      </c>
      <c>
        <v>ÇEŞME</v>
      </c>
      <c>
        <is>
          <t>Kullanıcı Bağlantı Hattı</t>
        </is>
      </c>
      <c>
        <v>L-300 DM 35-18-L00300_950448462_950448462</v>
      </c>
      <c>
        <v>AG Branşman Yeraltı Kablo Arızası</v>
      </c>
      <c>
        <v>Dağıtım-AG</v>
      </c>
      <c>
        <v>Uzun</v>
      </c>
      <c>
        <v>Şebeke işletmecisi</v>
      </c>
      <c>
        <v>Bildirimsiz</v>
      </c>
      <c>
        <is>
          <t>23.07.2023 15:41:47</t>
        </is>
      </c>
      <c>
        <is>
          <t>23.07.2023 23:29:17</t>
        </is>
      </c>
      <c>
        <v>7.791666666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4.980459805826788</v>
      </c>
      <c>
        <v>0</v>
      </c>
      <c>
        <v>0</v>
      </c>
      <c>
        <v>0</v>
      </c>
      <c>
        <v>0</v>
      </c>
      <c>
        <v>0</v>
      </c>
      <c>
        <v>0</v>
      </c>
      <c>
        <v>4.980459805826788</v>
      </c>
    </row>
    <row>
      <c>
        <v>2618542</v>
      </c>
      <c>
        <v>1</v>
      </c>
      <c>
        <is>
          <t>MANİSA</t>
        </is>
      </c>
      <c>
        <v>ALAŞEHİR</v>
      </c>
      <c>
        <is>
          <t>KÖK</t>
        </is>
      </c>
      <c>
        <v>GÜRSU TARİŞ-TAT KÖK 45-73-M00148_ M06_2049874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23.07.2023 06:23:39</t>
        </is>
      </c>
      <c>
        <is>
          <t>23.07.2023 07:46:00</t>
        </is>
      </c>
      <c>
        <v>1.3725</v>
      </c>
      <c>
        <v>0</v>
      </c>
      <c>
        <v>0</v>
      </c>
      <c>
        <v>9</v>
      </c>
      <c>
        <v>0</v>
      </c>
      <c>
        <v>7</v>
      </c>
      <c>
        <v>0</v>
      </c>
      <c>
        <v>0</v>
      </c>
      <c>
        <v>0</v>
      </c>
      <c>
        <v>0</v>
      </c>
      <c>
        <v>0</v>
      </c>
      <c>
        <v>119.69507950347247</v>
      </c>
      <c>
        <v>0</v>
      </c>
      <c>
        <v>60.20242793560644</v>
      </c>
      <c>
        <v>0</v>
      </c>
      <c>
        <v>0</v>
      </c>
      <c>
        <v>0</v>
      </c>
      <c>
        <v>179.8975074390789</v>
      </c>
    </row>
    <row>
      <c>
        <v>2619020</v>
      </c>
      <c>
        <v>1</v>
      </c>
      <c>
        <is>
          <t>İZMİR</t>
        </is>
      </c>
      <c>
        <v>ÇEŞME</v>
      </c>
      <c>
        <is>
          <t>Kullanıcı Bağlantı Hattı</t>
        </is>
      </c>
      <c>
        <v>L-379 35-18-L00379_950460682_950460682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23.07.2023 15:16:13</t>
        </is>
      </c>
      <c>
        <is>
          <t>23.07.2023 17:30:05</t>
        </is>
      </c>
      <c>
        <v>2.231111111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1.7147424270271383</v>
      </c>
      <c>
        <v>0</v>
      </c>
      <c>
        <v>0</v>
      </c>
      <c>
        <v>0</v>
      </c>
      <c>
        <v>0</v>
      </c>
      <c>
        <v>0</v>
      </c>
      <c>
        <v>0</v>
      </c>
      <c>
        <v>1.7147424270271383</v>
      </c>
    </row>
    <row>
      <c>
        <v>2618914</v>
      </c>
      <c>
        <v>1</v>
      </c>
      <c>
        <is>
          <t>MANİSA</t>
        </is>
      </c>
      <c>
        <v>SARUHANLI</v>
      </c>
      <c>
        <is>
          <t>Dağıtım Transformatörü</t>
        </is>
      </c>
      <c>
        <v>SEYİTOBA TR-1 45-80-L00177_45-80-L00177_2362719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23.07.2023 13:38:49</t>
        </is>
      </c>
      <c>
        <is>
          <t>23.07.2023 15:45:19</t>
        </is>
      </c>
      <c>
        <v>2.108333333</v>
      </c>
      <c>
        <v>0</v>
      </c>
      <c>
        <v>142</v>
      </c>
      <c>
        <v>0</v>
      </c>
      <c>
        <v>1</v>
      </c>
      <c>
        <v>0</v>
      </c>
      <c>
        <v>14</v>
      </c>
      <c>
        <v>0</v>
      </c>
      <c>
        <v>0</v>
      </c>
      <c>
        <v>0</v>
      </c>
      <c>
        <v>45.89117586070556</v>
      </c>
      <c>
        <v>0</v>
      </c>
      <c>
        <v>0.2278339771678234</v>
      </c>
      <c>
        <v>0</v>
      </c>
      <c>
        <v>13.139113917636784</v>
      </c>
      <c>
        <v>0</v>
      </c>
      <c>
        <v>0</v>
      </c>
      <c>
        <v>59.25812375551017</v>
      </c>
    </row>
    <row>
      <c>
        <v>2618473</v>
      </c>
      <c>
        <v>1</v>
      </c>
      <c>
        <is>
          <t>İZMİR</t>
        </is>
      </c>
      <c>
        <v>ÇEŞME</v>
      </c>
      <c>
        <is>
          <t>Dağıtım Transformatörü</t>
        </is>
      </c>
      <c>
        <v>L-281 35-18-L00281_35-18-L00281_2375934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23.07.2023 00:23:16</t>
        </is>
      </c>
      <c>
        <is>
          <t>23.07.2023 03:58:27</t>
        </is>
      </c>
      <c>
        <v>3.586388888</v>
      </c>
      <c>
        <v>0</v>
      </c>
      <c>
        <v>332</v>
      </c>
      <c>
        <v>0</v>
      </c>
      <c>
        <v>0</v>
      </c>
      <c>
        <v>0</v>
      </c>
      <c>
        <v>43</v>
      </c>
      <c>
        <v>0</v>
      </c>
      <c>
        <v>0</v>
      </c>
      <c>
        <v>0</v>
      </c>
      <c>
        <v>362.88355872462745</v>
      </c>
      <c>
        <v>0</v>
      </c>
      <c>
        <v>0</v>
      </c>
      <c>
        <v>0</v>
      </c>
      <c>
        <v>90.53697416184427</v>
      </c>
      <c>
        <v>0</v>
      </c>
      <c>
        <v>0</v>
      </c>
      <c>
        <v>453.42053288647173</v>
      </c>
    </row>
    <row>
      <c>
        <v>2619163</v>
      </c>
      <c>
        <v>1</v>
      </c>
      <c>
        <is>
          <t>İZMİR</t>
        </is>
      </c>
      <c>
        <v>ÖDEMİŞ</v>
      </c>
      <c>
        <is>
          <t>AG Fideri</t>
        </is>
      </c>
      <c>
        <v>GERELİ KÖYÜ KAVAKKUYU TR-8 35-15-M00225_A_56369690_56369690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23.07.2023 17:05:47</t>
        </is>
      </c>
      <c>
        <is>
          <t>23.07.2023 17:57:24</t>
        </is>
      </c>
      <c>
        <v>0.860277777</v>
      </c>
      <c>
        <v>0</v>
      </c>
      <c>
        <v>6</v>
      </c>
      <c>
        <v>0</v>
      </c>
      <c>
        <v>3</v>
      </c>
      <c>
        <v>0</v>
      </c>
      <c>
        <v>2</v>
      </c>
      <c>
        <v>0</v>
      </c>
      <c>
        <v>0</v>
      </c>
      <c>
        <v>0</v>
      </c>
      <c>
        <v>1.0807737899989716</v>
      </c>
      <c>
        <v>0</v>
      </c>
      <c>
        <v>4.301115030120273</v>
      </c>
      <c>
        <v>0</v>
      </c>
      <c>
        <v>6.876756748467626</v>
      </c>
      <c>
        <v>0</v>
      </c>
      <c>
        <v>0</v>
      </c>
      <c>
        <v>12.258645568586871</v>
      </c>
    </row>
    <row>
      <c>
        <v>2619561</v>
      </c>
      <c>
        <v>1</v>
      </c>
      <c>
        <is>
          <t>İZMİR</t>
        </is>
      </c>
      <c>
        <v>MENDERES</v>
      </c>
      <c>
        <is>
          <t>Dağıtım Transformatörü</t>
        </is>
      </c>
      <c>
        <v>ÇUKURALTI M-11 35-25-M00057_35-25-M00057_2376929</v>
      </c>
      <c>
        <v>AG Yük Ayırıcı Arızası</v>
      </c>
      <c>
        <v>Dağıtım-AG</v>
      </c>
      <c>
        <v>Uzun</v>
      </c>
      <c>
        <v>Şebeke işletmecisi</v>
      </c>
      <c>
        <v>Bildirimsiz</v>
      </c>
      <c>
        <is>
          <t>23.07.2023 21:46:49</t>
        </is>
      </c>
      <c>
        <is>
          <t>23.07.2023 23:44:51</t>
        </is>
      </c>
      <c>
        <v>1.967222222</v>
      </c>
      <c>
        <v>0</v>
      </c>
      <c>
        <v>404</v>
      </c>
      <c>
        <v>0</v>
      </c>
      <c>
        <v>3</v>
      </c>
      <c>
        <v>0</v>
      </c>
      <c>
        <v>17</v>
      </c>
      <c>
        <v>0</v>
      </c>
      <c>
        <v>0</v>
      </c>
      <c>
        <v>0</v>
      </c>
      <c>
        <v>152.87656964455329</v>
      </c>
      <c>
        <v>0</v>
      </c>
      <c>
        <v>16.429204134662864</v>
      </c>
      <c>
        <v>0</v>
      </c>
      <c>
        <v>13.29453711143845</v>
      </c>
      <c>
        <v>0</v>
      </c>
      <c>
        <v>0</v>
      </c>
      <c>
        <v>182.60031089065458</v>
      </c>
    </row>
    <row>
      <c>
        <v>2618479</v>
      </c>
      <c>
        <v>1</v>
      </c>
      <c>
        <is>
          <t>İZMİR</t>
        </is>
      </c>
      <c>
        <v>BORNOVA</v>
      </c>
      <c>
        <is>
          <t>OG Fideri</t>
        </is>
      </c>
      <c>
        <v>M-909 GEÇİT 35-02-M00909_M-605 M01_95519983</v>
      </c>
      <c>
        <v>OG Yeraltı Kablo Arızası</v>
      </c>
      <c>
        <v>Dağıtım-OG</v>
      </c>
      <c>
        <v>Uzun</v>
      </c>
      <c>
        <v>Şebeke işletmecisi</v>
      </c>
      <c>
        <v>Bildirimsiz</v>
      </c>
      <c>
        <is>
          <t>23.07.2023 00:30:00</t>
        </is>
      </c>
      <c>
        <is>
          <t>23.07.2023 11:14:22</t>
        </is>
      </c>
      <c>
        <v>10.739444444</v>
      </c>
      <c>
        <v>0</v>
      </c>
      <c>
        <v>0</v>
      </c>
      <c>
        <v>0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1910.19492407868</v>
      </c>
      <c>
        <v>0</v>
      </c>
      <c>
        <v>1910.19492407868</v>
      </c>
    </row>
    <row>
      <c>
        <v>2618728</v>
      </c>
      <c>
        <v>1</v>
      </c>
      <c>
        <is>
          <t>İZMİR</t>
        </is>
      </c>
      <c>
        <v>TİRE</v>
      </c>
      <c>
        <is>
          <t>AG Fideri</t>
        </is>
      </c>
      <c>
        <v>ALİ ŞAHİN SULAMA GRUBU 35-29-M00175_C_56360795_56360795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23.07.2023 10:24:18</t>
        </is>
      </c>
      <c>
        <is>
          <t>23.07.2023 12:24:26</t>
        </is>
      </c>
      <c>
        <v>2.002222222</v>
      </c>
      <c>
        <v>0</v>
      </c>
      <c>
        <v>0</v>
      </c>
      <c>
        <v>0</v>
      </c>
      <c>
        <v>1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9.804986050563109</v>
      </c>
      <c>
        <v>0</v>
      </c>
      <c>
        <v>1.265791042119716</v>
      </c>
      <c>
        <v>0</v>
      </c>
      <c>
        <v>0</v>
      </c>
      <c>
        <v>11.070777092682825</v>
      </c>
    </row>
    <row>
      <c>
        <v>2618579</v>
      </c>
      <c>
        <v>1</v>
      </c>
      <c>
        <is>
          <t>İZMİR</t>
        </is>
      </c>
      <c>
        <v>TORBALI</v>
      </c>
      <c>
        <is>
          <t>DM</t>
        </is>
      </c>
      <c>
        <v>TORBALI DM-5/TR-1 (TR-101) 35-26-M00101_ORMAN FİD. (TR-103-104-105) M07_66227492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23.07.2023 07:50:32</t>
        </is>
      </c>
      <c>
        <is>
          <t>23.07.2023 08:13:24</t>
        </is>
      </c>
      <c>
        <v>0.381111111</v>
      </c>
      <c>
        <v>0</v>
      </c>
      <c>
        <v>397</v>
      </c>
      <c>
        <v>1</v>
      </c>
      <c>
        <v>11</v>
      </c>
      <c>
        <v>1</v>
      </c>
      <c>
        <v>26</v>
      </c>
      <c>
        <v>0</v>
      </c>
      <c>
        <v>0</v>
      </c>
      <c>
        <v>0</v>
      </c>
      <c>
        <v>30.64776961715485</v>
      </c>
      <c>
        <v>27.522098175698893</v>
      </c>
      <c>
        <v>10.479599932608732</v>
      </c>
      <c>
        <v>75.69217079266836</v>
      </c>
      <c>
        <v>18.82549119025317</v>
      </c>
      <c>
        <v>0</v>
      </c>
      <c>
        <v>0</v>
      </c>
      <c>
        <v>163.16712970838398</v>
      </c>
    </row>
    <row>
      <c>
        <v>2619661</v>
      </c>
      <c>
        <v>1</v>
      </c>
      <c>
        <is>
          <t>MANİSA</t>
        </is>
      </c>
      <c>
        <v>YUNUSEMRE</v>
      </c>
      <c>
        <is>
          <t>Kullanıcı Bağlantı Hattı</t>
        </is>
      </c>
      <c>
        <v>DM-14/3 45-71-M00387_953239092_953239092</v>
      </c>
      <c>
        <v>AG Branşman Yeraltı Kablo Arızası</v>
      </c>
      <c>
        <v>Dağıtım-AG</v>
      </c>
      <c>
        <v>Uzun</v>
      </c>
      <c>
        <v>Şebeke işletmecisi</v>
      </c>
      <c>
        <v>Bildirimsiz</v>
      </c>
      <c>
        <is>
          <t>23.07.2023 23:55:19</t>
        </is>
      </c>
      <c>
        <is>
          <t>24.07.2023 01:18:19</t>
        </is>
      </c>
      <c>
        <v>1.383333333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0.42800980399649213</v>
      </c>
      <c>
        <v>0</v>
      </c>
      <c>
        <v>0</v>
      </c>
      <c>
        <v>0</v>
      </c>
      <c>
        <v>0</v>
      </c>
      <c>
        <v>0</v>
      </c>
      <c>
        <v>0</v>
      </c>
      <c>
        <v>0.42800980399649213</v>
      </c>
    </row>
    <row>
      <c>
        <v>2619547</v>
      </c>
      <c>
        <v>1</v>
      </c>
      <c>
        <is>
          <t>MANİSA</t>
        </is>
      </c>
      <c>
        <v>TURGUTLU</v>
      </c>
      <c>
        <is>
          <t>AG Fideri</t>
        </is>
      </c>
      <c>
        <v>TR-2/27 45-83-L00027_B_56401322_56401322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23.07.2023 21:31:53</t>
        </is>
      </c>
      <c>
        <is>
          <t>23.07.2023 23:02:06</t>
        </is>
      </c>
      <c>
        <v>1.503611111</v>
      </c>
      <c>
        <v>0</v>
      </c>
      <c>
        <v>29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10.487021361611323</v>
      </c>
      <c>
        <v>0</v>
      </c>
      <c>
        <v>0</v>
      </c>
      <c>
        <v>0</v>
      </c>
      <c>
        <v>2.9181810712036165</v>
      </c>
      <c>
        <v>0</v>
      </c>
      <c>
        <v>0</v>
      </c>
      <c>
        <v>13.405202432814939</v>
      </c>
    </row>
    <row>
      <c>
        <v>2618691</v>
      </c>
      <c>
        <v>1</v>
      </c>
      <c>
        <is>
          <t>İZMİR</t>
        </is>
      </c>
      <c>
        <v>GÜZELBAHÇE</v>
      </c>
      <c>
        <is>
          <t>AG Fideri</t>
        </is>
      </c>
      <c>
        <v>K-3027 35-10-K03027__72410806_72410806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23.07.2023 09:51:19</t>
        </is>
      </c>
      <c>
        <is>
          <t>23.07.2023 12:04:43</t>
        </is>
      </c>
      <c>
        <v>2.223333333</v>
      </c>
      <c>
        <v>0</v>
      </c>
      <c>
        <v>42</v>
      </c>
      <c>
        <v>0</v>
      </c>
      <c>
        <v>3</v>
      </c>
      <c>
        <v>0</v>
      </c>
      <c>
        <v>6</v>
      </c>
      <c>
        <v>0</v>
      </c>
      <c>
        <v>0</v>
      </c>
      <c>
        <v>0</v>
      </c>
      <c>
        <v>22.860636807984918</v>
      </c>
      <c>
        <v>0</v>
      </c>
      <c>
        <v>7.680786756310683</v>
      </c>
      <c>
        <v>0</v>
      </c>
      <c>
        <v>50.24977654283873</v>
      </c>
      <c>
        <v>0</v>
      </c>
      <c>
        <v>0</v>
      </c>
      <c>
        <v>80.79120010713433</v>
      </c>
    </row>
    <row>
      <c>
        <v>2619355</v>
      </c>
      <c>
        <v>1</v>
      </c>
      <c>
        <is>
          <t>İZMİR</t>
        </is>
      </c>
      <c>
        <v>FOÇA</v>
      </c>
      <c>
        <is>
          <t>Saha Dağıtım Kutusu (SDK)</t>
        </is>
      </c>
      <c>
        <v>FOÇA TR-46 35-23-L00046_42135213 b1b_42054745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23.07.2023 19:33:42</t>
        </is>
      </c>
      <c>
        <is>
          <t>23.07.2023 22:09:15</t>
        </is>
      </c>
      <c>
        <v>2.5925</v>
      </c>
      <c>
        <v>0</v>
      </c>
      <c>
        <v>25</v>
      </c>
      <c>
        <v>0</v>
      </c>
      <c>
        <v>0</v>
      </c>
      <c>
        <v>0</v>
      </c>
      <c>
        <v>71</v>
      </c>
      <c>
        <v>0</v>
      </c>
      <c>
        <v>0</v>
      </c>
      <c>
        <v>0</v>
      </c>
      <c>
        <v>12.251582608172653</v>
      </c>
      <c>
        <v>0</v>
      </c>
      <c>
        <v>0</v>
      </c>
      <c>
        <v>0</v>
      </c>
      <c>
        <v>276.39304117876543</v>
      </c>
      <c>
        <v>0</v>
      </c>
      <c>
        <v>0</v>
      </c>
      <c>
        <v>288.6446237869381</v>
      </c>
    </row>
    <row>
      <c>
        <v>2618613</v>
      </c>
      <c>
        <v>2</v>
      </c>
      <c>
        <is>
          <t>İZMİR</t>
        </is>
      </c>
      <c>
        <v>KİRAZ</v>
      </c>
      <c>
        <is>
          <t>Dağıtım Transformatörü</t>
        </is>
      </c>
      <c>
        <v>İĞDELİ TR-3 35-31-L00299_35-31-L00299_2364741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23.07.2023 11:59:31</t>
        </is>
      </c>
      <c>
        <is>
          <t>23.07.2023 12:10:00</t>
        </is>
      </c>
      <c>
        <v>0.174722222</v>
      </c>
      <c>
        <v>0</v>
      </c>
      <c>
        <v>107</v>
      </c>
      <c>
        <v>0</v>
      </c>
      <c>
        <v>19</v>
      </c>
      <c>
        <v>0</v>
      </c>
      <c>
        <v>14</v>
      </c>
      <c>
        <v>0</v>
      </c>
      <c>
        <v>0</v>
      </c>
      <c>
        <v>0</v>
      </c>
      <c>
        <v>3.08383111871917</v>
      </c>
      <c>
        <v>0</v>
      </c>
      <c>
        <v>5.406967651335721</v>
      </c>
      <c>
        <v>0</v>
      </c>
      <c>
        <v>1.6917666815749874</v>
      </c>
      <c>
        <v>0</v>
      </c>
      <c>
        <v>0</v>
      </c>
      <c>
        <v>10.182565451629879</v>
      </c>
    </row>
    <row>
      <c>
        <v>2618864</v>
      </c>
      <c>
        <v>2</v>
      </c>
      <c>
        <is>
          <t>İZMİR</t>
        </is>
      </c>
      <c>
        <v>KEMALPAŞA</v>
      </c>
      <c>
        <is>
          <t>Dağıtım Transformatörü</t>
        </is>
      </c>
      <c>
        <v>YİĞİTLER TR-3 35-27-L00227_35-27-L00227_2360059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23.07.2023 14:43:42</t>
        </is>
      </c>
      <c>
        <is>
          <t>23.07.2023 15:12:02</t>
        </is>
      </c>
      <c>
        <v>0.472222222</v>
      </c>
      <c>
        <v>0</v>
      </c>
      <c>
        <v>214</v>
      </c>
      <c>
        <v>0</v>
      </c>
      <c>
        <v>10</v>
      </c>
      <c>
        <v>0</v>
      </c>
      <c>
        <v>40</v>
      </c>
      <c>
        <v>0</v>
      </c>
      <c>
        <v>0</v>
      </c>
      <c>
        <v>0</v>
      </c>
      <c>
        <v>22.048446429030847</v>
      </c>
      <c>
        <v>0</v>
      </c>
      <c>
        <v>1.8029027572883822</v>
      </c>
      <c>
        <v>0</v>
      </c>
      <c>
        <v>6.3850642759923995</v>
      </c>
      <c>
        <v>0</v>
      </c>
      <c>
        <v>0</v>
      </c>
      <c>
        <v>30.236413462311628</v>
      </c>
    </row>
    <row>
      <c>
        <v>2619401</v>
      </c>
      <c>
        <v>1</v>
      </c>
      <c>
        <is>
          <t>MANİSA</t>
        </is>
      </c>
      <c>
        <v>TURGUTLU</v>
      </c>
      <c>
        <is>
          <t>AG Fideri</t>
        </is>
      </c>
      <c>
        <v>TR-2/102 45-83-L00102_D_91114492_91114492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23.07.2023 20:00:22</t>
        </is>
      </c>
      <c>
        <is>
          <t>23.07.2023 22:47:35</t>
        </is>
      </c>
      <c>
        <v>2.786944444</v>
      </c>
      <c>
        <v>0</v>
      </c>
      <c>
        <v>74</v>
      </c>
      <c>
        <v>0</v>
      </c>
      <c>
        <v>0</v>
      </c>
      <c>
        <v>0</v>
      </c>
      <c>
        <v>15</v>
      </c>
      <c>
        <v>0</v>
      </c>
      <c>
        <v>0</v>
      </c>
      <c>
        <v>0</v>
      </c>
      <c>
        <v>35.08010838329851</v>
      </c>
      <c>
        <v>0</v>
      </c>
      <c>
        <v>0</v>
      </c>
      <c>
        <v>0</v>
      </c>
      <c>
        <v>3.5836581487472006</v>
      </c>
      <c>
        <v>0</v>
      </c>
      <c>
        <v>0</v>
      </c>
      <c>
        <v>38.663766532045706</v>
      </c>
    </row>
    <row>
      <c>
        <v>2618737</v>
      </c>
      <c>
        <v>1</v>
      </c>
      <c>
        <is>
          <t>İZMİR</t>
        </is>
      </c>
      <c>
        <v>MENEMEN</v>
      </c>
      <c>
        <is>
          <t>AG Fideri</t>
        </is>
      </c>
      <c>
        <v>KIRMAHALLE  TR-12 35-28-M00271_B_65504752_65504752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23.07.2023 10:39:00</t>
        </is>
      </c>
      <c>
        <is>
          <t>23.07.2023 12:25:46</t>
        </is>
      </c>
      <c>
        <v>1.779444444</v>
      </c>
      <c>
        <v>0</v>
      </c>
      <c>
        <v>24</v>
      </c>
      <c>
        <v>0</v>
      </c>
      <c>
        <v>61</v>
      </c>
      <c>
        <v>0</v>
      </c>
      <c>
        <v>10</v>
      </c>
      <c>
        <v>0</v>
      </c>
      <c>
        <v>0</v>
      </c>
      <c>
        <v>0</v>
      </c>
      <c>
        <v>11.139811893885213</v>
      </c>
      <c>
        <v>0</v>
      </c>
      <c>
        <v>26.86654700986655</v>
      </c>
      <c>
        <v>0</v>
      </c>
      <c>
        <v>15.994753246278853</v>
      </c>
      <c>
        <v>0</v>
      </c>
      <c>
        <v>0</v>
      </c>
      <c>
        <v>54.001112150030615</v>
      </c>
    </row>
    <row>
      <c>
        <v>2619501</v>
      </c>
      <c>
        <v>1</v>
      </c>
      <c>
        <is>
          <t>İZMİR</t>
        </is>
      </c>
      <c>
        <v>TORBALI</v>
      </c>
      <c>
        <is>
          <t>AG Fideri</t>
        </is>
      </c>
      <c>
        <v>DM-5/8 35-26-M00806_7100543_56360215_56360215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23.07.2023 20:57:03</t>
        </is>
      </c>
      <c>
        <is>
          <t>23.07.2023 23:32:38</t>
        </is>
      </c>
      <c>
        <v>2.593055555</v>
      </c>
      <c>
        <v>0</v>
      </c>
      <c>
        <v>95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53.4085382897606</v>
      </c>
      <c>
        <v>0</v>
      </c>
      <c>
        <v>0</v>
      </c>
      <c>
        <v>0</v>
      </c>
      <c>
        <v>0</v>
      </c>
      <c>
        <v>0</v>
      </c>
      <c>
        <v>0</v>
      </c>
      <c>
        <v>53.4085382897606</v>
      </c>
    </row>
    <row>
      <c>
        <v>2619378</v>
      </c>
      <c>
        <v>1</v>
      </c>
      <c>
        <is>
          <t>İZMİR</t>
        </is>
      </c>
      <c>
        <v>KİRAZ</v>
      </c>
      <c>
        <is>
          <t>AG Fideri</t>
        </is>
      </c>
      <c>
        <v>KARABURÇ ATÇILAR TR-6 35-31-L00095_A_91202721_91202721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23.07.2023 19:50:24</t>
        </is>
      </c>
      <c>
        <is>
          <t>23.07.2023 21:39:06</t>
        </is>
      </c>
      <c>
        <v>1.811666666</v>
      </c>
      <c>
        <v>0</v>
      </c>
      <c>
        <v>8</v>
      </c>
      <c>
        <v>0</v>
      </c>
      <c>
        <v>5</v>
      </c>
      <c>
        <v>0</v>
      </c>
      <c>
        <v>5</v>
      </c>
      <c>
        <v>0</v>
      </c>
      <c>
        <v>0</v>
      </c>
      <c>
        <v>0</v>
      </c>
      <c>
        <v>7.055167969101715</v>
      </c>
      <c>
        <v>0</v>
      </c>
      <c>
        <v>15.51719653927794</v>
      </c>
      <c>
        <v>0</v>
      </c>
      <c>
        <v>12.438895672600133</v>
      </c>
      <c>
        <v>0</v>
      </c>
      <c>
        <v>0</v>
      </c>
      <c>
        <v>35.01126018097979</v>
      </c>
    </row>
    <row>
      <c>
        <v>2618605</v>
      </c>
      <c>
        <v>1</v>
      </c>
      <c>
        <is>
          <t>MANİSA</t>
        </is>
      </c>
      <c>
        <v>ALAŞEHİR</v>
      </c>
      <c>
        <is>
          <t>Kullanıcı Bağlantı Hattı</t>
        </is>
      </c>
      <c>
        <v>TOYGAR TR-2 45-73-M00237_945657717_945657717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23.07.2023 08:50:37</t>
        </is>
      </c>
      <c>
        <is>
          <t>23.07.2023 10:10:42</t>
        </is>
      </c>
      <c>
        <v>1.334722222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0.22914513314316245</v>
      </c>
      <c>
        <v>0</v>
      </c>
      <c>
        <v>0</v>
      </c>
      <c>
        <v>0</v>
      </c>
      <c>
        <v>0</v>
      </c>
      <c>
        <v>0</v>
      </c>
      <c>
        <v>0</v>
      </c>
      <c>
        <v>0.22914513314316245</v>
      </c>
    </row>
    <row>
      <c>
        <v>2618545</v>
      </c>
      <c>
        <v>1</v>
      </c>
      <c>
        <is>
          <t>MANİSA</t>
        </is>
      </c>
      <c>
        <v>SOMA</v>
      </c>
      <c>
        <is>
          <t>KÖK</t>
        </is>
      </c>
      <c>
        <v>ÜÇYOL KÖK 45-82-M00128_DUALAR M02_2090652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23.07.2023 06:33:20</t>
        </is>
      </c>
      <c>
        <is>
          <t>23.07.2023 06:44:39</t>
        </is>
      </c>
      <c>
        <v>0.188611111</v>
      </c>
      <c>
        <v>5</v>
      </c>
      <c>
        <v>213</v>
      </c>
      <c>
        <v>11</v>
      </c>
      <c>
        <v>3</v>
      </c>
      <c>
        <v>2</v>
      </c>
      <c>
        <v>22</v>
      </c>
      <c>
        <v>0</v>
      </c>
      <c>
        <v>0</v>
      </c>
      <c>
        <v>0.14270625611666668</v>
      </c>
      <c>
        <v>3.8631082496574685</v>
      </c>
      <c>
        <v>3.413418398872604</v>
      </c>
      <c>
        <v>0.2950977339987192</v>
      </c>
      <c>
        <v>0.3934684809455556</v>
      </c>
      <c>
        <v>0.6986807909379377</v>
      </c>
      <c>
        <v>0</v>
      </c>
      <c>
        <v>0</v>
      </c>
      <c>
        <v>8.80647991052895</v>
      </c>
    </row>
    <row>
      <c>
        <v>2619000</v>
      </c>
      <c>
        <v>1</v>
      </c>
      <c>
        <is>
          <t>İZMİR</t>
        </is>
      </c>
      <c>
        <v>SEFERİHİSAR</v>
      </c>
      <c>
        <is>
          <t>Saha Dağıtım Kutusu (SDK)</t>
        </is>
      </c>
      <c>
        <v>DM-1/TR-15 SEFERİHİSAR 35-14-M00327_A B3_5858569</v>
      </c>
      <c>
        <v>AG Box / Sdk Giriş Sigorta Atığı</v>
      </c>
      <c>
        <v>Dağıtım-AG</v>
      </c>
      <c>
        <v>Uzun</v>
      </c>
      <c>
        <v>Şebeke işletmecisi</v>
      </c>
      <c>
        <v>Bildirimsiz</v>
      </c>
      <c>
        <is>
          <t>23.07.2023 14:56:03</t>
        </is>
      </c>
      <c>
        <is>
          <t>23.07.2023 15:22:18</t>
        </is>
      </c>
      <c>
        <v>0.4375</v>
      </c>
      <c>
        <v>0</v>
      </c>
      <c>
        <v>11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1.3393682701348435</v>
      </c>
      <c>
        <v>0</v>
      </c>
      <c>
        <v>0</v>
      </c>
      <c>
        <v>0</v>
      </c>
      <c>
        <v>0.49477897973387996</v>
      </c>
      <c>
        <v>0</v>
      </c>
      <c>
        <v>0</v>
      </c>
      <c>
        <v>1.8341472498687235</v>
      </c>
    </row>
    <row>
      <c>
        <v>2619338</v>
      </c>
      <c>
        <v>1</v>
      </c>
      <c>
        <is>
          <t>MANİSA</t>
        </is>
      </c>
      <c>
        <v>SALİHLİ</v>
      </c>
      <c>
        <is>
          <t>AG Fideri</t>
        </is>
      </c>
      <c>
        <v>DURASILLI TR-5 45-78-M01116_49274761_56391785_56391785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23.07.2023 19:24:19</t>
        </is>
      </c>
      <c>
        <is>
          <t>23.07.2023 20:04:35</t>
        </is>
      </c>
      <c>
        <v>0.671111111</v>
      </c>
      <c>
        <v>0</v>
      </c>
      <c>
        <v>47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6.348549181561767</v>
      </c>
      <c>
        <v>0</v>
      </c>
      <c>
        <v>0</v>
      </c>
      <c>
        <v>0</v>
      </c>
      <c>
        <v>0.0328396186884315</v>
      </c>
      <c>
        <v>0</v>
      </c>
      <c>
        <v>0</v>
      </c>
      <c>
        <v>6.381388800250198</v>
      </c>
    </row>
    <row>
      <c>
        <v>2618797</v>
      </c>
      <c>
        <v>1</v>
      </c>
      <c>
        <is>
          <t>MANİSA</t>
        </is>
      </c>
      <c>
        <v>ALAŞEHİR</v>
      </c>
      <c>
        <is>
          <t>KÖK</t>
        </is>
      </c>
      <c>
        <v>GÜRSU TARİŞ-TAT KÖK 45-73-M00148_ M01_2049886</v>
      </c>
      <c>
        <v>Şebeke Bakım Çalışması</v>
      </c>
      <c>
        <v>Dağıtım-OG</v>
      </c>
      <c>
        <v>Uzun</v>
      </c>
      <c>
        <v>Şebeke işletmecisi</v>
      </c>
      <c>
        <v>Bildirimli</v>
      </c>
      <c>
        <is>
          <t>23.07.2023 11:39:14</t>
        </is>
      </c>
      <c>
        <is>
          <t>23.07.2023 15:12:00</t>
        </is>
      </c>
      <c>
        <v>3.546111111</v>
      </c>
      <c>
        <v>0</v>
      </c>
      <c>
        <v>0</v>
      </c>
      <c>
        <v>9</v>
      </c>
      <c>
        <v>0</v>
      </c>
      <c>
        <v>7</v>
      </c>
      <c>
        <v>0</v>
      </c>
      <c>
        <v>0</v>
      </c>
      <c>
        <v>0</v>
      </c>
      <c>
        <v>0</v>
      </c>
      <c>
        <v>0</v>
      </c>
      <c>
        <v>370.28378501376193</v>
      </c>
      <c>
        <v>0</v>
      </c>
      <c>
        <v>220.7973832776895</v>
      </c>
      <c>
        <v>0</v>
      </c>
      <c>
        <v>0</v>
      </c>
      <c>
        <v>0</v>
      </c>
      <c>
        <v>591.0811682914514</v>
      </c>
    </row>
    <row>
      <c>
        <v>2618751</v>
      </c>
      <c>
        <v>1</v>
      </c>
      <c>
        <is>
          <t>İZMİR</t>
        </is>
      </c>
      <c>
        <v>KARABURUN</v>
      </c>
      <c>
        <is>
          <t>DM</t>
        </is>
      </c>
      <c>
        <v>MORDOĞAN İM 35-21-A00002_SAĞLIK OCAĞI L13_2061851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23.07.2023 10:54:15</t>
        </is>
      </c>
      <c>
        <is>
          <t>23.07.2023 11:09:53</t>
        </is>
      </c>
      <c>
        <v>0.260555555</v>
      </c>
      <c>
        <v>0</v>
      </c>
      <c>
        <v>1107</v>
      </c>
      <c>
        <v>0</v>
      </c>
      <c>
        <v>5</v>
      </c>
      <c>
        <v>0</v>
      </c>
      <c>
        <v>96</v>
      </c>
      <c>
        <v>0</v>
      </c>
      <c>
        <v>0</v>
      </c>
      <c>
        <v>0</v>
      </c>
      <c>
        <v>55.79552375028872</v>
      </c>
      <c>
        <v>0</v>
      </c>
      <c>
        <v>0.110788787537519</v>
      </c>
      <c>
        <v>0</v>
      </c>
      <c>
        <v>17.04711406558187</v>
      </c>
      <c>
        <v>0</v>
      </c>
      <c>
        <v>0</v>
      </c>
      <c>
        <v>72.9534266034081</v>
      </c>
    </row>
    <row>
      <c>
        <v>2619046</v>
      </c>
      <c>
        <v>1</v>
      </c>
      <c>
        <is>
          <t>İZMİR</t>
        </is>
      </c>
      <c>
        <v>ÇEŞME</v>
      </c>
      <c>
        <is>
          <t>Dağıtım Transformatörü</t>
        </is>
      </c>
      <c>
        <v>L-182 35-18-L00182_35-18-L00182_2376076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23.07.2023 15:30:54</t>
        </is>
      </c>
      <c>
        <is>
          <t>23.07.2023 18:47:41</t>
        </is>
      </c>
      <c>
        <v>3.279722222</v>
      </c>
      <c>
        <v>0</v>
      </c>
      <c>
        <v>233</v>
      </c>
      <c>
        <v>0</v>
      </c>
      <c>
        <v>1</v>
      </c>
      <c>
        <v>0</v>
      </c>
      <c>
        <v>14</v>
      </c>
      <c>
        <v>0</v>
      </c>
      <c>
        <v>0</v>
      </c>
      <c>
        <v>0</v>
      </c>
      <c>
        <v>321.26877828362643</v>
      </c>
      <c>
        <v>0</v>
      </c>
      <c>
        <v>6.629649133221239</v>
      </c>
      <c>
        <v>0</v>
      </c>
      <c>
        <v>34.08026735872818</v>
      </c>
      <c>
        <v>0</v>
      </c>
      <c>
        <v>0</v>
      </c>
      <c>
        <v>361.97869477557583</v>
      </c>
    </row>
    <row>
      <c>
        <v>2618943</v>
      </c>
      <c>
        <v>1</v>
      </c>
      <c>
        <is>
          <t>İZMİR</t>
        </is>
      </c>
      <c>
        <v>SEFERİHİSAR</v>
      </c>
      <c>
        <is>
          <t>Kullanıcı Bağlantı Hattı</t>
        </is>
      </c>
      <c>
        <v>L-134 DENETMENLER SİTESİ 35-14-L00134_956645791_956645791</v>
      </c>
      <c>
        <v>AG Branşman Yeraltı Kablo Arızası</v>
      </c>
      <c>
        <v>Dağıtım-AG</v>
      </c>
      <c>
        <v>Uzun</v>
      </c>
      <c>
        <v>Şebeke işletmecisi</v>
      </c>
      <c>
        <v>Bildirimsiz</v>
      </c>
      <c>
        <is>
          <t>23.07.2023 13:53:42</t>
        </is>
      </c>
      <c>
        <is>
          <t>23.07.2023 15:08:07</t>
        </is>
      </c>
      <c>
        <v>1.240277777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0.20238880975526802</v>
      </c>
      <c>
        <v>0</v>
      </c>
      <c>
        <v>0</v>
      </c>
      <c>
        <v>0</v>
      </c>
      <c>
        <v>0</v>
      </c>
      <c>
        <v>0</v>
      </c>
      <c>
        <v>0</v>
      </c>
      <c>
        <v>0.20238880975526802</v>
      </c>
    </row>
    <row>
      <c>
        <v>2619109</v>
      </c>
      <c>
        <v>1</v>
      </c>
      <c>
        <is>
          <t>İZMİR</t>
        </is>
      </c>
      <c>
        <v>ÇİĞLİ</v>
      </c>
      <c>
        <is>
          <t>Saha Dağıtım Kutusu (SDK)</t>
        </is>
      </c>
      <c>
        <v>K-1864 35-09-K01864_C c1b_5879178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23.07.2023 16:29:49</t>
        </is>
      </c>
      <c>
        <is>
          <t>23.07.2023 18:42:59</t>
        </is>
      </c>
      <c>
        <v>2.219444444</v>
      </c>
      <c>
        <v>0</v>
      </c>
      <c>
        <v>159</v>
      </c>
      <c>
        <v>0</v>
      </c>
      <c>
        <v>0</v>
      </c>
      <c>
        <v>0</v>
      </c>
      <c>
        <v>9</v>
      </c>
      <c>
        <v>0</v>
      </c>
      <c>
        <v>0</v>
      </c>
      <c>
        <v>0</v>
      </c>
      <c>
        <v>94.24813875514145</v>
      </c>
      <c>
        <v>0</v>
      </c>
      <c>
        <v>0</v>
      </c>
      <c>
        <v>0</v>
      </c>
      <c>
        <v>59.28390790846179</v>
      </c>
      <c>
        <v>0</v>
      </c>
      <c>
        <v>0</v>
      </c>
      <c>
        <v>153.53204666360324</v>
      </c>
    </row>
    <row>
      <c>
        <v>2619584</v>
      </c>
      <c>
        <v>1</v>
      </c>
      <c>
        <is>
          <t>İZMİR</t>
        </is>
      </c>
      <c>
        <v>KARABAĞLAR</v>
      </c>
      <c>
        <is>
          <t>AG Fideri</t>
        </is>
      </c>
      <c>
        <v>K-1560 35-01-K01560_C_56365627_56365627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23.07.2023 22:04:24</t>
        </is>
      </c>
      <c>
        <is>
          <t>23.07.2023 23:51:58</t>
        </is>
      </c>
      <c>
        <v>1.792777777</v>
      </c>
      <c>
        <v>0</v>
      </c>
      <c>
        <v>356</v>
      </c>
      <c>
        <v>0</v>
      </c>
      <c>
        <v>0</v>
      </c>
      <c>
        <v>0</v>
      </c>
      <c>
        <v>20</v>
      </c>
      <c>
        <v>0</v>
      </c>
      <c>
        <v>0</v>
      </c>
      <c>
        <v>0</v>
      </c>
      <c>
        <v>160.28313635057086</v>
      </c>
      <c>
        <v>0</v>
      </c>
      <c>
        <v>0</v>
      </c>
      <c>
        <v>0</v>
      </c>
      <c>
        <v>2.7735659673172814</v>
      </c>
      <c>
        <v>0</v>
      </c>
      <c>
        <v>0</v>
      </c>
      <c>
        <v>163.05670231788812</v>
      </c>
    </row>
    <row>
      <c>
        <v>2618588</v>
      </c>
      <c>
        <v>1</v>
      </c>
      <c>
        <is>
          <t>İZMİR</t>
        </is>
      </c>
      <c>
        <v>TİRE</v>
      </c>
      <c>
        <is>
          <t>Dağıtım Transformatörü</t>
        </is>
      </c>
      <c>
        <v>TOPARLAR TR-1 35-29-L00323_35-29-L00323_2375085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23.07.2023 08:18:00</t>
        </is>
      </c>
      <c>
        <is>
          <t>23.07.2023 10:50:24</t>
        </is>
      </c>
      <c>
        <v>2.54</v>
      </c>
      <c>
        <v>0</v>
      </c>
      <c>
        <v>43</v>
      </c>
      <c>
        <v>0</v>
      </c>
      <c>
        <v>2</v>
      </c>
      <c>
        <v>0</v>
      </c>
      <c>
        <v>4</v>
      </c>
      <c>
        <v>0</v>
      </c>
      <c>
        <v>0</v>
      </c>
      <c>
        <v>0</v>
      </c>
      <c>
        <v>13.675242400791085</v>
      </c>
      <c>
        <v>0</v>
      </c>
      <c>
        <v>5.06277090191268</v>
      </c>
      <c>
        <v>0</v>
      </c>
      <c>
        <v>6.90394229595474</v>
      </c>
      <c>
        <v>0</v>
      </c>
      <c>
        <v>0</v>
      </c>
      <c>
        <v>25.6419555986585</v>
      </c>
    </row>
    <row>
      <c>
        <v>2619086</v>
      </c>
      <c>
        <v>1</v>
      </c>
      <c>
        <is>
          <t>İZMİR</t>
        </is>
      </c>
      <c>
        <v>BORNOVA</v>
      </c>
      <c>
        <is>
          <t>OG Fideri</t>
        </is>
      </c>
      <c>
        <v>M-127 35-02-M00127_DIREK TIPI TRAFO HUCRESI H01_2058748</v>
      </c>
      <c>
        <v>Plansız Kesinti / Müdahale</v>
      </c>
      <c>
        <v>Dağıtım-OG</v>
      </c>
      <c>
        <v>Uzun</v>
      </c>
      <c>
        <v>Şebeke işletmecisi</v>
      </c>
      <c>
        <v>Bildirimsiz</v>
      </c>
      <c>
        <is>
          <t>23.07.2023 16:05:42</t>
        </is>
      </c>
      <c>
        <is>
          <t>23.07.2023 16:51:43</t>
        </is>
      </c>
      <c>
        <v>0.766944444</v>
      </c>
      <c>
        <v>0</v>
      </c>
      <c>
        <v>0</v>
      </c>
      <c>
        <v>0</v>
      </c>
      <c>
        <v>0</v>
      </c>
      <c>
        <v>0</v>
      </c>
      <c>
        <v>26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32.83948721252511</v>
      </c>
      <c>
        <v>0</v>
      </c>
      <c>
        <v>9.45117436385576</v>
      </c>
      <c>
        <v>42.29066157638087</v>
      </c>
    </row>
    <row>
      <c>
        <v>2618731</v>
      </c>
      <c>
        <v>1</v>
      </c>
      <c>
        <is>
          <t>İZMİR</t>
        </is>
      </c>
      <c>
        <v>KEMALPAŞA</v>
      </c>
      <c>
        <is>
          <t>DM</t>
        </is>
      </c>
      <c>
        <v>ARMUTLU İM 35-27-A00001_KIZILCA TOPRAKSU L01_2052289</v>
      </c>
      <c>
        <v>Müteahhit Çalışması</v>
      </c>
      <c>
        <v>Dağıtım-OG</v>
      </c>
      <c>
        <v>Uzun</v>
      </c>
      <c>
        <v>Şebeke işletmecisi</v>
      </c>
      <c>
        <v>Bildirimli</v>
      </c>
      <c>
        <is>
          <t>23.07.2023 10:34:48</t>
        </is>
      </c>
      <c>
        <is>
          <t>23.07.2023 20:50:07</t>
        </is>
      </c>
      <c>
        <v>10.255277777</v>
      </c>
      <c>
        <v>11</v>
      </c>
      <c>
        <v>109</v>
      </c>
      <c>
        <v>12</v>
      </c>
      <c>
        <v>19</v>
      </c>
      <c>
        <v>16</v>
      </c>
      <c>
        <v>29</v>
      </c>
      <c>
        <v>1</v>
      </c>
      <c>
        <v>0</v>
      </c>
      <c>
        <v>28.711803429880497</v>
      </c>
      <c>
        <v>325.9534649629217</v>
      </c>
      <c>
        <v>123.56729817020705</v>
      </c>
      <c>
        <v>106.59669880287696</v>
      </c>
      <c>
        <v>1387.849552590787</v>
      </c>
      <c>
        <v>184.4485027253318</v>
      </c>
      <c>
        <v>144.64907401776085</v>
      </c>
      <c>
        <v>0</v>
      </c>
      <c>
        <v>2301.776394699766</v>
      </c>
    </row>
    <row>
      <c>
        <v>2618966</v>
      </c>
      <c>
        <v>1</v>
      </c>
      <c>
        <is>
          <t>MANİSA</t>
        </is>
      </c>
      <c>
        <v>SALİHLİ</v>
      </c>
      <c>
        <is>
          <t>Dağıtım Transformatörü</t>
        </is>
      </c>
      <c>
        <v>ÇAYKÖY TR-1 45-78-L00429_45-78-L00429_2362214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23.07.2023 14:28:49</t>
        </is>
      </c>
      <c>
        <is>
          <t>23.07.2023 15:29:41</t>
        </is>
      </c>
      <c>
        <v>1.014444444</v>
      </c>
      <c>
        <v>0</v>
      </c>
      <c>
        <v>66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15.280958997482742</v>
      </c>
      <c>
        <v>0</v>
      </c>
      <c>
        <v>4.197536055151021</v>
      </c>
      <c>
        <v>0</v>
      </c>
      <c>
        <v>0</v>
      </c>
      <c>
        <v>0</v>
      </c>
      <c>
        <v>0</v>
      </c>
      <c>
        <v>19.47849505263376</v>
      </c>
    </row>
    <row>
      <c>
        <v>2618688</v>
      </c>
      <c>
        <v>1</v>
      </c>
      <c>
        <is>
          <t>İZMİR</t>
        </is>
      </c>
      <c>
        <v>ÖDEMİŞ</v>
      </c>
      <c>
        <is>
          <t>Dağıtım Transformatörü</t>
        </is>
      </c>
      <c>
        <v>KARADOĞAN TR-1 35-15-L00469_35-15-L00469_2365665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23.07.2023 09:43:59</t>
        </is>
      </c>
      <c>
        <is>
          <t>23.07.2023 14:17:32</t>
        </is>
      </c>
      <c>
        <v>4.559166666</v>
      </c>
      <c>
        <v>0</v>
      </c>
      <c>
        <v>87</v>
      </c>
      <c>
        <v>0</v>
      </c>
      <c>
        <v>4</v>
      </c>
      <c>
        <v>0</v>
      </c>
      <c>
        <v>14</v>
      </c>
      <c>
        <v>0</v>
      </c>
      <c>
        <v>0</v>
      </c>
      <c>
        <v>0</v>
      </c>
      <c>
        <v>51.87017561550074</v>
      </c>
      <c>
        <v>0</v>
      </c>
      <c>
        <v>34.45122211986356</v>
      </c>
      <c>
        <v>0</v>
      </c>
      <c>
        <v>65.13126010294901</v>
      </c>
      <c>
        <v>0</v>
      </c>
      <c>
        <v>0</v>
      </c>
      <c>
        <v>151.4526578383133</v>
      </c>
    </row>
    <row>
      <c>
        <v>2619209</v>
      </c>
      <c>
        <v>1</v>
      </c>
      <c>
        <is>
          <t>İZMİR</t>
        </is>
      </c>
      <c>
        <v>KEMALPAŞA</v>
      </c>
      <c>
        <is>
          <t>OG Fideri</t>
        </is>
      </c>
      <c>
        <v>KIZILÜZÜM TR-1 35-27-M00080_DIREK TIPI TRAFO HUCRESI H01_2050920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23.07.2023 17:45:09</t>
        </is>
      </c>
      <c>
        <is>
          <t>23.07.2023 19:08:36</t>
        </is>
      </c>
      <c>
        <v>1.390833333</v>
      </c>
      <c>
        <v>0</v>
      </c>
      <c>
        <v>242</v>
      </c>
      <c>
        <v>0</v>
      </c>
      <c>
        <v>2</v>
      </c>
      <c>
        <v>0</v>
      </c>
      <c>
        <v>14</v>
      </c>
      <c>
        <v>0</v>
      </c>
      <c>
        <v>0</v>
      </c>
      <c>
        <v>0</v>
      </c>
      <c>
        <v>69.28074646728099</v>
      </c>
      <c>
        <v>0</v>
      </c>
      <c>
        <v>0.26590682765402784</v>
      </c>
      <c>
        <v>0</v>
      </c>
      <c>
        <v>7.351582299726474</v>
      </c>
      <c>
        <v>0</v>
      </c>
      <c>
        <v>0</v>
      </c>
      <c>
        <v>76.89823559466149</v>
      </c>
    </row>
    <row>
      <c>
        <v>2619066</v>
      </c>
      <c>
        <v>1</v>
      </c>
      <c>
        <is>
          <t>MANİSA</t>
        </is>
      </c>
      <c>
        <v>TURGUTLU</v>
      </c>
      <c>
        <is>
          <t>AG Fideri</t>
        </is>
      </c>
      <c>
        <v>TR-2/26 (ARABACILAR) 45-83-M00825_48136641_56388647_56388647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23.07.2023 15:50:39</t>
        </is>
      </c>
      <c>
        <is>
          <t>23.07.2023 18:02:03</t>
        </is>
      </c>
      <c>
        <v>2.19</v>
      </c>
      <c>
        <v>0</v>
      </c>
      <c>
        <v>50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28.338446460581515</v>
      </c>
      <c>
        <v>0</v>
      </c>
      <c>
        <v>0</v>
      </c>
      <c>
        <v>0</v>
      </c>
      <c>
        <v>3.8039110317064626</v>
      </c>
      <c>
        <v>0</v>
      </c>
      <c>
        <v>0</v>
      </c>
      <c>
        <v>32.14235749228798</v>
      </c>
    </row>
    <row>
      <c>
        <v>2619458</v>
      </c>
      <c>
        <v>1</v>
      </c>
      <c>
        <is>
          <t>İZMİR</t>
        </is>
      </c>
      <c>
        <v>BERGAMA</v>
      </c>
      <c>
        <is>
          <t>DM</t>
        </is>
      </c>
      <c>
        <v>AHMETBEYLER DM 35-16-M00154_PAŞAKÖY FERİZLER M05_82985646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23.07.2023 20:33:44</t>
        </is>
      </c>
      <c>
        <is>
          <t>23.07.2023 20:39:15</t>
        </is>
      </c>
      <c>
        <v>0.091944444</v>
      </c>
      <c>
        <v>0</v>
      </c>
      <c>
        <v>222</v>
      </c>
      <c>
        <v>30</v>
      </c>
      <c>
        <v>6</v>
      </c>
      <c>
        <v>6</v>
      </c>
      <c>
        <v>27</v>
      </c>
      <c>
        <v>0</v>
      </c>
      <c>
        <v>0</v>
      </c>
      <c>
        <v>0</v>
      </c>
      <c>
        <v>2.7185566394804215</v>
      </c>
      <c>
        <v>4.9462241959609665</v>
      </c>
      <c>
        <v>0.3609473776277778</v>
      </c>
      <c>
        <v>4.597615297262856</v>
      </c>
      <c>
        <v>1.1395301353615988</v>
      </c>
      <c>
        <v>0</v>
      </c>
      <c>
        <v>0</v>
      </c>
      <c>
        <v>13.762873645693618</v>
      </c>
    </row>
    <row>
      <c>
        <v>2619507</v>
      </c>
      <c>
        <v>1</v>
      </c>
      <c>
        <is>
          <t>İZMİR</t>
        </is>
      </c>
      <c>
        <v>KARABURUN</v>
      </c>
      <c>
        <is>
          <t>AG Fideri</t>
        </is>
      </c>
      <c>
        <v>MORDOĞAN TR-25 35-21-L00153_A_56376058_56376058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23.07.2023 21:03:46</t>
        </is>
      </c>
      <c>
        <is>
          <t>23.07.2023 22:56:42</t>
        </is>
      </c>
      <c>
        <v>1.882222222</v>
      </c>
      <c>
        <v>0</v>
      </c>
      <c>
        <v>33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14.1572418770218</v>
      </c>
      <c>
        <v>0</v>
      </c>
      <c>
        <v>0</v>
      </c>
      <c>
        <v>0</v>
      </c>
      <c>
        <v>0.2089764903242936</v>
      </c>
      <c>
        <v>0</v>
      </c>
      <c>
        <v>0</v>
      </c>
      <c>
        <v>14.366218367346093</v>
      </c>
    </row>
    <row>
      <c>
        <v>2618525</v>
      </c>
      <c>
        <v>1</v>
      </c>
      <c>
        <is>
          <t>İZMİR</t>
        </is>
      </c>
      <c>
        <v>TİRE</v>
      </c>
      <c>
        <is>
          <t>AG Fideri</t>
        </is>
      </c>
      <c>
        <v>DM-1/61 35-29-M00061_48366409_56362134_56362134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23.07.2023 03:41:10</t>
        </is>
      </c>
      <c>
        <is>
          <t>23.07.2023 04:43:46</t>
        </is>
      </c>
      <c>
        <v>1.043333333</v>
      </c>
      <c>
        <v>0</v>
      </c>
      <c>
        <v>146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21.84346604825364</v>
      </c>
      <c>
        <v>0</v>
      </c>
      <c>
        <v>0</v>
      </c>
      <c>
        <v>0</v>
      </c>
      <c>
        <v>2.952640171508461</v>
      </c>
      <c>
        <v>0</v>
      </c>
      <c>
        <v>0</v>
      </c>
      <c>
        <v>24.7961062197621</v>
      </c>
    </row>
    <row>
      <c>
        <v>2618631</v>
      </c>
      <c>
        <v>1</v>
      </c>
      <c>
        <is>
          <t>İZMİR</t>
        </is>
      </c>
      <c>
        <v>KONAK</v>
      </c>
      <c>
        <is>
          <t>Dağıtım Transformatörü</t>
        </is>
      </c>
      <c>
        <v>M-2558 35-01-M02558_35-01-M02558_66106661</v>
      </c>
      <c>
        <v>Şebeke Bakım Çalışması</v>
      </c>
      <c>
        <v>Dağıtım-AG</v>
      </c>
      <c>
        <v>Uzun</v>
      </c>
      <c>
        <v>Şebeke işletmecisi</v>
      </c>
      <c>
        <v>Bildirimli</v>
      </c>
      <c>
        <is>
          <t>23.07.2023 09:08:38</t>
        </is>
      </c>
      <c>
        <is>
          <t>23.07.2023 12:25:45</t>
        </is>
      </c>
      <c>
        <v>3.285277777</v>
      </c>
      <c>
        <v>0</v>
      </c>
      <c>
        <v>0</v>
      </c>
      <c>
        <v>0</v>
      </c>
      <c>
        <v>0</v>
      </c>
      <c>
        <v>0</v>
      </c>
      <c>
        <v>385</v>
      </c>
      <c>
        <v>0</v>
      </c>
      <c>
        <v>5</v>
      </c>
      <c>
        <v>0</v>
      </c>
      <c>
        <v>0</v>
      </c>
      <c>
        <v>0</v>
      </c>
      <c>
        <v>0</v>
      </c>
      <c>
        <v>0</v>
      </c>
      <c>
        <v>836.1882126099252</v>
      </c>
      <c>
        <v>0</v>
      </c>
      <c>
        <v>28.591303699218972</v>
      </c>
      <c>
        <v>864.7795163091442</v>
      </c>
    </row>
    <row>
      <c>
        <v>2618482</v>
      </c>
      <c>
        <v>1</v>
      </c>
      <c>
        <is>
          <t>İZMİR</t>
        </is>
      </c>
      <c>
        <v>BERGAMA</v>
      </c>
      <c>
        <is>
          <t>DM</t>
        </is>
      </c>
      <c>
        <v>AŞAĞIKIRIKLAR DM 35-16-M00448_ÇİFTLİK SULAMA M03_2115965</v>
      </c>
      <c>
        <v>Plansız Kesinti / Müdahale</v>
      </c>
      <c>
        <v>Dağıtım-OG</v>
      </c>
      <c>
        <v>Uzun</v>
      </c>
      <c>
        <v>Şebeke işletmecisi</v>
      </c>
      <c>
        <v>Bildirimsiz</v>
      </c>
      <c>
        <is>
          <t>23.07.2023 00:59:22</t>
        </is>
      </c>
      <c>
        <is>
          <t>23.07.2023 01:37:52</t>
        </is>
      </c>
      <c>
        <v>0.641666666</v>
      </c>
      <c>
        <v>0</v>
      </c>
      <c>
        <v>0</v>
      </c>
      <c>
        <v>21</v>
      </c>
      <c>
        <v>51</v>
      </c>
      <c>
        <v>1</v>
      </c>
      <c>
        <v>3</v>
      </c>
      <c>
        <v>1</v>
      </c>
      <c>
        <v>0</v>
      </c>
      <c>
        <v>0</v>
      </c>
      <c>
        <v>0</v>
      </c>
      <c>
        <v>111.97283740827928</v>
      </c>
      <c>
        <v>206.110042471931</v>
      </c>
      <c>
        <v>6.555363808312837</v>
      </c>
      <c>
        <v>6.4146171135104275</v>
      </c>
      <c>
        <v>2.7492983848785</v>
      </c>
      <c>
        <v>0</v>
      </c>
      <c>
        <v>333.80215918691204</v>
      </c>
    </row>
    <row>
      <c>
        <v>2618923</v>
      </c>
      <c>
        <v>1</v>
      </c>
      <c>
        <is>
          <t>İZMİR</t>
        </is>
      </c>
      <c>
        <v>MENDERES</v>
      </c>
      <c>
        <is>
          <t>Kullanıcı Bağlantı Hattı</t>
        </is>
      </c>
      <c>
        <v>GÜMÜLDÜR M-21 35-25-M00021_964250744_964250744</v>
      </c>
      <c>
        <v>AG Box / Sdk Abone Çıkış Sigorta Atığı</v>
      </c>
      <c>
        <v>Dağıtım-AG</v>
      </c>
      <c>
        <v>Uzun</v>
      </c>
      <c>
        <v>Şebeke işletmecisi</v>
      </c>
      <c>
        <v>Bildirimsiz</v>
      </c>
      <c>
        <is>
          <t>23.07.2023 13:26:34</t>
        </is>
      </c>
      <c>
        <is>
          <t>23.07.2023 17:21:13</t>
        </is>
      </c>
      <c>
        <v>3.910833333</v>
      </c>
      <c>
        <v>0</v>
      </c>
      <c>
        <v>3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5.4019008844959195</v>
      </c>
      <c>
        <v>0</v>
      </c>
      <c>
        <v>0</v>
      </c>
      <c>
        <v>0</v>
      </c>
      <c>
        <v>0</v>
      </c>
      <c>
        <v>0</v>
      </c>
      <c>
        <v>0</v>
      </c>
      <c>
        <v>5.4019008844959195</v>
      </c>
    </row>
    <row>
      <c>
        <v>2619381</v>
      </c>
      <c>
        <v>1</v>
      </c>
      <c>
        <is>
          <t>MANİSA</t>
        </is>
      </c>
      <c>
        <v>SELENDİ</v>
      </c>
      <c>
        <is>
          <t>AG Fideri</t>
        </is>
      </c>
      <c>
        <v>SELENDİ TR-15 45-81-M00015_A_56386840_56386840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23.07.2023 19:52:44</t>
        </is>
      </c>
      <c>
        <is>
          <t>23.07.2023 20:53:47</t>
        </is>
      </c>
      <c>
        <v>1.0175</v>
      </c>
      <c>
        <v>0</v>
      </c>
      <c>
        <v>55</v>
      </c>
      <c>
        <v>0</v>
      </c>
      <c>
        <v>11</v>
      </c>
      <c>
        <v>0</v>
      </c>
      <c>
        <v>2</v>
      </c>
      <c>
        <v>0</v>
      </c>
      <c>
        <v>0</v>
      </c>
      <c>
        <v>0</v>
      </c>
      <c>
        <v>11.49570764801527</v>
      </c>
      <c>
        <v>0</v>
      </c>
      <c>
        <v>6.806003166826501</v>
      </c>
      <c>
        <v>0</v>
      </c>
      <c>
        <v>1.0385268157945087</v>
      </c>
      <c>
        <v>0</v>
      </c>
      <c>
        <v>0</v>
      </c>
      <c>
        <v>19.340237630636278</v>
      </c>
    </row>
    <row>
      <c>
        <v>2619335</v>
      </c>
      <c>
        <v>1</v>
      </c>
      <c>
        <is>
          <t>İZMİR</t>
        </is>
      </c>
      <c>
        <v>TORBALI</v>
      </c>
      <c>
        <is>
          <t>Dağıtım Transformatörü</t>
        </is>
      </c>
      <c>
        <v>PAMUKYAZI-5 35-26-L00392_35-26-L00392_2348729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23.07.2023 19:21:12</t>
        </is>
      </c>
      <c>
        <is>
          <t>23.07.2023 20:25:12</t>
        </is>
      </c>
      <c>
        <v>1.066666666</v>
      </c>
      <c>
        <v>0</v>
      </c>
      <c>
        <v>207</v>
      </c>
      <c>
        <v>0</v>
      </c>
      <c>
        <v>4</v>
      </c>
      <c>
        <v>0</v>
      </c>
      <c>
        <v>2</v>
      </c>
      <c>
        <v>0</v>
      </c>
      <c>
        <v>0</v>
      </c>
      <c>
        <v>0</v>
      </c>
      <c>
        <v>68.68025339180183</v>
      </c>
      <c>
        <v>0</v>
      </c>
      <c>
        <v>10.930422081764581</v>
      </c>
      <c>
        <v>0</v>
      </c>
      <c>
        <v>4.621480675245721</v>
      </c>
      <c>
        <v>0</v>
      </c>
      <c>
        <v>0</v>
      </c>
      <c>
        <v>84.23215614881212</v>
      </c>
    </row>
    <row>
      <c>
        <v>2619504</v>
      </c>
      <c>
        <v>1</v>
      </c>
      <c>
        <is>
          <t>İZMİR</t>
        </is>
      </c>
      <c>
        <v>KINIK</v>
      </c>
      <c>
        <is>
          <t>Dağıtım Transformatörü</t>
        </is>
      </c>
      <c>
        <v>KINIK TR 4 35-24-L00004_35-24-L00004_2376352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23.07.2023 21:03:52</t>
        </is>
      </c>
      <c>
        <is>
          <t>23.07.2023 21:20:11</t>
        </is>
      </c>
      <c>
        <v>0.271944444</v>
      </c>
      <c>
        <v>0</v>
      </c>
      <c>
        <v>90</v>
      </c>
      <c>
        <v>0</v>
      </c>
      <c>
        <v>8</v>
      </c>
      <c>
        <v>0</v>
      </c>
      <c>
        <v>6</v>
      </c>
      <c>
        <v>0</v>
      </c>
      <c>
        <v>0</v>
      </c>
      <c>
        <v>0</v>
      </c>
      <c>
        <v>9.03981740789158</v>
      </c>
      <c>
        <v>0</v>
      </c>
      <c>
        <v>6.723288909583025</v>
      </c>
      <c>
        <v>0</v>
      </c>
      <c>
        <v>3.1441106174992415</v>
      </c>
      <c>
        <v>0</v>
      </c>
      <c>
        <v>0</v>
      </c>
      <c>
        <v>18.907216934973846</v>
      </c>
    </row>
    <row>
      <c>
        <v>2619043</v>
      </c>
      <c>
        <v>1</v>
      </c>
      <c>
        <is>
          <t>MANİSA</t>
        </is>
      </c>
      <c>
        <v>TURGUTLU</v>
      </c>
      <c>
        <is>
          <t>KÖK</t>
        </is>
      </c>
      <c>
        <v>İSTASYONALTI KÖK 45-83-M00131_GÜRKÖY M09_2329930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23.07.2023 15:18:29</t>
        </is>
      </c>
      <c>
        <is>
          <t>23.07.2023 16:52:02</t>
        </is>
      </c>
      <c>
        <v>1.559166666</v>
      </c>
      <c>
        <v>2</v>
      </c>
      <c>
        <v>0</v>
      </c>
      <c>
        <v>60</v>
      </c>
      <c>
        <v>0</v>
      </c>
      <c>
        <v>9</v>
      </c>
      <c>
        <v>0</v>
      </c>
      <c>
        <v>0</v>
      </c>
      <c>
        <v>0</v>
      </c>
      <c>
        <v>2.1895539596666995</v>
      </c>
      <c>
        <v>0</v>
      </c>
      <c>
        <v>224.02348845565567</v>
      </c>
      <c>
        <v>0</v>
      </c>
      <c>
        <v>4.590057386925227</v>
      </c>
      <c>
        <v>0</v>
      </c>
      <c>
        <v>0</v>
      </c>
      <c>
        <v>0</v>
      </c>
      <c>
        <v>230.8030998022476</v>
      </c>
    </row>
    <row>
      <c>
        <v>2619590</v>
      </c>
      <c>
        <v>1</v>
      </c>
      <c>
        <is>
          <t>MANİSA</t>
        </is>
      </c>
      <c>
        <v>AKHİSAR</v>
      </c>
      <c>
        <is>
          <t>AG Fideri</t>
        </is>
      </c>
      <c>
        <v>DAĞDERE TR-6 45-72-M00218_A_91262044_91262044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23.07.2023 22:00:46</t>
        </is>
      </c>
      <c>
        <is>
          <t>23.07.2023 23:47:38</t>
        </is>
      </c>
      <c>
        <v>1.781111111</v>
      </c>
      <c>
        <v>0</v>
      </c>
      <c>
        <v>13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1.146667288079271</v>
      </c>
      <c>
        <v>0</v>
      </c>
      <c>
        <v>0</v>
      </c>
      <c>
        <v>0</v>
      </c>
      <c>
        <v>0</v>
      </c>
      <c>
        <v>0</v>
      </c>
      <c>
        <v>0</v>
      </c>
      <c>
        <v>1.146667288079271</v>
      </c>
    </row>
    <row>
      <c>
        <v>2618903</v>
      </c>
      <c>
        <v>1</v>
      </c>
      <c>
        <is>
          <t>İZMİR</t>
        </is>
      </c>
      <c>
        <v>TORBALI</v>
      </c>
      <c>
        <is>
          <t>Dağıtım Transformatörü</t>
        </is>
      </c>
      <c>
        <v>YOĞURTÇULAR TR-1 35-26-M00777_35-26-M00777_2364269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23.07.2023 13:23:09</t>
        </is>
      </c>
      <c>
        <is>
          <t>23.07.2023 14:30:32</t>
        </is>
      </c>
      <c>
        <v>1.123055555</v>
      </c>
      <c>
        <v>0</v>
      </c>
      <c>
        <v>103</v>
      </c>
      <c>
        <v>0</v>
      </c>
      <c>
        <v>17</v>
      </c>
      <c>
        <v>0</v>
      </c>
      <c>
        <v>33</v>
      </c>
      <c>
        <v>0</v>
      </c>
      <c>
        <v>0</v>
      </c>
      <c>
        <v>0</v>
      </c>
      <c>
        <v>26.412229008341104</v>
      </c>
      <c>
        <v>0</v>
      </c>
      <c>
        <v>6.832064746069046</v>
      </c>
      <c>
        <v>0</v>
      </c>
      <c>
        <v>50.6110089074573</v>
      </c>
      <c>
        <v>0</v>
      </c>
      <c>
        <v>0</v>
      </c>
      <c>
        <v>83.85530266186746</v>
      </c>
    </row>
    <row>
      <c>
        <v>2618794</v>
      </c>
      <c>
        <v>1</v>
      </c>
      <c>
        <is>
          <t>İZMİR</t>
        </is>
      </c>
      <c>
        <v>KARABAĞLAR</v>
      </c>
      <c>
        <is>
          <t>AG Fideri</t>
        </is>
      </c>
      <c>
        <v>M-3070(YATIRIM REZERVE) 35-01-M03070_C_56372489_56372489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23.07.2023 11:33:32</t>
        </is>
      </c>
      <c>
        <is>
          <t>23.07.2023 12:40:32</t>
        </is>
      </c>
      <c>
        <v>1.116666666</v>
      </c>
      <c>
        <v>0</v>
      </c>
      <c>
        <v>214</v>
      </c>
      <c>
        <v>0</v>
      </c>
      <c>
        <v>0</v>
      </c>
      <c>
        <v>0</v>
      </c>
      <c>
        <v>12</v>
      </c>
      <c>
        <v>0</v>
      </c>
      <c>
        <v>0</v>
      </c>
      <c>
        <v>0</v>
      </c>
      <c>
        <v>48.80676331925492</v>
      </c>
      <c>
        <v>0</v>
      </c>
      <c>
        <v>0</v>
      </c>
      <c>
        <v>0</v>
      </c>
      <c>
        <v>4.751322275554359</v>
      </c>
      <c>
        <v>0</v>
      </c>
      <c>
        <v>0</v>
      </c>
      <c>
        <v>53.55808559480928</v>
      </c>
    </row>
    <row>
      <c>
        <v>2619189</v>
      </c>
      <c>
        <v>1</v>
      </c>
      <c>
        <is>
          <t>MANİSA</t>
        </is>
      </c>
      <c>
        <v>ŞEHZADELER</v>
      </c>
      <c>
        <is>
          <t>Dağıtım Transformatörü</t>
        </is>
      </c>
      <c>
        <v>AŞAĞIÇOBANİSA TR-14 45-71-M00099_45-71-M00099_2370331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23.07.2023 17:34:14</t>
        </is>
      </c>
      <c>
        <is>
          <t>23.07.2023 23:00:25</t>
        </is>
      </c>
      <c>
        <v>5.436388888</v>
      </c>
      <c>
        <v>0</v>
      </c>
      <c>
        <v>335</v>
      </c>
      <c>
        <v>0</v>
      </c>
      <c>
        <v>9</v>
      </c>
      <c>
        <v>0</v>
      </c>
      <c>
        <v>48</v>
      </c>
      <c>
        <v>0</v>
      </c>
      <c>
        <v>0</v>
      </c>
      <c>
        <v>0</v>
      </c>
      <c>
        <v>389.78261530762023</v>
      </c>
      <c>
        <v>0</v>
      </c>
      <c>
        <v>111.49285522681713</v>
      </c>
      <c>
        <v>0</v>
      </c>
      <c>
        <v>164.547257235074</v>
      </c>
      <c>
        <v>0</v>
      </c>
      <c>
        <v>0</v>
      </c>
      <c>
        <v>665.8227277695114</v>
      </c>
    </row>
    <row>
      <c>
        <v>2619195</v>
      </c>
      <c>
        <v>1</v>
      </c>
      <c>
        <is>
          <t>MANİSA</t>
        </is>
      </c>
      <c>
        <v>YUNUSEMRE</v>
      </c>
      <c>
        <is>
          <t>DM</t>
        </is>
      </c>
      <c>
        <v>MURADİYE DM 45-71-M00006_ÜÇPINAR DM M02_2322412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23.07.2023 17:33:02</t>
        </is>
      </c>
      <c>
        <is>
          <t>23.07.2023 18:03:42</t>
        </is>
      </c>
      <c>
        <v>0.511111111</v>
      </c>
      <c>
        <v>69</v>
      </c>
      <c>
        <v>5360</v>
      </c>
      <c>
        <v>556</v>
      </c>
      <c>
        <v>403</v>
      </c>
      <c>
        <v>64</v>
      </c>
      <c>
        <v>566</v>
      </c>
      <c>
        <v>4</v>
      </c>
      <c>
        <v>0</v>
      </c>
      <c>
        <v>46.805114563815884</v>
      </c>
      <c>
        <v>482.9963376542757</v>
      </c>
      <c>
        <v>715.5382792895343</v>
      </c>
      <c>
        <v>234.1202827623552</v>
      </c>
      <c>
        <v>306.17826116333293</v>
      </c>
      <c>
        <v>164.7485679838674</v>
      </c>
      <c>
        <v>83.55103135831894</v>
      </c>
      <c>
        <v>0</v>
      </c>
      <c>
        <v>2033.9378747755004</v>
      </c>
    </row>
    <row>
      <c>
        <v>2619295</v>
      </c>
      <c>
        <v>1</v>
      </c>
      <c>
        <is>
          <t>İZMİR</t>
        </is>
      </c>
      <c>
        <v>ÇİĞLİ</v>
      </c>
      <c>
        <is>
          <t>Saha Dağıtım Kutusu (SDK)</t>
        </is>
      </c>
      <c>
        <v>K-1864 35-09-K01864_A a3b_5870214</v>
      </c>
      <c>
        <v>AG Box / Sdk Giriş Sigorta Atığı</v>
      </c>
      <c>
        <v>Dağıtım-AG</v>
      </c>
      <c>
        <v>Uzun</v>
      </c>
      <c>
        <v>Şebeke işletmecisi</v>
      </c>
      <c>
        <v>Bildirimsiz</v>
      </c>
      <c>
        <is>
          <t>23.07.2023 18:53:53</t>
        </is>
      </c>
      <c>
        <is>
          <t>23.07.2023 20:09:42</t>
        </is>
      </c>
      <c>
        <v>1.263611111</v>
      </c>
      <c>
        <v>0</v>
      </c>
      <c>
        <v>159</v>
      </c>
      <c>
        <v>0</v>
      </c>
      <c>
        <v>0</v>
      </c>
      <c>
        <v>0</v>
      </c>
      <c>
        <v>10</v>
      </c>
      <c>
        <v>0</v>
      </c>
      <c>
        <v>0</v>
      </c>
      <c>
        <v>0</v>
      </c>
      <c>
        <v>49.419404520465406</v>
      </c>
      <c>
        <v>0</v>
      </c>
      <c>
        <v>0</v>
      </c>
      <c>
        <v>0</v>
      </c>
      <c>
        <v>16.40406624024314</v>
      </c>
      <c>
        <v>0</v>
      </c>
      <c>
        <v>0</v>
      </c>
      <c>
        <v>65.82347076070855</v>
      </c>
    </row>
    <row>
      <c>
        <v>2618508</v>
      </c>
      <c>
        <v>1</v>
      </c>
      <c>
        <is>
          <t>İZMİR</t>
        </is>
      </c>
      <c>
        <v>ALİAĞA</v>
      </c>
      <c>
        <is>
          <t>Dağıtım Transformatörü</t>
        </is>
      </c>
      <c>
        <v>PINARCIK TR-1 35-17-R00041_35-17-R00041_2361413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23.07.2023 01:59:31</t>
        </is>
      </c>
      <c>
        <is>
          <t>23.07.2023 03:00:41</t>
        </is>
      </c>
      <c>
        <v>1.019444444</v>
      </c>
      <c>
        <v>0</v>
      </c>
      <c>
        <v>121</v>
      </c>
      <c>
        <v>0</v>
      </c>
      <c>
        <v>3</v>
      </c>
      <c>
        <v>0</v>
      </c>
      <c>
        <v>7</v>
      </c>
      <c>
        <v>0</v>
      </c>
      <c>
        <v>0</v>
      </c>
      <c>
        <v>0</v>
      </c>
      <c>
        <v>24.02100032960057</v>
      </c>
      <c>
        <v>0</v>
      </c>
      <c>
        <v>2.0815844770997183</v>
      </c>
      <c>
        <v>0</v>
      </c>
      <c>
        <v>0.4834910744279184</v>
      </c>
      <c>
        <v>0</v>
      </c>
      <c>
        <v>0</v>
      </c>
      <c>
        <v>26.586075881128206</v>
      </c>
    </row>
    <row>
      <c>
        <v>2619275</v>
      </c>
      <c>
        <v>1</v>
      </c>
      <c>
        <is>
          <t>İZMİR</t>
        </is>
      </c>
      <c>
        <v>ÇEŞME</v>
      </c>
      <c>
        <is>
          <t>Kullanıcı Bağlantı Hattı</t>
        </is>
      </c>
      <c>
        <v>L-290 35-18-L00290_950456658_950456658</v>
      </c>
      <c>
        <v>AG Box / Sdk Abone Çıkış Sigorta Atığı</v>
      </c>
      <c>
        <v>Dağıtım-AG</v>
      </c>
      <c>
        <v>Uzun</v>
      </c>
      <c>
        <v>Şebeke işletmecisi</v>
      </c>
      <c>
        <v>Bildirimsiz</v>
      </c>
      <c>
        <is>
          <t>23.07.2023 18:38:20</t>
        </is>
      </c>
      <c>
        <is>
          <t>23.07.2023 22:47:04</t>
        </is>
      </c>
      <c>
        <v>4.145555555</v>
      </c>
      <c>
        <v>0</v>
      </c>
      <c>
        <v>0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9.396940635964663</v>
      </c>
      <c>
        <v>0</v>
      </c>
      <c>
        <v>0</v>
      </c>
      <c>
        <v>9.396940635964663</v>
      </c>
    </row>
    <row>
      <c>
        <v>2618920</v>
      </c>
      <c>
        <v>1</v>
      </c>
      <c>
        <is>
          <t>İZMİR</t>
        </is>
      </c>
      <c>
        <v>BAYINDIR</v>
      </c>
      <c>
        <is>
          <t>AG Fideri</t>
        </is>
      </c>
      <c>
        <v>ÇIRPI MEKTEP MAH. TR 35-20-M00005_8414471_56381182_56381182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23.07.2023 13:28:25</t>
        </is>
      </c>
      <c>
        <is>
          <t>23.07.2023 14:42:49</t>
        </is>
      </c>
      <c>
        <v>1.24</v>
      </c>
      <c>
        <v>0</v>
      </c>
      <c>
        <v>94</v>
      </c>
      <c>
        <v>0</v>
      </c>
      <c>
        <v>5</v>
      </c>
      <c>
        <v>0</v>
      </c>
      <c>
        <v>9</v>
      </c>
      <c>
        <v>0</v>
      </c>
      <c>
        <v>0</v>
      </c>
      <c>
        <v>0</v>
      </c>
      <c>
        <v>35.75235646910674</v>
      </c>
      <c>
        <v>0</v>
      </c>
      <c>
        <v>13.783312248141613</v>
      </c>
      <c>
        <v>0</v>
      </c>
      <c>
        <v>21.672844149280646</v>
      </c>
      <c>
        <v>0</v>
      </c>
      <c>
        <v>0</v>
      </c>
      <c>
        <v>71.208512866529</v>
      </c>
    </row>
    <row>
      <c>
        <v>2619063</v>
      </c>
      <c>
        <v>1</v>
      </c>
      <c>
        <is>
          <t>MANİSA</t>
        </is>
      </c>
      <c>
        <v>SARUHANLI</v>
      </c>
      <c>
        <is>
          <t>Dağıtım Transformatörü</t>
        </is>
      </c>
      <c>
        <v>GÜMÜLCELİ TR-3 45-80-M00111_45-80-M00111_2374773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23.07.2023 15:47:52</t>
        </is>
      </c>
      <c>
        <is>
          <t>23.07.2023 16:45:38</t>
        </is>
      </c>
      <c>
        <v>0.962777777</v>
      </c>
      <c>
        <v>0</v>
      </c>
      <c>
        <v>242</v>
      </c>
      <c>
        <v>0</v>
      </c>
      <c>
        <v>0</v>
      </c>
      <c>
        <v>0</v>
      </c>
      <c>
        <v>23</v>
      </c>
      <c>
        <v>0</v>
      </c>
      <c>
        <v>0</v>
      </c>
      <c>
        <v>0</v>
      </c>
      <c>
        <v>40.79493987742558</v>
      </c>
      <c>
        <v>0</v>
      </c>
      <c>
        <v>0</v>
      </c>
      <c>
        <v>0</v>
      </c>
      <c>
        <v>6.378448590360488</v>
      </c>
      <c>
        <v>0</v>
      </c>
      <c>
        <v>0</v>
      </c>
      <c>
        <v>47.17338846778607</v>
      </c>
    </row>
    <row>
      <c>
        <v>2618585</v>
      </c>
      <c>
        <v>1</v>
      </c>
      <c>
        <is>
          <t>İZMİR</t>
        </is>
      </c>
      <c>
        <v>DİKİLİ</v>
      </c>
      <c>
        <is>
          <t>Kullanıcı Bağlantı Hattı</t>
        </is>
      </c>
      <c>
        <v>ÇANDARLI TR-22 KÖRFEZ 35-30-M00022_955319262_955319262</v>
      </c>
      <c>
        <v>AG Box / Sdk Abone Çıkış Sigorta Atığı</v>
      </c>
      <c>
        <v>Dağıtım-AG</v>
      </c>
      <c>
        <v>Uzun</v>
      </c>
      <c>
        <v>Şebeke işletmecisi</v>
      </c>
      <c>
        <v>Bildirimsiz</v>
      </c>
      <c>
        <is>
          <t>23.07.2023 08:04:32</t>
        </is>
      </c>
      <c>
        <is>
          <t>23.07.2023 10:24:16</t>
        </is>
      </c>
      <c>
        <v>2.328888888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0.08746924345321067</v>
      </c>
      <c>
        <v>0</v>
      </c>
      <c>
        <v>0</v>
      </c>
      <c>
        <v>0</v>
      </c>
      <c>
        <v>0</v>
      </c>
      <c>
        <v>0</v>
      </c>
      <c>
        <v>0</v>
      </c>
      <c>
        <v>0.08746924345321067</v>
      </c>
    </row>
    <row>
      <c>
        <v>2619630</v>
      </c>
      <c>
        <v>1</v>
      </c>
      <c>
        <is>
          <t>İZMİR</t>
        </is>
      </c>
      <c>
        <v>KİRAZ</v>
      </c>
      <c>
        <is>
          <t>OG Fideri</t>
        </is>
      </c>
      <c>
        <v>KALEKÖY TR-2 35-31-L00235_DIREK TIPI TRAFO HUCRESI H01_2050595</v>
      </c>
      <c>
        <v>OG İletken Kopması</v>
      </c>
      <c>
        <v>Dağıtım-OG</v>
      </c>
      <c>
        <v>Uzun</v>
      </c>
      <c>
        <v>Şebeke işletmecisi</v>
      </c>
      <c>
        <v>Bildirimsiz</v>
      </c>
      <c>
        <is>
          <t>23.07.2023 22:53:10</t>
        </is>
      </c>
      <c>
        <is>
          <t>24.07.2023 03:04:19</t>
        </is>
      </c>
      <c>
        <v>4.185833333</v>
      </c>
      <c>
        <v>0</v>
      </c>
      <c>
        <v>14</v>
      </c>
      <c>
        <v>0</v>
      </c>
      <c>
        <v>21</v>
      </c>
      <c>
        <v>0</v>
      </c>
      <c>
        <v>8</v>
      </c>
      <c>
        <v>0</v>
      </c>
      <c>
        <v>0</v>
      </c>
      <c>
        <v>0</v>
      </c>
      <c>
        <v>8.729410150163996</v>
      </c>
      <c>
        <v>0</v>
      </c>
      <c>
        <v>227.16465361761405</v>
      </c>
      <c>
        <v>0</v>
      </c>
      <c>
        <v>80.5251188151098</v>
      </c>
      <c>
        <v>0</v>
      </c>
      <c>
        <v>0</v>
      </c>
      <c>
        <v>316.41918258288786</v>
      </c>
    </row>
    <row>
      <c>
        <v>2619106</v>
      </c>
      <c>
        <v>1</v>
      </c>
      <c>
        <is>
          <t>MANİSA</t>
        </is>
      </c>
      <c>
        <v>ŞEHZADELER</v>
      </c>
      <c>
        <is>
          <t>Dağıtım Transformatörü</t>
        </is>
      </c>
      <c>
        <v>YEŞİLKÖY TR-1 45-71-M01821_45-71-M01821_2355640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23.07.2023 16:19:43</t>
        </is>
      </c>
      <c>
        <is>
          <t>23.07.2023 22:14:33</t>
        </is>
      </c>
      <c>
        <v>5.913888888</v>
      </c>
      <c>
        <v>0</v>
      </c>
      <c>
        <v>213</v>
      </c>
      <c>
        <v>0</v>
      </c>
      <c>
        <v>10</v>
      </c>
      <c>
        <v>0</v>
      </c>
      <c>
        <v>19</v>
      </c>
      <c>
        <v>0</v>
      </c>
      <c>
        <v>0</v>
      </c>
      <c>
        <v>0</v>
      </c>
      <c>
        <v>373.02203112431863</v>
      </c>
      <c>
        <v>0</v>
      </c>
      <c>
        <v>120.8127106993993</v>
      </c>
      <c>
        <v>0</v>
      </c>
      <c>
        <v>113.79521232477079</v>
      </c>
      <c>
        <v>0</v>
      </c>
      <c>
        <v>0</v>
      </c>
      <c>
        <v>607.6299541484888</v>
      </c>
    </row>
    <row>
      <c>
        <v>2618940</v>
      </c>
      <c>
        <v>1</v>
      </c>
      <c>
        <is>
          <t>İZMİR</t>
        </is>
      </c>
      <c>
        <v>KARŞIYAKA</v>
      </c>
      <c>
        <is>
          <t>OG Fideri</t>
        </is>
      </c>
      <c>
        <v>M-2876 35-04-M02876_M-2025 M01_76822743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23.07.2023 14:04:14</t>
        </is>
      </c>
      <c>
        <is>
          <t>23.07.2023 15:03:51</t>
        </is>
      </c>
      <c>
        <v>0.993611111</v>
      </c>
      <c>
        <v>0</v>
      </c>
      <c>
        <v>4285</v>
      </c>
      <c>
        <v>0</v>
      </c>
      <c>
        <v>0</v>
      </c>
      <c>
        <v>1</v>
      </c>
      <c>
        <v>288</v>
      </c>
      <c>
        <v>0</v>
      </c>
      <c>
        <v>1</v>
      </c>
      <c>
        <v>0</v>
      </c>
      <c>
        <v>1325.734515969301</v>
      </c>
      <c>
        <v>0</v>
      </c>
      <c>
        <v>0</v>
      </c>
      <c>
        <v>10.518933880090955</v>
      </c>
      <c>
        <v>569.6015956802077</v>
      </c>
      <c>
        <v>0</v>
      </c>
      <c>
        <v>3.9327087841709187</v>
      </c>
      <c>
        <v>1909.7877543137704</v>
      </c>
    </row>
    <row>
      <c>
        <v>2619604</v>
      </c>
      <c>
        <v>1</v>
      </c>
      <c>
        <is>
          <t>İZMİR</t>
        </is>
      </c>
      <c>
        <v>KİRAZ</v>
      </c>
      <c>
        <is>
          <t>KÖK</t>
        </is>
      </c>
      <c>
        <v>HALİLLER KÖK 35-31-L00228_KALEKÖY L02_72238617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23.07.2023 22:19:54</t>
        </is>
      </c>
      <c>
        <is>
          <t>23.07.2023 23:55:02</t>
        </is>
      </c>
      <c>
        <v>1.585555555</v>
      </c>
      <c>
        <v>0</v>
      </c>
      <c>
        <v>653</v>
      </c>
      <c>
        <v>0</v>
      </c>
      <c>
        <v>226</v>
      </c>
      <c>
        <v>3</v>
      </c>
      <c>
        <v>146</v>
      </c>
      <c>
        <v>0</v>
      </c>
      <c>
        <v>0</v>
      </c>
      <c>
        <v>0</v>
      </c>
      <c>
        <v>213.70490734598533</v>
      </c>
      <c>
        <v>0</v>
      </c>
      <c>
        <v>718.7159155971651</v>
      </c>
      <c>
        <v>9.51399595839952</v>
      </c>
      <c>
        <v>249.1803935226351</v>
      </c>
      <c>
        <v>0</v>
      </c>
      <c>
        <v>0</v>
      </c>
      <c>
        <v>1191.115212424185</v>
      </c>
    </row>
    <row>
      <c>
        <v>2618963</v>
      </c>
      <c>
        <v>1</v>
      </c>
      <c>
        <is>
          <t>MANİSA</t>
        </is>
      </c>
      <c>
        <v>SOMA</v>
      </c>
      <c>
        <is>
          <t>Kullanıcı Bağlantı Hattı</t>
        </is>
      </c>
      <c>
        <v>SOMA TR-4 45-82-M00004_945538135_945538135</v>
      </c>
      <c>
        <v>Üçüncü Şahısların Vermiş Olduğu Hasarlar</v>
      </c>
      <c>
        <v>Dağıtım-AG</v>
      </c>
      <c>
        <v>Uzun</v>
      </c>
      <c>
        <v>Dışsal</v>
      </c>
      <c>
        <v>Bildirimsiz</v>
      </c>
      <c>
        <is>
          <t>23.07.2023 14:25:54</t>
        </is>
      </c>
      <c>
        <is>
          <t>23.07.2023 15:42:28</t>
        </is>
      </c>
      <c>
        <v>1.276111111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0.3361149852808886</v>
      </c>
      <c>
        <v>0</v>
      </c>
      <c>
        <v>0</v>
      </c>
      <c>
        <v>0</v>
      </c>
      <c>
        <v>0</v>
      </c>
      <c>
        <v>0</v>
      </c>
      <c>
        <v>0</v>
      </c>
      <c>
        <v>0.3361149852808886</v>
      </c>
    </row>
    <row>
      <c>
        <v>2618591</v>
      </c>
      <c>
        <v>1</v>
      </c>
      <c>
        <is>
          <t>MANİSA</t>
        </is>
      </c>
      <c>
        <v>GÖRDES</v>
      </c>
      <c>
        <is>
          <t>OG Fideri</t>
        </is>
      </c>
      <c>
        <v>GÜNEŞLİ KÖK 45-75-M00056_HatBaşıAyırıcı_53135471 M01_53135471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23.07.2023 08:30:00</t>
        </is>
      </c>
      <c>
        <is>
          <t>23.07.2023 11:02:36</t>
        </is>
      </c>
      <c>
        <v>2.543333333</v>
      </c>
      <c>
        <v>0</v>
      </c>
      <c>
        <v>268</v>
      </c>
      <c>
        <v>0</v>
      </c>
      <c>
        <v>1</v>
      </c>
      <c>
        <v>0</v>
      </c>
      <c>
        <v>11</v>
      </c>
      <c>
        <v>0</v>
      </c>
      <c>
        <v>0</v>
      </c>
      <c>
        <v>0</v>
      </c>
      <c>
        <v>47.93115728392539</v>
      </c>
      <c>
        <v>0</v>
      </c>
      <c>
        <v>0.07304592050655033</v>
      </c>
      <c>
        <v>0</v>
      </c>
      <c>
        <v>1.471811871236512</v>
      </c>
      <c>
        <v>0</v>
      </c>
      <c>
        <v>0</v>
      </c>
      <c>
        <v>49.47601507566845</v>
      </c>
    </row>
    <row>
      <c>
        <v>2619132</v>
      </c>
      <c>
        <v>1</v>
      </c>
      <c>
        <is>
          <t>İZMİR</t>
        </is>
      </c>
      <c>
        <v>SELÇUK</v>
      </c>
      <c>
        <is>
          <t>AG Fideri</t>
        </is>
      </c>
      <c>
        <v>AHMET  OLGUN VE ARK. T-SULAMA GRB. 35-13-L00127_B_56383735_56383735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23.07.2023 16:50:05</t>
        </is>
      </c>
      <c>
        <is>
          <t>23.07.2023 17:42:28</t>
        </is>
      </c>
      <c>
        <v>0.873055555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2.9938229354262638</v>
      </c>
      <c>
        <v>0</v>
      </c>
      <c>
        <v>0</v>
      </c>
      <c>
        <v>0</v>
      </c>
      <c>
        <v>0</v>
      </c>
      <c>
        <v>2.9938229354262638</v>
      </c>
    </row>
    <row>
      <c>
        <v>2618771</v>
      </c>
      <c>
        <v>1</v>
      </c>
      <c>
        <is>
          <t>İZMİR</t>
        </is>
      </c>
      <c>
        <v>ÇEŞME</v>
      </c>
      <c>
        <is>
          <t>Dağıtım Transformatörü</t>
        </is>
      </c>
      <c>
        <v>L-251 35-18-L00251_35-18-L00251_72126364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23.07.2023 11:13:49</t>
        </is>
      </c>
      <c>
        <is>
          <t>23.07.2023 13:02:20</t>
        </is>
      </c>
      <c>
        <v>1.808611111</v>
      </c>
      <c>
        <v>0</v>
      </c>
      <c>
        <v>294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100.6599562795196</v>
      </c>
      <c>
        <v>0</v>
      </c>
      <c>
        <v>0</v>
      </c>
      <c>
        <v>0</v>
      </c>
      <c>
        <v>20.858797397310923</v>
      </c>
      <c>
        <v>0</v>
      </c>
      <c>
        <v>0</v>
      </c>
      <c>
        <v>121.51875367683053</v>
      </c>
    </row>
    <row>
      <c>
        <v>2619375</v>
      </c>
      <c>
        <v>1</v>
      </c>
      <c>
        <is>
          <t>İZMİR</t>
        </is>
      </c>
      <c>
        <v>ALİAĞA</v>
      </c>
      <c>
        <is>
          <t>KÖK</t>
        </is>
      </c>
      <c>
        <v>ŞEHİT KEMAL KÖK 35-17-M00449_M-448 M01_66442994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23.07.2023 19:49:59</t>
        </is>
      </c>
      <c>
        <is>
          <t>23.07.2023 20:35:43</t>
        </is>
      </c>
      <c>
        <v>0.762222222</v>
      </c>
      <c>
        <v>5</v>
      </c>
      <c>
        <v>284</v>
      </c>
      <c>
        <v>8</v>
      </c>
      <c>
        <v>1</v>
      </c>
      <c>
        <v>27</v>
      </c>
      <c>
        <v>12</v>
      </c>
      <c>
        <v>2</v>
      </c>
      <c>
        <v>0</v>
      </c>
      <c>
        <v>2.3093164187678497</v>
      </c>
      <c>
        <v>55.95708840232682</v>
      </c>
      <c>
        <v>128.19229132472182</v>
      </c>
      <c>
        <v>3.5738067882125484</v>
      </c>
      <c>
        <v>212.50647230153922</v>
      </c>
      <c>
        <v>6.861682665674326</v>
      </c>
      <c>
        <v>38.09577085649564</v>
      </c>
      <c>
        <v>0</v>
      </c>
      <c>
        <v>447.4964287577382</v>
      </c>
    </row>
    <row>
      <c>
        <v>2618734</v>
      </c>
      <c>
        <v>1</v>
      </c>
      <c>
        <is>
          <t>İZMİR</t>
        </is>
      </c>
      <c>
        <v>TİRE</v>
      </c>
      <c>
        <is>
          <t>KÖK</t>
        </is>
      </c>
      <c>
        <v>ESKİOBA KÖK 35-29-L00037_AYAKLIKIRI L07_2324400</v>
      </c>
      <c>
        <v>Şebeke Yenileme ve Kapasite Artışı Çalışması</v>
      </c>
      <c>
        <v>Dağıtım-OG</v>
      </c>
      <c>
        <v>Uzun</v>
      </c>
      <c>
        <v>Şebeke işletmecisi</v>
      </c>
      <c>
        <v>Bildirimli</v>
      </c>
      <c>
        <is>
          <t>23.07.2023 10:37:28</t>
        </is>
      </c>
      <c>
        <is>
          <t>23.07.2023 16:41:08</t>
        </is>
      </c>
      <c>
        <v>6.061111111</v>
      </c>
      <c>
        <v>1</v>
      </c>
      <c>
        <v>553</v>
      </c>
      <c>
        <v>42</v>
      </c>
      <c>
        <v>30</v>
      </c>
      <c>
        <v>4</v>
      </c>
      <c>
        <v>65</v>
      </c>
      <c>
        <v>1</v>
      </c>
      <c>
        <v>0</v>
      </c>
      <c>
        <v>2.7896913992454495</v>
      </c>
      <c>
        <v>814.4355464155279</v>
      </c>
      <c>
        <v>4944.330023878412</v>
      </c>
      <c>
        <v>812.7664255526524</v>
      </c>
      <c>
        <v>331.56882167228343</v>
      </c>
      <c>
        <v>397.49411806620964</v>
      </c>
      <c>
        <v>370.35049132750584</v>
      </c>
      <c>
        <v>0</v>
      </c>
      <c>
        <v>7673.735118311837</v>
      </c>
    </row>
    <row>
      <c>
        <v>2619126</v>
      </c>
      <c>
        <v>1</v>
      </c>
      <c>
        <is>
          <t>İZMİR</t>
        </is>
      </c>
      <c>
        <v>URLA</v>
      </c>
      <c>
        <is>
          <t>AG Fideri</t>
        </is>
      </c>
      <c>
        <v>TR-253 35-19-M00253_C_91211895_91211895</v>
      </c>
      <c>
        <v>Şebeke Yenileme ve Kapasite Artışı Çalışması</v>
      </c>
      <c>
        <v>Dağıtım-AG</v>
      </c>
      <c>
        <v>Uzun</v>
      </c>
      <c>
        <v>Şebeke işletmecisi</v>
      </c>
      <c>
        <v>Bildirimli</v>
      </c>
      <c>
        <is>
          <t>23.07.2023 16:19:00</t>
        </is>
      </c>
      <c>
        <is>
          <t>23.07.2023 16:54:00</t>
        </is>
      </c>
      <c>
        <v>0.583333333</v>
      </c>
      <c>
        <v>0</v>
      </c>
      <c>
        <v>4</v>
      </c>
      <c>
        <v>0</v>
      </c>
      <c>
        <v>1</v>
      </c>
      <c>
        <v>0</v>
      </c>
      <c>
        <v>4</v>
      </c>
      <c>
        <v>0</v>
      </c>
      <c>
        <v>0</v>
      </c>
      <c>
        <v>0</v>
      </c>
      <c>
        <v>1.1183650983367335</v>
      </c>
      <c>
        <v>0</v>
      </c>
      <c>
        <v>0.19734986704591667</v>
      </c>
      <c>
        <v>0</v>
      </c>
      <c>
        <v>1.4415839807453004</v>
      </c>
      <c>
        <v>0</v>
      </c>
      <c>
        <v>0</v>
      </c>
      <c>
        <v>2.7572989461279507</v>
      </c>
    </row>
    <row>
      <c>
        <v>2619610</v>
      </c>
      <c>
        <v>1</v>
      </c>
      <c>
        <is>
          <t>İZMİR</t>
        </is>
      </c>
      <c>
        <v>TORBALI</v>
      </c>
      <c>
        <is>
          <t>Dağıtım Transformatörü</t>
        </is>
      </c>
      <c>
        <v>YAZIBAŞI TOKİ TR-1 35-26-M00767_35-26-M00767_65957569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23.07.2023 21:08:00</t>
        </is>
      </c>
      <c>
        <is>
          <t>23.07.2023 22:33:39</t>
        </is>
      </c>
      <c>
        <v>1.4275</v>
      </c>
      <c>
        <v>0</v>
      </c>
      <c>
        <v>420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134.89128947992734</v>
      </c>
      <c>
        <v>0</v>
      </c>
      <c>
        <v>0</v>
      </c>
      <c>
        <v>0</v>
      </c>
      <c>
        <v>6.879024484215029</v>
      </c>
      <c>
        <v>0</v>
      </c>
      <c>
        <v>0</v>
      </c>
      <c>
        <v>141.77031396414236</v>
      </c>
    </row>
    <row>
      <c>
        <v>2619069</v>
      </c>
      <c>
        <v>1</v>
      </c>
      <c>
        <is>
          <t>MANİSA</t>
        </is>
      </c>
      <c>
        <v>YUNUSEMRE</v>
      </c>
      <c>
        <is>
          <t>KÖK</t>
        </is>
      </c>
      <c>
        <v>SİYEKLİ KÖK 45-71-M00185_MALDAN M05_72256924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23.07.2023 15:51:14</t>
        </is>
      </c>
      <c>
        <is>
          <t>23.07.2023 16:40:49</t>
        </is>
      </c>
      <c>
        <v>0.826388888</v>
      </c>
      <c>
        <v>6</v>
      </c>
      <c>
        <v>617</v>
      </c>
      <c>
        <v>4</v>
      </c>
      <c>
        <v>4</v>
      </c>
      <c>
        <v>2</v>
      </c>
      <c>
        <v>55</v>
      </c>
      <c>
        <v>0</v>
      </c>
      <c>
        <v>0</v>
      </c>
      <c>
        <v>1.3340349804144889</v>
      </c>
      <c>
        <v>56.43498389056182</v>
      </c>
      <c>
        <v>25.055784409986103</v>
      </c>
      <c>
        <v>6.906039784601458</v>
      </c>
      <c>
        <v>28.608913151619575</v>
      </c>
      <c>
        <v>18.776779335208758</v>
      </c>
      <c>
        <v>0</v>
      </c>
      <c>
        <v>0</v>
      </c>
      <c>
        <v>137.1165355523922</v>
      </c>
    </row>
    <row>
      <c>
        <v>2619169</v>
      </c>
      <c>
        <v>1</v>
      </c>
      <c>
        <is>
          <t>İZMİR</t>
        </is>
      </c>
      <c>
        <v>TİRE</v>
      </c>
      <c>
        <is>
          <t>Dağıtım Transformatörü</t>
        </is>
      </c>
      <c>
        <v>PEŞREFLİ TR-4 35-29-L00773_35-29-L00773_72350242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23.07.2023 17:13:06</t>
        </is>
      </c>
      <c>
        <is>
          <t>23.07.2023 18:04:51</t>
        </is>
      </c>
      <c>
        <v>0.8625</v>
      </c>
      <c>
        <v>0</v>
      </c>
      <c>
        <v>108</v>
      </c>
      <c>
        <v>0</v>
      </c>
      <c>
        <v>11</v>
      </c>
      <c>
        <v>0</v>
      </c>
      <c>
        <v>8</v>
      </c>
      <c>
        <v>0</v>
      </c>
      <c>
        <v>0</v>
      </c>
      <c>
        <v>0</v>
      </c>
      <c>
        <v>14.808631713674677</v>
      </c>
      <c>
        <v>0</v>
      </c>
      <c>
        <v>13.079454481520848</v>
      </c>
      <c>
        <v>0</v>
      </c>
      <c>
        <v>9.474778700411386</v>
      </c>
      <c>
        <v>0</v>
      </c>
      <c>
        <v>0</v>
      </c>
      <c>
        <v>37.36286489560691</v>
      </c>
    </row>
    <row>
      <c>
        <v>2618628</v>
      </c>
      <c>
        <v>1</v>
      </c>
      <c>
        <is>
          <t>İZMİR</t>
        </is>
      </c>
      <c>
        <v>ALİAĞA</v>
      </c>
      <c>
        <is>
          <t>TM Fideri</t>
        </is>
      </c>
      <c>
        <v>HABAŞ TM 35-17-A00008_BİÇEROVA M26_2333323</v>
      </c>
      <c>
        <v>Şebeke Bakım Çalışması</v>
      </c>
      <c>
        <v>Dağıtım-OG</v>
      </c>
      <c>
        <v>Uzun</v>
      </c>
      <c>
        <v>Şebeke işletmecisi</v>
      </c>
      <c>
        <v>Bildirimli</v>
      </c>
      <c>
        <is>
          <t>23.07.2023 09:08:02</t>
        </is>
      </c>
      <c>
        <is>
          <t>23.07.2023 15:52:07</t>
        </is>
      </c>
      <c>
        <v>6.734722222</v>
      </c>
      <c>
        <v>0</v>
      </c>
      <c>
        <v>1</v>
      </c>
      <c>
        <v>0</v>
      </c>
      <c>
        <v>0</v>
      </c>
      <c>
        <v>7</v>
      </c>
      <c>
        <v>625</v>
      </c>
      <c>
        <v>5</v>
      </c>
      <c>
        <v>7</v>
      </c>
      <c>
        <v>0</v>
      </c>
      <c>
        <v>1.5773609293590116</v>
      </c>
      <c>
        <v>0</v>
      </c>
      <c>
        <v>0</v>
      </c>
      <c>
        <v>376.0711036774533</v>
      </c>
      <c>
        <v>2786.364624421898</v>
      </c>
      <c>
        <v>7565.268479074214</v>
      </c>
      <c>
        <v>359.42745727948403</v>
      </c>
      <c>
        <v>11088.709025382408</v>
      </c>
    </row>
    <row>
      <c>
        <v>2619234</v>
      </c>
      <c>
        <v>2</v>
      </c>
      <c>
        <is>
          <t>İZMİR</t>
        </is>
      </c>
      <c>
        <v>ÖDEMİŞ</v>
      </c>
      <c>
        <is>
          <t>Dağıtım Transformatörü</t>
        </is>
      </c>
      <c>
        <v>YOLÜSTÜ TR-1 35-15-L00915_35-15-L00915_2365523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23.07.2023 20:07:59</t>
        </is>
      </c>
      <c>
        <is>
          <t>23.07.2023 20:18:44</t>
        </is>
      </c>
      <c>
        <v>0.179166666</v>
      </c>
      <c>
        <v>0</v>
      </c>
      <c>
        <v>219</v>
      </c>
      <c>
        <v>0</v>
      </c>
      <c>
        <v>14</v>
      </c>
      <c>
        <v>0</v>
      </c>
      <c>
        <v>28</v>
      </c>
      <c>
        <v>0</v>
      </c>
      <c>
        <v>0</v>
      </c>
      <c>
        <v>0</v>
      </c>
      <c>
        <v>9.119388302485106</v>
      </c>
      <c>
        <v>0</v>
      </c>
      <c>
        <v>10.158078405082291</v>
      </c>
      <c>
        <v>0</v>
      </c>
      <c>
        <v>9.711892509128976</v>
      </c>
      <c>
        <v>0</v>
      </c>
      <c>
        <v>0</v>
      </c>
      <c>
        <v>28.989359216696375</v>
      </c>
    </row>
    <row>
      <c>
        <v>2619261</v>
      </c>
      <c>
        <v>1</v>
      </c>
      <c>
        <is>
          <t>İZMİR</t>
        </is>
      </c>
      <c>
        <v>TORBALI</v>
      </c>
      <c>
        <is>
          <t>Dağıtım Transformatörü</t>
        </is>
      </c>
      <c>
        <v>TR-19 35-26-M00019_35-26-M00019_2356473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23.07.2023 18:31:54</t>
        </is>
      </c>
      <c>
        <is>
          <t>23.07.2023 19:54:36</t>
        </is>
      </c>
      <c>
        <v>1.378333333</v>
      </c>
      <c>
        <v>0</v>
      </c>
      <c>
        <v>617</v>
      </c>
      <c>
        <v>0</v>
      </c>
      <c>
        <v>3</v>
      </c>
      <c>
        <v>0</v>
      </c>
      <c>
        <v>35</v>
      </c>
      <c>
        <v>0</v>
      </c>
      <c>
        <v>0</v>
      </c>
      <c>
        <v>0</v>
      </c>
      <c>
        <v>213.3033541514377</v>
      </c>
      <c>
        <v>0</v>
      </c>
      <c>
        <v>11.902504348285287</v>
      </c>
      <c>
        <v>0</v>
      </c>
      <c>
        <v>85.2074236010526</v>
      </c>
      <c>
        <v>0</v>
      </c>
      <c>
        <v>0</v>
      </c>
      <c>
        <v>310.4132821007756</v>
      </c>
    </row>
    <row>
      <c>
        <v>2618929</v>
      </c>
      <c>
        <v>1</v>
      </c>
      <c>
        <is>
          <t>MANİSA</t>
        </is>
      </c>
      <c>
        <v>AKHİSAR</v>
      </c>
      <c>
        <is>
          <t>Saha Dağıtım Kutusu (SDK)</t>
        </is>
      </c>
      <c>
        <v>TR-1/14 45-72-M00014_C C01b_83530552</v>
      </c>
      <c>
        <v>AG Box / Sdk Giriş Sigorta Atığı</v>
      </c>
      <c>
        <v>Dağıtım-AG</v>
      </c>
      <c>
        <v>Uzun</v>
      </c>
      <c>
        <v>Şebeke işletmecisi</v>
      </c>
      <c>
        <v>Bildirimsiz</v>
      </c>
      <c>
        <is>
          <t>23.07.2023 13:46:05</t>
        </is>
      </c>
      <c>
        <is>
          <t>23.07.2023 15:28:44</t>
        </is>
      </c>
      <c>
        <v>1.710833333</v>
      </c>
      <c>
        <v>0</v>
      </c>
      <c>
        <v>41</v>
      </c>
      <c>
        <v>0</v>
      </c>
      <c>
        <v>0</v>
      </c>
      <c>
        <v>0</v>
      </c>
      <c>
        <v>23</v>
      </c>
      <c>
        <v>0</v>
      </c>
      <c>
        <v>0</v>
      </c>
      <c>
        <v>0</v>
      </c>
      <c>
        <v>13.202728193523242</v>
      </c>
      <c>
        <v>0</v>
      </c>
      <c>
        <v>0</v>
      </c>
      <c>
        <v>0</v>
      </c>
      <c>
        <v>46.019823441305476</v>
      </c>
      <c>
        <v>0</v>
      </c>
      <c>
        <v>0</v>
      </c>
      <c>
        <v>59.22255163482872</v>
      </c>
    </row>
    <row>
      <c>
        <v>2619198</v>
      </c>
      <c>
        <v>1</v>
      </c>
      <c>
        <is>
          <t>İZMİR</t>
        </is>
      </c>
      <c>
        <v>ÇEŞME</v>
      </c>
      <c>
        <is>
          <t>AG Fideri</t>
        </is>
      </c>
      <c>
        <v>L-428 35-18-L00428_7598394_56369167_56369167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23.07.2023 17:41:00</t>
        </is>
      </c>
      <c>
        <is>
          <t>23.07.2023 21:54:09</t>
        </is>
      </c>
      <c>
        <v>4.219166666</v>
      </c>
      <c>
        <v>0</v>
      </c>
      <c>
        <v>98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361.05537842952106</v>
      </c>
      <c>
        <v>0</v>
      </c>
      <c>
        <v>0</v>
      </c>
      <c>
        <v>0</v>
      </c>
      <c>
        <v>6.185296046351081</v>
      </c>
      <c>
        <v>0</v>
      </c>
      <c>
        <v>0</v>
      </c>
      <c>
        <v>367.24067447587214</v>
      </c>
    </row>
    <row>
      <c>
        <v>2619447</v>
      </c>
      <c>
        <v>1</v>
      </c>
      <c>
        <is>
          <t>İZMİR</t>
        </is>
      </c>
      <c>
        <v>KARŞIYAKA</v>
      </c>
      <c>
        <is>
          <t>Dağıtım Transformatörü</t>
        </is>
      </c>
      <c>
        <v>M-2326 35-04-M02326_35-04-M02326_47329421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23.07.2023 20:25:49</t>
        </is>
      </c>
      <c>
        <is>
          <t>23.07.2023 21:43:57</t>
        </is>
      </c>
      <c>
        <v>1.302222222</v>
      </c>
      <c>
        <v>0</v>
      </c>
      <c>
        <v>808</v>
      </c>
      <c>
        <v>0</v>
      </c>
      <c>
        <v>0</v>
      </c>
      <c>
        <v>0</v>
      </c>
      <c>
        <v>83</v>
      </c>
      <c>
        <v>0</v>
      </c>
      <c>
        <v>0</v>
      </c>
      <c>
        <v>0</v>
      </c>
      <c>
        <v>303.42250567733373</v>
      </c>
      <c>
        <v>0</v>
      </c>
      <c>
        <v>0</v>
      </c>
      <c>
        <v>0</v>
      </c>
      <c>
        <v>135.15006497461135</v>
      </c>
      <c>
        <v>0</v>
      </c>
      <c>
        <v>0</v>
      </c>
      <c>
        <v>438.57257065194506</v>
      </c>
    </row>
    <row>
      <c>
        <v>2618760</v>
      </c>
      <c>
        <v>1</v>
      </c>
      <c>
        <is>
          <t>MANİSA</t>
        </is>
      </c>
      <c>
        <v>AKHİSAR</v>
      </c>
      <c>
        <is>
          <t>OG Fideri</t>
        </is>
      </c>
      <c>
        <v>TR-2/16 45-72-L00016_TR-2/17 L02_2102099</v>
      </c>
      <c>
        <v>Üçüncü Şahıs Talebiyle Planlı Çalışma</v>
      </c>
      <c>
        <v>Dağıtım-OG</v>
      </c>
      <c>
        <v>Uzun</v>
      </c>
      <c>
        <v>Şebeke işletmecisi</v>
      </c>
      <c>
        <v>Bildirimli</v>
      </c>
      <c>
        <is>
          <t>23.07.2023 10:54:09</t>
        </is>
      </c>
      <c>
        <is>
          <t>23.07.2023 13:44:14</t>
        </is>
      </c>
      <c>
        <v>2.834722222</v>
      </c>
      <c>
        <v>0</v>
      </c>
      <c>
        <v>122</v>
      </c>
      <c>
        <v>0</v>
      </c>
      <c>
        <v>59</v>
      </c>
      <c>
        <v>0</v>
      </c>
      <c>
        <v>17</v>
      </c>
      <c>
        <v>0</v>
      </c>
      <c>
        <v>0</v>
      </c>
      <c>
        <v>0</v>
      </c>
      <c>
        <v>63.96221904773927</v>
      </c>
      <c>
        <v>0</v>
      </c>
      <c>
        <v>44.91945650336703</v>
      </c>
      <c>
        <v>0</v>
      </c>
      <c>
        <v>75.39587759048452</v>
      </c>
      <c>
        <v>0</v>
      </c>
      <c>
        <v>0</v>
      </c>
      <c>
        <v>184.27755314159083</v>
      </c>
    </row>
    <row>
      <c>
        <v>2618889</v>
      </c>
      <c>
        <v>1</v>
      </c>
      <c>
        <is>
          <t>MANİSA</t>
        </is>
      </c>
      <c>
        <v>YUNUSEMRE</v>
      </c>
      <c>
        <is>
          <t>Saha Dağıtım Kutusu (SDK)</t>
        </is>
      </c>
      <c>
        <v>MURADİYE TR-5 (ESKİ MEZARLIK YANI) 45-71-M00204_A TR1&amp;A6_5972097</v>
      </c>
      <c>
        <v>AG Box / Sdk Giriş Sigorta Atığı</v>
      </c>
      <c>
        <v>Dağıtım-AG</v>
      </c>
      <c>
        <v>Uzun</v>
      </c>
      <c>
        <v>Şebeke işletmecisi</v>
      </c>
      <c>
        <v>Bildirimsiz</v>
      </c>
      <c>
        <is>
          <t>23.07.2023 13:13:55</t>
        </is>
      </c>
      <c>
        <is>
          <t>23.07.2023 14:23:53</t>
        </is>
      </c>
      <c>
        <v>1.166111111</v>
      </c>
      <c>
        <v>0</v>
      </c>
      <c>
        <v>51</v>
      </c>
      <c>
        <v>0</v>
      </c>
      <c>
        <v>0</v>
      </c>
      <c>
        <v>0</v>
      </c>
      <c>
        <v>7</v>
      </c>
      <c>
        <v>0</v>
      </c>
      <c>
        <v>0</v>
      </c>
      <c>
        <v>0</v>
      </c>
      <c>
        <v>15.232838603697768</v>
      </c>
      <c>
        <v>0</v>
      </c>
      <c>
        <v>0</v>
      </c>
      <c>
        <v>0</v>
      </c>
      <c>
        <v>6.820842918403247</v>
      </c>
      <c>
        <v>0</v>
      </c>
      <c>
        <v>0</v>
      </c>
      <c>
        <v>22.053681522101016</v>
      </c>
    </row>
    <row>
      <c>
        <v>2618261</v>
      </c>
      <c>
        <v>2</v>
      </c>
      <c>
        <is>
          <t>MANİSA</t>
        </is>
      </c>
      <c>
        <v>ŞEHZADELER</v>
      </c>
      <c>
        <is>
          <t>OG Fideri</t>
        </is>
      </c>
      <c>
        <v>SELİMŞAHLAR TR-2 45-71-M00137_TOKİ M03_2320416</v>
      </c>
      <c>
        <v>Plansız Kesinti / Müdahale</v>
      </c>
      <c>
        <v>Dağıtım-OG</v>
      </c>
      <c>
        <v>Uzun</v>
      </c>
      <c>
        <v>Şebeke işletmecisi</v>
      </c>
      <c>
        <v>Bildirimsiz</v>
      </c>
      <c>
        <is>
          <t>23.07.2023 02:28:34</t>
        </is>
      </c>
      <c>
        <is>
          <t>23.07.2023 03:06:29</t>
        </is>
      </c>
      <c>
        <v>0.631944444</v>
      </c>
      <c>
        <v>1</v>
      </c>
      <c>
        <v>491</v>
      </c>
      <c>
        <v>94</v>
      </c>
      <c>
        <v>136</v>
      </c>
      <c>
        <v>8</v>
      </c>
      <c>
        <v>70</v>
      </c>
      <c>
        <v>0</v>
      </c>
      <c>
        <v>0</v>
      </c>
      <c>
        <v>2.7109807656561973</v>
      </c>
      <c>
        <v>56.64877767405554</v>
      </c>
      <c>
        <v>514.8354248237113</v>
      </c>
      <c>
        <v>313.37562486224266</v>
      </c>
      <c>
        <v>30.28963469876522</v>
      </c>
      <c>
        <v>14.060564494667645</v>
      </c>
      <c>
        <v>0</v>
      </c>
      <c>
        <v>0</v>
      </c>
      <c>
        <v>931.9210073190986</v>
      </c>
    </row>
    <row>
      <c>
        <v>2618806</v>
      </c>
      <c>
        <v>1</v>
      </c>
      <c>
        <is>
          <t>İZMİR</t>
        </is>
      </c>
      <c>
        <v>ÇİĞLİ</v>
      </c>
      <c>
        <is>
          <t>AG Fideri</t>
        </is>
      </c>
      <c>
        <v>M-3033 35-09-M03033_B_56382231_56382231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23.07.2023 11:41:06</t>
        </is>
      </c>
      <c>
        <is>
          <t>23.07.2023 12:51:56</t>
        </is>
      </c>
      <c>
        <v>1.180555555</v>
      </c>
      <c>
        <v>0</v>
      </c>
      <c>
        <v>179</v>
      </c>
      <c>
        <v>0</v>
      </c>
      <c>
        <v>0</v>
      </c>
      <c>
        <v>0</v>
      </c>
      <c>
        <v>8</v>
      </c>
      <c>
        <v>0</v>
      </c>
      <c>
        <v>0</v>
      </c>
      <c>
        <v>0</v>
      </c>
      <c>
        <v>44.595442025877645</v>
      </c>
      <c>
        <v>0</v>
      </c>
      <c>
        <v>0</v>
      </c>
      <c>
        <v>0</v>
      </c>
      <c>
        <v>0.16431186341513065</v>
      </c>
      <c>
        <v>0</v>
      </c>
      <c>
        <v>0</v>
      </c>
      <c>
        <v>44.759753889292774</v>
      </c>
    </row>
    <row>
      <c>
        <v>2618697</v>
      </c>
      <c>
        <v>1</v>
      </c>
      <c>
        <is>
          <t>İZMİR</t>
        </is>
      </c>
      <c>
        <v>KEMALPAŞA</v>
      </c>
      <c>
        <is>
          <t>DM</t>
        </is>
      </c>
      <c>
        <v>ARMUTLU İM 35-27-A00001_ÇUKURBAĞ L10_2050863</v>
      </c>
      <c>
        <v>Manevra</v>
      </c>
      <c>
        <v>Dağıtım-OG</v>
      </c>
      <c>
        <v>Uzun</v>
      </c>
      <c>
        <v>Şebeke işletmecisi</v>
      </c>
      <c>
        <v>Bildirimli</v>
      </c>
      <c>
        <is>
          <t>23.07.2023 09:57:14</t>
        </is>
      </c>
      <c>
        <is>
          <t>23.07.2023 10:40:17</t>
        </is>
      </c>
      <c>
        <v>0.7175</v>
      </c>
      <c>
        <v>47</v>
      </c>
      <c>
        <v>3194</v>
      </c>
      <c>
        <v>129</v>
      </c>
      <c>
        <v>207</v>
      </c>
      <c>
        <v>58</v>
      </c>
      <c>
        <v>411</v>
      </c>
      <c>
        <v>2</v>
      </c>
      <c>
        <v>1</v>
      </c>
      <c>
        <v>48.43715387384718</v>
      </c>
      <c>
        <v>481.0985872655749</v>
      </c>
      <c>
        <v>110.92760163745565</v>
      </c>
      <c>
        <v>150.22562955767808</v>
      </c>
      <c>
        <v>151.8891148358242</v>
      </c>
      <c>
        <v>205.1195626038675</v>
      </c>
      <c>
        <v>0.9451727440115479</v>
      </c>
      <c>
        <v>0.6058105835405965</v>
      </c>
      <c>
        <v>1149.2486331018</v>
      </c>
    </row>
    <row>
      <c>
        <v>2618952</v>
      </c>
      <c>
        <v>1</v>
      </c>
      <c>
        <is>
          <t>İZMİR</t>
        </is>
      </c>
      <c>
        <v>KARABAĞLAR</v>
      </c>
      <c>
        <is>
          <t>AG Fideri</t>
        </is>
      </c>
      <c>
        <v>K-3874 35-01-K03874_C_56369115_56369115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23.07.2023 14:17:35</t>
        </is>
      </c>
      <c>
        <is>
          <t>23.07.2023 17:56:53</t>
        </is>
      </c>
      <c>
        <v>3.655</v>
      </c>
      <c>
        <v>0</v>
      </c>
      <c>
        <v>292</v>
      </c>
      <c>
        <v>0</v>
      </c>
      <c>
        <v>0</v>
      </c>
      <c>
        <v>0</v>
      </c>
      <c>
        <v>19</v>
      </c>
      <c>
        <v>0</v>
      </c>
      <c>
        <v>0</v>
      </c>
      <c>
        <v>0</v>
      </c>
      <c>
        <v>254.6701241307491</v>
      </c>
      <c>
        <v>0</v>
      </c>
      <c>
        <v>0</v>
      </c>
      <c>
        <v>0</v>
      </c>
      <c>
        <v>70.9918415406634</v>
      </c>
      <c>
        <v>0</v>
      </c>
      <c>
        <v>0</v>
      </c>
      <c>
        <v>325.6619656714125</v>
      </c>
    </row>
    <row>
      <c>
        <v>2619344</v>
      </c>
      <c>
        <v>1</v>
      </c>
      <c>
        <is>
          <t>İZMİR</t>
        </is>
      </c>
      <c>
        <v>KARŞIYAKA</v>
      </c>
      <c>
        <is>
          <t>Kullanıcı Bağlantı Hattı</t>
        </is>
      </c>
      <c>
        <v>M-2958 35-04-M02958_99433458_99433458</v>
      </c>
      <c>
        <v>AG Branşman Yeraltı Kablo Arızası</v>
      </c>
      <c>
        <v>Dağıtım-AG</v>
      </c>
      <c>
        <v>Uzun</v>
      </c>
      <c>
        <v>Şebeke işletmecisi</v>
      </c>
      <c>
        <v>Bildirimsiz</v>
      </c>
      <c>
        <is>
          <t>23.07.2023 19:29:40</t>
        </is>
      </c>
      <c>
        <is>
          <t>23.07.2023 21:06:18</t>
        </is>
      </c>
      <c>
        <v>1.610555555</v>
      </c>
      <c>
        <v>0</v>
      </c>
      <c>
        <v>16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6.640176514972164</v>
      </c>
      <c>
        <v>0</v>
      </c>
      <c>
        <v>0</v>
      </c>
      <c>
        <v>0</v>
      </c>
      <c>
        <v>0</v>
      </c>
      <c>
        <v>0</v>
      </c>
      <c>
        <v>0</v>
      </c>
      <c>
        <v>6.640176514972164</v>
      </c>
    </row>
    <row>
      <c>
        <v>2619639</v>
      </c>
      <c>
        <v>1</v>
      </c>
      <c>
        <is>
          <t>İZMİR</t>
        </is>
      </c>
      <c>
        <v>BUCA</v>
      </c>
      <c>
        <is>
          <t>AG Fideri</t>
        </is>
      </c>
      <c>
        <v>K-3499 35-03-K03499_A_56365920_56365920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23.07.2023 23:08:48</t>
        </is>
      </c>
      <c>
        <is>
          <t>24.07.2023 03:53:22</t>
        </is>
      </c>
      <c>
        <v>4.742777777</v>
      </c>
      <c>
        <v>0</v>
      </c>
      <c>
        <v>55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64.70413108988076</v>
      </c>
      <c>
        <v>0</v>
      </c>
      <c>
        <v>0</v>
      </c>
      <c>
        <v>0</v>
      </c>
      <c>
        <v>7.911781326378333</v>
      </c>
      <c>
        <v>0</v>
      </c>
      <c>
        <v>0</v>
      </c>
      <c>
        <v>72.61591241625909</v>
      </c>
    </row>
    <row>
      <c>
        <v>2619390</v>
      </c>
      <c>
        <v>1</v>
      </c>
      <c>
        <is>
          <t>İZMİR</t>
        </is>
      </c>
      <c>
        <v>KINIK</v>
      </c>
      <c>
        <is>
          <t>OG Fideri</t>
        </is>
      </c>
      <c>
        <v>KINIK TR-30 35-24-L00220_DIREK TIPI TRAFO HUCRESI H01_2121044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23.07.2023 19:57:02</t>
        </is>
      </c>
      <c>
        <is>
          <t>23.07.2023 22:19:50</t>
        </is>
      </c>
      <c>
        <v>2.38</v>
      </c>
      <c>
        <v>0</v>
      </c>
      <c>
        <v>56</v>
      </c>
      <c>
        <v>0</v>
      </c>
      <c>
        <v>4</v>
      </c>
      <c>
        <v>0</v>
      </c>
      <c>
        <v>8</v>
      </c>
      <c>
        <v>0</v>
      </c>
      <c>
        <v>0</v>
      </c>
      <c>
        <v>0</v>
      </c>
      <c>
        <v>35.88019500403105</v>
      </c>
      <c>
        <v>0</v>
      </c>
      <c>
        <v>17.18513492432974</v>
      </c>
      <c>
        <v>0</v>
      </c>
      <c>
        <v>17.02377496421981</v>
      </c>
      <c>
        <v>0</v>
      </c>
      <c>
        <v>0</v>
      </c>
      <c>
        <v>70.08910489258061</v>
      </c>
    </row>
    <row>
      <c>
        <v>2619321</v>
      </c>
      <c>
        <v>1</v>
      </c>
      <c>
        <is>
          <t>MANİSA</t>
        </is>
      </c>
      <c>
        <v>SALİHLİ</v>
      </c>
      <c>
        <is>
          <t>AG Fideri</t>
        </is>
      </c>
      <c>
        <v>TR-101 45-78-L00101_49364776_56384370_56384370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23.07.2023 19:04:04</t>
        </is>
      </c>
      <c>
        <is>
          <t>23.07.2023 22:00:34</t>
        </is>
      </c>
      <c>
        <v>2.941666666</v>
      </c>
      <c>
        <v>0</v>
      </c>
      <c>
        <v>179</v>
      </c>
      <c>
        <v>0</v>
      </c>
      <c>
        <v>0</v>
      </c>
      <c>
        <v>0</v>
      </c>
      <c>
        <v>21</v>
      </c>
      <c>
        <v>0</v>
      </c>
      <c>
        <v>0</v>
      </c>
      <c>
        <v>0</v>
      </c>
      <c>
        <v>132.95651367957004</v>
      </c>
      <c>
        <v>0</v>
      </c>
      <c>
        <v>0</v>
      </c>
      <c>
        <v>0</v>
      </c>
      <c>
        <v>52.892879988746486</v>
      </c>
      <c>
        <v>0</v>
      </c>
      <c>
        <v>0</v>
      </c>
      <c>
        <v>185.8493936683165</v>
      </c>
    </row>
    <row>
      <c>
        <v>2619035</v>
      </c>
      <c>
        <v>1</v>
      </c>
      <c>
        <is>
          <t>İZMİR</t>
        </is>
      </c>
      <c>
        <v>TORBALI</v>
      </c>
      <c>
        <is>
          <t>Dağıtım Transformatörü</t>
        </is>
      </c>
      <c>
        <v>TR-49 35-26-M00049_35-26-M00049_65984284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23.07.2023 15:21:49</t>
        </is>
      </c>
      <c>
        <is>
          <t>23.07.2023 15:43:30</t>
        </is>
      </c>
      <c>
        <v>0.361388888</v>
      </c>
      <c>
        <v>0</v>
      </c>
      <c>
        <v>660</v>
      </c>
      <c>
        <v>0</v>
      </c>
      <c>
        <v>4</v>
      </c>
      <c>
        <v>0</v>
      </c>
      <c>
        <v>30</v>
      </c>
      <c>
        <v>0</v>
      </c>
      <c>
        <v>0</v>
      </c>
      <c>
        <v>0</v>
      </c>
      <c>
        <v>67.72079577633126</v>
      </c>
      <c>
        <v>0</v>
      </c>
      <c>
        <v>4.564982965402892</v>
      </c>
      <c>
        <v>0</v>
      </c>
      <c>
        <v>24.705008622145026</v>
      </c>
      <c>
        <v>0</v>
      </c>
      <c>
        <v>0</v>
      </c>
      <c>
        <v>96.99078736387918</v>
      </c>
    </row>
    <row>
      <c>
        <v>2619135</v>
      </c>
      <c>
        <v>1</v>
      </c>
      <c>
        <is>
          <t>MANİSA</t>
        </is>
      </c>
      <c>
        <v>TURGUTLU</v>
      </c>
      <c>
        <is>
          <t>AG Fideri</t>
        </is>
      </c>
      <c>
        <v>TR-2/87-1 45-83-L00133_48125428_56396023_56396023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23.07.2023 16:14:12</t>
        </is>
      </c>
      <c>
        <is>
          <t>23.07.2023 19:55:36</t>
        </is>
      </c>
      <c>
        <v>3.69</v>
      </c>
      <c>
        <v>0</v>
      </c>
      <c>
        <v>276</v>
      </c>
      <c>
        <v>0</v>
      </c>
      <c>
        <v>0</v>
      </c>
      <c>
        <v>0</v>
      </c>
      <c>
        <v>6</v>
      </c>
      <c>
        <v>0</v>
      </c>
      <c>
        <v>0</v>
      </c>
      <c>
        <v>0</v>
      </c>
      <c>
        <v>205.82966928596235</v>
      </c>
      <c>
        <v>0</v>
      </c>
      <c>
        <v>0</v>
      </c>
      <c>
        <v>0</v>
      </c>
      <c>
        <v>14.714586851916323</v>
      </c>
      <c>
        <v>0</v>
      </c>
      <c>
        <v>0</v>
      </c>
      <c>
        <v>220.54425613787868</v>
      </c>
    </row>
    <row>
      <c>
        <v>2619178</v>
      </c>
      <c>
        <v>1</v>
      </c>
      <c>
        <is>
          <t>İZMİR</t>
        </is>
      </c>
      <c>
        <v>TORBALI</v>
      </c>
      <c>
        <is>
          <t>OG Fideri</t>
        </is>
      </c>
      <c>
        <v>TR-49 35-26-M00049_DAĞITIM TRAFO TR-49 M06_65984230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23.07.2023 17:22:45</t>
        </is>
      </c>
      <c>
        <is>
          <t>23.07.2023 18:35:54</t>
        </is>
      </c>
      <c>
        <v>1.219166666</v>
      </c>
      <c>
        <v>0</v>
      </c>
      <c>
        <v>660</v>
      </c>
      <c>
        <v>0</v>
      </c>
      <c>
        <v>4</v>
      </c>
      <c>
        <v>0</v>
      </c>
      <c>
        <v>30</v>
      </c>
      <c>
        <v>0</v>
      </c>
      <c>
        <v>0</v>
      </c>
      <c>
        <v>0</v>
      </c>
      <c>
        <v>237.82253748773954</v>
      </c>
      <c>
        <v>0</v>
      </c>
      <c>
        <v>15.602779862404917</v>
      </c>
      <c>
        <v>0</v>
      </c>
      <c>
        <v>81.84486956378328</v>
      </c>
      <c>
        <v>0</v>
      </c>
      <c>
        <v>0</v>
      </c>
      <c>
        <v>335.2701869139278</v>
      </c>
    </row>
    <row>
      <c>
        <v>2618637</v>
      </c>
      <c>
        <v>1</v>
      </c>
      <c>
        <is>
          <t>İZMİR</t>
        </is>
      </c>
      <c>
        <v>ALİAĞA</v>
      </c>
      <c>
        <is>
          <t>OG Fideri</t>
        </is>
      </c>
      <c>
        <v>ALİAĞA TR-43 DM 35-17-M00043_HatBaşıAyırıcı_72823559 M13_72823559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23.07.2023 09:09:22</t>
        </is>
      </c>
      <c>
        <is>
          <t>23.07.2023 09:54:59</t>
        </is>
      </c>
      <c>
        <v>0.760277777</v>
      </c>
      <c>
        <v>0</v>
      </c>
      <c>
        <v>232</v>
      </c>
      <c>
        <v>0</v>
      </c>
      <c>
        <v>1</v>
      </c>
      <c>
        <v>0</v>
      </c>
      <c>
        <v>15</v>
      </c>
      <c>
        <v>0</v>
      </c>
      <c>
        <v>0</v>
      </c>
      <c>
        <v>0</v>
      </c>
      <c>
        <v>33.94946427450041</v>
      </c>
      <c>
        <v>0</v>
      </c>
      <c>
        <v>1.1819341655174027</v>
      </c>
      <c>
        <v>0</v>
      </c>
      <c>
        <v>6.702742625372876</v>
      </c>
      <c>
        <v>0</v>
      </c>
      <c>
        <v>0</v>
      </c>
      <c>
        <v>41.83414106539069</v>
      </c>
    </row>
    <row>
      <c>
        <v>2618494</v>
      </c>
      <c>
        <v>1</v>
      </c>
      <c>
        <is>
          <t>MANİSA</t>
        </is>
      </c>
      <c>
        <v>SARUHANLI</v>
      </c>
      <c>
        <is>
          <t>Dağıtım Transformatörü</t>
        </is>
      </c>
      <c>
        <v>HALİTPAŞA TR-11 45-80-M00063_45-80-M00063_72189632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23.07.2023 00:54:58</t>
        </is>
      </c>
      <c>
        <is>
          <t>23.07.2023 01:30:15</t>
        </is>
      </c>
      <c>
        <v>0.588055555</v>
      </c>
      <c>
        <v>0</v>
      </c>
      <c>
        <v>225</v>
      </c>
      <c>
        <v>0</v>
      </c>
      <c>
        <v>2</v>
      </c>
      <c>
        <v>0</v>
      </c>
      <c>
        <v>11</v>
      </c>
      <c>
        <v>0</v>
      </c>
      <c>
        <v>0</v>
      </c>
      <c>
        <v>0</v>
      </c>
      <c>
        <v>23.76247929893134</v>
      </c>
      <c>
        <v>0</v>
      </c>
      <c>
        <v>4.707041979788653</v>
      </c>
      <c>
        <v>0</v>
      </c>
      <c>
        <v>2.9795805839492093</v>
      </c>
      <c>
        <v>0</v>
      </c>
      <c>
        <v>0</v>
      </c>
      <c>
        <v>31.449101862669202</v>
      </c>
    </row>
    <row>
      <c>
        <v>2619158</v>
      </c>
      <c>
        <v>1</v>
      </c>
      <c>
        <is>
          <t>MANİSA</t>
        </is>
      </c>
      <c>
        <v>SARUHANLI</v>
      </c>
      <c>
        <is>
          <t>AG Fideri</t>
        </is>
      </c>
      <c>
        <v>SARUHANLI TR-28/1 45-80-M00177__76654982_76654982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23.07.2023 17:02:52</t>
        </is>
      </c>
      <c>
        <is>
          <t>23.07.2023 20:41:13</t>
        </is>
      </c>
      <c>
        <v>3.639166666</v>
      </c>
      <c>
        <v>0</v>
      </c>
      <c>
        <v>82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53.79261646990019</v>
      </c>
      <c>
        <v>0</v>
      </c>
      <c>
        <v>0</v>
      </c>
      <c>
        <v>0</v>
      </c>
      <c>
        <v>10.909290455413005</v>
      </c>
      <c>
        <v>0</v>
      </c>
      <c>
        <v>0</v>
      </c>
      <c>
        <v>64.7019069253132</v>
      </c>
    </row>
    <row>
      <c>
        <v>2619009</v>
      </c>
      <c>
        <v>1</v>
      </c>
      <c>
        <is>
          <t>İZMİR</t>
        </is>
      </c>
      <c>
        <v>BORNOVA</v>
      </c>
      <c>
        <is>
          <t>Dağıtım Transformatörü</t>
        </is>
      </c>
      <c>
        <v>M-275 35-02-M00275_35-02-M00275_2354146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23.07.2023 15:00:19</t>
        </is>
      </c>
      <c>
        <is>
          <t>23.07.2023 16:10:05</t>
        </is>
      </c>
      <c>
        <v>1.162777777</v>
      </c>
      <c>
        <v>0</v>
      </c>
      <c>
        <v>488</v>
      </c>
      <c>
        <v>0</v>
      </c>
      <c>
        <v>0</v>
      </c>
      <c>
        <v>0</v>
      </c>
      <c>
        <v>34</v>
      </c>
      <c>
        <v>0</v>
      </c>
      <c>
        <v>0</v>
      </c>
      <c>
        <v>0</v>
      </c>
      <c>
        <v>146.5665111594269</v>
      </c>
      <c>
        <v>0</v>
      </c>
      <c>
        <v>0</v>
      </c>
      <c>
        <v>0</v>
      </c>
      <c>
        <v>28.90774349034735</v>
      </c>
      <c>
        <v>0</v>
      </c>
      <c>
        <v>0</v>
      </c>
      <c>
        <v>175.47425464977425</v>
      </c>
    </row>
    <row>
      <c>
        <v>2619017</v>
      </c>
      <c>
        <v>2</v>
      </c>
      <c>
        <is>
          <t>İZMİR</t>
        </is>
      </c>
      <c>
        <v>BORNOVA</v>
      </c>
      <c>
        <is>
          <t>Dağıtım Transformatörü</t>
        </is>
      </c>
      <c>
        <v>K-1698 35-02-K01698_35-02-K01698_2377084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23.07.2023 16:35:49</t>
        </is>
      </c>
      <c>
        <is>
          <t>23.07.2023 17:07:47</t>
        </is>
      </c>
      <c>
        <v>0.532777777</v>
      </c>
      <c>
        <v>0</v>
      </c>
      <c>
        <v>657</v>
      </c>
      <c>
        <v>0</v>
      </c>
      <c>
        <v>0</v>
      </c>
      <c>
        <v>0</v>
      </c>
      <c>
        <v>114</v>
      </c>
      <c>
        <v>0</v>
      </c>
      <c>
        <v>0</v>
      </c>
      <c>
        <v>0</v>
      </c>
      <c>
        <v>95.4029324087493</v>
      </c>
      <c>
        <v>0</v>
      </c>
      <c>
        <v>0</v>
      </c>
      <c>
        <v>0</v>
      </c>
      <c>
        <v>63.753952319876696</v>
      </c>
      <c>
        <v>0</v>
      </c>
      <c>
        <v>0</v>
      </c>
      <c>
        <v>159.15688472862598</v>
      </c>
    </row>
    <row>
      <c>
        <v>2619364</v>
      </c>
      <c>
        <v>1</v>
      </c>
      <c>
        <is>
          <t>İZMİR</t>
        </is>
      </c>
      <c>
        <v>KARŞIYAKA</v>
      </c>
      <c>
        <is>
          <t>AG Fideri</t>
        </is>
      </c>
      <c>
        <v>M-1029 35-04-M01029_A_56380695_56380695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23.07.2023 19:40:01</t>
        </is>
      </c>
      <c>
        <is>
          <t>23.07.2023 21:22:59</t>
        </is>
      </c>
      <c>
        <v>1.716111111</v>
      </c>
      <c>
        <v>0</v>
      </c>
      <c>
        <v>190</v>
      </c>
      <c>
        <v>0</v>
      </c>
      <c>
        <v>0</v>
      </c>
      <c>
        <v>0</v>
      </c>
      <c>
        <v>13</v>
      </c>
      <c>
        <v>0</v>
      </c>
      <c>
        <v>0</v>
      </c>
      <c>
        <v>0</v>
      </c>
      <c>
        <v>89.04664417976782</v>
      </c>
      <c>
        <v>0</v>
      </c>
      <c>
        <v>0</v>
      </c>
      <c>
        <v>0</v>
      </c>
      <c>
        <v>75.2088073172043</v>
      </c>
      <c>
        <v>0</v>
      </c>
      <c>
        <v>0</v>
      </c>
      <c>
        <v>164.2554514969721</v>
      </c>
    </row>
    <row>
      <c>
        <v>2619613</v>
      </c>
      <c>
        <v>1</v>
      </c>
      <c>
        <is>
          <t>MANİSA</t>
        </is>
      </c>
      <c>
        <v>ŞEHZADELER</v>
      </c>
      <c>
        <is>
          <t>OG Fideri</t>
        </is>
      </c>
      <c>
        <v>KARAAĞAÇLI TR-2 45-71-M00130_TR-5-6 M03_72242834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23.07.2023 22:29:59</t>
        </is>
      </c>
      <c>
        <is>
          <t>23.07.2023 23:20:35</t>
        </is>
      </c>
      <c>
        <v>0.843333333</v>
      </c>
      <c>
        <v>0</v>
      </c>
      <c>
        <v>331</v>
      </c>
      <c>
        <v>0</v>
      </c>
      <c>
        <v>8</v>
      </c>
      <c>
        <v>0</v>
      </c>
      <c>
        <v>16</v>
      </c>
      <c>
        <v>0</v>
      </c>
      <c>
        <v>0</v>
      </c>
      <c>
        <v>0</v>
      </c>
      <c>
        <v>66.73416640040055</v>
      </c>
      <c>
        <v>0</v>
      </c>
      <c>
        <v>2.286627743925682</v>
      </c>
      <c>
        <v>0</v>
      </c>
      <c>
        <v>1.314352708082539</v>
      </c>
      <c>
        <v>0</v>
      </c>
      <c>
        <v>0</v>
      </c>
      <c>
        <v>70.33514685240877</v>
      </c>
    </row>
    <row>
      <c>
        <v>2618474</v>
      </c>
      <c>
        <v>1</v>
      </c>
      <c>
        <is>
          <t>İZMİR</t>
        </is>
      </c>
      <c>
        <v>DİKİLİ</v>
      </c>
      <c>
        <is>
          <t>Kullanıcı Bağlantı Hattı</t>
        </is>
      </c>
      <c>
        <v>TR-71 35-30-L00071_955333316_955333316</v>
      </c>
      <c>
        <v>AG Branşman Yeraltı Kablo Arızası</v>
      </c>
      <c>
        <v>Dağıtım-AG</v>
      </c>
      <c>
        <v>Uzun</v>
      </c>
      <c>
        <v>Şebeke işletmecisi</v>
      </c>
      <c>
        <v>Bildirimsiz</v>
      </c>
      <c>
        <is>
          <t>23.07.2023 00:30:36</t>
        </is>
      </c>
      <c>
        <is>
          <t>23.07.2023 01:50:27</t>
        </is>
      </c>
      <c>
        <v>1.330833333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0.026678202606732336</v>
      </c>
      <c>
        <v>0</v>
      </c>
      <c>
        <v>0</v>
      </c>
      <c>
        <v>0</v>
      </c>
      <c>
        <v>0</v>
      </c>
      <c>
        <v>0</v>
      </c>
      <c>
        <v>0</v>
      </c>
      <c>
        <v>0.026678202606732336</v>
      </c>
    </row>
    <row>
      <c>
        <v>2618531</v>
      </c>
      <c>
        <v>1</v>
      </c>
      <c>
        <is>
          <t>İZMİR</t>
        </is>
      </c>
      <c>
        <v>ÇEŞME</v>
      </c>
      <c>
        <is>
          <t>Saha Dağıtım Kutusu (SDK)</t>
        </is>
      </c>
      <c>
        <v>L-376 PAZARYERİ 35-18-L00376_G g5_5949686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23.07.2023 04:32:06</t>
        </is>
      </c>
      <c>
        <is>
          <t>23.07.2023 13:35:05</t>
        </is>
      </c>
      <c>
        <v>9.049722222</v>
      </c>
      <c>
        <v>0</v>
      </c>
      <c>
        <v>10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32.53528375874508</v>
      </c>
      <c>
        <v>0</v>
      </c>
      <c>
        <v>0</v>
      </c>
      <c>
        <v>0</v>
      </c>
      <c>
        <v>0</v>
      </c>
      <c>
        <v>0</v>
      </c>
      <c>
        <v>0</v>
      </c>
      <c>
        <v>32.53528375874508</v>
      </c>
    </row>
    <row>
      <c>
        <v>2618680</v>
      </c>
      <c>
        <v>1</v>
      </c>
      <c>
        <is>
          <t>MANİSA</t>
        </is>
      </c>
      <c>
        <v>GÖRDES</v>
      </c>
      <c>
        <is>
          <t>Dağıtım Transformatörü</t>
        </is>
      </c>
      <c>
        <v>BENLİELİ İSABEYLİ TR-1 45-75-M00160_45-75-M00160_2363403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23.07.2023 09:34:22</t>
        </is>
      </c>
      <c>
        <is>
          <t>23.07.2023 12:32:35</t>
        </is>
      </c>
      <c>
        <v>2.970277777</v>
      </c>
      <c>
        <v>0</v>
      </c>
      <c>
        <v>39</v>
      </c>
      <c>
        <v>0</v>
      </c>
      <c>
        <v>34</v>
      </c>
      <c>
        <v>0</v>
      </c>
      <c>
        <v>0</v>
      </c>
      <c>
        <v>0</v>
      </c>
      <c>
        <v>0</v>
      </c>
      <c>
        <v>0</v>
      </c>
      <c>
        <v>8.107524377507428</v>
      </c>
      <c>
        <v>0</v>
      </c>
      <c>
        <v>13.398813094813189</v>
      </c>
      <c>
        <v>0</v>
      </c>
      <c>
        <v>0</v>
      </c>
      <c>
        <v>0</v>
      </c>
      <c>
        <v>0</v>
      </c>
      <c>
        <v>21.506337472320617</v>
      </c>
    </row>
    <row>
      <c>
        <v>2619072</v>
      </c>
      <c>
        <v>1</v>
      </c>
      <c>
        <is>
          <t>MANİSA</t>
        </is>
      </c>
      <c>
        <v>TURGUTLU</v>
      </c>
      <c>
        <is>
          <t>Dağıtım Transformatörü</t>
        </is>
      </c>
      <c>
        <v>TR-2/108 45-83-L00108_45-83-L00108_81704366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23.07.2023 15:46:04</t>
        </is>
      </c>
      <c>
        <is>
          <t>23.07.2023 18:21:07</t>
        </is>
      </c>
      <c>
        <v>2.584166666</v>
      </c>
      <c>
        <v>0</v>
      </c>
      <c>
        <v>540</v>
      </c>
      <c>
        <v>0</v>
      </c>
      <c>
        <v>0</v>
      </c>
      <c>
        <v>0</v>
      </c>
      <c>
        <v>26</v>
      </c>
      <c>
        <v>0</v>
      </c>
      <c>
        <v>0</v>
      </c>
      <c>
        <v>0</v>
      </c>
      <c>
        <v>275.55990243559745</v>
      </c>
      <c>
        <v>0</v>
      </c>
      <c>
        <v>0</v>
      </c>
      <c>
        <v>0</v>
      </c>
      <c>
        <v>58.14267020455593</v>
      </c>
      <c>
        <v>0</v>
      </c>
      <c>
        <v>0</v>
      </c>
      <c>
        <v>333.7025726401534</v>
      </c>
    </row>
    <row>
      <c>
        <v>2619513</v>
      </c>
      <c>
        <v>1</v>
      </c>
      <c>
        <is>
          <t>İZMİR</t>
        </is>
      </c>
      <c>
        <v>URLA</v>
      </c>
      <c>
        <is>
          <t>AG Fideri</t>
        </is>
      </c>
      <c>
        <v>GÜLBAHÇE TR-8 35-19-L00268_C_56376344_56376344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23.07.2023 21:12:05</t>
        </is>
      </c>
      <c>
        <is>
          <t>23.07.2023 21:35:17</t>
        </is>
      </c>
      <c>
        <v>0.386666666</v>
      </c>
      <c>
        <v>0</v>
      </c>
      <c>
        <v>68</v>
      </c>
      <c>
        <v>0</v>
      </c>
      <c>
        <v>1</v>
      </c>
      <c>
        <v>0</v>
      </c>
      <c>
        <v>13</v>
      </c>
      <c>
        <v>0</v>
      </c>
      <c>
        <v>0</v>
      </c>
      <c>
        <v>0</v>
      </c>
      <c>
        <v>9.675648106434256</v>
      </c>
      <c>
        <v>0</v>
      </c>
      <c>
        <v>1.1409959288</v>
      </c>
      <c>
        <v>0</v>
      </c>
      <c>
        <v>9.379364038638142</v>
      </c>
      <c>
        <v>0</v>
      </c>
      <c>
        <v>0</v>
      </c>
      <c>
        <v>20.1960080738724</v>
      </c>
    </row>
    <row>
      <c>
        <v>2618863</v>
      </c>
      <c>
        <v>1</v>
      </c>
      <c>
        <is>
          <t>MANİSA</t>
        </is>
      </c>
      <c>
        <v>ALAŞEHİR</v>
      </c>
      <c>
        <is>
          <t>AG Fideri</t>
        </is>
      </c>
      <c>
        <v>ALAŞEHİR TR-55 45-73-M00055_A_91071438_91071438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23.07.2023 12:48:47</t>
        </is>
      </c>
      <c>
        <is>
          <t>23.07.2023 14:35:00</t>
        </is>
      </c>
      <c>
        <v>1.770277777</v>
      </c>
      <c>
        <v>0</v>
      </c>
      <c>
        <v>4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1.4993854428495235</v>
      </c>
      <c>
        <v>0</v>
      </c>
      <c>
        <v>0</v>
      </c>
      <c>
        <v>0</v>
      </c>
      <c>
        <v>0</v>
      </c>
      <c>
        <v>0</v>
      </c>
      <c>
        <v>0</v>
      </c>
      <c>
        <v>1.4993854428495235</v>
      </c>
    </row>
    <row>
      <c>
        <v>2619379</v>
      </c>
      <c>
        <v>2</v>
      </c>
      <c>
        <is>
          <t>İZMİR</t>
        </is>
      </c>
      <c>
        <v>KARABAĞLAR</v>
      </c>
      <c>
        <is>
          <t>Dağıtım Transformatörü</t>
        </is>
      </c>
      <c>
        <v>K-1997 35-01-K01997_35-01-K01997_2349022</v>
      </c>
      <c>
        <v>AG Tel Kopuğu</v>
      </c>
      <c>
        <v>Dağıtım-AG</v>
      </c>
      <c>
        <v>Uzun</v>
      </c>
      <c>
        <v>Şebeke işletmecisi</v>
      </c>
      <c>
        <v>Bildirimsiz</v>
      </c>
      <c>
        <is>
          <t>23.07.2023 20:28:02</t>
        </is>
      </c>
      <c>
        <is>
          <t>23.07.2023 22:09:41</t>
        </is>
      </c>
      <c>
        <v>1.694166666</v>
      </c>
      <c>
        <v>0</v>
      </c>
      <c>
        <v>273</v>
      </c>
      <c>
        <v>0</v>
      </c>
      <c>
        <v>0</v>
      </c>
      <c>
        <v>0</v>
      </c>
      <c>
        <v>6</v>
      </c>
      <c>
        <v>0</v>
      </c>
      <c>
        <v>0</v>
      </c>
      <c>
        <v>0</v>
      </c>
      <c>
        <v>138.35228009102448</v>
      </c>
      <c>
        <v>0</v>
      </c>
      <c>
        <v>0</v>
      </c>
      <c>
        <v>0</v>
      </c>
      <c>
        <v>7.417091494342326</v>
      </c>
      <c>
        <v>0</v>
      </c>
      <c>
        <v>0</v>
      </c>
      <c>
        <v>145.7693715853668</v>
      </c>
    </row>
    <row>
      <c>
        <v>2619573</v>
      </c>
      <c>
        <v>1</v>
      </c>
      <c>
        <is>
          <t>İZMİR</t>
        </is>
      </c>
      <c>
        <v>KONAK</v>
      </c>
      <c>
        <is>
          <t>Kullanıcı Bağlantı Hattı</t>
        </is>
      </c>
      <c>
        <v>K-459 35-01-K00459_911392411_911392411</v>
      </c>
      <c>
        <v>AG Box / Sdk Abone Çıkış Sigorta Atığı</v>
      </c>
      <c>
        <v>Dağıtım-AG</v>
      </c>
      <c>
        <v>Uzun</v>
      </c>
      <c>
        <v>Şebeke işletmecisi</v>
      </c>
      <c>
        <v>Bildirimsiz</v>
      </c>
      <c>
        <is>
          <t>23.07.2023 21:55:37</t>
        </is>
      </c>
      <c>
        <is>
          <t>23.07.2023 22:32:25</t>
        </is>
      </c>
      <c>
        <v>0.613333333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0.15738484125333332</v>
      </c>
      <c>
        <v>0</v>
      </c>
      <c>
        <v>0</v>
      </c>
      <c>
        <v>0</v>
      </c>
      <c>
        <v>0</v>
      </c>
      <c>
        <v>0</v>
      </c>
      <c>
        <v>0</v>
      </c>
      <c>
        <v>0.15738484125333332</v>
      </c>
    </row>
    <row>
      <c>
        <v>2619427</v>
      </c>
      <c>
        <v>1</v>
      </c>
      <c>
        <is>
          <t>İZMİR</t>
        </is>
      </c>
      <c>
        <v>ÇEŞME</v>
      </c>
      <c>
        <is>
          <t>DM</t>
        </is>
      </c>
      <c>
        <v>ÇİFTLİK İM 35-18-A00003_SAĞLIKÇILAR L06_2054614</v>
      </c>
      <c>
        <v>OG Fider Açması</v>
      </c>
      <c>
        <v>Dağıtım-OG</v>
      </c>
      <c>
        <v>Kısa</v>
      </c>
      <c>
        <v>Şebeke işletmecisi</v>
      </c>
      <c>
        <v>Bildirimsiz</v>
      </c>
      <c>
        <is>
          <t>23.07.2023 20:20:09</t>
        </is>
      </c>
      <c>
        <is>
          <t>23.07.2023 20:21:15</t>
        </is>
      </c>
      <c>
        <v>0.018333333</v>
      </c>
      <c>
        <v>2</v>
      </c>
      <c>
        <v>41</v>
      </c>
      <c>
        <v>14</v>
      </c>
      <c>
        <v>6</v>
      </c>
      <c>
        <v>6</v>
      </c>
      <c>
        <v>5</v>
      </c>
      <c>
        <v>0</v>
      </c>
      <c>
        <v>0</v>
      </c>
      <c>
        <v>0.038684067250224004</v>
      </c>
      <c>
        <v>0.23548211122131482</v>
      </c>
      <c>
        <v>0.46657197199102973</v>
      </c>
      <c>
        <v>0.04498298090000001</v>
      </c>
      <c>
        <v>0.23045885049013204</v>
      </c>
      <c>
        <v>0.3403634621876427</v>
      </c>
      <c>
        <v>0</v>
      </c>
      <c>
        <v>0</v>
      </c>
      <c>
        <v>1.3565434440403434</v>
      </c>
    </row>
    <row>
      <c>
        <v>2618763</v>
      </c>
      <c>
        <v>1</v>
      </c>
      <c>
        <is>
          <t>İZMİR</t>
        </is>
      </c>
      <c>
        <v>KARABAĞLAR</v>
      </c>
      <c>
        <is>
          <t>AG Fideri</t>
        </is>
      </c>
      <c>
        <v>K-4577 35-01-K04577_F_56354915_56354915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23.07.2023 11:01:49</t>
        </is>
      </c>
      <c>
        <is>
          <t>23.07.2023 12:09:32</t>
        </is>
      </c>
      <c>
        <v>1.128611111</v>
      </c>
      <c>
        <v>0</v>
      </c>
      <c>
        <v>274</v>
      </c>
      <c>
        <v>0</v>
      </c>
      <c>
        <v>0</v>
      </c>
      <c>
        <v>0</v>
      </c>
      <c>
        <v>11</v>
      </c>
      <c>
        <v>0</v>
      </c>
      <c>
        <v>0</v>
      </c>
      <c>
        <v>0</v>
      </c>
      <c>
        <v>67.8952770977801</v>
      </c>
      <c>
        <v>0</v>
      </c>
      <c>
        <v>0</v>
      </c>
      <c>
        <v>0</v>
      </c>
      <c>
        <v>7.878848415503967</v>
      </c>
      <c>
        <v>0</v>
      </c>
      <c>
        <v>0</v>
      </c>
      <c>
        <v>75.77412551328406</v>
      </c>
    </row>
    <row>
      <c>
        <v>2618700</v>
      </c>
      <c>
        <v>1</v>
      </c>
      <c>
        <is>
          <t>MANİSA</t>
        </is>
      </c>
      <c>
        <v>DEMİRCİ</v>
      </c>
      <c>
        <is>
          <t>OG Fideri</t>
        </is>
      </c>
      <c>
        <v>AKSAZ KÖK (OSMANGAZİ EDAŞ) 45-74-M00305Ö_HatBaşıAyırıcı_53135320 M04_53135320</v>
      </c>
      <c>
        <v>Şebeke Bakım Çalışması</v>
      </c>
      <c>
        <v>Dağıtım-OG</v>
      </c>
      <c>
        <v>Uzun</v>
      </c>
      <c>
        <v>Şebeke işletmecisi</v>
      </c>
      <c>
        <v>Bildirimli</v>
      </c>
      <c>
        <is>
          <t>23.07.2023 09:59:16</t>
        </is>
      </c>
      <c>
        <is>
          <t>23.07.2023 14:33:40</t>
        </is>
      </c>
      <c>
        <v>4.573333333</v>
      </c>
      <c>
        <v>0</v>
      </c>
      <c>
        <v>0</v>
      </c>
      <c>
        <v>0</v>
      </c>
      <c>
        <v>0</v>
      </c>
      <c>
        <v>8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141.08409381047966</v>
      </c>
      <c>
        <v>0</v>
      </c>
      <c>
        <v>0</v>
      </c>
      <c>
        <v>0</v>
      </c>
      <c>
        <v>141.08409381047966</v>
      </c>
    </row>
    <row>
      <c>
        <v>2618949</v>
      </c>
      <c>
        <v>1</v>
      </c>
      <c>
        <is>
          <t>MANİSA</t>
        </is>
      </c>
      <c>
        <v>SALİHLİ</v>
      </c>
      <c>
        <is>
          <t>Dağıtım Transformatörü</t>
        </is>
      </c>
      <c>
        <v>TR-115 45-78-L00115_45-78-L00115_2360112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23.07.2023 14:08:59</t>
        </is>
      </c>
      <c>
        <is>
          <t>23.07.2023 14:36:05</t>
        </is>
      </c>
      <c>
        <v>0.451666666</v>
      </c>
      <c>
        <v>0</v>
      </c>
      <c>
        <v>710</v>
      </c>
      <c>
        <v>0</v>
      </c>
      <c>
        <v>2</v>
      </c>
      <c>
        <v>0</v>
      </c>
      <c>
        <v>9</v>
      </c>
      <c>
        <v>0</v>
      </c>
      <c>
        <v>0</v>
      </c>
      <c>
        <v>0</v>
      </c>
      <c>
        <v>66.38188865588329</v>
      </c>
      <c>
        <v>0</v>
      </c>
      <c>
        <v>0</v>
      </c>
      <c>
        <v>0</v>
      </c>
      <c>
        <v>5.1183750162623864</v>
      </c>
      <c>
        <v>0</v>
      </c>
      <c>
        <v>0</v>
      </c>
      <c>
        <v>71.50026367214568</v>
      </c>
    </row>
    <row>
      <c>
        <v>2618594</v>
      </c>
      <c>
        <v>1</v>
      </c>
      <c>
        <is>
          <t>MANİSA</t>
        </is>
      </c>
      <c>
        <v>SOMA</v>
      </c>
      <c>
        <is>
          <t>OG Fideri</t>
        </is>
      </c>
      <c>
        <v>DUALAR TR-1 45-82-M00163_ H_79766278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23.07.2023 08:34:49</t>
        </is>
      </c>
      <c>
        <is>
          <t>23.07.2023 09:30:22</t>
        </is>
      </c>
      <c>
        <v>0.925833333</v>
      </c>
      <c>
        <v>0</v>
      </c>
      <c>
        <v>103</v>
      </c>
      <c>
        <v>0</v>
      </c>
      <c>
        <v>7</v>
      </c>
      <c>
        <v>0</v>
      </c>
      <c>
        <v>7</v>
      </c>
      <c>
        <v>0</v>
      </c>
      <c>
        <v>0</v>
      </c>
      <c>
        <v>0</v>
      </c>
      <c>
        <v>12.221331742595735</v>
      </c>
      <c>
        <v>0</v>
      </c>
      <c>
        <v>1.6419357577482205</v>
      </c>
      <c>
        <v>0</v>
      </c>
      <c>
        <v>1.2810624801184534</v>
      </c>
      <c>
        <v>0</v>
      </c>
      <c>
        <v>0</v>
      </c>
      <c>
        <v>15.144329980462409</v>
      </c>
    </row>
    <row>
      <c>
        <v>2619490</v>
      </c>
      <c>
        <v>1</v>
      </c>
      <c>
        <is>
          <t>İZMİR</t>
        </is>
      </c>
      <c>
        <v>KEMALPAŞA</v>
      </c>
      <c>
        <is>
          <t>OG Fideri</t>
        </is>
      </c>
      <c>
        <v>ÖRNEKKÖY TR-1 35-27-L00128_HatBaşıAyırıcı_67163588 L07_67163588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23.07.2023 20:54:49</t>
        </is>
      </c>
      <c>
        <is>
          <t>23.07.2023 22:37:07</t>
        </is>
      </c>
      <c>
        <v>1.705</v>
      </c>
      <c>
        <v>5</v>
      </c>
      <c>
        <v>1673</v>
      </c>
      <c>
        <v>70</v>
      </c>
      <c>
        <v>64</v>
      </c>
      <c>
        <v>14</v>
      </c>
      <c>
        <v>135</v>
      </c>
      <c>
        <v>0</v>
      </c>
      <c>
        <v>0</v>
      </c>
      <c>
        <v>4.710557323589986</v>
      </c>
      <c>
        <v>602.0231501857324</v>
      </c>
      <c>
        <v>160.79393261587504</v>
      </c>
      <c>
        <v>233.5606117655611</v>
      </c>
      <c>
        <v>129.00607069209502</v>
      </c>
      <c>
        <v>200.7359722159434</v>
      </c>
      <c>
        <v>0</v>
      </c>
      <c>
        <v>0</v>
      </c>
      <c>
        <v>1330.830294798797</v>
      </c>
    </row>
    <row>
      <c>
        <v>2619487</v>
      </c>
      <c>
        <v>1</v>
      </c>
      <c>
        <is>
          <t>İZMİR</t>
        </is>
      </c>
      <c>
        <v>URLA</v>
      </c>
      <c>
        <is>
          <t>AG Fideri</t>
        </is>
      </c>
      <c>
        <v>TR-318 ZEYTİNALANI 35-19-L00366_A_72050232_72050232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23.07.2023 20:55:18</t>
        </is>
      </c>
      <c>
        <is>
          <t>23.07.2023 21:35:57</t>
        </is>
      </c>
      <c>
        <v>0.6775</v>
      </c>
      <c>
        <v>0</v>
      </c>
      <c>
        <v>90</v>
      </c>
      <c>
        <v>0</v>
      </c>
      <c>
        <v>0</v>
      </c>
      <c>
        <v>0</v>
      </c>
      <c>
        <v>14</v>
      </c>
      <c>
        <v>0</v>
      </c>
      <c>
        <v>0</v>
      </c>
      <c>
        <v>0</v>
      </c>
      <c>
        <v>20.559107205841897</v>
      </c>
      <c>
        <v>0</v>
      </c>
      <c>
        <v>0</v>
      </c>
      <c>
        <v>0</v>
      </c>
      <c>
        <v>12.36226819008271</v>
      </c>
      <c>
        <v>0</v>
      </c>
      <c>
        <v>0</v>
      </c>
      <c>
        <v>32.921375395924606</v>
      </c>
    </row>
    <row>
      <c>
        <v>2618554</v>
      </c>
      <c>
        <v>1</v>
      </c>
      <c>
        <is>
          <t>İZMİR</t>
        </is>
      </c>
      <c>
        <v>MENDERES</v>
      </c>
      <c>
        <is>
          <t>KÖK</t>
        </is>
      </c>
      <c>
        <v>KARAKUYU KÖK 35-22-M00091_KARAKUYU ENH M05_72111623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23.07.2023 07:04:39</t>
        </is>
      </c>
      <c>
        <is>
          <t>23.07.2023 08:01:01</t>
        </is>
      </c>
      <c>
        <v>0.939444444</v>
      </c>
      <c>
        <v>1</v>
      </c>
      <c>
        <v>390</v>
      </c>
      <c>
        <v>118</v>
      </c>
      <c>
        <v>133</v>
      </c>
      <c>
        <v>14</v>
      </c>
      <c>
        <v>46</v>
      </c>
      <c>
        <v>0</v>
      </c>
      <c>
        <v>0</v>
      </c>
      <c>
        <v>0.5308051031312156</v>
      </c>
      <c>
        <v>80.46985455946886</v>
      </c>
      <c>
        <v>2039.2187932119741</v>
      </c>
      <c>
        <v>763.0356216556146</v>
      </c>
      <c>
        <v>84.86015711278803</v>
      </c>
      <c>
        <v>30.189606882418307</v>
      </c>
      <c>
        <v>0</v>
      </c>
      <c>
        <v>0</v>
      </c>
      <c>
        <v>2998.304838525395</v>
      </c>
    </row>
    <row>
      <c>
        <v>2618849</v>
      </c>
      <c>
        <v>1</v>
      </c>
      <c>
        <is>
          <t>İZMİR</t>
        </is>
      </c>
      <c>
        <v>DİKİLİ</v>
      </c>
      <c>
        <is>
          <t>OG Fideri</t>
        </is>
      </c>
      <c>
        <v>KABAKUM KÖK-9 35-30-L00126_HatBaşıAyırıcı_90148366 L07_90148366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23.07.2023 12:38:39</t>
        </is>
      </c>
      <c>
        <is>
          <t>23.07.2023 14:50:22</t>
        </is>
      </c>
      <c>
        <v>2.195277777</v>
      </c>
      <c>
        <v>1</v>
      </c>
      <c>
        <v>0</v>
      </c>
      <c>
        <v>8</v>
      </c>
      <c>
        <v>0</v>
      </c>
      <c>
        <v>1</v>
      </c>
      <c>
        <v>0</v>
      </c>
      <c>
        <v>0</v>
      </c>
      <c>
        <v>0</v>
      </c>
      <c>
        <v>7.15770380239934</v>
      </c>
      <c>
        <v>0</v>
      </c>
      <c>
        <v>174.46480954405425</v>
      </c>
      <c>
        <v>0</v>
      </c>
      <c>
        <v>3.0504976622077793</v>
      </c>
      <c>
        <v>0</v>
      </c>
      <c>
        <v>0</v>
      </c>
      <c>
        <v>0</v>
      </c>
      <c>
        <v>184.67301100866138</v>
      </c>
    </row>
    <row>
      <c>
        <v>2618800</v>
      </c>
      <c>
        <v>1</v>
      </c>
      <c>
        <is>
          <t>İZMİR</t>
        </is>
      </c>
      <c>
        <v>KARŞIYAKA</v>
      </c>
      <c>
        <is>
          <t>AG Fideri</t>
        </is>
      </c>
      <c>
        <v>K-215 35-04-K00215_D_56383840_56383840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23.07.2023 11:42:04</t>
        </is>
      </c>
      <c>
        <is>
          <t>23.07.2023 12:49:44</t>
        </is>
      </c>
      <c>
        <v>1.127777777</v>
      </c>
      <c>
        <v>0</v>
      </c>
      <c>
        <v>202</v>
      </c>
      <c>
        <v>0</v>
      </c>
      <c>
        <v>0</v>
      </c>
      <c>
        <v>0</v>
      </c>
      <c>
        <v>26</v>
      </c>
      <c>
        <v>0</v>
      </c>
      <c>
        <v>0</v>
      </c>
      <c>
        <v>0</v>
      </c>
      <c>
        <v>54.68707238277713</v>
      </c>
      <c>
        <v>0</v>
      </c>
      <c>
        <v>0</v>
      </c>
      <c>
        <v>0</v>
      </c>
      <c>
        <v>18.84869936609681</v>
      </c>
      <c>
        <v>0</v>
      </c>
      <c>
        <v>0</v>
      </c>
      <c>
        <v>73.53577174887394</v>
      </c>
    </row>
    <row>
      <c>
        <v>2619636</v>
      </c>
      <c>
        <v>1</v>
      </c>
      <c>
        <is>
          <t>MANİSA</t>
        </is>
      </c>
      <c>
        <v>TURGUTLU</v>
      </c>
      <c>
        <is>
          <t>AG Fideri</t>
        </is>
      </c>
      <c>
        <v>TR-2/82 BARIŞ MANÇO KÖK 45-83-L00082__72373182_72373182</v>
      </c>
      <c>
        <v>NH Altlık Arızası</v>
      </c>
      <c>
        <v>Dağıtım-AG</v>
      </c>
      <c>
        <v>Uzun</v>
      </c>
      <c>
        <v>Şebeke işletmecisi</v>
      </c>
      <c>
        <v>Bildirimsiz</v>
      </c>
      <c>
        <is>
          <t>23.07.2023 23:03:47</t>
        </is>
      </c>
      <c>
        <is>
          <t>23.07.2023 23:55:32</t>
        </is>
      </c>
      <c>
        <v>0.8625</v>
      </c>
      <c>
        <v>0</v>
      </c>
      <c>
        <v>49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8.817079892239368</v>
      </c>
      <c>
        <v>0</v>
      </c>
      <c>
        <v>0</v>
      </c>
      <c>
        <v>0</v>
      </c>
      <c>
        <v>2.08600690934874</v>
      </c>
      <c>
        <v>0</v>
      </c>
      <c>
        <v>0</v>
      </c>
      <c>
        <v>10.903086801588108</v>
      </c>
    </row>
    <row>
      <c>
        <v>2618657</v>
      </c>
      <c>
        <v>1</v>
      </c>
      <c>
        <is>
          <t>MANİSA</t>
        </is>
      </c>
      <c>
        <v>ALAŞEHİR</v>
      </c>
      <c>
        <is>
          <t>DM</t>
        </is>
      </c>
      <c>
        <v>KEMALİYE DM (TR-1) 45-73-M00150_ALAŞEHİR GİRİŞ PİYADELER KÖKDEN M08_66715924</v>
      </c>
      <c>
        <v>Şebeke Yenileme ve Kapasite Artışı Çalışması</v>
      </c>
      <c>
        <v>Dağıtım-OG</v>
      </c>
      <c>
        <v>Uzun</v>
      </c>
      <c>
        <v>Şebeke işletmecisi</v>
      </c>
      <c>
        <v>Bildirimli</v>
      </c>
      <c>
        <is>
          <t>23.07.2023 09:23:14</t>
        </is>
      </c>
      <c>
        <is>
          <t>23.07.2023 15:33:12</t>
        </is>
      </c>
      <c>
        <v>6.166111111</v>
      </c>
      <c>
        <v>32</v>
      </c>
      <c>
        <v>2999</v>
      </c>
      <c>
        <v>264</v>
      </c>
      <c>
        <v>1079</v>
      </c>
      <c>
        <v>42</v>
      </c>
      <c>
        <v>223</v>
      </c>
      <c>
        <v>2</v>
      </c>
      <c>
        <v>0</v>
      </c>
      <c>
        <v>112.50125749713123</v>
      </c>
      <c>
        <v>3600.4413899652727</v>
      </c>
      <c>
        <v>9928.873828130758</v>
      </c>
      <c>
        <v>23472.089071448267</v>
      </c>
      <c>
        <v>1461.6756039371478</v>
      </c>
      <c>
        <v>1161.515811336633</v>
      </c>
      <c>
        <v>621.8176495303812</v>
      </c>
      <c>
        <v>0</v>
      </c>
      <c>
        <v>40358.91461184559</v>
      </c>
    </row>
    <row>
      <c>
        <v>2618634</v>
      </c>
      <c>
        <v>1</v>
      </c>
      <c>
        <is>
          <t>İZMİR</t>
        </is>
      </c>
      <c>
        <v>BORNOVA</v>
      </c>
      <c>
        <is>
          <t>KÖK</t>
        </is>
      </c>
      <c>
        <v>M-891 35-02-M00891_M-1701 M04_2034652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23.07.2023 09:08:20</t>
        </is>
      </c>
      <c>
        <is>
          <t>23.07.2023 09:14:41</t>
        </is>
      </c>
      <c>
        <v>0.105833333</v>
      </c>
      <c>
        <v>0</v>
      </c>
      <c>
        <v>0</v>
      </c>
      <c>
        <v>0</v>
      </c>
      <c>
        <v>0</v>
      </c>
      <c>
        <v>4</v>
      </c>
      <c>
        <v>0</v>
      </c>
      <c>
        <v>5</v>
      </c>
      <c>
        <v>0</v>
      </c>
      <c>
        <v>0</v>
      </c>
      <c>
        <v>0</v>
      </c>
      <c>
        <v>0</v>
      </c>
      <c>
        <v>0</v>
      </c>
      <c>
        <v>1.9725571949061997</v>
      </c>
      <c>
        <v>0</v>
      </c>
      <c>
        <v>10.26341356950976</v>
      </c>
      <c>
        <v>0</v>
      </c>
      <c>
        <v>12.23597076441596</v>
      </c>
    </row>
    <row>
      <c>
        <v>2618614</v>
      </c>
      <c>
        <v>1</v>
      </c>
      <c>
        <is>
          <t>İZMİR</t>
        </is>
      </c>
      <c>
        <v>BORNOVA</v>
      </c>
      <c>
        <is>
          <t>OG Fideri</t>
        </is>
      </c>
      <c>
        <v>M-1437 35-02-M01437_M-485 M03_2307790</v>
      </c>
      <c>
        <v>Şebeke Yenileme ve Kapasite Artışı Çalışması</v>
      </c>
      <c>
        <v>Dağıtım-OG</v>
      </c>
      <c>
        <v>Uzun</v>
      </c>
      <c>
        <v>Şebeke işletmecisi</v>
      </c>
      <c>
        <v>Bildirimli</v>
      </c>
      <c>
        <is>
          <t>23.07.2023 08:59:26</t>
        </is>
      </c>
      <c>
        <is>
          <t>23.07.2023 13:13:33</t>
        </is>
      </c>
      <c>
        <v>4.235277777</v>
      </c>
      <c>
        <v>0</v>
      </c>
      <c>
        <v>1</v>
      </c>
      <c>
        <v>0</v>
      </c>
      <c>
        <v>0</v>
      </c>
      <c>
        <v>7</v>
      </c>
      <c>
        <v>10</v>
      </c>
      <c>
        <v>4</v>
      </c>
      <c>
        <v>3</v>
      </c>
      <c>
        <v>0</v>
      </c>
      <c>
        <v>1.9156887426117002</v>
      </c>
      <c>
        <v>0</v>
      </c>
      <c>
        <v>0</v>
      </c>
      <c>
        <v>86.60770097698563</v>
      </c>
      <c>
        <v>315.4671062480493</v>
      </c>
      <c>
        <v>74.06475422964708</v>
      </c>
      <c>
        <v>102.22646020805482</v>
      </c>
      <c>
        <v>580.2817104053485</v>
      </c>
    </row>
    <row>
      <c>
        <v>2619012</v>
      </c>
      <c>
        <v>1</v>
      </c>
      <c>
        <is>
          <t>İZMİR</t>
        </is>
      </c>
      <c>
        <v>TİRE</v>
      </c>
      <c>
        <is>
          <t>AG Fideri</t>
        </is>
      </c>
      <c>
        <v>TİRE TR-8 35-29-L00008_B_91125014_91125014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23.07.2023 15:05:03</t>
        </is>
      </c>
      <c>
        <is>
          <t>23.07.2023 15:39:13</t>
        </is>
      </c>
      <c>
        <v>0.569444444</v>
      </c>
      <c>
        <v>0</v>
      </c>
      <c>
        <v>157</v>
      </c>
      <c>
        <v>0</v>
      </c>
      <c>
        <v>0</v>
      </c>
      <c>
        <v>0</v>
      </c>
      <c>
        <v>16</v>
      </c>
      <c>
        <v>0</v>
      </c>
      <c>
        <v>0</v>
      </c>
      <c>
        <v>0</v>
      </c>
      <c>
        <v>13.7783724658733</v>
      </c>
      <c>
        <v>0</v>
      </c>
      <c>
        <v>0</v>
      </c>
      <c>
        <v>0</v>
      </c>
      <c>
        <v>4.217622289861417</v>
      </c>
      <c>
        <v>0</v>
      </c>
      <c>
        <v>0</v>
      </c>
      <c>
        <v>17.995994755734717</v>
      </c>
    </row>
    <row>
      <c>
        <v>2619181</v>
      </c>
      <c>
        <v>1</v>
      </c>
      <c>
        <is>
          <t>İZMİR</t>
        </is>
      </c>
      <c>
        <v>KEMALPAŞA</v>
      </c>
      <c>
        <is>
          <t>AG Fideri</t>
        </is>
      </c>
      <c>
        <v>BAĞYURDU TR-5 35-27-L00232_A_56363163_56363163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23.07.2023 17:24:05</t>
        </is>
      </c>
      <c>
        <is>
          <t>23.07.2023 19:22:26</t>
        </is>
      </c>
      <c>
        <v>1.9725</v>
      </c>
      <c>
        <v>0</v>
      </c>
      <c>
        <v>73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28.582118921987007</v>
      </c>
      <c>
        <v>0</v>
      </c>
      <c>
        <v>0</v>
      </c>
      <c>
        <v>0</v>
      </c>
      <c>
        <v>1.5672593432378346</v>
      </c>
      <c>
        <v>0</v>
      </c>
      <c>
        <v>0</v>
      </c>
      <c>
        <v>30.14937826522484</v>
      </c>
    </row>
    <row>
      <c>
        <v>2618783</v>
      </c>
      <c>
        <v>1</v>
      </c>
      <c>
        <is>
          <t>İZMİR</t>
        </is>
      </c>
      <c>
        <v>ÇEŞME</v>
      </c>
      <c>
        <is>
          <t>Saha Dağıtım Kutusu (SDK)</t>
        </is>
      </c>
      <c>
        <v>L-240 PTT TRAFO 35-18-L00240_11512936 _5958444</v>
      </c>
      <c>
        <v>AG Yeraltı Kablo Arızası</v>
      </c>
      <c>
        <v>Dağıtım-AG</v>
      </c>
      <c>
        <v>Uzun</v>
      </c>
      <c>
        <v>Şebeke işletmecisi</v>
      </c>
      <c>
        <v>Bildirimsiz</v>
      </c>
      <c>
        <is>
          <t>23.07.2023 11:18:57</t>
        </is>
      </c>
      <c>
        <is>
          <t>23.07.2023 19:18:14</t>
        </is>
      </c>
      <c>
        <v>7.988055555</v>
      </c>
      <c>
        <v>0</v>
      </c>
      <c>
        <v>2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7.814997075066232</v>
      </c>
      <c>
        <v>0</v>
      </c>
      <c>
        <v>0</v>
      </c>
      <c>
        <v>0</v>
      </c>
      <c>
        <v>117.9803245478732</v>
      </c>
      <c>
        <v>0</v>
      </c>
      <c>
        <v>0</v>
      </c>
      <c>
        <v>125.79532162293943</v>
      </c>
    </row>
    <row>
      <c>
        <v>2618969</v>
      </c>
      <c>
        <v>1</v>
      </c>
      <c>
        <is>
          <t>İZMİR</t>
        </is>
      </c>
      <c>
        <v>ÇEŞME</v>
      </c>
      <c>
        <is>
          <t>AG Fideri</t>
        </is>
      </c>
      <c>
        <v>L-210 35-18-L00210_10502919_56375209_56375209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23.07.2023 14:33:15</t>
        </is>
      </c>
      <c>
        <is>
          <t>23.07.2023 18:14:06</t>
        </is>
      </c>
      <c>
        <v>3.680833333</v>
      </c>
      <c>
        <v>0</v>
      </c>
      <c>
        <v>258</v>
      </c>
      <c>
        <v>0</v>
      </c>
      <c>
        <v>0</v>
      </c>
      <c>
        <v>0</v>
      </c>
      <c>
        <v>13</v>
      </c>
      <c>
        <v>0</v>
      </c>
      <c>
        <v>0</v>
      </c>
      <c>
        <v>0</v>
      </c>
      <c>
        <v>384.64295373079193</v>
      </c>
      <c>
        <v>0</v>
      </c>
      <c>
        <v>0</v>
      </c>
      <c>
        <v>0</v>
      </c>
      <c>
        <v>144.3511629957277</v>
      </c>
      <c>
        <v>0</v>
      </c>
      <c>
        <v>0</v>
      </c>
      <c>
        <v>528.9941167265197</v>
      </c>
    </row>
    <row>
      <c>
        <v>2618577</v>
      </c>
      <c>
        <v>1</v>
      </c>
      <c>
        <is>
          <t>İZMİR</t>
        </is>
      </c>
      <c>
        <v>URLA</v>
      </c>
      <c>
        <is>
          <t>DM</t>
        </is>
      </c>
      <c>
        <v>ÖZBEK DM (TR-315) 35-19-M00044_AKKUM M06_72140344</v>
      </c>
      <c>
        <v>OG Fider Açması</v>
      </c>
      <c>
        <v>Dağıtım-OG</v>
      </c>
      <c>
        <v>Kısa</v>
      </c>
      <c>
        <v>Şebeke işletmecisi</v>
      </c>
      <c>
        <v>Bildirimsiz</v>
      </c>
      <c>
        <is>
          <t>23.07.2023 07:55:22</t>
        </is>
      </c>
      <c>
        <is>
          <t>23.07.2023 07:55:39</t>
        </is>
      </c>
      <c>
        <v>0.004722222</v>
      </c>
      <c>
        <v>2</v>
      </c>
      <c>
        <v>981</v>
      </c>
      <c>
        <v>1</v>
      </c>
      <c>
        <v>32</v>
      </c>
      <c>
        <v>5</v>
      </c>
      <c>
        <v>75</v>
      </c>
      <c>
        <v>0</v>
      </c>
      <c>
        <v>0</v>
      </c>
      <c>
        <v>0.128647363070219</v>
      </c>
      <c>
        <v>0.9060183462912331</v>
      </c>
      <c>
        <v>0.0005014241063475</v>
      </c>
      <c>
        <v>0.04634368466965784</v>
      </c>
      <c>
        <v>0.03200960861703667</v>
      </c>
      <c>
        <v>0.3197361790713691</v>
      </c>
      <c>
        <v>0</v>
      </c>
      <c>
        <v>0</v>
      </c>
      <c>
        <v>1.4332566058258633</v>
      </c>
    </row>
    <row>
      <c>
        <v>2619636</v>
      </c>
      <c>
        <v>2</v>
      </c>
      <c>
        <is>
          <t>MANİSA</t>
        </is>
      </c>
      <c>
        <v>TURGUTLU</v>
      </c>
      <c>
        <is>
          <t>Dağıtım Transformatörü</t>
        </is>
      </c>
      <c>
        <v>TR-2/82 BARIŞ MANÇO KÖK 45-83-L00082_45-83-L00082_61336458</v>
      </c>
      <c>
        <v>NH Altlık Arızası</v>
      </c>
      <c>
        <v>Dağıtım-AG</v>
      </c>
      <c>
        <v>Uzun</v>
      </c>
      <c>
        <v>Şebeke işletmecisi</v>
      </c>
      <c>
        <v>Bildirimsiz</v>
      </c>
      <c>
        <is>
          <t>23.07.2023 23:55:32</t>
        </is>
      </c>
      <c>
        <is>
          <t>24.07.2023 00:10:49</t>
        </is>
      </c>
      <c>
        <v>0.254722222</v>
      </c>
      <c>
        <v>0</v>
      </c>
      <c>
        <v>456</v>
      </c>
      <c>
        <v>0</v>
      </c>
      <c>
        <v>0</v>
      </c>
      <c>
        <v>0</v>
      </c>
      <c>
        <v>40</v>
      </c>
      <c>
        <v>0</v>
      </c>
      <c>
        <v>1</v>
      </c>
      <c>
        <v>0</v>
      </c>
      <c>
        <v>21.61604998146757</v>
      </c>
      <c>
        <v>0</v>
      </c>
      <c>
        <v>0</v>
      </c>
      <c>
        <v>0</v>
      </c>
      <c>
        <v>8.982840966550606</v>
      </c>
      <c>
        <v>0</v>
      </c>
      <c>
        <v>0.19480938156231087</v>
      </c>
      <c>
        <v>30.793700329580485</v>
      </c>
    </row>
    <row>
      <c>
        <v>2619808</v>
      </c>
      <c>
        <v>1</v>
      </c>
      <c>
        <is>
          <t>MANİSA</t>
        </is>
      </c>
      <c>
        <v>SARUHANLI</v>
      </c>
      <c>
        <is>
          <t>KÖK</t>
        </is>
      </c>
      <c>
        <v>DERİCİ KÖK 45-84-M00003_RAZOĞLU M07_2313984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24.07.2023 07:46:18</t>
        </is>
      </c>
      <c>
        <is>
          <t>24.07.2023 14:44:12</t>
        </is>
      </c>
      <c>
        <v>6.965</v>
      </c>
      <c>
        <v>9</v>
      </c>
      <c>
        <v>2</v>
      </c>
      <c>
        <v>102</v>
      </c>
      <c>
        <v>17</v>
      </c>
      <c>
        <v>2</v>
      </c>
      <c>
        <v>0</v>
      </c>
      <c>
        <v>0</v>
      </c>
      <c>
        <v>0</v>
      </c>
      <c>
        <v>169.9149476379752</v>
      </c>
      <c>
        <v>20.26453357384764</v>
      </c>
      <c>
        <v>2750.047283244003</v>
      </c>
      <c>
        <v>608.2906425549652</v>
      </c>
      <c>
        <v>34.726690695827585</v>
      </c>
      <c>
        <v>0</v>
      </c>
      <c>
        <v>0</v>
      </c>
      <c>
        <v>0</v>
      </c>
      <c>
        <v>3583.244097706619</v>
      </c>
    </row>
    <row>
      <c>
        <v>2620687</v>
      </c>
      <c>
        <v>1</v>
      </c>
      <c>
        <is>
          <t>İZMİR</t>
        </is>
      </c>
      <c>
        <v>URLA</v>
      </c>
      <c>
        <is>
          <t>Kullanıcı Bağlantı Hattı</t>
        </is>
      </c>
      <c>
        <v>TR-76 35-19-L00076_956684624_956684624</v>
      </c>
      <c>
        <v>AG Branşman Yeraltı Kablo Arızası</v>
      </c>
      <c>
        <v>Dağıtım-AG</v>
      </c>
      <c>
        <v>Uzun</v>
      </c>
      <c>
        <v>Şebeke işletmecisi</v>
      </c>
      <c>
        <v>Bildirimsiz</v>
      </c>
      <c>
        <is>
          <t>24.07.2023 18:34:39</t>
        </is>
      </c>
      <c>
        <is>
          <t>24.07.2023 19:19:39</t>
        </is>
      </c>
      <c>
        <v>0.75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0.32006209036620004</v>
      </c>
      <c>
        <v>0</v>
      </c>
      <c>
        <v>0</v>
      </c>
      <c>
        <v>0</v>
      </c>
      <c>
        <v>0</v>
      </c>
      <c>
        <v>0</v>
      </c>
      <c>
        <v>0</v>
      </c>
      <c>
        <v>0.32006209036620004</v>
      </c>
    </row>
    <row>
      <c>
        <v>2620209</v>
      </c>
      <c>
        <v>1</v>
      </c>
      <c>
        <is>
          <t>MANİSA</t>
        </is>
      </c>
      <c>
        <v>TURGUTLU</v>
      </c>
      <c>
        <is>
          <t>OG Fideri</t>
        </is>
      </c>
      <c>
        <v>CAMBAZLI KÖK 45-84-M00005_HatBaşıAyırıcı_53137033 M03_53137033</v>
      </c>
      <c>
        <v>OG Ayırıcı Arızası</v>
      </c>
      <c>
        <v>Dağıtım-OG</v>
      </c>
      <c>
        <v>Uzun</v>
      </c>
      <c>
        <v>Şebeke işletmecisi</v>
      </c>
      <c>
        <v>Bildirimsiz</v>
      </c>
      <c>
        <is>
          <t>24.07.2023 12:51:55</t>
        </is>
      </c>
      <c>
        <is>
          <t>24.07.2023 14:39:52</t>
        </is>
      </c>
      <c>
        <v>1.799166666</v>
      </c>
      <c>
        <v>1</v>
      </c>
      <c>
        <v>8</v>
      </c>
      <c>
        <v>2</v>
      </c>
      <c>
        <v>72</v>
      </c>
      <c>
        <v>0</v>
      </c>
      <c>
        <v>4</v>
      </c>
      <c>
        <v>0</v>
      </c>
      <c>
        <v>0</v>
      </c>
      <c>
        <v>0.04495404094589334</v>
      </c>
      <c>
        <v>5.977400036428792</v>
      </c>
      <c>
        <v>29.720651488301186</v>
      </c>
      <c>
        <v>575.1286330346372</v>
      </c>
      <c>
        <v>0</v>
      </c>
      <c>
        <v>13.085744158372076</v>
      </c>
      <c>
        <v>0</v>
      </c>
      <c>
        <v>0</v>
      </c>
      <c>
        <v>623.9573827586852</v>
      </c>
    </row>
    <row>
      <c>
        <v>2620873</v>
      </c>
      <c>
        <v>1</v>
      </c>
      <c>
        <is>
          <t>İZMİR</t>
        </is>
      </c>
      <c>
        <v>TORBALI</v>
      </c>
      <c>
        <is>
          <t>Saha Dağıtım Kutusu (SDK)</t>
        </is>
      </c>
      <c>
        <v>DM-5/TR-11 ALPKENT (ESKİ TR-38) 35-26-M01359_H H02_57777635</v>
      </c>
      <c>
        <v>AG Box / Sdk Giriş Sigorta Atığı</v>
      </c>
      <c>
        <v>Dağıtım-AG</v>
      </c>
      <c>
        <v>Uzun</v>
      </c>
      <c>
        <v>Şebeke işletmecisi</v>
      </c>
      <c>
        <v>Bildirimsiz</v>
      </c>
      <c>
        <is>
          <t>24.07.2023 22:02:02</t>
        </is>
      </c>
      <c>
        <is>
          <t>24.07.2023 23:43:07</t>
        </is>
      </c>
      <c>
        <v>1.684722222</v>
      </c>
      <c>
        <v>0</v>
      </c>
      <c>
        <v>68</v>
      </c>
      <c>
        <v>0</v>
      </c>
      <c>
        <v>0</v>
      </c>
      <c>
        <v>0</v>
      </c>
      <c>
        <v>9</v>
      </c>
      <c>
        <v>0</v>
      </c>
      <c>
        <v>0</v>
      </c>
      <c>
        <v>0</v>
      </c>
      <c>
        <v>33.89726809646002</v>
      </c>
      <c>
        <v>0</v>
      </c>
      <c>
        <v>0</v>
      </c>
      <c>
        <v>0</v>
      </c>
      <c>
        <v>6.1713403328308765</v>
      </c>
      <c>
        <v>0</v>
      </c>
      <c>
        <v>0</v>
      </c>
      <c>
        <v>40.06860842929089</v>
      </c>
    </row>
    <row>
      <c>
        <v>2619994</v>
      </c>
      <c>
        <v>1</v>
      </c>
      <c>
        <is>
          <t>MANİSA</t>
        </is>
      </c>
      <c>
        <v>ALAŞEHİR</v>
      </c>
      <c>
        <is>
          <t>OG Fideri</t>
        </is>
      </c>
      <c>
        <v>DELEMENLER KÖK 45-73-M00490_HatBaşıAyırıcı_53136481 M03_53136481</v>
      </c>
      <c>
        <v>Manevra</v>
      </c>
      <c>
        <v>Dağıtım-OG</v>
      </c>
      <c>
        <v>Uzun</v>
      </c>
      <c>
        <v>Şebeke işletmecisi</v>
      </c>
      <c>
        <v>Bildirimsiz</v>
      </c>
      <c>
        <is>
          <t>24.07.2023 10:10:34</t>
        </is>
      </c>
      <c>
        <is>
          <t>24.07.2023 10:13:50</t>
        </is>
      </c>
      <c>
        <v>0.054444444</v>
      </c>
      <c>
        <v>2</v>
      </c>
      <c>
        <v>568</v>
      </c>
      <c>
        <v>2</v>
      </c>
      <c>
        <v>115</v>
      </c>
      <c>
        <v>1</v>
      </c>
      <c>
        <v>36</v>
      </c>
      <c>
        <v>0</v>
      </c>
      <c>
        <v>0</v>
      </c>
      <c>
        <v>0.025150544906666666</v>
      </c>
      <c>
        <v>5.511755019523322</v>
      </c>
      <c>
        <v>3.780470680823354</v>
      </c>
      <c>
        <v>6.929592383002213</v>
      </c>
      <c>
        <v>0</v>
      </c>
      <c>
        <v>1.5676874257454796</v>
      </c>
      <c>
        <v>0</v>
      </c>
      <c>
        <v>0</v>
      </c>
      <c>
        <v>17.814656054001034</v>
      </c>
    </row>
    <row>
      <c>
        <v>2620810</v>
      </c>
      <c>
        <v>1</v>
      </c>
      <c>
        <is>
          <t>İZMİR</t>
        </is>
      </c>
      <c>
        <v>FOÇA</v>
      </c>
      <c>
        <is>
          <t>OG Fideri</t>
        </is>
      </c>
      <c>
        <v>BAĞARASI TR-10 KÖK 35-23-M00179_HatBaşıAyırıcı_88018339 M02_88018339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24.07.2023 20:38:25</t>
        </is>
      </c>
      <c>
        <is>
          <t>25.07.2023 00:06:49</t>
        </is>
      </c>
      <c>
        <v>3.473333333</v>
      </c>
      <c>
        <v>7</v>
      </c>
      <c>
        <v>249</v>
      </c>
      <c>
        <v>2</v>
      </c>
      <c>
        <v>63</v>
      </c>
      <c>
        <v>20</v>
      </c>
      <c>
        <v>60</v>
      </c>
      <c>
        <v>0</v>
      </c>
      <c>
        <v>1</v>
      </c>
      <c>
        <v>6.776474348649697</v>
      </c>
      <c>
        <v>323.46739498294215</v>
      </c>
      <c>
        <v>3.0928179145390677</v>
      </c>
      <c>
        <v>89.11063949808792</v>
      </c>
      <c>
        <v>276.5114125874546</v>
      </c>
      <c>
        <v>364.58307820473203</v>
      </c>
      <c>
        <v>0</v>
      </c>
      <c>
        <v>0</v>
      </c>
      <c>
        <v>1063.5418175364052</v>
      </c>
    </row>
    <row>
      <c>
        <v>2620372</v>
      </c>
      <c>
        <v>1</v>
      </c>
      <c>
        <is>
          <t>İZMİR</t>
        </is>
      </c>
      <c>
        <v>TİRE</v>
      </c>
      <c>
        <is>
          <t>AG Fideri</t>
        </is>
      </c>
      <c>
        <v>TOPARLAR KARŞI MAH.TR-2 35-29-L00324_C_56400167_56400167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24.07.2023 14:50:09</t>
        </is>
      </c>
      <c>
        <is>
          <t>24.07.2023 17:30:17</t>
        </is>
      </c>
      <c>
        <v>2.668888888</v>
      </c>
      <c>
        <v>0</v>
      </c>
      <c>
        <v>0</v>
      </c>
      <c>
        <v>0</v>
      </c>
      <c>
        <v>5</v>
      </c>
      <c>
        <v>0</v>
      </c>
      <c>
        <v>3</v>
      </c>
      <c>
        <v>0</v>
      </c>
      <c>
        <v>0</v>
      </c>
      <c>
        <v>0</v>
      </c>
      <c>
        <v>0</v>
      </c>
      <c>
        <v>0</v>
      </c>
      <c>
        <v>22.427954981581895</v>
      </c>
      <c>
        <v>0</v>
      </c>
      <c>
        <v>8.243382597201485</v>
      </c>
      <c>
        <v>0</v>
      </c>
      <c>
        <v>0</v>
      </c>
      <c>
        <v>30.67133757878338</v>
      </c>
    </row>
    <row>
      <c>
        <v>2619791</v>
      </c>
      <c>
        <v>1</v>
      </c>
      <c>
        <is>
          <t>MANİSA</t>
        </is>
      </c>
      <c>
        <v>ALAŞEHİR</v>
      </c>
      <c>
        <is>
          <t>OG Fideri</t>
        </is>
      </c>
      <c>
        <v>YEŞİLYURT DM 45-73-M00476_HatBaşıAyırıcı_53136538 M02_53136538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24.07.2023 07:30:13</t>
        </is>
      </c>
      <c>
        <is>
          <t>24.07.2023 09:55:20</t>
        </is>
      </c>
      <c>
        <v>2.418611111</v>
      </c>
      <c>
        <v>0</v>
      </c>
      <c>
        <v>0</v>
      </c>
      <c>
        <v>1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6.78594214896</v>
      </c>
      <c>
        <v>0</v>
      </c>
      <c>
        <v>2.233572118923409</v>
      </c>
      <c>
        <v>0</v>
      </c>
      <c>
        <v>0</v>
      </c>
      <c>
        <v>0</v>
      </c>
      <c>
        <v>9.019514267883409</v>
      </c>
    </row>
    <row>
      <c>
        <v>2620624</v>
      </c>
      <c>
        <v>1</v>
      </c>
      <c>
        <is>
          <t>İZMİR</t>
        </is>
      </c>
      <c>
        <v>BORNOVA</v>
      </c>
      <c>
        <is>
          <t>AG Fideri</t>
        </is>
      </c>
      <c>
        <v>M-1437 35-02-M01437__83917700_83917700</v>
      </c>
      <c>
        <v>Şebeke Yenileme ve Kapasite Artışı Çalışması</v>
      </c>
      <c>
        <v>Dağıtım-AG</v>
      </c>
      <c>
        <v>Uzun</v>
      </c>
      <c>
        <v>Şebeke işletmecisi</v>
      </c>
      <c>
        <v>Bildirimli</v>
      </c>
      <c>
        <is>
          <t>24.07.2023 17:26:13</t>
        </is>
      </c>
      <c>
        <is>
          <t>24.07.2023 22:01:40</t>
        </is>
      </c>
      <c>
        <v>4.590833333</v>
      </c>
      <c>
        <v>0</v>
      </c>
      <c>
        <v>0</v>
      </c>
      <c>
        <v>0</v>
      </c>
      <c>
        <v>0</v>
      </c>
      <c>
        <v>0</v>
      </c>
      <c>
        <v>6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35.34853470669448</v>
      </c>
      <c>
        <v>0</v>
      </c>
      <c>
        <v>0</v>
      </c>
      <c>
        <v>35.34853470669448</v>
      </c>
    </row>
    <row>
      <c>
        <v>2619718</v>
      </c>
      <c>
        <v>2</v>
      </c>
      <c>
        <is>
          <t>MANİSA</t>
        </is>
      </c>
      <c>
        <v>KULA</v>
      </c>
      <c>
        <is>
          <t>OG Fideri</t>
        </is>
      </c>
      <c>
        <v>TR-52 45-77-L00052_YURTBAŞI L02_72209733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24.07.2023 03:55:42</t>
        </is>
      </c>
      <c>
        <is>
          <t>24.07.2023 04:16:45</t>
        </is>
      </c>
      <c>
        <v>0.350833333</v>
      </c>
      <c>
        <v>10</v>
      </c>
      <c>
        <v>1017</v>
      </c>
      <c>
        <v>104</v>
      </c>
      <c>
        <v>244</v>
      </c>
      <c>
        <v>17</v>
      </c>
      <c>
        <v>108</v>
      </c>
      <c>
        <v>3</v>
      </c>
      <c>
        <v>0</v>
      </c>
      <c>
        <v>1.1357693265087998</v>
      </c>
      <c>
        <v>52.742386781338205</v>
      </c>
      <c>
        <v>173.62915782257144</v>
      </c>
      <c>
        <v>165.25056367632067</v>
      </c>
      <c>
        <v>29.924843733223803</v>
      </c>
      <c>
        <v>24.655524254823487</v>
      </c>
      <c>
        <v>12.41443202537196</v>
      </c>
      <c>
        <v>0</v>
      </c>
      <c>
        <v>459.75267762015835</v>
      </c>
    </row>
    <row>
      <c>
        <v>2620558</v>
      </c>
      <c>
        <v>1</v>
      </c>
      <c>
        <is>
          <t>İZMİR</t>
        </is>
      </c>
      <c>
        <v>KARŞIYAKA</v>
      </c>
      <c>
        <is>
          <t>Dağıtım Transformatörü</t>
        </is>
      </c>
      <c>
        <v>K-3778 35-04-K03778_35-04-K03778_2375615</v>
      </c>
      <c>
        <v>AG Yük Ayırıcı Arızası</v>
      </c>
      <c>
        <v>Dağıtım-AG</v>
      </c>
      <c>
        <v>Uzun</v>
      </c>
      <c>
        <v>Şebeke işletmecisi</v>
      </c>
      <c>
        <v>Bildirimsiz</v>
      </c>
      <c>
        <is>
          <t>24.07.2023 16:56:52</t>
        </is>
      </c>
      <c>
        <is>
          <t>24.07.2023 18:02:48</t>
        </is>
      </c>
      <c>
        <v>1.098888888</v>
      </c>
      <c>
        <v>0</v>
      </c>
      <c>
        <v>426</v>
      </c>
      <c>
        <v>0</v>
      </c>
      <c>
        <v>0</v>
      </c>
      <c>
        <v>0</v>
      </c>
      <c>
        <v>32</v>
      </c>
      <c>
        <v>0</v>
      </c>
      <c>
        <v>0</v>
      </c>
      <c>
        <v>0</v>
      </c>
      <c>
        <v>135.18657396988425</v>
      </c>
      <c>
        <v>0</v>
      </c>
      <c>
        <v>0</v>
      </c>
      <c>
        <v>0</v>
      </c>
      <c>
        <v>43.53860314438179</v>
      </c>
      <c>
        <v>0</v>
      </c>
      <c>
        <v>0</v>
      </c>
      <c>
        <v>178.72517711426605</v>
      </c>
    </row>
    <row>
      <c>
        <v>2620581</v>
      </c>
      <c>
        <v>1</v>
      </c>
      <c>
        <is>
          <t>MANİSA</t>
        </is>
      </c>
      <c>
        <v>KULA</v>
      </c>
      <c>
        <is>
          <t>KÖK</t>
        </is>
      </c>
      <c>
        <v>GÖKÇEÖREN KÖK 45-77-M00024_GÖKÇEÖREN TR-1 M01_72216582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24.07.2023 17:20:06</t>
        </is>
      </c>
      <c>
        <is>
          <t>24.07.2023 17:59:30</t>
        </is>
      </c>
      <c>
        <v>0.656666666</v>
      </c>
      <c>
        <v>1</v>
      </c>
      <c>
        <v>1045</v>
      </c>
      <c>
        <v>9</v>
      </c>
      <c>
        <v>54</v>
      </c>
      <c>
        <v>7</v>
      </c>
      <c>
        <v>125</v>
      </c>
      <c>
        <v>0</v>
      </c>
      <c>
        <v>0</v>
      </c>
      <c>
        <v>0.16423772850666665</v>
      </c>
      <c>
        <v>101.41634454112575</v>
      </c>
      <c>
        <v>70.30314300519645</v>
      </c>
      <c>
        <v>10.565552939118044</v>
      </c>
      <c>
        <v>104.69526784248426</v>
      </c>
      <c>
        <v>67.8823566684686</v>
      </c>
      <c>
        <v>0</v>
      </c>
      <c>
        <v>0</v>
      </c>
      <c>
        <v>355.0269027248998</v>
      </c>
    </row>
    <row>
      <c>
        <v>2620415</v>
      </c>
      <c>
        <v>1</v>
      </c>
      <c>
        <is>
          <t>MANİSA</t>
        </is>
      </c>
      <c>
        <v>AKHİSAR</v>
      </c>
      <c>
        <is>
          <t>Dağıtım Transformatörü</t>
        </is>
      </c>
      <c>
        <v>TR-1/14-D 45-72-M00101_45-72-M00101_2359988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24.07.2023 15:08:29</t>
        </is>
      </c>
      <c>
        <is>
          <t>24.07.2023 15:42:11</t>
        </is>
      </c>
      <c>
        <v>0.561666666</v>
      </c>
      <c>
        <v>0</v>
      </c>
      <c>
        <v>281</v>
      </c>
      <c>
        <v>0</v>
      </c>
      <c>
        <v>0</v>
      </c>
      <c>
        <v>0</v>
      </c>
      <c>
        <v>68</v>
      </c>
      <c>
        <v>0</v>
      </c>
      <c>
        <v>0</v>
      </c>
      <c>
        <v>0</v>
      </c>
      <c>
        <v>31.897853692797383</v>
      </c>
      <c>
        <v>0</v>
      </c>
      <c>
        <v>0</v>
      </c>
      <c>
        <v>0</v>
      </c>
      <c>
        <v>47.95555859348628</v>
      </c>
      <c>
        <v>0</v>
      </c>
      <c>
        <v>0</v>
      </c>
      <c>
        <v>79.85341228628366</v>
      </c>
    </row>
    <row>
      <c>
        <v>2620438</v>
      </c>
      <c>
        <v>1</v>
      </c>
      <c>
        <is>
          <t>İZMİR</t>
        </is>
      </c>
      <c>
        <v>KARŞIYAKA</v>
      </c>
      <c>
        <is>
          <t>Saha Dağıtım Kutusu (SDK)</t>
        </is>
      </c>
      <c>
        <v>K-1316 35-04-K01316_E 1316 E1B_5831947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24.07.2023 15:38:55</t>
        </is>
      </c>
      <c>
        <is>
          <t>24.07.2023 21:35:37</t>
        </is>
      </c>
      <c>
        <v>5.945</v>
      </c>
      <c>
        <v>0</v>
      </c>
      <c>
        <v>40</v>
      </c>
      <c>
        <v>0</v>
      </c>
      <c>
        <v>0</v>
      </c>
      <c>
        <v>0</v>
      </c>
      <c>
        <v>37</v>
      </c>
      <c>
        <v>0</v>
      </c>
      <c>
        <v>0</v>
      </c>
      <c>
        <v>0</v>
      </c>
      <c>
        <v>40.020518221957644</v>
      </c>
      <c>
        <v>0</v>
      </c>
      <c>
        <v>0</v>
      </c>
      <c>
        <v>0</v>
      </c>
      <c>
        <v>173.287668869926</v>
      </c>
      <c>
        <v>0</v>
      </c>
      <c>
        <v>0</v>
      </c>
      <c>
        <v>213.30818709188364</v>
      </c>
    </row>
    <row>
      <c>
        <v>2619748</v>
      </c>
      <c>
        <v>1</v>
      </c>
      <c>
        <is>
          <t>İZMİR</t>
        </is>
      </c>
      <c>
        <v>KİRAZ</v>
      </c>
      <c>
        <is>
          <t>AG Fideri</t>
        </is>
      </c>
      <c>
        <v>KARABURÇ HAL YANI TR-4 35-31-L00266_B_91234916_91234916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24.07.2023 06:17:08</t>
        </is>
      </c>
      <c>
        <is>
          <t>24.07.2023 07:04:50</t>
        </is>
      </c>
      <c>
        <v>0.795</v>
      </c>
      <c>
        <v>0</v>
      </c>
      <c>
        <v>18</v>
      </c>
      <c>
        <v>0</v>
      </c>
      <c>
        <v>3</v>
      </c>
      <c>
        <v>0</v>
      </c>
      <c>
        <v>5</v>
      </c>
      <c>
        <v>0</v>
      </c>
      <c>
        <v>0</v>
      </c>
      <c>
        <v>0</v>
      </c>
      <c>
        <v>2.294786157898612</v>
      </c>
      <c>
        <v>0</v>
      </c>
      <c>
        <v>3.0791612676459335</v>
      </c>
      <c>
        <v>0</v>
      </c>
      <c>
        <v>1.836139306029671</v>
      </c>
      <c>
        <v>0</v>
      </c>
      <c>
        <v>0</v>
      </c>
      <c>
        <v>7.210086731574217</v>
      </c>
    </row>
    <row>
      <c>
        <v>2620289</v>
      </c>
      <c>
        <v>1</v>
      </c>
      <c>
        <is>
          <t>İZMİR</t>
        </is>
      </c>
      <c>
        <v>KONAK</v>
      </c>
      <c>
        <is>
          <t>Saha Dağıtım Kutusu (SDK)</t>
        </is>
      </c>
      <c>
        <v>M-2674 35-01-M02674_L L1_5868446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24.07.2023 13:51:20</t>
        </is>
      </c>
      <c>
        <is>
          <t>24.07.2023 14:45:41</t>
        </is>
      </c>
      <c>
        <v>0.905833333</v>
      </c>
      <c>
        <v>0</v>
      </c>
      <c>
        <v>0</v>
      </c>
      <c>
        <v>0</v>
      </c>
      <c>
        <v>0</v>
      </c>
      <c>
        <v>0</v>
      </c>
      <c>
        <v>52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64.70328440133363</v>
      </c>
      <c>
        <v>0</v>
      </c>
      <c>
        <v>0</v>
      </c>
      <c>
        <v>64.70328440133363</v>
      </c>
    </row>
    <row>
      <c>
        <v>2620146</v>
      </c>
      <c>
        <v>1</v>
      </c>
      <c>
        <is>
          <t>MANİSA</t>
        </is>
      </c>
      <c>
        <v>SARUHANLI</v>
      </c>
      <c>
        <is>
          <t>KÖK</t>
        </is>
      </c>
      <c>
        <v>LÜTFİYE KÖK 45-80-M02970_TST-2 M04_84270462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24.07.2023 11:54:14</t>
        </is>
      </c>
      <c>
        <is>
          <t>24.07.2023 12:26:43</t>
        </is>
      </c>
      <c>
        <v>0.541388888</v>
      </c>
      <c>
        <v>0</v>
      </c>
      <c>
        <v>0</v>
      </c>
      <c>
        <v>15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78.19841723167289</v>
      </c>
      <c>
        <v>0</v>
      </c>
      <c>
        <v>7.955303876928237</v>
      </c>
      <c>
        <v>0</v>
      </c>
      <c>
        <v>0</v>
      </c>
      <c>
        <v>0</v>
      </c>
      <c>
        <v>86.15372110860113</v>
      </c>
    </row>
    <row>
      <c>
        <v>2620644</v>
      </c>
      <c>
        <v>1</v>
      </c>
      <c>
        <is>
          <t>İZMİR</t>
        </is>
      </c>
      <c>
        <v>SEFERİHİSAR</v>
      </c>
      <c>
        <is>
          <t>AG Fideri</t>
        </is>
      </c>
      <c>
        <v>M-336 (DM-3/TR-3) 35-14-M00336__78985458_78985458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24.07.2023 18:07:45</t>
        </is>
      </c>
      <c>
        <is>
          <t>24.07.2023 19:05:51</t>
        </is>
      </c>
      <c>
        <v>0.968333333</v>
      </c>
      <c>
        <v>0</v>
      </c>
      <c>
        <v>54</v>
      </c>
      <c>
        <v>0</v>
      </c>
      <c>
        <v>0</v>
      </c>
      <c>
        <v>0</v>
      </c>
      <c>
        <v>22</v>
      </c>
      <c>
        <v>0</v>
      </c>
      <c>
        <v>0</v>
      </c>
      <c>
        <v>0</v>
      </c>
      <c>
        <v>18.613918864701116</v>
      </c>
      <c>
        <v>0</v>
      </c>
      <c>
        <v>0</v>
      </c>
      <c>
        <v>0</v>
      </c>
      <c>
        <v>14.018721910224759</v>
      </c>
      <c>
        <v>0</v>
      </c>
      <c>
        <v>0</v>
      </c>
      <c>
        <v>32.632640774925875</v>
      </c>
    </row>
    <row>
      <c>
        <v>2620893</v>
      </c>
      <c>
        <v>1</v>
      </c>
      <c>
        <is>
          <t>İZMİR</t>
        </is>
      </c>
      <c>
        <v>ALİAĞA</v>
      </c>
      <c>
        <is>
          <t>AG Fideri</t>
        </is>
      </c>
      <c>
        <v>TR-52 35-17-M00052_D_91025021_91025021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24.07.2023 23:07:57</t>
        </is>
      </c>
      <c>
        <is>
          <t>25.07.2023 00:02:54</t>
        </is>
      </c>
      <c>
        <v>0.915833333</v>
      </c>
      <c>
        <v>0</v>
      </c>
      <c>
        <v>62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11.645375499939544</v>
      </c>
      <c>
        <v>0</v>
      </c>
      <c>
        <v>0</v>
      </c>
      <c>
        <v>0</v>
      </c>
      <c>
        <v>1.4607366121179466</v>
      </c>
      <c>
        <v>0</v>
      </c>
      <c>
        <v>0</v>
      </c>
      <c>
        <v>13.10611211205749</v>
      </c>
    </row>
    <row>
      <c>
        <v>2620538</v>
      </c>
      <c>
        <v>1</v>
      </c>
      <c>
        <is>
          <t>MANİSA</t>
        </is>
      </c>
      <c>
        <v>TURGUTLU</v>
      </c>
      <c>
        <is>
          <t>DM</t>
        </is>
      </c>
      <c>
        <v>DERBENT İM-DM 45-83-A00004_MANİSA-1 M03_2099895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24.07.2023 16:40:29</t>
        </is>
      </c>
      <c>
        <is>
          <t>24.07.2023 17:33:52</t>
        </is>
      </c>
      <c>
        <v>0.889722222</v>
      </c>
      <c>
        <v>6</v>
      </c>
      <c>
        <v>60</v>
      </c>
      <c>
        <v>190</v>
      </c>
      <c>
        <v>328</v>
      </c>
      <c>
        <v>26</v>
      </c>
      <c>
        <v>81</v>
      </c>
      <c>
        <v>0</v>
      </c>
      <c>
        <v>0</v>
      </c>
      <c>
        <v>7.099095337398221</v>
      </c>
      <c>
        <v>18.48635940269056</v>
      </c>
      <c>
        <v>361.58147065388334</v>
      </c>
      <c>
        <v>236.5190462924641</v>
      </c>
      <c>
        <v>31.658729336892264</v>
      </c>
      <c>
        <v>69.58927642424779</v>
      </c>
      <c>
        <v>0</v>
      </c>
      <c>
        <v>0</v>
      </c>
      <c>
        <v>724.9339774475764</v>
      </c>
    </row>
    <row>
      <c>
        <v>2619705</v>
      </c>
      <c>
        <v>1</v>
      </c>
      <c>
        <is>
          <t>İZMİR</t>
        </is>
      </c>
      <c>
        <v>KARŞIYAKA</v>
      </c>
      <c>
        <is>
          <t>AG Fideri</t>
        </is>
      </c>
      <c>
        <v>K-3074 35-04-K03074_E_56359257_56359257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24.07.2023 01:25:29</t>
        </is>
      </c>
      <c>
        <is>
          <t>24.07.2023 03:41:22</t>
        </is>
      </c>
      <c>
        <v>2.264722222</v>
      </c>
      <c>
        <v>0</v>
      </c>
      <c>
        <v>256</v>
      </c>
      <c>
        <v>0</v>
      </c>
      <c>
        <v>0</v>
      </c>
      <c>
        <v>0</v>
      </c>
      <c>
        <v>10</v>
      </c>
      <c>
        <v>0</v>
      </c>
      <c>
        <v>0</v>
      </c>
      <c>
        <v>0</v>
      </c>
      <c>
        <v>144.97062175247942</v>
      </c>
      <c>
        <v>0</v>
      </c>
      <c>
        <v>0</v>
      </c>
      <c>
        <v>0</v>
      </c>
      <c>
        <v>6.87172405314354</v>
      </c>
      <c>
        <v>0</v>
      </c>
      <c>
        <v>0</v>
      </c>
      <c>
        <v>151.84234580562295</v>
      </c>
    </row>
    <row>
      <c>
        <v>2619811</v>
      </c>
      <c>
        <v>1</v>
      </c>
      <c>
        <is>
          <t>MANİSA</t>
        </is>
      </c>
      <c>
        <v>SOMA</v>
      </c>
      <c>
        <is>
          <t>KÖK</t>
        </is>
      </c>
      <c>
        <v>ÜÇYOL KÖK 45-82-M00128_DUALAR M02_2090652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24.07.2023 07:58:53</t>
        </is>
      </c>
      <c>
        <is>
          <t>24.07.2023 08:12:19</t>
        </is>
      </c>
      <c>
        <v>0.223888888</v>
      </c>
      <c>
        <v>5</v>
      </c>
      <c>
        <v>213</v>
      </c>
      <c>
        <v>11</v>
      </c>
      <c>
        <v>3</v>
      </c>
      <c>
        <v>2</v>
      </c>
      <c>
        <v>22</v>
      </c>
      <c>
        <v>0</v>
      </c>
      <c>
        <v>0</v>
      </c>
      <c>
        <v>0.20844188376944445</v>
      </c>
      <c>
        <v>5.409539724420974</v>
      </c>
      <c>
        <v>4.922520577194751</v>
      </c>
      <c>
        <v>0.41467011212077753</v>
      </c>
      <c>
        <v>0.7535274626055555</v>
      </c>
      <c>
        <v>1.4633012067582643</v>
      </c>
      <c>
        <v>0</v>
      </c>
      <c>
        <v>0</v>
      </c>
      <c>
        <v>13.172000966869767</v>
      </c>
    </row>
    <row>
      <c>
        <v>2619911</v>
      </c>
      <c>
        <v>1</v>
      </c>
      <c>
        <is>
          <t>İZMİR</t>
        </is>
      </c>
      <c>
        <v>BORNOVA</v>
      </c>
      <c>
        <is>
          <t>Dağıtım Transformatörü</t>
        </is>
      </c>
      <c>
        <v>M-3290(YATIRIM REZERVE) 35-02-M03290_35-02-M03290_86030991</v>
      </c>
      <c>
        <v>Üçüncü Şahıs Talebiyle Planlı Çalışma</v>
      </c>
      <c>
        <v>Dağıtım-AG</v>
      </c>
      <c>
        <v>Uzun</v>
      </c>
      <c>
        <v>Şebeke işletmecisi</v>
      </c>
      <c>
        <v>Bildirimli</v>
      </c>
      <c>
        <is>
          <t>24.07.2023 09:06:09</t>
        </is>
      </c>
      <c>
        <is>
          <t>24.07.2023 09:40:44</t>
        </is>
      </c>
      <c>
        <v>0.576388888</v>
      </c>
      <c>
        <v>0</v>
      </c>
      <c>
        <v>135</v>
      </c>
      <c>
        <v>0</v>
      </c>
      <c>
        <v>0</v>
      </c>
      <c>
        <v>0</v>
      </c>
      <c>
        <v>18</v>
      </c>
      <c>
        <v>0</v>
      </c>
      <c>
        <v>0</v>
      </c>
      <c>
        <v>0</v>
      </c>
      <c>
        <v>17.869527796874962</v>
      </c>
      <c>
        <v>0</v>
      </c>
      <c>
        <v>0</v>
      </c>
      <c>
        <v>0</v>
      </c>
      <c>
        <v>21.306573037749995</v>
      </c>
      <c>
        <v>0</v>
      </c>
      <c>
        <v>0</v>
      </c>
      <c>
        <v>39.17610083462496</v>
      </c>
    </row>
    <row>
      <c>
        <v>2620744</v>
      </c>
      <c>
        <v>1</v>
      </c>
      <c>
        <is>
          <t>MANİSA</t>
        </is>
      </c>
      <c>
        <v>ŞEHZADELER</v>
      </c>
      <c>
        <is>
          <t>OG Fideri</t>
        </is>
      </c>
      <c>
        <v>DM-9/12-A 45-71-M01919_DIREK TIPI TRAFO HUCRESI H01_2116718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24.07.2023 19:34:38</t>
        </is>
      </c>
      <c>
        <is>
          <t>24.07.2023 22:12:02</t>
        </is>
      </c>
      <c>
        <v>2.623333333</v>
      </c>
      <c>
        <v>0</v>
      </c>
      <c>
        <v>1</v>
      </c>
      <c>
        <v>0</v>
      </c>
      <c>
        <v>0</v>
      </c>
      <c>
        <v>0</v>
      </c>
      <c>
        <v>39</v>
      </c>
      <c>
        <v>0</v>
      </c>
      <c>
        <v>0</v>
      </c>
      <c>
        <v>0</v>
      </c>
      <c>
        <v>0.6662610802822222</v>
      </c>
      <c>
        <v>0</v>
      </c>
      <c>
        <v>0</v>
      </c>
      <c>
        <v>0</v>
      </c>
      <c>
        <v>104.60062943401338</v>
      </c>
      <c>
        <v>0</v>
      </c>
      <c>
        <v>0</v>
      </c>
      <c>
        <v>105.26689051429561</v>
      </c>
    </row>
    <row>
      <c>
        <v>2620203</v>
      </c>
      <c>
        <v>1</v>
      </c>
      <c>
        <is>
          <t>İZMİR</t>
        </is>
      </c>
      <c>
        <v>BORNOVA</v>
      </c>
      <c>
        <is>
          <t>Kullanıcı Bağlantı Hattı</t>
        </is>
      </c>
      <c>
        <v>M-1921 35-02-M01921_915047514_915047514</v>
      </c>
      <c>
        <v>AG Box / Sdk Abone Çıkış Sigorta Atığı</v>
      </c>
      <c>
        <v>Dağıtım-AG</v>
      </c>
      <c>
        <v>Uzun</v>
      </c>
      <c>
        <v>Şebeke işletmecisi</v>
      </c>
      <c>
        <v>Bildirimsiz</v>
      </c>
      <c>
        <is>
          <t>24.07.2023 12:47:53</t>
        </is>
      </c>
      <c>
        <is>
          <t>24.07.2023 14:45:12</t>
        </is>
      </c>
      <c>
        <v>1.955277777</v>
      </c>
      <c>
        <v>0</v>
      </c>
      <c>
        <v>0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42.99767814831069</v>
      </c>
      <c>
        <v>0</v>
      </c>
      <c>
        <v>0</v>
      </c>
      <c>
        <v>42.99767814831069</v>
      </c>
    </row>
    <row>
      <c>
        <v>2620661</v>
      </c>
      <c>
        <v>1</v>
      </c>
      <c>
        <is>
          <t>İZMİR</t>
        </is>
      </c>
      <c>
        <v>KINIK</v>
      </c>
      <c>
        <is>
          <t>OG Fideri</t>
        </is>
      </c>
      <c>
        <v>KINIK TR-11 35-24-L00011_DAĞITIM TRAFOSU TR-11 L04_72097481</v>
      </c>
      <c>
        <v>OG Kademe Ayarı</v>
      </c>
      <c>
        <v>Dağıtım-OG</v>
      </c>
      <c>
        <v>Uzun</v>
      </c>
      <c>
        <v>Şebeke işletmecisi</v>
      </c>
      <c>
        <v>Bildirimsiz</v>
      </c>
      <c>
        <is>
          <t>24.07.2023 18:27:35</t>
        </is>
      </c>
      <c>
        <is>
          <t>24.07.2023 18:45:36</t>
        </is>
      </c>
      <c>
        <v>0.300277777</v>
      </c>
      <c>
        <v>0</v>
      </c>
      <c>
        <v>352</v>
      </c>
      <c>
        <v>0</v>
      </c>
      <c>
        <v>0</v>
      </c>
      <c>
        <v>0</v>
      </c>
      <c>
        <v>37</v>
      </c>
      <c>
        <v>0</v>
      </c>
      <c>
        <v>0</v>
      </c>
      <c>
        <v>0</v>
      </c>
      <c>
        <v>20.300625340293106</v>
      </c>
      <c>
        <v>0</v>
      </c>
      <c>
        <v>0</v>
      </c>
      <c>
        <v>0</v>
      </c>
      <c>
        <v>17.468999679969272</v>
      </c>
      <c>
        <v>0</v>
      </c>
      <c>
        <v>0</v>
      </c>
      <c>
        <v>37.76962502026238</v>
      </c>
    </row>
    <row>
      <c>
        <v>2619997</v>
      </c>
      <c>
        <v>1</v>
      </c>
      <c>
        <is>
          <t>İZMİR</t>
        </is>
      </c>
      <c>
        <v>ÖDEMİŞ</v>
      </c>
      <c>
        <is>
          <t>Dağıtım Transformatörü</t>
        </is>
      </c>
      <c>
        <v>TR-90 35-15-M00359_35-15-M00359_96097445</v>
      </c>
      <c>
        <v>Şebeke Yenileme ve Kapasite Artışı Çalışması</v>
      </c>
      <c>
        <v>Dağıtım-AG</v>
      </c>
      <c>
        <v>Uzun</v>
      </c>
      <c>
        <v>Şebeke işletmecisi</v>
      </c>
      <c>
        <v>Bildirimli</v>
      </c>
      <c>
        <is>
          <t>24.07.2023 09:36:32</t>
        </is>
      </c>
      <c>
        <is>
          <t>24.07.2023 17:53:28</t>
        </is>
      </c>
      <c>
        <v>8.282222222</v>
      </c>
      <c>
        <v>0</v>
      </c>
      <c>
        <v>788</v>
      </c>
      <c>
        <v>0</v>
      </c>
      <c>
        <v>0</v>
      </c>
      <c>
        <v>0</v>
      </c>
      <c>
        <v>27</v>
      </c>
      <c>
        <v>0</v>
      </c>
      <c>
        <v>0</v>
      </c>
      <c>
        <v>0</v>
      </c>
      <c>
        <v>1303.2268812748684</v>
      </c>
      <c>
        <v>0</v>
      </c>
      <c>
        <v>0</v>
      </c>
      <c>
        <v>0</v>
      </c>
      <c>
        <v>222.26215986360592</v>
      </c>
      <c>
        <v>0</v>
      </c>
      <c>
        <v>0</v>
      </c>
      <c>
        <v>1525.4890411384745</v>
      </c>
    </row>
    <row>
      <c>
        <v>2619665</v>
      </c>
      <c>
        <v>1</v>
      </c>
      <c>
        <is>
          <t>İZMİR</t>
        </is>
      </c>
      <c>
        <v>MENEMEN</v>
      </c>
      <c>
        <is>
          <t>OG Fideri</t>
        </is>
      </c>
      <c>
        <v>MENEMEN TR-77 35-28-L00077_DAĞITIM TRAFO MENEMEN TR-77 L03_66761892</v>
      </c>
      <c>
        <v>OG Kademe Ayarı</v>
      </c>
      <c>
        <v>Dağıtım-OG</v>
      </c>
      <c>
        <v>Uzun</v>
      </c>
      <c>
        <v>Şebeke işletmecisi</v>
      </c>
      <c>
        <v>Bildirimsiz</v>
      </c>
      <c>
        <is>
          <t>24.07.2023 00:08:27</t>
        </is>
      </c>
      <c>
        <is>
          <t>24.07.2023 01:24:36</t>
        </is>
      </c>
      <c>
        <v>1.269166666</v>
      </c>
      <c>
        <v>0</v>
      </c>
      <c>
        <v>542</v>
      </c>
      <c>
        <v>0</v>
      </c>
      <c>
        <v>0</v>
      </c>
      <c>
        <v>0</v>
      </c>
      <c>
        <v>59</v>
      </c>
      <c>
        <v>0</v>
      </c>
      <c>
        <v>0</v>
      </c>
      <c>
        <v>0</v>
      </c>
      <c>
        <v>139.54862278224294</v>
      </c>
      <c>
        <v>0</v>
      </c>
      <c>
        <v>0</v>
      </c>
      <c>
        <v>0</v>
      </c>
      <c>
        <v>53.28938636232884</v>
      </c>
      <c>
        <v>0</v>
      </c>
      <c>
        <v>0</v>
      </c>
      <c>
        <v>192.8380091445718</v>
      </c>
    </row>
    <row>
      <c>
        <v>2620143</v>
      </c>
      <c>
        <v>1</v>
      </c>
      <c>
        <is>
          <t>İZMİR</t>
        </is>
      </c>
      <c>
        <v>BALÇOVA</v>
      </c>
      <c>
        <is>
          <t>OG Fideri</t>
        </is>
      </c>
      <c>
        <v>K-3747 35-07-K03747_K-3843 K01_48429525</v>
      </c>
      <c>
        <v>Üçüncü Şahısların Vermiş Olduğu Hasarlar</v>
      </c>
      <c>
        <v>Dağıtım-OG</v>
      </c>
      <c>
        <v>Uzun</v>
      </c>
      <c>
        <v>Dışsal</v>
      </c>
      <c>
        <v>Bildirimsiz</v>
      </c>
      <c>
        <is>
          <t>24.07.2023 11:58:52</t>
        </is>
      </c>
      <c>
        <is>
          <t>24.07.2023 14:01:38</t>
        </is>
      </c>
      <c>
        <v>2.046111111</v>
      </c>
      <c>
        <v>0</v>
      </c>
      <c>
        <v>2830</v>
      </c>
      <c>
        <v>0</v>
      </c>
      <c>
        <v>0</v>
      </c>
      <c>
        <v>1</v>
      </c>
      <c>
        <v>192</v>
      </c>
      <c>
        <v>0</v>
      </c>
      <c>
        <v>0</v>
      </c>
      <c>
        <v>0</v>
      </c>
      <c>
        <v>1868.1973958179267</v>
      </c>
      <c>
        <v>0</v>
      </c>
      <c>
        <v>0</v>
      </c>
      <c>
        <v>76.10129786851168</v>
      </c>
      <c>
        <v>610.6016411560613</v>
      </c>
      <c>
        <v>0</v>
      </c>
      <c>
        <v>0</v>
      </c>
      <c>
        <v>2554.9003348424994</v>
      </c>
    </row>
    <row>
      <c>
        <v>2620807</v>
      </c>
      <c>
        <v>1</v>
      </c>
      <c>
        <is>
          <t>MANİSA</t>
        </is>
      </c>
      <c>
        <v>DEMİRCİ</v>
      </c>
      <c>
        <is>
          <t>Dağıtım Transformatörü</t>
        </is>
      </c>
      <c>
        <v>GÖMEÇLER TR-1 45-74-M00284_45-74-M00284_2373991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24.07.2023 20:14:23</t>
        </is>
      </c>
      <c>
        <is>
          <t>24.07.2023 23:23:31</t>
        </is>
      </c>
      <c>
        <v>3.152222222</v>
      </c>
      <c>
        <v>0</v>
      </c>
      <c>
        <v>31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3.981072966798556</v>
      </c>
      <c>
        <v>0</v>
      </c>
      <c>
        <v>0</v>
      </c>
      <c>
        <v>0</v>
      </c>
      <c>
        <v>0</v>
      </c>
      <c>
        <v>0</v>
      </c>
      <c>
        <v>0</v>
      </c>
      <c>
        <v>3.981072966798556</v>
      </c>
    </row>
    <row>
      <c>
        <v>2620684</v>
      </c>
      <c>
        <v>1</v>
      </c>
      <c>
        <is>
          <t>MANİSA</t>
        </is>
      </c>
      <c>
        <v>SALİHLİ</v>
      </c>
      <c>
        <is>
          <t>DM</t>
        </is>
      </c>
      <c>
        <v>YILMAZ İM 45-78-A00003_YILMAZ DM-1 M07_2108834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24.07.2023 18:40:28</t>
        </is>
      </c>
      <c>
        <is>
          <t>24.07.2023 19:08:18</t>
        </is>
      </c>
      <c>
        <v>0.463888888</v>
      </c>
      <c>
        <v>1</v>
      </c>
      <c>
        <v>1696</v>
      </c>
      <c>
        <v>96</v>
      </c>
      <c>
        <v>123</v>
      </c>
      <c>
        <v>35</v>
      </c>
      <c>
        <v>162</v>
      </c>
      <c>
        <v>14</v>
      </c>
      <c>
        <v>0</v>
      </c>
      <c>
        <v>0.4785157889562711</v>
      </c>
      <c>
        <v>185.3796232814967</v>
      </c>
      <c>
        <v>195.3654325274854</v>
      </c>
      <c>
        <v>85.41384571159615</v>
      </c>
      <c>
        <v>101.32276004827902</v>
      </c>
      <c>
        <v>103.45983566887469</v>
      </c>
      <c>
        <v>506.7421701644543</v>
      </c>
      <c>
        <v>0</v>
      </c>
      <c>
        <v>1178.1621831911425</v>
      </c>
    </row>
    <row>
      <c>
        <v>2620457</v>
      </c>
      <c>
        <v>2</v>
      </c>
      <c>
        <is>
          <t>İZMİR</t>
        </is>
      </c>
      <c>
        <v>ALİAĞA</v>
      </c>
      <c>
        <is>
          <t>AG Fideri</t>
        </is>
      </c>
      <c>
        <v>HELVACI TR-3 35-17-M00363_7819610_56393307_56393307</v>
      </c>
      <c>
        <v>Üçüncü Şahısların Vermiş Olduğu Hasarlar</v>
      </c>
      <c>
        <v>Dağıtım-AG</v>
      </c>
      <c>
        <v>Uzun</v>
      </c>
      <c>
        <v>Şebeke işletmecisi</v>
      </c>
      <c>
        <v>Bildirimsiz</v>
      </c>
      <c>
        <is>
          <t>24.07.2023 21:31:07</t>
        </is>
      </c>
      <c>
        <is>
          <t>24.07.2023 23:36:56</t>
        </is>
      </c>
      <c>
        <v>2.096944444</v>
      </c>
      <c>
        <v>0</v>
      </c>
      <c>
        <v>149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71.54655360600869</v>
      </c>
      <c>
        <v>0</v>
      </c>
      <c>
        <v>0</v>
      </c>
      <c>
        <v>0</v>
      </c>
      <c>
        <v>0.11040325927951193</v>
      </c>
      <c>
        <v>0</v>
      </c>
      <c>
        <v>0</v>
      </c>
      <c>
        <v>71.6569568652882</v>
      </c>
    </row>
    <row>
      <c>
        <v>2620043</v>
      </c>
      <c>
        <v>1</v>
      </c>
      <c>
        <is>
          <t>MANİSA</t>
        </is>
      </c>
      <c>
        <v>YUNUSEMRE</v>
      </c>
      <c>
        <is>
          <t>KÖK</t>
        </is>
      </c>
      <c>
        <v>AKGEDİK KÖK-1 45-71-M00162_EMLAKDERE M03_56219224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24.07.2023 10:43:39</t>
        </is>
      </c>
      <c>
        <is>
          <t>24.07.2023 12:18:48</t>
        </is>
      </c>
      <c>
        <v>1.585833333</v>
      </c>
      <c>
        <v>5</v>
      </c>
      <c>
        <v>583</v>
      </c>
      <c>
        <v>4</v>
      </c>
      <c>
        <v>8</v>
      </c>
      <c>
        <v>16</v>
      </c>
      <c>
        <v>57</v>
      </c>
      <c>
        <v>4</v>
      </c>
      <c>
        <v>0</v>
      </c>
      <c>
        <v>1.8908937574999993</v>
      </c>
      <c>
        <v>220.01604870589344</v>
      </c>
      <c>
        <v>10.90437456179635</v>
      </c>
      <c>
        <v>8.955782066196635</v>
      </c>
      <c>
        <v>144.16487745947035</v>
      </c>
      <c>
        <v>114.02907168038118</v>
      </c>
      <c>
        <v>1194.3274520883285</v>
      </c>
      <c>
        <v>0</v>
      </c>
      <c>
        <v>1694.2885003195665</v>
      </c>
    </row>
    <row>
      <c>
        <v>2620166</v>
      </c>
      <c>
        <v>1</v>
      </c>
      <c>
        <is>
          <t>MANİSA</t>
        </is>
      </c>
      <c>
        <v>AKHİSAR</v>
      </c>
      <c>
        <is>
          <t>DM</t>
        </is>
      </c>
      <c>
        <v>SAZOBA DM 45-72-M00413_BEYOBA TARIMSAL SULAMA M07_2102713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24.07.2023 12:15:19</t>
        </is>
      </c>
      <c>
        <is>
          <t>24.07.2023 12:21:39</t>
        </is>
      </c>
      <c>
        <v>0.105555555</v>
      </c>
      <c>
        <v>0</v>
      </c>
      <c>
        <v>0</v>
      </c>
      <c>
        <v>25</v>
      </c>
      <c>
        <v>18</v>
      </c>
      <c>
        <v>4</v>
      </c>
      <c>
        <v>1</v>
      </c>
      <c>
        <v>0</v>
      </c>
      <c>
        <v>0</v>
      </c>
      <c>
        <v>0</v>
      </c>
      <c>
        <v>0</v>
      </c>
      <c>
        <v>47.29041785071771</v>
      </c>
      <c>
        <v>40.48086588195135</v>
      </c>
      <c>
        <v>5.639291148632887</v>
      </c>
      <c>
        <v>0.3857206773540417</v>
      </c>
      <c>
        <v>0</v>
      </c>
      <c>
        <v>0</v>
      </c>
      <c>
        <v>93.796295558656</v>
      </c>
    </row>
    <row>
      <c>
        <v>2620707</v>
      </c>
      <c>
        <v>1</v>
      </c>
      <c>
        <is>
          <t>İZMİR</t>
        </is>
      </c>
      <c>
        <v>SELÇUK</v>
      </c>
      <c>
        <is>
          <t>OG Fideri</t>
        </is>
      </c>
      <c>
        <v>HULUSİ CAN DEMİRDELEN VE ARK. T-SULAMA GRB. 35-13-L00123_DIREK TIPI TRAFO HUCRESI H01_2094939</v>
      </c>
      <c>
        <v>OG Atlama Arızası</v>
      </c>
      <c>
        <v>Dağıtım-OG</v>
      </c>
      <c>
        <v>Uzun</v>
      </c>
      <c>
        <v>Şebeke işletmecisi</v>
      </c>
      <c>
        <v>Bildirimsiz</v>
      </c>
      <c>
        <is>
          <t>24.07.2023 18:46:52</t>
        </is>
      </c>
      <c>
        <is>
          <t>24.07.2023 20:27:33</t>
        </is>
      </c>
      <c>
        <v>1.678055555</v>
      </c>
      <c>
        <v>0</v>
      </c>
      <c>
        <v>0</v>
      </c>
      <c>
        <v>0</v>
      </c>
      <c>
        <v>10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36.82030192870424</v>
      </c>
      <c>
        <v>0</v>
      </c>
      <c>
        <v>0</v>
      </c>
      <c>
        <v>0</v>
      </c>
      <c>
        <v>0</v>
      </c>
      <c>
        <v>36.82030192870424</v>
      </c>
    </row>
    <row>
      <c>
        <v>2619678</v>
      </c>
      <c>
        <v>2</v>
      </c>
      <c>
        <is>
          <t>MANİSA</t>
        </is>
      </c>
      <c>
        <v>ŞEHZADELER</v>
      </c>
      <c>
        <is>
          <t>OG Fideri</t>
        </is>
      </c>
      <c>
        <v>SELİMŞAHLAR TR-2 45-71-M00137_TOKİ M03_2320416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24.07.2023 00:36:12</t>
        </is>
      </c>
      <c>
        <is>
          <t>24.07.2023 00:51:23</t>
        </is>
      </c>
      <c>
        <v>0.253055555</v>
      </c>
      <c>
        <v>1</v>
      </c>
      <c>
        <v>491</v>
      </c>
      <c>
        <v>94</v>
      </c>
      <c>
        <v>136</v>
      </c>
      <c>
        <v>8</v>
      </c>
      <c>
        <v>70</v>
      </c>
      <c>
        <v>0</v>
      </c>
      <c>
        <v>0</v>
      </c>
      <c>
        <v>1.3399646431410637</v>
      </c>
      <c>
        <v>24.479894805251632</v>
      </c>
      <c>
        <v>222.72664192499036</v>
      </c>
      <c>
        <v>128.5952045932199</v>
      </c>
      <c>
        <v>13.127343373699036</v>
      </c>
      <c>
        <v>6.1222194373706</v>
      </c>
      <c>
        <v>0</v>
      </c>
      <c>
        <v>0</v>
      </c>
      <c>
        <v>396.39126877767256</v>
      </c>
    </row>
    <row>
      <c>
        <v>2620515</v>
      </c>
      <c>
        <v>1</v>
      </c>
      <c>
        <is>
          <t>İZMİR</t>
        </is>
      </c>
      <c>
        <v>BERGAMA</v>
      </c>
      <c>
        <is>
          <t>DM</t>
        </is>
      </c>
      <c>
        <v>SAĞANCI İM 35-16-A00003_YAVAŞÇA L06_2073457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24.07.2023 16:32:50</t>
        </is>
      </c>
      <c>
        <is>
          <t>24.07.2023 16:37:52</t>
        </is>
      </c>
      <c>
        <v>0.083888888</v>
      </c>
      <c>
        <v>0</v>
      </c>
      <c>
        <v>0</v>
      </c>
      <c>
        <v>19</v>
      </c>
      <c>
        <v>5</v>
      </c>
      <c>
        <v>14</v>
      </c>
      <c>
        <v>1</v>
      </c>
      <c>
        <v>5</v>
      </c>
      <c>
        <v>0</v>
      </c>
      <c>
        <v>0</v>
      </c>
      <c>
        <v>0</v>
      </c>
      <c>
        <v>61.082644235421036</v>
      </c>
      <c>
        <v>2.2115879965960783</v>
      </c>
      <c>
        <v>14.88595281776314</v>
      </c>
      <c>
        <v>0.041125574952342224</v>
      </c>
      <c>
        <v>145.976359715272</v>
      </c>
      <c>
        <v>0</v>
      </c>
      <c>
        <v>224.1976703400046</v>
      </c>
    </row>
    <row>
      <c>
        <v>2620037</v>
      </c>
      <c>
        <v>1</v>
      </c>
      <c>
        <is>
          <t>MANİSA</t>
        </is>
      </c>
      <c>
        <v>ŞEHZADELER</v>
      </c>
      <c>
        <is>
          <t>AG Fideri</t>
        </is>
      </c>
      <c>
        <v>AŞAĞIÇOBANİSA TR-14 45-71-M00099_C_56393061_56393061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24.07.2023 10:40:30</t>
        </is>
      </c>
      <c>
        <is>
          <t>24.07.2023 16:52:42</t>
        </is>
      </c>
      <c>
        <v>6.203333333</v>
      </c>
      <c>
        <v>0</v>
      </c>
      <c>
        <v>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20.926983346442697</v>
      </c>
      <c>
        <v>0</v>
      </c>
      <c>
        <v>0</v>
      </c>
      <c>
        <v>0</v>
      </c>
      <c>
        <v>2.5677053446596556</v>
      </c>
      <c>
        <v>0</v>
      </c>
      <c>
        <v>0</v>
      </c>
      <c>
        <v>23.494688691102354</v>
      </c>
    </row>
    <row>
      <c>
        <v>2620813</v>
      </c>
      <c>
        <v>1</v>
      </c>
      <c>
        <is>
          <t>İZMİR</t>
        </is>
      </c>
      <c>
        <v>MENDERES</v>
      </c>
      <c>
        <is>
          <t>Dağıtım Transformatörü</t>
        </is>
      </c>
      <c>
        <v>ÇUKURALTI M-25 35-25-M00073_35-25-M00073_2376688</v>
      </c>
      <c>
        <v>AG Yük Ayırıcı Arızası</v>
      </c>
      <c>
        <v>Dağıtım-AG</v>
      </c>
      <c>
        <v>Uzun</v>
      </c>
      <c>
        <v>Şebeke işletmecisi</v>
      </c>
      <c>
        <v>Bildirimsiz</v>
      </c>
      <c>
        <is>
          <t>24.07.2023 20:44:29</t>
        </is>
      </c>
      <c>
        <is>
          <t>24.07.2023 21:20:51</t>
        </is>
      </c>
      <c>
        <v>0.606111111</v>
      </c>
      <c>
        <v>0</v>
      </c>
      <c>
        <v>265</v>
      </c>
      <c>
        <v>0</v>
      </c>
      <c>
        <v>1</v>
      </c>
      <c>
        <v>0</v>
      </c>
      <c>
        <v>19</v>
      </c>
      <c>
        <v>0</v>
      </c>
      <c>
        <v>0</v>
      </c>
      <c>
        <v>0</v>
      </c>
      <c>
        <v>36.04110475914881</v>
      </c>
      <c>
        <v>0</v>
      </c>
      <c>
        <v>0.021959523643075973</v>
      </c>
      <c>
        <v>0</v>
      </c>
      <c>
        <v>9.475153433072602</v>
      </c>
      <c>
        <v>0</v>
      </c>
      <c>
        <v>0</v>
      </c>
      <c>
        <v>45.53821771586449</v>
      </c>
    </row>
    <row>
      <c>
        <v>2619788</v>
      </c>
      <c>
        <v>1</v>
      </c>
      <c>
        <is>
          <t>MANİSA</t>
        </is>
      </c>
      <c>
        <v>ALAŞEHİR</v>
      </c>
      <c>
        <is>
          <t>OG Fideri</t>
        </is>
      </c>
      <c>
        <v>KEMALİYE DM (TR-1) 45-73-M00150_HatBaşıAyırıcı_53135568 M02_53135568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24.07.2023 07:29:07</t>
        </is>
      </c>
      <c>
        <is>
          <t>24.07.2023 09:46:10</t>
        </is>
      </c>
      <c>
        <v>2.284166666</v>
      </c>
      <c>
        <v>0</v>
      </c>
      <c>
        <v>0</v>
      </c>
      <c>
        <v>0</v>
      </c>
      <c>
        <v>26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167.7963771288444</v>
      </c>
      <c>
        <v>0</v>
      </c>
      <c>
        <v>0</v>
      </c>
      <c>
        <v>0</v>
      </c>
      <c>
        <v>0</v>
      </c>
      <c>
        <v>167.7963771288444</v>
      </c>
    </row>
    <row>
      <c>
        <v>2620521</v>
      </c>
      <c>
        <v>1</v>
      </c>
      <c>
        <is>
          <t>İZMİR</t>
        </is>
      </c>
      <c>
        <v>BORNOVA</v>
      </c>
      <c>
        <is>
          <t>Saha Dağıtım Kutusu (SDK)</t>
        </is>
      </c>
      <c>
        <v>K-2556 35-02-K02556_F F1B_5806309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24.07.2023 16:32:03</t>
        </is>
      </c>
      <c>
        <is>
          <t>24.07.2023 17:16:33</t>
        </is>
      </c>
      <c>
        <v>0.741666666</v>
      </c>
      <c>
        <v>0</v>
      </c>
      <c>
        <v>0</v>
      </c>
      <c>
        <v>0</v>
      </c>
      <c>
        <v>0</v>
      </c>
      <c>
        <v>0</v>
      </c>
      <c>
        <v>12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24.507777988637272</v>
      </c>
      <c>
        <v>0</v>
      </c>
      <c>
        <v>0.9060522637222728</v>
      </c>
      <c>
        <v>25.413830252359546</v>
      </c>
    </row>
    <row>
      <c>
        <v>2619934</v>
      </c>
      <c>
        <v>1</v>
      </c>
      <c>
        <is>
          <t>MANİSA</t>
        </is>
      </c>
      <c>
        <v>YUNUSEMRE</v>
      </c>
      <c>
        <is>
          <t>KÖK</t>
        </is>
      </c>
      <c>
        <v>AKGEDİK KÖK-2 45-71-M00163_UZUNBURUN M02_55994925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24.07.2023 09:30:24</t>
        </is>
      </c>
      <c>
        <is>
          <t>24.07.2023 10:11:04</t>
        </is>
      </c>
      <c>
        <v>0.677777777</v>
      </c>
      <c>
        <v>3</v>
      </c>
      <c>
        <v>304</v>
      </c>
      <c>
        <v>4</v>
      </c>
      <c>
        <v>7</v>
      </c>
      <c>
        <v>13</v>
      </c>
      <c>
        <v>32</v>
      </c>
      <c>
        <v>3</v>
      </c>
      <c>
        <v>0</v>
      </c>
      <c>
        <v>0.4496262388</v>
      </c>
      <c>
        <v>45.127030625217465</v>
      </c>
      <c>
        <v>4.530560090498376</v>
      </c>
      <c>
        <v>3.768977258060411</v>
      </c>
      <c>
        <v>52.85353454749166</v>
      </c>
      <c>
        <v>13.81248216821107</v>
      </c>
      <c>
        <v>393.3466973088893</v>
      </c>
      <c>
        <v>0</v>
      </c>
      <c>
        <v>513.8889082371683</v>
      </c>
    </row>
    <row>
      <c>
        <v>2620621</v>
      </c>
      <c>
        <v>1</v>
      </c>
      <c>
        <is>
          <t>İZMİR</t>
        </is>
      </c>
      <c>
        <v>BUCA</v>
      </c>
      <c>
        <is>
          <t>OG Fideri</t>
        </is>
      </c>
      <c>
        <v>K-568 35-03-K00568_TRAFO K01_41944935</v>
      </c>
      <c>
        <v>OG Kademe Ayarı</v>
      </c>
      <c>
        <v>Dağıtım-OG</v>
      </c>
      <c>
        <v>Uzun</v>
      </c>
      <c>
        <v>Şebeke işletmecisi</v>
      </c>
      <c>
        <v>Bildirimsiz</v>
      </c>
      <c>
        <is>
          <t>24.07.2023 17:40:19</t>
        </is>
      </c>
      <c>
        <is>
          <t>24.07.2023 18:11:32</t>
        </is>
      </c>
      <c>
        <v>0.520277777</v>
      </c>
      <c>
        <v>0</v>
      </c>
      <c>
        <v>809</v>
      </c>
      <c>
        <v>0</v>
      </c>
      <c>
        <v>0</v>
      </c>
      <c>
        <v>0</v>
      </c>
      <c>
        <v>59</v>
      </c>
      <c>
        <v>0</v>
      </c>
      <c>
        <v>0</v>
      </c>
      <c>
        <v>0</v>
      </c>
      <c>
        <v>102.40257886937661</v>
      </c>
      <c>
        <v>0</v>
      </c>
      <c>
        <v>0</v>
      </c>
      <c>
        <v>0</v>
      </c>
      <c>
        <v>53.35997111400952</v>
      </c>
      <c>
        <v>0</v>
      </c>
      <c>
        <v>0</v>
      </c>
      <c>
        <v>155.76254998338612</v>
      </c>
    </row>
    <row>
      <c>
        <v>2620604</v>
      </c>
      <c>
        <v>1</v>
      </c>
      <c>
        <is>
          <t>MANİSA</t>
        </is>
      </c>
      <c>
        <v>SALİHLİ</v>
      </c>
      <c>
        <is>
          <t>AG Fideri</t>
        </is>
      </c>
      <c>
        <v>ADALA TR-2 45-78-M00289_C_91070229_91070229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24.07.2023 17:35:02</t>
        </is>
      </c>
      <c>
        <is>
          <t>24.07.2023 17:58:18</t>
        </is>
      </c>
      <c>
        <v>0.387777777</v>
      </c>
      <c>
        <v>0</v>
      </c>
      <c>
        <v>24</v>
      </c>
      <c>
        <v>0</v>
      </c>
      <c>
        <v>2</v>
      </c>
      <c>
        <v>0</v>
      </c>
      <c>
        <v>7</v>
      </c>
      <c>
        <v>0</v>
      </c>
      <c>
        <v>0</v>
      </c>
      <c>
        <v>0</v>
      </c>
      <c>
        <v>1.4694276374408453</v>
      </c>
      <c>
        <v>0</v>
      </c>
      <c>
        <v>9.074479723086117</v>
      </c>
      <c>
        <v>0</v>
      </c>
      <c>
        <v>1.0850594095264852</v>
      </c>
      <c>
        <v>0</v>
      </c>
      <c>
        <v>0</v>
      </c>
      <c>
        <v>11.628966770053447</v>
      </c>
    </row>
    <row>
      <c>
        <v>2619937</v>
      </c>
      <c>
        <v>1</v>
      </c>
      <c>
        <is>
          <t>İZMİR</t>
        </is>
      </c>
      <c>
        <v>ÇEŞME</v>
      </c>
      <c>
        <is>
          <t>OG Fideri</t>
        </is>
      </c>
      <c>
        <v>L-426 ESKİ GARAJ 35-18-L00426_DAĞITIM TRAFOSU L-426 L03_66340305</v>
      </c>
      <c>
        <v>OG Ayırıcı Arızası</v>
      </c>
      <c>
        <v>Dağıtım-OG</v>
      </c>
      <c>
        <v>Uzun</v>
      </c>
      <c>
        <v>Şebeke işletmecisi</v>
      </c>
      <c>
        <v>Bildirimsiz</v>
      </c>
      <c>
        <is>
          <t>24.07.2023 09:35:38</t>
        </is>
      </c>
      <c>
        <is>
          <t>24.07.2023 12:35:59</t>
        </is>
      </c>
      <c>
        <v>3.005833333</v>
      </c>
      <c>
        <v>0</v>
      </c>
      <c>
        <v>292</v>
      </c>
      <c>
        <v>0</v>
      </c>
      <c>
        <v>1</v>
      </c>
      <c>
        <v>0</v>
      </c>
      <c>
        <v>118</v>
      </c>
      <c>
        <v>0</v>
      </c>
      <c>
        <v>0</v>
      </c>
      <c>
        <v>0</v>
      </c>
      <c>
        <v>695.0135815873787</v>
      </c>
      <c>
        <v>0</v>
      </c>
      <c>
        <v>0.2422836658231611</v>
      </c>
      <c>
        <v>0</v>
      </c>
      <c>
        <v>1962.8623602798207</v>
      </c>
      <c>
        <v>0</v>
      </c>
      <c>
        <v>0</v>
      </c>
      <c>
        <v>2658.1182255330223</v>
      </c>
    </row>
    <row>
      <c>
        <v>2619914</v>
      </c>
      <c>
        <v>1</v>
      </c>
      <c>
        <is>
          <t>İZMİR</t>
        </is>
      </c>
      <c>
        <v>DİKİLİ</v>
      </c>
      <c>
        <is>
          <t>AG Fideri</t>
        </is>
      </c>
      <c>
        <v>EYKO TR-1 35-30-M00027_A_56378877_56378877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24.07.2023 09:18:00</t>
        </is>
      </c>
      <c>
        <is>
          <t>24.07.2023 11:52:21</t>
        </is>
      </c>
      <c>
        <v>2.5725</v>
      </c>
      <c>
        <v>0</v>
      </c>
      <c>
        <v>19</v>
      </c>
      <c>
        <v>0</v>
      </c>
      <c>
        <v>0</v>
      </c>
      <c>
        <v>0</v>
      </c>
      <c>
        <v>10</v>
      </c>
      <c>
        <v>0</v>
      </c>
      <c>
        <v>0</v>
      </c>
      <c>
        <v>0</v>
      </c>
      <c>
        <v>13.557702106550817</v>
      </c>
      <c>
        <v>0</v>
      </c>
      <c>
        <v>0</v>
      </c>
      <c>
        <v>0</v>
      </c>
      <c>
        <v>31.770090259189406</v>
      </c>
      <c>
        <v>0</v>
      </c>
      <c>
        <v>0</v>
      </c>
      <c>
        <v>45.32779236574022</v>
      </c>
    </row>
    <row>
      <c>
        <v>2619728</v>
      </c>
      <c>
        <v>1</v>
      </c>
      <c>
        <is>
          <t>İZMİR</t>
        </is>
      </c>
      <c>
        <v>TİRE</v>
      </c>
      <c>
        <is>
          <t>Dağıtım Transformatörü</t>
        </is>
      </c>
      <c>
        <v>DEREBAŞI TR-7 35-29-L00260_35-29-L00260_2365462</v>
      </c>
      <c>
        <v>Hırsızlık</v>
      </c>
      <c>
        <v>Dağıtım-AG</v>
      </c>
      <c>
        <v>Uzun</v>
      </c>
      <c>
        <v>Şebeke işletmecisi</v>
      </c>
      <c>
        <v>Bildirimsiz</v>
      </c>
      <c>
        <is>
          <t>24.07.2023 04:03:59</t>
        </is>
      </c>
      <c>
        <is>
          <t>24.07.2023 12:55:34</t>
        </is>
      </c>
      <c>
        <v>8.859722222</v>
      </c>
      <c>
        <v>0</v>
      </c>
      <c>
        <v>24</v>
      </c>
      <c>
        <v>0</v>
      </c>
      <c>
        <v>10</v>
      </c>
      <c>
        <v>0</v>
      </c>
      <c>
        <v>6</v>
      </c>
      <c>
        <v>0</v>
      </c>
      <c>
        <v>0</v>
      </c>
      <c>
        <v>0</v>
      </c>
      <c>
        <v>62.53052188405415</v>
      </c>
      <c>
        <v>0</v>
      </c>
      <c>
        <v>175.0860550963869</v>
      </c>
      <c>
        <v>0</v>
      </c>
      <c>
        <v>151.70946803347687</v>
      </c>
      <c>
        <v>0</v>
      </c>
      <c>
        <v>0</v>
      </c>
      <c>
        <v>389.3260450139179</v>
      </c>
    </row>
    <row>
      <c>
        <v>2619894</v>
      </c>
      <c>
        <v>1</v>
      </c>
      <c>
        <is>
          <t>İZMİR</t>
        </is>
      </c>
      <c>
        <v>MENEMEN</v>
      </c>
      <c>
        <is>
          <t>Kullanıcı Bağlantı Hattı</t>
        </is>
      </c>
      <c>
        <v>ULUKENT DM-2/12 35-28-M00582_954987102_954987102</v>
      </c>
      <c>
        <v>AG Branşman Yeraltı Kablo Arızası</v>
      </c>
      <c>
        <v>Dağıtım-AG</v>
      </c>
      <c>
        <v>Uzun</v>
      </c>
      <c>
        <v>Şebeke işletmecisi</v>
      </c>
      <c>
        <v>Bildirimsiz</v>
      </c>
      <c>
        <is>
          <t>24.07.2023 09:01:10</t>
        </is>
      </c>
      <c>
        <is>
          <t>24.07.2023 19:04:31</t>
        </is>
      </c>
      <c>
        <v>10.055833333</v>
      </c>
      <c>
        <v>0</v>
      </c>
      <c>
        <v>0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161.9471821095527</v>
      </c>
      <c>
        <v>0</v>
      </c>
      <c>
        <v>0</v>
      </c>
      <c>
        <v>161.9471821095527</v>
      </c>
    </row>
    <row>
      <c>
        <v>2619745</v>
      </c>
      <c>
        <v>1</v>
      </c>
      <c>
        <is>
          <t>MANİSA</t>
        </is>
      </c>
      <c>
        <v>SELENDİ</v>
      </c>
      <c>
        <is>
          <t>KÖK</t>
        </is>
      </c>
      <c>
        <v>OKLUİSA KÖK 45-81-M00046_KAZIKLI GRUP M05_71994403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24.07.2023 06:08:46</t>
        </is>
      </c>
      <c>
        <is>
          <t>24.07.2023 06:55:30</t>
        </is>
      </c>
      <c>
        <v>0.778888888</v>
      </c>
      <c>
        <v>3</v>
      </c>
      <c>
        <v>534</v>
      </c>
      <c>
        <v>0</v>
      </c>
      <c>
        <v>15</v>
      </c>
      <c>
        <v>2</v>
      </c>
      <c>
        <v>21</v>
      </c>
      <c>
        <v>0</v>
      </c>
      <c>
        <v>0</v>
      </c>
      <c>
        <v>0.35476967884</v>
      </c>
      <c>
        <v>45.81912732004436</v>
      </c>
      <c>
        <v>0</v>
      </c>
      <c>
        <v>5.468956034608691</v>
      </c>
      <c>
        <v>11.764114311451994</v>
      </c>
      <c>
        <v>4.1944489092486545</v>
      </c>
      <c>
        <v>0</v>
      </c>
      <c>
        <v>0</v>
      </c>
      <c>
        <v>67.6014162541937</v>
      </c>
    </row>
    <row>
      <c>
        <v>2619751</v>
      </c>
      <c>
        <v>1</v>
      </c>
      <c>
        <is>
          <t>MANİSA</t>
        </is>
      </c>
      <c>
        <v>SARUHANLI</v>
      </c>
      <c>
        <is>
          <t>KÖK</t>
        </is>
      </c>
      <c>
        <v>BÜYÜKBELEN KÖK 45-80-M00066_ÇULLU GÖRECE ENH M03_72191842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24.07.2023 06:34:25</t>
        </is>
      </c>
      <c>
        <is>
          <t>24.07.2023 07:18:07</t>
        </is>
      </c>
      <c>
        <v>0.728333333</v>
      </c>
      <c>
        <v>1</v>
      </c>
      <c>
        <v>205</v>
      </c>
      <c>
        <v>50</v>
      </c>
      <c>
        <v>18</v>
      </c>
      <c>
        <v>4</v>
      </c>
      <c>
        <v>17</v>
      </c>
      <c>
        <v>0</v>
      </c>
      <c>
        <v>0</v>
      </c>
      <c>
        <v>0.11411224884833332</v>
      </c>
      <c>
        <v>20.29468665123993</v>
      </c>
      <c>
        <v>61.36179092770075</v>
      </c>
      <c>
        <v>23.069005448235856</v>
      </c>
      <c>
        <v>1.8496222503444446</v>
      </c>
      <c>
        <v>2.5287778318802703</v>
      </c>
      <c>
        <v>0</v>
      </c>
      <c>
        <v>0</v>
      </c>
      <c>
        <v>109.2179953582496</v>
      </c>
    </row>
    <row>
      <c>
        <v>2620063</v>
      </c>
      <c>
        <v>1</v>
      </c>
      <c>
        <is>
          <t>İZMİR</t>
        </is>
      </c>
      <c>
        <v>NARLIDERE</v>
      </c>
      <c>
        <is>
          <t>DM</t>
        </is>
      </c>
      <c>
        <v>BALÇOVA İM 35-07-A00001_TELEFERİK K06_42778781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24.07.2023 10:47:49</t>
        </is>
      </c>
      <c>
        <is>
          <t>24.07.2023 12:03:14</t>
        </is>
      </c>
      <c>
        <v>1.256944444</v>
      </c>
      <c>
        <v>0</v>
      </c>
      <c>
        <v>1653</v>
      </c>
      <c>
        <v>0</v>
      </c>
      <c>
        <v>2</v>
      </c>
      <c>
        <v>1</v>
      </c>
      <c>
        <v>181</v>
      </c>
      <c>
        <v>2</v>
      </c>
      <c>
        <v>0</v>
      </c>
      <c>
        <v>0</v>
      </c>
      <c>
        <v>561.1664884702682</v>
      </c>
      <c>
        <v>0</v>
      </c>
      <c>
        <v>0.6840080046054444</v>
      </c>
      <c>
        <v>59.947024397271555</v>
      </c>
      <c>
        <v>411.9672613986151</v>
      </c>
      <c>
        <v>82.99091631217837</v>
      </c>
      <c>
        <v>0</v>
      </c>
      <c>
        <v>1116.7556985829385</v>
      </c>
    </row>
    <row>
      <c>
        <v>2619708</v>
      </c>
      <c>
        <v>1</v>
      </c>
      <c>
        <is>
          <t>İZMİR</t>
        </is>
      </c>
      <c>
        <v>KARŞIYAKA</v>
      </c>
      <c>
        <is>
          <t>Dağıtım Transformatörü</t>
        </is>
      </c>
      <c>
        <v>K-215 35-04-K00215_35-04-K00215_2372147</v>
      </c>
      <c>
        <v>AG Yük Ayırıcı Arızası</v>
      </c>
      <c>
        <v>Dağıtım-AG</v>
      </c>
      <c>
        <v>Uzun</v>
      </c>
      <c>
        <v>Şebeke işletmecisi</v>
      </c>
      <c>
        <v>Bildirimsiz</v>
      </c>
      <c>
        <is>
          <t>24.07.2023 01:49:51</t>
        </is>
      </c>
      <c>
        <is>
          <t>24.07.2023 05:08:00</t>
        </is>
      </c>
      <c>
        <v>3.3025</v>
      </c>
      <c>
        <v>0</v>
      </c>
      <c>
        <v>502</v>
      </c>
      <c>
        <v>0</v>
      </c>
      <c>
        <v>0</v>
      </c>
      <c>
        <v>0</v>
      </c>
      <c>
        <v>71</v>
      </c>
      <c>
        <v>0</v>
      </c>
      <c>
        <v>0</v>
      </c>
      <c>
        <v>0</v>
      </c>
      <c>
        <v>381.14125392092586</v>
      </c>
      <c>
        <v>0</v>
      </c>
      <c>
        <v>0</v>
      </c>
      <c>
        <v>0</v>
      </c>
      <c>
        <v>79.1584518800125</v>
      </c>
      <c>
        <v>0</v>
      </c>
      <c>
        <v>0</v>
      </c>
      <c>
        <v>460.29970580093834</v>
      </c>
    </row>
    <row>
      <c>
        <v>2620100</v>
      </c>
      <c>
        <v>1</v>
      </c>
      <c>
        <is>
          <t>İZMİR</t>
        </is>
      </c>
      <c>
        <v>KONAK</v>
      </c>
      <c>
        <is>
          <t>Saha Dağıtım Kutusu (SDK)</t>
        </is>
      </c>
      <c>
        <v>M-1404 35-01-M01404_F 1F_5861797</v>
      </c>
      <c>
        <v>Şebeke Yenileme ve Kapasite Artışı Çalışması</v>
      </c>
      <c>
        <v>Dağıtım-AG</v>
      </c>
      <c>
        <v>Uzun</v>
      </c>
      <c>
        <v>Şebeke işletmecisi</v>
      </c>
      <c>
        <v>Bildirimli</v>
      </c>
      <c>
        <is>
          <t>24.07.2023 11:22:03</t>
        </is>
      </c>
      <c>
        <is>
          <t>24.07.2023 16:15:03</t>
        </is>
      </c>
      <c>
        <v>4.883333333</v>
      </c>
      <c>
        <v>0</v>
      </c>
      <c>
        <v>315</v>
      </c>
      <c>
        <v>0</v>
      </c>
      <c>
        <v>0</v>
      </c>
      <c>
        <v>0</v>
      </c>
      <c>
        <v>15</v>
      </c>
      <c>
        <v>0</v>
      </c>
      <c>
        <v>0</v>
      </c>
      <c>
        <v>0</v>
      </c>
      <c>
        <v>350.95843112296615</v>
      </c>
      <c>
        <v>0</v>
      </c>
      <c>
        <v>0</v>
      </c>
      <c>
        <v>0</v>
      </c>
      <c>
        <v>203.28489374282918</v>
      </c>
      <c>
        <v>0</v>
      </c>
      <c>
        <v>0</v>
      </c>
      <c>
        <v>554.2433248657953</v>
      </c>
    </row>
    <row>
      <c>
        <v>2619765</v>
      </c>
      <c>
        <v>1</v>
      </c>
      <c>
        <is>
          <t>İZMİR</t>
        </is>
      </c>
      <c>
        <v>BUCA</v>
      </c>
      <c>
        <is>
          <t>Kullanıcı Bağlantı Hattı</t>
        </is>
      </c>
      <c>
        <v>M-1361 35-03-M01361_912936173_912936173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24.07.2023 06:31:34</t>
        </is>
      </c>
      <c>
        <is>
          <t>24.07.2023 09:51:41</t>
        </is>
      </c>
      <c>
        <v>3.335277777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0.37108658783692716</v>
      </c>
      <c>
        <v>0</v>
      </c>
      <c>
        <v>0</v>
      </c>
      <c>
        <v>0</v>
      </c>
      <c>
        <v>0</v>
      </c>
      <c>
        <v>0</v>
      </c>
      <c>
        <v>0</v>
      </c>
      <c>
        <v>0.37108658783692716</v>
      </c>
    </row>
    <row>
      <c>
        <v>2620890</v>
      </c>
      <c>
        <v>1</v>
      </c>
      <c>
        <is>
          <t>İZMİR</t>
        </is>
      </c>
      <c>
        <v>KONAK</v>
      </c>
      <c>
        <is>
          <t>DM</t>
        </is>
      </c>
      <c>
        <v>BOĞAZİÇİ İM 35-01-A00001_STADYUM K08_2043012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24.07.2023 22:56:24</t>
        </is>
      </c>
      <c>
        <is>
          <t>24.07.2023 23:44:34</t>
        </is>
      </c>
      <c>
        <v>0.802777777</v>
      </c>
      <c>
        <v>0</v>
      </c>
      <c>
        <v>486</v>
      </c>
      <c>
        <v>0</v>
      </c>
      <c>
        <v>0</v>
      </c>
      <c>
        <v>3</v>
      </c>
      <c>
        <v>298</v>
      </c>
      <c>
        <v>0</v>
      </c>
      <c>
        <v>3</v>
      </c>
      <c>
        <v>0</v>
      </c>
      <c>
        <v>108.86852860741394</v>
      </c>
      <c>
        <v>0</v>
      </c>
      <c>
        <v>0</v>
      </c>
      <c>
        <v>195.01631242804677</v>
      </c>
      <c>
        <v>220.13644277361107</v>
      </c>
      <c>
        <v>0</v>
      </c>
      <c>
        <v>8.36965359167081</v>
      </c>
      <c>
        <v>532.3909374007426</v>
      </c>
    </row>
    <row>
      <c>
        <v>2620641</v>
      </c>
      <c>
        <v>1</v>
      </c>
      <c>
        <is>
          <t>İZMİR</t>
        </is>
      </c>
      <c>
        <v>ÇİĞLİ</v>
      </c>
      <c>
        <is>
          <t>AG Fideri</t>
        </is>
      </c>
      <c>
        <v>M-1989 35-09-M01989_B_56378658_56378658</v>
      </c>
      <c>
        <v>AG Tel Kopuğu</v>
      </c>
      <c>
        <v>Dağıtım-AG</v>
      </c>
      <c>
        <v>Uzun</v>
      </c>
      <c>
        <v>Şebeke işletmecisi</v>
      </c>
      <c>
        <v>Bildirimsiz</v>
      </c>
      <c>
        <is>
          <t>24.07.2023 18:08:30</t>
        </is>
      </c>
      <c>
        <is>
          <t>24.07.2023 21:10:00</t>
        </is>
      </c>
      <c>
        <v>3.025</v>
      </c>
      <c>
        <v>0</v>
      </c>
      <c>
        <v>218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169.53701017121898</v>
      </c>
      <c>
        <v>0</v>
      </c>
      <c>
        <v>0</v>
      </c>
      <c>
        <v>0</v>
      </c>
      <c>
        <v>0.28043732407072913</v>
      </c>
      <c>
        <v>0</v>
      </c>
      <c>
        <v>0</v>
      </c>
      <c>
        <v>169.8174474952897</v>
      </c>
    </row>
    <row>
      <c>
        <v>2620498</v>
      </c>
      <c>
        <v>1</v>
      </c>
      <c>
        <is>
          <t>İZMİR</t>
        </is>
      </c>
      <c>
        <v>TİRE</v>
      </c>
      <c>
        <is>
          <t>AG Fideri</t>
        </is>
      </c>
      <c>
        <v>SÜLEYMAN ÖNEM SULAMA GRUBU 35-29-M00342_A_56360582_56360582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24.07.2023 16:12:00</t>
        </is>
      </c>
      <c>
        <is>
          <t>24.07.2023 18:33:29</t>
        </is>
      </c>
      <c>
        <v>2.358055555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10.632802630561223</v>
      </c>
      <c>
        <v>0</v>
      </c>
      <c>
        <v>0</v>
      </c>
      <c>
        <v>0</v>
      </c>
      <c>
        <v>0</v>
      </c>
      <c>
        <v>10.632802630561223</v>
      </c>
    </row>
    <row>
      <c>
        <v>2619737</v>
      </c>
      <c>
        <v>1</v>
      </c>
      <c>
        <is>
          <t>İZMİR</t>
        </is>
      </c>
      <c>
        <v>ÇEŞME</v>
      </c>
      <c>
        <is>
          <t>Saha Dağıtım Kutusu (SDK)</t>
        </is>
      </c>
      <c>
        <v>L-426 ESKİ GARAJ 35-18-L00426_F f1_5957884</v>
      </c>
      <c>
        <v>AG Yük Ayırıcı Arızası</v>
      </c>
      <c>
        <v>Dağıtım-AG</v>
      </c>
      <c>
        <v>Uzun</v>
      </c>
      <c>
        <v>Şebeke işletmecisi</v>
      </c>
      <c>
        <v>Bildirimsiz</v>
      </c>
      <c>
        <is>
          <t>24.07.2023 05:10:16</t>
        </is>
      </c>
      <c>
        <is>
          <t>24.07.2023 08:07:17</t>
        </is>
      </c>
      <c>
        <v>2.950277777</v>
      </c>
      <c>
        <v>0</v>
      </c>
      <c>
        <v>19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28.91247911560962</v>
      </c>
      <c>
        <v>0</v>
      </c>
      <c>
        <v>0</v>
      </c>
      <c>
        <v>0</v>
      </c>
      <c>
        <v>30.105752397934282</v>
      </c>
      <c>
        <v>0</v>
      </c>
      <c>
        <v>0</v>
      </c>
      <c>
        <v>59.0182315135439</v>
      </c>
    </row>
    <row>
      <c>
        <v>2620733</v>
      </c>
      <c>
        <v>1</v>
      </c>
      <c>
        <is>
          <t>MANİSA</t>
        </is>
      </c>
      <c>
        <v>SALİHLİ</v>
      </c>
      <c>
        <is>
          <t>Dağıtım Transformatörü</t>
        </is>
      </c>
      <c>
        <v>TR-121 45-78-L00121_45-78-L00121_2354225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24.07.2023 19:19:45</t>
        </is>
      </c>
      <c>
        <is>
          <t>24.07.2023 20:00:40</t>
        </is>
      </c>
      <c>
        <v>0.681944444</v>
      </c>
      <c>
        <v>0</v>
      </c>
      <c>
        <v>416</v>
      </c>
      <c>
        <v>0</v>
      </c>
      <c>
        <v>30</v>
      </c>
      <c>
        <v>0</v>
      </c>
      <c>
        <v>32</v>
      </c>
      <c>
        <v>0</v>
      </c>
      <c>
        <v>0</v>
      </c>
      <c>
        <v>0</v>
      </c>
      <c>
        <v>70.40517091525896</v>
      </c>
      <c>
        <v>0</v>
      </c>
      <c>
        <v>17.602915911069054</v>
      </c>
      <c>
        <v>0</v>
      </c>
      <c>
        <v>11.58967808760509</v>
      </c>
      <c>
        <v>0</v>
      </c>
      <c>
        <v>0</v>
      </c>
      <c>
        <v>99.59776491393312</v>
      </c>
    </row>
    <row>
      <c>
        <v>2620069</v>
      </c>
      <c>
        <v>1</v>
      </c>
      <c>
        <is>
          <t>MANİSA</t>
        </is>
      </c>
      <c>
        <v>KULA</v>
      </c>
      <c>
        <is>
          <t>Dağıtım Transformatörü</t>
        </is>
      </c>
      <c>
        <v>TR-17 45-77-L00017_45-77-L00017_2371068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24.07.2023 10:59:45</t>
        </is>
      </c>
      <c>
        <is>
          <t>24.07.2023 12:13:50</t>
        </is>
      </c>
      <c>
        <v>1.234722222</v>
      </c>
      <c>
        <v>0</v>
      </c>
      <c>
        <v>289</v>
      </c>
      <c>
        <v>0</v>
      </c>
      <c>
        <v>0</v>
      </c>
      <c>
        <v>0</v>
      </c>
      <c>
        <v>56</v>
      </c>
      <c>
        <v>0</v>
      </c>
      <c>
        <v>0</v>
      </c>
      <c>
        <v>0</v>
      </c>
      <c>
        <v>63.74796096780719</v>
      </c>
      <c>
        <v>0</v>
      </c>
      <c>
        <v>0</v>
      </c>
      <c>
        <v>0</v>
      </c>
      <c>
        <v>26.145957014412655</v>
      </c>
      <c>
        <v>0</v>
      </c>
      <c>
        <v>0</v>
      </c>
      <c>
        <v>89.89391798221985</v>
      </c>
    </row>
    <row>
      <c>
        <v>2620023</v>
      </c>
      <c>
        <v>1</v>
      </c>
      <c>
        <is>
          <t>İZMİR</t>
        </is>
      </c>
      <c>
        <v>TORBALI</v>
      </c>
      <c>
        <is>
          <t>AG Fideri</t>
        </is>
      </c>
      <c>
        <v>KUŞÇUBURUN-4 35-26-M00530_7231096_56360207_56360207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24.07.2023 10:27:18</t>
        </is>
      </c>
      <c>
        <is>
          <t>24.07.2023 11:36:10</t>
        </is>
      </c>
      <c>
        <v>1.147777777</v>
      </c>
      <c>
        <v>0</v>
      </c>
      <c>
        <v>0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9.850220291048217</v>
      </c>
      <c>
        <v>0</v>
      </c>
      <c>
        <v>0</v>
      </c>
      <c>
        <v>9.850220291048217</v>
      </c>
    </row>
    <row>
      <c>
        <v>2619900</v>
      </c>
      <c>
        <v>1</v>
      </c>
      <c>
        <is>
          <t>MANİSA</t>
        </is>
      </c>
      <c>
        <v>AKHİSAR</v>
      </c>
      <c>
        <is>
          <t>AG Fideri</t>
        </is>
      </c>
      <c>
        <v>TR-1/61-A 45-72-M00623_D_79593977_79593977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24.07.2023 09:02:05</t>
        </is>
      </c>
      <c>
        <is>
          <t>24.07.2023 10:38:36</t>
        </is>
      </c>
      <c>
        <v>1.608611111</v>
      </c>
      <c>
        <v>0</v>
      </c>
      <c>
        <v>28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7.563383673338965</v>
      </c>
      <c>
        <v>0</v>
      </c>
      <c>
        <v>0</v>
      </c>
      <c>
        <v>0</v>
      </c>
      <c>
        <v>3.4147575421127776</v>
      </c>
      <c>
        <v>0</v>
      </c>
      <c>
        <v>0</v>
      </c>
      <c>
        <v>10.978141215451743</v>
      </c>
    </row>
    <row>
      <c>
        <v>2619923</v>
      </c>
      <c>
        <v>1</v>
      </c>
      <c>
        <is>
          <t>İZMİR</t>
        </is>
      </c>
      <c>
        <v>TİRE</v>
      </c>
      <c>
        <is>
          <t>DM</t>
        </is>
      </c>
      <c>
        <v>TİRE İM-DM-1 35-29-A00001_DOYRANLI L11_2059658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24.07.2023 09:28:30</t>
        </is>
      </c>
      <c>
        <is>
          <t>24.07.2023 10:20:15</t>
        </is>
      </c>
      <c>
        <v>0.8625</v>
      </c>
      <c>
        <v>0</v>
      </c>
      <c>
        <v>591</v>
      </c>
      <c>
        <v>26</v>
      </c>
      <c>
        <v>175</v>
      </c>
      <c>
        <v>12</v>
      </c>
      <c>
        <v>132</v>
      </c>
      <c>
        <v>0</v>
      </c>
      <c>
        <v>0</v>
      </c>
      <c>
        <v>0</v>
      </c>
      <c>
        <v>136.88068345908232</v>
      </c>
      <c>
        <v>288.60371821929976</v>
      </c>
      <c>
        <v>401.0068396138742</v>
      </c>
      <c>
        <v>49.30425734854038</v>
      </c>
      <c>
        <v>254.97760746638855</v>
      </c>
      <c>
        <v>0</v>
      </c>
      <c>
        <v>0</v>
      </c>
      <c>
        <v>1130.7731061071852</v>
      </c>
    </row>
    <row>
      <c>
        <v>2620856</v>
      </c>
      <c>
        <v>1</v>
      </c>
      <c>
        <is>
          <t>İZMİR</t>
        </is>
      </c>
      <c>
        <v>BAYRAKLI</v>
      </c>
      <c>
        <is>
          <t>Dağıtım Transformatörü</t>
        </is>
      </c>
      <c>
        <v>K-4197 35-02-K04197_35-02-K04197_2361578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24.07.2023 21:38:04</t>
        </is>
      </c>
      <c>
        <is>
          <t>25.07.2023 01:15:31</t>
        </is>
      </c>
      <c>
        <v>3.624166666</v>
      </c>
      <c>
        <v>0</v>
      </c>
      <c>
        <v>264</v>
      </c>
      <c>
        <v>0</v>
      </c>
      <c>
        <v>0</v>
      </c>
      <c>
        <v>0</v>
      </c>
      <c>
        <v>89</v>
      </c>
      <c>
        <v>0</v>
      </c>
      <c>
        <v>1</v>
      </c>
      <c>
        <v>0</v>
      </c>
      <c>
        <v>276.1803719381878</v>
      </c>
      <c>
        <v>0</v>
      </c>
      <c>
        <v>0</v>
      </c>
      <c>
        <v>0</v>
      </c>
      <c>
        <v>317.85728608780374</v>
      </c>
      <c>
        <v>0</v>
      </c>
      <c>
        <v>8.771768986982007</v>
      </c>
      <c>
        <v>602.8094270129735</v>
      </c>
    </row>
    <row>
      <c>
        <v>2620779</v>
      </c>
      <c>
        <v>1</v>
      </c>
      <c>
        <is>
          <t>İZMİR</t>
        </is>
      </c>
      <c>
        <v>KİRAZ</v>
      </c>
      <c>
        <is>
          <t>Dağıtım Transformatörü</t>
        </is>
      </c>
      <c>
        <v>İĞDELİ DAMLAR SOKAK TR-4 35-31-L00344_35-31-L00344_2365273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24.07.2023 20:04:39</t>
        </is>
      </c>
      <c>
        <is>
          <t>24.07.2023 20:28:34</t>
        </is>
      </c>
      <c>
        <v>0.398611111</v>
      </c>
      <c>
        <v>0</v>
      </c>
      <c>
        <v>57</v>
      </c>
      <c>
        <v>0</v>
      </c>
      <c>
        <v>28</v>
      </c>
      <c>
        <v>0</v>
      </c>
      <c>
        <v>9</v>
      </c>
      <c>
        <v>0</v>
      </c>
      <c>
        <v>0</v>
      </c>
      <c>
        <v>0</v>
      </c>
      <c>
        <v>4.128702200990928</v>
      </c>
      <c>
        <v>0</v>
      </c>
      <c>
        <v>10.321007150059913</v>
      </c>
      <c>
        <v>0</v>
      </c>
      <c>
        <v>1.8776578098864387</v>
      </c>
      <c>
        <v>0</v>
      </c>
      <c>
        <v>0</v>
      </c>
      <c>
        <v>16.327367160937282</v>
      </c>
    </row>
    <row>
      <c>
        <v>2620215</v>
      </c>
      <c>
        <v>1</v>
      </c>
      <c>
        <is>
          <t>İZMİR</t>
        </is>
      </c>
      <c>
        <v>ALİAĞA</v>
      </c>
      <c>
        <is>
          <t>Kullanıcı Bağlantı Hattı</t>
        </is>
      </c>
      <c>
        <v>TR-39 35-17-M00039_95000012319_95000012319</v>
      </c>
      <c>
        <v>AG Branşman Yeraltı Kablo Arızası</v>
      </c>
      <c>
        <v>Dağıtım-AG</v>
      </c>
      <c>
        <v>Uzun</v>
      </c>
      <c>
        <v>Şebeke işletmecisi</v>
      </c>
      <c>
        <v>Bildirimsiz</v>
      </c>
      <c>
        <is>
          <t>24.07.2023 12:53:18</t>
        </is>
      </c>
      <c>
        <is>
          <t>24.07.2023 16:39:53</t>
        </is>
      </c>
      <c>
        <v>3.776388888</v>
      </c>
      <c>
        <v>0</v>
      </c>
      <c>
        <v>15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12.506826554211536</v>
      </c>
      <c>
        <v>0</v>
      </c>
      <c>
        <v>0</v>
      </c>
      <c>
        <v>0</v>
      </c>
      <c>
        <v>20.588456855413195</v>
      </c>
      <c>
        <v>0</v>
      </c>
      <c>
        <v>0</v>
      </c>
      <c>
        <v>33.09528340962473</v>
      </c>
    </row>
    <row>
      <c>
        <v>2620633</v>
      </c>
      <c>
        <v>1</v>
      </c>
      <c>
        <is>
          <t>İZMİR</t>
        </is>
      </c>
      <c>
        <v>KİRAZ</v>
      </c>
      <c>
        <is>
          <t>OG Fideri</t>
        </is>
      </c>
      <c>
        <v>SIRIMLI DERE MAH. TR-3 35-31-L00194_DIREK TIPI TRAFO HUCRESI H01_2046221</v>
      </c>
      <c>
        <v>OG Ayırıcı Arızası</v>
      </c>
      <c>
        <v>Dağıtım-OG</v>
      </c>
      <c>
        <v>Uzun</v>
      </c>
      <c>
        <v>Şebeke işletmecisi</v>
      </c>
      <c>
        <v>Bildirimsiz</v>
      </c>
      <c>
        <is>
          <t>24.07.2023 17:56:52</t>
        </is>
      </c>
      <c>
        <is>
          <t>24.07.2023 18:47:04</t>
        </is>
      </c>
      <c>
        <v>0.836666666</v>
      </c>
      <c>
        <v>0</v>
      </c>
      <c>
        <v>44</v>
      </c>
      <c>
        <v>0</v>
      </c>
      <c>
        <v>18</v>
      </c>
      <c>
        <v>0</v>
      </c>
      <c>
        <v>7</v>
      </c>
      <c>
        <v>0</v>
      </c>
      <c>
        <v>0</v>
      </c>
      <c>
        <v>0</v>
      </c>
      <c>
        <v>12.150077944719825</v>
      </c>
      <c>
        <v>0</v>
      </c>
      <c>
        <v>15.818847678623003</v>
      </c>
      <c>
        <v>0</v>
      </c>
      <c>
        <v>3.2181936012435965</v>
      </c>
      <c>
        <v>0</v>
      </c>
      <c>
        <v>0</v>
      </c>
      <c>
        <v>31.187119224586425</v>
      </c>
    </row>
    <row>
      <c>
        <v>2620773</v>
      </c>
      <c>
        <v>1</v>
      </c>
      <c>
        <is>
          <t>İZMİR</t>
        </is>
      </c>
      <c>
        <v>MENEMEN</v>
      </c>
      <c>
        <is>
          <t>Kullanıcı Bağlantı Hattı</t>
        </is>
      </c>
      <c>
        <v>MENEMEN GÖRECE TR-1 35-28-M00288_953392087_953392087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24.07.2023 19:40:28</t>
        </is>
      </c>
      <c>
        <is>
          <t>24.07.2023 21:32:05</t>
        </is>
      </c>
      <c>
        <v>1.860277777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0.4853486624506845</v>
      </c>
      <c>
        <v>0</v>
      </c>
      <c>
        <v>0</v>
      </c>
      <c>
        <v>0</v>
      </c>
      <c>
        <v>0</v>
      </c>
      <c>
        <v>0.4853486624506845</v>
      </c>
    </row>
    <row>
      <c>
        <v>2620086</v>
      </c>
      <c>
        <v>1</v>
      </c>
      <c>
        <is>
          <t>MANİSA</t>
        </is>
      </c>
      <c>
        <v>TURGUTLU</v>
      </c>
      <c>
        <is>
          <t>KÖK</t>
        </is>
      </c>
      <c>
        <v>İSTASYONALTI KÖK 45-83-M00131_GÜRKÖY M09_2329930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24.07.2023 11:04:22</t>
        </is>
      </c>
      <c>
        <is>
          <t>24.07.2023 12:31:17</t>
        </is>
      </c>
      <c>
        <v>1.448611111</v>
      </c>
      <c>
        <v>2</v>
      </c>
      <c>
        <v>0</v>
      </c>
      <c>
        <v>60</v>
      </c>
      <c>
        <v>0</v>
      </c>
      <c>
        <v>9</v>
      </c>
      <c>
        <v>0</v>
      </c>
      <c>
        <v>0</v>
      </c>
      <c>
        <v>0</v>
      </c>
      <c>
        <v>1.8254491363420504</v>
      </c>
      <c>
        <v>0</v>
      </c>
      <c>
        <v>215.80880538502163</v>
      </c>
      <c>
        <v>0</v>
      </c>
      <c>
        <v>5.9601774939832675</v>
      </c>
      <c>
        <v>0</v>
      </c>
      <c>
        <v>0</v>
      </c>
      <c>
        <v>0</v>
      </c>
      <c>
        <v>223.59443201534697</v>
      </c>
    </row>
    <row>
      <c>
        <v>2619983</v>
      </c>
      <c>
        <v>1</v>
      </c>
      <c>
        <is>
          <t>İZMİR</t>
        </is>
      </c>
      <c>
        <v>TORBALI</v>
      </c>
      <c>
        <is>
          <t>Dağıtım Transformatörü</t>
        </is>
      </c>
      <c>
        <v>EĞERCİ KÖYÜ-1 35-26-L00167_35-26-L00167_2355278</v>
      </c>
      <c>
        <v>Şebeke Yenileme ve Kapasite Artışı Çalışması</v>
      </c>
      <c>
        <v>Dağıtım-AG</v>
      </c>
      <c>
        <v>Uzun</v>
      </c>
      <c>
        <v>Şebeke işletmecisi</v>
      </c>
      <c>
        <v>Bildirimli</v>
      </c>
      <c>
        <is>
          <t>24.07.2023 10:02:19</t>
        </is>
      </c>
      <c>
        <is>
          <t>24.07.2023 18:20:51</t>
        </is>
      </c>
      <c>
        <v>8.308888888</v>
      </c>
      <c>
        <v>0</v>
      </c>
      <c>
        <v>116</v>
      </c>
      <c>
        <v>0</v>
      </c>
      <c>
        <v>18</v>
      </c>
      <c>
        <v>0</v>
      </c>
      <c>
        <v>17</v>
      </c>
      <c>
        <v>0</v>
      </c>
      <c>
        <v>0</v>
      </c>
      <c>
        <v>0</v>
      </c>
      <c>
        <v>264.3170845589605</v>
      </c>
      <c>
        <v>0</v>
      </c>
      <c>
        <v>778.5964853191148</v>
      </c>
      <c>
        <v>0</v>
      </c>
      <c>
        <v>228.3204405206396</v>
      </c>
      <c>
        <v>0</v>
      </c>
      <c>
        <v>0</v>
      </c>
      <c>
        <v>1271.2340103987149</v>
      </c>
    </row>
    <row>
      <c>
        <v>2620570</v>
      </c>
      <c>
        <v>1</v>
      </c>
      <c>
        <is>
          <t>İZMİR</t>
        </is>
      </c>
      <c>
        <v>ÇİĞLİ</v>
      </c>
      <c>
        <is>
          <t>AG Fideri</t>
        </is>
      </c>
      <c>
        <v>M-1357 35-09-M01357_A_56380095_56380095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24.07.2023 17:04:45</t>
        </is>
      </c>
      <c>
        <is>
          <t>24.07.2023 18:44:22</t>
        </is>
      </c>
      <c>
        <v>1.660277777</v>
      </c>
      <c>
        <v>0</v>
      </c>
      <c>
        <v>106</v>
      </c>
      <c>
        <v>0</v>
      </c>
      <c>
        <v>0</v>
      </c>
      <c>
        <v>0</v>
      </c>
      <c>
        <v>11</v>
      </c>
      <c>
        <v>0</v>
      </c>
      <c>
        <v>0</v>
      </c>
      <c>
        <v>0</v>
      </c>
      <c>
        <v>43.447017608925606</v>
      </c>
      <c>
        <v>0</v>
      </c>
      <c>
        <v>0</v>
      </c>
      <c>
        <v>0</v>
      </c>
      <c>
        <v>31.991482238198664</v>
      </c>
      <c>
        <v>0</v>
      </c>
      <c>
        <v>0</v>
      </c>
      <c>
        <v>75.43849984712426</v>
      </c>
    </row>
    <row>
      <c>
        <v>2620029</v>
      </c>
      <c>
        <v>1</v>
      </c>
      <c>
        <is>
          <t>İZMİR</t>
        </is>
      </c>
      <c>
        <v>BORNOVA</v>
      </c>
      <c>
        <is>
          <t>AG Fideri</t>
        </is>
      </c>
      <c>
        <v>K-938 35-02-K00938_D_56381757_56381757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24.07.2023 10:26:27</t>
        </is>
      </c>
      <c>
        <is>
          <t>24.07.2023 11:29:06</t>
        </is>
      </c>
      <c>
        <v>1.044166666</v>
      </c>
      <c>
        <v>0</v>
      </c>
      <c>
        <v>1</v>
      </c>
      <c>
        <v>0</v>
      </c>
      <c>
        <v>0</v>
      </c>
      <c>
        <v>0</v>
      </c>
      <c>
        <v>51</v>
      </c>
      <c>
        <v>0</v>
      </c>
      <c>
        <v>1</v>
      </c>
      <c>
        <v>0</v>
      </c>
      <c>
        <v>0.2384126377576028</v>
      </c>
      <c>
        <v>0</v>
      </c>
      <c>
        <v>0</v>
      </c>
      <c>
        <v>0</v>
      </c>
      <c>
        <v>48.34047532232239</v>
      </c>
      <c>
        <v>0</v>
      </c>
      <c>
        <v>12.961738661045956</v>
      </c>
      <c>
        <v>61.54062662112595</v>
      </c>
    </row>
    <row>
      <c>
        <v>2620424</v>
      </c>
      <c>
        <v>1</v>
      </c>
      <c>
        <is>
          <t>MANİSA</t>
        </is>
      </c>
      <c>
        <v>ALAŞEHİR</v>
      </c>
      <c>
        <is>
          <t>OG Fideri</t>
        </is>
      </c>
      <c>
        <v>DM02/TR08 45-73-M00022_TR-23 M02_71980349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24.07.2023 15:09:24</t>
        </is>
      </c>
      <c>
        <is>
          <t>24.07.2023 17:36:16</t>
        </is>
      </c>
      <c>
        <v>2.447777777</v>
      </c>
      <c>
        <v>0</v>
      </c>
      <c>
        <v>157</v>
      </c>
      <c>
        <v>0</v>
      </c>
      <c>
        <v>5</v>
      </c>
      <c>
        <v>0</v>
      </c>
      <c>
        <v>2</v>
      </c>
      <c>
        <v>0</v>
      </c>
      <c>
        <v>0</v>
      </c>
      <c>
        <v>0</v>
      </c>
      <c>
        <v>78.31018027778835</v>
      </c>
      <c>
        <v>0</v>
      </c>
      <c>
        <v>14.765228864696322</v>
      </c>
      <c>
        <v>0</v>
      </c>
      <c>
        <v>0.8236533862465907</v>
      </c>
      <c>
        <v>0</v>
      </c>
      <c>
        <v>0</v>
      </c>
      <c>
        <v>93.89906252873126</v>
      </c>
    </row>
    <row>
      <c>
        <v>2620673</v>
      </c>
      <c>
        <v>1</v>
      </c>
      <c>
        <is>
          <t>MANİSA</t>
        </is>
      </c>
      <c>
        <v>DEMİRCİ</v>
      </c>
      <c>
        <is>
          <t>Kullanıcı Bağlantı Hattı</t>
        </is>
      </c>
      <c>
        <v>ULACIK TR-2 45-74-M00307_945594066_945594066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24.07.2023 18:25:14</t>
        </is>
      </c>
      <c>
        <is>
          <t>24.07.2023 20:55:30</t>
        </is>
      </c>
      <c>
        <v>2.504444444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0.000634569705252</v>
      </c>
      <c>
        <v>0</v>
      </c>
      <c>
        <v>0</v>
      </c>
      <c>
        <v>0</v>
      </c>
      <c>
        <v>0</v>
      </c>
      <c>
        <v>0</v>
      </c>
      <c>
        <v>0</v>
      </c>
      <c>
        <v>0.000634569705252</v>
      </c>
    </row>
    <row>
      <c>
        <v>2620272</v>
      </c>
      <c>
        <v>1</v>
      </c>
      <c>
        <is>
          <t>İZMİR</t>
        </is>
      </c>
      <c>
        <v>KARŞIYAKA</v>
      </c>
      <c>
        <is>
          <t>OG Fideri</t>
        </is>
      </c>
      <c>
        <v>M-1889 35-04-M01889_M-1355 M01_2055989</v>
      </c>
      <c>
        <v>Şebeke Bakım Çalışması</v>
      </c>
      <c>
        <v>Dağıtım-OG</v>
      </c>
      <c>
        <v>Uzun</v>
      </c>
      <c>
        <v>Şebeke işletmecisi</v>
      </c>
      <c>
        <v>Bildirimli</v>
      </c>
      <c>
        <is>
          <t>24.07.2023 13:41:20</t>
        </is>
      </c>
      <c>
        <is>
          <t>24.07.2023 17:02:22</t>
        </is>
      </c>
      <c>
        <v>3.350555555</v>
      </c>
      <c>
        <v>0</v>
      </c>
      <c>
        <v>10666</v>
      </c>
      <c>
        <v>0</v>
      </c>
      <c>
        <v>0</v>
      </c>
      <c>
        <v>0</v>
      </c>
      <c>
        <v>1308</v>
      </c>
      <c>
        <v>0</v>
      </c>
      <c>
        <v>1</v>
      </c>
      <c>
        <v>0</v>
      </c>
      <c>
        <v>10943.354964589671</v>
      </c>
      <c>
        <v>0</v>
      </c>
      <c>
        <v>0</v>
      </c>
      <c>
        <v>0</v>
      </c>
      <c>
        <v>9836.287490560859</v>
      </c>
      <c>
        <v>0</v>
      </c>
      <c>
        <v>111.23499659010979</v>
      </c>
      <c>
        <v>20890.87745174064</v>
      </c>
    </row>
    <row>
      <c>
        <v>2619940</v>
      </c>
      <c>
        <v>1</v>
      </c>
      <c>
        <is>
          <t>İZMİR</t>
        </is>
      </c>
      <c>
        <v>FOÇA</v>
      </c>
      <c>
        <is>
          <t>OG Fideri</t>
        </is>
      </c>
      <c>
        <v>YENİ FOÇA TR-10 35-23-M00010_YENİFOÇA TR-11 M04_2114763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24.07.2023 09:37:44</t>
        </is>
      </c>
      <c>
        <is>
          <t>24.07.2023 10:14:18</t>
        </is>
      </c>
      <c>
        <v>0.609444444</v>
      </c>
      <c>
        <v>0</v>
      </c>
      <c>
        <v>476</v>
      </c>
      <c>
        <v>0</v>
      </c>
      <c>
        <v>0</v>
      </c>
      <c>
        <v>0</v>
      </c>
      <c>
        <v>7</v>
      </c>
      <c>
        <v>0</v>
      </c>
      <c>
        <v>0</v>
      </c>
      <c>
        <v>0</v>
      </c>
      <c>
        <v>49.23368801307297</v>
      </c>
      <c>
        <v>0</v>
      </c>
      <c>
        <v>0</v>
      </c>
      <c>
        <v>0</v>
      </c>
      <c>
        <v>12.892461660598642</v>
      </c>
      <c>
        <v>0</v>
      </c>
      <c>
        <v>0</v>
      </c>
      <c>
        <v>62.12614967367161</v>
      </c>
    </row>
    <row>
      <c>
        <v>2620630</v>
      </c>
      <c>
        <v>1</v>
      </c>
      <c>
        <is>
          <t>İZMİR</t>
        </is>
      </c>
      <c>
        <v>ÇEŞME</v>
      </c>
      <c>
        <is>
          <t>Saha Dağıtım Kutusu (SDK)</t>
        </is>
      </c>
      <c>
        <v>L-376 PAZARYERİ 35-18-L00376_C c1_5955253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24.07.2023 17:56:06</t>
        </is>
      </c>
      <c>
        <is>
          <t>24.07.2023 21:58:43</t>
        </is>
      </c>
      <c>
        <v>4.043611111</v>
      </c>
      <c>
        <v>0</v>
      </c>
      <c>
        <v>13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57.42465152400809</v>
      </c>
      <c>
        <v>0</v>
      </c>
      <c>
        <v>0</v>
      </c>
      <c>
        <v>0</v>
      </c>
      <c>
        <v>24.831040681854066</v>
      </c>
      <c>
        <v>0</v>
      </c>
      <c>
        <v>0</v>
      </c>
      <c>
        <v>82.25569220586216</v>
      </c>
    </row>
    <row>
      <c>
        <v>2619966</v>
      </c>
      <c>
        <v>1</v>
      </c>
      <c>
        <is>
          <t>İZMİR</t>
        </is>
      </c>
      <c>
        <v>URLA</v>
      </c>
      <c>
        <is>
          <t>OG Fideri</t>
        </is>
      </c>
      <c>
        <v>TR-312 35-19-M00511_ M03_66396973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24.07.2023 09:38:01</t>
        </is>
      </c>
      <c>
        <is>
          <t>24.07.2023 11:22:05</t>
        </is>
      </c>
      <c>
        <v>1.734444444</v>
      </c>
      <c>
        <v>0</v>
      </c>
      <c>
        <v>18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197.4200329745972</v>
      </c>
      <c>
        <v>0</v>
      </c>
      <c>
        <v>0</v>
      </c>
      <c>
        <v>0</v>
      </c>
      <c>
        <v>0</v>
      </c>
      <c>
        <v>0</v>
      </c>
      <c>
        <v>0</v>
      </c>
      <c>
        <v>197.4200329745972</v>
      </c>
    </row>
    <row>
      <c>
        <v>2619697</v>
      </c>
      <c>
        <v>1</v>
      </c>
      <c>
        <is>
          <t>İZMİR</t>
        </is>
      </c>
      <c>
        <v>KARABAĞLAR</v>
      </c>
      <c>
        <is>
          <t>AG Fideri</t>
        </is>
      </c>
      <c>
        <v>K-4577 35-01-K04577_F_56354915_56354915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24.07.2023 00:57:31</t>
        </is>
      </c>
      <c>
        <is>
          <t>24.07.2023 01:49:57</t>
        </is>
      </c>
      <c>
        <v>0.873888888</v>
      </c>
      <c>
        <v>0</v>
      </c>
      <c>
        <v>274</v>
      </c>
      <c>
        <v>0</v>
      </c>
      <c>
        <v>0</v>
      </c>
      <c>
        <v>0</v>
      </c>
      <c>
        <v>11</v>
      </c>
      <c>
        <v>0</v>
      </c>
      <c>
        <v>0</v>
      </c>
      <c>
        <v>0</v>
      </c>
      <c>
        <v>51.2362129063383</v>
      </c>
      <c>
        <v>0</v>
      </c>
      <c>
        <v>0</v>
      </c>
      <c>
        <v>0</v>
      </c>
      <c>
        <v>3.7719338208731767</v>
      </c>
      <c>
        <v>0</v>
      </c>
      <c>
        <v>0</v>
      </c>
      <c>
        <v>55.00814672721148</v>
      </c>
    </row>
    <row>
      <c>
        <v>2620550</v>
      </c>
      <c>
        <v>1</v>
      </c>
      <c>
        <is>
          <t>MANİSA</t>
        </is>
      </c>
      <c>
        <v>SALİHLİ</v>
      </c>
      <c>
        <is>
          <t>Saha Dağıtım Kutusu (SDK)</t>
        </is>
      </c>
      <c>
        <v>TR-65 45-78-M00065_A A01_65772518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24.07.2023 16:47:33</t>
        </is>
      </c>
      <c>
        <is>
          <t>24.07.2023 17:25:42</t>
        </is>
      </c>
      <c>
        <v>0.635833333</v>
      </c>
      <c>
        <v>0</v>
      </c>
      <c>
        <v>80</v>
      </c>
      <c>
        <v>0</v>
      </c>
      <c>
        <v>0</v>
      </c>
      <c>
        <v>0</v>
      </c>
      <c>
        <v>22</v>
      </c>
      <c>
        <v>0</v>
      </c>
      <c>
        <v>0</v>
      </c>
      <c>
        <v>0</v>
      </c>
      <c>
        <v>11.866339129816394</v>
      </c>
      <c>
        <v>0</v>
      </c>
      <c>
        <v>0</v>
      </c>
      <c>
        <v>0</v>
      </c>
      <c>
        <v>17.925113353480896</v>
      </c>
      <c>
        <v>0</v>
      </c>
      <c>
        <v>0</v>
      </c>
      <c>
        <v>29.79145248329729</v>
      </c>
    </row>
    <row>
      <c>
        <v>2620501</v>
      </c>
      <c>
        <v>1</v>
      </c>
      <c>
        <is>
          <t>MANİSA</t>
        </is>
      </c>
      <c>
        <v>ALAŞEHİR</v>
      </c>
      <c>
        <is>
          <t>AG Fideri</t>
        </is>
      </c>
      <c>
        <v>ALAŞEHİR TR-55 45-73-M00055_A_56403073_56403073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24.07.2023 15:58:24</t>
        </is>
      </c>
      <c>
        <is>
          <t>24.07.2023 18:23:29</t>
        </is>
      </c>
      <c>
        <v>2.418055555</v>
      </c>
      <c>
        <v>0</v>
      </c>
      <c>
        <v>4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2.305520784191549</v>
      </c>
      <c>
        <v>0</v>
      </c>
      <c>
        <v>0</v>
      </c>
      <c>
        <v>0</v>
      </c>
      <c>
        <v>0</v>
      </c>
      <c>
        <v>0</v>
      </c>
      <c>
        <v>0</v>
      </c>
      <c>
        <v>2.305520784191549</v>
      </c>
    </row>
    <row>
      <c>
        <v>2620109</v>
      </c>
      <c>
        <v>1</v>
      </c>
      <c>
        <is>
          <t>İZMİR</t>
        </is>
      </c>
      <c>
        <v>BAYRAKLI</v>
      </c>
      <c>
        <is>
          <t>OG Fideri</t>
        </is>
      </c>
      <c>
        <v>K-339 35-02-K00339_TRAFO K04_2334113</v>
      </c>
      <c>
        <v>OG Kademe Ayarı</v>
      </c>
      <c>
        <v>Dağıtım-OG</v>
      </c>
      <c>
        <v>Uzun</v>
      </c>
      <c>
        <v>Şebeke işletmecisi</v>
      </c>
      <c>
        <v>Bildirimsiz</v>
      </c>
      <c>
        <is>
          <t>24.07.2023 11:30:28</t>
        </is>
      </c>
      <c>
        <is>
          <t>24.07.2023 12:12:56</t>
        </is>
      </c>
      <c>
        <v>0.707777777</v>
      </c>
      <c>
        <v>0</v>
      </c>
      <c>
        <v>448</v>
      </c>
      <c>
        <v>0</v>
      </c>
      <c>
        <v>0</v>
      </c>
      <c>
        <v>0</v>
      </c>
      <c>
        <v>12</v>
      </c>
      <c>
        <v>0</v>
      </c>
      <c>
        <v>0</v>
      </c>
      <c>
        <v>0</v>
      </c>
      <c>
        <v>83.77192641990939</v>
      </c>
      <c>
        <v>0</v>
      </c>
      <c>
        <v>0</v>
      </c>
      <c>
        <v>0</v>
      </c>
      <c>
        <v>7.1711638918528475</v>
      </c>
      <c>
        <v>0</v>
      </c>
      <c>
        <v>0</v>
      </c>
      <c>
        <v>90.94309031176223</v>
      </c>
    </row>
    <row>
      <c>
        <v>2620444</v>
      </c>
      <c>
        <v>1</v>
      </c>
      <c>
        <is>
          <t>MANİSA</t>
        </is>
      </c>
      <c>
        <v>SALİHLİ</v>
      </c>
      <c>
        <is>
          <t>KÖK</t>
        </is>
      </c>
      <c>
        <v>KIZILAVLU KÖK 45-78-M00837_DELİBAŞLI GRUBU M02_66247833</v>
      </c>
      <c>
        <v>OG Fider Açması</v>
      </c>
      <c>
        <v>Dağıtım-OG</v>
      </c>
      <c>
        <v>Kısa</v>
      </c>
      <c>
        <v>Şebeke işletmecisi</v>
      </c>
      <c>
        <v>Bildirimsiz</v>
      </c>
      <c>
        <is>
          <t>24.07.2023 15:47:02</t>
        </is>
      </c>
      <c>
        <is>
          <t>24.07.2023 15:47:14</t>
        </is>
      </c>
      <c>
        <v>0.003333333</v>
      </c>
      <c>
        <v>6</v>
      </c>
      <c>
        <v>411</v>
      </c>
      <c>
        <v>50</v>
      </c>
      <c>
        <v>41</v>
      </c>
      <c>
        <v>9</v>
      </c>
      <c>
        <v>33</v>
      </c>
      <c>
        <v>0</v>
      </c>
      <c>
        <v>0</v>
      </c>
      <c>
        <v>0.005561447737044334</v>
      </c>
      <c>
        <v>0.20440783808061855</v>
      </c>
      <c>
        <v>2.575285972614845</v>
      </c>
      <c>
        <v>0.10004166929904298</v>
      </c>
      <c>
        <v>0.26706463076692566</v>
      </c>
      <c>
        <v>0.06703198909832533</v>
      </c>
      <c>
        <v>0</v>
      </c>
      <c>
        <v>0</v>
      </c>
      <c>
        <v>3.2193935475968023</v>
      </c>
    </row>
    <row>
      <c>
        <v>2619641</v>
      </c>
      <c>
        <v>2</v>
      </c>
      <c>
        <is>
          <t>İZMİR</t>
        </is>
      </c>
      <c>
        <v>KİRAZ</v>
      </c>
      <c>
        <is>
          <t>Dağıtım Transformatörü</t>
        </is>
      </c>
      <c>
        <v>KARABURÇ HACI EVİ YANI TR-3 35-31-L00255_35-31-L00255_72249855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24.07.2023 06:35:42</t>
        </is>
      </c>
      <c>
        <is>
          <t>24.07.2023 06:44:06</t>
        </is>
      </c>
      <c>
        <v>0.14</v>
      </c>
      <c>
        <v>0</v>
      </c>
      <c>
        <v>17</v>
      </c>
      <c>
        <v>0</v>
      </c>
      <c>
        <v>21</v>
      </c>
      <c>
        <v>0</v>
      </c>
      <c>
        <v>6</v>
      </c>
      <c>
        <v>0</v>
      </c>
      <c>
        <v>0</v>
      </c>
      <c>
        <v>0</v>
      </c>
      <c>
        <v>0.4310454494952901</v>
      </c>
      <c>
        <v>0</v>
      </c>
      <c>
        <v>10.289835736800482</v>
      </c>
      <c>
        <v>0</v>
      </c>
      <c>
        <v>0.5312822152064001</v>
      </c>
      <c>
        <v>0</v>
      </c>
      <c>
        <v>0</v>
      </c>
      <c>
        <v>11.252163401502171</v>
      </c>
    </row>
    <row>
      <c>
        <v>2620799</v>
      </c>
      <c>
        <v>1</v>
      </c>
      <c>
        <is>
          <t>MANİSA</t>
        </is>
      </c>
      <c>
        <v>AKHİSAR</v>
      </c>
      <c>
        <is>
          <t>OG Fideri</t>
        </is>
      </c>
      <c>
        <v>MECİDİYE TR-1 KÖK 45-72-L00078_GÖKÇEKÖY (KÖYLER ÇIKIŞI) L010_66560808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24.07.2023 20:27:14</t>
        </is>
      </c>
      <c>
        <is>
          <t>24.07.2023 20:45:15</t>
        </is>
      </c>
      <c>
        <v>0.300277777</v>
      </c>
      <c>
        <v>4</v>
      </c>
      <c>
        <v>886</v>
      </c>
      <c>
        <v>113</v>
      </c>
      <c>
        <v>66</v>
      </c>
      <c>
        <v>13</v>
      </c>
      <c>
        <v>113</v>
      </c>
      <c>
        <v>6</v>
      </c>
      <c>
        <v>0</v>
      </c>
      <c>
        <v>0.3274091962222222</v>
      </c>
      <c>
        <v>49.125007455608454</v>
      </c>
      <c>
        <v>117.6694149668541</v>
      </c>
      <c>
        <v>57.33587004299208</v>
      </c>
      <c>
        <v>15.084683035009983</v>
      </c>
      <c>
        <v>11.80203501104251</v>
      </c>
      <c>
        <v>88.4655630431101</v>
      </c>
      <c>
        <v>0</v>
      </c>
      <c>
        <v>339.8099827508394</v>
      </c>
    </row>
    <row>
      <c>
        <v>2620567</v>
      </c>
      <c>
        <v>1</v>
      </c>
      <c>
        <is>
          <t>İZMİR</t>
        </is>
      </c>
      <c>
        <v>TORBALI</v>
      </c>
      <c>
        <is>
          <t>AG Fideri</t>
        </is>
      </c>
      <c>
        <v>TORBALI M-1379 35-26-M01379__77621109_77621109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24.07.2023 17:01:34</t>
        </is>
      </c>
      <c>
        <is>
          <t>24.07.2023 18:08:38</t>
        </is>
      </c>
      <c>
        <v>1.117777777</v>
      </c>
      <c>
        <v>0</v>
      </c>
      <c>
        <v>99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28.42317586094875</v>
      </c>
      <c>
        <v>0</v>
      </c>
      <c>
        <v>0</v>
      </c>
      <c>
        <v>0</v>
      </c>
      <c>
        <v>9.01155981856496</v>
      </c>
      <c>
        <v>0</v>
      </c>
      <c>
        <v>0</v>
      </c>
      <c>
        <v>37.43473567951371</v>
      </c>
    </row>
    <row>
      <c>
        <v>2619880</v>
      </c>
      <c>
        <v>1</v>
      </c>
      <c>
        <is>
          <t>MANİSA</t>
        </is>
      </c>
      <c>
        <v>AKHİSAR</v>
      </c>
      <c>
        <is>
          <t>OG Fideri</t>
        </is>
      </c>
      <c>
        <v>MEDAR TR-9 45-72-L00278_TR-6 GİRİŞ L02_66521803</v>
      </c>
      <c>
        <v>Şebeke Yenileme ve Kapasite Artışı Çalışması</v>
      </c>
      <c>
        <v>Dağıtım-OG</v>
      </c>
      <c>
        <v>Uzun</v>
      </c>
      <c>
        <v>Şebeke işletmecisi</v>
      </c>
      <c>
        <v>Bildirimli</v>
      </c>
      <c>
        <is>
          <t>24.07.2023 09:00:08</t>
        </is>
      </c>
      <c>
        <is>
          <t>24.07.2023 17:05:12</t>
        </is>
      </c>
      <c>
        <v>8.084444444</v>
      </c>
      <c>
        <v>2</v>
      </c>
      <c>
        <v>131</v>
      </c>
      <c>
        <v>17</v>
      </c>
      <c>
        <v>32</v>
      </c>
      <c>
        <v>1</v>
      </c>
      <c>
        <v>5</v>
      </c>
      <c>
        <v>0</v>
      </c>
      <c>
        <v>0</v>
      </c>
      <c>
        <v>3.8250329779413477</v>
      </c>
      <c>
        <v>171.3907297495153</v>
      </c>
      <c>
        <v>96.44582067129325</v>
      </c>
      <c>
        <v>432.1841968018709</v>
      </c>
      <c>
        <v>5.840836976265656</v>
      </c>
      <c>
        <v>11.969068370921141</v>
      </c>
      <c>
        <v>0</v>
      </c>
      <c>
        <v>0</v>
      </c>
      <c>
        <v>721.6556855478076</v>
      </c>
    </row>
    <row>
      <c>
        <v>2620736</v>
      </c>
      <c>
        <v>1</v>
      </c>
      <c>
        <is>
          <t>İZMİR</t>
        </is>
      </c>
      <c>
        <v>FOÇA</v>
      </c>
      <c>
        <is>
          <t>AG Fideri</t>
        </is>
      </c>
      <c>
        <v>YENİ BAĞARASI TR-1 35-23-M00207_C_91187631_91187631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24.07.2023 19:22:59</t>
        </is>
      </c>
      <c>
        <is>
          <t>24.07.2023 21:33:25</t>
        </is>
      </c>
      <c>
        <v>2.173888888</v>
      </c>
      <c>
        <v>0</v>
      </c>
      <c>
        <v>94</v>
      </c>
      <c>
        <v>0</v>
      </c>
      <c>
        <v>0</v>
      </c>
      <c>
        <v>0</v>
      </c>
      <c>
        <v>15</v>
      </c>
      <c>
        <v>0</v>
      </c>
      <c>
        <v>0</v>
      </c>
      <c>
        <v>0</v>
      </c>
      <c>
        <v>52.55494644841401</v>
      </c>
      <c>
        <v>0</v>
      </c>
      <c>
        <v>0</v>
      </c>
      <c>
        <v>0</v>
      </c>
      <c>
        <v>13.71086047529766</v>
      </c>
      <c>
        <v>0</v>
      </c>
      <c>
        <v>0</v>
      </c>
      <c>
        <v>66.26580692371166</v>
      </c>
    </row>
    <row>
      <c>
        <v>2620753</v>
      </c>
      <c>
        <v>1</v>
      </c>
      <c>
        <is>
          <t>İZMİR</t>
        </is>
      </c>
      <c>
        <v>NARLIDERE</v>
      </c>
      <c>
        <is>
          <t>TM Fideri</t>
        </is>
      </c>
      <c>
        <v>ILICA GIS TM 35-07-A00002_ILICA-13 K19_2056850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24.07.2023 19:45:09</t>
        </is>
      </c>
      <c>
        <is>
          <t>24.07.2023 20:02:23</t>
        </is>
      </c>
      <c>
        <v>0.287222222</v>
      </c>
      <c>
        <v>1</v>
      </c>
      <c>
        <v>1420</v>
      </c>
      <c>
        <v>0</v>
      </c>
      <c>
        <v>138</v>
      </c>
      <c>
        <v>1</v>
      </c>
      <c>
        <v>218</v>
      </c>
      <c>
        <v>0</v>
      </c>
      <c>
        <v>1</v>
      </c>
      <c>
        <v>2.269972613282532</v>
      </c>
      <c>
        <v>245.00778478094935</v>
      </c>
      <c>
        <v>0</v>
      </c>
      <c>
        <v>31.956534409146375</v>
      </c>
      <c>
        <v>54.27933968279164</v>
      </c>
      <c>
        <v>122.64196922374614</v>
      </c>
      <c>
        <v>0</v>
      </c>
      <c>
        <v>2.749910626317072</v>
      </c>
      <c>
        <v>458.9055113362331</v>
      </c>
    </row>
    <row>
      <c>
        <v>2619694</v>
      </c>
      <c>
        <v>1</v>
      </c>
      <c>
        <is>
          <t>İZMİR</t>
        </is>
      </c>
      <c>
        <v>TORBALI</v>
      </c>
      <c>
        <is>
          <t>Dağıtım Transformatörü</t>
        </is>
      </c>
      <c>
        <v>PAMUKYAZI-5 35-26-L00392_35-26-L00392_2348729</v>
      </c>
      <c>
        <v>AG Yük Ayırıcı Arızası</v>
      </c>
      <c>
        <v>Dağıtım-AG</v>
      </c>
      <c>
        <v>Uzun</v>
      </c>
      <c>
        <v>Şebeke işletmecisi</v>
      </c>
      <c>
        <v>Bildirimsiz</v>
      </c>
      <c>
        <is>
          <t>24.07.2023 00:56:48</t>
        </is>
      </c>
      <c>
        <is>
          <t>24.07.2023 02:01:40</t>
        </is>
      </c>
      <c>
        <v>1.081111111</v>
      </c>
      <c>
        <v>0</v>
      </c>
      <c>
        <v>207</v>
      </c>
      <c>
        <v>0</v>
      </c>
      <c>
        <v>4</v>
      </c>
      <c>
        <v>0</v>
      </c>
      <c>
        <v>2</v>
      </c>
      <c>
        <v>0</v>
      </c>
      <c>
        <v>0</v>
      </c>
      <c>
        <v>0</v>
      </c>
      <c>
        <v>59.22792938406832</v>
      </c>
      <c>
        <v>0</v>
      </c>
      <c>
        <v>7.9997978551219315</v>
      </c>
      <c>
        <v>0</v>
      </c>
      <c>
        <v>2.885503535556879</v>
      </c>
      <c>
        <v>0</v>
      </c>
      <c>
        <v>0</v>
      </c>
      <c>
        <v>70.11323077474712</v>
      </c>
    </row>
    <row>
      <c>
        <v>2619780</v>
      </c>
      <c>
        <v>1</v>
      </c>
      <c>
        <is>
          <t>MANİSA</t>
        </is>
      </c>
      <c>
        <v>SARIGÖL</v>
      </c>
      <c>
        <is>
          <t>OG Fideri</t>
        </is>
      </c>
      <c>
        <v>TIRAZLI KÖK 45-79-M00079_HatBaşıAyırıcı_53134409 M06_53134409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24.07.2023 07:20:37</t>
        </is>
      </c>
      <c>
        <is>
          <t>24.07.2023 09:12:16</t>
        </is>
      </c>
      <c>
        <v>1.860833333</v>
      </c>
      <c>
        <v>1</v>
      </c>
      <c>
        <v>96</v>
      </c>
      <c>
        <v>36</v>
      </c>
      <c>
        <v>40</v>
      </c>
      <c>
        <v>1</v>
      </c>
      <c>
        <v>0</v>
      </c>
      <c>
        <v>0</v>
      </c>
      <c>
        <v>0</v>
      </c>
      <c>
        <v>0.34004748923833333</v>
      </c>
      <c>
        <v>20.61324214096027</v>
      </c>
      <c>
        <v>575.1392755474616</v>
      </c>
      <c>
        <v>385.5358145966132</v>
      </c>
      <c>
        <v>29.788636908322424</v>
      </c>
      <c>
        <v>0</v>
      </c>
      <c>
        <v>0</v>
      </c>
      <c>
        <v>0</v>
      </c>
      <c>
        <v>1011.4170166825958</v>
      </c>
    </row>
    <row>
      <c>
        <v>2620713</v>
      </c>
      <c>
        <v>1</v>
      </c>
      <c>
        <is>
          <t>İZMİR</t>
        </is>
      </c>
      <c>
        <v>ÇEŞME</v>
      </c>
      <c>
        <is>
          <t>OG Fideri</t>
        </is>
      </c>
      <c>
        <v>L-247 35-18-L00247_DIREK TIPI TRAFO HUCRESI H01_2102109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24.07.2023 19:03:54</t>
        </is>
      </c>
      <c>
        <is>
          <t>25.07.2023 00:39:44</t>
        </is>
      </c>
      <c>
        <v>5.597222222</v>
      </c>
      <c>
        <v>0</v>
      </c>
      <c>
        <v>142</v>
      </c>
      <c>
        <v>0</v>
      </c>
      <c>
        <v>0</v>
      </c>
      <c>
        <v>0</v>
      </c>
      <c>
        <v>21</v>
      </c>
      <c>
        <v>0</v>
      </c>
      <c>
        <v>0</v>
      </c>
      <c>
        <v>0</v>
      </c>
      <c>
        <v>364.1635502520739</v>
      </c>
      <c>
        <v>0</v>
      </c>
      <c>
        <v>0</v>
      </c>
      <c>
        <v>0</v>
      </c>
      <c>
        <v>89.03609518036198</v>
      </c>
      <c>
        <v>0</v>
      </c>
      <c>
        <v>0</v>
      </c>
      <c>
        <v>453.1996454324359</v>
      </c>
    </row>
    <row>
      <c>
        <v>2619734</v>
      </c>
      <c>
        <v>1</v>
      </c>
      <c>
        <is>
          <t>İZMİR</t>
        </is>
      </c>
      <c>
        <v>KİRAZ</v>
      </c>
      <c>
        <is>
          <t>AG Fideri</t>
        </is>
      </c>
      <c>
        <v>KALEKÖY TR-2 35-31-L00235_A_91241696_91241696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24.07.2023 04:31:20</t>
        </is>
      </c>
      <c>
        <is>
          <t>24.07.2023 05:06:12</t>
        </is>
      </c>
      <c>
        <v>0.581111111</v>
      </c>
      <c>
        <v>0</v>
      </c>
      <c>
        <v>3</v>
      </c>
      <c>
        <v>0</v>
      </c>
      <c>
        <v>8</v>
      </c>
      <c>
        <v>0</v>
      </c>
      <c>
        <v>3</v>
      </c>
      <c>
        <v>0</v>
      </c>
      <c>
        <v>0</v>
      </c>
      <c>
        <v>0</v>
      </c>
      <c>
        <v>0.196044817914416</v>
      </c>
      <c>
        <v>0</v>
      </c>
      <c>
        <v>9.987363173753028</v>
      </c>
      <c>
        <v>0</v>
      </c>
      <c>
        <v>4.777036054090548</v>
      </c>
      <c>
        <v>0</v>
      </c>
      <c>
        <v>0</v>
      </c>
      <c>
        <v>14.960444045757992</v>
      </c>
    </row>
    <row>
      <c>
        <v>2620321</v>
      </c>
      <c>
        <v>1</v>
      </c>
      <c>
        <is>
          <t>MANİSA</t>
        </is>
      </c>
      <c>
        <v>TURGUTLU</v>
      </c>
      <c>
        <is>
          <t>AG Fideri</t>
        </is>
      </c>
      <c>
        <v>TR-2/102 45-83-L00102_E_91114493_91114493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24.07.2023 14:02:10</t>
        </is>
      </c>
      <c>
        <is>
          <t>24.07.2023 14:42:13</t>
        </is>
      </c>
      <c>
        <v>0.6675</v>
      </c>
      <c>
        <v>0</v>
      </c>
      <c>
        <v>73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9.070840789158483</v>
      </c>
      <c>
        <v>0</v>
      </c>
      <c>
        <v>0</v>
      </c>
      <c>
        <v>0</v>
      </c>
      <c>
        <v>4.445448157095834</v>
      </c>
      <c>
        <v>0</v>
      </c>
      <c>
        <v>0</v>
      </c>
      <c>
        <v>13.516288946254317</v>
      </c>
    </row>
    <row>
      <c>
        <v>2620421</v>
      </c>
      <c>
        <v>1</v>
      </c>
      <c>
        <is>
          <t>İZMİR</t>
        </is>
      </c>
      <c>
        <v>KARABAĞLAR</v>
      </c>
      <c>
        <is>
          <t>AG Fideri</t>
        </is>
      </c>
      <c>
        <v>K-1343 35-01-K01343_B_56358983_56358983</v>
      </c>
      <c>
        <v>AG Tel Kopuğu</v>
      </c>
      <c>
        <v>Dağıtım-AG</v>
      </c>
      <c>
        <v>Uzun</v>
      </c>
      <c>
        <v>Şebeke işletmecisi</v>
      </c>
      <c>
        <v>Bildirimsiz</v>
      </c>
      <c>
        <is>
          <t>24.07.2023 15:21:23</t>
        </is>
      </c>
      <c>
        <is>
          <t>24.07.2023 16:30:52</t>
        </is>
      </c>
      <c>
        <v>1.158055555</v>
      </c>
      <c>
        <v>0</v>
      </c>
      <c>
        <v>62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17.064912232581317</v>
      </c>
      <c>
        <v>0</v>
      </c>
      <c>
        <v>0</v>
      </c>
      <c>
        <v>0</v>
      </c>
      <c>
        <v>0</v>
      </c>
      <c>
        <v>0</v>
      </c>
      <c>
        <v>0</v>
      </c>
      <c>
        <v>17.064912232581317</v>
      </c>
    </row>
    <row>
      <c>
        <v>2619820</v>
      </c>
      <c>
        <v>1</v>
      </c>
      <c>
        <is>
          <t>MANİSA</t>
        </is>
      </c>
      <c>
        <v>SELENDİ</v>
      </c>
      <c>
        <is>
          <t>KÖK</t>
        </is>
      </c>
      <c>
        <v>DUMANLAR KÖK 45-81-M00044_KARABEYLER M02_72038345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24.07.2023 08:10:12</t>
        </is>
      </c>
      <c>
        <is>
          <t>24.07.2023 09:16:00</t>
        </is>
      </c>
      <c>
        <v>1.096666666</v>
      </c>
      <c>
        <v>2</v>
      </c>
      <c>
        <v>513</v>
      </c>
      <c>
        <v>1</v>
      </c>
      <c>
        <v>46</v>
      </c>
      <c>
        <v>1</v>
      </c>
      <c>
        <v>11</v>
      </c>
      <c>
        <v>0</v>
      </c>
      <c>
        <v>0</v>
      </c>
      <c>
        <v>0.42847840319999997</v>
      </c>
      <c>
        <v>69.22961709309365</v>
      </c>
      <c>
        <v>3.12418089412</v>
      </c>
      <c>
        <v>28.90925083602868</v>
      </c>
      <c>
        <v>3.0652786693760468</v>
      </c>
      <c>
        <v>3.7503206090674777</v>
      </c>
      <c>
        <v>0</v>
      </c>
      <c>
        <v>0</v>
      </c>
      <c>
        <v>108.50712650488585</v>
      </c>
    </row>
    <row>
      <c>
        <v>2620627</v>
      </c>
      <c>
        <v>1</v>
      </c>
      <c>
        <is>
          <t>MANİSA</t>
        </is>
      </c>
      <c>
        <v>KÖPRÜBAŞI</v>
      </c>
      <c>
        <is>
          <t>KÖK</t>
        </is>
      </c>
      <c>
        <v>UĞURLU KÖK 45-86-M00045_GÜNDOĞDU UĞURLU M02_72226020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24.07.2023 17:54:29</t>
        </is>
      </c>
      <c>
        <is>
          <t>24.07.2023 18:52:09</t>
        </is>
      </c>
      <c>
        <v>0.961111111</v>
      </c>
      <c>
        <v>7</v>
      </c>
      <c>
        <v>305</v>
      </c>
      <c>
        <v>36</v>
      </c>
      <c>
        <v>133</v>
      </c>
      <c>
        <v>6</v>
      </c>
      <c>
        <v>20</v>
      </c>
      <c>
        <v>1</v>
      </c>
      <c>
        <v>0</v>
      </c>
      <c>
        <v>1.4253947348029319</v>
      </c>
      <c>
        <v>44.2320399325047</v>
      </c>
      <c>
        <v>481.95330830111993</v>
      </c>
      <c>
        <v>151.04732710849842</v>
      </c>
      <c>
        <v>84.94650315056583</v>
      </c>
      <c>
        <v>18.772328297130603</v>
      </c>
      <c>
        <v>97.24491290632166</v>
      </c>
      <c>
        <v>0</v>
      </c>
      <c>
        <v>879.621814430944</v>
      </c>
    </row>
    <row>
      <c>
        <v>2620653</v>
      </c>
      <c>
        <v>1</v>
      </c>
      <c>
        <is>
          <t>MANİSA</t>
        </is>
      </c>
      <c>
        <v>SALİHLİ</v>
      </c>
      <c>
        <is>
          <t>AG Fideri</t>
        </is>
      </c>
      <c>
        <v>TR-150 45-78-M00150_C_56385375_56385375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24.07.2023 18:11:17</t>
        </is>
      </c>
      <c>
        <is>
          <t>24.07.2023 20:20:04</t>
        </is>
      </c>
      <c>
        <v>2.146388888</v>
      </c>
      <c>
        <v>0</v>
      </c>
      <c>
        <v>270</v>
      </c>
      <c>
        <v>0</v>
      </c>
      <c>
        <v>0</v>
      </c>
      <c>
        <v>0</v>
      </c>
      <c>
        <v>16</v>
      </c>
      <c>
        <v>0</v>
      </c>
      <c>
        <v>0</v>
      </c>
      <c>
        <v>0</v>
      </c>
      <c>
        <v>125.55316080870548</v>
      </c>
      <c>
        <v>0</v>
      </c>
      <c>
        <v>0</v>
      </c>
      <c>
        <v>0</v>
      </c>
      <c>
        <v>39.36704800006215</v>
      </c>
      <c>
        <v>0</v>
      </c>
      <c>
        <v>0</v>
      </c>
      <c>
        <v>164.92020880876763</v>
      </c>
    </row>
    <row>
      <c>
        <v>2619920</v>
      </c>
      <c>
        <v>1</v>
      </c>
      <c>
        <is>
          <t>İZMİR</t>
        </is>
      </c>
      <c>
        <v>TORBALI</v>
      </c>
      <c>
        <is>
          <t>KÖK</t>
        </is>
      </c>
      <c>
        <v>ÇAPAK KÖK 35-26-M00435_DAĞKIZILCA-2 ÇIKIŞ M05_66033225</v>
      </c>
      <c>
        <v>Şebeke Bakım Çalışması</v>
      </c>
      <c>
        <v>Dağıtım-OG</v>
      </c>
      <c>
        <v>Uzun</v>
      </c>
      <c>
        <v>Şebeke işletmecisi</v>
      </c>
      <c>
        <v>Bildirimli</v>
      </c>
      <c>
        <is>
          <t>24.07.2023 08:29:43</t>
        </is>
      </c>
      <c>
        <is>
          <t>24.07.2023 17:24:24</t>
        </is>
      </c>
      <c>
        <v>8.911388888</v>
      </c>
      <c>
        <v>22</v>
      </c>
      <c>
        <v>2683</v>
      </c>
      <c>
        <v>35</v>
      </c>
      <c>
        <v>208</v>
      </c>
      <c>
        <v>64</v>
      </c>
      <c>
        <v>808</v>
      </c>
      <c>
        <v>6</v>
      </c>
      <c>
        <v>1</v>
      </c>
      <c>
        <v>162.34386638704166</v>
      </c>
      <c>
        <v>4347.971154096935</v>
      </c>
      <c>
        <v>1661.811033420991</v>
      </c>
      <c>
        <v>1246.6584991420411</v>
      </c>
      <c>
        <v>2884.474836879684</v>
      </c>
      <c>
        <v>5184.119024340657</v>
      </c>
      <c>
        <v>4087.5354500925214</v>
      </c>
      <c>
        <v>251.95281385059442</v>
      </c>
      <c>
        <v>19826.866678210466</v>
      </c>
    </row>
    <row>
      <c>
        <v>2619671</v>
      </c>
      <c>
        <v>1</v>
      </c>
      <c>
        <is>
          <t>MANİSA</t>
        </is>
      </c>
      <c>
        <v>GÖLMARMARA</v>
      </c>
      <c>
        <is>
          <t>Dağıtım Transformatörü</t>
        </is>
      </c>
      <c>
        <v>DEYNEKLER TR-1 45-85-M00026_45-85-M00026_2358839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24.07.2023 00:01:14</t>
        </is>
      </c>
      <c>
        <is>
          <t>24.07.2023 02:04:00</t>
        </is>
      </c>
      <c>
        <v>2.046111111</v>
      </c>
      <c>
        <v>0</v>
      </c>
      <c>
        <v>193</v>
      </c>
      <c>
        <v>0</v>
      </c>
      <c>
        <v>10</v>
      </c>
      <c>
        <v>0</v>
      </c>
      <c>
        <v>11</v>
      </c>
      <c>
        <v>0</v>
      </c>
      <c>
        <v>0</v>
      </c>
      <c>
        <v>0</v>
      </c>
      <c>
        <v>65.98601622293279</v>
      </c>
      <c>
        <v>0</v>
      </c>
      <c>
        <v>4.787437867371065</v>
      </c>
      <c>
        <v>0</v>
      </c>
      <c>
        <v>12.514867707093728</v>
      </c>
      <c>
        <v>0</v>
      </c>
      <c>
        <v>0</v>
      </c>
      <c>
        <v>83.28832179739759</v>
      </c>
    </row>
    <row>
      <c>
        <v>2620796</v>
      </c>
      <c>
        <v>1</v>
      </c>
      <c>
        <is>
          <t>MANİSA</t>
        </is>
      </c>
      <c>
        <v>TURGUTLU</v>
      </c>
      <c>
        <is>
          <t>Dağıtım Transformatörü</t>
        </is>
      </c>
      <c>
        <v>TR-1/80(CP ARKASI) 45-83-M00080_45-83-M00080_2349145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24.07.2023 20:19:59</t>
        </is>
      </c>
      <c>
        <is>
          <t>24.07.2023 22:36:38</t>
        </is>
      </c>
      <c>
        <v>2.2775</v>
      </c>
      <c>
        <v>0</v>
      </c>
      <c>
        <v>1</v>
      </c>
      <c>
        <v>0</v>
      </c>
      <c>
        <v>12</v>
      </c>
      <c>
        <v>0</v>
      </c>
      <c>
        <v>1</v>
      </c>
      <c>
        <v>0</v>
      </c>
      <c>
        <v>0</v>
      </c>
      <c>
        <v>0</v>
      </c>
      <c>
        <v>0.4741487047968999</v>
      </c>
      <c>
        <v>0</v>
      </c>
      <c>
        <v>40.68241889080059</v>
      </c>
      <c>
        <v>0</v>
      </c>
      <c>
        <v>4.242728047840027</v>
      </c>
      <c>
        <v>0</v>
      </c>
      <c>
        <v>0</v>
      </c>
      <c>
        <v>45.39929564343752</v>
      </c>
    </row>
    <row>
      <c>
        <v>2620106</v>
      </c>
      <c>
        <v>1</v>
      </c>
      <c>
        <is>
          <t>İZMİR</t>
        </is>
      </c>
      <c>
        <v>BUCA</v>
      </c>
      <c>
        <is>
          <t>Kullanıcı Bağlantı Hattı</t>
        </is>
      </c>
      <c>
        <v>M-2353 35-03-M02353_913189441_913189441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24.07.2023 11:29:29</t>
        </is>
      </c>
      <c>
        <is>
          <t>24.07.2023 13:00:00</t>
        </is>
      </c>
      <c>
        <v>1.508611111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0.3964471220812146</v>
      </c>
      <c>
        <v>0</v>
      </c>
      <c>
        <v>0</v>
      </c>
      <c>
        <v>0</v>
      </c>
      <c>
        <v>0</v>
      </c>
      <c>
        <v>0</v>
      </c>
      <c>
        <v>0</v>
      </c>
      <c>
        <v>0.3964471220812146</v>
      </c>
    </row>
    <row>
      <c>
        <v>2620547</v>
      </c>
      <c>
        <v>1</v>
      </c>
      <c>
        <is>
          <t>İZMİR</t>
        </is>
      </c>
      <c>
        <v>SEFERİHİSAR</v>
      </c>
      <c>
        <is>
          <t>Saha Dağıtım Kutusu (SDK)</t>
        </is>
      </c>
      <c>
        <v>L-278 DM-1/TR-19 35-14-L00278_F F2_5851059</v>
      </c>
      <c>
        <v>Üçüncü Şahısların Vermiş Olduğu Hasarlar</v>
      </c>
      <c>
        <v>Dağıtım-AG</v>
      </c>
      <c>
        <v>Uzun</v>
      </c>
      <c>
        <v>Dışsal</v>
      </c>
      <c>
        <v>Bildirimsiz</v>
      </c>
      <c>
        <is>
          <t>24.07.2023 16:36:21</t>
        </is>
      </c>
      <c>
        <is>
          <t>24.07.2023 18:24:49</t>
        </is>
      </c>
      <c>
        <v>1.807777777</v>
      </c>
      <c>
        <v>0</v>
      </c>
      <c>
        <v>37</v>
      </c>
      <c>
        <v>0</v>
      </c>
      <c>
        <v>0</v>
      </c>
      <c>
        <v>0</v>
      </c>
      <c>
        <v>7</v>
      </c>
      <c>
        <v>0</v>
      </c>
      <c>
        <v>0</v>
      </c>
      <c>
        <v>0</v>
      </c>
      <c>
        <v>22.66144015270547</v>
      </c>
      <c>
        <v>0</v>
      </c>
      <c>
        <v>0</v>
      </c>
      <c>
        <v>0</v>
      </c>
      <c>
        <v>18.777720485088242</v>
      </c>
      <c>
        <v>0</v>
      </c>
      <c>
        <v>0</v>
      </c>
      <c>
        <v>41.43916063779371</v>
      </c>
    </row>
    <row>
      <c>
        <v>2620006</v>
      </c>
      <c>
        <v>1</v>
      </c>
      <c>
        <is>
          <t>MANİSA</t>
        </is>
      </c>
      <c>
        <v>ŞEHZADELER</v>
      </c>
      <c>
        <is>
          <t>Kullanıcı Bağlantı Hattı</t>
        </is>
      </c>
      <c>
        <v>KARAOĞLANLI TR-6 45-71-M00094_953212014_953212014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24.07.2023 10:18:15</t>
        </is>
      </c>
      <c>
        <is>
          <t>24.07.2023 12:43:51</t>
        </is>
      </c>
      <c>
        <v>2.426666666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0.3239762287834435</v>
      </c>
      <c>
        <v>0</v>
      </c>
      <c>
        <v>0</v>
      </c>
      <c>
        <v>0</v>
      </c>
      <c>
        <v>0</v>
      </c>
      <c>
        <v>0</v>
      </c>
      <c>
        <v>0</v>
      </c>
      <c>
        <v>0.3239762287834435</v>
      </c>
    </row>
    <row>
      <c>
        <v>2619952</v>
      </c>
      <c>
        <v>1</v>
      </c>
      <c>
        <is>
          <t>İZMİR</t>
        </is>
      </c>
      <c>
        <v>ÖDEMİŞ</v>
      </c>
      <c>
        <is>
          <t>AG Fideri</t>
        </is>
      </c>
      <c>
        <v>MESCİTLİ TR-4 35-15-L01016_A_56361216_56361216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24.07.2023 09:36:23</t>
        </is>
      </c>
      <c>
        <is>
          <t>24.07.2023 11:47:29</t>
        </is>
      </c>
      <c>
        <v>2.185</v>
      </c>
      <c>
        <v>0</v>
      </c>
      <c>
        <v>6</v>
      </c>
      <c>
        <v>0</v>
      </c>
      <c>
        <v>5</v>
      </c>
      <c>
        <v>0</v>
      </c>
      <c>
        <v>1</v>
      </c>
      <c>
        <v>0</v>
      </c>
      <c>
        <v>0</v>
      </c>
      <c>
        <v>0</v>
      </c>
      <c>
        <v>2.1815559323242626</v>
      </c>
      <c>
        <v>0</v>
      </c>
      <c>
        <v>3.4360328277481855</v>
      </c>
      <c>
        <v>0</v>
      </c>
      <c>
        <v>0</v>
      </c>
      <c>
        <v>0</v>
      </c>
      <c>
        <v>0</v>
      </c>
      <c>
        <v>5.617588760072448</v>
      </c>
    </row>
    <row>
      <c>
        <v>2620825</v>
      </c>
      <c>
        <v>1</v>
      </c>
      <c>
        <is>
          <t>MANİSA</t>
        </is>
      </c>
      <c>
        <v>ALAŞEHİR</v>
      </c>
      <c>
        <is>
          <t>OG Fideri</t>
        </is>
      </c>
      <c>
        <v>IŞIKLAR KÖK 45-73-M00467_HatBaşıAyırıcı_53136407 M06_53136407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24.07.2023 20:46:11</t>
        </is>
      </c>
      <c>
        <is>
          <t>24.07.2023 23:37:45</t>
        </is>
      </c>
      <c>
        <v>2.859444444</v>
      </c>
      <c>
        <v>0</v>
      </c>
      <c>
        <v>0</v>
      </c>
      <c>
        <v>0</v>
      </c>
      <c>
        <v>11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209.82983552483702</v>
      </c>
      <c>
        <v>0</v>
      </c>
      <c>
        <v>14.002349952066846</v>
      </c>
      <c>
        <v>0</v>
      </c>
      <c>
        <v>0</v>
      </c>
      <c>
        <v>223.83218547690387</v>
      </c>
    </row>
    <row>
      <c>
        <v>2620115</v>
      </c>
      <c>
        <v>1</v>
      </c>
      <c>
        <is>
          <t>İZMİR</t>
        </is>
      </c>
      <c>
        <v>GÜZELBAHÇE</v>
      </c>
      <c>
        <is>
          <t>Saha Dağıtım Kutusu (SDK)</t>
        </is>
      </c>
      <c>
        <v>M-2013 35-10-M02013_A A01b_79887051</v>
      </c>
      <c>
        <v>Üçüncü Şahısların Vermiş Olduğu Hasarlar</v>
      </c>
      <c>
        <v>Dağıtım-AG</v>
      </c>
      <c>
        <v>Uzun</v>
      </c>
      <c>
        <v>Dışsal</v>
      </c>
      <c>
        <v>Bildirimsiz</v>
      </c>
      <c>
        <is>
          <t>24.07.2023 11:37:58</t>
        </is>
      </c>
      <c>
        <is>
          <t>24.07.2023 13:00:23</t>
        </is>
      </c>
      <c>
        <v>1.373611111</v>
      </c>
      <c>
        <v>0</v>
      </c>
      <c>
        <v>15</v>
      </c>
      <c>
        <v>0</v>
      </c>
      <c>
        <v>4</v>
      </c>
      <c>
        <v>0</v>
      </c>
      <c>
        <v>6</v>
      </c>
      <c>
        <v>0</v>
      </c>
      <c>
        <v>0</v>
      </c>
      <c>
        <v>0</v>
      </c>
      <c>
        <v>12.550376643477296</v>
      </c>
      <c>
        <v>0</v>
      </c>
      <c>
        <v>3.6707683523085546</v>
      </c>
      <c>
        <v>0</v>
      </c>
      <c>
        <v>22.615013086240243</v>
      </c>
      <c>
        <v>0</v>
      </c>
      <c>
        <v>0</v>
      </c>
      <c>
        <v>38.83615808202609</v>
      </c>
    </row>
    <row>
      <c>
        <v>2619969</v>
      </c>
      <c>
        <v>1</v>
      </c>
      <c>
        <is>
          <t>MANİSA</t>
        </is>
      </c>
      <c>
        <v>TURGUTLU</v>
      </c>
      <c>
        <is>
          <t>KÖK</t>
        </is>
      </c>
      <c>
        <v>İZZETTİN KÖK 45-83-M00132_ŞİRVAN M03_2327934</v>
      </c>
      <c>
        <v>Şebeke Yenileme ve Kapasite Artışı Çalışması</v>
      </c>
      <c>
        <v>Dağıtım-OG</v>
      </c>
      <c>
        <v>Uzun</v>
      </c>
      <c>
        <v>Şebeke işletmecisi</v>
      </c>
      <c>
        <v>Bildirimli</v>
      </c>
      <c>
        <is>
          <t>24.07.2023 09:51:51</t>
        </is>
      </c>
      <c>
        <is>
          <t>24.07.2023 15:31:49</t>
        </is>
      </c>
      <c>
        <v>5.666111111</v>
      </c>
      <c>
        <v>3</v>
      </c>
      <c>
        <v>1</v>
      </c>
      <c>
        <v>112</v>
      </c>
      <c>
        <v>47</v>
      </c>
      <c>
        <v>8</v>
      </c>
      <c>
        <v>5</v>
      </c>
      <c>
        <v>0</v>
      </c>
      <c>
        <v>0</v>
      </c>
      <c>
        <v>22.712360325182093</v>
      </c>
      <c>
        <v>1.4197782278783335</v>
      </c>
      <c>
        <v>2780.599718584752</v>
      </c>
      <c>
        <v>567.9378115165164</v>
      </c>
      <c>
        <v>136.8199016663544</v>
      </c>
      <c>
        <v>30.79146315888522</v>
      </c>
      <c>
        <v>0</v>
      </c>
      <c>
        <v>0</v>
      </c>
      <c>
        <v>3540.281033479568</v>
      </c>
    </row>
    <row>
      <c>
        <v>2620075</v>
      </c>
      <c>
        <v>1</v>
      </c>
      <c>
        <is>
          <t>İZMİR</t>
        </is>
      </c>
      <c>
        <v>ÇEŞME</v>
      </c>
      <c>
        <is>
          <t>DM</t>
        </is>
      </c>
      <c>
        <v>ALAÇATI İM 35-18-A00002_L-299 ARITMA L13_2052461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24.07.2023 11:02:02</t>
        </is>
      </c>
      <c>
        <is>
          <t>24.07.2023 11:53:17</t>
        </is>
      </c>
      <c>
        <v>0.854166666</v>
      </c>
      <c>
        <v>0</v>
      </c>
      <c>
        <v>0</v>
      </c>
      <c>
        <v>0</v>
      </c>
      <c>
        <v>0</v>
      </c>
      <c>
        <v>1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1.8793617651666665</v>
      </c>
      <c>
        <v>0</v>
      </c>
      <c>
        <v>139.67645224858964</v>
      </c>
      <c>
        <v>0</v>
      </c>
      <c>
        <v>141.5558140137563</v>
      </c>
    </row>
    <row>
      <c>
        <v>2619992</v>
      </c>
      <c>
        <v>1</v>
      </c>
      <c>
        <is>
          <t>İZMİR</t>
        </is>
      </c>
      <c>
        <v>ÇEŞME</v>
      </c>
      <c>
        <is>
          <t>AG Fideri</t>
        </is>
      </c>
      <c>
        <v>L-254 35-18-L00254__78583927_78583927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24.07.2023 10:03:34</t>
        </is>
      </c>
      <c>
        <is>
          <t>24.07.2023 14:37:41</t>
        </is>
      </c>
      <c>
        <v>4.568611111</v>
      </c>
      <c>
        <v>0</v>
      </c>
      <c>
        <v>59</v>
      </c>
      <c>
        <v>0</v>
      </c>
      <c>
        <v>0</v>
      </c>
      <c>
        <v>0</v>
      </c>
      <c>
        <v>8</v>
      </c>
      <c>
        <v>0</v>
      </c>
      <c>
        <v>0</v>
      </c>
      <c>
        <v>0</v>
      </c>
      <c>
        <v>338.56287201750064</v>
      </c>
      <c>
        <v>0</v>
      </c>
      <c>
        <v>0</v>
      </c>
      <c>
        <v>0</v>
      </c>
      <c>
        <v>59.7059671163253</v>
      </c>
      <c>
        <v>0</v>
      </c>
      <c>
        <v>0</v>
      </c>
      <c>
        <v>398.26883913382596</v>
      </c>
    </row>
    <row>
      <c>
        <v>2619743</v>
      </c>
      <c>
        <v>1</v>
      </c>
      <c>
        <is>
          <t>İZMİR</t>
        </is>
      </c>
      <c>
        <v>KARABAĞLAR</v>
      </c>
      <c>
        <is>
          <t>OG Fideri</t>
        </is>
      </c>
      <c>
        <v>K-2772 35-01-K02772_K-2756 K03_89561832</v>
      </c>
      <c>
        <v>OG Yeraltı Kablo Arızası</v>
      </c>
      <c>
        <v>Dağıtım-OG</v>
      </c>
      <c>
        <v>Uzun</v>
      </c>
      <c>
        <v>Şebeke işletmecisi</v>
      </c>
      <c>
        <v>Bildirimsiz</v>
      </c>
      <c>
        <is>
          <t>24.07.2023 06:04:07</t>
        </is>
      </c>
      <c>
        <is>
          <t>24.07.2023 07:20:03</t>
        </is>
      </c>
      <c>
        <v>1.265555555</v>
      </c>
      <c>
        <v>0</v>
      </c>
      <c>
        <v>5220</v>
      </c>
      <c>
        <v>0</v>
      </c>
      <c>
        <v>0</v>
      </c>
      <c>
        <v>3</v>
      </c>
      <c>
        <v>476</v>
      </c>
      <c>
        <v>0</v>
      </c>
      <c>
        <v>5</v>
      </c>
      <c>
        <v>0</v>
      </c>
      <c>
        <v>1234.2150793348112</v>
      </c>
      <c>
        <v>0</v>
      </c>
      <c>
        <v>0</v>
      </c>
      <c>
        <v>43.08683474357425</v>
      </c>
      <c>
        <v>319.9069421586219</v>
      </c>
      <c>
        <v>0</v>
      </c>
      <c>
        <v>105.41795636837826</v>
      </c>
      <c>
        <v>1702.6268126053856</v>
      </c>
    </row>
    <row>
      <c>
        <v>2620430</v>
      </c>
      <c>
        <v>1</v>
      </c>
      <c>
        <is>
          <t>İZMİR</t>
        </is>
      </c>
      <c>
        <v>BAYRAKLI</v>
      </c>
      <c>
        <is>
          <t>AG Fideri</t>
        </is>
      </c>
      <c>
        <v>M-3497 (YATIRIM REZERVE) 35-02-M03497_A_56378498_56378498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24.07.2023 13:50:41</t>
        </is>
      </c>
      <c>
        <is>
          <t>24.07.2023 16:19:36</t>
        </is>
      </c>
      <c>
        <v>2.481944444</v>
      </c>
      <c>
        <v>0</v>
      </c>
      <c>
        <v>31</v>
      </c>
      <c>
        <v>0</v>
      </c>
      <c>
        <v>0</v>
      </c>
      <c>
        <v>0</v>
      </c>
      <c>
        <v>16</v>
      </c>
      <c>
        <v>0</v>
      </c>
      <c>
        <v>0</v>
      </c>
      <c>
        <v>0</v>
      </c>
      <c>
        <v>21.397609524025412</v>
      </c>
      <c>
        <v>0</v>
      </c>
      <c>
        <v>0</v>
      </c>
      <c>
        <v>0</v>
      </c>
      <c>
        <v>75.44220621427014</v>
      </c>
      <c>
        <v>0</v>
      </c>
      <c>
        <v>0</v>
      </c>
      <c>
        <v>96.83981573829556</v>
      </c>
    </row>
    <row>
      <c>
        <v>2620762</v>
      </c>
      <c>
        <v>1</v>
      </c>
      <c>
        <is>
          <t>İZMİR</t>
        </is>
      </c>
      <c>
        <v>KİRAZ</v>
      </c>
      <c>
        <is>
          <t>Dağıtım Transformatörü</t>
        </is>
      </c>
      <c>
        <v>AVUNDURUK TR-1 35-31-L00179_35-31-L00179_2364350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24.07.2023 19:54:29</t>
        </is>
      </c>
      <c>
        <is>
          <t>24.07.2023 20:40:03</t>
        </is>
      </c>
      <c>
        <v>0.759444444</v>
      </c>
      <c>
        <v>0</v>
      </c>
      <c>
        <v>71</v>
      </c>
      <c>
        <v>0</v>
      </c>
      <c>
        <v>22</v>
      </c>
      <c>
        <v>0</v>
      </c>
      <c>
        <v>23</v>
      </c>
      <c>
        <v>0</v>
      </c>
      <c>
        <v>0</v>
      </c>
      <c>
        <v>0</v>
      </c>
      <c>
        <v>11.848761911393533</v>
      </c>
      <c>
        <v>0</v>
      </c>
      <c>
        <v>65.15751318857514</v>
      </c>
      <c>
        <v>0</v>
      </c>
      <c>
        <v>28.75071639893972</v>
      </c>
      <c>
        <v>0</v>
      </c>
      <c>
        <v>0</v>
      </c>
      <c>
        <v>105.75699149890839</v>
      </c>
    </row>
    <row>
      <c>
        <v>2620421</v>
      </c>
      <c>
        <v>2</v>
      </c>
      <c>
        <is>
          <t>İZMİR</t>
        </is>
      </c>
      <c>
        <v>KARABAĞLAR</v>
      </c>
      <c>
        <is>
          <t>Dağıtım Transformatörü</t>
        </is>
      </c>
      <c>
        <v>K-1343 35-01-K01343_35-01-K01343_2358117</v>
      </c>
      <c>
        <v>AG Tel Kopuğu</v>
      </c>
      <c>
        <v>Dağıtım-AG</v>
      </c>
      <c>
        <v>Uzun</v>
      </c>
      <c>
        <v>Şebeke işletmecisi</v>
      </c>
      <c>
        <v>Bildirimsiz</v>
      </c>
      <c>
        <is>
          <t>24.07.2023 16:30:52</t>
        </is>
      </c>
      <c>
        <is>
          <t>24.07.2023 17:42:27</t>
        </is>
      </c>
      <c>
        <v>1.193055555</v>
      </c>
      <c>
        <v>0</v>
      </c>
      <c>
        <v>905</v>
      </c>
      <c>
        <v>0</v>
      </c>
      <c>
        <v>0</v>
      </c>
      <c>
        <v>0</v>
      </c>
      <c>
        <v>50</v>
      </c>
      <c>
        <v>0</v>
      </c>
      <c>
        <v>0</v>
      </c>
      <c>
        <v>0</v>
      </c>
      <c>
        <v>265.2793566355577</v>
      </c>
      <c>
        <v>0</v>
      </c>
      <c>
        <v>0</v>
      </c>
      <c>
        <v>0</v>
      </c>
      <c>
        <v>37.24080112793018</v>
      </c>
      <c>
        <v>0</v>
      </c>
      <c>
        <v>0</v>
      </c>
      <c>
        <v>302.5201577634879</v>
      </c>
    </row>
    <row>
      <c>
        <v>2619829</v>
      </c>
      <c>
        <v>1</v>
      </c>
      <c>
        <is>
          <t>MANİSA</t>
        </is>
      </c>
      <c>
        <v>SARUHANLI</v>
      </c>
      <c>
        <is>
          <t>KÖK</t>
        </is>
      </c>
      <c>
        <v>KOLDERE KÖK 45-80-M00051_GÜMÜLCELİ M011_73403320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24.07.2023 08:24:04</t>
        </is>
      </c>
      <c>
        <is>
          <t>24.07.2023 08:47:27</t>
        </is>
      </c>
      <c>
        <v>0.389722222</v>
      </c>
      <c>
        <v>1</v>
      </c>
      <c>
        <v>956</v>
      </c>
      <c>
        <v>37</v>
      </c>
      <c>
        <v>65</v>
      </c>
      <c>
        <v>5</v>
      </c>
      <c>
        <v>70</v>
      </c>
      <c>
        <v>1</v>
      </c>
      <c>
        <v>1</v>
      </c>
      <c>
        <v>0.07336804551111112</v>
      </c>
      <c>
        <v>71.50662849933389</v>
      </c>
      <c>
        <v>72.8097356659769</v>
      </c>
      <c>
        <v>78.75632246042814</v>
      </c>
      <c>
        <v>4.175451028309457</v>
      </c>
      <c>
        <v>20.327977500813546</v>
      </c>
      <c>
        <v>8.638512634079392</v>
      </c>
      <c>
        <v>48.7015841684625</v>
      </c>
      <c>
        <v>304.9895800029149</v>
      </c>
    </row>
    <row>
      <c>
        <v>2620822</v>
      </c>
      <c>
        <v>2</v>
      </c>
      <c>
        <is>
          <t>İZMİR</t>
        </is>
      </c>
      <c>
        <v>BAYINDIR</v>
      </c>
      <c>
        <is>
          <t>Dağıtım Transformatörü</t>
        </is>
      </c>
      <c>
        <v>SÖĞÜTÖREN TR-1 35-20-L00347_35-20-L00347_2360688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24.07.2023 21:53:09</t>
        </is>
      </c>
      <c>
        <is>
          <t>24.07.2023 23:49:18</t>
        </is>
      </c>
      <c>
        <v>1.935833333</v>
      </c>
      <c>
        <v>0</v>
      </c>
      <c>
        <v>73</v>
      </c>
      <c>
        <v>0</v>
      </c>
      <c>
        <v>23</v>
      </c>
      <c>
        <v>0</v>
      </c>
      <c>
        <v>16</v>
      </c>
      <c>
        <v>0</v>
      </c>
      <c>
        <v>0</v>
      </c>
      <c>
        <v>0</v>
      </c>
      <c>
        <v>35.67863619270609</v>
      </c>
      <c>
        <v>0</v>
      </c>
      <c>
        <v>29.803310821750145</v>
      </c>
      <c>
        <v>0</v>
      </c>
      <c>
        <v>15.99672711084442</v>
      </c>
      <c>
        <v>0</v>
      </c>
      <c>
        <v>0</v>
      </c>
      <c>
        <v>81.47867412530066</v>
      </c>
    </row>
    <row>
      <c>
        <v>2620911</v>
      </c>
      <c>
        <v>1</v>
      </c>
      <c>
        <is>
          <t>İZMİR</t>
        </is>
      </c>
      <c>
        <v>BUCA</v>
      </c>
      <c>
        <is>
          <t>Kullanıcı Bağlantı Hattı</t>
        </is>
      </c>
      <c>
        <v>M-998 35-03-M00998_910223237_910223237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24.07.2023 23:57:40</t>
        </is>
      </c>
      <c>
        <is>
          <t>25.07.2023 01:03:04</t>
        </is>
      </c>
      <c>
        <v>1.09</v>
      </c>
      <c>
        <v>0</v>
      </c>
      <c>
        <v>6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1.3822566236624187</v>
      </c>
      <c>
        <v>0</v>
      </c>
      <c>
        <v>0</v>
      </c>
      <c>
        <v>0</v>
      </c>
      <c>
        <v>0</v>
      </c>
      <c>
        <v>0</v>
      </c>
      <c>
        <v>0</v>
      </c>
      <c>
        <v>1.3822566236624187</v>
      </c>
    </row>
    <row>
      <c>
        <v>2620699</v>
      </c>
      <c>
        <v>1</v>
      </c>
      <c>
        <is>
          <t>MANİSA</t>
        </is>
      </c>
      <c>
        <v>KULA</v>
      </c>
      <c>
        <is>
          <t>OG Fideri</t>
        </is>
      </c>
      <c>
        <v>BAŞIBÜYÜK KIRLILAR TR-1 45-77-L00479_ H_83839429</v>
      </c>
      <c>
        <v>Manevra</v>
      </c>
      <c>
        <v>Dağıtım-OG</v>
      </c>
      <c>
        <v>Uzun</v>
      </c>
      <c>
        <v>Şebeke işletmecisi</v>
      </c>
      <c>
        <v>Bildirimsiz</v>
      </c>
      <c>
        <is>
          <t>24.07.2023 18:55:15</t>
        </is>
      </c>
      <c>
        <is>
          <t>24.07.2023 19:14:55</t>
        </is>
      </c>
      <c>
        <v>0.327777777</v>
      </c>
      <c>
        <v>0</v>
      </c>
      <c>
        <v>13</v>
      </c>
      <c>
        <v>0</v>
      </c>
      <c>
        <v>4</v>
      </c>
      <c>
        <v>0</v>
      </c>
      <c>
        <v>1</v>
      </c>
      <c>
        <v>0</v>
      </c>
      <c>
        <v>0</v>
      </c>
      <c>
        <v>0</v>
      </c>
      <c>
        <v>4.4084661284171505</v>
      </c>
      <c>
        <v>0</v>
      </c>
      <c>
        <v>2.867515275310229</v>
      </c>
      <c>
        <v>0</v>
      </c>
      <c>
        <v>0.00150404188961</v>
      </c>
      <c>
        <v>0</v>
      </c>
      <c>
        <v>0</v>
      </c>
      <c>
        <v>7.277485445616989</v>
      </c>
    </row>
    <row>
      <c>
        <v>2620239</v>
      </c>
      <c>
        <v>2</v>
      </c>
      <c>
        <is>
          <t>İZMİR</t>
        </is>
      </c>
      <c>
        <v>DİKİLİ</v>
      </c>
      <c>
        <is>
          <t>Dağıtım Transformatörü</t>
        </is>
      </c>
      <c>
        <v>ÇANDARLI TR-10 35-30-M00010_35-30-M00010_2377030</v>
      </c>
      <c>
        <v>Ağaç Kesimi</v>
      </c>
      <c>
        <v>Dağıtım-AG</v>
      </c>
      <c>
        <v>Uzun</v>
      </c>
      <c>
        <v>Şebeke işletmecisi</v>
      </c>
      <c>
        <v>Bildirimsiz</v>
      </c>
      <c>
        <is>
          <t>24.07.2023 13:16:34</t>
        </is>
      </c>
      <c>
        <is>
          <t>24.07.2023 13:38:35</t>
        </is>
      </c>
      <c>
        <v>0.366944444</v>
      </c>
      <c>
        <v>0</v>
      </c>
      <c>
        <v>103</v>
      </c>
      <c>
        <v>0</v>
      </c>
      <c>
        <v>0</v>
      </c>
      <c>
        <v>0</v>
      </c>
      <c>
        <v>16</v>
      </c>
      <c>
        <v>0</v>
      </c>
      <c>
        <v>0</v>
      </c>
      <c>
        <v>0</v>
      </c>
      <c>
        <v>11.101575290457127</v>
      </c>
      <c>
        <v>0</v>
      </c>
      <c>
        <v>0</v>
      </c>
      <c>
        <v>0</v>
      </c>
      <c>
        <v>12.840815167991515</v>
      </c>
      <c>
        <v>0</v>
      </c>
      <c>
        <v>0</v>
      </c>
      <c>
        <v>23.942390458448642</v>
      </c>
    </row>
    <row>
      <c>
        <v>2619846</v>
      </c>
      <c>
        <v>1</v>
      </c>
      <c>
        <is>
          <t>İZMİR</t>
        </is>
      </c>
      <c>
        <v>BAYINDIR</v>
      </c>
      <c>
        <is>
          <t>Dağıtım Transformatörü</t>
        </is>
      </c>
      <c>
        <v>GENCERLER TR-6 35-20-L00043_35-20-L00043_49159704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24.07.2023 08:40:45</t>
        </is>
      </c>
      <c>
        <is>
          <t>24.07.2023 11:06:13</t>
        </is>
      </c>
      <c>
        <v>2.424444444</v>
      </c>
      <c>
        <v>0</v>
      </c>
      <c>
        <v>10</v>
      </c>
      <c>
        <v>0</v>
      </c>
      <c>
        <v>32</v>
      </c>
      <c>
        <v>0</v>
      </c>
      <c>
        <v>18</v>
      </c>
      <c>
        <v>0</v>
      </c>
      <c>
        <v>0</v>
      </c>
      <c>
        <v>0</v>
      </c>
      <c>
        <v>8.457493011049229</v>
      </c>
      <c>
        <v>0</v>
      </c>
      <c>
        <v>112.23843890645277</v>
      </c>
      <c>
        <v>0</v>
      </c>
      <c>
        <v>37.11983679133105</v>
      </c>
      <c>
        <v>0</v>
      </c>
      <c>
        <v>0</v>
      </c>
      <c>
        <v>157.81576870883305</v>
      </c>
    </row>
    <row>
      <c>
        <v>2620656</v>
      </c>
      <c>
        <v>1</v>
      </c>
      <c>
        <is>
          <t>İZMİR</t>
        </is>
      </c>
      <c>
        <v>BORNOVA</v>
      </c>
      <c>
        <is>
          <t>Dağıtım Transformatörü</t>
        </is>
      </c>
      <c>
        <v>M-10 35-02-M00010_35-02-M00010_2365279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24.07.2023 18:16:39</t>
        </is>
      </c>
      <c>
        <is>
          <t>24.07.2023 18:41:50</t>
        </is>
      </c>
      <c>
        <v>0.419722222</v>
      </c>
      <c>
        <v>0</v>
      </c>
      <c>
        <v>43</v>
      </c>
      <c>
        <v>0</v>
      </c>
      <c>
        <v>0</v>
      </c>
      <c>
        <v>0</v>
      </c>
      <c>
        <v>26</v>
      </c>
      <c>
        <v>0</v>
      </c>
      <c>
        <v>0</v>
      </c>
      <c>
        <v>0</v>
      </c>
      <c>
        <v>5.0425903600083135</v>
      </c>
      <c>
        <v>0</v>
      </c>
      <c>
        <v>0</v>
      </c>
      <c>
        <v>0</v>
      </c>
      <c>
        <v>23.443901841873373</v>
      </c>
      <c>
        <v>0</v>
      </c>
      <c>
        <v>0</v>
      </c>
      <c>
        <v>28.48649220188169</v>
      </c>
    </row>
    <row>
      <c>
        <v>2620848</v>
      </c>
      <c>
        <v>1</v>
      </c>
      <c>
        <is>
          <t>MANİSA</t>
        </is>
      </c>
      <c>
        <v>SALİHLİ</v>
      </c>
      <c>
        <is>
          <t>AG Fideri</t>
        </is>
      </c>
      <c>
        <v>TR-106 45-78-L00106_D_91423910_91423910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24.07.2023 21:27:23</t>
        </is>
      </c>
      <c>
        <is>
          <t>24.07.2023 21:48:02</t>
        </is>
      </c>
      <c>
        <v>0.344166666</v>
      </c>
      <c>
        <v>0</v>
      </c>
      <c>
        <v>183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14.065843722537865</v>
      </c>
      <c>
        <v>0</v>
      </c>
      <c>
        <v>0</v>
      </c>
      <c>
        <v>0</v>
      </c>
      <c>
        <v>1.1332612956300738</v>
      </c>
      <c>
        <v>0</v>
      </c>
      <c>
        <v>0</v>
      </c>
      <c>
        <v>15.19910501816794</v>
      </c>
    </row>
    <row>
      <c>
        <v>2620593</v>
      </c>
      <c>
        <v>1</v>
      </c>
      <c>
        <is>
          <t>İZMİR</t>
        </is>
      </c>
      <c>
        <v>MENEMEN</v>
      </c>
      <c>
        <is>
          <t>Kullanıcı Bağlantı Hattı</t>
        </is>
      </c>
      <c>
        <v>ASARLIK TR-13 35-28-M00180_95002416482_95002416482</v>
      </c>
      <c>
        <v>AG Branşman Yeraltı Kablo Arızası</v>
      </c>
      <c>
        <v>Dağıtım-AG</v>
      </c>
      <c>
        <v>Uzun</v>
      </c>
      <c>
        <v>Şebeke işletmecisi</v>
      </c>
      <c>
        <v>Bildirimsiz</v>
      </c>
      <c>
        <is>
          <t>24.07.2023 17:26:21</t>
        </is>
      </c>
      <c>
        <is>
          <t>24.07.2023 19:13:29</t>
        </is>
      </c>
      <c>
        <v>1.785555555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0.45896669715055555</v>
      </c>
      <c>
        <v>0</v>
      </c>
      <c>
        <v>0</v>
      </c>
      <c>
        <v>0</v>
      </c>
      <c>
        <v>0</v>
      </c>
      <c>
        <v>0</v>
      </c>
      <c>
        <v>0</v>
      </c>
      <c>
        <v>0.45896669715055555</v>
      </c>
    </row>
    <row>
      <c>
        <v>2620201</v>
      </c>
      <c>
        <v>1</v>
      </c>
      <c>
        <is>
          <t>İZMİR</t>
        </is>
      </c>
      <c>
        <v>MENEMEN</v>
      </c>
      <c>
        <is>
          <t>OG Fideri</t>
        </is>
      </c>
      <c>
        <v>ASARLIK HAYVANAT BAHÇESİ GEÇİT 35-28-M00588_ASARLIK TR-10/TOKİ M02_66839890</v>
      </c>
      <c>
        <v>OG Atlama Arızası</v>
      </c>
      <c>
        <v>Dağıtım-OG</v>
      </c>
      <c>
        <v>Uzun</v>
      </c>
      <c>
        <v>Şebeke işletmecisi</v>
      </c>
      <c>
        <v>Bildirimsiz</v>
      </c>
      <c>
        <is>
          <t>24.07.2023 12:49:59</t>
        </is>
      </c>
      <c>
        <is>
          <t>24.07.2023 14:59:03</t>
        </is>
      </c>
      <c>
        <v>2.151111111</v>
      </c>
      <c>
        <v>1</v>
      </c>
      <c>
        <v>1515</v>
      </c>
      <c>
        <v>0</v>
      </c>
      <c>
        <v>1</v>
      </c>
      <c>
        <v>1</v>
      </c>
      <c>
        <v>49</v>
      </c>
      <c>
        <v>0</v>
      </c>
      <c>
        <v>0</v>
      </c>
      <c>
        <v>3.5085022691947003</v>
      </c>
      <c>
        <v>695.7010778444935</v>
      </c>
      <c>
        <v>0</v>
      </c>
      <c>
        <v>0.18976969204482974</v>
      </c>
      <c>
        <v>2.293842649794918</v>
      </c>
      <c>
        <v>146.60137941594957</v>
      </c>
      <c>
        <v>0</v>
      </c>
      <c>
        <v>0</v>
      </c>
      <c>
        <v>848.2945718714775</v>
      </c>
    </row>
    <row>
      <c>
        <v>2620842</v>
      </c>
      <c>
        <v>1</v>
      </c>
      <c>
        <is>
          <t>İZMİR</t>
        </is>
      </c>
      <c>
        <v>BERGAMA</v>
      </c>
      <c>
        <is>
          <t>AG Fideri</t>
        </is>
      </c>
      <c>
        <v>YERLİ TAHTACI TR-1 35-16-L00253_47539173_56397804_56397804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24.07.2023 21:15:56</t>
        </is>
      </c>
      <c>
        <is>
          <t>24.07.2023 22:31:07</t>
        </is>
      </c>
      <c>
        <v>1.253055555</v>
      </c>
      <c>
        <v>0</v>
      </c>
      <c>
        <v>9</v>
      </c>
      <c>
        <v>0</v>
      </c>
      <c>
        <v>1</v>
      </c>
      <c>
        <v>0</v>
      </c>
      <c>
        <v>1</v>
      </c>
      <c>
        <v>0</v>
      </c>
      <c>
        <v>0</v>
      </c>
      <c>
        <v>0</v>
      </c>
      <c>
        <v>1.8253544570662428</v>
      </c>
      <c>
        <v>0</v>
      </c>
      <c>
        <v>0.05148016202805512</v>
      </c>
      <c>
        <v>0</v>
      </c>
      <c>
        <v>0.09893268012280501</v>
      </c>
      <c>
        <v>0</v>
      </c>
      <c>
        <v>0</v>
      </c>
      <c>
        <v>1.975767299217103</v>
      </c>
    </row>
    <row>
      <c>
        <v>2620301</v>
      </c>
      <c>
        <v>1</v>
      </c>
      <c>
        <is>
          <t>İZMİR</t>
        </is>
      </c>
      <c>
        <v>KARŞIYAKA</v>
      </c>
      <c>
        <is>
          <t>TM Fideri</t>
        </is>
      </c>
      <c>
        <v>BOSTANLI GIS TM 35-04-A00001_Bostanlı-5 K05_2311273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24.07.2023 12:52:02</t>
        </is>
      </c>
      <c>
        <is>
          <t>24.07.2023 14:46:01</t>
        </is>
      </c>
      <c>
        <v>1.899722222</v>
      </c>
      <c>
        <v>0</v>
      </c>
      <c>
        <v>6793</v>
      </c>
      <c>
        <v>0</v>
      </c>
      <c>
        <v>0</v>
      </c>
      <c>
        <v>1</v>
      </c>
      <c>
        <v>914</v>
      </c>
      <c>
        <v>0</v>
      </c>
      <c>
        <v>0</v>
      </c>
      <c>
        <v>0</v>
      </c>
      <c>
        <v>3636.3997900209206</v>
      </c>
      <c>
        <v>0</v>
      </c>
      <c>
        <v>0</v>
      </c>
      <c>
        <v>4.285465077802223</v>
      </c>
      <c>
        <v>2733.7515922887733</v>
      </c>
      <c>
        <v>0</v>
      </c>
      <c>
        <v>0</v>
      </c>
      <c>
        <v>6374.4368473874965</v>
      </c>
    </row>
    <row>
      <c>
        <v>2619760</v>
      </c>
      <c>
        <v>1</v>
      </c>
      <c>
        <is>
          <t>MANİSA</t>
        </is>
      </c>
      <c>
        <v>SALİHLİ</v>
      </c>
      <c>
        <is>
          <t>KÖK</t>
        </is>
      </c>
      <c>
        <v>SALİHLİ BİOKÜTLE YAKITLI ENERJİ SANTRALİ KÖK 45-78-M01333_AKÖREN KÖK M02_72251539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24.07.2023 06:51:19</t>
        </is>
      </c>
      <c>
        <is>
          <t>24.07.2023 07:28:45</t>
        </is>
      </c>
      <c>
        <v>0.623888888</v>
      </c>
      <c>
        <v>5</v>
      </c>
      <c>
        <v>405</v>
      </c>
      <c>
        <v>164</v>
      </c>
      <c>
        <v>326</v>
      </c>
      <c>
        <v>17</v>
      </c>
      <c>
        <v>52</v>
      </c>
      <c>
        <v>1</v>
      </c>
      <c>
        <v>0</v>
      </c>
      <c>
        <v>0.40464070628167315</v>
      </c>
      <c>
        <v>38.47286427554671</v>
      </c>
      <c>
        <v>719.5928755228239</v>
      </c>
      <c>
        <v>985.393599437021</v>
      </c>
      <c>
        <v>23.310142657749022</v>
      </c>
      <c>
        <v>32.14453758888244</v>
      </c>
      <c>
        <v>29.27219137575006</v>
      </c>
      <c>
        <v>0</v>
      </c>
      <c>
        <v>1828.590851564055</v>
      </c>
    </row>
    <row>
      <c>
        <v>2620613</v>
      </c>
      <c>
        <v>1</v>
      </c>
      <c>
        <is>
          <t>MANİSA</t>
        </is>
      </c>
      <c>
        <v>SALİHLİ</v>
      </c>
      <c>
        <is>
          <t>Dağıtım Transformatörü</t>
        </is>
      </c>
      <c>
        <v>CAFERBEYLI TR-2 45-78-L00704_45-78-L00704_2357537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24.07.2023 17:37:07</t>
        </is>
      </c>
      <c>
        <is>
          <t>24.07.2023 20:14:52</t>
        </is>
      </c>
      <c>
        <v>2.629166666</v>
      </c>
      <c>
        <v>0</v>
      </c>
      <c>
        <v>185</v>
      </c>
      <c>
        <v>0</v>
      </c>
      <c>
        <v>5</v>
      </c>
      <c>
        <v>0</v>
      </c>
      <c>
        <v>12</v>
      </c>
      <c>
        <v>0</v>
      </c>
      <c>
        <v>0</v>
      </c>
      <c>
        <v>0</v>
      </c>
      <c>
        <v>107.84424996546782</v>
      </c>
      <c>
        <v>0</v>
      </c>
      <c>
        <v>20.988866615149654</v>
      </c>
      <c>
        <v>0</v>
      </c>
      <c>
        <v>65.41364740657919</v>
      </c>
      <c>
        <v>0</v>
      </c>
      <c>
        <v>0</v>
      </c>
      <c>
        <v>194.2467639871967</v>
      </c>
    </row>
    <row>
      <c>
        <v>2619926</v>
      </c>
      <c>
        <v>1</v>
      </c>
      <c>
        <is>
          <t>İZMİR</t>
        </is>
      </c>
      <c>
        <v>BORNOVA</v>
      </c>
      <c>
        <is>
          <t>OG Fideri</t>
        </is>
      </c>
      <c>
        <v>K-4194 35-02-K04194_TRAFO K01_2039551</v>
      </c>
      <c>
        <v>OG Kademe Ayarı</v>
      </c>
      <c>
        <v>Dağıtım-OG</v>
      </c>
      <c>
        <v>Uzun</v>
      </c>
      <c>
        <v>Şebeke işletmecisi</v>
      </c>
      <c>
        <v>Bildirimsiz</v>
      </c>
      <c>
        <is>
          <t>24.07.2023 09:30:30</t>
        </is>
      </c>
      <c>
        <is>
          <t>24.07.2023 09:45:00</t>
        </is>
      </c>
      <c>
        <v>0.241666666</v>
      </c>
      <c>
        <v>0</v>
      </c>
      <c>
        <v>306</v>
      </c>
      <c>
        <v>0</v>
      </c>
      <c>
        <v>0</v>
      </c>
      <c>
        <v>0</v>
      </c>
      <c>
        <v>19</v>
      </c>
      <c>
        <v>0</v>
      </c>
      <c>
        <v>0</v>
      </c>
      <c>
        <v>0</v>
      </c>
      <c>
        <v>15.337277845259344</v>
      </c>
      <c>
        <v>0</v>
      </c>
      <c>
        <v>0</v>
      </c>
      <c>
        <v>0</v>
      </c>
      <c>
        <v>3.9599672599448867</v>
      </c>
      <c>
        <v>0</v>
      </c>
      <c>
        <v>0</v>
      </c>
      <c>
        <v>19.29724510520423</v>
      </c>
    </row>
    <row>
      <c>
        <v>2620659</v>
      </c>
      <c>
        <v>1</v>
      </c>
      <c>
        <is>
          <t>MANİSA</t>
        </is>
      </c>
      <c>
        <v>KULA</v>
      </c>
      <c>
        <is>
          <t>OG Fideri</t>
        </is>
      </c>
      <c>
        <v>TR-11 45-77-L00011_TR-15 L02_72203741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24.07.2023 18:25:29</t>
        </is>
      </c>
      <c>
        <is>
          <t>24.07.2023 21:15:20</t>
        </is>
      </c>
      <c>
        <v>2.830833333</v>
      </c>
      <c>
        <v>0</v>
      </c>
      <c>
        <v>2</v>
      </c>
      <c>
        <v>0</v>
      </c>
      <c>
        <v>1</v>
      </c>
      <c>
        <v>0</v>
      </c>
      <c>
        <v>79</v>
      </c>
      <c>
        <v>0</v>
      </c>
      <c>
        <v>2</v>
      </c>
      <c>
        <v>0</v>
      </c>
      <c>
        <v>1.2083547057996662</v>
      </c>
      <c>
        <v>0</v>
      </c>
      <c>
        <v>8.912596824516667</v>
      </c>
      <c>
        <v>0</v>
      </c>
      <c>
        <v>102.19766441037079</v>
      </c>
      <c>
        <v>0</v>
      </c>
      <c>
        <v>21.67837980541386</v>
      </c>
      <c>
        <v>133.996995746101</v>
      </c>
    </row>
    <row>
      <c>
        <v>2619995</v>
      </c>
      <c>
        <v>1</v>
      </c>
      <c>
        <is>
          <t>MANİSA</t>
        </is>
      </c>
      <c>
        <v>GÖRDES</v>
      </c>
      <c>
        <is>
          <t>Dağıtım Transformatörü</t>
        </is>
      </c>
      <c>
        <v>YEŞİLYURT TR-2 45-75-M00358_45-75-M00358_48482955</v>
      </c>
      <c>
        <v>AG Pano Arızası</v>
      </c>
      <c>
        <v>Dağıtım-AG</v>
      </c>
      <c>
        <v>Uzun</v>
      </c>
      <c>
        <v>Şebeke işletmecisi</v>
      </c>
      <c>
        <v>Bildirimsiz</v>
      </c>
      <c>
        <is>
          <t>24.07.2023 10:12:15</t>
        </is>
      </c>
      <c>
        <is>
          <t>24.07.2023 11:25:27</t>
        </is>
      </c>
      <c>
        <v>1.22</v>
      </c>
      <c>
        <v>0</v>
      </c>
      <c>
        <v>22</v>
      </c>
      <c>
        <v>0</v>
      </c>
      <c>
        <v>14</v>
      </c>
      <c>
        <v>0</v>
      </c>
      <c>
        <v>2</v>
      </c>
      <c>
        <v>0</v>
      </c>
      <c>
        <v>0</v>
      </c>
      <c>
        <v>0</v>
      </c>
      <c>
        <v>2.8073578241169126</v>
      </c>
      <c>
        <v>0</v>
      </c>
      <c>
        <v>10.552691052069491</v>
      </c>
      <c>
        <v>0</v>
      </c>
      <c>
        <v>0.14536513976898657</v>
      </c>
      <c>
        <v>0</v>
      </c>
      <c>
        <v>0</v>
      </c>
      <c>
        <v>13.505414015955392</v>
      </c>
    </row>
    <row>
      <c>
        <v>2619972</v>
      </c>
      <c>
        <v>1</v>
      </c>
      <c>
        <is>
          <t>İZMİR</t>
        </is>
      </c>
      <c>
        <v>BAYINDIR</v>
      </c>
      <c>
        <is>
          <t>AG Fideri</t>
        </is>
      </c>
      <c>
        <v>HASKÖY TR-1 35-20-L00206_D_56375284_56375284</v>
      </c>
      <c>
        <v>Şebeke Yenileme ve Kapasite Artışı Çalışması</v>
      </c>
      <c>
        <v>Dağıtım-AG</v>
      </c>
      <c>
        <v>Uzun</v>
      </c>
      <c>
        <v>Şebeke işletmecisi</v>
      </c>
      <c>
        <v>Bildirimli</v>
      </c>
      <c>
        <is>
          <t>24.07.2023 09:54:09</t>
        </is>
      </c>
      <c>
        <is>
          <t>24.07.2023 15:49:27</t>
        </is>
      </c>
      <c>
        <v>5.921666666</v>
      </c>
      <c>
        <v>0</v>
      </c>
      <c>
        <v>15</v>
      </c>
      <c>
        <v>0</v>
      </c>
      <c>
        <v>4</v>
      </c>
      <c>
        <v>0</v>
      </c>
      <c>
        <v>2</v>
      </c>
      <c>
        <v>0</v>
      </c>
      <c>
        <v>0</v>
      </c>
      <c>
        <v>0</v>
      </c>
      <c>
        <v>17.449898397308374</v>
      </c>
      <c>
        <v>0</v>
      </c>
      <c>
        <v>218.0964835914963</v>
      </c>
      <c>
        <v>0</v>
      </c>
      <c>
        <v>0.3648741204776851</v>
      </c>
      <c>
        <v>0</v>
      </c>
      <c>
        <v>0</v>
      </c>
      <c>
        <v>235.91125610928236</v>
      </c>
    </row>
    <row>
      <c>
        <v>2620118</v>
      </c>
      <c>
        <v>1</v>
      </c>
      <c>
        <is>
          <t>İZMİR</t>
        </is>
      </c>
      <c>
        <v>BUCA</v>
      </c>
      <c>
        <is>
          <t>AG Fideri</t>
        </is>
      </c>
      <c>
        <v>K-1112 35-03-K01112_L_60983485_60983485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24.07.2023 11:33:26</t>
        </is>
      </c>
      <c>
        <is>
          <t>24.07.2023 15:04:07</t>
        </is>
      </c>
      <c>
        <v>3.511388888</v>
      </c>
      <c>
        <v>0</v>
      </c>
      <c>
        <v>364</v>
      </c>
      <c>
        <v>0</v>
      </c>
      <c>
        <v>0</v>
      </c>
      <c>
        <v>0</v>
      </c>
      <c>
        <v>34</v>
      </c>
      <c>
        <v>0</v>
      </c>
      <c>
        <v>0</v>
      </c>
      <c>
        <v>0</v>
      </c>
      <c>
        <v>325.5311633525556</v>
      </c>
      <c>
        <v>0</v>
      </c>
      <c>
        <v>0</v>
      </c>
      <c>
        <v>0</v>
      </c>
      <c>
        <v>170.25115370734696</v>
      </c>
      <c>
        <v>0</v>
      </c>
      <c>
        <v>0</v>
      </c>
      <c>
        <v>495.78231705990254</v>
      </c>
    </row>
    <row>
      <c>
        <v>2620540</v>
      </c>
      <c>
        <v>2</v>
      </c>
      <c>
        <is>
          <t>İZMİR</t>
        </is>
      </c>
      <c>
        <v>BAYRAKLI</v>
      </c>
      <c>
        <is>
          <t>Dağıtım Transformatörü</t>
        </is>
      </c>
      <c>
        <v>M-2561 35-02-M02561_35-02-M02561_75311804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24.07.2023 18:40:06</t>
        </is>
      </c>
      <c>
        <is>
          <t>24.07.2023 18:50:18</t>
        </is>
      </c>
      <c>
        <v>0.17</v>
      </c>
      <c>
        <v>0</v>
      </c>
      <c>
        <v>61</v>
      </c>
      <c>
        <v>0</v>
      </c>
      <c>
        <v>0</v>
      </c>
      <c>
        <v>0</v>
      </c>
      <c>
        <v>84</v>
      </c>
      <c>
        <v>0</v>
      </c>
      <c>
        <v>0</v>
      </c>
      <c>
        <v>0</v>
      </c>
      <c>
        <v>2.974392333079119</v>
      </c>
      <c>
        <v>0</v>
      </c>
      <c>
        <v>0</v>
      </c>
      <c>
        <v>0</v>
      </c>
      <c>
        <v>20.983961187640844</v>
      </c>
      <c>
        <v>0</v>
      </c>
      <c>
        <v>0</v>
      </c>
      <c>
        <v>23.958353520719964</v>
      </c>
    </row>
    <row>
      <c>
        <v>2620822</v>
      </c>
      <c>
        <v>1</v>
      </c>
      <c>
        <is>
          <t>İZMİR</t>
        </is>
      </c>
      <c>
        <v>BAYINDIR</v>
      </c>
      <c>
        <is>
          <t>AG Fideri</t>
        </is>
      </c>
      <c>
        <v>SÖĞÜTÖREN TR-1 35-20-L00347_B_91166313_91166313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24.07.2023 20:49:53</t>
        </is>
      </c>
      <c>
        <is>
          <t>24.07.2023 21:53:09</t>
        </is>
      </c>
      <c>
        <v>1.054444444</v>
      </c>
      <c>
        <v>0</v>
      </c>
      <c>
        <v>15</v>
      </c>
      <c>
        <v>0</v>
      </c>
      <c>
        <v>2</v>
      </c>
      <c>
        <v>0</v>
      </c>
      <c>
        <v>5</v>
      </c>
      <c>
        <v>0</v>
      </c>
      <c>
        <v>0</v>
      </c>
      <c>
        <v>0</v>
      </c>
      <c>
        <v>3.1727478903003377</v>
      </c>
      <c>
        <v>0</v>
      </c>
      <c>
        <v>0.5717637460463949</v>
      </c>
      <c>
        <v>0</v>
      </c>
      <c>
        <v>2.6857092122825357</v>
      </c>
      <c>
        <v>0</v>
      </c>
      <c>
        <v>0</v>
      </c>
      <c>
        <v>6.4302208486292685</v>
      </c>
    </row>
    <row>
      <c>
        <v>2619826</v>
      </c>
      <c>
        <v>1</v>
      </c>
      <c>
        <is>
          <t>İZMİR</t>
        </is>
      </c>
      <c>
        <v>BEYDAĞ</v>
      </c>
      <c>
        <is>
          <t>AG Fideri</t>
        </is>
      </c>
      <c>
        <v>YAĞCILAR AYDOĞDU TR-3 35-32-L00149_A_82022968_82022968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24.07.2023 08:14:52</t>
        </is>
      </c>
      <c>
        <is>
          <t>24.07.2023 09:21:03</t>
        </is>
      </c>
      <c>
        <v>1.103055555</v>
      </c>
      <c>
        <v>0</v>
      </c>
      <c>
        <v>1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0.20734900276323648</v>
      </c>
      <c>
        <v>0</v>
      </c>
      <c>
        <v>0.1448269589841092</v>
      </c>
      <c>
        <v>0</v>
      </c>
      <c>
        <v>0</v>
      </c>
      <c>
        <v>0</v>
      </c>
      <c>
        <v>0</v>
      </c>
      <c>
        <v>0.35217596174734567</v>
      </c>
    </row>
    <row>
      <c>
        <v>2620218</v>
      </c>
      <c>
        <v>1</v>
      </c>
      <c>
        <is>
          <t>İZMİR</t>
        </is>
      </c>
      <c>
        <v>BORNOVA</v>
      </c>
      <c>
        <is>
          <t>Dağıtım Transformatörü</t>
        </is>
      </c>
      <c>
        <v>K-1498 35-02-K01498_35-02-K01498_2367181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24.07.2023 12:58:15</t>
        </is>
      </c>
      <c>
        <is>
          <t>24.07.2023 13:25:47</t>
        </is>
      </c>
      <c>
        <v>0.458888888</v>
      </c>
      <c>
        <v>0</v>
      </c>
      <c>
        <v>634</v>
      </c>
      <c>
        <v>0</v>
      </c>
      <c>
        <v>0</v>
      </c>
      <c>
        <v>0</v>
      </c>
      <c>
        <v>13</v>
      </c>
      <c>
        <v>0</v>
      </c>
      <c>
        <v>0</v>
      </c>
      <c>
        <v>0</v>
      </c>
      <c>
        <v>64.29384383640227</v>
      </c>
      <c>
        <v>0</v>
      </c>
      <c>
        <v>0</v>
      </c>
      <c>
        <v>0</v>
      </c>
      <c>
        <v>5.21058566030945</v>
      </c>
      <c>
        <v>0</v>
      </c>
      <c>
        <v>0</v>
      </c>
      <c>
        <v>69.50442949671172</v>
      </c>
    </row>
    <row>
      <c>
        <v>2619886</v>
      </c>
      <c>
        <v>1</v>
      </c>
      <c>
        <is>
          <t>İZMİR</t>
        </is>
      </c>
      <c>
        <v>KARŞIYAKA</v>
      </c>
      <c>
        <is>
          <t>AG Fideri</t>
        </is>
      </c>
      <c>
        <v>K-3488 35-04-K03488_A_56355322_56355322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24.07.2023 08:59:47</t>
        </is>
      </c>
      <c>
        <is>
          <t>24.07.2023 09:46:36</t>
        </is>
      </c>
      <c>
        <v>0.780277777</v>
      </c>
      <c>
        <v>0</v>
      </c>
      <c>
        <v>215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41.99282156667993</v>
      </c>
      <c>
        <v>0</v>
      </c>
      <c>
        <v>0</v>
      </c>
      <c>
        <v>0</v>
      </c>
      <c>
        <v>9.957320702137991</v>
      </c>
      <c>
        <v>0</v>
      </c>
      <c>
        <v>0</v>
      </c>
      <c>
        <v>51.95014226881792</v>
      </c>
    </row>
    <row>
      <c>
        <v>2620067</v>
      </c>
      <c>
        <v>2</v>
      </c>
      <c>
        <is>
          <t>İZMİR</t>
        </is>
      </c>
      <c>
        <v>KARABAĞLAR</v>
      </c>
      <c>
        <is>
          <t>Dağıtım Transformatörü</t>
        </is>
      </c>
      <c>
        <v>K-845 35-01-K00845_35-01-K00845_2353855</v>
      </c>
      <c>
        <v>AG Tel Kopuğu</v>
      </c>
      <c>
        <v>Dağıtım-AG</v>
      </c>
      <c>
        <v>Uzun</v>
      </c>
      <c>
        <v>Şebeke işletmecisi</v>
      </c>
      <c>
        <v>Bildirimsiz</v>
      </c>
      <c>
        <is>
          <t>24.07.2023 11:53:49</t>
        </is>
      </c>
      <c>
        <is>
          <t>24.07.2023 12:45:39</t>
        </is>
      </c>
      <c>
        <v>0.863888888</v>
      </c>
      <c>
        <v>0</v>
      </c>
      <c>
        <v>22</v>
      </c>
      <c>
        <v>0</v>
      </c>
      <c>
        <v>0</v>
      </c>
      <c>
        <v>0</v>
      </c>
      <c>
        <v>202</v>
      </c>
      <c>
        <v>0</v>
      </c>
      <c>
        <v>4</v>
      </c>
      <c>
        <v>0</v>
      </c>
      <c>
        <v>4.078950809880662</v>
      </c>
      <c>
        <v>0</v>
      </c>
      <c>
        <v>0</v>
      </c>
      <c>
        <v>0</v>
      </c>
      <c>
        <v>167.70111968154626</v>
      </c>
      <c>
        <v>0</v>
      </c>
      <c>
        <v>31.044358875870383</v>
      </c>
      <c>
        <v>202.8244293672973</v>
      </c>
    </row>
    <row>
      <c>
        <v>2620327</v>
      </c>
      <c>
        <v>1</v>
      </c>
      <c>
        <is>
          <t>MANİSA</t>
        </is>
      </c>
      <c>
        <v>YUNUSEMRE</v>
      </c>
      <c>
        <is>
          <t>AG Fideri</t>
        </is>
      </c>
      <c>
        <v>MURADİYE TR-5(BELEDİYE KABİN) 45-71-M00194_A_56394011_56394011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24.07.2023 14:15:19</t>
        </is>
      </c>
      <c>
        <is>
          <t>24.07.2023 17:55:23</t>
        </is>
      </c>
      <c>
        <v>3.667777777</v>
      </c>
      <c>
        <v>0</v>
      </c>
      <c>
        <v>346</v>
      </c>
      <c>
        <v>0</v>
      </c>
      <c>
        <v>0</v>
      </c>
      <c>
        <v>0</v>
      </c>
      <c>
        <v>48</v>
      </c>
      <c>
        <v>0</v>
      </c>
      <c>
        <v>0</v>
      </c>
      <c>
        <v>0</v>
      </c>
      <c>
        <v>245.44242542233965</v>
      </c>
      <c>
        <v>0</v>
      </c>
      <c>
        <v>0</v>
      </c>
      <c>
        <v>0</v>
      </c>
      <c>
        <v>165.910609921574</v>
      </c>
      <c>
        <v>0</v>
      </c>
      <c>
        <v>0</v>
      </c>
      <c>
        <v>411.3530353439137</v>
      </c>
    </row>
    <row>
      <c>
        <v>2619740</v>
      </c>
      <c>
        <v>1</v>
      </c>
      <c>
        <is>
          <t>İZMİR</t>
        </is>
      </c>
      <c>
        <v>BAYINDIR</v>
      </c>
      <c>
        <is>
          <t>DM</t>
        </is>
      </c>
      <c>
        <v>BAYINDIR İM 35-20-A00001_GENCER L14_2313511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24.07.2023 05:45:24</t>
        </is>
      </c>
      <c>
        <is>
          <t>24.07.2023 06:05:46</t>
        </is>
      </c>
      <c>
        <v>0.339444444</v>
      </c>
      <c>
        <v>0</v>
      </c>
      <c>
        <v>89</v>
      </c>
      <c>
        <v>0</v>
      </c>
      <c>
        <v>210</v>
      </c>
      <c>
        <v>4</v>
      </c>
      <c>
        <v>115</v>
      </c>
      <c>
        <v>0</v>
      </c>
      <c>
        <v>0</v>
      </c>
      <c>
        <v>0</v>
      </c>
      <c>
        <v>9.020138100188388</v>
      </c>
      <c>
        <v>0</v>
      </c>
      <c>
        <v>88.74948585310473</v>
      </c>
      <c>
        <v>36.347977370933606</v>
      </c>
      <c>
        <v>29.715173782662376</v>
      </c>
      <c>
        <v>0</v>
      </c>
      <c>
        <v>0</v>
      </c>
      <c>
        <v>163.83277510688907</v>
      </c>
    </row>
    <row>
      <c>
        <v>2620032</v>
      </c>
      <c>
        <v>1</v>
      </c>
      <c>
        <is>
          <t>MANİSA</t>
        </is>
      </c>
      <c>
        <v>ALAŞEHİR</v>
      </c>
      <c>
        <is>
          <t>AG Fideri</t>
        </is>
      </c>
      <c>
        <v>ÇİFTLİKDERE TR-3 45-73-M00548_B_56386742_56386742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24.07.2023 10:32:18</t>
        </is>
      </c>
      <c>
        <is>
          <t>24.07.2023 12:38:14</t>
        </is>
      </c>
      <c>
        <v>2.098888888</v>
      </c>
      <c>
        <v>0</v>
      </c>
      <c>
        <v>45</v>
      </c>
      <c>
        <v>0</v>
      </c>
      <c>
        <v>4</v>
      </c>
      <c>
        <v>0</v>
      </c>
      <c>
        <v>0</v>
      </c>
      <c>
        <v>0</v>
      </c>
      <c>
        <v>0</v>
      </c>
      <c>
        <v>0</v>
      </c>
      <c>
        <v>13.626309768804306</v>
      </c>
      <c>
        <v>0</v>
      </c>
      <c>
        <v>2.2482704101565334</v>
      </c>
      <c>
        <v>0</v>
      </c>
      <c>
        <v>0</v>
      </c>
      <c>
        <v>0</v>
      </c>
      <c>
        <v>0</v>
      </c>
      <c>
        <v>15.87458017896084</v>
      </c>
    </row>
    <row>
      <c>
        <v>2619786</v>
      </c>
      <c>
        <v>1</v>
      </c>
      <c>
        <is>
          <t>MANİSA</t>
        </is>
      </c>
      <c>
        <v>ALAŞEHİR</v>
      </c>
      <c>
        <is>
          <t>OG Fideri</t>
        </is>
      </c>
      <c>
        <v>TEPEKÖY TR-514 TARIMSAL SULAMA 45-73-M00676_DIREK TIPI TRAFO HUCRESI H01_2090344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24.07.2023 07:25:02</t>
        </is>
      </c>
      <c>
        <is>
          <t>24.07.2023 08:28:01</t>
        </is>
      </c>
      <c>
        <v>1.049722222</v>
      </c>
      <c>
        <v>0</v>
      </c>
      <c>
        <v>0</v>
      </c>
      <c>
        <v>0</v>
      </c>
      <c>
        <v>14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114.15687757347978</v>
      </c>
      <c>
        <v>0</v>
      </c>
      <c>
        <v>0</v>
      </c>
      <c>
        <v>0</v>
      </c>
      <c>
        <v>0</v>
      </c>
      <c>
        <v>114.15687757347978</v>
      </c>
    </row>
    <row>
      <c>
        <v>2619904</v>
      </c>
      <c>
        <v>2</v>
      </c>
      <c>
        <is>
          <t>İZMİR</t>
        </is>
      </c>
      <c>
        <v>ÇİĞLİ</v>
      </c>
      <c>
        <is>
          <t>OG Fideri</t>
        </is>
      </c>
      <c>
        <v>M-251 35-09-M00251_M-263 M02_47547414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24.07.2023 09:34:42</t>
        </is>
      </c>
      <c>
        <is>
          <t>24.07.2023 10:10:10</t>
        </is>
      </c>
      <c>
        <v>0.591111111</v>
      </c>
      <c>
        <v>0</v>
      </c>
      <c>
        <v>213</v>
      </c>
      <c>
        <v>0</v>
      </c>
      <c>
        <v>0</v>
      </c>
      <c>
        <v>1</v>
      </c>
      <c>
        <v>20</v>
      </c>
      <c>
        <v>2</v>
      </c>
      <c>
        <v>0</v>
      </c>
      <c>
        <v>0</v>
      </c>
      <c>
        <v>33.30771341167344</v>
      </c>
      <c>
        <v>0</v>
      </c>
      <c>
        <v>0</v>
      </c>
      <c>
        <v>1.2114941970133335</v>
      </c>
      <c>
        <v>37.45220262591226</v>
      </c>
      <c>
        <v>424.33281998197316</v>
      </c>
      <c>
        <v>0</v>
      </c>
      <c>
        <v>496.3042302165722</v>
      </c>
    </row>
    <row>
      <c>
        <v>2620719</v>
      </c>
      <c>
        <v>1</v>
      </c>
      <c>
        <is>
          <t>İZMİR</t>
        </is>
      </c>
      <c>
        <v>BUCA</v>
      </c>
      <c>
        <is>
          <t>AG Fideri</t>
        </is>
      </c>
      <c>
        <v>K-3736 35-03-K03736_D_56363265_56363265</v>
      </c>
      <c>
        <v>AG Box / Sdk Giriş Sigorta Atığı</v>
      </c>
      <c>
        <v>Dağıtım-AG</v>
      </c>
      <c>
        <v>Uzun</v>
      </c>
      <c>
        <v>Şebeke işletmecisi</v>
      </c>
      <c>
        <v>Bildirimsiz</v>
      </c>
      <c>
        <is>
          <t>24.07.2023 18:59:51</t>
        </is>
      </c>
      <c>
        <is>
          <t>24.07.2023 19:49:49</t>
        </is>
      </c>
      <c>
        <v>0.832777777</v>
      </c>
      <c>
        <v>0</v>
      </c>
      <c>
        <v>172</v>
      </c>
      <c>
        <v>0</v>
      </c>
      <c>
        <v>0</v>
      </c>
      <c>
        <v>0</v>
      </c>
      <c>
        <v>16</v>
      </c>
      <c>
        <v>0</v>
      </c>
      <c>
        <v>0</v>
      </c>
      <c>
        <v>0</v>
      </c>
      <c>
        <v>33.26479764155607</v>
      </c>
      <c>
        <v>0</v>
      </c>
      <c>
        <v>0</v>
      </c>
      <c>
        <v>0</v>
      </c>
      <c>
        <v>8.595898117945346</v>
      </c>
      <c>
        <v>0</v>
      </c>
      <c>
        <v>0</v>
      </c>
      <c>
        <v>41.86069575950142</v>
      </c>
    </row>
    <row>
      <c>
        <v>2620473</v>
      </c>
      <c>
        <v>1</v>
      </c>
      <c>
        <is>
          <t>İZMİR</t>
        </is>
      </c>
      <c>
        <v>KONAK</v>
      </c>
      <c>
        <is>
          <t>Dağıtım Transformatörü</t>
        </is>
      </c>
      <c>
        <v>M-1439 35-01-M01439_35-01-M01439_2369924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24.07.2023 16:02:04</t>
        </is>
      </c>
      <c>
        <is>
          <t>24.07.2023 17:04:06</t>
        </is>
      </c>
      <c>
        <v>1.033888888</v>
      </c>
      <c>
        <v>0</v>
      </c>
      <c>
        <v>14</v>
      </c>
      <c>
        <v>0</v>
      </c>
      <c>
        <v>0</v>
      </c>
      <c>
        <v>0</v>
      </c>
      <c>
        <v>275</v>
      </c>
      <c>
        <v>0</v>
      </c>
      <c>
        <v>3</v>
      </c>
      <c>
        <v>0</v>
      </c>
      <c>
        <v>3.4545733789096666</v>
      </c>
      <c>
        <v>0</v>
      </c>
      <c>
        <v>0</v>
      </c>
      <c>
        <v>0</v>
      </c>
      <c>
        <v>438.73395734700784</v>
      </c>
      <c>
        <v>0</v>
      </c>
      <c>
        <v>49.42671588260266</v>
      </c>
      <c>
        <v>491.6152466085202</v>
      </c>
    </row>
    <row>
      <c>
        <v>2620053</v>
      </c>
      <c>
        <v>2</v>
      </c>
      <c>
        <is>
          <t>İZMİR</t>
        </is>
      </c>
      <c>
        <v>FOÇA</v>
      </c>
      <c>
        <is>
          <t>KÖK</t>
        </is>
      </c>
      <c>
        <v>ILIPINAR KÖK 35-23-M00154_ILIPINAR SULAMA ÇIKIŞI M08_67163398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24.07.2023 12:41:42</t>
        </is>
      </c>
      <c>
        <is>
          <t>24.07.2023 13:29:42</t>
        </is>
      </c>
      <c>
        <v>0.8</v>
      </c>
      <c>
        <v>16</v>
      </c>
      <c>
        <v>39</v>
      </c>
      <c>
        <v>35</v>
      </c>
      <c>
        <v>2</v>
      </c>
      <c>
        <v>25</v>
      </c>
      <c>
        <v>1</v>
      </c>
      <c>
        <v>2</v>
      </c>
      <c>
        <v>0</v>
      </c>
      <c>
        <v>19.250785948128765</v>
      </c>
      <c>
        <v>7.937487439545616</v>
      </c>
      <c>
        <v>362.1793170686525</v>
      </c>
      <c>
        <v>7.480576289551239</v>
      </c>
      <c>
        <v>166.31919922695383</v>
      </c>
      <c>
        <v>1.8892071974999998</v>
      </c>
      <c>
        <v>80.39021514931102</v>
      </c>
      <c>
        <v>0</v>
      </c>
      <c>
        <v>645.446788319643</v>
      </c>
    </row>
    <row>
      <c>
        <v>2620035</v>
      </c>
      <c>
        <v>1</v>
      </c>
      <c>
        <is>
          <t>İZMİR</t>
        </is>
      </c>
      <c>
        <v>BORNOVA</v>
      </c>
      <c>
        <is>
          <t>OG Fideri</t>
        </is>
      </c>
      <c>
        <v>K-4509 35-02-K04509_TRF K01_2049828</v>
      </c>
      <c>
        <v>OG Kademe Ayarı</v>
      </c>
      <c>
        <v>Dağıtım-OG</v>
      </c>
      <c>
        <v>Uzun</v>
      </c>
      <c>
        <v>Şebeke işletmecisi</v>
      </c>
      <c>
        <v>Bildirimsiz</v>
      </c>
      <c>
        <is>
          <t>24.07.2023 10:37:43</t>
        </is>
      </c>
      <c>
        <is>
          <t>24.07.2023 10:56:43</t>
        </is>
      </c>
      <c>
        <v>0.316666666</v>
      </c>
      <c>
        <v>0</v>
      </c>
      <c>
        <v>647</v>
      </c>
      <c>
        <v>0</v>
      </c>
      <c>
        <v>0</v>
      </c>
      <c>
        <v>0</v>
      </c>
      <c>
        <v>44</v>
      </c>
      <c>
        <v>0</v>
      </c>
      <c>
        <v>0</v>
      </c>
      <c>
        <v>0</v>
      </c>
      <c>
        <v>45.06944271627343</v>
      </c>
      <c>
        <v>0</v>
      </c>
      <c>
        <v>0</v>
      </c>
      <c>
        <v>0</v>
      </c>
      <c>
        <v>22.88806082985792</v>
      </c>
      <c>
        <v>0</v>
      </c>
      <c>
        <v>0</v>
      </c>
      <c>
        <v>67.95750354613135</v>
      </c>
    </row>
    <row>
      <c>
        <v>2620676</v>
      </c>
      <c>
        <v>1</v>
      </c>
      <c>
        <is>
          <t>İZMİR</t>
        </is>
      </c>
      <c>
        <v>KINIK</v>
      </c>
      <c>
        <is>
          <t>OG Fideri</t>
        </is>
      </c>
      <c>
        <v>YAYAKENT DM 35-24-M00209_HatBaşıAyırıcı_79386177 M05_79386177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24.07.2023 18:33:25</t>
        </is>
      </c>
      <c>
        <is>
          <t>24.07.2023 20:38:54</t>
        </is>
      </c>
      <c>
        <v>2.091388888</v>
      </c>
      <c>
        <v>0</v>
      </c>
      <c>
        <v>28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11.376617545894531</v>
      </c>
      <c>
        <v>0</v>
      </c>
      <c>
        <v>0</v>
      </c>
      <c>
        <v>0</v>
      </c>
      <c>
        <v>4.71485827816143</v>
      </c>
      <c>
        <v>0</v>
      </c>
      <c>
        <v>0</v>
      </c>
      <c>
        <v>16.091475824055962</v>
      </c>
    </row>
    <row>
      <c>
        <v>2620553</v>
      </c>
      <c>
        <v>1</v>
      </c>
      <c>
        <is>
          <t>İZMİR</t>
        </is>
      </c>
      <c>
        <v>ÖDEMİŞ</v>
      </c>
      <c>
        <is>
          <t>Kullanıcı Bağlantı Hattı</t>
        </is>
      </c>
      <c>
        <v>TR-2 35-15-M00002_950359321_950359321</v>
      </c>
      <c>
        <v>AG Branşman Yeraltı Kablo Arızası</v>
      </c>
      <c>
        <v>Dağıtım-AG</v>
      </c>
      <c>
        <v>Uzun</v>
      </c>
      <c>
        <v>Şebeke işletmecisi</v>
      </c>
      <c>
        <v>Bildirimsiz</v>
      </c>
      <c>
        <is>
          <t>24.07.2023 16:40:07</t>
        </is>
      </c>
      <c>
        <is>
          <t>24.07.2023 20:33:15</t>
        </is>
      </c>
      <c>
        <v>3.885555555</v>
      </c>
      <c>
        <v>0</v>
      </c>
      <c>
        <v>8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6.558720848354218</v>
      </c>
      <c>
        <v>0</v>
      </c>
      <c>
        <v>0</v>
      </c>
      <c>
        <v>0</v>
      </c>
      <c>
        <v>0</v>
      </c>
      <c>
        <v>0</v>
      </c>
      <c>
        <v>0</v>
      </c>
      <c>
        <v>6.558720848354218</v>
      </c>
    </row>
    <row>
      <c>
        <v>2620908</v>
      </c>
      <c>
        <v>1</v>
      </c>
      <c>
        <is>
          <t>İZMİR</t>
        </is>
      </c>
      <c>
        <v>BORNOVA</v>
      </c>
      <c>
        <is>
          <t>OG Fideri</t>
        </is>
      </c>
      <c>
        <v>K-144 35-02-K00144_K-472 K02_2057790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24.07.2023 23:51:47</t>
        </is>
      </c>
      <c>
        <is>
          <t>25.07.2023 00:28:28</t>
        </is>
      </c>
      <c>
        <v>0.611388888</v>
      </c>
      <c>
        <v>0</v>
      </c>
      <c>
        <v>241</v>
      </c>
      <c>
        <v>0</v>
      </c>
      <c>
        <v>0</v>
      </c>
      <c>
        <v>0</v>
      </c>
      <c>
        <v>45</v>
      </c>
      <c>
        <v>0</v>
      </c>
      <c>
        <v>0</v>
      </c>
      <c>
        <v>0</v>
      </c>
      <c>
        <v>38.07983744285728</v>
      </c>
      <c>
        <v>0</v>
      </c>
      <c>
        <v>0</v>
      </c>
      <c>
        <v>0</v>
      </c>
      <c>
        <v>19.326129498522757</v>
      </c>
      <c>
        <v>0</v>
      </c>
      <c>
        <v>0</v>
      </c>
      <c>
        <v>57.40596694138004</v>
      </c>
    </row>
    <row>
      <c>
        <v>2619620</v>
      </c>
      <c>
        <v>2</v>
      </c>
      <c>
        <is>
          <t>MANİSA</t>
        </is>
      </c>
      <c>
        <v>YUNUSEMRE</v>
      </c>
      <c>
        <is>
          <t>Dağıtım Transformatörü</t>
        </is>
      </c>
      <c>
        <v>ÜÇPINAR TR-6 45-71-M01538_45-71-M01538_2371348</v>
      </c>
      <c>
        <v>Plansız Kesinti / Müdahale</v>
      </c>
      <c>
        <v>Dağıtım-AG</v>
      </c>
      <c>
        <v>Kısa</v>
      </c>
      <c>
        <v>Şebeke işletmecisi</v>
      </c>
      <c>
        <v>Bildirimsiz</v>
      </c>
      <c>
        <is>
          <t>24.07.2023 01:23:59</t>
        </is>
      </c>
      <c>
        <is>
          <t>24.07.2023 01:25:44</t>
        </is>
      </c>
      <c>
        <v>0.029166666</v>
      </c>
      <c>
        <v>0</v>
      </c>
      <c>
        <v>190</v>
      </c>
      <c>
        <v>0</v>
      </c>
      <c>
        <v>4</v>
      </c>
      <c>
        <v>0</v>
      </c>
      <c>
        <v>47</v>
      </c>
      <c>
        <v>0</v>
      </c>
      <c>
        <v>0</v>
      </c>
      <c>
        <v>0</v>
      </c>
      <c>
        <v>0.8532678282066951</v>
      </c>
      <c>
        <v>0</v>
      </c>
      <c>
        <v>0.1706251927451371</v>
      </c>
      <c>
        <v>0</v>
      </c>
      <c>
        <v>0.49622444501216995</v>
      </c>
      <c>
        <v>0</v>
      </c>
      <c>
        <v>0</v>
      </c>
      <c>
        <v>1.5201174659640022</v>
      </c>
    </row>
    <row>
      <c>
        <v>2619869</v>
      </c>
      <c>
        <v>1</v>
      </c>
      <c>
        <is>
          <t>İZMİR</t>
        </is>
      </c>
      <c>
        <v>KONAK</v>
      </c>
      <c>
        <is>
          <t>Saha Dağıtım Kutusu (SDK)</t>
        </is>
      </c>
      <c>
        <v>K-1996 35-01-K01996_E E1_5923094</v>
      </c>
      <c>
        <v>AG Yeraltı Kablo Arızası</v>
      </c>
      <c>
        <v>Dağıtım-AG</v>
      </c>
      <c>
        <v>Uzun</v>
      </c>
      <c>
        <v>Şebeke işletmecisi</v>
      </c>
      <c>
        <v>Bildirimsiz</v>
      </c>
      <c>
        <is>
          <t>24.07.2023 08:52:57</t>
        </is>
      </c>
      <c>
        <is>
          <t>24.07.2023 14:17:14</t>
        </is>
      </c>
      <c>
        <v>5.404722222</v>
      </c>
      <c>
        <v>0</v>
      </c>
      <c>
        <v>2</v>
      </c>
      <c>
        <v>0</v>
      </c>
      <c>
        <v>0</v>
      </c>
      <c>
        <v>0</v>
      </c>
      <c>
        <v>143</v>
      </c>
      <c>
        <v>0</v>
      </c>
      <c>
        <v>0</v>
      </c>
      <c>
        <v>0</v>
      </c>
      <c>
        <v>1.7068140308423398</v>
      </c>
      <c>
        <v>0</v>
      </c>
      <c>
        <v>0</v>
      </c>
      <c>
        <v>0</v>
      </c>
      <c>
        <v>572.1945636615031</v>
      </c>
      <c>
        <v>0</v>
      </c>
      <c>
        <v>0</v>
      </c>
      <c>
        <v>573.9013776923455</v>
      </c>
    </row>
    <row>
      <c>
        <v>2620510</v>
      </c>
      <c>
        <v>1</v>
      </c>
      <c>
        <is>
          <t>İZMİR</t>
        </is>
      </c>
      <c>
        <v>MENDERES</v>
      </c>
      <c>
        <is>
          <t>Dağıtım Transformatörü</t>
        </is>
      </c>
      <c>
        <v>OĞLANANASI TR-10 35-22-M00263_35-22-M00263_2350447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24.07.2023 16:27:22</t>
        </is>
      </c>
      <c>
        <is>
          <t>24.07.2023 17:51:20</t>
        </is>
      </c>
      <c>
        <v>1.399444444</v>
      </c>
      <c>
        <v>0</v>
      </c>
      <c>
        <v>58</v>
      </c>
      <c>
        <v>0</v>
      </c>
      <c>
        <v>29</v>
      </c>
      <c>
        <v>0</v>
      </c>
      <c>
        <v>14</v>
      </c>
      <c>
        <v>0</v>
      </c>
      <c>
        <v>0</v>
      </c>
      <c>
        <v>0</v>
      </c>
      <c>
        <v>27.034404284584166</v>
      </c>
      <c>
        <v>0</v>
      </c>
      <c>
        <v>154.90350618255118</v>
      </c>
      <c>
        <v>0</v>
      </c>
      <c>
        <v>49.15064253516391</v>
      </c>
      <c>
        <v>0</v>
      </c>
      <c>
        <v>0</v>
      </c>
      <c>
        <v>231.08855300229925</v>
      </c>
    </row>
    <row>
      <c>
        <v>2620241</v>
      </c>
      <c>
        <v>1</v>
      </c>
      <c>
        <is>
          <t>MANİSA</t>
        </is>
      </c>
      <c>
        <v>ALAŞEHİR</v>
      </c>
      <c>
        <is>
          <t>OG Fideri</t>
        </is>
      </c>
      <c>
        <v>YEŞİLYURT DM 45-73-M00476_HatBaşıAyırıcı_53134690 M04_53134690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24.07.2023 13:03:36</t>
        </is>
      </c>
      <c>
        <is>
          <t>24.07.2023 14:18:27</t>
        </is>
      </c>
      <c>
        <v>1.2475</v>
      </c>
      <c>
        <v>0</v>
      </c>
      <c>
        <v>0</v>
      </c>
      <c>
        <v>7</v>
      </c>
      <c>
        <v>92</v>
      </c>
      <c>
        <v>0</v>
      </c>
      <c>
        <v>4</v>
      </c>
      <c>
        <v>0</v>
      </c>
      <c>
        <v>0</v>
      </c>
      <c>
        <v>0</v>
      </c>
      <c>
        <v>0</v>
      </c>
      <c>
        <v>83.01495925656215</v>
      </c>
      <c>
        <v>495.3565694670407</v>
      </c>
      <c>
        <v>0</v>
      </c>
      <c>
        <v>18.82174125059794</v>
      </c>
      <c>
        <v>0</v>
      </c>
      <c>
        <v>0</v>
      </c>
      <c>
        <v>597.1932699742008</v>
      </c>
    </row>
    <row>
      <c>
        <v>2620739</v>
      </c>
      <c>
        <v>1</v>
      </c>
      <c>
        <is>
          <t>İZMİR</t>
        </is>
      </c>
      <c>
        <v>BORNOVA</v>
      </c>
      <c>
        <is>
          <t>OG Fideri</t>
        </is>
      </c>
      <c>
        <v>M-2511 35-02-M02511_DAĞITIM TRAFOSU M-2511 M01_48000429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24.07.2023 16:58:42</t>
        </is>
      </c>
      <c>
        <is>
          <t>24.07.2023 20:36:50</t>
        </is>
      </c>
      <c>
        <v>3.635555555</v>
      </c>
      <c>
        <v>0</v>
      </c>
      <c>
        <v>0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7.052630474407779</v>
      </c>
      <c>
        <v>0</v>
      </c>
      <c>
        <v>0</v>
      </c>
      <c>
        <v>7.052630474407779</v>
      </c>
    </row>
    <row>
      <c>
        <v>2620490</v>
      </c>
      <c>
        <v>1</v>
      </c>
      <c>
        <is>
          <t>İZMİR</t>
        </is>
      </c>
      <c>
        <v>ÇİĞLİ</v>
      </c>
      <c>
        <is>
          <t>Kullanıcı Bağlantı Hattı</t>
        </is>
      </c>
      <c>
        <v>M-1302 35-09-M01302_954713648_954713648</v>
      </c>
      <c>
        <v>AG Box / Sdk Abone Çıkış Sigorta Atığı</v>
      </c>
      <c>
        <v>Dağıtım-AG</v>
      </c>
      <c>
        <v>Uzun</v>
      </c>
      <c>
        <v>Şebeke işletmecisi</v>
      </c>
      <c>
        <v>Bildirimsiz</v>
      </c>
      <c>
        <is>
          <t>24.07.2023 16:07:58</t>
        </is>
      </c>
      <c>
        <is>
          <t>24.07.2023 18:18:08</t>
        </is>
      </c>
      <c>
        <v>2.169444444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21.50169462806603</v>
      </c>
      <c>
        <v>0</v>
      </c>
      <c>
        <v>0</v>
      </c>
      <c>
        <v>0</v>
      </c>
      <c>
        <v>0</v>
      </c>
      <c>
        <v>0</v>
      </c>
      <c>
        <v>0</v>
      </c>
      <c>
        <v>21.50169462806603</v>
      </c>
    </row>
    <row>
      <c>
        <v>2619716</v>
      </c>
      <c>
        <v>2</v>
      </c>
      <c>
        <is>
          <t>MANİSA</t>
        </is>
      </c>
      <c>
        <v>SARIGÖL</v>
      </c>
      <c>
        <is>
          <t>KÖK</t>
        </is>
      </c>
      <c>
        <v>TIRAZLI KÖK 45-79-M00079_BAHARLAR M06_72036238</v>
      </c>
      <c>
        <v>OG Ayırıcı Arızası</v>
      </c>
      <c>
        <v>Dağıtım-OG</v>
      </c>
      <c>
        <v>Uzun</v>
      </c>
      <c>
        <v>Şebeke işletmecisi</v>
      </c>
      <c>
        <v>Bildirimsiz</v>
      </c>
      <c>
        <is>
          <t>24.07.2023 03:21:06</t>
        </is>
      </c>
      <c>
        <is>
          <t>24.07.2023 03:36:34</t>
        </is>
      </c>
      <c>
        <v>0.257777777</v>
      </c>
      <c>
        <v>4</v>
      </c>
      <c>
        <v>1672</v>
      </c>
      <c>
        <v>127</v>
      </c>
      <c>
        <v>406</v>
      </c>
      <c>
        <v>6</v>
      </c>
      <c>
        <v>79</v>
      </c>
      <c>
        <v>0</v>
      </c>
      <c>
        <v>0</v>
      </c>
      <c>
        <v>0.17105712433777776</v>
      </c>
      <c>
        <v>48.87964395292345</v>
      </c>
      <c>
        <v>247.6518594436214</v>
      </c>
      <c>
        <v>441.7130882727362</v>
      </c>
      <c>
        <v>5.77205989431915</v>
      </c>
      <c>
        <v>7.3138178110845145</v>
      </c>
      <c>
        <v>0</v>
      </c>
      <c>
        <v>0</v>
      </c>
      <c>
        <v>751.5015264990225</v>
      </c>
    </row>
    <row>
      <c>
        <v>2620347</v>
      </c>
      <c>
        <v>1</v>
      </c>
      <c>
        <is>
          <t>MANİSA</t>
        </is>
      </c>
      <c>
        <v>SOMA</v>
      </c>
      <c>
        <is>
          <t>Kullanıcı Bağlantı Hattı</t>
        </is>
      </c>
      <c>
        <v>SOMA TR-40/1 45-82-M00073_950278142_950278142</v>
      </c>
      <c>
        <v>AG Branşman Yeraltı Kablo Arızası</v>
      </c>
      <c>
        <v>Dağıtım-AG</v>
      </c>
      <c>
        <v>Uzun</v>
      </c>
      <c>
        <v>Şebeke işletmecisi</v>
      </c>
      <c>
        <v>Bildirimsiz</v>
      </c>
      <c>
        <is>
          <t>24.07.2023 14:27:03</t>
        </is>
      </c>
      <c>
        <is>
          <t>24.07.2023 21:30:22</t>
        </is>
      </c>
      <c>
        <v>7.055277777</v>
      </c>
      <c>
        <v>0</v>
      </c>
      <c>
        <v>6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9.37376331995271</v>
      </c>
      <c>
        <v>0</v>
      </c>
      <c>
        <v>0</v>
      </c>
      <c>
        <v>0</v>
      </c>
      <c>
        <v>0</v>
      </c>
      <c>
        <v>0</v>
      </c>
      <c>
        <v>0</v>
      </c>
      <c>
        <v>9.37376331995271</v>
      </c>
    </row>
    <row>
      <c>
        <v>2620702</v>
      </c>
      <c>
        <v>1</v>
      </c>
      <c>
        <is>
          <t>İZMİR</t>
        </is>
      </c>
      <c>
        <v>TİRE</v>
      </c>
      <c>
        <is>
          <t>Dağıtım Transformatörü</t>
        </is>
      </c>
      <c>
        <v>HASAN KÜÇÜK SULAMA GRUBU 35-29-L00298_35-29-L00298_2347064</v>
      </c>
      <c>
        <v>AG Tel Kopuğu</v>
      </c>
      <c>
        <v>Dağıtım-AG</v>
      </c>
      <c>
        <v>Uzun</v>
      </c>
      <c>
        <v>Şebeke işletmecisi</v>
      </c>
      <c>
        <v>Bildirimsiz</v>
      </c>
      <c>
        <is>
          <t>24.07.2023 18:55:53</t>
        </is>
      </c>
      <c>
        <is>
          <t>24.07.2023 20:07:09</t>
        </is>
      </c>
      <c>
        <v>1.187777777</v>
      </c>
      <c>
        <v>0</v>
      </c>
      <c>
        <v>14</v>
      </c>
      <c>
        <v>0</v>
      </c>
      <c>
        <v>17</v>
      </c>
      <c>
        <v>0</v>
      </c>
      <c>
        <v>5</v>
      </c>
      <c>
        <v>0</v>
      </c>
      <c>
        <v>0</v>
      </c>
      <c>
        <v>0</v>
      </c>
      <c>
        <v>16.539437818973788</v>
      </c>
      <c>
        <v>0</v>
      </c>
      <c>
        <v>88.75038037850402</v>
      </c>
      <c>
        <v>0</v>
      </c>
      <c>
        <v>15.900916508569384</v>
      </c>
      <c>
        <v>0</v>
      </c>
      <c>
        <v>0</v>
      </c>
      <c>
        <v>121.1907347060472</v>
      </c>
    </row>
    <row>
      <c>
        <v>2620453</v>
      </c>
      <c>
        <v>1</v>
      </c>
      <c>
        <is>
          <t>İZMİR</t>
        </is>
      </c>
      <c>
        <v>KARABAĞLAR</v>
      </c>
      <c>
        <is>
          <t>AG Fideri</t>
        </is>
      </c>
      <c>
        <v>K-1043 35-01-K01043__72410859_72410859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24.07.2023 15:50:34</t>
        </is>
      </c>
      <c>
        <is>
          <t>24.07.2023 18:14:08</t>
        </is>
      </c>
      <c>
        <v>2.392777777</v>
      </c>
      <c>
        <v>0</v>
      </c>
      <c>
        <v>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39.20693938114733</v>
      </c>
      <c>
        <v>0</v>
      </c>
      <c>
        <v>0</v>
      </c>
      <c>
        <v>0</v>
      </c>
      <c>
        <v>0</v>
      </c>
      <c>
        <v>0</v>
      </c>
      <c>
        <v>0</v>
      </c>
      <c>
        <v>39.20693938114733</v>
      </c>
    </row>
    <row>
      <c>
        <v>2620098</v>
      </c>
      <c>
        <v>1</v>
      </c>
      <c>
        <is>
          <t>İZMİR</t>
        </is>
      </c>
      <c>
        <v>MENDERES</v>
      </c>
      <c>
        <is>
          <t>Dağıtım Transformatörü</t>
        </is>
      </c>
      <c>
        <v>OĞLANANASI TR-10 35-22-M00263_35-22-M00263_2350447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24.07.2023 11:19:19</t>
        </is>
      </c>
      <c>
        <is>
          <t>24.07.2023 11:51:35</t>
        </is>
      </c>
      <c>
        <v>0.537777777</v>
      </c>
      <c>
        <v>0</v>
      </c>
      <c>
        <v>58</v>
      </c>
      <c>
        <v>0</v>
      </c>
      <c>
        <v>29</v>
      </c>
      <c>
        <v>0</v>
      </c>
      <c>
        <v>14</v>
      </c>
      <c>
        <v>0</v>
      </c>
      <c>
        <v>0</v>
      </c>
      <c>
        <v>0</v>
      </c>
      <c>
        <v>9.935721448385971</v>
      </c>
      <c>
        <v>0</v>
      </c>
      <c>
        <v>63.28625513035776</v>
      </c>
      <c>
        <v>0</v>
      </c>
      <c>
        <v>19.185597566505628</v>
      </c>
      <c>
        <v>0</v>
      </c>
      <c>
        <v>0</v>
      </c>
      <c>
        <v>92.40757414524936</v>
      </c>
    </row>
    <row>
      <c>
        <v>2620155</v>
      </c>
      <c>
        <v>1</v>
      </c>
      <c>
        <is>
          <t>İZMİR</t>
        </is>
      </c>
      <c>
        <v>BORNOVA</v>
      </c>
      <c>
        <is>
          <t>AG Fideri</t>
        </is>
      </c>
      <c>
        <v>M-236 35-02-M00236_A_56382755_56382755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24.07.2023 12:03:25</t>
        </is>
      </c>
      <c>
        <is>
          <t>24.07.2023 13:19:13</t>
        </is>
      </c>
      <c>
        <v>1.263333333</v>
      </c>
      <c>
        <v>0</v>
      </c>
      <c>
        <v>1</v>
      </c>
      <c>
        <v>0</v>
      </c>
      <c>
        <v>0</v>
      </c>
      <c>
        <v>0</v>
      </c>
      <c>
        <v>27</v>
      </c>
      <c>
        <v>0</v>
      </c>
      <c>
        <v>8</v>
      </c>
      <c>
        <v>0</v>
      </c>
      <c>
        <v>0.0288594421930332</v>
      </c>
      <c>
        <v>0</v>
      </c>
      <c>
        <v>0</v>
      </c>
      <c>
        <v>0</v>
      </c>
      <c>
        <v>109.47985046730005</v>
      </c>
      <c>
        <v>0</v>
      </c>
      <c>
        <v>578.6513029756231</v>
      </c>
      <c>
        <v>688.1600128851162</v>
      </c>
    </row>
    <row>
      <c>
        <v>2619763</v>
      </c>
      <c>
        <v>1</v>
      </c>
      <c>
        <is>
          <t>MANİSA</t>
        </is>
      </c>
      <c>
        <v>KULA</v>
      </c>
      <c>
        <is>
          <t>AG Fideri</t>
        </is>
      </c>
      <c>
        <v>HACIMAHMUTLU TR 45-77-M00055_B_91078696_91078696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24.07.2023 06:49:32</t>
        </is>
      </c>
      <c>
        <is>
          <t>24.07.2023 09:21:29</t>
        </is>
      </c>
      <c>
        <v>2.5325</v>
      </c>
      <c>
        <v>0</v>
      </c>
      <c>
        <v>19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4.627832921846715</v>
      </c>
      <c>
        <v>0</v>
      </c>
      <c>
        <v>0</v>
      </c>
      <c>
        <v>0</v>
      </c>
      <c>
        <v>0.08897245088940867</v>
      </c>
      <c>
        <v>0</v>
      </c>
      <c>
        <v>0</v>
      </c>
      <c>
        <v>4.716805372736124</v>
      </c>
    </row>
    <row>
      <c>
        <v>2620696</v>
      </c>
      <c>
        <v>1</v>
      </c>
      <c>
        <is>
          <t>İZMİR</t>
        </is>
      </c>
      <c>
        <v>GAZİEMİR</v>
      </c>
      <c>
        <is>
          <t>AG Fideri</t>
        </is>
      </c>
      <c>
        <v>K-3638 35-08-K03638_B_56373397_56373397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24.07.2023 18:50:35</t>
        </is>
      </c>
      <c>
        <is>
          <t>24.07.2023 20:28:32</t>
        </is>
      </c>
      <c>
        <v>1.6325</v>
      </c>
      <c>
        <v>0</v>
      </c>
      <c>
        <v>56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25.115966771553325</v>
      </c>
      <c>
        <v>0</v>
      </c>
      <c>
        <v>0</v>
      </c>
      <c>
        <v>0</v>
      </c>
      <c>
        <v>0</v>
      </c>
      <c>
        <v>0</v>
      </c>
      <c>
        <v>0</v>
      </c>
      <c>
        <v>25.115966771553325</v>
      </c>
    </row>
    <row>
      <c>
        <v>2619998</v>
      </c>
      <c>
        <v>1</v>
      </c>
      <c>
        <is>
          <t>İZMİR</t>
        </is>
      </c>
      <c>
        <v>KİRAZ</v>
      </c>
      <c>
        <is>
          <t>Dağıtım Transformatörü</t>
        </is>
      </c>
      <c>
        <v>İĞDELİ DAMLAR SOKAK TR-4 35-31-L00344_35-31-L00344_2365273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24.07.2023 09:47:12</t>
        </is>
      </c>
      <c>
        <is>
          <t>24.07.2023 12:39:09</t>
        </is>
      </c>
      <c>
        <v>2.865833333</v>
      </c>
      <c>
        <v>0</v>
      </c>
      <c>
        <v>57</v>
      </c>
      <c>
        <v>0</v>
      </c>
      <c>
        <v>28</v>
      </c>
      <c>
        <v>0</v>
      </c>
      <c>
        <v>9</v>
      </c>
      <c>
        <v>0</v>
      </c>
      <c>
        <v>0</v>
      </c>
      <c>
        <v>0</v>
      </c>
      <c>
        <v>29.523804888746387</v>
      </c>
      <c>
        <v>0</v>
      </c>
      <c>
        <v>68.61255852716312</v>
      </c>
      <c>
        <v>0</v>
      </c>
      <c>
        <v>17.97954335977462</v>
      </c>
      <c>
        <v>0</v>
      </c>
      <c>
        <v>0</v>
      </c>
      <c>
        <v>116.11590677568412</v>
      </c>
    </row>
    <row>
      <c>
        <v>2620353</v>
      </c>
      <c>
        <v>1</v>
      </c>
      <c>
        <is>
          <t>İZMİR</t>
        </is>
      </c>
      <c>
        <v>BERGAMA</v>
      </c>
      <c>
        <is>
          <t>Dağıtım Transformatörü</t>
        </is>
      </c>
      <c>
        <v>ZEYTİNDAĞ TR-1 35-16-M00003_35-16-M00003_2346979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24.07.2023 14:36:42</t>
        </is>
      </c>
      <c>
        <is>
          <t>24.07.2023 15:21:56</t>
        </is>
      </c>
      <c>
        <v>0.753888888</v>
      </c>
      <c>
        <v>0</v>
      </c>
      <c>
        <v>355</v>
      </c>
      <c>
        <v>0</v>
      </c>
      <c>
        <v>0</v>
      </c>
      <c>
        <v>0</v>
      </c>
      <c>
        <v>94</v>
      </c>
      <c>
        <v>0</v>
      </c>
      <c>
        <v>0</v>
      </c>
      <c>
        <v>0</v>
      </c>
      <c>
        <v>47.21550834029374</v>
      </c>
      <c>
        <v>0</v>
      </c>
      <c>
        <v>0</v>
      </c>
      <c>
        <v>0</v>
      </c>
      <c>
        <v>39.82463716536456</v>
      </c>
      <c>
        <v>0</v>
      </c>
      <c>
        <v>0</v>
      </c>
      <c>
        <v>87.0401455056583</v>
      </c>
    </row>
    <row>
      <c>
        <v>2620831</v>
      </c>
      <c>
        <v>1</v>
      </c>
      <c>
        <is>
          <t>İZMİR</t>
        </is>
      </c>
      <c>
        <v>BALÇOVA</v>
      </c>
      <c>
        <is>
          <t>Dağıtım Transformatörü</t>
        </is>
      </c>
      <c>
        <v>K-3747 35-07-K03747_35-07-K03747_48429556</v>
      </c>
      <c>
        <v>NH Altlık Arızası</v>
      </c>
      <c>
        <v>Dağıtım-AG</v>
      </c>
      <c>
        <v>Uzun</v>
      </c>
      <c>
        <v>Şebeke işletmecisi</v>
      </c>
      <c>
        <v>Bildirimsiz</v>
      </c>
      <c>
        <is>
          <t>24.07.2023 20:59:10</t>
        </is>
      </c>
      <c>
        <is>
          <t>25.07.2023 01:48:34</t>
        </is>
      </c>
      <c>
        <v>4.823333333</v>
      </c>
      <c>
        <v>0</v>
      </c>
      <c>
        <v>538</v>
      </c>
      <c>
        <v>0</v>
      </c>
      <c>
        <v>0</v>
      </c>
      <c>
        <v>0</v>
      </c>
      <c>
        <v>49</v>
      </c>
      <c>
        <v>0</v>
      </c>
      <c>
        <v>0</v>
      </c>
      <c>
        <v>0</v>
      </c>
      <c>
        <v>715.4308527813977</v>
      </c>
      <c>
        <v>0</v>
      </c>
      <c>
        <v>0</v>
      </c>
      <c>
        <v>0</v>
      </c>
      <c>
        <v>307.3980132138754</v>
      </c>
      <c>
        <v>0</v>
      </c>
      <c>
        <v>0</v>
      </c>
      <c>
        <v>1022.8288659952731</v>
      </c>
    </row>
    <row>
      <c>
        <v>2620808</v>
      </c>
      <c>
        <v>1</v>
      </c>
      <c>
        <is>
          <t>İZMİR</t>
        </is>
      </c>
      <c>
        <v>DİKİLİ</v>
      </c>
      <c>
        <is>
          <t>AG Fideri</t>
        </is>
      </c>
      <c>
        <v>KABAKUM BANKACILAR TR-3 35-30-M00209_C_56403803_56403803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24.07.2023 20:36:21</t>
        </is>
      </c>
      <c>
        <is>
          <t>24.07.2023 21:09:21</t>
        </is>
      </c>
      <c>
        <v>0.55</v>
      </c>
      <c>
        <v>0</v>
      </c>
      <c>
        <v>123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15.364355560962128</v>
      </c>
      <c>
        <v>0</v>
      </c>
      <c>
        <v>0</v>
      </c>
      <c>
        <v>0</v>
      </c>
      <c>
        <v>19.017343779427733</v>
      </c>
      <c>
        <v>0</v>
      </c>
      <c>
        <v>0</v>
      </c>
      <c>
        <v>34.38169934038986</v>
      </c>
    </row>
    <row>
      <c>
        <v>2620708</v>
      </c>
      <c>
        <v>1</v>
      </c>
      <c>
        <is>
          <t>İZMİR</t>
        </is>
      </c>
      <c>
        <v>ÖDEMİŞ</v>
      </c>
      <c>
        <is>
          <t>Dağıtım Transformatörü</t>
        </is>
      </c>
      <c>
        <v>YENİKÖY YÖRÜKLER MAH. TR-5 35-15-L00505_35-15-L00505_2365938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24.07.2023 18:55:09</t>
        </is>
      </c>
      <c>
        <is>
          <t>24.07.2023 22:27:07</t>
        </is>
      </c>
      <c>
        <v>3.532777777</v>
      </c>
      <c>
        <v>0</v>
      </c>
      <c>
        <v>22</v>
      </c>
      <c>
        <v>0</v>
      </c>
      <c>
        <v>23</v>
      </c>
      <c>
        <v>0</v>
      </c>
      <c>
        <v>8</v>
      </c>
      <c>
        <v>0</v>
      </c>
      <c>
        <v>0</v>
      </c>
      <c>
        <v>0</v>
      </c>
      <c>
        <v>22.223598787350262</v>
      </c>
      <c>
        <v>0</v>
      </c>
      <c>
        <v>411.7599959477067</v>
      </c>
      <c>
        <v>0</v>
      </c>
      <c>
        <v>62.30270794800458</v>
      </c>
      <c>
        <v>0</v>
      </c>
      <c>
        <v>0</v>
      </c>
      <c>
        <v>496.2863026830616</v>
      </c>
    </row>
    <row>
      <c>
        <v>2620190</v>
      </c>
      <c>
        <v>1</v>
      </c>
      <c>
        <is>
          <t>İZMİR</t>
        </is>
      </c>
      <c>
        <v>KEMALPAŞA</v>
      </c>
      <c>
        <is>
          <t>AG Fideri</t>
        </is>
      </c>
      <c>
        <v>ARMUTLU TR-5 35-27-L00005_A_56362287_56362287</v>
      </c>
      <c>
        <v>AG Yük Ayırıcı Arızası</v>
      </c>
      <c>
        <v>Dağıtım-AG</v>
      </c>
      <c>
        <v>Uzun</v>
      </c>
      <c>
        <v>Şebeke işletmecisi</v>
      </c>
      <c>
        <v>Bildirimsiz</v>
      </c>
      <c>
        <is>
          <t>24.07.2023 12:43:24</t>
        </is>
      </c>
      <c>
        <is>
          <t>24.07.2023 15:38:12</t>
        </is>
      </c>
      <c>
        <v>2.913333333</v>
      </c>
      <c>
        <v>0</v>
      </c>
      <c>
        <v>143</v>
      </c>
      <c>
        <v>0</v>
      </c>
      <c>
        <v>0</v>
      </c>
      <c>
        <v>0</v>
      </c>
      <c>
        <v>17</v>
      </c>
      <c>
        <v>0</v>
      </c>
      <c>
        <v>0</v>
      </c>
      <c>
        <v>0</v>
      </c>
      <c>
        <v>89.19667031266444</v>
      </c>
      <c>
        <v>0</v>
      </c>
      <c>
        <v>0</v>
      </c>
      <c>
        <v>0</v>
      </c>
      <c>
        <v>30.732246795494877</v>
      </c>
      <c>
        <v>0</v>
      </c>
      <c>
        <v>0</v>
      </c>
      <c>
        <v>119.92891710815931</v>
      </c>
    </row>
    <row>
      <c>
        <v>2620668</v>
      </c>
      <c>
        <v>1</v>
      </c>
      <c>
        <is>
          <t>İZMİR</t>
        </is>
      </c>
      <c>
        <v>KONAK</v>
      </c>
      <c>
        <is>
          <t>Saha Dağıtım Kutusu (SDK)</t>
        </is>
      </c>
      <c>
        <v>M-2009 35-01-M02009_9253619 1R_5857641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24.07.2023 18:30:47</t>
        </is>
      </c>
      <c>
        <is>
          <t>24.07.2023 20:15:21</t>
        </is>
      </c>
      <c>
        <v>1.742777777</v>
      </c>
      <c>
        <v>0</v>
      </c>
      <c>
        <v>0</v>
      </c>
      <c>
        <v>0</v>
      </c>
      <c>
        <v>0</v>
      </c>
      <c>
        <v>0</v>
      </c>
      <c>
        <v>63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176.92925253237112</v>
      </c>
      <c>
        <v>0</v>
      </c>
      <c>
        <v>5.158341375368041</v>
      </c>
      <c>
        <v>182.08759390773918</v>
      </c>
    </row>
    <row>
      <c>
        <v>2620336</v>
      </c>
      <c>
        <v>1</v>
      </c>
      <c>
        <is>
          <t>İZMİR</t>
        </is>
      </c>
      <c>
        <v>BUCA</v>
      </c>
      <c>
        <is>
          <t>Dağıtım Transformatörü</t>
        </is>
      </c>
      <c>
        <v>M-1730 35-03-M01730_35-03-M01730_2375781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24.07.2023 14:26:15</t>
        </is>
      </c>
      <c>
        <is>
          <t>24.07.2023 16:44:17</t>
        </is>
      </c>
      <c>
        <v>2.300555555</v>
      </c>
      <c>
        <v>0</v>
      </c>
      <c>
        <v>5</v>
      </c>
      <c>
        <v>0</v>
      </c>
      <c>
        <v>16</v>
      </c>
      <c>
        <v>0</v>
      </c>
      <c>
        <v>0</v>
      </c>
      <c>
        <v>0</v>
      </c>
      <c>
        <v>0</v>
      </c>
      <c>
        <v>0</v>
      </c>
      <c>
        <v>1.9515365067379824</v>
      </c>
      <c>
        <v>0</v>
      </c>
      <c>
        <v>134.13274776076994</v>
      </c>
      <c>
        <v>0</v>
      </c>
      <c>
        <v>0</v>
      </c>
      <c>
        <v>0</v>
      </c>
      <c>
        <v>0</v>
      </c>
      <c>
        <v>136.08428426750794</v>
      </c>
    </row>
    <row>
      <c>
        <v>2620230</v>
      </c>
      <c>
        <v>1</v>
      </c>
      <c>
        <is>
          <t>MANİSA</t>
        </is>
      </c>
      <c>
        <v>SALİHLİ</v>
      </c>
      <c>
        <is>
          <t>OG Fideri</t>
        </is>
      </c>
      <c>
        <v>SALİHLİ TM 45-78-A00004_HatBaşıAyırıcı_53140384 M08_53140384</v>
      </c>
      <c>
        <v>Şebeke Yenileme ve Kapasite Artışı Çalışması</v>
      </c>
      <c>
        <v>Dağıtım-OG</v>
      </c>
      <c>
        <v>Uzun</v>
      </c>
      <c>
        <v>Şebeke işletmecisi</v>
      </c>
      <c>
        <v>Bildirimli</v>
      </c>
      <c>
        <is>
          <t>24.07.2023 13:06:37</t>
        </is>
      </c>
      <c>
        <is>
          <t>24.07.2023 13:59:18</t>
        </is>
      </c>
      <c>
        <v>0.878055555</v>
      </c>
      <c>
        <v>0</v>
      </c>
      <c>
        <v>0</v>
      </c>
      <c>
        <v>10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23.437803848871493</v>
      </c>
      <c>
        <v>0</v>
      </c>
      <c>
        <v>0</v>
      </c>
      <c>
        <v>0</v>
      </c>
      <c>
        <v>0</v>
      </c>
      <c>
        <v>0</v>
      </c>
      <c>
        <v>23.437803848871493</v>
      </c>
    </row>
    <row>
      <c>
        <v>2619875</v>
      </c>
      <c>
        <v>1</v>
      </c>
      <c>
        <is>
          <t>İZMİR</t>
        </is>
      </c>
      <c>
        <v>KARŞIYAKA</v>
      </c>
      <c>
        <is>
          <t>AG Fideri</t>
        </is>
      </c>
      <c>
        <v>K-215 35-04-K00215_D_56383840_56383840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24.07.2023 08:56:08</t>
        </is>
      </c>
      <c>
        <is>
          <t>24.07.2023 10:04:17</t>
        </is>
      </c>
      <c>
        <v>1.135833333</v>
      </c>
      <c>
        <v>0</v>
      </c>
      <c>
        <v>202</v>
      </c>
      <c>
        <v>0</v>
      </c>
      <c>
        <v>0</v>
      </c>
      <c>
        <v>0</v>
      </c>
      <c>
        <v>26</v>
      </c>
      <c>
        <v>0</v>
      </c>
      <c>
        <v>0</v>
      </c>
      <c>
        <v>0</v>
      </c>
      <c>
        <v>57.522679326058004</v>
      </c>
      <c>
        <v>0</v>
      </c>
      <c>
        <v>0</v>
      </c>
      <c>
        <v>0</v>
      </c>
      <c>
        <v>23.18242683785405</v>
      </c>
      <c>
        <v>0</v>
      </c>
      <c>
        <v>0</v>
      </c>
      <c>
        <v>80.70510616391205</v>
      </c>
    </row>
    <row>
      <c>
        <v>2620084</v>
      </c>
      <c>
        <v>1</v>
      </c>
      <c>
        <is>
          <t>İZMİR</t>
        </is>
      </c>
      <c>
        <v>KİRAZ</v>
      </c>
      <c>
        <is>
          <t>Dağıtım Transformatörü</t>
        </is>
      </c>
      <c>
        <v>ÇATAK TR-4 35-31-L00174_35-31-L00174_2364345</v>
      </c>
      <c>
        <v>Yangın</v>
      </c>
      <c>
        <v>Dağıtım-AG</v>
      </c>
      <c>
        <v>Uzun</v>
      </c>
      <c>
        <v>Güvenlik</v>
      </c>
      <c>
        <v>Bildirimsiz</v>
      </c>
      <c>
        <is>
          <t>24.07.2023 11:04:52</t>
        </is>
      </c>
      <c>
        <is>
          <t>24.07.2023 12:13:22</t>
        </is>
      </c>
      <c>
        <v>1.141666666</v>
      </c>
      <c>
        <v>0</v>
      </c>
      <c>
        <v>10</v>
      </c>
      <c>
        <v>0</v>
      </c>
      <c>
        <v>0</v>
      </c>
      <c>
        <v>0</v>
      </c>
      <c>
        <v>6</v>
      </c>
      <c>
        <v>0</v>
      </c>
      <c>
        <v>0</v>
      </c>
      <c>
        <v>0</v>
      </c>
      <c>
        <v>1.6082652488774507</v>
      </c>
      <c>
        <v>0</v>
      </c>
      <c>
        <v>0</v>
      </c>
      <c>
        <v>0</v>
      </c>
      <c>
        <v>2.796971994673073</v>
      </c>
      <c>
        <v>0</v>
      </c>
      <c>
        <v>0</v>
      </c>
      <c>
        <v>4.405237243550523</v>
      </c>
    </row>
    <row>
      <c>
        <v>2620814</v>
      </c>
      <c>
        <v>1</v>
      </c>
      <c>
        <is>
          <t>İZMİR</t>
        </is>
      </c>
      <c>
        <v>TORBALI</v>
      </c>
      <c>
        <is>
          <t>Dağıtım Transformatörü</t>
        </is>
      </c>
      <c>
        <v>DAĞKIZILCA-2 35-26-M00500_35-26-M00500_2363276</v>
      </c>
      <c>
        <v>NH Altlık Arızası</v>
      </c>
      <c>
        <v>Dağıtım-AG</v>
      </c>
      <c>
        <v>Uzun</v>
      </c>
      <c>
        <v>Şebeke işletmecisi</v>
      </c>
      <c>
        <v>Bildirimsiz</v>
      </c>
      <c>
        <is>
          <t>24.07.2023 20:45:04</t>
        </is>
      </c>
      <c>
        <is>
          <t>24.07.2023 22:08:00</t>
        </is>
      </c>
      <c>
        <v>1.382222222</v>
      </c>
      <c>
        <v>0</v>
      </c>
      <c>
        <v>292</v>
      </c>
      <c>
        <v>0</v>
      </c>
      <c>
        <v>5</v>
      </c>
      <c>
        <v>0</v>
      </c>
      <c>
        <v>63</v>
      </c>
      <c>
        <v>0</v>
      </c>
      <c>
        <v>0</v>
      </c>
      <c>
        <v>0</v>
      </c>
      <c>
        <v>63.88680905075412</v>
      </c>
      <c>
        <v>0</v>
      </c>
      <c>
        <v>1.071652658987004</v>
      </c>
      <c>
        <v>0</v>
      </c>
      <c>
        <v>40.085899691102604</v>
      </c>
      <c>
        <v>0</v>
      </c>
      <c>
        <v>0</v>
      </c>
      <c>
        <v>105.04436140084371</v>
      </c>
    </row>
    <row>
      <c>
        <v>2620771</v>
      </c>
      <c>
        <v>1</v>
      </c>
      <c>
        <is>
          <t>MANİSA</t>
        </is>
      </c>
      <c>
        <v>GÖRDES</v>
      </c>
      <c>
        <is>
          <t>AG Fideri</t>
        </is>
      </c>
      <c>
        <v>BAYAT TR-2 45-75-M00232_A_91181372_91181372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24.07.2023 19:50:28</t>
        </is>
      </c>
      <c>
        <is>
          <t>24.07.2023 21:12:47</t>
        </is>
      </c>
      <c>
        <v>1.371944444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1.470686951894374</v>
      </c>
      <c>
        <v>0</v>
      </c>
      <c>
        <v>0</v>
      </c>
      <c>
        <v>0</v>
      </c>
      <c>
        <v>0</v>
      </c>
      <c>
        <v>0</v>
      </c>
      <c>
        <v>0</v>
      </c>
      <c>
        <v>1.470686951894374</v>
      </c>
    </row>
    <row>
      <c>
        <v>2620376</v>
      </c>
      <c>
        <v>1</v>
      </c>
      <c>
        <is>
          <t>İZMİR</t>
        </is>
      </c>
      <c>
        <v>MENDERES</v>
      </c>
      <c>
        <is>
          <t>Saha Dağıtım Kutusu (SDK)</t>
        </is>
      </c>
      <c>
        <v>GÜMÜLDÜR M-21 35-25-M00021_6408527 m21/f1b_5784789</v>
      </c>
      <c>
        <v>AG Box / Sdk Giriş Sigorta Atığı</v>
      </c>
      <c>
        <v>Dağıtım-AG</v>
      </c>
      <c>
        <v>Uzun</v>
      </c>
      <c>
        <v>Şebeke işletmecisi</v>
      </c>
      <c>
        <v>Bildirimsiz</v>
      </c>
      <c>
        <is>
          <t>24.07.2023 14:53:27</t>
        </is>
      </c>
      <c>
        <is>
          <t>24.07.2023 15:55:35</t>
        </is>
      </c>
      <c>
        <v>1.035555555</v>
      </c>
      <c>
        <v>0</v>
      </c>
      <c>
        <v>58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13.36052386795226</v>
      </c>
      <c>
        <v>0</v>
      </c>
      <c>
        <v>0</v>
      </c>
      <c>
        <v>0</v>
      </c>
      <c>
        <v>6.685454183595651</v>
      </c>
      <c>
        <v>0</v>
      </c>
      <c>
        <v>0</v>
      </c>
      <c>
        <v>20.045978051547912</v>
      </c>
    </row>
    <row>
      <c>
        <v>2620768</v>
      </c>
      <c>
        <v>1</v>
      </c>
      <c>
        <is>
          <t>İZMİR</t>
        </is>
      </c>
      <c>
        <v>KONAK</v>
      </c>
      <c>
        <is>
          <t>Kullanıcı Bağlantı Hattı</t>
        </is>
      </c>
      <c>
        <v>K-414 35-01-K00414_911229492_911229492</v>
      </c>
      <c>
        <v>AG Box / Sdk Abone Çıkış Sigorta Atığı</v>
      </c>
      <c>
        <v>Dağıtım-AG</v>
      </c>
      <c>
        <v>Uzun</v>
      </c>
      <c>
        <v>Şebeke işletmecisi</v>
      </c>
      <c>
        <v>Bildirimsiz</v>
      </c>
      <c>
        <is>
          <t>24.07.2023 19:58:54</t>
        </is>
      </c>
      <c>
        <is>
          <t>24.07.2023 21:33:04</t>
        </is>
      </c>
      <c>
        <v>1.569444444</v>
      </c>
      <c>
        <v>0</v>
      </c>
      <c>
        <v>9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3.267323589890049</v>
      </c>
      <c>
        <v>0</v>
      </c>
      <c>
        <v>0</v>
      </c>
      <c>
        <v>0</v>
      </c>
      <c>
        <v>2.597581037271111</v>
      </c>
      <c>
        <v>0</v>
      </c>
      <c>
        <v>0</v>
      </c>
      <c>
        <v>5.86490462716116</v>
      </c>
    </row>
    <row>
      <c>
        <v>2620579</v>
      </c>
      <c>
        <v>1</v>
      </c>
      <c>
        <is>
          <t>İZMİR</t>
        </is>
      </c>
      <c>
        <v>KARŞIYAKA</v>
      </c>
      <c>
        <is>
          <t>AG Fideri</t>
        </is>
      </c>
      <c>
        <v>K-476 35-04-K00476_A_56378655_56378655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24.07.2023 17:04:59</t>
        </is>
      </c>
      <c>
        <is>
          <t>24.07.2023 22:00:24</t>
        </is>
      </c>
      <c>
        <v>4.923611111</v>
      </c>
      <c>
        <v>0</v>
      </c>
      <c>
        <v>59</v>
      </c>
      <c>
        <v>0</v>
      </c>
      <c>
        <v>0</v>
      </c>
      <c>
        <v>0</v>
      </c>
      <c>
        <v>8</v>
      </c>
      <c>
        <v>0</v>
      </c>
      <c>
        <v>0</v>
      </c>
      <c>
        <v>0</v>
      </c>
      <c>
        <v>84.20579726596829</v>
      </c>
      <c>
        <v>0</v>
      </c>
      <c>
        <v>0</v>
      </c>
      <c>
        <v>0</v>
      </c>
      <c>
        <v>77.91190282817628</v>
      </c>
      <c>
        <v>0</v>
      </c>
      <c>
        <v>0</v>
      </c>
      <c>
        <v>162.11770009414457</v>
      </c>
    </row>
    <row>
      <c>
        <v>2620081</v>
      </c>
      <c>
        <v>1</v>
      </c>
      <c>
        <is>
          <t>İZMİR</t>
        </is>
      </c>
      <c>
        <v>TORBALI</v>
      </c>
      <c>
        <is>
          <t>AG Fideri</t>
        </is>
      </c>
      <c>
        <v>DM-2/TR-25 35-26-M01353_A_60984605_60984605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24.07.2023 10:57:03</t>
        </is>
      </c>
      <c>
        <is>
          <t>24.07.2023 13:05:27</t>
        </is>
      </c>
      <c>
        <v>2.14</v>
      </c>
      <c>
        <v>0</v>
      </c>
      <c>
        <v>81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43.250393838349524</v>
      </c>
      <c>
        <v>0</v>
      </c>
      <c>
        <v>0</v>
      </c>
      <c>
        <v>0</v>
      </c>
      <c>
        <v>4.973239186860001</v>
      </c>
      <c>
        <v>0</v>
      </c>
      <c>
        <v>0</v>
      </c>
      <c>
        <v>48.22363302520952</v>
      </c>
    </row>
    <row>
      <c>
        <v>2620628</v>
      </c>
      <c>
        <v>1</v>
      </c>
      <c>
        <is>
          <t>İZMİR</t>
        </is>
      </c>
      <c>
        <v>GAZİEMİR</v>
      </c>
      <c>
        <is>
          <t>Saha Dağıtım Kutusu (SDK)</t>
        </is>
      </c>
      <c>
        <v>K-3920 35-08-K03920_L B1B_5774237</v>
      </c>
      <c>
        <v>AG Box / Sdk Giriş Sigorta Atığı</v>
      </c>
      <c>
        <v>Dağıtım-AG</v>
      </c>
      <c>
        <v>Uzun</v>
      </c>
      <c>
        <v>Şebeke işletmecisi</v>
      </c>
      <c>
        <v>Bildirimsiz</v>
      </c>
      <c>
        <is>
          <t>24.07.2023 17:42:07</t>
        </is>
      </c>
      <c>
        <is>
          <t>24.07.2023 21:00:01</t>
        </is>
      </c>
      <c>
        <v>3.298333333</v>
      </c>
      <c>
        <v>0</v>
      </c>
      <c>
        <v>30</v>
      </c>
      <c>
        <v>0</v>
      </c>
      <c>
        <v>0</v>
      </c>
      <c>
        <v>0</v>
      </c>
      <c>
        <v>17</v>
      </c>
      <c>
        <v>0</v>
      </c>
      <c>
        <v>0</v>
      </c>
      <c>
        <v>0</v>
      </c>
      <c>
        <v>33.75663071585961</v>
      </c>
      <c>
        <v>0</v>
      </c>
      <c>
        <v>0</v>
      </c>
      <c>
        <v>0</v>
      </c>
      <c>
        <v>45.544178813809445</v>
      </c>
      <c>
        <v>0</v>
      </c>
      <c>
        <v>0</v>
      </c>
      <c>
        <v>79.30080952966905</v>
      </c>
    </row>
    <row>
      <c>
        <v>2620270</v>
      </c>
      <c>
        <v>1</v>
      </c>
      <c>
        <is>
          <t>MANİSA</t>
        </is>
      </c>
      <c>
        <v>SARIGÖL</v>
      </c>
      <c>
        <is>
          <t>KÖK</t>
        </is>
      </c>
      <c>
        <v>TIRAZLI KÖK 45-79-M00079_BAHARLAR M06_72036291</v>
      </c>
      <c>
        <v>Manevra</v>
      </c>
      <c>
        <v>Dağıtım-OG</v>
      </c>
      <c>
        <v>Uzun</v>
      </c>
      <c>
        <v>Şebeke işletmecisi</v>
      </c>
      <c>
        <v>Bildirimsiz</v>
      </c>
      <c>
        <is>
          <t>24.07.2023 14:04:00</t>
        </is>
      </c>
      <c>
        <is>
          <t>24.07.2023 14:30:24</t>
        </is>
      </c>
      <c>
        <v>0.44</v>
      </c>
      <c>
        <v>4</v>
      </c>
      <c>
        <v>1672</v>
      </c>
      <c>
        <v>127</v>
      </c>
      <c>
        <v>406</v>
      </c>
      <c>
        <v>6</v>
      </c>
      <c>
        <v>79</v>
      </c>
      <c>
        <v>0</v>
      </c>
      <c>
        <v>0</v>
      </c>
      <c>
        <v>0.43159306784</v>
      </c>
      <c>
        <v>108.598270477469</v>
      </c>
      <c>
        <v>590.175792181382</v>
      </c>
      <c>
        <v>1011.2969165459531</v>
      </c>
      <c>
        <v>19.947625820656512</v>
      </c>
      <c>
        <v>31.84213832925726</v>
      </c>
      <c>
        <v>0</v>
      </c>
      <c>
        <v>0</v>
      </c>
      <c>
        <v>1762.2923364225578</v>
      </c>
    </row>
    <row>
      <c>
        <v>2619938</v>
      </c>
      <c>
        <v>1</v>
      </c>
      <c>
        <is>
          <t>MANİSA</t>
        </is>
      </c>
      <c>
        <v>AKHİSAR</v>
      </c>
      <c>
        <is>
          <t>KÖK</t>
        </is>
      </c>
      <c>
        <v>YENİ DOĞAN KÖK 45-72-M00633_YENİ DOĞAN M01_79260697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24.07.2023 09:36:12</t>
        </is>
      </c>
      <c>
        <is>
          <t>24.07.2023 09:55:45</t>
        </is>
      </c>
      <c>
        <v>0.325833333</v>
      </c>
      <c>
        <v>0</v>
      </c>
      <c>
        <v>96</v>
      </c>
      <c>
        <v>2</v>
      </c>
      <c>
        <v>39</v>
      </c>
      <c>
        <v>0</v>
      </c>
      <c>
        <v>7</v>
      </c>
      <c>
        <v>0</v>
      </c>
      <c>
        <v>0</v>
      </c>
      <c>
        <v>0</v>
      </c>
      <c>
        <v>5.16039276334556</v>
      </c>
      <c>
        <v>5.334483107692546</v>
      </c>
      <c>
        <v>5.111380828181752</v>
      </c>
      <c>
        <v>0</v>
      </c>
      <c>
        <v>1.8748714943022586</v>
      </c>
      <c>
        <v>0</v>
      </c>
      <c>
        <v>0</v>
      </c>
      <c>
        <v>17.481128193522117</v>
      </c>
    </row>
    <row>
      <c>
        <v>2619872</v>
      </c>
      <c>
        <v>1</v>
      </c>
      <c>
        <is>
          <t>İZMİR</t>
        </is>
      </c>
      <c>
        <v>BUCA</v>
      </c>
      <c>
        <is>
          <t>Dağıtım Transformatörü</t>
        </is>
      </c>
      <c>
        <v>M-1004 35-03-M01004_35-03-M01004_41931413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24.07.2023 08:55:24</t>
        </is>
      </c>
      <c>
        <is>
          <t>24.07.2023 10:02:49</t>
        </is>
      </c>
      <c>
        <v>1.123611111</v>
      </c>
      <c>
        <v>0</v>
      </c>
      <c>
        <v>674</v>
      </c>
      <c>
        <v>0</v>
      </c>
      <c>
        <v>0</v>
      </c>
      <c>
        <v>0</v>
      </c>
      <c>
        <v>47</v>
      </c>
      <c>
        <v>0</v>
      </c>
      <c>
        <v>0</v>
      </c>
      <c>
        <v>0</v>
      </c>
      <c>
        <v>155.66226072565468</v>
      </c>
      <c>
        <v>0</v>
      </c>
      <c>
        <v>0</v>
      </c>
      <c>
        <v>0</v>
      </c>
      <c>
        <v>58.01412810204471</v>
      </c>
      <c>
        <v>0</v>
      </c>
      <c>
        <v>0</v>
      </c>
      <c>
        <v>213.67638882769938</v>
      </c>
    </row>
    <row>
      <c>
        <v>2619795</v>
      </c>
      <c>
        <v>1</v>
      </c>
      <c>
        <is>
          <t>İZMİR</t>
        </is>
      </c>
      <c>
        <v>TORBALI</v>
      </c>
      <c>
        <is>
          <t>Saha Dağıtım Kutusu (SDK)</t>
        </is>
      </c>
      <c>
        <v>DM-5/TR-5 (TR-56) 35-26-M00056_A A03b_66389182</v>
      </c>
      <c>
        <v>AG Box / Sdk Giriş Sigorta Atığı</v>
      </c>
      <c>
        <v>Dağıtım-AG</v>
      </c>
      <c>
        <v>Uzun</v>
      </c>
      <c>
        <v>Şebeke işletmecisi</v>
      </c>
      <c>
        <v>Bildirimsiz</v>
      </c>
      <c>
        <is>
          <t>24.07.2023 07:40:43</t>
        </is>
      </c>
      <c>
        <is>
          <t>24.07.2023 08:13:01</t>
        </is>
      </c>
      <c>
        <v>0.538333333</v>
      </c>
      <c>
        <v>0</v>
      </c>
      <c>
        <v>49</v>
      </c>
      <c>
        <v>0</v>
      </c>
      <c>
        <v>0</v>
      </c>
      <c>
        <v>0</v>
      </c>
      <c>
        <v>7</v>
      </c>
      <c>
        <v>0</v>
      </c>
      <c>
        <v>0</v>
      </c>
      <c>
        <v>0</v>
      </c>
      <c>
        <v>5.699630110584755</v>
      </c>
      <c>
        <v>0</v>
      </c>
      <c>
        <v>0</v>
      </c>
      <c>
        <v>0</v>
      </c>
      <c>
        <v>3.9080382142080756</v>
      </c>
      <c>
        <v>0</v>
      </c>
      <c>
        <v>0</v>
      </c>
      <c>
        <v>9.60766832479283</v>
      </c>
    </row>
    <row>
      <c>
        <v>2619772</v>
      </c>
      <c>
        <v>1</v>
      </c>
      <c>
        <is>
          <t>İZMİR</t>
        </is>
      </c>
      <c>
        <v>MENEMEN</v>
      </c>
      <c>
        <is>
          <t>OG Fideri</t>
        </is>
      </c>
      <c>
        <v>TUZÇULLU TR-1 35-28-M00420_ H_92412027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24.07.2023 07:07:14</t>
        </is>
      </c>
      <c>
        <is>
          <t>24.07.2023 09:23:59</t>
        </is>
      </c>
      <c>
        <v>2.279166666</v>
      </c>
      <c>
        <v>0</v>
      </c>
      <c>
        <v>114</v>
      </c>
      <c>
        <v>0</v>
      </c>
      <c>
        <v>1</v>
      </c>
      <c>
        <v>0</v>
      </c>
      <c>
        <v>38</v>
      </c>
      <c>
        <v>0</v>
      </c>
      <c>
        <v>0</v>
      </c>
      <c>
        <v>0</v>
      </c>
      <c>
        <v>64.08583984553978</v>
      </c>
      <c>
        <v>0</v>
      </c>
      <c>
        <v>0.519831498602206</v>
      </c>
      <c>
        <v>0</v>
      </c>
      <c>
        <v>73.927359178713</v>
      </c>
      <c>
        <v>0</v>
      </c>
      <c>
        <v>0</v>
      </c>
      <c>
        <v>138.53303052285497</v>
      </c>
    </row>
    <row>
      <c>
        <v>2620313</v>
      </c>
      <c>
        <v>1</v>
      </c>
      <c>
        <is>
          <t>İZMİR</t>
        </is>
      </c>
      <c>
        <v>BORNOVA</v>
      </c>
      <c>
        <is>
          <t>Kullanıcı Bağlantı Hattı</t>
        </is>
      </c>
      <c>
        <v>M-10 35-02-M00010_99845144_99845144</v>
      </c>
      <c>
        <v>AG Box / Sdk Abone Çıkış Sigorta Atığı</v>
      </c>
      <c>
        <v>Dağıtım-AG</v>
      </c>
      <c>
        <v>Uzun</v>
      </c>
      <c>
        <v>Şebeke işletmecisi</v>
      </c>
      <c>
        <v>Bildirimsiz</v>
      </c>
      <c>
        <is>
          <t>24.07.2023 13:45:06</t>
        </is>
      </c>
      <c>
        <is>
          <t>24.07.2023 16:19:40</t>
        </is>
      </c>
      <c>
        <v>2.576111111</v>
      </c>
      <c>
        <v>0</v>
      </c>
      <c>
        <v>0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0.21184970640171452</v>
      </c>
      <c>
        <v>0</v>
      </c>
      <c>
        <v>0</v>
      </c>
      <c>
        <v>0.21184970640171452</v>
      </c>
    </row>
    <row>
      <c>
        <v>2619895</v>
      </c>
      <c>
        <v>1</v>
      </c>
      <c>
        <is>
          <t>MANİSA</t>
        </is>
      </c>
      <c>
        <v>TURGUTLU</v>
      </c>
      <c>
        <is>
          <t>AG Fideri</t>
        </is>
      </c>
      <c>
        <v>TR-2/31 45-83-L00031_A_91301571_91301571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24.07.2023 09:03:08</t>
        </is>
      </c>
      <c>
        <is>
          <t>24.07.2023 10:59:10</t>
        </is>
      </c>
      <c>
        <v>1.933888888</v>
      </c>
      <c>
        <v>0</v>
      </c>
      <c>
        <v>223</v>
      </c>
      <c>
        <v>0</v>
      </c>
      <c>
        <v>0</v>
      </c>
      <c>
        <v>0</v>
      </c>
      <c>
        <v>20</v>
      </c>
      <c>
        <v>0</v>
      </c>
      <c>
        <v>0</v>
      </c>
      <c>
        <v>0</v>
      </c>
      <c>
        <v>82.74004641766683</v>
      </c>
      <c>
        <v>0</v>
      </c>
      <c>
        <v>0</v>
      </c>
      <c>
        <v>0</v>
      </c>
      <c>
        <v>42.73066738139248</v>
      </c>
      <c>
        <v>0</v>
      </c>
      <c>
        <v>0</v>
      </c>
      <c>
        <v>125.47071379905931</v>
      </c>
    </row>
    <row>
      <c>
        <v>2620585</v>
      </c>
      <c>
        <v>1</v>
      </c>
      <c>
        <is>
          <t>MANİSA</t>
        </is>
      </c>
      <c>
        <v>SARUHANLI</v>
      </c>
      <c>
        <is>
          <t>DM</t>
        </is>
      </c>
      <c>
        <v>HALİTPAŞA DM 45-80-M00060_HALİTPAŞA ŞEHİR M04_72188655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24.07.2023 17:25:54</t>
        </is>
      </c>
      <c>
        <is>
          <t>24.07.2023 19:04:09</t>
        </is>
      </c>
      <c>
        <v>1.6375</v>
      </c>
      <c>
        <v>0</v>
      </c>
      <c>
        <v>1147</v>
      </c>
      <c>
        <v>0</v>
      </c>
      <c>
        <v>8</v>
      </c>
      <c>
        <v>0</v>
      </c>
      <c>
        <v>147</v>
      </c>
      <c>
        <v>1</v>
      </c>
      <c>
        <v>0</v>
      </c>
      <c>
        <v>0</v>
      </c>
      <c>
        <v>421.4535470145056</v>
      </c>
      <c>
        <v>0</v>
      </c>
      <c>
        <v>59.48976773307567</v>
      </c>
      <c>
        <v>0</v>
      </c>
      <c>
        <v>144.12519823013147</v>
      </c>
      <c>
        <v>13.680515331131804</v>
      </c>
      <c>
        <v>0</v>
      </c>
      <c>
        <v>638.7490283088446</v>
      </c>
    </row>
    <row>
      <c>
        <v>2620834</v>
      </c>
      <c>
        <v>1</v>
      </c>
      <c>
        <is>
          <t>İZMİR</t>
        </is>
      </c>
      <c>
        <v>MENEMEN</v>
      </c>
      <c>
        <is>
          <t>Dağıtım Transformatörü</t>
        </is>
      </c>
      <c>
        <v>ULUKENT DM-1/5 35-28-M00575_35-28-M00575_66549807</v>
      </c>
      <c>
        <v>AG Yük Ayırıcı Arızası</v>
      </c>
      <c>
        <v>Dağıtım-AG</v>
      </c>
      <c>
        <v>Uzun</v>
      </c>
      <c>
        <v>Şebeke işletmecisi</v>
      </c>
      <c>
        <v>Bildirimsiz</v>
      </c>
      <c>
        <is>
          <t>24.07.2023 20:31:00</t>
        </is>
      </c>
      <c>
        <is>
          <t>24.07.2023 22:05:53</t>
        </is>
      </c>
      <c>
        <v>1.581388888</v>
      </c>
      <c>
        <v>0</v>
      </c>
      <c>
        <v>464</v>
      </c>
      <c>
        <v>0</v>
      </c>
      <c>
        <v>0</v>
      </c>
      <c>
        <v>0</v>
      </c>
      <c>
        <v>24</v>
      </c>
      <c>
        <v>0</v>
      </c>
      <c>
        <v>0</v>
      </c>
      <c>
        <v>0</v>
      </c>
      <c>
        <v>218.8860957960999</v>
      </c>
      <c>
        <v>0</v>
      </c>
      <c>
        <v>0</v>
      </c>
      <c>
        <v>0</v>
      </c>
      <c>
        <v>30.782715863297234</v>
      </c>
      <c>
        <v>0</v>
      </c>
      <c>
        <v>0</v>
      </c>
      <c>
        <v>249.66881165939714</v>
      </c>
    </row>
    <row>
      <c>
        <v>2619815</v>
      </c>
      <c>
        <v>1</v>
      </c>
      <c>
        <is>
          <t>İZMİR</t>
        </is>
      </c>
      <c>
        <v>KONAK</v>
      </c>
      <c>
        <is>
          <t>Kullanıcı Bağlantı Hattı</t>
        </is>
      </c>
      <c>
        <v>K-1383 35-01-K01383_911018725_911018725</v>
      </c>
      <c>
        <v>AG Box / Sdk Abone Çıkış Sigorta Atığı</v>
      </c>
      <c>
        <v>Dağıtım-AG</v>
      </c>
      <c>
        <v>Uzun</v>
      </c>
      <c>
        <v>Şebeke işletmecisi</v>
      </c>
      <c>
        <v>Bildirimsiz</v>
      </c>
      <c>
        <is>
          <t>24.07.2023 08:02:04</t>
        </is>
      </c>
      <c>
        <is>
          <t>24.07.2023 09:25:13</t>
        </is>
      </c>
      <c>
        <v>1.385833333</v>
      </c>
      <c>
        <v>0</v>
      </c>
      <c>
        <v>0</v>
      </c>
      <c>
        <v>0</v>
      </c>
      <c>
        <v>0</v>
      </c>
      <c>
        <v>0</v>
      </c>
      <c>
        <v>24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14.032865579005184</v>
      </c>
      <c>
        <v>0</v>
      </c>
      <c>
        <v>0</v>
      </c>
      <c>
        <v>14.032865579005184</v>
      </c>
    </row>
    <row>
      <c>
        <v>2619852</v>
      </c>
      <c>
        <v>1</v>
      </c>
      <c>
        <is>
          <t>MANİSA</t>
        </is>
      </c>
      <c>
        <v>SOMA</v>
      </c>
      <c>
        <is>
          <t>KÖK</t>
        </is>
      </c>
      <c>
        <v>ÜÇYOL KÖK 45-82-M00128_DUALAR M02_2329341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24.07.2023 08:35:18</t>
        </is>
      </c>
      <c>
        <is>
          <t>24.07.2023 10:55:51</t>
        </is>
      </c>
      <c>
        <v>2.3425</v>
      </c>
      <c>
        <v>5</v>
      </c>
      <c>
        <v>213</v>
      </c>
      <c>
        <v>11</v>
      </c>
      <c>
        <v>3</v>
      </c>
      <c>
        <v>2</v>
      </c>
      <c>
        <v>22</v>
      </c>
      <c>
        <v>0</v>
      </c>
      <c>
        <v>0</v>
      </c>
      <c>
        <v>2.5497206607666665</v>
      </c>
      <c>
        <v>63.07184295133412</v>
      </c>
      <c>
        <v>53.497105427197646</v>
      </c>
      <c>
        <v>4.425335556509401</v>
      </c>
      <c>
        <v>9.40451481669</v>
      </c>
      <c>
        <v>19.03363984226295</v>
      </c>
      <c>
        <v>0</v>
      </c>
      <c>
        <v>0</v>
      </c>
      <c>
        <v>151.98215925476077</v>
      </c>
    </row>
    <row>
      <c>
        <v>2620107</v>
      </c>
      <c>
        <v>1</v>
      </c>
      <c>
        <is>
          <t>İZMİR</t>
        </is>
      </c>
      <c>
        <v>ÇEŞME</v>
      </c>
      <c>
        <is>
          <t>Saha Dağıtım Kutusu (SDK)</t>
        </is>
      </c>
      <c>
        <v>L-239 BAYKAL 35-18-L00239_C c1b_5953782</v>
      </c>
      <c>
        <v>AG Yeraltı Kablo Arızası</v>
      </c>
      <c>
        <v>Dağıtım-AG</v>
      </c>
      <c>
        <v>Uzun</v>
      </c>
      <c>
        <v>Şebeke işletmecisi</v>
      </c>
      <c>
        <v>Bildirimsiz</v>
      </c>
      <c>
        <is>
          <t>24.07.2023 11:30:08</t>
        </is>
      </c>
      <c>
        <is>
          <t>24.07.2023 12:31:42</t>
        </is>
      </c>
      <c>
        <v>1.026111111</v>
      </c>
      <c>
        <v>0</v>
      </c>
      <c>
        <v>85</v>
      </c>
      <c>
        <v>0</v>
      </c>
      <c>
        <v>0</v>
      </c>
      <c>
        <v>0</v>
      </c>
      <c>
        <v>73</v>
      </c>
      <c>
        <v>0</v>
      </c>
      <c>
        <v>0</v>
      </c>
      <c>
        <v>0</v>
      </c>
      <c>
        <v>39.53201440297389</v>
      </c>
      <c>
        <v>0</v>
      </c>
      <c>
        <v>0</v>
      </c>
      <c>
        <v>0</v>
      </c>
      <c>
        <v>185.91363167912658</v>
      </c>
      <c>
        <v>0</v>
      </c>
      <c>
        <v>0</v>
      </c>
      <c>
        <v>225.44564608210047</v>
      </c>
    </row>
    <row>
      <c>
        <v>2620648</v>
      </c>
      <c>
        <v>1</v>
      </c>
      <c>
        <is>
          <t>İZMİR</t>
        </is>
      </c>
      <c>
        <v>BORNOVA</v>
      </c>
      <c>
        <is>
          <t>AG Fideri</t>
        </is>
      </c>
      <c>
        <v>M-10 35-02-M00010_B_56362734_56362734</v>
      </c>
      <c>
        <v>Şebeke Yenileme ve Kapasite Artışı Çalışması</v>
      </c>
      <c>
        <v>Dağıtım-AG</v>
      </c>
      <c>
        <v>Uzun</v>
      </c>
      <c>
        <v>Şebeke işletmecisi</v>
      </c>
      <c>
        <v>Bildirimli</v>
      </c>
      <c>
        <is>
          <t>24.07.2023 18:12:17</t>
        </is>
      </c>
      <c>
        <is>
          <t>24.07.2023 22:09:43</t>
        </is>
      </c>
      <c>
        <v>3.957222222</v>
      </c>
      <c>
        <v>0</v>
      </c>
      <c>
        <v>0</v>
      </c>
      <c>
        <v>0</v>
      </c>
      <c>
        <v>0</v>
      </c>
      <c>
        <v>0</v>
      </c>
      <c>
        <v>12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191.33903377262544</v>
      </c>
      <c>
        <v>0</v>
      </c>
      <c>
        <v>95.7586187618597</v>
      </c>
      <c>
        <v>287.0976525344851</v>
      </c>
    </row>
    <row>
      <c>
        <v>2619858</v>
      </c>
      <c>
        <v>1</v>
      </c>
      <c>
        <is>
          <t>İZMİR</t>
        </is>
      </c>
      <c>
        <v>NARLIDERE</v>
      </c>
      <c>
        <is>
          <t>TM Fideri</t>
        </is>
      </c>
      <c>
        <v>ILICA GIS TM 35-07-A00002_ILICA-9 K15_2313375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24.07.2023 08:48:19</t>
        </is>
      </c>
      <c>
        <is>
          <t>24.07.2023 08:59:33</t>
        </is>
      </c>
      <c>
        <v>0.187222222</v>
      </c>
      <c>
        <v>0</v>
      </c>
      <c>
        <v>3568</v>
      </c>
      <c>
        <v>0</v>
      </c>
      <c>
        <v>0</v>
      </c>
      <c>
        <v>1</v>
      </c>
      <c>
        <v>108</v>
      </c>
      <c>
        <v>0</v>
      </c>
      <c>
        <v>0</v>
      </c>
      <c>
        <v>0</v>
      </c>
      <c>
        <v>175.14080849640985</v>
      </c>
      <c>
        <v>0</v>
      </c>
      <c>
        <v>0</v>
      </c>
      <c>
        <v>0.3224221831833334</v>
      </c>
      <c>
        <v>31.51202996044509</v>
      </c>
      <c>
        <v>0</v>
      </c>
      <c>
        <v>0</v>
      </c>
      <c>
        <v>206.97526064003827</v>
      </c>
    </row>
    <row>
      <c>
        <v>2620187</v>
      </c>
      <c>
        <v>1</v>
      </c>
      <c>
        <is>
          <t>İZMİR</t>
        </is>
      </c>
      <c>
        <v>BUCA</v>
      </c>
      <c>
        <is>
          <t>AG Fideri</t>
        </is>
      </c>
      <c>
        <v>K-1042 35-03-K01042_A_56382204_56382204</v>
      </c>
      <c>
        <v>AG Box / Sdk Giriş Sigorta Atığı</v>
      </c>
      <c>
        <v>Dağıtım-AG</v>
      </c>
      <c>
        <v>Uzun</v>
      </c>
      <c>
        <v>Şebeke işletmecisi</v>
      </c>
      <c>
        <v>Bildirimsiz</v>
      </c>
      <c>
        <is>
          <t>24.07.2023 12:36:39</t>
        </is>
      </c>
      <c>
        <is>
          <t>24.07.2023 18:47:03</t>
        </is>
      </c>
      <c>
        <v>6.173333333</v>
      </c>
      <c>
        <v>0</v>
      </c>
      <c>
        <v>82</v>
      </c>
      <c>
        <v>0</v>
      </c>
      <c>
        <v>0</v>
      </c>
      <c>
        <v>0</v>
      </c>
      <c>
        <v>13</v>
      </c>
      <c>
        <v>0</v>
      </c>
      <c>
        <v>0</v>
      </c>
      <c>
        <v>0</v>
      </c>
      <c>
        <v>109.05918979182113</v>
      </c>
      <c>
        <v>0</v>
      </c>
      <c>
        <v>0</v>
      </c>
      <c>
        <v>0</v>
      </c>
      <c>
        <v>57.182200527136736</v>
      </c>
      <c>
        <v>0</v>
      </c>
      <c>
        <v>0</v>
      </c>
      <c>
        <v>166.24139031895785</v>
      </c>
    </row>
    <row>
      <c>
        <v>2620711</v>
      </c>
      <c>
        <v>1</v>
      </c>
      <c>
        <is>
          <t>MANİSA</t>
        </is>
      </c>
      <c>
        <v>YUNUSEMRE</v>
      </c>
      <c>
        <is>
          <t>DM</t>
        </is>
      </c>
      <c>
        <v>DM-14 45-71-M00361_ATATÜRK MAH M05_72258874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24.07.2023 19:03:22</t>
        </is>
      </c>
      <c>
        <is>
          <t>24.07.2023 19:55:44</t>
        </is>
      </c>
      <c>
        <v>0.872777777</v>
      </c>
      <c>
        <v>1</v>
      </c>
      <c>
        <v>3993</v>
      </c>
      <c>
        <v>4</v>
      </c>
      <c>
        <v>62</v>
      </c>
      <c>
        <v>0</v>
      </c>
      <c>
        <v>291</v>
      </c>
      <c>
        <v>1</v>
      </c>
      <c>
        <v>0</v>
      </c>
      <c>
        <v>0.12060433003998779</v>
      </c>
      <c>
        <v>850.096208807216</v>
      </c>
      <c>
        <v>11.491283486362338</v>
      </c>
      <c>
        <v>44.808161532905274</v>
      </c>
      <c>
        <v>0</v>
      </c>
      <c>
        <v>316.92286459253734</v>
      </c>
      <c>
        <v>23.14697808802079</v>
      </c>
      <c>
        <v>0</v>
      </c>
      <c>
        <v>1246.5861008370819</v>
      </c>
    </row>
    <row>
      <c>
        <v>2620542</v>
      </c>
      <c>
        <v>1</v>
      </c>
      <c>
        <is>
          <t>İZMİR</t>
        </is>
      </c>
      <c>
        <v>KARABAĞLAR</v>
      </c>
      <c>
        <is>
          <t>Saha Dağıtım Kutusu (SDK)</t>
        </is>
      </c>
      <c>
        <v>M-1408 35-01-M01408_A A1_5902795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24.07.2023 16:33:19</t>
        </is>
      </c>
      <c>
        <is>
          <t>24.07.2023 22:03:03</t>
        </is>
      </c>
      <c>
        <v>5.495555555</v>
      </c>
      <c>
        <v>0</v>
      </c>
      <c>
        <v>154</v>
      </c>
      <c>
        <v>0</v>
      </c>
      <c>
        <v>0</v>
      </c>
      <c>
        <v>0</v>
      </c>
      <c>
        <v>18</v>
      </c>
      <c>
        <v>0</v>
      </c>
      <c>
        <v>0</v>
      </c>
      <c>
        <v>0</v>
      </c>
      <c>
        <v>224.94457890118338</v>
      </c>
      <c>
        <v>0</v>
      </c>
      <c>
        <v>0</v>
      </c>
      <c>
        <v>0</v>
      </c>
      <c>
        <v>356.75902166086865</v>
      </c>
      <c>
        <v>0</v>
      </c>
      <c>
        <v>0</v>
      </c>
      <c>
        <v>581.7036005620521</v>
      </c>
    </row>
    <row>
      <c>
        <v>2620688</v>
      </c>
      <c>
        <v>1</v>
      </c>
      <c>
        <is>
          <t>İZMİR</t>
        </is>
      </c>
      <c>
        <v>FOÇA</v>
      </c>
      <c>
        <is>
          <t>AG Fideri</t>
        </is>
      </c>
      <c>
        <v>YENİ BAĞARASI TR-3 35-23-M00209_B_56357394_56357394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24.07.2023 18:41:52</t>
        </is>
      </c>
      <c>
        <is>
          <t>24.07.2023 19:08:41</t>
        </is>
      </c>
      <c>
        <v>0.446944444</v>
      </c>
      <c>
        <v>0</v>
      </c>
      <c>
        <v>18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2.656889544896088</v>
      </c>
      <c>
        <v>0</v>
      </c>
      <c>
        <v>0</v>
      </c>
      <c>
        <v>0</v>
      </c>
      <c>
        <v>1.089051751942732</v>
      </c>
      <c>
        <v>0</v>
      </c>
      <c>
        <v>0</v>
      </c>
      <c>
        <v>3.74594129683882</v>
      </c>
    </row>
    <row>
      <c>
        <v>2620333</v>
      </c>
      <c>
        <v>1</v>
      </c>
      <c>
        <is>
          <t>İZMİR</t>
        </is>
      </c>
      <c>
        <v>BUCA</v>
      </c>
      <c>
        <is>
          <t>Dağıtım Transformatörü</t>
        </is>
      </c>
      <c>
        <v>M-2316 KARAAĞAÇ TR-6 35-03-M02316_35-03-M02316_2373248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24.07.2023 14:19:42</t>
        </is>
      </c>
      <c>
        <is>
          <t>24.07.2023 16:42:33</t>
        </is>
      </c>
      <c>
        <v>2.380833333</v>
      </c>
      <c>
        <v>0</v>
      </c>
      <c>
        <v>27</v>
      </c>
      <c>
        <v>0</v>
      </c>
      <c>
        <v>18</v>
      </c>
      <c>
        <v>0</v>
      </c>
      <c>
        <v>7</v>
      </c>
      <c>
        <v>0</v>
      </c>
      <c>
        <v>0</v>
      </c>
      <c>
        <v>0</v>
      </c>
      <c>
        <v>30.53125922259661</v>
      </c>
      <c>
        <v>0</v>
      </c>
      <c>
        <v>139.05185818995065</v>
      </c>
      <c>
        <v>0</v>
      </c>
      <c>
        <v>35.73483448318379</v>
      </c>
      <c>
        <v>0</v>
      </c>
      <c>
        <v>0</v>
      </c>
      <c>
        <v>205.31795189573106</v>
      </c>
    </row>
    <row>
      <c>
        <v>2619669</v>
      </c>
      <c>
        <v>1</v>
      </c>
      <c>
        <is>
          <t>MANİSA</t>
        </is>
      </c>
      <c>
        <v>SARUHANLI</v>
      </c>
      <c>
        <is>
          <t>Dağıtım Transformatörü</t>
        </is>
      </c>
      <c>
        <v>SARUHANLI TR-18 45-80-M00018_45-80-M00018_2348853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24.07.2023 00:09:24</t>
        </is>
      </c>
      <c>
        <is>
          <t>24.07.2023 00:48:44</t>
        </is>
      </c>
      <c>
        <v>0.655555555</v>
      </c>
      <c>
        <v>0</v>
      </c>
      <c>
        <v>196</v>
      </c>
      <c>
        <v>0</v>
      </c>
      <c>
        <v>7</v>
      </c>
      <c>
        <v>0</v>
      </c>
      <c>
        <v>13</v>
      </c>
      <c>
        <v>0</v>
      </c>
      <c>
        <v>0</v>
      </c>
      <c>
        <v>0</v>
      </c>
      <c>
        <v>25.997414856391796</v>
      </c>
      <c>
        <v>0</v>
      </c>
      <c>
        <v>12.988919205388319</v>
      </c>
      <c>
        <v>0</v>
      </c>
      <c>
        <v>3.237421170274904</v>
      </c>
      <c>
        <v>0</v>
      </c>
      <c>
        <v>0</v>
      </c>
      <c>
        <v>42.22375523205502</v>
      </c>
    </row>
    <row>
      <c>
        <v>2620310</v>
      </c>
      <c>
        <v>1</v>
      </c>
      <c>
        <is>
          <t>İZMİR</t>
        </is>
      </c>
      <c>
        <v>ÇİĞLİ</v>
      </c>
      <c>
        <is>
          <t>Kullanıcı Bağlantı Hattı</t>
        </is>
      </c>
      <c>
        <v>K-4046 35-09-K04046_954707913_954707913</v>
      </c>
      <c>
        <v>Üçüncü Şahısların Vermiş Olduğu Hasarlar</v>
      </c>
      <c>
        <v>Dağıtım-AG</v>
      </c>
      <c>
        <v>Uzun</v>
      </c>
      <c>
        <v>Dışsal</v>
      </c>
      <c>
        <v>Bildirimsiz</v>
      </c>
      <c>
        <is>
          <t>24.07.2023 14:02:11</t>
        </is>
      </c>
      <c>
        <is>
          <t>24.07.2023 16:28:16</t>
        </is>
      </c>
      <c>
        <v>2.434722222</v>
      </c>
      <c>
        <v>0</v>
      </c>
      <c>
        <v>0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0.150971325810263</v>
      </c>
      <c>
        <v>0</v>
      </c>
      <c>
        <v>0</v>
      </c>
      <c>
        <v>0.150971325810263</v>
      </c>
    </row>
    <row>
      <c>
        <v>2620041</v>
      </c>
      <c>
        <v>1</v>
      </c>
      <c>
        <is>
          <t>İZMİR</t>
        </is>
      </c>
      <c>
        <v>BAYINDIR</v>
      </c>
      <c>
        <is>
          <t>OG Fideri</t>
        </is>
      </c>
      <c>
        <v>KARAHALİLLİ KÖK 35-20-L00087_HatBaşıAyırıcı_94862261 L02_94862261</v>
      </c>
      <c>
        <v>Şebeke Yenileme ve Kapasite Artışı Çalışması</v>
      </c>
      <c>
        <v>Dağıtım-OG</v>
      </c>
      <c>
        <v>Uzun</v>
      </c>
      <c>
        <v>Şebeke işletmecisi</v>
      </c>
      <c>
        <v>Bildirimli</v>
      </c>
      <c>
        <is>
          <t>24.07.2023 09:09:49</t>
        </is>
      </c>
      <c>
        <is>
          <t>24.07.2023 18:19:04</t>
        </is>
      </c>
      <c>
        <v>9.154166666</v>
      </c>
      <c>
        <v>0</v>
      </c>
      <c>
        <v>228</v>
      </c>
      <c>
        <v>0</v>
      </c>
      <c>
        <v>52</v>
      </c>
      <c>
        <v>0</v>
      </c>
      <c>
        <v>42</v>
      </c>
      <c>
        <v>0</v>
      </c>
      <c>
        <v>0</v>
      </c>
      <c>
        <v>0</v>
      </c>
      <c>
        <v>418.14313395501455</v>
      </c>
      <c>
        <v>0</v>
      </c>
      <c>
        <v>385.8585065470527</v>
      </c>
      <c>
        <v>0</v>
      </c>
      <c>
        <v>491.4460879128893</v>
      </c>
      <c>
        <v>0</v>
      </c>
      <c>
        <v>0</v>
      </c>
      <c>
        <v>1295.4477284149566</v>
      </c>
    </row>
    <row>
      <c>
        <v>2620419</v>
      </c>
      <c>
        <v>1</v>
      </c>
      <c>
        <is>
          <t>İZMİR</t>
        </is>
      </c>
      <c>
        <v>KARŞIYAKA</v>
      </c>
      <c>
        <is>
          <t>Saha Dağıtım Kutusu (SDK)</t>
        </is>
      </c>
      <c>
        <v>K-55 35-04-K00055_G G1B_5807338</v>
      </c>
      <c>
        <v>AG Yeraltı Kablo Arızası</v>
      </c>
      <c>
        <v>Dağıtım-AG</v>
      </c>
      <c>
        <v>Uzun</v>
      </c>
      <c>
        <v>Şebeke işletmecisi</v>
      </c>
      <c>
        <v>Bildirimsiz</v>
      </c>
      <c>
        <is>
          <t>24.07.2023 15:15:15</t>
        </is>
      </c>
      <c>
        <is>
          <t>24.07.2023 20:17:37</t>
        </is>
      </c>
      <c>
        <v>5.039444444</v>
      </c>
      <c>
        <v>0</v>
      </c>
      <c>
        <v>116</v>
      </c>
      <c>
        <v>0</v>
      </c>
      <c>
        <v>0</v>
      </c>
      <c>
        <v>0</v>
      </c>
      <c>
        <v>21</v>
      </c>
      <c>
        <v>0</v>
      </c>
      <c>
        <v>0</v>
      </c>
      <c>
        <v>0</v>
      </c>
      <c>
        <v>166.4600542373055</v>
      </c>
      <c>
        <v>0</v>
      </c>
      <c>
        <v>0</v>
      </c>
      <c>
        <v>0</v>
      </c>
      <c>
        <v>150.02987280119592</v>
      </c>
      <c>
        <v>0</v>
      </c>
      <c>
        <v>0</v>
      </c>
      <c>
        <v>316.48992703850143</v>
      </c>
    </row>
    <row>
      <c>
        <v>2620857</v>
      </c>
      <c>
        <v>1</v>
      </c>
      <c>
        <is>
          <t>İZMİR</t>
        </is>
      </c>
      <c>
        <v>BALÇOVA</v>
      </c>
      <c>
        <is>
          <t>OG Fideri</t>
        </is>
      </c>
      <c>
        <v>K-3387 35-07-K03387_K-3747 K01_48424036</v>
      </c>
      <c>
        <v>Manevra</v>
      </c>
      <c>
        <v>Dağıtım-OG</v>
      </c>
      <c>
        <v>Kısa</v>
      </c>
      <c>
        <v>Şebeke işletmecisi</v>
      </c>
      <c>
        <v>Bildirimsiz</v>
      </c>
      <c>
        <is>
          <t>24.07.2023 21:40:14</t>
        </is>
      </c>
      <c>
        <is>
          <t>24.07.2023 21:42:20</t>
        </is>
      </c>
      <c>
        <v>0.035</v>
      </c>
      <c>
        <v>0</v>
      </c>
      <c>
        <v>2292</v>
      </c>
      <c>
        <v>0</v>
      </c>
      <c>
        <v>0</v>
      </c>
      <c>
        <v>1</v>
      </c>
      <c>
        <v>143</v>
      </c>
      <c>
        <v>0</v>
      </c>
      <c>
        <v>0</v>
      </c>
      <c>
        <v>0</v>
      </c>
      <c>
        <v>27.630134733881977</v>
      </c>
      <c>
        <v>0</v>
      </c>
      <c>
        <v>0</v>
      </c>
      <c>
        <v>0.9630671482015499</v>
      </c>
      <c>
        <v>4.144548636736758</v>
      </c>
      <c>
        <v>0</v>
      </c>
      <c>
        <v>0</v>
      </c>
      <c>
        <v>32.737750518820285</v>
      </c>
    </row>
    <row>
      <c>
        <v>2620124</v>
      </c>
      <c>
        <v>1</v>
      </c>
      <c>
        <is>
          <t>İZMİR</t>
        </is>
      </c>
      <c>
        <v>DİKİLİ</v>
      </c>
      <c>
        <is>
          <t>KÖK</t>
        </is>
      </c>
      <c>
        <v>KABAKUM KÖK-9 35-30-L00126_POLYAK L06_72067143</v>
      </c>
      <c>
        <v>Şebeke Bakım Çalışması</v>
      </c>
      <c>
        <v>Dağıtım-OG</v>
      </c>
      <c>
        <v>Uzun</v>
      </c>
      <c>
        <v>Şebeke işletmecisi</v>
      </c>
      <c>
        <v>Bildirimli</v>
      </c>
      <c>
        <is>
          <t>24.07.2023 10:58:02</t>
        </is>
      </c>
      <c>
        <is>
          <t>24.07.2023 13:00:00</t>
        </is>
      </c>
      <c>
        <v>2.032777777</v>
      </c>
      <c>
        <v>0</v>
      </c>
      <c>
        <v>608</v>
      </c>
      <c>
        <v>1</v>
      </c>
      <c>
        <v>9</v>
      </c>
      <c>
        <v>1</v>
      </c>
      <c>
        <v>44</v>
      </c>
      <c>
        <v>0</v>
      </c>
      <c>
        <v>1</v>
      </c>
      <c>
        <v>0</v>
      </c>
      <c>
        <v>309.7131206322582</v>
      </c>
      <c>
        <v>6.130973323539999</v>
      </c>
      <c>
        <v>3.9819008117128187</v>
      </c>
      <c>
        <v>29.500812586466356</v>
      </c>
      <c>
        <v>236.09715973523316</v>
      </c>
      <c>
        <v>0</v>
      </c>
      <c>
        <v>16.051105999145797</v>
      </c>
      <c>
        <v>601.4750730883562</v>
      </c>
    </row>
    <row>
      <c>
        <v>2619792</v>
      </c>
      <c>
        <v>1</v>
      </c>
      <c>
        <is>
          <t>İZMİR</t>
        </is>
      </c>
      <c>
        <v>KONAK</v>
      </c>
      <c>
        <is>
          <t>Kullanıcı Bağlantı Hattı</t>
        </is>
      </c>
      <c>
        <v>M-1543 35-01-M01543_910934940_910934940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24.07.2023 07:29:58</t>
        </is>
      </c>
      <c>
        <is>
          <t>24.07.2023 09:05:27</t>
        </is>
      </c>
      <c>
        <v>1.591388888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0.8174251930252864</v>
      </c>
      <c>
        <v>0</v>
      </c>
      <c>
        <v>0</v>
      </c>
      <c>
        <v>0</v>
      </c>
      <c>
        <v>0</v>
      </c>
      <c>
        <v>0</v>
      </c>
      <c>
        <v>0</v>
      </c>
      <c>
        <v>0.8174251930252864</v>
      </c>
    </row>
    <row>
      <c>
        <v>2620227</v>
      </c>
      <c>
        <v>1</v>
      </c>
      <c>
        <is>
          <t>İZMİR</t>
        </is>
      </c>
      <c>
        <v>URLA</v>
      </c>
      <c>
        <is>
          <t>OG Fideri</t>
        </is>
      </c>
      <c>
        <v>URLA TM-1 35-19-A00004_HatBaşıAyırıcı_53137350 M07_53137350</v>
      </c>
      <c>
        <v>Yangın</v>
      </c>
      <c>
        <v>Dağıtım-OG</v>
      </c>
      <c>
        <v>Uzun</v>
      </c>
      <c>
        <v>Şebeke işletmecisi</v>
      </c>
      <c>
        <v>Bildirimsiz</v>
      </c>
      <c>
        <is>
          <t>24.07.2023 12:06:52</t>
        </is>
      </c>
      <c>
        <is>
          <t>24.07.2023 15:27:33</t>
        </is>
      </c>
      <c>
        <v>3.344722222</v>
      </c>
      <c>
        <v>1</v>
      </c>
      <c>
        <v>33</v>
      </c>
      <c>
        <v>0</v>
      </c>
      <c>
        <v>0</v>
      </c>
      <c>
        <v>3</v>
      </c>
      <c>
        <v>1</v>
      </c>
      <c>
        <v>0</v>
      </c>
      <c>
        <v>0</v>
      </c>
      <c>
        <v>39.57172924269698</v>
      </c>
      <c>
        <v>164.5490947344138</v>
      </c>
      <c>
        <v>0</v>
      </c>
      <c>
        <v>0</v>
      </c>
      <c>
        <v>470.5394751786721</v>
      </c>
      <c>
        <v>8.012029817866665</v>
      </c>
      <c>
        <v>0</v>
      </c>
      <c>
        <v>0</v>
      </c>
      <c>
        <v>682.6723289736495</v>
      </c>
    </row>
    <row>
      <c>
        <v>2619686</v>
      </c>
      <c>
        <v>1</v>
      </c>
      <c>
        <is>
          <t>İZMİR</t>
        </is>
      </c>
      <c>
        <v>GAZİEMİR</v>
      </c>
      <c>
        <is>
          <t>Kullanıcı Bağlantı Hattı</t>
        </is>
      </c>
      <c>
        <v>K-1113 35-08-K01113_913450936_913450936</v>
      </c>
      <c>
        <v>AG Box / Sdk Abone Çıkış Sigorta Atığı</v>
      </c>
      <c>
        <v>Dağıtım-AG</v>
      </c>
      <c>
        <v>Uzun</v>
      </c>
      <c>
        <v>Şebeke işletmecisi</v>
      </c>
      <c>
        <v>Bildirimsiz</v>
      </c>
      <c>
        <is>
          <t>24.07.2023 00:34:47</t>
        </is>
      </c>
      <c>
        <is>
          <t>24.07.2023 01:48:49</t>
        </is>
      </c>
      <c>
        <v>1.233888888</v>
      </c>
      <c>
        <v>0</v>
      </c>
      <c>
        <v>7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2.248042320126243</v>
      </c>
      <c>
        <v>0</v>
      </c>
      <c>
        <v>0</v>
      </c>
      <c>
        <v>0</v>
      </c>
      <c>
        <v>0</v>
      </c>
      <c>
        <v>0</v>
      </c>
      <c>
        <v>0</v>
      </c>
      <c>
        <v>2.248042320126243</v>
      </c>
    </row>
    <row>
      <c>
        <v>2619749</v>
      </c>
      <c>
        <v>1</v>
      </c>
      <c>
        <is>
          <t>İZMİR</t>
        </is>
      </c>
      <c>
        <v>ÇİĞLİ</v>
      </c>
      <c>
        <is>
          <t>OG Fideri</t>
        </is>
      </c>
      <c>
        <v>M-251 35-09-M00251_M-252 M03_47547415</v>
      </c>
      <c>
        <v>Manevra</v>
      </c>
      <c>
        <v>Dağıtım-OG</v>
      </c>
      <c>
        <v>Uzun</v>
      </c>
      <c>
        <v>Şebeke işletmecisi</v>
      </c>
      <c>
        <v>Bildirimsiz</v>
      </c>
      <c>
        <is>
          <t>24.07.2023 06:23:29</t>
        </is>
      </c>
      <c>
        <is>
          <t>24.07.2023 06:26:39</t>
        </is>
      </c>
      <c>
        <v>0.052777777</v>
      </c>
      <c>
        <v>1</v>
      </c>
      <c>
        <v>531</v>
      </c>
      <c>
        <v>0</v>
      </c>
      <c>
        <v>1</v>
      </c>
      <c>
        <v>13</v>
      </c>
      <c>
        <v>122</v>
      </c>
      <c>
        <v>2</v>
      </c>
      <c>
        <v>1</v>
      </c>
      <c>
        <v>0.3319597924808584</v>
      </c>
      <c>
        <v>6.595080315989954</v>
      </c>
      <c>
        <v>0</v>
      </c>
      <c>
        <v>0.1329004001</v>
      </c>
      <c>
        <v>4.294745519016452</v>
      </c>
      <c>
        <v>5.383836375117713</v>
      </c>
      <c>
        <v>2.668579359593963</v>
      </c>
      <c>
        <v>0.21276797886933335</v>
      </c>
      <c>
        <v>19.619869741168273</v>
      </c>
    </row>
    <row>
      <c>
        <v>2619726</v>
      </c>
      <c>
        <v>1</v>
      </c>
      <c>
        <is>
          <t>İZMİR</t>
        </is>
      </c>
      <c>
        <v>ÇEŞME</v>
      </c>
      <c>
        <is>
          <t>TM Fideri</t>
        </is>
      </c>
      <c>
        <v>ÇEŞME HAVZA TM 35-18-A00006_URLA-2 M11_2303445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24.07.2023 04:03:34</t>
        </is>
      </c>
      <c>
        <is>
          <t>24.07.2023 05:02:45</t>
        </is>
      </c>
      <c>
        <v>0.986388888</v>
      </c>
      <c>
        <v>0</v>
      </c>
      <c>
        <v>0</v>
      </c>
      <c>
        <v>0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0.10435869879541512</v>
      </c>
      <c>
        <v>0</v>
      </c>
      <c>
        <v>0.10435869879541512</v>
      </c>
    </row>
    <row>
      <c>
        <v>2620625</v>
      </c>
      <c>
        <v>1</v>
      </c>
      <c>
        <is>
          <t>MANİSA</t>
        </is>
      </c>
      <c>
        <v>TURGUTLU</v>
      </c>
      <c>
        <is>
          <t>OG Fideri</t>
        </is>
      </c>
      <c>
        <v>TR-1/43 45-83-M00043_TR-1/57 M05_2330135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24.07.2023 17:51:19</t>
        </is>
      </c>
      <c>
        <is>
          <t>24.07.2023 18:04:39</t>
        </is>
      </c>
      <c>
        <v>0.222222222</v>
      </c>
      <c>
        <v>1</v>
      </c>
      <c>
        <v>2</v>
      </c>
      <c>
        <v>0</v>
      </c>
      <c>
        <v>2</v>
      </c>
      <c>
        <v>6</v>
      </c>
      <c>
        <v>63</v>
      </c>
      <c>
        <v>4</v>
      </c>
      <c>
        <v>2</v>
      </c>
      <c>
        <v>0.05645999410055556</v>
      </c>
      <c>
        <v>0.08614457609499183</v>
      </c>
      <c>
        <v>0</v>
      </c>
      <c>
        <v>0.5822876143804525</v>
      </c>
      <c>
        <v>23.736607156474047</v>
      </c>
      <c>
        <v>22.23266037206451</v>
      </c>
      <c>
        <v>113.25548319142781</v>
      </c>
      <c>
        <v>1.3639664235101716</v>
      </c>
      <c>
        <v>161.31360932805254</v>
      </c>
    </row>
    <row>
      <c>
        <v>2620602</v>
      </c>
      <c>
        <v>1</v>
      </c>
      <c>
        <is>
          <t>İZMİR</t>
        </is>
      </c>
      <c>
        <v>NARLIDERE</v>
      </c>
      <c>
        <is>
          <t>Kullanıcı Bağlantı Hattı</t>
        </is>
      </c>
      <c>
        <v>K-4953 35-07-K04953_955019926_955019926</v>
      </c>
      <c>
        <v>AG Box / Sdk Abone Çıkış Sigorta Atığı</v>
      </c>
      <c>
        <v>Dağıtım-AG</v>
      </c>
      <c>
        <v>Uzun</v>
      </c>
      <c>
        <v>Şebeke işletmecisi</v>
      </c>
      <c>
        <v>Bildirimsiz</v>
      </c>
      <c>
        <is>
          <t>24.07.2023 17:23:44</t>
        </is>
      </c>
      <c>
        <is>
          <t>24.07.2023 19:08:31</t>
        </is>
      </c>
      <c>
        <v>1.746388888</v>
      </c>
      <c>
        <v>0</v>
      </c>
      <c>
        <v>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32.1013372304155</v>
      </c>
      <c>
        <v>0</v>
      </c>
      <c>
        <v>0</v>
      </c>
      <c>
        <v>0</v>
      </c>
      <c>
        <v>0</v>
      </c>
      <c>
        <v>0</v>
      </c>
      <c>
        <v>0</v>
      </c>
      <c>
        <v>32.1013372304155</v>
      </c>
    </row>
    <row>
      <c>
        <v>2620316</v>
      </c>
      <c>
        <v>1</v>
      </c>
      <c>
        <is>
          <t>MANİSA</t>
        </is>
      </c>
      <c>
        <v>AHMETLİ</v>
      </c>
      <c>
        <is>
          <t>KÖK</t>
        </is>
      </c>
      <c>
        <v>CAMBAZLI KÖK 45-84-M00005_MADEN KÖK M03_50241539</v>
      </c>
      <c>
        <v>Plansız Kesinti / Müdahale</v>
      </c>
      <c>
        <v>Dağıtım-OG</v>
      </c>
      <c>
        <v>Uzun</v>
      </c>
      <c>
        <v>Şebeke işletmecisi</v>
      </c>
      <c>
        <v>Bildirimsiz</v>
      </c>
      <c>
        <is>
          <t>24.07.2023 14:05:24</t>
        </is>
      </c>
      <c>
        <is>
          <t>24.07.2023 15:11:17</t>
        </is>
      </c>
      <c>
        <v>1.098055555</v>
      </c>
      <c>
        <v>5</v>
      </c>
      <c>
        <v>326</v>
      </c>
      <c>
        <v>140</v>
      </c>
      <c>
        <v>152</v>
      </c>
      <c>
        <v>10</v>
      </c>
      <c>
        <v>30</v>
      </c>
      <c>
        <v>3</v>
      </c>
      <c>
        <v>0</v>
      </c>
      <c>
        <v>51.83407613662996</v>
      </c>
      <c>
        <v>118.40947065833863</v>
      </c>
      <c>
        <v>1294.9565466852343</v>
      </c>
      <c>
        <v>916.712621033085</v>
      </c>
      <c>
        <v>22.458238172476406</v>
      </c>
      <c>
        <v>72.39922722792453</v>
      </c>
      <c>
        <v>320.57966760279305</v>
      </c>
      <c>
        <v>0</v>
      </c>
      <c>
        <v>2797.349847516482</v>
      </c>
    </row>
    <row>
      <c>
        <v>2619769</v>
      </c>
      <c>
        <v>1</v>
      </c>
      <c>
        <is>
          <t>MANİSA</t>
        </is>
      </c>
      <c>
        <v>SARUHANLI</v>
      </c>
      <c>
        <is>
          <t>OG Fideri</t>
        </is>
      </c>
      <c>
        <v>MÜTEVELLİ TR-8 45-80-M02954_TR-85 M02_84970626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24.07.2023 07:07:14</t>
        </is>
      </c>
      <c>
        <is>
          <t>24.07.2023 09:11:59</t>
        </is>
      </c>
      <c>
        <v>2.079166666</v>
      </c>
      <c>
        <v>1</v>
      </c>
      <c>
        <v>0</v>
      </c>
      <c>
        <v>46</v>
      </c>
      <c>
        <v>5</v>
      </c>
      <c>
        <v>2</v>
      </c>
      <c>
        <v>1</v>
      </c>
      <c>
        <v>0</v>
      </c>
      <c>
        <v>0</v>
      </c>
      <c>
        <v>0.3754953248416667</v>
      </c>
      <c>
        <v>0</v>
      </c>
      <c>
        <v>457.3661786855819</v>
      </c>
      <c>
        <v>41.20256883051402</v>
      </c>
      <c>
        <v>39.34594521281421</v>
      </c>
      <c>
        <v>4.614227289654522</v>
      </c>
      <c>
        <v>0</v>
      </c>
      <c>
        <v>0</v>
      </c>
      <c>
        <v>542.9044153434063</v>
      </c>
    </row>
    <row>
      <c>
        <v>2620439</v>
      </c>
      <c>
        <v>1</v>
      </c>
      <c>
        <is>
          <t>İZMİR</t>
        </is>
      </c>
      <c>
        <v>KONAK</v>
      </c>
      <c>
        <is>
          <t>Saha Dağıtım Kutusu (SDK)</t>
        </is>
      </c>
      <c>
        <v>M-2009 35-01-M02009_9253619 1R_5857641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24.07.2023 15:29:16</t>
        </is>
      </c>
      <c>
        <is>
          <t>24.07.2023 16:21:49</t>
        </is>
      </c>
      <c>
        <v>0.875833333</v>
      </c>
      <c>
        <v>0</v>
      </c>
      <c>
        <v>0</v>
      </c>
      <c>
        <v>0</v>
      </c>
      <c>
        <v>0</v>
      </c>
      <c>
        <v>0</v>
      </c>
      <c>
        <v>63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117.32603605061625</v>
      </c>
      <c>
        <v>0</v>
      </c>
      <c>
        <v>4.877345032428903</v>
      </c>
      <c>
        <v>122.20338108304516</v>
      </c>
    </row>
    <row>
      <c>
        <v>2619941</v>
      </c>
      <c>
        <v>1</v>
      </c>
      <c>
        <is>
          <t>İZMİR</t>
        </is>
      </c>
      <c>
        <v>ÇEŞME</v>
      </c>
      <c>
        <is>
          <t>AG Fideri</t>
        </is>
      </c>
      <c>
        <v>L-266 35-18-L00266_A_56369139_56369139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24.07.2023 09:31:01</t>
        </is>
      </c>
      <c>
        <is>
          <t>24.07.2023 19:17:53</t>
        </is>
      </c>
      <c>
        <v>9.781111111</v>
      </c>
      <c>
        <v>0</v>
      </c>
      <c>
        <v>98</v>
      </c>
      <c>
        <v>0</v>
      </c>
      <c>
        <v>0</v>
      </c>
      <c>
        <v>0</v>
      </c>
      <c>
        <v>7</v>
      </c>
      <c>
        <v>0</v>
      </c>
      <c>
        <v>0</v>
      </c>
      <c>
        <v>0</v>
      </c>
      <c>
        <v>1157.554499961834</v>
      </c>
      <c>
        <v>0</v>
      </c>
      <c>
        <v>0</v>
      </c>
      <c>
        <v>0</v>
      </c>
      <c>
        <v>103.3270859714775</v>
      </c>
      <c>
        <v>0</v>
      </c>
      <c>
        <v>0</v>
      </c>
      <c>
        <v>1260.8815859333115</v>
      </c>
    </row>
    <row>
      <c>
        <v>2619775</v>
      </c>
      <c>
        <v>1</v>
      </c>
      <c>
        <is>
          <t>MANİSA</t>
        </is>
      </c>
      <c>
        <v>ŞEHZADELER</v>
      </c>
      <c>
        <is>
          <t>KÖK</t>
        </is>
      </c>
      <c>
        <v>İĞDECİK KÖK 45-71-M00077_ŞEHİR-1 M03_72234119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24.07.2023 07:07:02</t>
        </is>
      </c>
      <c>
        <is>
          <t>24.07.2023 09:12:07</t>
        </is>
      </c>
      <c>
        <v>2.084722222</v>
      </c>
      <c>
        <v>0</v>
      </c>
      <c>
        <v>437</v>
      </c>
      <c>
        <v>0</v>
      </c>
      <c>
        <v>17</v>
      </c>
      <c>
        <v>0</v>
      </c>
      <c>
        <v>48</v>
      </c>
      <c>
        <v>0</v>
      </c>
      <c>
        <v>0</v>
      </c>
      <c>
        <v>0</v>
      </c>
      <c>
        <v>124.08646061838544</v>
      </c>
      <c>
        <v>0</v>
      </c>
      <c>
        <v>36.484166703324775</v>
      </c>
      <c>
        <v>0</v>
      </c>
      <c>
        <v>36.666996816284254</v>
      </c>
      <c>
        <v>0</v>
      </c>
      <c>
        <v>0</v>
      </c>
      <c>
        <v>197.2376241379945</v>
      </c>
    </row>
    <row>
      <c>
        <v>2620502</v>
      </c>
      <c>
        <v>1</v>
      </c>
      <c>
        <is>
          <t>İZMİR</t>
        </is>
      </c>
      <c>
        <v>ÖDEMİŞ</v>
      </c>
      <c>
        <is>
          <t>AG Fideri</t>
        </is>
      </c>
      <c>
        <v>TR-155 35-15-L00155_B_90998678_90998678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24.07.2023 16:13:27</t>
        </is>
      </c>
      <c>
        <is>
          <t>24.07.2023 23:02:14</t>
        </is>
      </c>
      <c>
        <v>6.813055555</v>
      </c>
      <c>
        <v>0</v>
      </c>
      <c>
        <v>10</v>
      </c>
      <c>
        <v>0</v>
      </c>
      <c>
        <v>13</v>
      </c>
      <c>
        <v>0</v>
      </c>
      <c>
        <v>4</v>
      </c>
      <c>
        <v>0</v>
      </c>
      <c>
        <v>0</v>
      </c>
      <c>
        <v>0</v>
      </c>
      <c>
        <v>33.48063651836674</v>
      </c>
      <c>
        <v>0</v>
      </c>
      <c>
        <v>241.546168262776</v>
      </c>
      <c>
        <v>0</v>
      </c>
      <c>
        <v>65.94373872740258</v>
      </c>
      <c>
        <v>0</v>
      </c>
      <c>
        <v>0</v>
      </c>
      <c>
        <v>340.97054350854535</v>
      </c>
    </row>
    <row>
      <c>
        <v>2619898</v>
      </c>
      <c>
        <v>1</v>
      </c>
      <c>
        <is>
          <t>İZMİR</t>
        </is>
      </c>
      <c>
        <v>KARŞIYAKA</v>
      </c>
      <c>
        <is>
          <t>OG Fideri</t>
        </is>
      </c>
      <c>
        <v>M-1040 35-04-M01040_M-1616 M02_2113879</v>
      </c>
      <c>
        <v>Şebeke Yenileme ve Kapasite Artışı Çalışması</v>
      </c>
      <c>
        <v>Dağıtım-OG</v>
      </c>
      <c>
        <v>Uzun</v>
      </c>
      <c>
        <v>Şebeke işletmecisi</v>
      </c>
      <c>
        <v>Bildirimli</v>
      </c>
      <c>
        <is>
          <t>24.07.2023 09:05:51</t>
        </is>
      </c>
      <c>
        <is>
          <t>24.07.2023 13:40:35</t>
        </is>
      </c>
      <c>
        <v>4.578888888</v>
      </c>
      <c>
        <v>0</v>
      </c>
      <c>
        <v>6774</v>
      </c>
      <c>
        <v>0</v>
      </c>
      <c>
        <v>0</v>
      </c>
      <c>
        <v>0</v>
      </c>
      <c>
        <v>880</v>
      </c>
      <c>
        <v>0</v>
      </c>
      <c>
        <v>0</v>
      </c>
      <c>
        <v>0</v>
      </c>
      <c>
        <v>8809.877903311148</v>
      </c>
      <c>
        <v>0</v>
      </c>
      <c>
        <v>0</v>
      </c>
      <c>
        <v>0</v>
      </c>
      <c>
        <v>8707.45673046249</v>
      </c>
      <c>
        <v>0</v>
      </c>
      <c>
        <v>0</v>
      </c>
      <c>
        <v>17517.334633773637</v>
      </c>
    </row>
    <row>
      <c>
        <v>2619812</v>
      </c>
      <c>
        <v>1</v>
      </c>
      <c>
        <is>
          <t>İZMİR</t>
        </is>
      </c>
      <c>
        <v>MENEMEN</v>
      </c>
      <c>
        <is>
          <t>AG Fideri</t>
        </is>
      </c>
      <c>
        <v>KIRMAHALLE  TR-12 35-28-M00271_B_65504752_65504752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24.07.2023 07:59:00</t>
        </is>
      </c>
      <c>
        <is>
          <t>24.07.2023 09:58:33</t>
        </is>
      </c>
      <c>
        <v>1.9925</v>
      </c>
      <c>
        <v>0</v>
      </c>
      <c>
        <v>24</v>
      </c>
      <c>
        <v>0</v>
      </c>
      <c>
        <v>61</v>
      </c>
      <c>
        <v>0</v>
      </c>
      <c>
        <v>10</v>
      </c>
      <c>
        <v>0</v>
      </c>
      <c>
        <v>0</v>
      </c>
      <c>
        <v>0</v>
      </c>
      <c>
        <v>12.614778562906201</v>
      </c>
      <c>
        <v>0</v>
      </c>
      <c>
        <v>29.946463773720886</v>
      </c>
      <c>
        <v>0</v>
      </c>
      <c>
        <v>20.491097734236615</v>
      </c>
      <c>
        <v>0</v>
      </c>
      <c>
        <v>0</v>
      </c>
      <c>
        <v>63.05234007086371</v>
      </c>
    </row>
    <row>
      <c>
        <v>2619955</v>
      </c>
      <c>
        <v>1</v>
      </c>
      <c>
        <is>
          <t>MANİSA</t>
        </is>
      </c>
      <c>
        <v>YUNUSEMRE</v>
      </c>
      <c>
        <is>
          <t>DM</t>
        </is>
      </c>
      <c>
        <v>DM-19/02A 45-71-M02184_SPEK ELEKTRONİK O-02 DİREK M05_65995485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24.07.2023 09:42:04</t>
        </is>
      </c>
      <c>
        <is>
          <t>24.07.2023 10:53:38</t>
        </is>
      </c>
      <c>
        <v>1.192777777</v>
      </c>
      <c>
        <v>0</v>
      </c>
      <c>
        <v>0</v>
      </c>
      <c>
        <v>0</v>
      </c>
      <c>
        <v>0</v>
      </c>
      <c>
        <v>5</v>
      </c>
      <c>
        <v>0</v>
      </c>
      <c>
        <v>3</v>
      </c>
      <c>
        <v>0</v>
      </c>
      <c>
        <v>0</v>
      </c>
      <c>
        <v>0</v>
      </c>
      <c>
        <v>0</v>
      </c>
      <c>
        <v>0</v>
      </c>
      <c>
        <v>43.17599416265016</v>
      </c>
      <c>
        <v>0</v>
      </c>
      <c>
        <v>41.54753219563298</v>
      </c>
      <c>
        <v>0</v>
      </c>
      <c>
        <v>84.72352635828315</v>
      </c>
    </row>
    <row>
      <c>
        <v>2620104</v>
      </c>
      <c>
        <v>1</v>
      </c>
      <c>
        <is>
          <t>İZMİR</t>
        </is>
      </c>
      <c>
        <v>KONAK</v>
      </c>
      <c>
        <is>
          <t>Kullanıcı Bağlantı Hattı</t>
        </is>
      </c>
      <c>
        <v>M-1236 35-01-M01236_912438624_912438624</v>
      </c>
      <c>
        <v>AG Box / Sdk Abone Çıkış Sigorta Atığı</v>
      </c>
      <c>
        <v>Dağıtım-AG</v>
      </c>
      <c>
        <v>Uzun</v>
      </c>
      <c>
        <v>Şebeke işletmecisi</v>
      </c>
      <c>
        <v>Bildirimsiz</v>
      </c>
      <c>
        <is>
          <t>24.07.2023 11:24:11</t>
        </is>
      </c>
      <c>
        <is>
          <t>24.07.2023 12:22:37</t>
        </is>
      </c>
      <c>
        <v>0.973888888</v>
      </c>
      <c>
        <v>0</v>
      </c>
      <c>
        <v>0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22.5601085990296</v>
      </c>
      <c>
        <v>0</v>
      </c>
      <c>
        <v>0</v>
      </c>
      <c>
        <v>22.5601085990296</v>
      </c>
    </row>
    <row>
      <c>
        <v>2619927</v>
      </c>
      <c>
        <v>1</v>
      </c>
      <c>
        <is>
          <t>İZMİR</t>
        </is>
      </c>
      <c>
        <v>KONAK</v>
      </c>
      <c>
        <is>
          <t>Dağıtım Transformatörü</t>
        </is>
      </c>
      <c>
        <v>K-1383 35-01-K01383_35-01-K01383_2360163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24.07.2023 09:25:14</t>
        </is>
      </c>
      <c>
        <is>
          <t>24.07.2023 09:34:00</t>
        </is>
      </c>
      <c>
        <v>0.146111111</v>
      </c>
      <c>
        <v>0</v>
      </c>
      <c>
        <v>0</v>
      </c>
      <c>
        <v>0</v>
      </c>
      <c>
        <v>0</v>
      </c>
      <c>
        <v>0</v>
      </c>
      <c>
        <v>345</v>
      </c>
      <c>
        <v>0</v>
      </c>
      <c>
        <v>4</v>
      </c>
      <c>
        <v>0</v>
      </c>
      <c>
        <v>0</v>
      </c>
      <c>
        <v>0</v>
      </c>
      <c>
        <v>0</v>
      </c>
      <c>
        <v>0</v>
      </c>
      <c>
        <v>67.2894172975435</v>
      </c>
      <c>
        <v>0</v>
      </c>
      <c>
        <v>28.0384434721217</v>
      </c>
      <c>
        <v>95.3278607696652</v>
      </c>
    </row>
    <row>
      <c>
        <v>2620372</v>
      </c>
      <c>
        <v>2</v>
      </c>
      <c>
        <is>
          <t>İZMİR</t>
        </is>
      </c>
      <c>
        <v>TİRE</v>
      </c>
      <c>
        <is>
          <t>Dağıtım Transformatörü</t>
        </is>
      </c>
      <c>
        <v>TOPARLAR KARŞI MAH.TR-2 35-29-L00324_35-29-L00324_2375083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24.07.2023 17:30:17</t>
        </is>
      </c>
      <c>
        <is>
          <t>24.07.2023 17:37:19</t>
        </is>
      </c>
      <c>
        <v>0.117222222</v>
      </c>
      <c>
        <v>0</v>
      </c>
      <c>
        <v>21</v>
      </c>
      <c>
        <v>0</v>
      </c>
      <c>
        <v>17</v>
      </c>
      <c>
        <v>0</v>
      </c>
      <c>
        <v>5</v>
      </c>
      <c>
        <v>0</v>
      </c>
      <c>
        <v>0</v>
      </c>
      <c>
        <v>0</v>
      </c>
      <c>
        <v>0.2703111201752676</v>
      </c>
      <c>
        <v>0</v>
      </c>
      <c>
        <v>2.4250845120238047</v>
      </c>
      <c>
        <v>0</v>
      </c>
      <c>
        <v>0.4233191433558592</v>
      </c>
      <c>
        <v>0</v>
      </c>
      <c>
        <v>0</v>
      </c>
      <c>
        <v>3.118714775554931</v>
      </c>
    </row>
    <row>
      <c>
        <v>2619904</v>
      </c>
      <c>
        <v>1</v>
      </c>
      <c>
        <is>
          <t>İZMİR</t>
        </is>
      </c>
      <c>
        <v>ÇİĞLİ</v>
      </c>
      <c>
        <is>
          <t>OG Fideri</t>
        </is>
      </c>
      <c>
        <v>M-2088 35-09-M02088_M-250 M04_75653674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24.07.2023 09:06:58</t>
        </is>
      </c>
      <c>
        <is>
          <t>24.07.2023 09:34:42</t>
        </is>
      </c>
      <c>
        <v>0.462222222</v>
      </c>
      <c>
        <v>1</v>
      </c>
      <c>
        <v>744</v>
      </c>
      <c>
        <v>0</v>
      </c>
      <c>
        <v>1</v>
      </c>
      <c>
        <v>15</v>
      </c>
      <c>
        <v>142</v>
      </c>
      <c>
        <v>4</v>
      </c>
      <c>
        <v>1</v>
      </c>
      <c>
        <v>4.163775834288374</v>
      </c>
      <c>
        <v>100.11923476976891</v>
      </c>
      <c>
        <v>0</v>
      </c>
      <c>
        <v>1.37370078976</v>
      </c>
      <c>
        <v>73.93713244374115</v>
      </c>
      <c>
        <v>128.30057145959285</v>
      </c>
      <c>
        <v>419.14400889705564</v>
      </c>
      <c>
        <v>8.2149770713088</v>
      </c>
      <c>
        <v>735.2534012655158</v>
      </c>
    </row>
    <row>
      <c>
        <v>2620568</v>
      </c>
      <c>
        <v>1</v>
      </c>
      <c>
        <is>
          <t>İZMİR</t>
        </is>
      </c>
      <c>
        <v>ÇEŞME</v>
      </c>
      <c>
        <is>
          <t>Saha Dağıtım Kutusu (SDK)</t>
        </is>
      </c>
      <c>
        <v>L-296 35-18-L00296_10583877 e5_5957292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24.07.2023 17:03:26</t>
        </is>
      </c>
      <c>
        <is>
          <t>25.07.2023 01:53:05</t>
        </is>
      </c>
      <c>
        <v>8.8275</v>
      </c>
      <c>
        <v>0</v>
      </c>
      <c>
        <v>8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19.51217177213709</v>
      </c>
      <c>
        <v>0</v>
      </c>
      <c>
        <v>0</v>
      </c>
      <c>
        <v>0</v>
      </c>
      <c>
        <v>40.978937997235</v>
      </c>
      <c>
        <v>0</v>
      </c>
      <c>
        <v>0</v>
      </c>
      <c>
        <v>60.49110976937209</v>
      </c>
    </row>
    <row>
      <c>
        <v>2620236</v>
      </c>
      <c>
        <v>1</v>
      </c>
      <c>
        <is>
          <t>İZMİR</t>
        </is>
      </c>
      <c>
        <v>BUCA</v>
      </c>
      <c>
        <is>
          <t>AG Fideri</t>
        </is>
      </c>
      <c>
        <v>M-1154 35-03-M01154_A_56365624_56365624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24.07.2023 13:04:37</t>
        </is>
      </c>
      <c>
        <is>
          <t>24.07.2023 14:28:12</t>
        </is>
      </c>
      <c>
        <v>1.393055555</v>
      </c>
      <c>
        <v>0</v>
      </c>
      <c>
        <v>81</v>
      </c>
      <c>
        <v>0</v>
      </c>
      <c>
        <v>0</v>
      </c>
      <c>
        <v>0</v>
      </c>
      <c>
        <v>35</v>
      </c>
      <c>
        <v>0</v>
      </c>
      <c>
        <v>0</v>
      </c>
      <c>
        <v>0</v>
      </c>
      <c>
        <v>29.44781424786001</v>
      </c>
      <c>
        <v>0</v>
      </c>
      <c>
        <v>0</v>
      </c>
      <c>
        <v>0</v>
      </c>
      <c>
        <v>143.7563656222818</v>
      </c>
      <c>
        <v>0</v>
      </c>
      <c>
        <v>0</v>
      </c>
      <c>
        <v>173.20417987014181</v>
      </c>
    </row>
    <row>
      <c>
        <v>2620282</v>
      </c>
      <c>
        <v>1</v>
      </c>
      <c>
        <is>
          <t>İZMİR</t>
        </is>
      </c>
      <c>
        <v>KİRAZ</v>
      </c>
      <c>
        <is>
          <t>KÖK</t>
        </is>
      </c>
      <c>
        <v>HALİLLER KÖK 35-31-L00228_SIRIMLI L011_72238546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24.07.2023 13:48:39</t>
        </is>
      </c>
      <c>
        <is>
          <t>24.07.2023 15:20:25</t>
        </is>
      </c>
      <c>
        <v>1.529444444</v>
      </c>
      <c>
        <v>0</v>
      </c>
      <c>
        <v>398</v>
      </c>
      <c>
        <v>0</v>
      </c>
      <c>
        <v>86</v>
      </c>
      <c>
        <v>4</v>
      </c>
      <c>
        <v>48</v>
      </c>
      <c>
        <v>0</v>
      </c>
      <c>
        <v>0</v>
      </c>
      <c>
        <v>0</v>
      </c>
      <c>
        <v>176.9623739522964</v>
      </c>
      <c>
        <v>0</v>
      </c>
      <c>
        <v>158.1751796632468</v>
      </c>
      <c>
        <v>42.891399153709834</v>
      </c>
      <c>
        <v>93.4831298258222</v>
      </c>
      <c>
        <v>0</v>
      </c>
      <c>
        <v>0</v>
      </c>
      <c>
        <v>471.5120825950752</v>
      </c>
    </row>
    <row>
      <c>
        <v>2620760</v>
      </c>
      <c>
        <v>1</v>
      </c>
      <c>
        <is>
          <t>İZMİR</t>
        </is>
      </c>
      <c>
        <v>MENEMEN</v>
      </c>
      <c>
        <is>
          <t>AG Fideri</t>
        </is>
      </c>
      <c>
        <v>MENEMEN TR-71 35-28-L00071_D_56359129_56359129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24.07.2023 19:36:37</t>
        </is>
      </c>
      <c>
        <is>
          <t>24.07.2023 21:40:09</t>
        </is>
      </c>
      <c>
        <v>2.058888888</v>
      </c>
      <c>
        <v>0</v>
      </c>
      <c>
        <v>209</v>
      </c>
      <c>
        <v>0</v>
      </c>
      <c>
        <v>0</v>
      </c>
      <c>
        <v>0</v>
      </c>
      <c>
        <v>17</v>
      </c>
      <c>
        <v>0</v>
      </c>
      <c>
        <v>0</v>
      </c>
      <c>
        <v>0</v>
      </c>
      <c>
        <v>99.86535674825544</v>
      </c>
      <c>
        <v>0</v>
      </c>
      <c>
        <v>0</v>
      </c>
      <c>
        <v>0</v>
      </c>
      <c>
        <v>46.638958976166364</v>
      </c>
      <c>
        <v>0</v>
      </c>
      <c>
        <v>0</v>
      </c>
      <c>
        <v>146.50431572442182</v>
      </c>
    </row>
    <row>
      <c>
        <v>2620067</v>
      </c>
      <c>
        <v>1</v>
      </c>
      <c>
        <is>
          <t>İZMİR</t>
        </is>
      </c>
      <c>
        <v>KARABAĞLAR</v>
      </c>
      <c>
        <is>
          <t>AG Fideri</t>
        </is>
      </c>
      <c>
        <v>K-845 35-01-K00845_F_56370072_56370072</v>
      </c>
      <c>
        <v>AG Tel Kopuğu</v>
      </c>
      <c>
        <v>Dağıtım-AG</v>
      </c>
      <c>
        <v>Uzun</v>
      </c>
      <c>
        <v>Şebeke işletmecisi</v>
      </c>
      <c>
        <v>Bildirimsiz</v>
      </c>
      <c>
        <is>
          <t>24.07.2023 10:56:31</t>
        </is>
      </c>
      <c>
        <is>
          <t>24.07.2023 11:53:48</t>
        </is>
      </c>
      <c>
        <v>0.954722222</v>
      </c>
      <c>
        <v>0</v>
      </c>
      <c>
        <v>0</v>
      </c>
      <c>
        <v>0</v>
      </c>
      <c>
        <v>0</v>
      </c>
      <c>
        <v>0</v>
      </c>
      <c>
        <v>54</v>
      </c>
      <c>
        <v>0</v>
      </c>
      <c>
        <v>3</v>
      </c>
      <c>
        <v>0</v>
      </c>
      <c>
        <v>0</v>
      </c>
      <c>
        <v>0</v>
      </c>
      <c>
        <v>0</v>
      </c>
      <c>
        <v>0</v>
      </c>
      <c>
        <v>63.101207012494314</v>
      </c>
      <c>
        <v>0</v>
      </c>
      <c>
        <v>27.905036353120817</v>
      </c>
      <c>
        <v>91.00624336561513</v>
      </c>
    </row>
    <row>
      <c>
        <v>2619921</v>
      </c>
      <c>
        <v>1</v>
      </c>
      <c>
        <is>
          <t>İZMİR</t>
        </is>
      </c>
      <c>
        <v>ÇEŞME</v>
      </c>
      <c>
        <is>
          <t>Saha Dağıtım Kutusu (SDK)</t>
        </is>
      </c>
      <c>
        <v>L-376 PAZARYERİ 35-18-L00376_A a1_5955301</v>
      </c>
      <c>
        <v>AG Box / Sdk Giriş Sigorta Atığı</v>
      </c>
      <c>
        <v>Dağıtım-AG</v>
      </c>
      <c>
        <v>Uzun</v>
      </c>
      <c>
        <v>Şebeke işletmecisi</v>
      </c>
      <c>
        <v>Bildirimsiz</v>
      </c>
      <c>
        <is>
          <t>24.07.2023 09:17:20</t>
        </is>
      </c>
      <c>
        <is>
          <t>24.07.2023 13:32:47</t>
        </is>
      </c>
      <c>
        <v>4.2575</v>
      </c>
      <c>
        <v>0</v>
      </c>
      <c>
        <v>12</v>
      </c>
      <c>
        <v>0</v>
      </c>
      <c>
        <v>0</v>
      </c>
      <c>
        <v>0</v>
      </c>
      <c>
        <v>53</v>
      </c>
      <c>
        <v>0</v>
      </c>
      <c>
        <v>0</v>
      </c>
      <c>
        <v>0</v>
      </c>
      <c>
        <v>60.10136797030633</v>
      </c>
      <c>
        <v>0</v>
      </c>
      <c>
        <v>0</v>
      </c>
      <c>
        <v>0</v>
      </c>
      <c>
        <v>1457.0017221210728</v>
      </c>
      <c>
        <v>0</v>
      </c>
      <c>
        <v>0</v>
      </c>
      <c>
        <v>1517.103090091379</v>
      </c>
    </row>
    <row>
      <c>
        <v>2620825</v>
      </c>
      <c>
        <v>2</v>
      </c>
      <c>
        <is>
          <t>MANİSA</t>
        </is>
      </c>
      <c>
        <v>ALAŞEHİR</v>
      </c>
      <c>
        <is>
          <t>KÖK</t>
        </is>
      </c>
      <c>
        <v>IŞIKLAR KÖK 45-73-M00467_BAKLACI M06_83813233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24.07.2023 23:37:45</t>
        </is>
      </c>
      <c>
        <is>
          <t>24.07.2023 23:59:42</t>
        </is>
      </c>
      <c>
        <v>0.365833333</v>
      </c>
      <c>
        <v>3</v>
      </c>
      <c>
        <v>238</v>
      </c>
      <c>
        <v>93</v>
      </c>
      <c>
        <v>189</v>
      </c>
      <c>
        <v>7</v>
      </c>
      <c>
        <v>14</v>
      </c>
      <c>
        <v>0</v>
      </c>
      <c>
        <v>0</v>
      </c>
      <c>
        <v>2.727095535996784</v>
      </c>
      <c>
        <v>16.266014746143565</v>
      </c>
      <c>
        <v>237.86255837007312</v>
      </c>
      <c>
        <v>370.98697868902457</v>
      </c>
      <c>
        <v>2.0223637281018396</v>
      </c>
      <c>
        <v>4.307504753229552</v>
      </c>
      <c>
        <v>0</v>
      </c>
      <c>
        <v>0</v>
      </c>
      <c>
        <v>634.1725158225694</v>
      </c>
    </row>
    <row>
      <c>
        <v>2620027</v>
      </c>
      <c>
        <v>1</v>
      </c>
      <c>
        <is>
          <t>İZMİR</t>
        </is>
      </c>
      <c>
        <v>ÖDEMİŞ</v>
      </c>
      <c>
        <is>
          <t>AG Fideri</t>
        </is>
      </c>
      <c>
        <v>BAYIRLI TR-5 35-15-L00328_B_56405931_56405931</v>
      </c>
      <c>
        <v>AG Sehim Bozukluğu</v>
      </c>
      <c>
        <v>Dağıtım-AG</v>
      </c>
      <c>
        <v>Uzun</v>
      </c>
      <c>
        <v>Şebeke işletmecisi</v>
      </c>
      <c>
        <v>Bildirimsiz</v>
      </c>
      <c>
        <is>
          <t>24.07.2023 10:15:52</t>
        </is>
      </c>
      <c>
        <is>
          <t>24.07.2023 19:39:04</t>
        </is>
      </c>
      <c>
        <v>9.386666666</v>
      </c>
      <c>
        <v>0</v>
      </c>
      <c>
        <v>4</v>
      </c>
      <c>
        <v>0</v>
      </c>
      <c>
        <v>6</v>
      </c>
      <c>
        <v>0</v>
      </c>
      <c>
        <v>4</v>
      </c>
      <c>
        <v>0</v>
      </c>
      <c>
        <v>0</v>
      </c>
      <c>
        <v>0</v>
      </c>
      <c>
        <v>3.456944390091027</v>
      </c>
      <c>
        <v>0</v>
      </c>
      <c>
        <v>19.261194657962665</v>
      </c>
      <c>
        <v>0</v>
      </c>
      <c>
        <v>48.70838905076587</v>
      </c>
      <c>
        <v>0</v>
      </c>
      <c>
        <v>0</v>
      </c>
      <c>
        <v>71.42652809881956</v>
      </c>
    </row>
    <row>
      <c>
        <v>2620219</v>
      </c>
      <c>
        <v>1</v>
      </c>
      <c>
        <is>
          <t>İZMİR</t>
        </is>
      </c>
      <c>
        <v>MENDERES</v>
      </c>
      <c>
        <is>
          <t>AG Fideri</t>
        </is>
      </c>
      <c>
        <v>ÇAMÖNÜ TR-2 35-22-M00166_B_56370750_56370750</v>
      </c>
      <c>
        <v>AG Tel Kopuğu</v>
      </c>
      <c>
        <v>Dağıtım-AG</v>
      </c>
      <c>
        <v>Uzun</v>
      </c>
      <c>
        <v>Şebeke işletmecisi</v>
      </c>
      <c>
        <v>Bildirimsiz</v>
      </c>
      <c>
        <is>
          <t>24.07.2023 12:58:57</t>
        </is>
      </c>
      <c>
        <is>
          <t>24.07.2023 16:15:42</t>
        </is>
      </c>
      <c>
        <v>3.279166666</v>
      </c>
      <c>
        <v>0</v>
      </c>
      <c>
        <v>91</v>
      </c>
      <c>
        <v>0</v>
      </c>
      <c>
        <v>7</v>
      </c>
      <c>
        <v>0</v>
      </c>
      <c>
        <v>23</v>
      </c>
      <c>
        <v>0</v>
      </c>
      <c>
        <v>0</v>
      </c>
      <c>
        <v>0</v>
      </c>
      <c>
        <v>110.15244895755431</v>
      </c>
      <c>
        <v>0</v>
      </c>
      <c>
        <v>8.635165913964029</v>
      </c>
      <c>
        <v>0</v>
      </c>
      <c>
        <v>134.37987330650378</v>
      </c>
      <c>
        <v>0</v>
      </c>
      <c>
        <v>0</v>
      </c>
      <c>
        <v>253.16748817802213</v>
      </c>
    </row>
    <row>
      <c>
        <v>2620136</v>
      </c>
      <c>
        <v>1</v>
      </c>
      <c>
        <is>
          <t>İZMİR</t>
        </is>
      </c>
      <c>
        <v>SEFERİHİSAR</v>
      </c>
      <c>
        <is>
          <t>Dağıtım Transformatörü</t>
        </is>
      </c>
      <c>
        <v>M-22 HASTANE ÖNÜ 35-14-M00022_35-14-M00022_2370854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24.07.2023 11:53:19</t>
        </is>
      </c>
      <c>
        <is>
          <t>24.07.2023 13:20:59</t>
        </is>
      </c>
      <c>
        <v>1.461111111</v>
      </c>
      <c>
        <v>0</v>
      </c>
      <c>
        <v>153</v>
      </c>
      <c>
        <v>0</v>
      </c>
      <c>
        <v>1</v>
      </c>
      <c>
        <v>0</v>
      </c>
      <c>
        <v>55</v>
      </c>
      <c>
        <v>0</v>
      </c>
      <c>
        <v>0</v>
      </c>
      <c>
        <v>0</v>
      </c>
      <c>
        <v>55.76044346918318</v>
      </c>
      <c>
        <v>0</v>
      </c>
      <c>
        <v>0</v>
      </c>
      <c>
        <v>0</v>
      </c>
      <c>
        <v>134.9546759430051</v>
      </c>
      <c>
        <v>0</v>
      </c>
      <c>
        <v>0</v>
      </c>
      <c>
        <v>190.71511941218827</v>
      </c>
    </row>
    <row>
      <c>
        <v>2620073</v>
      </c>
      <c>
        <v>1</v>
      </c>
      <c>
        <is>
          <t>MANİSA</t>
        </is>
      </c>
      <c>
        <v>SARUHANLI</v>
      </c>
      <c>
        <is>
          <t>DM</t>
        </is>
      </c>
      <c>
        <v>YILMAZ DM 45-80-M02976_TR-20 M03_78582776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24.07.2023 11:01:12</t>
        </is>
      </c>
      <c>
        <is>
          <t>24.07.2023 12:03:00</t>
        </is>
      </c>
      <c>
        <v>1.03</v>
      </c>
      <c>
        <v>1</v>
      </c>
      <c>
        <v>1732</v>
      </c>
      <c>
        <v>0</v>
      </c>
      <c>
        <v>11</v>
      </c>
      <c>
        <v>0</v>
      </c>
      <c>
        <v>93</v>
      </c>
      <c>
        <v>0</v>
      </c>
      <c>
        <v>0</v>
      </c>
      <c>
        <v>0.24696039452</v>
      </c>
      <c>
        <v>494.95959809091323</v>
      </c>
      <c>
        <v>0</v>
      </c>
      <c>
        <v>51.59382915851033</v>
      </c>
      <c>
        <v>0</v>
      </c>
      <c>
        <v>115.42839433617175</v>
      </c>
      <c>
        <v>0</v>
      </c>
      <c>
        <v>0</v>
      </c>
      <c>
        <v>662.2287819801153</v>
      </c>
    </row>
    <row>
      <c>
        <v>2620823</v>
      </c>
      <c>
        <v>1</v>
      </c>
      <c>
        <is>
          <t>MANİSA</t>
        </is>
      </c>
      <c>
        <v>TURGUTLU</v>
      </c>
      <c>
        <is>
          <t>KÖK</t>
        </is>
      </c>
      <c>
        <v>ARPALIK KÖK 45-83-M00137_ÇAMPINAR TARIMSAL SULAMA - TR-6 M06_72124446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24.07.2023 20:52:19</t>
        </is>
      </c>
      <c>
        <is>
          <t>24.07.2023 22:01:02</t>
        </is>
      </c>
      <c>
        <v>1.145277777</v>
      </c>
      <c>
        <v>0</v>
      </c>
      <c>
        <v>9</v>
      </c>
      <c>
        <v>0</v>
      </c>
      <c>
        <v>115</v>
      </c>
      <c>
        <v>0</v>
      </c>
      <c>
        <v>11</v>
      </c>
      <c>
        <v>0</v>
      </c>
      <c>
        <v>0</v>
      </c>
      <c>
        <v>0</v>
      </c>
      <c>
        <v>13.592828701230358</v>
      </c>
      <c>
        <v>0</v>
      </c>
      <c>
        <v>482.02473039364526</v>
      </c>
      <c>
        <v>0</v>
      </c>
      <c>
        <v>12.96143202574191</v>
      </c>
      <c>
        <v>0</v>
      </c>
      <c>
        <v>0</v>
      </c>
      <c>
        <v>508.5789911206175</v>
      </c>
    </row>
    <row>
      <c>
        <v>2619781</v>
      </c>
      <c>
        <v>1</v>
      </c>
      <c>
        <is>
          <t>İZMİR</t>
        </is>
      </c>
      <c>
        <v>ÇİĞLİ</v>
      </c>
      <c>
        <is>
          <t>KÖK</t>
        </is>
      </c>
      <c>
        <v>M-362 35-09-M00362_M-447 M03_47555515</v>
      </c>
      <c>
        <v>Yabani Hayvan Teması</v>
      </c>
      <c>
        <v>Dağıtım-OG</v>
      </c>
      <c>
        <v>Uzun</v>
      </c>
      <c>
        <v>Şebeke işletmecisi</v>
      </c>
      <c>
        <v>Bildirimsiz</v>
      </c>
      <c>
        <is>
          <t>24.07.2023 07:23:49</t>
        </is>
      </c>
      <c>
        <is>
          <t>24.07.2023 08:33:00</t>
        </is>
      </c>
      <c>
        <v>1.153055555</v>
      </c>
      <c>
        <v>0</v>
      </c>
      <c>
        <v>686</v>
      </c>
      <c>
        <v>0</v>
      </c>
      <c>
        <v>0</v>
      </c>
      <c>
        <v>1</v>
      </c>
      <c>
        <v>110</v>
      </c>
      <c>
        <v>0</v>
      </c>
      <c>
        <v>0</v>
      </c>
      <c>
        <v>0</v>
      </c>
      <c>
        <v>229.0657162625205</v>
      </c>
      <c>
        <v>0</v>
      </c>
      <c>
        <v>0</v>
      </c>
      <c>
        <v>49.949819311461816</v>
      </c>
      <c>
        <v>106.83654866859384</v>
      </c>
      <c>
        <v>0</v>
      </c>
      <c>
        <v>0</v>
      </c>
      <c>
        <v>385.85208424257615</v>
      </c>
    </row>
    <row>
      <c>
        <v>2619881</v>
      </c>
      <c>
        <v>1</v>
      </c>
      <c>
        <is>
          <t>MANİSA</t>
        </is>
      </c>
      <c>
        <v>KULA</v>
      </c>
      <c>
        <is>
          <t>Dağıtım Transformatörü</t>
        </is>
      </c>
      <c>
        <v>ŞEHİTLİOĞLU ÇAKIRCA MAH TR 45-77-L00331_45-77-L00331_2353733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24.07.2023 08:58:56</t>
        </is>
      </c>
      <c>
        <is>
          <t>24.07.2023 10:12:02</t>
        </is>
      </c>
      <c>
        <v>1.218333333</v>
      </c>
      <c>
        <v>0</v>
      </c>
      <c>
        <v>43</v>
      </c>
      <c>
        <v>0</v>
      </c>
      <c>
        <v>2</v>
      </c>
      <c>
        <v>0</v>
      </c>
      <c>
        <v>1</v>
      </c>
      <c>
        <v>0</v>
      </c>
      <c>
        <v>0</v>
      </c>
      <c>
        <v>0</v>
      </c>
      <c>
        <v>8.11684187888857</v>
      </c>
      <c>
        <v>0</v>
      </c>
      <c>
        <v>4.22331823068198</v>
      </c>
      <c>
        <v>0</v>
      </c>
      <c>
        <v>0.0025585141124877223</v>
      </c>
      <c>
        <v>0</v>
      </c>
      <c>
        <v>0</v>
      </c>
      <c>
        <v>12.342718623683039</v>
      </c>
    </row>
    <row>
      <c>
        <v>2619735</v>
      </c>
      <c>
        <v>1</v>
      </c>
      <c>
        <is>
          <t>İZMİR</t>
        </is>
      </c>
      <c>
        <v>KARABAĞLAR</v>
      </c>
      <c>
        <is>
          <t>TM Fideri</t>
        </is>
      </c>
      <c>
        <v>KARABAĞLAR TM 35-01-A00012_KARABAĞLAR-4 K22_2310495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24.07.2023 04:54:09</t>
        </is>
      </c>
      <c>
        <is>
          <t>24.07.2023 05:59:18</t>
        </is>
      </c>
      <c>
        <v>1.085833333</v>
      </c>
      <c>
        <v>0</v>
      </c>
      <c>
        <v>5818</v>
      </c>
      <c>
        <v>0</v>
      </c>
      <c>
        <v>0</v>
      </c>
      <c>
        <v>3</v>
      </c>
      <c>
        <v>504</v>
      </c>
      <c>
        <v>0</v>
      </c>
      <c>
        <v>5</v>
      </c>
      <c>
        <v>0</v>
      </c>
      <c>
        <v>1184.4778965875998</v>
      </c>
      <c>
        <v>0</v>
      </c>
      <c>
        <v>0</v>
      </c>
      <c>
        <v>36.818866928237526</v>
      </c>
      <c>
        <v>269.4403986890524</v>
      </c>
      <c>
        <v>0</v>
      </c>
      <c>
        <v>66.54120267995606</v>
      </c>
      <c>
        <v>1557.278364884846</v>
      </c>
    </row>
    <row>
      <c>
        <v>2620817</v>
      </c>
      <c>
        <v>1</v>
      </c>
      <c>
        <is>
          <t>İZMİR</t>
        </is>
      </c>
      <c>
        <v>ÖDEMİŞ</v>
      </c>
      <c>
        <is>
          <t>AG Fideri</t>
        </is>
      </c>
      <c>
        <v>KARADOĞAN TR-1 35-15-L00469_D_91227152_91227152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24.07.2023 20:42:04</t>
        </is>
      </c>
      <c>
        <is>
          <t>24.07.2023 23:43:02</t>
        </is>
      </c>
      <c>
        <v>3.016111111</v>
      </c>
      <c>
        <v>0</v>
      </c>
      <c>
        <v>28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13.255649430600068</v>
      </c>
      <c>
        <v>0</v>
      </c>
      <c>
        <v>0</v>
      </c>
      <c>
        <v>0</v>
      </c>
      <c>
        <v>0</v>
      </c>
      <c>
        <v>0</v>
      </c>
      <c>
        <v>0</v>
      </c>
      <c>
        <v>13.255649430600068</v>
      </c>
    </row>
    <row>
      <c>
        <v>2620176</v>
      </c>
      <c>
        <v>1</v>
      </c>
      <c>
        <is>
          <t>İZMİR</t>
        </is>
      </c>
      <c>
        <v>ÇEŞME</v>
      </c>
      <c>
        <is>
          <t>Saha Dağıtım Kutusu (SDK)</t>
        </is>
      </c>
      <c>
        <v>L-426 ESKİ GARAJ 35-18-L00426_G g1_5957892</v>
      </c>
      <c>
        <v>AG Yeraltı Kablo Arızası</v>
      </c>
      <c>
        <v>Dağıtım-AG</v>
      </c>
      <c>
        <v>Uzun</v>
      </c>
      <c>
        <v>Şebeke işletmecisi</v>
      </c>
      <c>
        <v>Bildirimsiz</v>
      </c>
      <c>
        <is>
          <t>24.07.2023 12:16:12</t>
        </is>
      </c>
      <c>
        <is>
          <t>24.07.2023 21:39:19</t>
        </is>
      </c>
      <c>
        <v>9.385277777</v>
      </c>
      <c>
        <v>0</v>
      </c>
      <c>
        <v>47</v>
      </c>
      <c>
        <v>0</v>
      </c>
      <c>
        <v>0</v>
      </c>
      <c>
        <v>0</v>
      </c>
      <c>
        <v>25</v>
      </c>
      <c>
        <v>0</v>
      </c>
      <c>
        <v>0</v>
      </c>
      <c>
        <v>0</v>
      </c>
      <c>
        <v>464.8651258999654</v>
      </c>
      <c>
        <v>0</v>
      </c>
      <c>
        <v>0</v>
      </c>
      <c>
        <v>0</v>
      </c>
      <c>
        <v>1873.93676199816</v>
      </c>
      <c>
        <v>0</v>
      </c>
      <c>
        <v>0</v>
      </c>
      <c>
        <v>2338.801887898125</v>
      </c>
    </row>
    <row>
      <c>
        <v>2619678</v>
      </c>
      <c>
        <v>1</v>
      </c>
      <c>
        <is>
          <t>MANİSA</t>
        </is>
      </c>
      <c>
        <v>ŞEHZADELER</v>
      </c>
      <c>
        <is>
          <t>OG Fideri</t>
        </is>
      </c>
      <c>
        <v>SELİMŞAHLAR TR-2 45-71-M00137_HatBaşıAyırıcı_53135192 M03_53135192</v>
      </c>
      <c>
        <v>Manevra</v>
      </c>
      <c>
        <v>Dağıtım-OG</v>
      </c>
      <c>
        <v>Kısa</v>
      </c>
      <c>
        <v>Şebeke işletmecisi</v>
      </c>
      <c>
        <v>Bildirimsiz</v>
      </c>
      <c>
        <is>
          <t>24.07.2023 00:33:57</t>
        </is>
      </c>
      <c>
        <is>
          <t>24.07.2023 00:36:12</t>
        </is>
      </c>
      <c>
        <v>0.0375</v>
      </c>
      <c>
        <v>0</v>
      </c>
      <c>
        <v>0</v>
      </c>
      <c>
        <v>16</v>
      </c>
      <c>
        <v>6</v>
      </c>
      <c>
        <v>1</v>
      </c>
      <c>
        <v>2</v>
      </c>
      <c>
        <v>0</v>
      </c>
      <c>
        <v>0</v>
      </c>
      <c>
        <v>0</v>
      </c>
      <c>
        <v>0</v>
      </c>
      <c>
        <v>3.5975018698812904</v>
      </c>
      <c>
        <v>1.759719857241844</v>
      </c>
      <c>
        <v>0.0005921381331000001</v>
      </c>
      <c>
        <v>0.047725248372356255</v>
      </c>
      <c>
        <v>0</v>
      </c>
      <c>
        <v>0</v>
      </c>
      <c>
        <v>5.40553911362859</v>
      </c>
    </row>
    <row>
      <c>
        <v>2619844</v>
      </c>
      <c>
        <v>1</v>
      </c>
      <c>
        <is>
          <t>MANİSA</t>
        </is>
      </c>
      <c>
        <v>ŞEHZADELER</v>
      </c>
      <c>
        <is>
          <t>KÖK</t>
        </is>
      </c>
      <c>
        <v>KARGIN KÖK 45-71-M00095_KARGIN BAKIR HAT TURGUTLU YÖNÜ M05_2076270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24.07.2023 08:37:49</t>
        </is>
      </c>
      <c>
        <is>
          <t>24.07.2023 09:47:23</t>
        </is>
      </c>
      <c>
        <v>1.159444444</v>
      </c>
      <c>
        <v>0</v>
      </c>
      <c>
        <v>3</v>
      </c>
      <c>
        <v>39</v>
      </c>
      <c>
        <v>37</v>
      </c>
      <c>
        <v>4</v>
      </c>
      <c>
        <v>1</v>
      </c>
      <c>
        <v>0</v>
      </c>
      <c>
        <v>0</v>
      </c>
      <c>
        <v>0</v>
      </c>
      <c>
        <v>0.46915438641016827</v>
      </c>
      <c>
        <v>114.92540647354186</v>
      </c>
      <c>
        <v>100.86222264627727</v>
      </c>
      <c>
        <v>20.079888705805693</v>
      </c>
      <c>
        <v>0.4850365187124722</v>
      </c>
      <c>
        <v>0</v>
      </c>
      <c>
        <v>0</v>
      </c>
      <c>
        <v>236.82170873074745</v>
      </c>
    </row>
    <row>
      <c>
        <v>2620199</v>
      </c>
      <c>
        <v>1</v>
      </c>
      <c>
        <is>
          <t>MANİSA</t>
        </is>
      </c>
      <c>
        <v>SARIGÖL</v>
      </c>
      <c>
        <is>
          <t>OG Fideri</t>
        </is>
      </c>
      <c>
        <v>TIRAZLI KÖK 45-79-M00079_HatBaşıAyırıcı_64086892 M06_64086892</v>
      </c>
      <c>
        <v>Manevra</v>
      </c>
      <c>
        <v>Dağıtım-OG</v>
      </c>
      <c>
        <v>Uzun</v>
      </c>
      <c>
        <v>Şebeke işletmecisi</v>
      </c>
      <c>
        <v>Bildirimsiz</v>
      </c>
      <c>
        <is>
          <t>24.07.2023 12:49:06</t>
        </is>
      </c>
      <c>
        <is>
          <t>24.07.2023 13:03:00</t>
        </is>
      </c>
      <c>
        <v>0.231666666</v>
      </c>
      <c>
        <v>1</v>
      </c>
      <c>
        <v>468</v>
      </c>
      <c>
        <v>24</v>
      </c>
      <c>
        <v>94</v>
      </c>
      <c>
        <v>3</v>
      </c>
      <c>
        <v>9</v>
      </c>
      <c>
        <v>0</v>
      </c>
      <c>
        <v>0</v>
      </c>
      <c>
        <v>0.05582950844</v>
      </c>
      <c>
        <v>11.645462723427269</v>
      </c>
      <c>
        <v>45.32255653790124</v>
      </c>
      <c>
        <v>61.12198038321299</v>
      </c>
      <c>
        <v>1.7755367941309008</v>
      </c>
      <c>
        <v>1.1771488623168318</v>
      </c>
      <c>
        <v>0</v>
      </c>
      <c>
        <v>0</v>
      </c>
      <c>
        <v>121.09851480942923</v>
      </c>
    </row>
    <row>
      <c>
        <v>2619987</v>
      </c>
      <c>
        <v>1</v>
      </c>
      <c>
        <is>
          <t>İZMİR</t>
        </is>
      </c>
      <c>
        <v>MENEMEN</v>
      </c>
      <c>
        <is>
          <t>OG Fideri</t>
        </is>
      </c>
      <c>
        <v>ULUKENT DM-1/4 35-28-M00065_ULUKENT DM-1/5 M03_66557624</v>
      </c>
      <c>
        <v>Müteahhit Çalışması</v>
      </c>
      <c>
        <v>Dağıtım-OG</v>
      </c>
      <c>
        <v>Uzun</v>
      </c>
      <c>
        <v>Şebeke işletmecisi</v>
      </c>
      <c>
        <v>Bildirimli</v>
      </c>
      <c>
        <is>
          <t>24.07.2023 10:06:00</t>
        </is>
      </c>
      <c>
        <is>
          <t>24.07.2023 20:12:37</t>
        </is>
      </c>
      <c>
        <v>10.110277777</v>
      </c>
      <c>
        <v>0</v>
      </c>
      <c>
        <v>768</v>
      </c>
      <c>
        <v>0</v>
      </c>
      <c>
        <v>0</v>
      </c>
      <c>
        <v>0</v>
      </c>
      <c>
        <v>100</v>
      </c>
      <c>
        <v>0</v>
      </c>
      <c>
        <v>0</v>
      </c>
      <c>
        <v>0</v>
      </c>
      <c>
        <v>2334.9363091573537</v>
      </c>
      <c>
        <v>0</v>
      </c>
      <c>
        <v>0</v>
      </c>
      <c>
        <v>0</v>
      </c>
      <c>
        <v>1318.5248425328696</v>
      </c>
      <c>
        <v>0</v>
      </c>
      <c>
        <v>0</v>
      </c>
      <c>
        <v>3653.4611516902232</v>
      </c>
    </row>
    <row>
      <c>
        <v>2620462</v>
      </c>
      <c>
        <v>1</v>
      </c>
      <c>
        <is>
          <t>İZMİR</t>
        </is>
      </c>
      <c>
        <v>KONAK</v>
      </c>
      <c>
        <is>
          <t>Saha Dağıtım Kutusu (SDK)</t>
        </is>
      </c>
      <c>
        <v>K-60 35-01-K00060_C C1_5869326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24.07.2023 15:54:58</t>
        </is>
      </c>
      <c>
        <is>
          <t>24.07.2023 17:07:52</t>
        </is>
      </c>
      <c>
        <v>1.215</v>
      </c>
      <c>
        <v>0</v>
      </c>
      <c>
        <v>36</v>
      </c>
      <c>
        <v>0</v>
      </c>
      <c>
        <v>0</v>
      </c>
      <c>
        <v>0</v>
      </c>
      <c>
        <v>18</v>
      </c>
      <c>
        <v>0</v>
      </c>
      <c>
        <v>0</v>
      </c>
      <c>
        <v>0</v>
      </c>
      <c>
        <v>12.729387630715715</v>
      </c>
      <c>
        <v>0</v>
      </c>
      <c>
        <v>0</v>
      </c>
      <c>
        <v>0</v>
      </c>
      <c>
        <v>59.84131186275663</v>
      </c>
      <c>
        <v>0</v>
      </c>
      <c>
        <v>0</v>
      </c>
      <c>
        <v>72.57069949347235</v>
      </c>
    </row>
    <row>
      <c>
        <v>2620485</v>
      </c>
      <c>
        <v>1</v>
      </c>
      <c>
        <is>
          <t>MANİSA</t>
        </is>
      </c>
      <c>
        <v>KIRKAĞAÇ</v>
      </c>
      <c>
        <is>
          <t>KÖK</t>
        </is>
      </c>
      <c>
        <v>BAKIR KÖK 45-76-M00047_BAKIR KASABA M07_72212643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24.07.2023 16:11:49</t>
        </is>
      </c>
      <c>
        <is>
          <t>24.07.2023 16:31:40</t>
        </is>
      </c>
      <c>
        <v>0.330833333</v>
      </c>
      <c>
        <v>1</v>
      </c>
      <c>
        <v>1461</v>
      </c>
      <c>
        <v>1</v>
      </c>
      <c>
        <v>80</v>
      </c>
      <c>
        <v>4</v>
      </c>
      <c>
        <v>226</v>
      </c>
      <c>
        <v>0</v>
      </c>
      <c>
        <v>0</v>
      </c>
      <c>
        <v>0.08125085039166666</v>
      </c>
      <c>
        <v>75.00259210878575</v>
      </c>
      <c>
        <v>3.775374512677469</v>
      </c>
      <c>
        <v>26.19722964913007</v>
      </c>
      <c>
        <v>23.438242319454012</v>
      </c>
      <c>
        <v>37.37420317229822</v>
      </c>
      <c>
        <v>0</v>
      </c>
      <c>
        <v>0</v>
      </c>
      <c>
        <v>165.8688926127372</v>
      </c>
    </row>
    <row>
      <c>
        <v>2619821</v>
      </c>
      <c>
        <v>1</v>
      </c>
      <c>
        <is>
          <t>İZMİR</t>
        </is>
      </c>
      <c>
        <v>ÇİĞLİ</v>
      </c>
      <c>
        <is>
          <t>Saha Dağıtım Kutusu (SDK)</t>
        </is>
      </c>
      <c>
        <v>K-1866 35-09-K01866_G k1866 g1b_5860902</v>
      </c>
      <c>
        <v>AG Box / Sdk Giriş Sigorta Atığı</v>
      </c>
      <c>
        <v>Dağıtım-AG</v>
      </c>
      <c>
        <v>Uzun</v>
      </c>
      <c>
        <v>Şebeke işletmecisi</v>
      </c>
      <c>
        <v>Bildirimsiz</v>
      </c>
      <c>
        <is>
          <t>24.07.2023 08:11:06</t>
        </is>
      </c>
      <c>
        <is>
          <t>24.07.2023 11:12:44</t>
        </is>
      </c>
      <c>
        <v>3.027222222</v>
      </c>
      <c>
        <v>0</v>
      </c>
      <c>
        <v>39</v>
      </c>
      <c>
        <v>0</v>
      </c>
      <c>
        <v>0</v>
      </c>
      <c>
        <v>0</v>
      </c>
      <c>
        <v>19</v>
      </c>
      <c>
        <v>0</v>
      </c>
      <c>
        <v>0</v>
      </c>
      <c>
        <v>0</v>
      </c>
      <c>
        <v>28.725764372589353</v>
      </c>
      <c>
        <v>0</v>
      </c>
      <c>
        <v>0</v>
      </c>
      <c>
        <v>0</v>
      </c>
      <c>
        <v>115.40630301665335</v>
      </c>
      <c>
        <v>0</v>
      </c>
      <c>
        <v>0</v>
      </c>
      <c>
        <v>144.1320673892427</v>
      </c>
    </row>
    <row>
      <c>
        <v>2619801</v>
      </c>
      <c>
        <v>1</v>
      </c>
      <c>
        <is>
          <t>İZMİR</t>
        </is>
      </c>
      <c>
        <v>KEMALPAŞA</v>
      </c>
      <c>
        <is>
          <t>KÖK</t>
        </is>
      </c>
      <c>
        <v>YENMİŞ KÖK 35-27-M00366_YUKARI YENMİŞ M05_72163656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24.07.2023 07:51:59</t>
        </is>
      </c>
      <c>
        <is>
          <t>24.07.2023 08:24:50</t>
        </is>
      </c>
      <c>
        <v>0.5475</v>
      </c>
      <c>
        <v>0</v>
      </c>
      <c>
        <v>123</v>
      </c>
      <c>
        <v>4</v>
      </c>
      <c>
        <v>6</v>
      </c>
      <c>
        <v>12</v>
      </c>
      <c>
        <v>15</v>
      </c>
      <c>
        <v>3</v>
      </c>
      <c>
        <v>0</v>
      </c>
      <c>
        <v>0</v>
      </c>
      <c>
        <v>11.552748684346934</v>
      </c>
      <c>
        <v>2.588464185557788</v>
      </c>
      <c>
        <v>2.194820437289209</v>
      </c>
      <c>
        <v>26.7479074261296</v>
      </c>
      <c>
        <v>3.7681910449095355</v>
      </c>
      <c>
        <v>57.939206144274024</v>
      </c>
      <c>
        <v>0</v>
      </c>
      <c>
        <v>104.7913379225071</v>
      </c>
    </row>
    <row>
      <c>
        <v>2620883</v>
      </c>
      <c>
        <v>1</v>
      </c>
      <c>
        <is>
          <t>İZMİR</t>
        </is>
      </c>
      <c>
        <v>KARŞIYAKA</v>
      </c>
      <c>
        <is>
          <t>AG Fideri</t>
        </is>
      </c>
      <c>
        <v>K-197 35-04-K00197_E_56366097_56366097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24.07.2023 22:21:03</t>
        </is>
      </c>
      <c>
        <is>
          <t>25.07.2023 02:00:16</t>
        </is>
      </c>
      <c>
        <v>3.653611111</v>
      </c>
      <c>
        <v>0</v>
      </c>
      <c>
        <v>187</v>
      </c>
      <c>
        <v>0</v>
      </c>
      <c>
        <v>0</v>
      </c>
      <c>
        <v>0</v>
      </c>
      <c>
        <v>12</v>
      </c>
      <c>
        <v>0</v>
      </c>
      <c>
        <v>0</v>
      </c>
      <c>
        <v>0</v>
      </c>
      <c>
        <v>171.93387306806943</v>
      </c>
      <c>
        <v>0</v>
      </c>
      <c>
        <v>0</v>
      </c>
      <c>
        <v>0</v>
      </c>
      <c>
        <v>26.814438975678083</v>
      </c>
      <c>
        <v>0</v>
      </c>
      <c>
        <v>0</v>
      </c>
      <c>
        <v>198.74831204374752</v>
      </c>
    </row>
    <row>
      <c>
        <v>2619864</v>
      </c>
      <c>
        <v>1</v>
      </c>
      <c>
        <is>
          <t>İZMİR</t>
        </is>
      </c>
      <c>
        <v>ÇİĞLİ</v>
      </c>
      <c>
        <is>
          <t>TM Fideri</t>
        </is>
      </c>
      <c>
        <v>EBSO TM 35-09-A00001_BALATCIK M16_2061580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24.07.2023 08:47:29</t>
        </is>
      </c>
      <c>
        <is>
          <t>24.07.2023 09:06:03</t>
        </is>
      </c>
      <c>
        <v>0.309444444</v>
      </c>
      <c>
        <v>1</v>
      </c>
      <c>
        <v>8440</v>
      </c>
      <c>
        <v>0</v>
      </c>
      <c>
        <v>3</v>
      </c>
      <c>
        <v>16</v>
      </c>
      <c>
        <v>1131</v>
      </c>
      <c>
        <v>4</v>
      </c>
      <c>
        <v>5</v>
      </c>
      <c>
        <v>2.5352724292302433</v>
      </c>
      <c>
        <v>621.0305196162005</v>
      </c>
      <c>
        <v>0</v>
      </c>
      <c>
        <v>0.9851990482603663</v>
      </c>
      <c>
        <v>49.818788207916256</v>
      </c>
      <c>
        <v>626.3416728836928</v>
      </c>
      <c>
        <v>240.56948461987554</v>
      </c>
      <c>
        <v>24.450662143782264</v>
      </c>
      <c>
        <v>1565.7315989489578</v>
      </c>
    </row>
    <row>
      <c>
        <v>2619758</v>
      </c>
      <c>
        <v>1</v>
      </c>
      <c>
        <is>
          <t>İZMİR</t>
        </is>
      </c>
      <c>
        <v>TORBALI</v>
      </c>
      <c>
        <is>
          <t>KÖK</t>
        </is>
      </c>
      <c>
        <v>KARAKUYU KÖK 35-26-M00437_KÖYLER KORUCUK M06_66057122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24.07.2023 06:47:19</t>
        </is>
      </c>
      <c>
        <is>
          <t>24.07.2023 07:32:10</t>
        </is>
      </c>
      <c>
        <v>0.7475</v>
      </c>
      <c>
        <v>4</v>
      </c>
      <c>
        <v>2053</v>
      </c>
      <c>
        <v>23</v>
      </c>
      <c>
        <v>304</v>
      </c>
      <c>
        <v>29</v>
      </c>
      <c>
        <v>773</v>
      </c>
      <c>
        <v>2</v>
      </c>
      <c>
        <v>1</v>
      </c>
      <c>
        <v>0.6339063810079466</v>
      </c>
      <c>
        <v>206.3810506892201</v>
      </c>
      <c>
        <v>64.25321192276813</v>
      </c>
      <c>
        <v>121.38770228304215</v>
      </c>
      <c>
        <v>66.61177356165288</v>
      </c>
      <c>
        <v>200.11983640555195</v>
      </c>
      <c>
        <v>5.771494293992467</v>
      </c>
      <c>
        <v>0</v>
      </c>
      <c>
        <v>665.1589755372355</v>
      </c>
    </row>
    <row>
      <c>
        <v>2620007</v>
      </c>
      <c>
        <v>1</v>
      </c>
      <c>
        <is>
          <t>MANİSA</t>
        </is>
      </c>
      <c>
        <v>KÖPRÜBAŞI</v>
      </c>
      <c>
        <is>
          <t>OG Fideri</t>
        </is>
      </c>
      <c>
        <v>KÖPRÜBAŞI TR-20 45-86-M00020_TR-6 M03_84552716</v>
      </c>
      <c>
        <v>Şebeke Yenileme ve Kapasite Artışı Çalışması</v>
      </c>
      <c>
        <v>Dağıtım-OG</v>
      </c>
      <c>
        <v>Uzun</v>
      </c>
      <c>
        <v>Şebeke işletmecisi</v>
      </c>
      <c>
        <v>Bildirimli</v>
      </c>
      <c>
        <is>
          <t>24.07.2023 10:19:30</t>
        </is>
      </c>
      <c>
        <is>
          <t>24.07.2023 16:47:21</t>
        </is>
      </c>
      <c>
        <v>6.464166666</v>
      </c>
      <c>
        <v>0</v>
      </c>
      <c>
        <v>432</v>
      </c>
      <c>
        <v>0</v>
      </c>
      <c>
        <v>43</v>
      </c>
      <c>
        <v>0</v>
      </c>
      <c>
        <v>17</v>
      </c>
      <c>
        <v>0</v>
      </c>
      <c>
        <v>0</v>
      </c>
      <c>
        <v>0</v>
      </c>
      <c>
        <v>404.9203404133902</v>
      </c>
      <c>
        <v>0</v>
      </c>
      <c>
        <v>182.18630040846585</v>
      </c>
      <c>
        <v>0</v>
      </c>
      <c>
        <v>187.0725807257596</v>
      </c>
      <c>
        <v>0</v>
      </c>
      <c>
        <v>0</v>
      </c>
      <c>
        <v>774.1792215476156</v>
      </c>
    </row>
    <row>
      <c>
        <v>2620299</v>
      </c>
      <c>
        <v>1</v>
      </c>
      <c>
        <is>
          <t>İZMİR</t>
        </is>
      </c>
      <c>
        <v>BAYINDIR</v>
      </c>
      <c>
        <is>
          <t>Dağıtım Transformatörü</t>
        </is>
      </c>
      <c>
        <v>TOKATBAŞI TR-2 35-20-L00102_35-20-L00102_2351469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24.07.2023 13:56:59</t>
        </is>
      </c>
      <c>
        <is>
          <t>24.07.2023 14:16:55</t>
        </is>
      </c>
      <c>
        <v>0.332222222</v>
      </c>
      <c>
        <v>0</v>
      </c>
      <c>
        <v>44</v>
      </c>
      <c>
        <v>0</v>
      </c>
      <c>
        <v>27</v>
      </c>
      <c>
        <v>0</v>
      </c>
      <c>
        <v>11</v>
      </c>
      <c>
        <v>0</v>
      </c>
      <c>
        <v>0</v>
      </c>
      <c>
        <v>0</v>
      </c>
      <c>
        <v>4.515139187278513</v>
      </c>
      <c>
        <v>0</v>
      </c>
      <c>
        <v>19.813073124970913</v>
      </c>
      <c>
        <v>0</v>
      </c>
      <c>
        <v>4.159486785373762</v>
      </c>
      <c>
        <v>0</v>
      </c>
      <c>
        <v>0</v>
      </c>
      <c>
        <v>28.48769909762319</v>
      </c>
    </row>
    <row>
      <c>
        <v>2620757</v>
      </c>
      <c>
        <v>1</v>
      </c>
      <c>
        <is>
          <t>İZMİR</t>
        </is>
      </c>
      <c>
        <v>TİRE</v>
      </c>
      <c>
        <is>
          <t>DM</t>
        </is>
      </c>
      <c>
        <v>TİRE İM-DM-1 35-29-A00001_YENİÇİFTLİK M18_2059040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24.07.2023 19:52:36</t>
        </is>
      </c>
      <c>
        <is>
          <t>24.07.2023 19:57:40</t>
        </is>
      </c>
      <c>
        <v>0.084444444</v>
      </c>
      <c>
        <v>1</v>
      </c>
      <c>
        <v>4</v>
      </c>
      <c>
        <v>68</v>
      </c>
      <c>
        <v>334</v>
      </c>
      <c>
        <v>27</v>
      </c>
      <c>
        <v>63</v>
      </c>
      <c>
        <v>0</v>
      </c>
      <c>
        <v>0</v>
      </c>
      <c>
        <v>0.07607179258012045</v>
      </c>
      <c>
        <v>0.37320256278769687</v>
      </c>
      <c>
        <v>103.605246617655</v>
      </c>
      <c>
        <v>211.5078014600989</v>
      </c>
      <c>
        <v>14.680095679018251</v>
      </c>
      <c>
        <v>29.643643469351666</v>
      </c>
      <c>
        <v>0</v>
      </c>
      <c>
        <v>0</v>
      </c>
      <c>
        <v>359.8860615814916</v>
      </c>
    </row>
    <row>
      <c>
        <v>2620734</v>
      </c>
      <c>
        <v>1</v>
      </c>
      <c>
        <is>
          <t>İZMİR</t>
        </is>
      </c>
      <c>
        <v>FOÇA</v>
      </c>
      <c>
        <is>
          <t>KÖK</t>
        </is>
      </c>
      <c>
        <v>BAĞARASI TR-10 KÖK 35-23-M00179_ESKİİBAĞARASI M02_72143182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24.07.2023 19:21:09</t>
        </is>
      </c>
      <c>
        <is>
          <t>24.07.2023 20:31:49</t>
        </is>
      </c>
      <c>
        <v>1.177777777</v>
      </c>
      <c>
        <v>0</v>
      </c>
      <c>
        <v>2497</v>
      </c>
      <c>
        <v>0</v>
      </c>
      <c>
        <v>16</v>
      </c>
      <c>
        <v>1</v>
      </c>
      <c>
        <v>212</v>
      </c>
      <c>
        <v>0</v>
      </c>
      <c>
        <v>0</v>
      </c>
      <c>
        <v>0</v>
      </c>
      <c>
        <v>731.0149187905558</v>
      </c>
      <c>
        <v>0</v>
      </c>
      <c>
        <v>11.222881955227814</v>
      </c>
      <c>
        <v>0.903983108651842</v>
      </c>
      <c>
        <v>338.7207528975081</v>
      </c>
      <c>
        <v>0</v>
      </c>
      <c>
        <v>0</v>
      </c>
      <c>
        <v>1081.8625367519435</v>
      </c>
    </row>
    <row>
      <c>
        <v>2619738</v>
      </c>
      <c>
        <v>1</v>
      </c>
      <c>
        <is>
          <t>İZMİR</t>
        </is>
      </c>
      <c>
        <v>MENDERES</v>
      </c>
      <c>
        <is>
          <t>Kullanıcı Bağlantı Hattı</t>
        </is>
      </c>
      <c>
        <v>DM-3/TR-18 35-22-M00077_95001330499_95001330499</v>
      </c>
      <c>
        <v>AG Box / Sdk Abone Çıkış Sigorta Atığı</v>
      </c>
      <c>
        <v>Dağıtım-AG</v>
      </c>
      <c>
        <v>Uzun</v>
      </c>
      <c>
        <v>Şebeke işletmecisi</v>
      </c>
      <c>
        <v>Bildirimsiz</v>
      </c>
      <c>
        <is>
          <t>24.07.2023 05:30:49</t>
        </is>
      </c>
      <c>
        <is>
          <t>24.07.2023 07:36:45</t>
        </is>
      </c>
      <c>
        <v>2.098888888</v>
      </c>
      <c>
        <v>0</v>
      </c>
      <c>
        <v>3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0.9420343691969314</v>
      </c>
      <c>
        <v>0</v>
      </c>
      <c>
        <v>0</v>
      </c>
      <c>
        <v>0</v>
      </c>
      <c>
        <v>0</v>
      </c>
      <c>
        <v>0</v>
      </c>
      <c>
        <v>0</v>
      </c>
      <c>
        <v>0.9420343691969314</v>
      </c>
    </row>
    <row>
      <c>
        <v>2619901</v>
      </c>
      <c>
        <v>1</v>
      </c>
      <c>
        <is>
          <t>MANİSA</t>
        </is>
      </c>
      <c>
        <v>TURGUTLU</v>
      </c>
      <c>
        <is>
          <t>OG Fideri</t>
        </is>
      </c>
      <c>
        <v>MUSACALI TR-1 45-83-M00402_DIREK TIPI TRAFO HUCRESI H01_2104883</v>
      </c>
      <c>
        <v>Şebeke Yenileme ve Kapasite Artışı Çalışması</v>
      </c>
      <c>
        <v>Dağıtım-OG</v>
      </c>
      <c>
        <v>Uzun</v>
      </c>
      <c>
        <v>Şebeke işletmecisi</v>
      </c>
      <c>
        <v>Bildirimli</v>
      </c>
      <c>
        <is>
          <t>24.07.2023 09:07:33</t>
        </is>
      </c>
      <c>
        <is>
          <t>24.07.2023 18:08:55</t>
        </is>
      </c>
      <c>
        <v>9.022777777</v>
      </c>
      <c>
        <v>0</v>
      </c>
      <c>
        <v>138</v>
      </c>
      <c>
        <v>0</v>
      </c>
      <c>
        <v>8</v>
      </c>
      <c>
        <v>0</v>
      </c>
      <c>
        <v>9</v>
      </c>
      <c>
        <v>0</v>
      </c>
      <c>
        <v>0</v>
      </c>
      <c>
        <v>0</v>
      </c>
      <c>
        <v>205.98310892518046</v>
      </c>
      <c>
        <v>0</v>
      </c>
      <c>
        <v>219.59969713956897</v>
      </c>
      <c>
        <v>0</v>
      </c>
      <c>
        <v>41.79814041455161</v>
      </c>
      <c>
        <v>0</v>
      </c>
      <c>
        <v>0</v>
      </c>
      <c>
        <v>467.38094647930103</v>
      </c>
    </row>
    <row>
      <c>
        <v>2620588</v>
      </c>
      <c>
        <v>1</v>
      </c>
      <c>
        <is>
          <t>MANİSA</t>
        </is>
      </c>
      <c>
        <v>ŞEHZADELER</v>
      </c>
      <c>
        <is>
          <t>OG Fideri</t>
        </is>
      </c>
      <c>
        <v>AŞAĞIÇOBANİSA TR-3 45-71-M00103_ M02_90828440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24.07.2023 17:27:54</t>
        </is>
      </c>
      <c>
        <is>
          <t>24.07.2023 18:56:09</t>
        </is>
      </c>
      <c>
        <v>1.470833333</v>
      </c>
      <c>
        <v>0</v>
      </c>
      <c>
        <v>526</v>
      </c>
      <c>
        <v>8</v>
      </c>
      <c>
        <v>26</v>
      </c>
      <c>
        <v>4</v>
      </c>
      <c>
        <v>98</v>
      </c>
      <c>
        <v>7</v>
      </c>
      <c>
        <v>1</v>
      </c>
      <c>
        <v>0</v>
      </c>
      <c>
        <v>166.52083260327987</v>
      </c>
      <c>
        <v>11.056508706058429</v>
      </c>
      <c>
        <v>56.45429352749774</v>
      </c>
      <c>
        <v>231.58254923163327</v>
      </c>
      <c>
        <v>92.486001536819</v>
      </c>
      <c>
        <v>599.0975029500561</v>
      </c>
      <c>
        <v>2.6323077386056495</v>
      </c>
      <c>
        <v>1159.8299962939502</v>
      </c>
    </row>
    <row>
      <c>
        <v>2619924</v>
      </c>
      <c>
        <v>1</v>
      </c>
      <c>
        <is>
          <t>İZMİR</t>
        </is>
      </c>
      <c>
        <v>MENDERES</v>
      </c>
      <c>
        <is>
          <t>Dağıtım Transformatörü</t>
        </is>
      </c>
      <c>
        <v>ÇUKURALTI M-18 35-25-M00066_35-25-M00066_2376934</v>
      </c>
      <c>
        <v>Şebeke Yenileme ve Kapasite Artışı Çalışması</v>
      </c>
      <c>
        <v>Dağıtım-AG</v>
      </c>
      <c>
        <v>Uzun</v>
      </c>
      <c>
        <v>Şebeke işletmecisi</v>
      </c>
      <c>
        <v>Bildirimli</v>
      </c>
      <c>
        <is>
          <t>24.07.2023 09:05:50</t>
        </is>
      </c>
      <c>
        <is>
          <t>24.07.2023 16:04:43</t>
        </is>
      </c>
      <c>
        <v>6.981388888</v>
      </c>
      <c>
        <v>0</v>
      </c>
      <c>
        <v>461</v>
      </c>
      <c>
        <v>0</v>
      </c>
      <c>
        <v>1</v>
      </c>
      <c>
        <v>0</v>
      </c>
      <c>
        <v>41</v>
      </c>
      <c>
        <v>0</v>
      </c>
      <c>
        <v>0</v>
      </c>
      <c>
        <v>0</v>
      </c>
      <c>
        <v>730.5572014927138</v>
      </c>
      <c>
        <v>0</v>
      </c>
      <c>
        <v>2.721890108403119</v>
      </c>
      <c>
        <v>0</v>
      </c>
      <c>
        <v>412.84187387606136</v>
      </c>
      <c>
        <v>0</v>
      </c>
      <c>
        <v>0</v>
      </c>
      <c>
        <v>1146.1209654771783</v>
      </c>
    </row>
    <row>
      <c>
        <v>2620611</v>
      </c>
      <c>
        <v>1</v>
      </c>
      <c>
        <is>
          <t>MANİSA</t>
        </is>
      </c>
      <c>
        <v>TURGUTLU</v>
      </c>
      <c>
        <is>
          <t>AG Fideri</t>
        </is>
      </c>
      <c>
        <v>TR-2/82 BARIŞ MANÇO KÖK 45-83-L00082__72373182_72373182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24.07.2023 17:36:21</t>
        </is>
      </c>
      <c>
        <is>
          <t>24.07.2023 21:14:50</t>
        </is>
      </c>
      <c>
        <v>3.641388888</v>
      </c>
      <c>
        <v>0</v>
      </c>
      <c>
        <v>49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39.034516779794814</v>
      </c>
      <c>
        <v>0</v>
      </c>
      <c>
        <v>0</v>
      </c>
      <c>
        <v>0</v>
      </c>
      <c>
        <v>13.67672786886865</v>
      </c>
      <c>
        <v>0</v>
      </c>
      <c>
        <v>0</v>
      </c>
      <c>
        <v>52.71124464866347</v>
      </c>
    </row>
    <row>
      <c>
        <v>2620239</v>
      </c>
      <c>
        <v>1</v>
      </c>
      <c>
        <is>
          <t>İZMİR</t>
        </is>
      </c>
      <c>
        <v>DİKİLİ</v>
      </c>
      <c>
        <is>
          <t>AG Fideri</t>
        </is>
      </c>
      <c>
        <v>ÇANDARLI TR-10 35-30-M00010_A_56367259_56367259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24.07.2023 13:11:15</t>
        </is>
      </c>
      <c>
        <is>
          <t>24.07.2023 13:16:34</t>
        </is>
      </c>
      <c>
        <v>0.088611111</v>
      </c>
      <c>
        <v>0</v>
      </c>
      <c>
        <v>0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0.013994427873931086</v>
      </c>
      <c>
        <v>0</v>
      </c>
      <c>
        <v>0</v>
      </c>
      <c>
        <v>0.013994427873931086</v>
      </c>
    </row>
    <row>
      <c>
        <v>2620780</v>
      </c>
      <c>
        <v>1</v>
      </c>
      <c>
        <is>
          <t>İZMİR</t>
        </is>
      </c>
      <c>
        <v>MENEMEN</v>
      </c>
      <c>
        <is>
          <t>AG Fideri</t>
        </is>
      </c>
      <c>
        <v>MENEMEN TR-25 35-28-L00025_A_56365402_56365402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24.07.2023 20:07:39</t>
        </is>
      </c>
      <c>
        <is>
          <t>24.07.2023 23:15:44</t>
        </is>
      </c>
      <c>
        <v>3.134722222</v>
      </c>
      <c>
        <v>0</v>
      </c>
      <c>
        <v>15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12.747787399037911</v>
      </c>
      <c>
        <v>0</v>
      </c>
      <c>
        <v>0</v>
      </c>
      <c>
        <v>0</v>
      </c>
      <c>
        <v>0</v>
      </c>
      <c>
        <v>0</v>
      </c>
      <c>
        <v>0</v>
      </c>
      <c>
        <v>12.747787399037911</v>
      </c>
    </row>
    <row>
      <c>
        <v>2620903</v>
      </c>
      <c>
        <v>1</v>
      </c>
      <c>
        <is>
          <t>İZMİR</t>
        </is>
      </c>
      <c>
        <v>KİRAZ</v>
      </c>
      <c>
        <is>
          <t>Kullanıcı Bağlantı Hattı</t>
        </is>
      </c>
      <c>
        <v>ÇATAK TR-4 35-31-L00174_956586759_956586759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24.07.2023 23:28:11</t>
        </is>
      </c>
      <c>
        <is>
          <t>25.07.2023 02:19:39</t>
        </is>
      </c>
      <c>
        <v>2.857777777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0.6221465163535254</v>
      </c>
      <c>
        <v>0</v>
      </c>
      <c>
        <v>0</v>
      </c>
      <c>
        <v>0</v>
      </c>
      <c>
        <v>0</v>
      </c>
      <c>
        <v>0</v>
      </c>
      <c>
        <v>0</v>
      </c>
      <c>
        <v>0.6221465163535254</v>
      </c>
    </row>
    <row>
      <c>
        <v>2619778</v>
      </c>
      <c>
        <v>1</v>
      </c>
      <c>
        <is>
          <t>İZMİR</t>
        </is>
      </c>
      <c>
        <v>BEYDAĞ</v>
      </c>
      <c>
        <is>
          <t>DM</t>
        </is>
      </c>
      <c>
        <v>BEYDAĞ İM 35-32-A00001_KAYMAKÇI İM M08_2049429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24.07.2023 07:20:39</t>
        </is>
      </c>
      <c>
        <is>
          <t>24.07.2023 07:28:06</t>
        </is>
      </c>
      <c>
        <v>0.124166666</v>
      </c>
      <c>
        <v>0</v>
      </c>
      <c>
        <v>6246</v>
      </c>
      <c>
        <v>7</v>
      </c>
      <c>
        <v>620</v>
      </c>
      <c>
        <v>26</v>
      </c>
      <c>
        <v>1504</v>
      </c>
      <c>
        <v>9</v>
      </c>
      <c>
        <v>3</v>
      </c>
      <c>
        <v>0</v>
      </c>
      <c>
        <v>98.04771657305884</v>
      </c>
      <c>
        <v>2.5988483427903875</v>
      </c>
      <c>
        <v>116.13281156895167</v>
      </c>
      <c>
        <v>35.76817953672634</v>
      </c>
      <c>
        <v>89.06710941715016</v>
      </c>
      <c>
        <v>26.7882399075495</v>
      </c>
      <c>
        <v>6.639294320468105</v>
      </c>
      <c>
        <v>375.04219966669496</v>
      </c>
    </row>
    <row>
      <c>
        <v>2619984</v>
      </c>
      <c>
        <v>1</v>
      </c>
      <c>
        <is>
          <t>İZMİR</t>
        </is>
      </c>
      <c>
        <v>KARABAĞLAR</v>
      </c>
      <c>
        <is>
          <t>OG Fideri</t>
        </is>
      </c>
      <c>
        <v>K-724 35-01-K00724_K-4138 M02_66521260</v>
      </c>
      <c>
        <v>Şebeke Bakım Çalışması</v>
      </c>
      <c>
        <v>Dağıtım-OG</v>
      </c>
      <c>
        <v>Uzun</v>
      </c>
      <c>
        <v>Şebeke işletmecisi</v>
      </c>
      <c>
        <v>Bildirimli</v>
      </c>
      <c>
        <is>
          <t>24.07.2023 10:03:02</t>
        </is>
      </c>
      <c>
        <is>
          <t>24.07.2023 13:59:50</t>
        </is>
      </c>
      <c>
        <v>3.946666666</v>
      </c>
      <c>
        <v>0</v>
      </c>
      <c>
        <v>985</v>
      </c>
      <c>
        <v>0</v>
      </c>
      <c>
        <v>0</v>
      </c>
      <c>
        <v>0</v>
      </c>
      <c>
        <v>77</v>
      </c>
      <c>
        <v>0</v>
      </c>
      <c>
        <v>0</v>
      </c>
      <c>
        <v>0</v>
      </c>
      <c>
        <v>908.4443779340859</v>
      </c>
      <c>
        <v>0</v>
      </c>
      <c>
        <v>0</v>
      </c>
      <c>
        <v>0</v>
      </c>
      <c>
        <v>308.19298710001846</v>
      </c>
      <c>
        <v>0</v>
      </c>
      <c>
        <v>0</v>
      </c>
      <c>
        <v>1216.6373650341043</v>
      </c>
    </row>
    <row>
      <c>
        <v>2620820</v>
      </c>
      <c>
        <v>1</v>
      </c>
      <c>
        <is>
          <t>İZMİR</t>
        </is>
      </c>
      <c>
        <v>ÖDEMİŞ</v>
      </c>
      <c>
        <is>
          <t>AG Fideri</t>
        </is>
      </c>
      <c>
        <v>KAYMAKÇI TR-22 35-15-M00250_C_56368588_56368588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24.07.2023 20:47:46</t>
        </is>
      </c>
      <c>
        <is>
          <t>24.07.2023 23:00:34</t>
        </is>
      </c>
      <c>
        <v>2.213333333</v>
      </c>
      <c>
        <v>0</v>
      </c>
      <c>
        <v>45</v>
      </c>
      <c>
        <v>0</v>
      </c>
      <c>
        <v>1</v>
      </c>
      <c>
        <v>0</v>
      </c>
      <c>
        <v>9</v>
      </c>
      <c>
        <v>0</v>
      </c>
      <c>
        <v>0</v>
      </c>
      <c>
        <v>0</v>
      </c>
      <c>
        <v>19.72574603859016</v>
      </c>
      <c>
        <v>0</v>
      </c>
      <c>
        <v>0.011316288357566501</v>
      </c>
      <c>
        <v>0</v>
      </c>
      <c>
        <v>16.487053085706002</v>
      </c>
      <c>
        <v>0</v>
      </c>
      <c>
        <v>0</v>
      </c>
      <c>
        <v>36.22411541265373</v>
      </c>
    </row>
    <row>
      <c>
        <v>2619884</v>
      </c>
      <c>
        <v>1</v>
      </c>
      <c>
        <is>
          <t>MANİSA</t>
        </is>
      </c>
      <c>
        <v>GÖLMARMARA</v>
      </c>
      <c>
        <is>
          <t>Dağıtım Transformatörü</t>
        </is>
      </c>
      <c>
        <v>GÖLMARMARA TR-1 45-85-M00001_45-85-M00001_2366501</v>
      </c>
      <c>
        <v>Şebeke Yenileme ve Kapasite Artışı Çalışması</v>
      </c>
      <c>
        <v>Dağıtım-AG</v>
      </c>
      <c>
        <v>Uzun</v>
      </c>
      <c>
        <v>Şebeke işletmecisi</v>
      </c>
      <c>
        <v>Bildirimli</v>
      </c>
      <c>
        <is>
          <t>24.07.2023 09:01:07</t>
        </is>
      </c>
      <c>
        <is>
          <t>24.07.2023 16:19:13</t>
        </is>
      </c>
      <c>
        <v>7.301666666</v>
      </c>
      <c>
        <v>0</v>
      </c>
      <c>
        <v>1</v>
      </c>
      <c>
        <v>0</v>
      </c>
      <c>
        <v>10</v>
      </c>
      <c>
        <v>0</v>
      </c>
      <c>
        <v>1</v>
      </c>
      <c>
        <v>0</v>
      </c>
      <c>
        <v>0</v>
      </c>
      <c>
        <v>0</v>
      </c>
      <c>
        <v>0.00013563390850444447</v>
      </c>
      <c>
        <v>0</v>
      </c>
      <c>
        <v>237.66801175978574</v>
      </c>
      <c>
        <v>0</v>
      </c>
      <c>
        <v>1.8922142132059725</v>
      </c>
      <c>
        <v>0</v>
      </c>
      <c>
        <v>0</v>
      </c>
      <c>
        <v>239.56036160690022</v>
      </c>
    </row>
    <row>
      <c>
        <v>2620030</v>
      </c>
      <c>
        <v>1</v>
      </c>
      <c>
        <is>
          <t>İZMİR</t>
        </is>
      </c>
      <c>
        <v>ÖDEMİŞ</v>
      </c>
      <c>
        <is>
          <t>Dağıtım Transformatörü</t>
        </is>
      </c>
      <c>
        <v>KAYMAKÇI TR-22 35-15-M00250_35-15-M00250_2365395</v>
      </c>
      <c>
        <v>Şebeke Yenileme ve Kapasite Artışı Çalışması</v>
      </c>
      <c>
        <v>Dağıtım-AG</v>
      </c>
      <c>
        <v>Uzun</v>
      </c>
      <c>
        <v>Şebeke işletmecisi</v>
      </c>
      <c>
        <v>Bildirimli</v>
      </c>
      <c>
        <is>
          <t>24.07.2023 10:32:41</t>
        </is>
      </c>
      <c>
        <is>
          <t>24.07.2023 18:31:09</t>
        </is>
      </c>
      <c>
        <v>7.974444444</v>
      </c>
      <c>
        <v>0</v>
      </c>
      <c>
        <v>147</v>
      </c>
      <c>
        <v>0</v>
      </c>
      <c>
        <v>9</v>
      </c>
      <c>
        <v>0</v>
      </c>
      <c>
        <v>21</v>
      </c>
      <c>
        <v>0</v>
      </c>
      <c>
        <v>0</v>
      </c>
      <c>
        <v>0</v>
      </c>
      <c>
        <v>268.2991914700768</v>
      </c>
      <c>
        <v>0</v>
      </c>
      <c>
        <v>189.32741739932047</v>
      </c>
      <c>
        <v>0</v>
      </c>
      <c>
        <v>230.2068581483917</v>
      </c>
      <c>
        <v>0</v>
      </c>
      <c>
        <v>0</v>
      </c>
      <c>
        <v>687.833467017789</v>
      </c>
    </row>
    <row>
      <c>
        <v>2620651</v>
      </c>
      <c>
        <v>1</v>
      </c>
      <c>
        <is>
          <t>İZMİR</t>
        </is>
      </c>
      <c>
        <v>TİRE</v>
      </c>
      <c>
        <is>
          <t>AG Fideri</t>
        </is>
      </c>
      <c>
        <v>DERELI ARPALIK TR-1 35-29-L00463_B_56403141_56403141</v>
      </c>
      <c>
        <v>AG Tel Kopuğu</v>
      </c>
      <c>
        <v>Dağıtım-AG</v>
      </c>
      <c>
        <v>Uzun</v>
      </c>
      <c>
        <v>Şebeke işletmecisi</v>
      </c>
      <c>
        <v>Bildirimsiz</v>
      </c>
      <c>
        <is>
          <t>24.07.2023 18:11:40</t>
        </is>
      </c>
      <c>
        <is>
          <t>24.07.2023 19:27:16</t>
        </is>
      </c>
      <c>
        <v>1.26</v>
      </c>
      <c>
        <v>0</v>
      </c>
      <c>
        <v>10</v>
      </c>
      <c>
        <v>0</v>
      </c>
      <c>
        <v>2</v>
      </c>
      <c>
        <v>0</v>
      </c>
      <c>
        <v>1</v>
      </c>
      <c>
        <v>0</v>
      </c>
      <c>
        <v>0</v>
      </c>
      <c>
        <v>0</v>
      </c>
      <c>
        <v>2.8106647498069837</v>
      </c>
      <c>
        <v>0</v>
      </c>
      <c>
        <v>3.875251142533333</v>
      </c>
      <c>
        <v>0</v>
      </c>
      <c>
        <v>2.389629820682222</v>
      </c>
      <c>
        <v>0</v>
      </c>
      <c>
        <v>0</v>
      </c>
      <c>
        <v>9.075545713022539</v>
      </c>
    </row>
    <row>
      <c>
        <v>2619841</v>
      </c>
      <c>
        <v>1</v>
      </c>
      <c>
        <is>
          <t>İZMİR</t>
        </is>
      </c>
      <c>
        <v>MENDERES</v>
      </c>
      <c>
        <is>
          <t>Saha Dağıtım Kutusu (SDK)</t>
        </is>
      </c>
      <c>
        <v>GÜMÜLDÜR M-21 35-25-M00021_9633194 m21/b1b_5784775</v>
      </c>
      <c>
        <v>AG Box / Sdk Giriş Sigorta Atığı</v>
      </c>
      <c>
        <v>Dağıtım-AG</v>
      </c>
      <c>
        <v>Uzun</v>
      </c>
      <c>
        <v>Şebeke işletmecisi</v>
      </c>
      <c>
        <v>Bildirimsiz</v>
      </c>
      <c>
        <is>
          <t>24.07.2023 08:31:01</t>
        </is>
      </c>
      <c>
        <is>
          <t>24.07.2023 13:03:39</t>
        </is>
      </c>
      <c>
        <v>4.543888888</v>
      </c>
      <c>
        <v>0</v>
      </c>
      <c>
        <v>6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6.243520447697921</v>
      </c>
      <c>
        <v>0</v>
      </c>
      <c>
        <v>0</v>
      </c>
      <c>
        <v>0</v>
      </c>
      <c>
        <v>188.65887963877375</v>
      </c>
      <c>
        <v>0</v>
      </c>
      <c>
        <v>0</v>
      </c>
      <c>
        <v>194.9024000864717</v>
      </c>
    </row>
    <row>
      <c>
        <v>2619824</v>
      </c>
      <c>
        <v>1</v>
      </c>
      <c>
        <is>
          <t>İZMİR</t>
        </is>
      </c>
      <c>
        <v>ÖDEMİŞ</v>
      </c>
      <c>
        <is>
          <t>Dağıtım Transformatörü</t>
        </is>
      </c>
      <c>
        <v>KEMENLER TR-1 35-15-L00094_35-15-L00094_65828151</v>
      </c>
      <c>
        <v>Hırsızlık</v>
      </c>
      <c>
        <v>Dağıtım-AG</v>
      </c>
      <c>
        <v>Uzun</v>
      </c>
      <c>
        <v>Dışsal</v>
      </c>
      <c>
        <v>Bildirimsiz</v>
      </c>
      <c>
        <is>
          <t>24.07.2023 08:14:56</t>
        </is>
      </c>
      <c>
        <is>
          <t>24.07.2023 18:39:02</t>
        </is>
      </c>
      <c>
        <v>10.401666666</v>
      </c>
      <c>
        <v>0</v>
      </c>
      <c>
        <v>107</v>
      </c>
      <c>
        <v>0</v>
      </c>
      <c>
        <v>1</v>
      </c>
      <c>
        <v>0</v>
      </c>
      <c>
        <v>15</v>
      </c>
      <c>
        <v>0</v>
      </c>
      <c>
        <v>0</v>
      </c>
      <c>
        <v>0</v>
      </c>
      <c>
        <v>190.07827223366525</v>
      </c>
      <c>
        <v>0</v>
      </c>
      <c>
        <v>0.2108791316414674</v>
      </c>
      <c>
        <v>0</v>
      </c>
      <c>
        <v>115.820845787673</v>
      </c>
      <c>
        <v>0</v>
      </c>
      <c>
        <v>0</v>
      </c>
      <c>
        <v>306.1099971529797</v>
      </c>
    </row>
    <row>
      <c>
        <v>2619798</v>
      </c>
      <c>
        <v>1</v>
      </c>
      <c>
        <is>
          <t>İZMİR</t>
        </is>
      </c>
      <c>
        <v>FOÇA</v>
      </c>
      <c>
        <is>
          <t>Kullanıcı Bağlantı Hattı</t>
        </is>
      </c>
      <c>
        <v>YENİFOÇA TR-44 35-23-M00044_950420768_950420768</v>
      </c>
      <c>
        <v>AG Box / Sdk Abone Çıkış Sigorta Atığı</v>
      </c>
      <c>
        <v>Dağıtım-AG</v>
      </c>
      <c>
        <v>Uzun</v>
      </c>
      <c>
        <v>Şebeke işletmecisi</v>
      </c>
      <c>
        <v>Bildirimsiz</v>
      </c>
      <c>
        <is>
          <t>24.07.2023 07:43:16</t>
        </is>
      </c>
      <c>
        <is>
          <t>24.07.2023 10:30:26</t>
        </is>
      </c>
      <c>
        <v>2.786111111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0.7778720186200367</v>
      </c>
      <c>
        <v>0</v>
      </c>
      <c>
        <v>0</v>
      </c>
      <c>
        <v>0</v>
      </c>
      <c>
        <v>0</v>
      </c>
      <c>
        <v>0</v>
      </c>
      <c>
        <v>0</v>
      </c>
      <c>
        <v>0.7778720186200367</v>
      </c>
    </row>
    <row>
      <c>
        <v>2620608</v>
      </c>
      <c>
        <v>1</v>
      </c>
      <c>
        <is>
          <t>İZMİR</t>
        </is>
      </c>
      <c>
        <v>URLA</v>
      </c>
      <c>
        <is>
          <t>OG Fideri</t>
        </is>
      </c>
      <c>
        <v>TR-318 ZEYTİNALANI 35-19-L00366_ H_72050221</v>
      </c>
      <c>
        <v>Manevra</v>
      </c>
      <c>
        <v>Dağıtım-OG</v>
      </c>
      <c>
        <v>Uzun</v>
      </c>
      <c>
        <v>Şebeke işletmecisi</v>
      </c>
      <c>
        <v>Bildirimli</v>
      </c>
      <c>
        <is>
          <t>24.07.2023 17:37:00</t>
        </is>
      </c>
      <c>
        <is>
          <t>24.07.2023 18:09:06</t>
        </is>
      </c>
      <c>
        <v>0.535</v>
      </c>
      <c>
        <v>0</v>
      </c>
      <c>
        <v>103</v>
      </c>
      <c>
        <v>0</v>
      </c>
      <c>
        <v>0</v>
      </c>
      <c>
        <v>0</v>
      </c>
      <c>
        <v>15</v>
      </c>
      <c>
        <v>0</v>
      </c>
      <c>
        <v>0</v>
      </c>
      <c>
        <v>0</v>
      </c>
      <c>
        <v>23.678291672329962</v>
      </c>
      <c>
        <v>0</v>
      </c>
      <c>
        <v>0</v>
      </c>
      <c>
        <v>0</v>
      </c>
      <c>
        <v>17.153078978337476</v>
      </c>
      <c>
        <v>0</v>
      </c>
      <c>
        <v>0</v>
      </c>
      <c>
        <v>40.83137065066744</v>
      </c>
    </row>
    <row>
      <c>
        <v>2619755</v>
      </c>
      <c>
        <v>1</v>
      </c>
      <c>
        <is>
          <t>İZMİR</t>
        </is>
      </c>
      <c>
        <v>ÖDEMİŞ</v>
      </c>
      <c>
        <is>
          <t>AG Fideri</t>
        </is>
      </c>
      <c>
        <v>TR-166 35-15-L00166_48863795_56383914_56383914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24.07.2023 06:37:23</t>
        </is>
      </c>
      <c>
        <is>
          <t>24.07.2023 07:48:43</t>
        </is>
      </c>
      <c>
        <v>1.188888888</v>
      </c>
      <c>
        <v>0</v>
      </c>
      <c>
        <v>10</v>
      </c>
      <c>
        <v>0</v>
      </c>
      <c>
        <v>9</v>
      </c>
      <c>
        <v>0</v>
      </c>
      <c>
        <v>2</v>
      </c>
      <c>
        <v>0</v>
      </c>
      <c>
        <v>0</v>
      </c>
      <c>
        <v>0</v>
      </c>
      <c>
        <v>2.864377315805005</v>
      </c>
      <c>
        <v>0</v>
      </c>
      <c>
        <v>36.896258331829365</v>
      </c>
      <c>
        <v>0</v>
      </c>
      <c>
        <v>1.4507500521595273</v>
      </c>
      <c>
        <v>0</v>
      </c>
      <c>
        <v>0</v>
      </c>
      <c>
        <v>41.2113856997939</v>
      </c>
    </row>
    <row>
      <c>
        <v>2619718</v>
      </c>
      <c>
        <v>1</v>
      </c>
      <c>
        <is>
          <t>MANİSA</t>
        </is>
      </c>
      <c>
        <v>KULA</v>
      </c>
      <c>
        <is>
          <t>OG Fideri</t>
        </is>
      </c>
      <c>
        <v>TR-60 45-77-L00060_TR-65 L01_72215043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24.07.2023 03:13:22</t>
        </is>
      </c>
      <c>
        <is>
          <t>24.07.2023 03:55:42</t>
        </is>
      </c>
      <c>
        <v>0.705555555</v>
      </c>
      <c>
        <v>2</v>
      </c>
      <c>
        <v>259</v>
      </c>
      <c>
        <v>0</v>
      </c>
      <c>
        <v>78</v>
      </c>
      <c>
        <v>2</v>
      </c>
      <c>
        <v>92</v>
      </c>
      <c>
        <v>2</v>
      </c>
      <c>
        <v>4</v>
      </c>
      <c>
        <v>0.2340975731777778</v>
      </c>
      <c>
        <v>26.986577794634073</v>
      </c>
      <c>
        <v>0</v>
      </c>
      <c>
        <v>42.3685011745177</v>
      </c>
      <c>
        <v>1.3170406533975503</v>
      </c>
      <c>
        <v>25.361591715752464</v>
      </c>
      <c>
        <v>20.961865242917952</v>
      </c>
      <c>
        <v>6.765027386796994</v>
      </c>
      <c>
        <v>123.9947015411945</v>
      </c>
    </row>
    <row>
      <c>
        <v>2620551</v>
      </c>
      <c>
        <v>1</v>
      </c>
      <c>
        <is>
          <t>İZMİR</t>
        </is>
      </c>
      <c>
        <v>BUCA</v>
      </c>
      <c>
        <is>
          <t>Kullanıcı Bağlantı Hattı</t>
        </is>
      </c>
      <c>
        <v>M-1320 35-03-M01320_961077313_961077313</v>
      </c>
      <c>
        <v>Üçüncü Şahısların Vermiş Olduğu Hasarlar</v>
      </c>
      <c>
        <v>Dağıtım-AG</v>
      </c>
      <c>
        <v>Uzun</v>
      </c>
      <c>
        <v>Şebeke işletmecisi</v>
      </c>
      <c>
        <v>Bildirimsiz</v>
      </c>
      <c>
        <is>
          <t>24.07.2023 16:27:01</t>
        </is>
      </c>
      <c>
        <is>
          <t>24.07.2023 22:46:19</t>
        </is>
      </c>
      <c>
        <v>6.321666666</v>
      </c>
      <c>
        <v>0</v>
      </c>
      <c>
        <v>39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56.68437102796941</v>
      </c>
      <c>
        <v>0</v>
      </c>
      <c>
        <v>0</v>
      </c>
      <c>
        <v>0</v>
      </c>
      <c>
        <v>0</v>
      </c>
      <c>
        <v>0</v>
      </c>
      <c>
        <v>0</v>
      </c>
      <c>
        <v>56.68437102796941</v>
      </c>
    </row>
    <row>
      <c>
        <v>2620053</v>
      </c>
      <c>
        <v>1</v>
      </c>
      <c>
        <is>
          <t>İZMİR</t>
        </is>
      </c>
      <c>
        <v>FOÇA</v>
      </c>
      <c>
        <is>
          <t>OG Fideri</t>
        </is>
      </c>
      <c>
        <v>ILIPINAR KÖK 35-23-M00154_HatBaşıAyırıcı_90912522 M08_90912522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24.07.2023 10:49:57</t>
        </is>
      </c>
      <c>
        <is>
          <t>24.07.2023 12:41:42</t>
        </is>
      </c>
      <c>
        <v>1.8625</v>
      </c>
      <c>
        <v>14</v>
      </c>
      <c>
        <v>38</v>
      </c>
      <c>
        <v>17</v>
      </c>
      <c>
        <v>0</v>
      </c>
      <c>
        <v>10</v>
      </c>
      <c>
        <v>1</v>
      </c>
      <c>
        <v>0</v>
      </c>
      <c>
        <v>0</v>
      </c>
      <c>
        <v>41.72159895850197</v>
      </c>
      <c>
        <v>17.61978741446503</v>
      </c>
      <c>
        <v>35.26780959284995</v>
      </c>
      <c>
        <v>0</v>
      </c>
      <c>
        <v>45.8465737601734</v>
      </c>
      <c>
        <v>4.309902908395</v>
      </c>
      <c>
        <v>0</v>
      </c>
      <c>
        <v>0</v>
      </c>
      <c>
        <v>144.76567263438537</v>
      </c>
    </row>
    <row>
      <c>
        <v>2620153</v>
      </c>
      <c>
        <v>1</v>
      </c>
      <c>
        <is>
          <t>İZMİR</t>
        </is>
      </c>
      <c>
        <v>MENDERES</v>
      </c>
      <c>
        <is>
          <t>AG Fideri</t>
        </is>
      </c>
      <c>
        <v>ÇUKURALTI M-18 35-25-M00066_D_56369777_56369777</v>
      </c>
      <c>
        <v>AG Yeraltı Kablo Arızası</v>
      </c>
      <c>
        <v>Dağıtım-AG</v>
      </c>
      <c>
        <v>Uzun</v>
      </c>
      <c>
        <v>Şebeke işletmecisi</v>
      </c>
      <c>
        <v>Bildirimsiz</v>
      </c>
      <c>
        <is>
          <t>24.07.2023 12:06:45</t>
        </is>
      </c>
      <c>
        <is>
          <t>24.07.2023 14:07:48</t>
        </is>
      </c>
      <c>
        <v>2.0175</v>
      </c>
      <c>
        <v>0</v>
      </c>
      <c>
        <v>176</v>
      </c>
      <c>
        <v>0</v>
      </c>
      <c>
        <v>1</v>
      </c>
      <c>
        <v>0</v>
      </c>
      <c>
        <v>11</v>
      </c>
      <c>
        <v>0</v>
      </c>
      <c>
        <v>0</v>
      </c>
      <c>
        <v>0</v>
      </c>
      <c>
        <v>86.03725948947493</v>
      </c>
      <c>
        <v>0</v>
      </c>
      <c>
        <v>0.791265713732225</v>
      </c>
      <c>
        <v>0</v>
      </c>
      <c>
        <v>14.972109312445097</v>
      </c>
      <c>
        <v>0</v>
      </c>
      <c>
        <v>0</v>
      </c>
      <c>
        <v>101.80063451565226</v>
      </c>
    </row>
    <row>
      <c>
        <v>2620852</v>
      </c>
      <c>
        <v>1</v>
      </c>
      <c>
        <is>
          <t>MANİSA</t>
        </is>
      </c>
      <c>
        <v>TURGUTLU</v>
      </c>
      <c>
        <is>
          <t>AG Fideri</t>
        </is>
      </c>
      <c>
        <v>TR-2/120 45-83-M00718__72373845_72373845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24.07.2023 21:33:36</t>
        </is>
      </c>
      <c>
        <is>
          <t>24.07.2023 22:21:52</t>
        </is>
      </c>
      <c>
        <v>0.804444444</v>
      </c>
      <c>
        <v>0</v>
      </c>
      <c>
        <v>268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42.753141170670396</v>
      </c>
      <c>
        <v>0</v>
      </c>
      <c>
        <v>0</v>
      </c>
      <c>
        <v>0</v>
      </c>
      <c>
        <v>0.1487790555839698</v>
      </c>
      <c>
        <v>0</v>
      </c>
      <c>
        <v>0</v>
      </c>
      <c>
        <v>42.90192022625437</v>
      </c>
    </row>
    <row>
      <c>
        <v>2620637</v>
      </c>
      <c>
        <v>1</v>
      </c>
      <c>
        <is>
          <t>MANİSA</t>
        </is>
      </c>
      <c>
        <v>SARUHANLI</v>
      </c>
      <c>
        <is>
          <t>OG Fideri</t>
        </is>
      </c>
      <c>
        <v>PAŞAKÖY KÖK 45-80-M00052_HatBaşıAyırıcı_53136716 M06_53136716</v>
      </c>
      <c>
        <v>Yangın</v>
      </c>
      <c>
        <v>Dağıtım-OG</v>
      </c>
      <c>
        <v>Uzun</v>
      </c>
      <c>
        <v>Güvenlik</v>
      </c>
      <c>
        <v>Bildirimsiz</v>
      </c>
      <c>
        <is>
          <t>24.07.2023 18:01:51</t>
        </is>
      </c>
      <c>
        <is>
          <t>25.07.2023 13:01:30</t>
        </is>
      </c>
      <c>
        <v>18.994166666</v>
      </c>
      <c>
        <v>1</v>
      </c>
      <c>
        <v>461</v>
      </c>
      <c>
        <v>1</v>
      </c>
      <c>
        <v>1</v>
      </c>
      <c>
        <v>1</v>
      </c>
      <c>
        <v>28</v>
      </c>
      <c>
        <v>3</v>
      </c>
      <c>
        <v>0</v>
      </c>
      <c>
        <v>4.045121040501667</v>
      </c>
      <c>
        <v>931.0295722364117</v>
      </c>
      <c>
        <v>4.699195846836157</v>
      </c>
      <c>
        <v>3.9295246546875693</v>
      </c>
      <c>
        <v>53.41651229245902</v>
      </c>
      <c>
        <v>254.84015748023154</v>
      </c>
      <c>
        <v>1484.9771090185895</v>
      </c>
      <c>
        <v>0</v>
      </c>
      <c>
        <v>2736.937192569717</v>
      </c>
    </row>
    <row>
      <c>
        <v>2620305</v>
      </c>
      <c>
        <v>1</v>
      </c>
      <c>
        <is>
          <t>İZMİR</t>
        </is>
      </c>
      <c>
        <v>TORBALI</v>
      </c>
      <c>
        <is>
          <t>AG Fideri</t>
        </is>
      </c>
      <c>
        <v>TORBALI DM 35-26-M00001_5673902_56358433_56358433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24.07.2023 13:53:49</t>
        </is>
      </c>
      <c>
        <is>
          <t>24.07.2023 18:52:31</t>
        </is>
      </c>
      <c>
        <v>4.978333333</v>
      </c>
      <c>
        <v>0</v>
      </c>
      <c>
        <v>43</v>
      </c>
      <c>
        <v>0</v>
      </c>
      <c>
        <v>0</v>
      </c>
      <c>
        <v>0</v>
      </c>
      <c>
        <v>9</v>
      </c>
      <c>
        <v>0</v>
      </c>
      <c>
        <v>0</v>
      </c>
      <c>
        <v>0</v>
      </c>
      <c>
        <v>68.55586994279707</v>
      </c>
      <c>
        <v>0</v>
      </c>
      <c>
        <v>0</v>
      </c>
      <c>
        <v>0</v>
      </c>
      <c>
        <v>75.68629273394687</v>
      </c>
      <c>
        <v>0</v>
      </c>
      <c>
        <v>0</v>
      </c>
      <c>
        <v>144.24216267674393</v>
      </c>
    </row>
    <row>
      <c>
        <v>2619973</v>
      </c>
      <c>
        <v>1</v>
      </c>
      <c>
        <is>
          <t>İZMİR</t>
        </is>
      </c>
      <c>
        <v>KARŞIYAKA</v>
      </c>
      <c>
        <is>
          <t>Saha Dağıtım Kutusu (SDK)</t>
        </is>
      </c>
      <c>
        <v>K-1608 35-04-K01608_B B6B_5774517</v>
      </c>
      <c>
        <v>AG Box / Sdk Giriş Sigorta Atığı</v>
      </c>
      <c>
        <v>Dağıtım-AG</v>
      </c>
      <c>
        <v>Uzun</v>
      </c>
      <c>
        <v>Şebeke işletmecisi</v>
      </c>
      <c>
        <v>Bildirimsiz</v>
      </c>
      <c>
        <is>
          <t>24.07.2023 09:46:17</t>
        </is>
      </c>
      <c>
        <is>
          <t>24.07.2023 11:39:10</t>
        </is>
      </c>
      <c>
        <v>1.881388888</v>
      </c>
      <c>
        <v>0</v>
      </c>
      <c>
        <v>20</v>
      </c>
      <c>
        <v>0</v>
      </c>
      <c>
        <v>0</v>
      </c>
      <c>
        <v>0</v>
      </c>
      <c>
        <v>7</v>
      </c>
      <c>
        <v>0</v>
      </c>
      <c>
        <v>0</v>
      </c>
      <c>
        <v>0</v>
      </c>
      <c>
        <v>9.937417739527364</v>
      </c>
      <c>
        <v>0</v>
      </c>
      <c>
        <v>0</v>
      </c>
      <c>
        <v>0</v>
      </c>
      <c>
        <v>14.729098462269938</v>
      </c>
      <c>
        <v>0</v>
      </c>
      <c>
        <v>0</v>
      </c>
      <c>
        <v>24.6665162017973</v>
      </c>
    </row>
    <row>
      <c>
        <v>2620683</v>
      </c>
      <c>
        <v>1</v>
      </c>
      <c>
        <is>
          <t>MANİSA</t>
        </is>
      </c>
      <c>
        <v>SALİHLİ</v>
      </c>
      <c>
        <is>
          <t>DM</t>
        </is>
      </c>
      <c>
        <v>YILMAZ İM 45-78-A00003_AHMETLİ DSİ M09_2108961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24.07.2023 18:40:28</t>
        </is>
      </c>
      <c>
        <is>
          <t>24.07.2023 19:08:55</t>
        </is>
      </c>
      <c>
        <v>0.474166666</v>
      </c>
      <c>
        <v>1</v>
      </c>
      <c>
        <v>1962</v>
      </c>
      <c>
        <v>5</v>
      </c>
      <c>
        <v>153</v>
      </c>
      <c>
        <v>1</v>
      </c>
      <c>
        <v>279</v>
      </c>
      <c>
        <v>0</v>
      </c>
      <c>
        <v>1</v>
      </c>
      <c>
        <v>0.12546194016611112</v>
      </c>
      <c>
        <v>184.9997911936424</v>
      </c>
      <c>
        <v>12.632299542982704</v>
      </c>
      <c>
        <v>93.24284553550359</v>
      </c>
      <c>
        <v>0.0018154649165730832</v>
      </c>
      <c>
        <v>114.62991894571141</v>
      </c>
      <c>
        <v>0</v>
      </c>
      <c>
        <v>23.83218646186564</v>
      </c>
      <c>
        <v>429.46431908478843</v>
      </c>
    </row>
    <row>
      <c>
        <v>2620096</v>
      </c>
      <c>
        <v>1</v>
      </c>
      <c>
        <is>
          <t>İZMİR</t>
        </is>
      </c>
      <c>
        <v>TİRE</v>
      </c>
      <c>
        <is>
          <t>DM</t>
        </is>
      </c>
      <c>
        <v>TİRE İM-DM-1 35-29-A00001_GÖKÇEN SULAMA M26_2059026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24.07.2023 11:18:10</t>
        </is>
      </c>
      <c>
        <is>
          <t>24.07.2023 11:26:42</t>
        </is>
      </c>
      <c>
        <v>0.142222222</v>
      </c>
      <c>
        <v>3</v>
      </c>
      <c>
        <v>48</v>
      </c>
      <c>
        <v>40</v>
      </c>
      <c>
        <v>173</v>
      </c>
      <c>
        <v>6</v>
      </c>
      <c>
        <v>31</v>
      </c>
      <c>
        <v>0</v>
      </c>
      <c>
        <v>0</v>
      </c>
      <c>
        <v>0.2973097363547875</v>
      </c>
      <c>
        <v>5.705900654982059</v>
      </c>
      <c>
        <v>117.08053877758944</v>
      </c>
      <c>
        <v>101.39545233104539</v>
      </c>
      <c>
        <v>55.63925967277658</v>
      </c>
      <c>
        <v>18.318565393014957</v>
      </c>
      <c>
        <v>0</v>
      </c>
      <c>
        <v>0</v>
      </c>
      <c>
        <v>298.43702656576323</v>
      </c>
    </row>
    <row>
      <c>
        <v>2620806</v>
      </c>
      <c>
        <v>1</v>
      </c>
      <c>
        <is>
          <t>İZMİR</t>
        </is>
      </c>
      <c>
        <v>ÖDEMİŞ</v>
      </c>
      <c>
        <is>
          <t>Dağıtım Transformatörü</t>
        </is>
      </c>
      <c>
        <v>GÖLCÜK TR-25 35-15-L00320_35-15-L00320_2370633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24.07.2023 11:47:46</t>
        </is>
      </c>
      <c>
        <is>
          <t>24.07.2023 21:19:51</t>
        </is>
      </c>
      <c>
        <v>9.534722222</v>
      </c>
      <c>
        <v>0</v>
      </c>
      <c>
        <v>90</v>
      </c>
      <c>
        <v>0</v>
      </c>
      <c>
        <v>10</v>
      </c>
      <c>
        <v>0</v>
      </c>
      <c>
        <v>12</v>
      </c>
      <c>
        <v>0</v>
      </c>
      <c>
        <v>0</v>
      </c>
      <c>
        <v>0</v>
      </c>
      <c>
        <v>165.28925779999418</v>
      </c>
      <c>
        <v>0</v>
      </c>
      <c>
        <v>42.15002007691557</v>
      </c>
      <c>
        <v>0</v>
      </c>
      <c>
        <v>116.71775616184735</v>
      </c>
      <c>
        <v>0</v>
      </c>
      <c>
        <v>0</v>
      </c>
      <c>
        <v>324.15703403875705</v>
      </c>
    </row>
    <row>
      <c>
        <v>2620829</v>
      </c>
      <c>
        <v>1</v>
      </c>
      <c>
        <is>
          <t>İZMİR</t>
        </is>
      </c>
      <c>
        <v>BORNOVA</v>
      </c>
      <c>
        <is>
          <t>Kullanıcı Bağlantı Hattı</t>
        </is>
      </c>
      <c>
        <v>K-1498 35-02-K01498_912580628_912580628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24.07.2023 20:53:21</t>
        </is>
      </c>
      <c>
        <is>
          <t>24.07.2023 21:56:20</t>
        </is>
      </c>
      <c>
        <v>1.049722222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0.35759379942543335</v>
      </c>
      <c>
        <v>0</v>
      </c>
      <c>
        <v>0</v>
      </c>
      <c>
        <v>0</v>
      </c>
      <c>
        <v>0</v>
      </c>
      <c>
        <v>0</v>
      </c>
      <c>
        <v>0</v>
      </c>
      <c>
        <v>0.35759379942543335</v>
      </c>
    </row>
    <row>
      <c>
        <v>2620633</v>
      </c>
      <c>
        <v>2</v>
      </c>
      <c>
        <is>
          <t>İZMİR</t>
        </is>
      </c>
      <c>
        <v>KİRAZ</v>
      </c>
      <c>
        <is>
          <t>OG Fideri</t>
        </is>
      </c>
      <c>
        <v>SIRIMLI CINGILLAR TR-4 35-31-L00195_DIREK TIPI TRAFO HUCRESI H01_2046222</v>
      </c>
      <c>
        <v>OG Ayırıcı Arızası</v>
      </c>
      <c>
        <v>Dağıtım-OG</v>
      </c>
      <c>
        <v>Uzun</v>
      </c>
      <c>
        <v>Şebeke işletmecisi</v>
      </c>
      <c>
        <v>Bildirimsiz</v>
      </c>
      <c>
        <is>
          <t>24.07.2023 18:47:04</t>
        </is>
      </c>
      <c>
        <is>
          <t>24.07.2023 19:37:16</t>
        </is>
      </c>
      <c>
        <v>0.836666666</v>
      </c>
      <c>
        <v>0</v>
      </c>
      <c>
        <v>37</v>
      </c>
      <c>
        <v>0</v>
      </c>
      <c>
        <v>6</v>
      </c>
      <c>
        <v>0</v>
      </c>
      <c>
        <v>2</v>
      </c>
      <c>
        <v>0</v>
      </c>
      <c>
        <v>0</v>
      </c>
      <c>
        <v>0</v>
      </c>
      <c>
        <v>14.718723789796663</v>
      </c>
      <c>
        <v>0</v>
      </c>
      <c>
        <v>16.00112028360552</v>
      </c>
      <c>
        <v>0</v>
      </c>
      <c>
        <v>0.9765660528315205</v>
      </c>
      <c>
        <v>0</v>
      </c>
      <c>
        <v>0</v>
      </c>
      <c>
        <v>31.6964101262337</v>
      </c>
    </row>
    <row>
      <c>
        <v>2620165</v>
      </c>
      <c>
        <v>1</v>
      </c>
      <c>
        <is>
          <t>İZMİR</t>
        </is>
      </c>
      <c>
        <v>ÖDEMİŞ</v>
      </c>
      <c>
        <is>
          <t>Kullanıcı Bağlantı Hattı</t>
        </is>
      </c>
      <c>
        <v>KAYMAKÇI TR-34 35-15-L00239_950406349_950406349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24.07.2023 11:58:46</t>
        </is>
      </c>
      <c>
        <is>
          <t>24.07.2023 15:47:56</t>
        </is>
      </c>
      <c>
        <v>3.819444444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2.344235750144821</v>
      </c>
      <c>
        <v>0</v>
      </c>
      <c>
        <v>0</v>
      </c>
      <c>
        <v>0</v>
      </c>
      <c>
        <v>0</v>
      </c>
      <c>
        <v>2.344235750144821</v>
      </c>
    </row>
    <row>
      <c>
        <v>2620265</v>
      </c>
      <c>
        <v>1</v>
      </c>
      <c>
        <is>
          <t>İZMİR</t>
        </is>
      </c>
      <c>
        <v>TORBALI</v>
      </c>
      <c>
        <is>
          <t>OG Fideri</t>
        </is>
      </c>
      <c>
        <v>TR-19 35-26-M00019_DIREK TIPI TRAFO HUCRESI H01_2047647</v>
      </c>
      <c>
        <v>Yük Aktarımı</v>
      </c>
      <c>
        <v>Dağıtım-OG</v>
      </c>
      <c>
        <v>Uzun</v>
      </c>
      <c>
        <v>Şebeke işletmecisi</v>
      </c>
      <c>
        <v>Bildirimli</v>
      </c>
      <c>
        <is>
          <t>24.07.2023 13:37:41</t>
        </is>
      </c>
      <c>
        <is>
          <t>24.07.2023 15:00:19</t>
        </is>
      </c>
      <c>
        <v>1.377222222</v>
      </c>
      <c>
        <v>0</v>
      </c>
      <c>
        <v>617</v>
      </c>
      <c>
        <v>0</v>
      </c>
      <c>
        <v>3</v>
      </c>
      <c>
        <v>0</v>
      </c>
      <c>
        <v>35</v>
      </c>
      <c>
        <v>0</v>
      </c>
      <c>
        <v>0</v>
      </c>
      <c>
        <v>0</v>
      </c>
      <c>
        <v>219.85725486260725</v>
      </c>
      <c>
        <v>0</v>
      </c>
      <c>
        <v>11.259082748280736</v>
      </c>
      <c>
        <v>0</v>
      </c>
      <c>
        <v>122.27616339496926</v>
      </c>
      <c>
        <v>0</v>
      </c>
      <c>
        <v>0</v>
      </c>
      <c>
        <v>353.39250100585724</v>
      </c>
    </row>
    <row>
      <c>
        <v>2620869</v>
      </c>
      <c>
        <v>1</v>
      </c>
      <c>
        <is>
          <t>İZMİR</t>
        </is>
      </c>
      <c>
        <v>BORNOVA</v>
      </c>
      <c>
        <is>
          <t>Dağıtım Transformatörü</t>
        </is>
      </c>
      <c>
        <v>M-1437 35-02-M01437_35-02-M01437_2348939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24.07.2023 21:53:39</t>
        </is>
      </c>
      <c>
        <is>
          <t>24.07.2023 22:51:04</t>
        </is>
      </c>
      <c>
        <v>0.956944444</v>
      </c>
      <c>
        <v>0</v>
      </c>
      <c>
        <v>0</v>
      </c>
      <c>
        <v>0</v>
      </c>
      <c>
        <v>0</v>
      </c>
      <c>
        <v>0</v>
      </c>
      <c>
        <v>11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23.48966194648267</v>
      </c>
      <c>
        <v>0</v>
      </c>
      <c>
        <v>10.851158980645213</v>
      </c>
      <c>
        <v>34.34082092712788</v>
      </c>
    </row>
    <row>
      <c>
        <v>2620574</v>
      </c>
      <c>
        <v>1</v>
      </c>
      <c>
        <is>
          <t>MANİSA</t>
        </is>
      </c>
      <c>
        <v>YUNUSEMRE</v>
      </c>
      <c>
        <is>
          <t>Kullanıcı Bağlantı Hattı</t>
        </is>
      </c>
      <c>
        <v>DM-18/08 45-71-M00257_953222939_953222939</v>
      </c>
      <c>
        <v>AG Branşman Yeraltı Kablo Arızası</v>
      </c>
      <c>
        <v>Dağıtım-AG</v>
      </c>
      <c>
        <v>Uzun</v>
      </c>
      <c>
        <v>Şebeke işletmecisi</v>
      </c>
      <c>
        <v>Bildirimsiz</v>
      </c>
      <c>
        <is>
          <t>24.07.2023 17:06:17</t>
        </is>
      </c>
      <c>
        <is>
          <t>24.07.2023 20:51:28</t>
        </is>
      </c>
      <c>
        <v>3.753055555</v>
      </c>
      <c>
        <v>0</v>
      </c>
      <c>
        <v>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0.9114057950482436</v>
      </c>
      <c>
        <v>0</v>
      </c>
      <c>
        <v>0</v>
      </c>
      <c>
        <v>0</v>
      </c>
      <c>
        <v>7.62219131618983</v>
      </c>
      <c>
        <v>0</v>
      </c>
      <c>
        <v>0</v>
      </c>
      <c>
        <v>8.533597111238073</v>
      </c>
    </row>
    <row>
      <c>
        <v>2619681</v>
      </c>
      <c>
        <v>1</v>
      </c>
      <c>
        <is>
          <t>İZMİR</t>
        </is>
      </c>
      <c>
        <v>BUCA</v>
      </c>
      <c>
        <is>
          <t>AG Fideri</t>
        </is>
      </c>
      <c>
        <v>K-2745 35-03-K02745_A_56365664_56365664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24.07.2023 00:22:02</t>
        </is>
      </c>
      <c>
        <is>
          <t>24.07.2023 05:10:02</t>
        </is>
      </c>
      <c>
        <v>4.8</v>
      </c>
      <c>
        <v>0</v>
      </c>
      <c>
        <v>219</v>
      </c>
      <c>
        <v>0</v>
      </c>
      <c>
        <v>0</v>
      </c>
      <c>
        <v>0</v>
      </c>
      <c>
        <v>9</v>
      </c>
      <c>
        <v>0</v>
      </c>
      <c>
        <v>0</v>
      </c>
      <c>
        <v>0</v>
      </c>
      <c>
        <v>191.892706947533</v>
      </c>
      <c>
        <v>0</v>
      </c>
      <c>
        <v>0</v>
      </c>
      <c>
        <v>0</v>
      </c>
      <c>
        <v>20.820128408333858</v>
      </c>
      <c>
        <v>0</v>
      </c>
      <c>
        <v>0</v>
      </c>
      <c>
        <v>212.71283535586684</v>
      </c>
    </row>
    <row>
      <c>
        <v>2620328</v>
      </c>
      <c>
        <v>1</v>
      </c>
      <c>
        <is>
          <t>MANİSA</t>
        </is>
      </c>
      <c>
        <v>TURGUTLU</v>
      </c>
      <c>
        <is>
          <t>AG Fideri</t>
        </is>
      </c>
      <c>
        <v>TR-2/114 45-83-L00114_48136942_56388315_56388315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24.07.2023 14:14:46</t>
        </is>
      </c>
      <c>
        <is>
          <t>24.07.2023 15:05:47</t>
        </is>
      </c>
      <c>
        <v>0.850277777</v>
      </c>
      <c>
        <v>0</v>
      </c>
      <c>
        <v>257</v>
      </c>
      <c>
        <v>0</v>
      </c>
      <c>
        <v>0</v>
      </c>
      <c>
        <v>0</v>
      </c>
      <c>
        <v>65</v>
      </c>
      <c>
        <v>0</v>
      </c>
      <c>
        <v>0</v>
      </c>
      <c>
        <v>0</v>
      </c>
      <c>
        <v>46.675123256439896</v>
      </c>
      <c>
        <v>0</v>
      </c>
      <c>
        <v>0</v>
      </c>
      <c>
        <v>0</v>
      </c>
      <c>
        <v>22.88713290208547</v>
      </c>
      <c>
        <v>0</v>
      </c>
      <c>
        <v>0</v>
      </c>
      <c>
        <v>69.56225615852537</v>
      </c>
    </row>
    <row>
      <c>
        <v>2620720</v>
      </c>
      <c>
        <v>1</v>
      </c>
      <c>
        <is>
          <t>İZMİR</t>
        </is>
      </c>
      <c>
        <v>BORNOVA</v>
      </c>
      <c>
        <is>
          <t>AG Fideri</t>
        </is>
      </c>
      <c>
        <v>M-2816 35-02-M02816_D_56363087_56363087</v>
      </c>
      <c>
        <v>AG Klemens Arızası</v>
      </c>
      <c>
        <v>Dağıtım-AG</v>
      </c>
      <c>
        <v>Uzun</v>
      </c>
      <c>
        <v>Şebeke işletmecisi</v>
      </c>
      <c>
        <v>Bildirimsiz</v>
      </c>
      <c>
        <is>
          <t>24.07.2023 19:05:57</t>
        </is>
      </c>
      <c>
        <is>
          <t>24.07.2023 20:25:29</t>
        </is>
      </c>
      <c>
        <v>1.325555555</v>
      </c>
      <c>
        <v>0</v>
      </c>
      <c>
        <v>23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9.613124641333666</v>
      </c>
      <c>
        <v>0</v>
      </c>
      <c>
        <v>0</v>
      </c>
      <c>
        <v>0</v>
      </c>
      <c>
        <v>15.21369724294301</v>
      </c>
      <c>
        <v>0</v>
      </c>
      <c>
        <v>0</v>
      </c>
      <c>
        <v>24.826821884276676</v>
      </c>
    </row>
    <row>
      <c>
        <v>2620746</v>
      </c>
      <c>
        <v>1</v>
      </c>
      <c>
        <is>
          <t>İZMİR</t>
        </is>
      </c>
      <c>
        <v>SELÇUK</v>
      </c>
      <c>
        <is>
          <t>DM</t>
        </is>
      </c>
      <c>
        <v>SELÇUK İM/DM 35-13-A00004_SELÇUK ZİRAİ SULAMA L05_65986298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24.07.2023 19:38:03</t>
        </is>
      </c>
      <c>
        <is>
          <t>24.07.2023 20:29:48</t>
        </is>
      </c>
      <c>
        <v>0.8625</v>
      </c>
      <c>
        <v>1</v>
      </c>
      <c>
        <v>42</v>
      </c>
      <c>
        <v>21</v>
      </c>
      <c>
        <v>278</v>
      </c>
      <c>
        <v>14</v>
      </c>
      <c>
        <v>65</v>
      </c>
      <c>
        <v>1</v>
      </c>
      <c>
        <v>0</v>
      </c>
      <c>
        <v>1.1324043972731506</v>
      </c>
      <c>
        <v>18.574197023232266</v>
      </c>
      <c>
        <v>66.59055265655554</v>
      </c>
      <c>
        <v>414.0086418465309</v>
      </c>
      <c>
        <v>232.33813302938293</v>
      </c>
      <c>
        <v>85.22494389933986</v>
      </c>
      <c>
        <v>1.8742010980856572</v>
      </c>
      <c>
        <v>0</v>
      </c>
      <c>
        <v>819.7430739504003</v>
      </c>
    </row>
    <row>
      <c>
        <v>2619727</v>
      </c>
      <c>
        <v>1</v>
      </c>
      <c>
        <is>
          <t>İZMİR</t>
        </is>
      </c>
      <c>
        <v>GAZİEMİR</v>
      </c>
      <c>
        <is>
          <t>DM</t>
        </is>
      </c>
      <c>
        <v>KARTAL İM 35-08-A00003_M-1807 EGEYILDIZ M14_80521402</v>
      </c>
      <c>
        <v>Manevra</v>
      </c>
      <c>
        <v>Dağıtım-OG</v>
      </c>
      <c>
        <v>Kısa</v>
      </c>
      <c>
        <v>Şebeke işletmecisi</v>
      </c>
      <c>
        <v>Bildirimsiz</v>
      </c>
      <c>
        <is>
          <t>24.07.2023 04:08:34</t>
        </is>
      </c>
      <c>
        <is>
          <t>24.07.2023 04:09:59</t>
        </is>
      </c>
      <c>
        <v>0.023611111</v>
      </c>
      <c>
        <v>1</v>
      </c>
      <c>
        <v>2134</v>
      </c>
      <c>
        <v>0</v>
      </c>
      <c>
        <v>0</v>
      </c>
      <c>
        <v>15</v>
      </c>
      <c>
        <v>210</v>
      </c>
      <c>
        <v>1</v>
      </c>
      <c>
        <v>0</v>
      </c>
      <c>
        <v>0.01066351443925</v>
      </c>
      <c>
        <v>10.20743780269583</v>
      </c>
      <c>
        <v>0</v>
      </c>
      <c>
        <v>0</v>
      </c>
      <c>
        <v>9.229476187323833</v>
      </c>
      <c>
        <v>6.0739454724535555</v>
      </c>
      <c>
        <v>0</v>
      </c>
      <c>
        <v>0</v>
      </c>
      <c>
        <v>25.52152297691247</v>
      </c>
    </row>
    <row>
      <c>
        <v>2620554</v>
      </c>
      <c>
        <v>1</v>
      </c>
      <c>
        <is>
          <t>İZMİR</t>
        </is>
      </c>
      <c>
        <v>KARABAĞLAR</v>
      </c>
      <c>
        <is>
          <t>OG Fideri</t>
        </is>
      </c>
      <c>
        <v>K-1516 35-01-K01516_TRAFO K03_2067354</v>
      </c>
      <c>
        <v>OG Kademe Ayarı</v>
      </c>
      <c>
        <v>Dağıtım-OG</v>
      </c>
      <c>
        <v>Uzun</v>
      </c>
      <c>
        <v>Şebeke işletmecisi</v>
      </c>
      <c>
        <v>Bildirimsiz</v>
      </c>
      <c>
        <is>
          <t>24.07.2023 16:51:32</t>
        </is>
      </c>
      <c>
        <is>
          <t>24.07.2023 18:36:42</t>
        </is>
      </c>
      <c>
        <v>1.752777777</v>
      </c>
      <c>
        <v>0</v>
      </c>
      <c>
        <v>508</v>
      </c>
      <c>
        <v>0</v>
      </c>
      <c>
        <v>0</v>
      </c>
      <c>
        <v>0</v>
      </c>
      <c>
        <v>84</v>
      </c>
      <c>
        <v>0</v>
      </c>
      <c>
        <v>0</v>
      </c>
      <c>
        <v>0</v>
      </c>
      <c>
        <v>238.29982741160362</v>
      </c>
      <c>
        <v>0</v>
      </c>
      <c>
        <v>0</v>
      </c>
      <c>
        <v>0</v>
      </c>
      <c>
        <v>87.29672377980675</v>
      </c>
      <c>
        <v>0</v>
      </c>
      <c>
        <v>0</v>
      </c>
      <c>
        <v>325.59655119141036</v>
      </c>
    </row>
    <row>
      <c>
        <v>2620268</v>
      </c>
      <c>
        <v>1</v>
      </c>
      <c>
        <is>
          <t>MANİSA</t>
        </is>
      </c>
      <c>
        <v>ŞEHZADELER</v>
      </c>
      <c>
        <is>
          <t>Kullanıcı Bağlantı Hattı</t>
        </is>
      </c>
      <c>
        <v>DM-1/43 45-71-M00026_953205769_953205769</v>
      </c>
      <c>
        <v>AG Branşman Yeraltı Kablo Arızası</v>
      </c>
      <c>
        <v>Dağıtım-AG</v>
      </c>
      <c>
        <v>Uzun</v>
      </c>
      <c>
        <v>Şebeke işletmecisi</v>
      </c>
      <c>
        <v>Bildirimsiz</v>
      </c>
      <c>
        <is>
          <t>24.07.2023 13:35:42</t>
        </is>
      </c>
      <c>
        <is>
          <t>24.07.2023 17:07:39</t>
        </is>
      </c>
      <c>
        <v>3.5325</v>
      </c>
      <c>
        <v>0</v>
      </c>
      <c>
        <v>14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8.200645572387838</v>
      </c>
      <c>
        <v>0</v>
      </c>
      <c>
        <v>0</v>
      </c>
      <c>
        <v>0</v>
      </c>
      <c>
        <v>0</v>
      </c>
      <c>
        <v>0</v>
      </c>
      <c>
        <v>0</v>
      </c>
      <c>
        <v>8.200645572387838</v>
      </c>
    </row>
    <row>
      <c>
        <v>2620560</v>
      </c>
      <c>
        <v>1</v>
      </c>
      <c>
        <is>
          <t>MANİSA</t>
        </is>
      </c>
      <c>
        <v>YUNUSEMRE</v>
      </c>
      <c>
        <is>
          <t>OG Fideri</t>
        </is>
      </c>
      <c>
        <v>DM-4/16 (BATI KIŞLA) 45-71-M00205_YUNUSEMRE BEL. SOSYAL TESİSLER M06_72058621</v>
      </c>
      <c>
        <v>Üçüncü Şahısların Vermiş Olduğu Hasarlar</v>
      </c>
      <c>
        <v>Dağıtım-OG</v>
      </c>
      <c>
        <v>Uzun</v>
      </c>
      <c>
        <v>Şebeke işletmecisi</v>
      </c>
      <c>
        <v>Bildirimsiz</v>
      </c>
      <c>
        <is>
          <t>24.07.2023 16:57:16</t>
        </is>
      </c>
      <c>
        <is>
          <t>24.07.2023 21:11:33</t>
        </is>
      </c>
      <c>
        <v>4.238055555</v>
      </c>
      <c>
        <v>0</v>
      </c>
      <c>
        <v>0</v>
      </c>
      <c>
        <v>0</v>
      </c>
      <c>
        <v>0</v>
      </c>
      <c>
        <v>7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3681.54454414488</v>
      </c>
      <c>
        <v>0</v>
      </c>
      <c>
        <v>0</v>
      </c>
      <c>
        <v>0</v>
      </c>
      <c>
        <v>3681.54454414488</v>
      </c>
    </row>
    <row>
      <c>
        <v>2620534</v>
      </c>
      <c>
        <v>1</v>
      </c>
      <c>
        <is>
          <t>İZMİR</t>
        </is>
      </c>
      <c>
        <v>MENDERES</v>
      </c>
      <c>
        <is>
          <t>Saha Dağıtım Kutusu (SDK)</t>
        </is>
      </c>
      <c>
        <v>GÜMÜLDÜR M-21 35-25-M00021_9633194 b2b_5783935</v>
      </c>
      <c>
        <v>AG Box / Sdk Giriş Sigorta Atığı</v>
      </c>
      <c>
        <v>Dağıtım-AG</v>
      </c>
      <c>
        <v>Uzun</v>
      </c>
      <c>
        <v>Şebeke işletmecisi</v>
      </c>
      <c>
        <v>Bildirimsiz</v>
      </c>
      <c>
        <is>
          <t>24.07.2023 16:29:13</t>
        </is>
      </c>
      <c>
        <is>
          <t>24.07.2023 19:00:26</t>
        </is>
      </c>
      <c>
        <v>2.520277777</v>
      </c>
      <c>
        <v>0</v>
      </c>
      <c>
        <v>6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3.724620456209729</v>
      </c>
      <c>
        <v>0</v>
      </c>
      <c>
        <v>0</v>
      </c>
      <c>
        <v>0</v>
      </c>
      <c>
        <v>61.652342911929125</v>
      </c>
      <c>
        <v>0</v>
      </c>
      <c>
        <v>0</v>
      </c>
      <c>
        <v>65.37696336813886</v>
      </c>
    </row>
    <row>
      <c>
        <v>2619850</v>
      </c>
      <c>
        <v>1</v>
      </c>
      <c>
        <is>
          <t>İZMİR</t>
        </is>
      </c>
      <c>
        <v>ALİAĞA</v>
      </c>
      <c>
        <is>
          <t>DM</t>
        </is>
      </c>
      <c>
        <v>ÇEBİTAŞ DM 35-17-M00266_ÖZKAN-1 ÇIKIŞ M10_66424898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24.07.2023 08:42:02</t>
        </is>
      </c>
      <c>
        <is>
          <t>24.07.2023 08:50:01</t>
        </is>
      </c>
      <c>
        <v>0.133055555</v>
      </c>
      <c>
        <v>5</v>
      </c>
      <c>
        <v>400</v>
      </c>
      <c>
        <v>8</v>
      </c>
      <c>
        <v>1</v>
      </c>
      <c>
        <v>43</v>
      </c>
      <c>
        <v>18</v>
      </c>
      <c>
        <v>4</v>
      </c>
      <c>
        <v>0</v>
      </c>
      <c>
        <v>0.2630980845161245</v>
      </c>
      <c>
        <v>10.758784825238394</v>
      </c>
      <c>
        <v>22.017216953837742</v>
      </c>
      <c>
        <v>0.5813288597170194</v>
      </c>
      <c>
        <v>56.28158909561171</v>
      </c>
      <c>
        <v>1.7719382159215118</v>
      </c>
      <c>
        <v>40.88828243040963</v>
      </c>
      <c>
        <v>0</v>
      </c>
      <c>
        <v>132.56223846525214</v>
      </c>
    </row>
    <row>
      <c>
        <v>2620348</v>
      </c>
      <c>
        <v>1</v>
      </c>
      <c>
        <is>
          <t>MANİSA</t>
        </is>
      </c>
      <c>
        <v>AKHİSAR</v>
      </c>
      <c>
        <is>
          <t>KÖK</t>
        </is>
      </c>
      <c>
        <v>KULAKSIZLAR KÖK 45-72-L00839_AKÇEŞME L03_66574895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24.07.2023 14:28:49</t>
        </is>
      </c>
      <c>
        <is>
          <t>24.07.2023 15:26:14</t>
        </is>
      </c>
      <c>
        <v>0.956944444</v>
      </c>
      <c>
        <v>2</v>
      </c>
      <c>
        <v>153</v>
      </c>
      <c>
        <v>22</v>
      </c>
      <c>
        <v>10</v>
      </c>
      <c>
        <v>2</v>
      </c>
      <c>
        <v>9</v>
      </c>
      <c>
        <v>0</v>
      </c>
      <c>
        <v>0</v>
      </c>
      <c>
        <v>0.4645797808033334</v>
      </c>
      <c>
        <v>21.965350452469075</v>
      </c>
      <c>
        <v>115.50640775378059</v>
      </c>
      <c>
        <v>55.25279070714276</v>
      </c>
      <c>
        <v>41.43823699151531</v>
      </c>
      <c>
        <v>2.7782687737342355</v>
      </c>
      <c>
        <v>0</v>
      </c>
      <c>
        <v>0</v>
      </c>
      <c>
        <v>237.4056344594453</v>
      </c>
    </row>
    <row>
      <c>
        <v>2620597</v>
      </c>
      <c>
        <v>1</v>
      </c>
      <c>
        <is>
          <t>İZMİR</t>
        </is>
      </c>
      <c>
        <v>BORNOVA</v>
      </c>
      <c>
        <is>
          <t>AG Fideri</t>
        </is>
      </c>
      <c>
        <v>K-4509 35-02-K04509_D_56374779_56374779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24.07.2023 17:32:42</t>
        </is>
      </c>
      <c>
        <is>
          <t>24.07.2023 18:48:42</t>
        </is>
      </c>
      <c>
        <v>1.266666666</v>
      </c>
      <c>
        <v>0</v>
      </c>
      <c>
        <v>217</v>
      </c>
      <c>
        <v>0</v>
      </c>
      <c>
        <v>0</v>
      </c>
      <c>
        <v>0</v>
      </c>
      <c>
        <v>23</v>
      </c>
      <c>
        <v>0</v>
      </c>
      <c>
        <v>0</v>
      </c>
      <c>
        <v>0</v>
      </c>
      <c>
        <v>75.10381739754723</v>
      </c>
      <c>
        <v>0</v>
      </c>
      <c>
        <v>0</v>
      </c>
      <c>
        <v>0</v>
      </c>
      <c>
        <v>64.51008059849238</v>
      </c>
      <c>
        <v>0</v>
      </c>
      <c>
        <v>0</v>
      </c>
      <c>
        <v>139.6138979960396</v>
      </c>
    </row>
    <row>
      <c>
        <v>2619956</v>
      </c>
      <c>
        <v>1</v>
      </c>
      <c>
        <is>
          <t>İZMİR</t>
        </is>
      </c>
      <c>
        <v>ÇEŞME</v>
      </c>
      <c>
        <is>
          <t>OG Fideri</t>
        </is>
      </c>
      <c>
        <v>L-121 35-18-L00121_DIREK TIPI TRAFO HUCRESI H01_2050027</v>
      </c>
      <c>
        <v>OG Ayırıcı Arızası</v>
      </c>
      <c>
        <v>Dağıtım-OG</v>
      </c>
      <c>
        <v>Uzun</v>
      </c>
      <c>
        <v>Şebeke işletmecisi</v>
      </c>
      <c>
        <v>Bildirimsiz</v>
      </c>
      <c>
        <is>
          <t>24.07.2023 09:35:34</t>
        </is>
      </c>
      <c>
        <is>
          <t>24.07.2023 18:17:32</t>
        </is>
      </c>
      <c>
        <v>8.699444444</v>
      </c>
      <c>
        <v>0</v>
      </c>
      <c>
        <v>20</v>
      </c>
      <c>
        <v>0</v>
      </c>
      <c>
        <v>18</v>
      </c>
      <c>
        <v>0</v>
      </c>
      <c>
        <v>10</v>
      </c>
      <c>
        <v>0</v>
      </c>
      <c>
        <v>0</v>
      </c>
      <c>
        <v>0</v>
      </c>
      <c>
        <v>210.5259166245702</v>
      </c>
      <c>
        <v>0</v>
      </c>
      <c>
        <v>98.06797853407923</v>
      </c>
      <c>
        <v>0</v>
      </c>
      <c>
        <v>69.22006554722944</v>
      </c>
      <c>
        <v>0</v>
      </c>
      <c>
        <v>0</v>
      </c>
      <c>
        <v>377.8139607058788</v>
      </c>
    </row>
    <row>
      <c>
        <v>2620308</v>
      </c>
      <c>
        <v>1</v>
      </c>
      <c>
        <is>
          <t>MANİSA</t>
        </is>
      </c>
      <c>
        <v>AKHİSAR</v>
      </c>
      <c>
        <is>
          <t>DM</t>
        </is>
      </c>
      <c>
        <v>SAZOBA DM 45-72-M00413_BEYOBA TARIMSAL SULAMA M07_2102713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24.07.2023 14:02:04</t>
        </is>
      </c>
      <c>
        <is>
          <t>24.07.2023 14:35:25</t>
        </is>
      </c>
      <c>
        <v>0.555833333</v>
      </c>
      <c>
        <v>0</v>
      </c>
      <c>
        <v>0</v>
      </c>
      <c>
        <v>25</v>
      </c>
      <c>
        <v>18</v>
      </c>
      <c>
        <v>4</v>
      </c>
      <c>
        <v>1</v>
      </c>
      <c>
        <v>0</v>
      </c>
      <c>
        <v>0</v>
      </c>
      <c>
        <v>0</v>
      </c>
      <c>
        <v>0</v>
      </c>
      <c>
        <v>260.0336654506579</v>
      </c>
      <c>
        <v>205.18452844002064</v>
      </c>
      <c>
        <v>32.153255765815445</v>
      </c>
      <c>
        <v>2.131388285414704</v>
      </c>
      <c>
        <v>0</v>
      </c>
      <c>
        <v>0</v>
      </c>
      <c>
        <v>499.5028379419087</v>
      </c>
    </row>
    <row>
      <c>
        <v>2619976</v>
      </c>
      <c>
        <v>1</v>
      </c>
      <c>
        <is>
          <t>MANİSA</t>
        </is>
      </c>
      <c>
        <v>DEMİRCİ</v>
      </c>
      <c>
        <is>
          <t>OG Fideri</t>
        </is>
      </c>
      <c>
        <v>DEMİRCİ TM 45-74-A00001_HatBaşıAyırıcı_53135290 M15_53135290</v>
      </c>
      <c>
        <v>Şebeke Yenileme ve Kapasite Artışı Çalışması</v>
      </c>
      <c>
        <v>Dağıtım-OG</v>
      </c>
      <c>
        <v>Uzun</v>
      </c>
      <c>
        <v>Şebeke işletmecisi</v>
      </c>
      <c>
        <v>Bildirimli</v>
      </c>
      <c>
        <is>
          <t>24.07.2023 09:55:54</t>
        </is>
      </c>
      <c>
        <is>
          <t>24.07.2023 11:25:50</t>
        </is>
      </c>
      <c>
        <v>1.498888888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4.449171890973333</v>
      </c>
      <c>
        <v>0</v>
      </c>
      <c>
        <v>0</v>
      </c>
      <c>
        <v>0</v>
      </c>
      <c>
        <v>0</v>
      </c>
      <c>
        <v>0</v>
      </c>
      <c>
        <v>4.449171890973333</v>
      </c>
    </row>
    <row>
      <c>
        <v>2620185</v>
      </c>
      <c>
        <v>1</v>
      </c>
      <c>
        <is>
          <t>İZMİR</t>
        </is>
      </c>
      <c>
        <v>SEFERİHİSAR</v>
      </c>
      <c>
        <is>
          <t>Saha Dağıtım Kutusu (SDK)</t>
        </is>
      </c>
      <c>
        <v>M-223 35-14-M00223_D D4_5841793</v>
      </c>
      <c>
        <v>AG Box / Sdk Giriş Sigorta Atığı</v>
      </c>
      <c>
        <v>Dağıtım-AG</v>
      </c>
      <c>
        <v>Uzun</v>
      </c>
      <c>
        <v>Şebeke işletmecisi</v>
      </c>
      <c>
        <v>Bildirimsiz</v>
      </c>
      <c>
        <is>
          <t>24.07.2023 12:34:20</t>
        </is>
      </c>
      <c>
        <is>
          <t>24.07.2023 14:10:18</t>
        </is>
      </c>
      <c>
        <v>1.599444444</v>
      </c>
      <c>
        <v>0</v>
      </c>
      <c>
        <v>112</v>
      </c>
      <c>
        <v>0</v>
      </c>
      <c>
        <v>0</v>
      </c>
      <c>
        <v>0</v>
      </c>
      <c>
        <v>23</v>
      </c>
      <c>
        <v>0</v>
      </c>
      <c>
        <v>0</v>
      </c>
      <c>
        <v>0</v>
      </c>
      <c>
        <v>42.59882124399224</v>
      </c>
      <c>
        <v>0</v>
      </c>
      <c>
        <v>0</v>
      </c>
      <c>
        <v>0</v>
      </c>
      <c>
        <v>57.939403237939366</v>
      </c>
      <c>
        <v>0</v>
      </c>
      <c>
        <v>0</v>
      </c>
      <c>
        <v>100.5382244819316</v>
      </c>
    </row>
    <row>
      <c>
        <v>2620262</v>
      </c>
      <c>
        <v>1</v>
      </c>
      <c>
        <is>
          <t>İZMİR</t>
        </is>
      </c>
      <c>
        <v>BAYRAKLI</v>
      </c>
      <c>
        <is>
          <t>OG Fideri</t>
        </is>
      </c>
      <c>
        <v>K-3424 35-02-K03424_ K04_2313753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24.07.2023 13:35:12</t>
        </is>
      </c>
      <c>
        <is>
          <t>24.07.2023 15:32:21</t>
        </is>
      </c>
      <c>
        <v>1.9525</v>
      </c>
      <c>
        <v>0</v>
      </c>
      <c>
        <v>0</v>
      </c>
      <c>
        <v>0</v>
      </c>
      <c>
        <v>0</v>
      </c>
      <c>
        <v>0</v>
      </c>
      <c>
        <v>94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188.44396749067974</v>
      </c>
      <c>
        <v>0</v>
      </c>
      <c>
        <v>0</v>
      </c>
      <c>
        <v>188.44396749067974</v>
      </c>
    </row>
    <row>
      <c>
        <v>2620162</v>
      </c>
      <c>
        <v>1</v>
      </c>
      <c>
        <is>
          <t>İZMİR</t>
        </is>
      </c>
      <c>
        <v>BAYINDIR</v>
      </c>
      <c>
        <is>
          <t>AG Fideri</t>
        </is>
      </c>
      <c>
        <v>TOKATBAŞI TR-2 35-20-L00102_6489527_56360692_56360692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24.07.2023 12:11:17</t>
        </is>
      </c>
      <c>
        <is>
          <t>24.07.2023 13:56:31</t>
        </is>
      </c>
      <c>
        <v>1.753888888</v>
      </c>
      <c>
        <v>0</v>
      </c>
      <c>
        <v>16</v>
      </c>
      <c>
        <v>0</v>
      </c>
      <c>
        <v>2</v>
      </c>
      <c>
        <v>0</v>
      </c>
      <c>
        <v>1</v>
      </c>
      <c>
        <v>0</v>
      </c>
      <c>
        <v>0</v>
      </c>
      <c>
        <v>0</v>
      </c>
      <c>
        <v>6.9630933675952935</v>
      </c>
      <c>
        <v>0</v>
      </c>
      <c>
        <v>2.6529361339375632</v>
      </c>
      <c>
        <v>0</v>
      </c>
      <c>
        <v>10.63875078825291</v>
      </c>
      <c>
        <v>0</v>
      </c>
      <c>
        <v>0</v>
      </c>
      <c>
        <v>20.254780289785767</v>
      </c>
    </row>
    <row>
      <c>
        <v>2620285</v>
      </c>
      <c>
        <v>1</v>
      </c>
      <c>
        <is>
          <t>MANİSA</t>
        </is>
      </c>
      <c>
        <v>YUNUSEMRE</v>
      </c>
      <c>
        <is>
          <t>Dağıtım Transformatörü</t>
        </is>
      </c>
      <c>
        <v>AKGEDİK TR-1 45-71-M01047_45-71-M01047_2349562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24.07.2023 13:46:54</t>
        </is>
      </c>
      <c>
        <is>
          <t>24.07.2023 16:13:05</t>
        </is>
      </c>
      <c>
        <v>2.436388888</v>
      </c>
      <c>
        <v>0</v>
      </c>
      <c>
        <v>147</v>
      </c>
      <c>
        <v>0</v>
      </c>
      <c>
        <v>2</v>
      </c>
      <c>
        <v>0</v>
      </c>
      <c>
        <v>17</v>
      </c>
      <c>
        <v>0</v>
      </c>
      <c>
        <v>0</v>
      </c>
      <c>
        <v>0</v>
      </c>
      <c>
        <v>100.98251894732154</v>
      </c>
      <c>
        <v>0</v>
      </c>
      <c>
        <v>7.302867929354447</v>
      </c>
      <c>
        <v>0</v>
      </c>
      <c>
        <v>30.134463167336726</v>
      </c>
      <c>
        <v>0</v>
      </c>
      <c>
        <v>0</v>
      </c>
      <c>
        <v>138.41985004401272</v>
      </c>
    </row>
    <row>
      <c>
        <v>2620826</v>
      </c>
      <c>
        <v>1</v>
      </c>
      <c>
        <is>
          <t>İZMİR</t>
        </is>
      </c>
      <c>
        <v>TİRE</v>
      </c>
      <c>
        <is>
          <t>AG Fideri</t>
        </is>
      </c>
      <c>
        <v>ÇOBANKÖY TR-1 35-29-L00507_A_92819693_92819693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24.07.2023 20:51:23</t>
        </is>
      </c>
      <c>
        <is>
          <t>24.07.2023 21:32:11</t>
        </is>
      </c>
      <c>
        <v>0.68</v>
      </c>
      <c>
        <v>0</v>
      </c>
      <c>
        <v>33</v>
      </c>
      <c>
        <v>0</v>
      </c>
      <c>
        <v>1</v>
      </c>
      <c>
        <v>0</v>
      </c>
      <c>
        <v>3</v>
      </c>
      <c>
        <v>0</v>
      </c>
      <c>
        <v>0</v>
      </c>
      <c>
        <v>0</v>
      </c>
      <c>
        <v>3.3634921966057867</v>
      </c>
      <c>
        <v>0</v>
      </c>
      <c>
        <v>3.9243899234588477</v>
      </c>
      <c>
        <v>0</v>
      </c>
      <c>
        <v>8.467241037197944</v>
      </c>
      <c>
        <v>0</v>
      </c>
      <c>
        <v>0</v>
      </c>
      <c>
        <v>15.755123157262577</v>
      </c>
    </row>
    <row>
      <c>
        <v>2619684</v>
      </c>
      <c>
        <v>1</v>
      </c>
      <c>
        <is>
          <t>İZMİR</t>
        </is>
      </c>
      <c>
        <v>TİRE</v>
      </c>
      <c>
        <is>
          <t>OG Fideri</t>
        </is>
      </c>
      <c>
        <v>ÇOBANKÖY KÖK 35-29-L00066_HatBaşıAyırıcı_92817736 L04_92817736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24.07.2023 00:33:16</t>
        </is>
      </c>
      <c>
        <is>
          <t>24.07.2023 05:50:42</t>
        </is>
      </c>
      <c>
        <v>5.290555555</v>
      </c>
      <c>
        <v>0</v>
      </c>
      <c>
        <v>64</v>
      </c>
      <c>
        <v>0</v>
      </c>
      <c>
        <v>4</v>
      </c>
      <c>
        <v>0</v>
      </c>
      <c>
        <v>4</v>
      </c>
      <c>
        <v>0</v>
      </c>
      <c>
        <v>0</v>
      </c>
      <c>
        <v>0</v>
      </c>
      <c>
        <v>34.75215049292978</v>
      </c>
      <c>
        <v>0</v>
      </c>
      <c>
        <v>9.62073427486594</v>
      </c>
      <c>
        <v>0</v>
      </c>
      <c>
        <v>7.779671806929482</v>
      </c>
      <c>
        <v>0</v>
      </c>
      <c>
        <v>0</v>
      </c>
      <c>
        <v>52.152556574725196</v>
      </c>
    </row>
    <row>
      <c>
        <v>2620431</v>
      </c>
      <c>
        <v>1</v>
      </c>
      <c>
        <is>
          <t>MANİSA</t>
        </is>
      </c>
      <c>
        <v>AKHİSAR</v>
      </c>
      <c>
        <is>
          <t>TM Fideri</t>
        </is>
      </c>
      <c>
        <v>AKHİSAR TM 45-72-A00006_GÖLMARMARA M01_2313121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24.07.2023 15:38:12</t>
        </is>
      </c>
      <c>
        <is>
          <t>24.07.2023 16:01:02</t>
        </is>
      </c>
      <c>
        <v>0.380555555</v>
      </c>
      <c>
        <v>17</v>
      </c>
      <c>
        <v>1792</v>
      </c>
      <c>
        <v>98</v>
      </c>
      <c>
        <v>374</v>
      </c>
      <c>
        <v>30</v>
      </c>
      <c>
        <v>119</v>
      </c>
      <c>
        <v>8</v>
      </c>
      <c>
        <v>1</v>
      </c>
      <c>
        <v>4.196498551815391</v>
      </c>
      <c>
        <v>99.44864891390452</v>
      </c>
      <c>
        <v>531.0713542038987</v>
      </c>
      <c>
        <v>245.01030236818755</v>
      </c>
      <c>
        <v>122.4856632226981</v>
      </c>
      <c>
        <v>32.638119934781</v>
      </c>
      <c>
        <v>383.27394578618674</v>
      </c>
      <c>
        <v>0.26391668137484753</v>
      </c>
      <c>
        <v>1418.3884496628468</v>
      </c>
    </row>
    <row>
      <c>
        <v>2620039</v>
      </c>
      <c>
        <v>1</v>
      </c>
      <c>
        <is>
          <t>MANİSA</t>
        </is>
      </c>
      <c>
        <v>GÖRDES</v>
      </c>
      <c>
        <is>
          <t>Dağıtım Transformatörü</t>
        </is>
      </c>
      <c>
        <v>KÖSELER DAMDERESİ TR-1 45-75-M00173_45-75-M00173_2352045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24.07.2023 10:37:09</t>
        </is>
      </c>
      <c>
        <is>
          <t>24.07.2023 13:33:41</t>
        </is>
      </c>
      <c>
        <v>2.942222222</v>
      </c>
      <c>
        <v>0</v>
      </c>
      <c>
        <v>17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5.07644724977852</v>
      </c>
      <c>
        <v>0</v>
      </c>
      <c>
        <v>0</v>
      </c>
      <c>
        <v>0</v>
      </c>
      <c>
        <v>0</v>
      </c>
      <c>
        <v>0</v>
      </c>
      <c>
        <v>0</v>
      </c>
      <c>
        <v>5.07644724977852</v>
      </c>
    </row>
    <row>
      <c>
        <v>2620726</v>
      </c>
      <c>
        <v>1</v>
      </c>
      <c>
        <is>
          <t>İZMİR</t>
        </is>
      </c>
      <c>
        <v>MENDERES</v>
      </c>
      <c>
        <is>
          <t>AG Fideri</t>
        </is>
      </c>
      <c>
        <v>TEKELİ TR-11 35-22-M00249_A_81450750_81450750</v>
      </c>
      <c>
        <v>AG Pano Faz Sigorta Atığı</v>
      </c>
      <c>
        <v>Dağıtım-AG</v>
      </c>
      <c>
        <v>Uzun</v>
      </c>
      <c>
        <v>Şebeke işletmecisi</v>
      </c>
      <c>
        <v>Bildirimsiz</v>
      </c>
      <c>
        <is>
          <t>24.07.2023 19:05:11</t>
        </is>
      </c>
      <c>
        <is>
          <t>24.07.2023 19:48:48</t>
        </is>
      </c>
      <c>
        <v>0.726944444</v>
      </c>
      <c>
        <v>0</v>
      </c>
      <c>
        <v>4</v>
      </c>
      <c>
        <v>0</v>
      </c>
      <c>
        <v>3</v>
      </c>
      <c>
        <v>0</v>
      </c>
      <c>
        <v>1</v>
      </c>
      <c>
        <v>0</v>
      </c>
      <c>
        <v>0</v>
      </c>
      <c>
        <v>0</v>
      </c>
      <c>
        <v>0.6177567716944456</v>
      </c>
      <c>
        <v>0</v>
      </c>
      <c>
        <v>1.437805207814016</v>
      </c>
      <c>
        <v>0</v>
      </c>
      <c>
        <v>1.309813222231111</v>
      </c>
      <c>
        <v>0</v>
      </c>
      <c>
        <v>0</v>
      </c>
      <c>
        <v>3.365375201739573</v>
      </c>
    </row>
    <row>
      <c>
        <v>2620866</v>
      </c>
      <c>
        <v>1</v>
      </c>
      <c>
        <is>
          <t>İZMİR</t>
        </is>
      </c>
      <c>
        <v>URLA</v>
      </c>
      <c>
        <is>
          <t>AG Fideri</t>
        </is>
      </c>
      <c>
        <v>NOHUTALAN TR-1 (TR-205) 35-19-M00257_A_77619318_77619318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24.07.2023 21:57:20</t>
        </is>
      </c>
      <c>
        <is>
          <t>24.07.2023 23:12:16</t>
        </is>
      </c>
      <c>
        <v>1.248888888</v>
      </c>
      <c>
        <v>0</v>
      </c>
      <c>
        <v>27</v>
      </c>
      <c>
        <v>0</v>
      </c>
      <c>
        <v>2</v>
      </c>
      <c>
        <v>0</v>
      </c>
      <c>
        <v>5</v>
      </c>
      <c>
        <v>0</v>
      </c>
      <c>
        <v>0</v>
      </c>
      <c>
        <v>0</v>
      </c>
      <c>
        <v>11.817875731946064</v>
      </c>
      <c>
        <v>0</v>
      </c>
      <c>
        <v>0.18154813303943557</v>
      </c>
      <c>
        <v>0</v>
      </c>
      <c>
        <v>11.759294147792833</v>
      </c>
      <c>
        <v>0</v>
      </c>
      <c>
        <v>0</v>
      </c>
      <c>
        <v>23.75871801277833</v>
      </c>
    </row>
    <row>
      <c>
        <v>2620912</v>
      </c>
      <c>
        <v>1</v>
      </c>
      <c>
        <is>
          <t>İZMİR</t>
        </is>
      </c>
      <c>
        <v>ÇİĞLİ</v>
      </c>
      <c>
        <is>
          <t>Saha Dağıtım Kutusu (SDK)</t>
        </is>
      </c>
      <c>
        <v>K-1464 35-09-K01464_G g1b_5874843</v>
      </c>
      <c>
        <v>AG Box / Sdk Giriş Sigorta Atığı</v>
      </c>
      <c>
        <v>Dağıtım-AG</v>
      </c>
      <c>
        <v>Uzun</v>
      </c>
      <c>
        <v>Şebeke işletmecisi</v>
      </c>
      <c>
        <v>Bildirimsiz</v>
      </c>
      <c>
        <is>
          <t>24.07.2023 23:57:04</t>
        </is>
      </c>
      <c>
        <is>
          <t>25.07.2023 00:57:09</t>
        </is>
      </c>
      <c>
        <v>1.001388888</v>
      </c>
      <c>
        <v>0</v>
      </c>
      <c>
        <v>66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13.4475783071646</v>
      </c>
      <c>
        <v>0</v>
      </c>
      <c>
        <v>0</v>
      </c>
      <c>
        <v>0</v>
      </c>
      <c>
        <v>2.2163194825255563</v>
      </c>
      <c>
        <v>0</v>
      </c>
      <c>
        <v>0</v>
      </c>
      <c>
        <v>15.663897789690155</v>
      </c>
    </row>
    <row>
      <c>
        <v>2620580</v>
      </c>
      <c>
        <v>1</v>
      </c>
      <c>
        <is>
          <t>MANİSA</t>
        </is>
      </c>
      <c>
        <v>YUNUSEMRE</v>
      </c>
      <c>
        <is>
          <t>Kullanıcı Bağlantı Hattı</t>
        </is>
      </c>
      <c>
        <v>AKGEDİK TR-1 45-71-M01047_953220723_953220723</v>
      </c>
      <c>
        <v>AG Branşman Yeraltı Kablo Arızası</v>
      </c>
      <c>
        <v>Dağıtım-AG</v>
      </c>
      <c>
        <v>Uzun</v>
      </c>
      <c>
        <v>Şebeke işletmecisi</v>
      </c>
      <c>
        <v>Bildirimsiz</v>
      </c>
      <c>
        <is>
          <t>24.07.2023 17:19:54</t>
        </is>
      </c>
      <c>
        <is>
          <t>24.07.2023 21:31:44</t>
        </is>
      </c>
      <c>
        <v>4.197222222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0.8908623101973333</v>
      </c>
      <c>
        <v>0</v>
      </c>
      <c>
        <v>0</v>
      </c>
      <c>
        <v>0</v>
      </c>
      <c>
        <v>0</v>
      </c>
      <c>
        <v>0</v>
      </c>
      <c>
        <v>0</v>
      </c>
      <c>
        <v>0.8908623101973333</v>
      </c>
    </row>
    <row>
      <c>
        <v>2620414</v>
      </c>
      <c>
        <v>1</v>
      </c>
      <c>
        <is>
          <t>İZMİR</t>
        </is>
      </c>
      <c>
        <v>MENDERES</v>
      </c>
      <c>
        <is>
          <t>DM</t>
        </is>
      </c>
      <c>
        <v>GÜMÜLDÜR DM 35-25-M00100_SEFERİHİSAR M20_2055235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24.07.2023 15:14:14</t>
        </is>
      </c>
      <c>
        <is>
          <t>24.07.2023 15:17:15</t>
        </is>
      </c>
      <c>
        <v>0.050277777</v>
      </c>
      <c>
        <v>10</v>
      </c>
      <c>
        <v>5203</v>
      </c>
      <c>
        <v>4</v>
      </c>
      <c>
        <v>102</v>
      </c>
      <c>
        <v>13</v>
      </c>
      <c>
        <v>339</v>
      </c>
      <c>
        <v>4</v>
      </c>
      <c>
        <v>1</v>
      </c>
      <c>
        <v>2.6607222457522584</v>
      </c>
      <c>
        <v>73.20733685560965</v>
      </c>
      <c>
        <v>0.6008103799080127</v>
      </c>
      <c>
        <v>2.436807229093513</v>
      </c>
      <c>
        <v>5.289482605059453</v>
      </c>
      <c>
        <v>20.966632371871363</v>
      </c>
      <c>
        <v>25.90713971429709</v>
      </c>
      <c>
        <v>0</v>
      </c>
      <c>
        <v>131.06893140159136</v>
      </c>
    </row>
    <row>
      <c>
        <v>2620033</v>
      </c>
      <c>
        <v>1</v>
      </c>
      <c>
        <is>
          <t>İZMİR</t>
        </is>
      </c>
      <c>
        <v>BORNOVA</v>
      </c>
      <c>
        <is>
          <t>Saha Dağıtım Kutusu (SDK)</t>
        </is>
      </c>
      <c>
        <v>K-304 35-02-K00304_D D4B_5855365</v>
      </c>
      <c>
        <v>AG Box / Sdk Giriş Faz Sigorta Atığı</v>
      </c>
      <c>
        <v>Dağıtım-AG</v>
      </c>
      <c>
        <v>Uzun</v>
      </c>
      <c>
        <v>Şebeke işletmecisi</v>
      </c>
      <c>
        <v>Bildirimsiz</v>
      </c>
      <c>
        <is>
          <t>24.07.2023 10:29:18</t>
        </is>
      </c>
      <c>
        <is>
          <t>24.07.2023 12:05:53</t>
        </is>
      </c>
      <c>
        <v>1.609722222</v>
      </c>
      <c>
        <v>0</v>
      </c>
      <c>
        <v>112</v>
      </c>
      <c>
        <v>0</v>
      </c>
      <c>
        <v>0</v>
      </c>
      <c>
        <v>0</v>
      </c>
      <c>
        <v>18</v>
      </c>
      <c>
        <v>0</v>
      </c>
      <c>
        <v>0</v>
      </c>
      <c>
        <v>0</v>
      </c>
      <c>
        <v>45.97236139398864</v>
      </c>
      <c>
        <v>0</v>
      </c>
      <c>
        <v>0</v>
      </c>
      <c>
        <v>0</v>
      </c>
      <c>
        <v>34.422685327905086</v>
      </c>
      <c>
        <v>0</v>
      </c>
      <c>
        <v>0</v>
      </c>
      <c>
        <v>80.39504672189372</v>
      </c>
    </row>
    <row>
      <c>
        <v>2620059</v>
      </c>
      <c>
        <v>1</v>
      </c>
      <c>
        <is>
          <t>İZMİR</t>
        </is>
      </c>
      <c>
        <v>TİRE</v>
      </c>
      <c>
        <is>
          <t>KÖK</t>
        </is>
      </c>
      <c>
        <v>ÇOBANKÖY KÖK 35-29-L00066_HAMAMKÖY FİDERİ L05_72212415</v>
      </c>
      <c>
        <v>Şebeke Yenileme ve Kapasite Artışı Çalışması</v>
      </c>
      <c>
        <v>Dağıtım-OG</v>
      </c>
      <c>
        <v>Uzun</v>
      </c>
      <c>
        <v>Şebeke işletmecisi</v>
      </c>
      <c>
        <v>Bildirimli</v>
      </c>
      <c>
        <is>
          <t>24.07.2023 10:56:10</t>
        </is>
      </c>
      <c>
        <is>
          <t>24.07.2023 17:42:29</t>
        </is>
      </c>
      <c>
        <v>6.771944444</v>
      </c>
      <c>
        <v>0</v>
      </c>
      <c>
        <v>1254</v>
      </c>
      <c>
        <v>17</v>
      </c>
      <c>
        <v>163</v>
      </c>
      <c>
        <v>12</v>
      </c>
      <c>
        <v>267</v>
      </c>
      <c>
        <v>0</v>
      </c>
      <c>
        <v>0</v>
      </c>
      <c>
        <v>0</v>
      </c>
      <c>
        <v>1377.855584443382</v>
      </c>
      <c>
        <v>142.35614615489212</v>
      </c>
      <c>
        <v>510.520373048682</v>
      </c>
      <c>
        <v>280.0583734630311</v>
      </c>
      <c>
        <v>798.5810568884223</v>
      </c>
      <c>
        <v>0</v>
      </c>
      <c>
        <v>0</v>
      </c>
      <c>
        <v>3109.3715339984096</v>
      </c>
    </row>
    <row>
      <c>
        <v>2620723</v>
      </c>
      <c>
        <v>1</v>
      </c>
      <c>
        <is>
          <t>İZMİR</t>
        </is>
      </c>
      <c>
        <v>SEFERİHİSAR</v>
      </c>
      <c>
        <is>
          <t>Dağıtım Transformatörü</t>
        </is>
      </c>
      <c>
        <v>ÜRKMEZ M-13 35-25-M00153_35-25-M00153_72074334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24.07.2023 19:01:25</t>
        </is>
      </c>
      <c>
        <is>
          <t>24.07.2023 20:14:11</t>
        </is>
      </c>
      <c>
        <v>1.212777777</v>
      </c>
      <c>
        <v>0</v>
      </c>
      <c>
        <v>495</v>
      </c>
      <c>
        <v>0</v>
      </c>
      <c>
        <v>3</v>
      </c>
      <c>
        <v>0</v>
      </c>
      <c>
        <v>15</v>
      </c>
      <c>
        <v>0</v>
      </c>
      <c>
        <v>0</v>
      </c>
      <c>
        <v>0</v>
      </c>
      <c>
        <v>145.0029123904109</v>
      </c>
      <c>
        <v>0</v>
      </c>
      <c>
        <v>0.15914047437609563</v>
      </c>
      <c>
        <v>0</v>
      </c>
      <c>
        <v>36.24561020524356</v>
      </c>
      <c>
        <v>0</v>
      </c>
      <c>
        <v>0</v>
      </c>
      <c>
        <v>181.40766307003057</v>
      </c>
    </row>
    <row>
      <c>
        <v>2619890</v>
      </c>
      <c>
        <v>1</v>
      </c>
      <c>
        <is>
          <t>MANİSA</t>
        </is>
      </c>
      <c>
        <v>ŞEHZADELER</v>
      </c>
      <c>
        <is>
          <t>KÖK</t>
        </is>
      </c>
      <c>
        <v>BEYDERE KÖK 45-71-M00128_ESKİ KARAAĞAÇLI M07_50217162</v>
      </c>
      <c>
        <v>Şebeke Yenileme ve Kapasite Artışı Çalışması</v>
      </c>
      <c>
        <v>Dağıtım-OG</v>
      </c>
      <c>
        <v>Uzun</v>
      </c>
      <c>
        <v>Şebeke işletmecisi</v>
      </c>
      <c>
        <v>Bildirimli</v>
      </c>
      <c>
        <is>
          <t>24.07.2023 09:03:25</t>
        </is>
      </c>
      <c>
        <is>
          <t>24.07.2023 09:41:36</t>
        </is>
      </c>
      <c>
        <v>0.636388888</v>
      </c>
      <c>
        <v>4</v>
      </c>
      <c>
        <v>87</v>
      </c>
      <c>
        <v>100</v>
      </c>
      <c>
        <v>99</v>
      </c>
      <c>
        <v>2</v>
      </c>
      <c>
        <v>8</v>
      </c>
      <c>
        <v>0</v>
      </c>
      <c>
        <v>0</v>
      </c>
      <c>
        <v>1.1883496743314295</v>
      </c>
      <c>
        <v>14.45304034935614</v>
      </c>
      <c>
        <v>252.15193785333298</v>
      </c>
      <c>
        <v>227.74169383797621</v>
      </c>
      <c>
        <v>11.336531356148132</v>
      </c>
      <c>
        <v>5.998894197029816</v>
      </c>
      <c>
        <v>0</v>
      </c>
      <c>
        <v>0</v>
      </c>
      <c>
        <v>512.8704472681748</v>
      </c>
    </row>
    <row>
      <c>
        <v>2619767</v>
      </c>
      <c>
        <v>1</v>
      </c>
      <c>
        <is>
          <t>MANİSA</t>
        </is>
      </c>
      <c>
        <v>YUNUSEMRE</v>
      </c>
      <c>
        <is>
          <t>KÖK</t>
        </is>
      </c>
      <c>
        <v>SİYEKLİ KÖK 45-71-M00185_MURADİYE DM M03_72256922</v>
      </c>
      <c>
        <v>Şebeke Yenileme ve Kapasite Artışı Çalışması</v>
      </c>
      <c>
        <v>Dağıtım-OG</v>
      </c>
      <c>
        <v>Uzun</v>
      </c>
      <c>
        <v>Şebeke işletmecisi</v>
      </c>
      <c>
        <v>Bildirimli</v>
      </c>
      <c>
        <is>
          <t>24.07.2023 07:06:22</t>
        </is>
      </c>
      <c>
        <is>
          <t>24.07.2023 14:36:02</t>
        </is>
      </c>
      <c>
        <v>7.494444444</v>
      </c>
      <c>
        <v>31</v>
      </c>
      <c>
        <v>3554</v>
      </c>
      <c>
        <v>35</v>
      </c>
      <c>
        <v>29</v>
      </c>
      <c>
        <v>26</v>
      </c>
      <c>
        <v>285</v>
      </c>
      <c>
        <v>1</v>
      </c>
      <c>
        <v>0</v>
      </c>
      <c>
        <v>63.71094969286452</v>
      </c>
      <c>
        <v>3367.6628763699823</v>
      </c>
      <c>
        <v>3621.7179093434725</v>
      </c>
      <c>
        <v>245.68700844741022</v>
      </c>
      <c>
        <v>1549.9820400319502</v>
      </c>
      <c>
        <v>974.1663334260279</v>
      </c>
      <c>
        <v>1588.17201497448</v>
      </c>
      <c>
        <v>0</v>
      </c>
      <c>
        <v>11411.099132286188</v>
      </c>
    </row>
    <row>
      <c>
        <v>2620408</v>
      </c>
      <c>
        <v>1</v>
      </c>
      <c>
        <is>
          <t>MANİSA</t>
        </is>
      </c>
      <c>
        <v>YUNUSEMRE</v>
      </c>
      <c>
        <is>
          <t>Saha Dağıtım Kutusu (SDK)</t>
        </is>
      </c>
      <c>
        <v>MURADİYE TR-5 (ESKİ MEZARLIK YANI) 45-71-M00204_A A1_5966162</v>
      </c>
      <c>
        <v>AG Box / Sdk Giriş Sigorta Atığı</v>
      </c>
      <c>
        <v>Dağıtım-AG</v>
      </c>
      <c>
        <v>Uzun</v>
      </c>
      <c>
        <v>Şebeke işletmecisi</v>
      </c>
      <c>
        <v>Bildirimsiz</v>
      </c>
      <c>
        <is>
          <t>24.07.2023 15:11:25</t>
        </is>
      </c>
      <c>
        <is>
          <t>24.07.2023 17:51:45</t>
        </is>
      </c>
      <c>
        <v>2.672222222</v>
      </c>
      <c>
        <v>0</v>
      </c>
      <c>
        <v>295</v>
      </c>
      <c>
        <v>0</v>
      </c>
      <c>
        <v>0</v>
      </c>
      <c>
        <v>0</v>
      </c>
      <c>
        <v>40</v>
      </c>
      <c>
        <v>0</v>
      </c>
      <c>
        <v>0</v>
      </c>
      <c>
        <v>0</v>
      </c>
      <c>
        <v>207.37184657054615</v>
      </c>
      <c>
        <v>0</v>
      </c>
      <c>
        <v>0</v>
      </c>
      <c>
        <v>0</v>
      </c>
      <c>
        <v>173.69548412805864</v>
      </c>
      <c>
        <v>0</v>
      </c>
      <c>
        <v>0</v>
      </c>
      <c>
        <v>381.0673306986048</v>
      </c>
    </row>
    <row>
      <c>
        <v>2619910</v>
      </c>
      <c>
        <v>1</v>
      </c>
      <c>
        <is>
          <t>İZMİR</t>
        </is>
      </c>
      <c>
        <v>BORNOVA</v>
      </c>
      <c>
        <is>
          <t>Dağıtım Transformatörü</t>
        </is>
      </c>
      <c>
        <v>K-1498 35-02-K01498_35-02-K01498_2367181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24.07.2023 09:15:17</t>
        </is>
      </c>
      <c>
        <is>
          <t>24.07.2023 10:01:52</t>
        </is>
      </c>
      <c>
        <v>0.776388888</v>
      </c>
      <c>
        <v>0</v>
      </c>
      <c>
        <v>634</v>
      </c>
      <c>
        <v>0</v>
      </c>
      <c>
        <v>0</v>
      </c>
      <c>
        <v>0</v>
      </c>
      <c>
        <v>13</v>
      </c>
      <c>
        <v>0</v>
      </c>
      <c>
        <v>0</v>
      </c>
      <c>
        <v>0</v>
      </c>
      <c>
        <v>99.13477698999039</v>
      </c>
      <c>
        <v>0</v>
      </c>
      <c>
        <v>0</v>
      </c>
      <c>
        <v>0</v>
      </c>
      <c>
        <v>7.639280296802441</v>
      </c>
      <c>
        <v>0</v>
      </c>
      <c>
        <v>0</v>
      </c>
      <c>
        <v>106.77405728679283</v>
      </c>
    </row>
    <row>
      <c>
        <v>2619804</v>
      </c>
      <c>
        <v>1</v>
      </c>
      <c>
        <is>
          <t>İZMİR</t>
        </is>
      </c>
      <c>
        <v>MENDERES</v>
      </c>
      <c>
        <is>
          <t>Dağıtım Transformatörü</t>
        </is>
      </c>
      <c>
        <v>OĞLANANASI TR-10 35-22-M00263_35-22-M00263_2350447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24.07.2023 07:50:52</t>
        </is>
      </c>
      <c>
        <is>
          <t>24.07.2023 08:52:02</t>
        </is>
      </c>
      <c>
        <v>1.019444444</v>
      </c>
      <c>
        <v>0</v>
      </c>
      <c>
        <v>58</v>
      </c>
      <c>
        <v>0</v>
      </c>
      <c>
        <v>29</v>
      </c>
      <c>
        <v>0</v>
      </c>
      <c>
        <v>14</v>
      </c>
      <c>
        <v>0</v>
      </c>
      <c>
        <v>0</v>
      </c>
      <c>
        <v>0</v>
      </c>
      <c>
        <v>15.635217702521334</v>
      </c>
      <c>
        <v>0</v>
      </c>
      <c>
        <v>116.89580421664243</v>
      </c>
      <c>
        <v>0</v>
      </c>
      <c>
        <v>25.464375108232723</v>
      </c>
      <c>
        <v>0</v>
      </c>
      <c>
        <v>0</v>
      </c>
      <c>
        <v>157.9953970273965</v>
      </c>
    </row>
    <row>
      <c>
        <v>2620786</v>
      </c>
      <c>
        <v>1</v>
      </c>
      <c>
        <is>
          <t>İZMİR</t>
        </is>
      </c>
      <c>
        <v>BAYINDIR</v>
      </c>
      <c>
        <is>
          <t>Dağıtım Transformatörü</t>
        </is>
      </c>
      <c>
        <v>TOKATBAŞI TR-3 35-20-L00103_35-20-L00103_2367674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24.07.2023 17:25:13</t>
        </is>
      </c>
      <c>
        <is>
          <t>24.07.2023 21:10:24</t>
        </is>
      </c>
      <c>
        <v>3.753055555</v>
      </c>
      <c>
        <v>0</v>
      </c>
      <c>
        <v>72</v>
      </c>
      <c>
        <v>0</v>
      </c>
      <c>
        <v>13</v>
      </c>
      <c>
        <v>0</v>
      </c>
      <c>
        <v>11</v>
      </c>
      <c>
        <v>0</v>
      </c>
      <c>
        <v>0</v>
      </c>
      <c>
        <v>0</v>
      </c>
      <c>
        <v>100.62395215285964</v>
      </c>
      <c>
        <v>0</v>
      </c>
      <c>
        <v>130.78869582199025</v>
      </c>
      <c>
        <v>0</v>
      </c>
      <c>
        <v>40.53787925070943</v>
      </c>
      <c>
        <v>0</v>
      </c>
      <c>
        <v>0</v>
      </c>
      <c>
        <v>271.9505272255593</v>
      </c>
    </row>
    <row>
      <c>
        <v>2620102</v>
      </c>
      <c>
        <v>1</v>
      </c>
      <c>
        <is>
          <t>MANİSA</t>
        </is>
      </c>
      <c>
        <v>ŞEHZADELER</v>
      </c>
      <c>
        <is>
          <t>Kullanıcı Bağlantı Hattı</t>
        </is>
      </c>
      <c>
        <v>DM-3/06 45-71-M00072_953217528_953217528</v>
      </c>
      <c>
        <v>Üçüncü Şahısların Vermiş Olduğu Hasarlar</v>
      </c>
      <c>
        <v>Dağıtım-AG</v>
      </c>
      <c>
        <v>Uzun</v>
      </c>
      <c>
        <v>Şebeke işletmecisi</v>
      </c>
      <c>
        <v>Bildirimsiz</v>
      </c>
      <c>
        <is>
          <t>24.07.2023 11:19:51</t>
        </is>
      </c>
      <c>
        <is>
          <t>24.07.2023 13:51:43</t>
        </is>
      </c>
      <c>
        <v>2.531111111</v>
      </c>
      <c>
        <v>0</v>
      </c>
      <c>
        <v>7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3.825231688132176</v>
      </c>
      <c>
        <v>0</v>
      </c>
      <c>
        <v>0</v>
      </c>
      <c>
        <v>0</v>
      </c>
      <c>
        <v>0</v>
      </c>
      <c>
        <v>0</v>
      </c>
      <c>
        <v>0</v>
      </c>
      <c>
        <v>3.825231688132176</v>
      </c>
    </row>
    <row>
      <c>
        <v>2620351</v>
      </c>
      <c>
        <v>1</v>
      </c>
      <c>
        <is>
          <t>İZMİR</t>
        </is>
      </c>
      <c>
        <v>GÜZELBAHÇE</v>
      </c>
      <c>
        <is>
          <t>KÖK</t>
        </is>
      </c>
      <c>
        <v>M-2001 GÜZELBAHÇE ÇAMLI KÖK 35-10-M02001_M-2501 M03_47756368</v>
      </c>
      <c>
        <v>Plansız Kesinti / Müdahale</v>
      </c>
      <c>
        <v>Dağıtım-OG</v>
      </c>
      <c>
        <v>Uzun</v>
      </c>
      <c>
        <v>Şebeke işletmecisi</v>
      </c>
      <c>
        <v>Bildirimsiz</v>
      </c>
      <c>
        <is>
          <t>24.07.2023 14:37:09</t>
        </is>
      </c>
      <c>
        <is>
          <t>24.07.2023 15:27:48</t>
        </is>
      </c>
      <c>
        <v>0.844166666</v>
      </c>
      <c>
        <v>0</v>
      </c>
      <c>
        <v>336</v>
      </c>
      <c>
        <v>1</v>
      </c>
      <c>
        <v>11</v>
      </c>
      <c>
        <v>3</v>
      </c>
      <c>
        <v>16</v>
      </c>
      <c>
        <v>1</v>
      </c>
      <c>
        <v>0</v>
      </c>
      <c>
        <v>0</v>
      </c>
      <c>
        <v>183.58577270458207</v>
      </c>
      <c>
        <v>0.536546703562299</v>
      </c>
      <c>
        <v>5.184344186155485</v>
      </c>
      <c>
        <v>8.215110526496712</v>
      </c>
      <c>
        <v>36.73871451830757</v>
      </c>
      <c>
        <v>9.100037150060892</v>
      </c>
      <c>
        <v>0</v>
      </c>
      <c>
        <v>243.36052578916502</v>
      </c>
    </row>
    <row>
      <c>
        <v>2620494</v>
      </c>
      <c>
        <v>1</v>
      </c>
      <c>
        <is>
          <t>MANİSA</t>
        </is>
      </c>
      <c>
        <v>YUNUSEMRE</v>
      </c>
      <c>
        <is>
          <t>AG Fideri</t>
        </is>
      </c>
      <c>
        <v>EVRENOS TR-3 45-71-M01411_A_56392055_56392055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24.07.2023 16:12:50</t>
        </is>
      </c>
      <c>
        <is>
          <t>24.07.2023 18:37:49</t>
        </is>
      </c>
      <c>
        <v>2.416388888</v>
      </c>
      <c>
        <v>0</v>
      </c>
      <c>
        <v>270</v>
      </c>
      <c>
        <v>0</v>
      </c>
      <c>
        <v>2</v>
      </c>
      <c>
        <v>0</v>
      </c>
      <c>
        <v>17</v>
      </c>
      <c>
        <v>0</v>
      </c>
      <c>
        <v>0</v>
      </c>
      <c>
        <v>0</v>
      </c>
      <c>
        <v>138.5347891961925</v>
      </c>
      <c>
        <v>0</v>
      </c>
      <c>
        <v>7.652646023317824</v>
      </c>
      <c>
        <v>0</v>
      </c>
      <c>
        <v>64.71909559957133</v>
      </c>
      <c>
        <v>0</v>
      </c>
      <c>
        <v>0</v>
      </c>
      <c>
        <v>210.90653081908164</v>
      </c>
    </row>
    <row>
      <c>
        <v>2620892</v>
      </c>
      <c>
        <v>1</v>
      </c>
      <c>
        <is>
          <t>MANİSA</t>
        </is>
      </c>
      <c>
        <v>ŞEHZADELER</v>
      </c>
      <c>
        <is>
          <t>Dağıtım Transformatörü</t>
        </is>
      </c>
      <c>
        <v>HACIHALİLLER TR-1 KÖK 45-71-M00066_45-71-M00066_72238432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24.07.2023 23:06:07</t>
        </is>
      </c>
      <c>
        <is>
          <t>25.07.2023 01:34:34</t>
        </is>
      </c>
      <c>
        <v>2.474166666</v>
      </c>
      <c>
        <v>0</v>
      </c>
      <c>
        <v>33</v>
      </c>
      <c>
        <v>0</v>
      </c>
      <c>
        <v>18</v>
      </c>
      <c>
        <v>0</v>
      </c>
      <c>
        <v>4</v>
      </c>
      <c>
        <v>0</v>
      </c>
      <c>
        <v>0</v>
      </c>
      <c>
        <v>0</v>
      </c>
      <c>
        <v>34.512299815563566</v>
      </c>
      <c>
        <v>0</v>
      </c>
      <c>
        <v>57.9067160973885</v>
      </c>
      <c>
        <v>0</v>
      </c>
      <c>
        <v>1.3825793133410615</v>
      </c>
      <c>
        <v>0</v>
      </c>
      <c>
        <v>0</v>
      </c>
      <c>
        <v>93.80159522629313</v>
      </c>
    </row>
    <row>
      <c>
        <v>2619810</v>
      </c>
      <c>
        <v>1</v>
      </c>
      <c>
        <is>
          <t>MANİSA</t>
        </is>
      </c>
      <c>
        <v>SALİHLİ</v>
      </c>
      <c>
        <is>
          <t>OG Fideri</t>
        </is>
      </c>
      <c>
        <v>ELDELEK-4 TARIMSAL SULAMA 45-78-M00441_DIREK TIPI TRAFO HUCRESI H01_2054572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24.07.2023 07:57:52</t>
        </is>
      </c>
      <c>
        <is>
          <t>24.07.2023 09:16:26</t>
        </is>
      </c>
      <c>
        <v>1.309444444</v>
      </c>
      <c>
        <v>0</v>
      </c>
      <c>
        <v>0</v>
      </c>
      <c>
        <v>0</v>
      </c>
      <c>
        <v>8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21.557786378167535</v>
      </c>
      <c>
        <v>0</v>
      </c>
      <c>
        <v>0</v>
      </c>
      <c>
        <v>0</v>
      </c>
      <c>
        <v>0</v>
      </c>
      <c>
        <v>21.557786378167535</v>
      </c>
    </row>
    <row>
      <c>
        <v>2620743</v>
      </c>
      <c>
        <v>1</v>
      </c>
      <c>
        <is>
          <t>MANİSA</t>
        </is>
      </c>
      <c>
        <v>KULA</v>
      </c>
      <c>
        <is>
          <t>OG Fideri</t>
        </is>
      </c>
      <c>
        <v>BAŞIBÜYÜK KÖK 45-77-L00158_HatBaşıAyırıcı_76564792 L03_76564792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24.07.2023 19:00:24</t>
        </is>
      </c>
      <c>
        <is>
          <t>24.07.2023 20:04:07</t>
        </is>
      </c>
      <c>
        <v>1.061944444</v>
      </c>
      <c>
        <v>0</v>
      </c>
      <c>
        <v>34</v>
      </c>
      <c>
        <v>0</v>
      </c>
      <c>
        <v>5</v>
      </c>
      <c>
        <v>0</v>
      </c>
      <c>
        <v>3</v>
      </c>
      <c>
        <v>0</v>
      </c>
      <c>
        <v>0</v>
      </c>
      <c>
        <v>0</v>
      </c>
      <c>
        <v>5.786847860919768</v>
      </c>
      <c>
        <v>0</v>
      </c>
      <c>
        <v>2.4149379325866973</v>
      </c>
      <c>
        <v>0</v>
      </c>
      <c>
        <v>1.707764697494079</v>
      </c>
      <c>
        <v>0</v>
      </c>
      <c>
        <v>0</v>
      </c>
      <c>
        <v>9.909550491000545</v>
      </c>
    </row>
    <row>
      <c>
        <v>2620520</v>
      </c>
      <c>
        <v>1</v>
      </c>
      <c>
        <is>
          <t>MANİSA</t>
        </is>
      </c>
      <c>
        <v>SALİHLİ</v>
      </c>
      <c>
        <is>
          <t>OG Fideri</t>
        </is>
      </c>
      <c>
        <v>KARAPINAR İM 45-78-A00002_HatBaşıAyırıcı_53139563 M05_53139563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24.07.2023 16:33:36</t>
        </is>
      </c>
      <c>
        <is>
          <t>24.07.2023 18:45:51</t>
        </is>
      </c>
      <c>
        <v>2.204166666</v>
      </c>
      <c>
        <v>0</v>
      </c>
      <c>
        <v>0</v>
      </c>
      <c>
        <v>9</v>
      </c>
      <c>
        <v>0</v>
      </c>
      <c>
        <v>6</v>
      </c>
      <c>
        <v>0</v>
      </c>
      <c>
        <v>0</v>
      </c>
      <c>
        <v>0</v>
      </c>
      <c>
        <v>0</v>
      </c>
      <c>
        <v>0</v>
      </c>
      <c>
        <v>104.57217346465752</v>
      </c>
      <c>
        <v>0</v>
      </c>
      <c>
        <v>21.53621165428393</v>
      </c>
      <c>
        <v>0</v>
      </c>
      <c>
        <v>0</v>
      </c>
      <c>
        <v>0</v>
      </c>
      <c>
        <v>126.10838511894146</v>
      </c>
    </row>
    <row>
      <c>
        <v>2620898</v>
      </c>
      <c>
        <v>1</v>
      </c>
      <c>
        <is>
          <t>MANİSA</t>
        </is>
      </c>
      <c>
        <v>YUNUSEMRE</v>
      </c>
      <c>
        <is>
          <t>AG Fideri</t>
        </is>
      </c>
      <c>
        <v>KARAKOCA TR-1 45-71-M00978_D_56395538_56395538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24.07.2023 22:25:37</t>
        </is>
      </c>
      <c>
        <is>
          <t>25.07.2023 04:46:28</t>
        </is>
      </c>
      <c>
        <v>6.3475</v>
      </c>
      <c>
        <v>0</v>
      </c>
      <c>
        <v>43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32.7600064354614</v>
      </c>
      <c>
        <v>0</v>
      </c>
      <c>
        <v>0</v>
      </c>
      <c>
        <v>0</v>
      </c>
      <c>
        <v>6.848390075768888</v>
      </c>
      <c>
        <v>0</v>
      </c>
      <c>
        <v>0</v>
      </c>
      <c>
        <v>39.60839651123029</v>
      </c>
    </row>
    <row>
      <c>
        <v>2620589</v>
      </c>
      <c>
        <v>1</v>
      </c>
      <c>
        <is>
          <t>İZMİR</t>
        </is>
      </c>
      <c>
        <v>BORNOVA</v>
      </c>
      <c>
        <is>
          <t>AG Fideri</t>
        </is>
      </c>
      <c>
        <v>M-1435 35-02-M01435_A_56383547_56383547</v>
      </c>
      <c>
        <v>Şebeke Yenileme ve Kapasite Artışı Çalışması</v>
      </c>
      <c>
        <v>Dağıtım-AG</v>
      </c>
      <c>
        <v>Uzun</v>
      </c>
      <c>
        <v>Şebeke işletmecisi</v>
      </c>
      <c>
        <v>Bildirimli</v>
      </c>
      <c>
        <is>
          <t>24.07.2023 17:28:05</t>
        </is>
      </c>
      <c>
        <is>
          <t>24.07.2023 22:32:48</t>
        </is>
      </c>
      <c>
        <v>5.078611111</v>
      </c>
      <c>
        <v>0</v>
      </c>
      <c>
        <v>0</v>
      </c>
      <c>
        <v>0</v>
      </c>
      <c>
        <v>0</v>
      </c>
      <c>
        <v>0</v>
      </c>
      <c>
        <v>12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96.70531855284267</v>
      </c>
      <c>
        <v>0</v>
      </c>
      <c>
        <v>0</v>
      </c>
      <c>
        <v>96.70531855284267</v>
      </c>
    </row>
    <row>
      <c>
        <v>2620334</v>
      </c>
      <c>
        <v>1</v>
      </c>
      <c>
        <is>
          <t>İZMİR</t>
        </is>
      </c>
      <c>
        <v>KARŞIYAKA</v>
      </c>
      <c>
        <is>
          <t>OG Fideri</t>
        </is>
      </c>
      <c>
        <v>K-3661 GEÇİT 35-04-K03661_K-3390 K05_72033496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24.07.2023 14:24:11</t>
        </is>
      </c>
      <c>
        <is>
          <t>24.07.2023 14:35:13</t>
        </is>
      </c>
      <c>
        <v>0.183888888</v>
      </c>
      <c>
        <v>0</v>
      </c>
      <c>
        <v>1124</v>
      </c>
      <c>
        <v>0</v>
      </c>
      <c>
        <v>0</v>
      </c>
      <c>
        <v>2</v>
      </c>
      <c>
        <v>19</v>
      </c>
      <c>
        <v>0</v>
      </c>
      <c>
        <v>0</v>
      </c>
      <c>
        <v>0</v>
      </c>
      <c>
        <v>79.15164087664559</v>
      </c>
      <c>
        <v>0</v>
      </c>
      <c>
        <v>0</v>
      </c>
      <c>
        <v>44.830099427146976</v>
      </c>
      <c>
        <v>13.739244519398863</v>
      </c>
      <c>
        <v>0</v>
      </c>
      <c>
        <v>0</v>
      </c>
      <c>
        <v>137.72098482319143</v>
      </c>
    </row>
    <row>
      <c>
        <v>2619670</v>
      </c>
      <c>
        <v>1</v>
      </c>
      <c>
        <is>
          <t>İZMİR</t>
        </is>
      </c>
      <c>
        <v>GAZİEMİR</v>
      </c>
      <c>
        <is>
          <t>DM</t>
        </is>
      </c>
      <c>
        <v>KARTAL İM 35-08-A00003_M-1807 EGEYILDIZ M14_80521402</v>
      </c>
      <c>
        <v>Manevra</v>
      </c>
      <c>
        <v>Dağıtım-OG</v>
      </c>
      <c>
        <v>Kısa</v>
      </c>
      <c>
        <v>Şebeke işletmecisi</v>
      </c>
      <c>
        <v>Bildirimsiz</v>
      </c>
      <c>
        <is>
          <t>24.07.2023 00:12:18</t>
        </is>
      </c>
      <c>
        <is>
          <t>24.07.2023 00:15:04</t>
        </is>
      </c>
      <c>
        <v>0.046111111</v>
      </c>
      <c>
        <v>0</v>
      </c>
      <c>
        <v>2134</v>
      </c>
      <c>
        <v>0</v>
      </c>
      <c>
        <v>0</v>
      </c>
      <c>
        <v>1</v>
      </c>
      <c>
        <v>149</v>
      </c>
      <c>
        <v>0</v>
      </c>
      <c>
        <v>0</v>
      </c>
      <c>
        <v>0</v>
      </c>
      <c>
        <v>23.15377058083279</v>
      </c>
      <c>
        <v>0</v>
      </c>
      <c>
        <v>0</v>
      </c>
      <c>
        <v>12.638451546847888</v>
      </c>
      <c>
        <v>5.33421688604661</v>
      </c>
      <c>
        <v>0</v>
      </c>
      <c>
        <v>0</v>
      </c>
      <c>
        <v>41.12643901372729</v>
      </c>
    </row>
    <row>
      <c>
        <v>2620775</v>
      </c>
      <c>
        <v>1</v>
      </c>
      <c>
        <is>
          <t>MANİSA</t>
        </is>
      </c>
      <c>
        <v>TURGUTLU</v>
      </c>
      <c>
        <is>
          <t>AG Fideri</t>
        </is>
      </c>
      <c>
        <v>TR-2/120 45-83-M00718_A_91461507_91461507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24.07.2023 19:50:56</t>
        </is>
      </c>
      <c>
        <is>
          <t>24.07.2023 21:23:54</t>
        </is>
      </c>
      <c>
        <v>1.549444444</v>
      </c>
      <c>
        <v>0</v>
      </c>
      <c>
        <v>91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29.293883833203648</v>
      </c>
      <c>
        <v>0</v>
      </c>
      <c>
        <v>0</v>
      </c>
      <c>
        <v>0</v>
      </c>
      <c>
        <v>0.891469353168052</v>
      </c>
      <c>
        <v>0</v>
      </c>
      <c>
        <v>0</v>
      </c>
      <c>
        <v>30.1853531863717</v>
      </c>
    </row>
    <row>
      <c>
        <v>2620858</v>
      </c>
      <c>
        <v>1</v>
      </c>
      <c>
        <is>
          <t>MANİSA</t>
        </is>
      </c>
      <c>
        <v>AHMETLİ</v>
      </c>
      <c>
        <is>
          <t>AG Fideri</t>
        </is>
      </c>
      <c>
        <v>BAHÇECİK KÖYÜ TR-1 45-84-L00017_B_91328364_91328364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24.07.2023 21:41:28</t>
        </is>
      </c>
      <c>
        <is>
          <t>24.07.2023 23:11:56</t>
        </is>
      </c>
      <c>
        <v>1.507777777</v>
      </c>
      <c>
        <v>0</v>
      </c>
      <c>
        <v>16</v>
      </c>
      <c>
        <v>0</v>
      </c>
      <c>
        <v>2</v>
      </c>
      <c>
        <v>0</v>
      </c>
      <c>
        <v>1</v>
      </c>
      <c>
        <v>0</v>
      </c>
      <c>
        <v>0</v>
      </c>
      <c>
        <v>0</v>
      </c>
      <c>
        <v>3.4424919892184116</v>
      </c>
      <c>
        <v>0</v>
      </c>
      <c>
        <v>0.35553627731879056</v>
      </c>
      <c>
        <v>0</v>
      </c>
      <c>
        <v>0.000176235493024</v>
      </c>
      <c>
        <v>0</v>
      </c>
      <c>
        <v>0</v>
      </c>
      <c>
        <v>3.798204502030226</v>
      </c>
    </row>
    <row>
      <c>
        <v>2619687</v>
      </c>
      <c>
        <v>1</v>
      </c>
      <c>
        <is>
          <t>İZMİR</t>
        </is>
      </c>
      <c>
        <v>TİRE</v>
      </c>
      <c>
        <is>
          <t>Dağıtım Transformatörü</t>
        </is>
      </c>
      <c>
        <v>DM-1/51 35-29-M00051_35-29-M00051_2368096</v>
      </c>
      <c>
        <v>AG Tel Kopuğu</v>
      </c>
      <c>
        <v>Dağıtım-AG</v>
      </c>
      <c>
        <v>Uzun</v>
      </c>
      <c>
        <v>Şebeke işletmecisi</v>
      </c>
      <c>
        <v>Bildirimsiz</v>
      </c>
      <c>
        <is>
          <t>24.07.2023 00:40:48</t>
        </is>
      </c>
      <c>
        <is>
          <t>24.07.2023 04:08:27</t>
        </is>
      </c>
      <c>
        <v>3.460833333</v>
      </c>
      <c>
        <v>0</v>
      </c>
      <c>
        <v>2</v>
      </c>
      <c>
        <v>0</v>
      </c>
      <c>
        <v>6</v>
      </c>
      <c>
        <v>0</v>
      </c>
      <c>
        <v>4</v>
      </c>
      <c>
        <v>0</v>
      </c>
      <c>
        <v>1</v>
      </c>
      <c>
        <v>0</v>
      </c>
      <c>
        <v>3.7609700800228456</v>
      </c>
      <c>
        <v>0</v>
      </c>
      <c>
        <v>21.58279734136452</v>
      </c>
      <c>
        <v>0</v>
      </c>
      <c>
        <v>9.812971088266805</v>
      </c>
      <c>
        <v>0</v>
      </c>
      <c>
        <v>16.041915813324927</v>
      </c>
      <c>
        <v>51.1986543229791</v>
      </c>
    </row>
    <row>
      <c>
        <v>2620274</v>
      </c>
      <c>
        <v>1</v>
      </c>
      <c>
        <is>
          <t>İZMİR</t>
        </is>
      </c>
      <c>
        <v>MENDERES</v>
      </c>
      <c>
        <is>
          <t>DM</t>
        </is>
      </c>
      <c>
        <v>MENDERES DM-4/TR-1 35-22-M00004_DAĞITIM TRAFO MENDERES DM-4/TR-1 M17_2104469</v>
      </c>
      <c>
        <v>OG Kademe Ayarı</v>
      </c>
      <c>
        <v>Dağıtım-OG</v>
      </c>
      <c>
        <v>Uzun</v>
      </c>
      <c>
        <v>Şebeke işletmecisi</v>
      </c>
      <c>
        <v>Bildirimsiz</v>
      </c>
      <c>
        <is>
          <t>24.07.2023 13:42:00</t>
        </is>
      </c>
      <c>
        <is>
          <t>24.07.2023 14:19:31</t>
        </is>
      </c>
      <c>
        <v>0.625277777</v>
      </c>
      <c>
        <v>0</v>
      </c>
      <c>
        <v>226</v>
      </c>
      <c>
        <v>0</v>
      </c>
      <c>
        <v>1</v>
      </c>
      <c>
        <v>0</v>
      </c>
      <c>
        <v>32</v>
      </c>
      <c>
        <v>0</v>
      </c>
      <c>
        <v>0</v>
      </c>
      <c>
        <v>0</v>
      </c>
      <c>
        <v>43.05303770103497</v>
      </c>
      <c>
        <v>0</v>
      </c>
      <c>
        <v>0</v>
      </c>
      <c>
        <v>0</v>
      </c>
      <c>
        <v>53.876473683639766</v>
      </c>
      <c>
        <v>0</v>
      </c>
      <c>
        <v>0</v>
      </c>
      <c>
        <v>96.92951138467473</v>
      </c>
    </row>
    <row>
      <c>
        <v>2620125</v>
      </c>
      <c>
        <v>1</v>
      </c>
      <c>
        <is>
          <t>İZMİR</t>
        </is>
      </c>
      <c>
        <v>GÜZELBAHÇE</v>
      </c>
      <c>
        <is>
          <t>OG Fideri</t>
        </is>
      </c>
      <c>
        <v>M-2490 ÇAMLI TR-6 35-10-M02490_DAĞITIM TRAFOSU M-2490 M03_65531908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24.07.2023 11:46:32</t>
        </is>
      </c>
      <c>
        <is>
          <t>24.07.2023 15:24:01</t>
        </is>
      </c>
      <c>
        <v>3.624722222</v>
      </c>
      <c>
        <v>0</v>
      </c>
      <c>
        <v>61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270.7083040442016</v>
      </c>
      <c>
        <v>0</v>
      </c>
      <c>
        <v>0</v>
      </c>
      <c>
        <v>0</v>
      </c>
      <c>
        <v>8.65481132694889</v>
      </c>
      <c>
        <v>0</v>
      </c>
      <c>
        <v>0</v>
      </c>
      <c>
        <v>279.3631153711505</v>
      </c>
    </row>
    <row>
      <c>
        <v>2620666</v>
      </c>
      <c>
        <v>1</v>
      </c>
      <c>
        <is>
          <t>İZMİR</t>
        </is>
      </c>
      <c>
        <v>TORBALI</v>
      </c>
      <c>
        <is>
          <t>Saha Dağıtım Kutusu (SDK)</t>
        </is>
      </c>
      <c>
        <v>TR-154 35-26-M00154_49434953 tr61c1b_49434954</v>
      </c>
      <c>
        <v>AG Box / Sdk Giriş Faz Sigorta Atığı</v>
      </c>
      <c>
        <v>Dağıtım-AG</v>
      </c>
      <c>
        <v>Uzun</v>
      </c>
      <c>
        <v>Şebeke işletmecisi</v>
      </c>
      <c>
        <v>Bildirimsiz</v>
      </c>
      <c>
        <is>
          <t>24.07.2023 18:28:47</t>
        </is>
      </c>
      <c>
        <is>
          <t>24.07.2023 20:04:40</t>
        </is>
      </c>
      <c>
        <v>1.598055555</v>
      </c>
      <c>
        <v>0</v>
      </c>
      <c>
        <v>84</v>
      </c>
      <c>
        <v>0</v>
      </c>
      <c>
        <v>0</v>
      </c>
      <c>
        <v>0</v>
      </c>
      <c>
        <v>8</v>
      </c>
      <c>
        <v>0</v>
      </c>
      <c>
        <v>0</v>
      </c>
      <c>
        <v>0</v>
      </c>
      <c>
        <v>35.97192734978549</v>
      </c>
      <c>
        <v>0</v>
      </c>
      <c>
        <v>0</v>
      </c>
      <c>
        <v>0</v>
      </c>
      <c>
        <v>40.05873966447619</v>
      </c>
      <c>
        <v>0</v>
      </c>
      <c>
        <v>0</v>
      </c>
      <c>
        <v>76.03066701426168</v>
      </c>
    </row>
    <row>
      <c>
        <v>2619979</v>
      </c>
      <c>
        <v>1</v>
      </c>
      <c>
        <is>
          <t>İZMİR</t>
        </is>
      </c>
      <c>
        <v>BORNOVA</v>
      </c>
      <c>
        <is>
          <t>KÖK</t>
        </is>
      </c>
      <c>
        <v>M-1335 KAYADİBİ KÖK 35-02-M01335_M-1157 KARAÇAM M05_2053136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24.07.2023 09:54:52</t>
        </is>
      </c>
      <c>
        <is>
          <t>24.07.2023 10:12:03</t>
        </is>
      </c>
      <c>
        <v>0.286388888</v>
      </c>
      <c>
        <v>11</v>
      </c>
      <c>
        <v>804</v>
      </c>
      <c>
        <v>13</v>
      </c>
      <c>
        <v>52</v>
      </c>
      <c>
        <v>33</v>
      </c>
      <c>
        <v>69</v>
      </c>
      <c>
        <v>1</v>
      </c>
      <c>
        <v>0</v>
      </c>
      <c>
        <v>2.6028266902500423</v>
      </c>
      <c>
        <v>54.795364440575874</v>
      </c>
      <c>
        <v>6.157333710912888</v>
      </c>
      <c>
        <v>4.361376440687585</v>
      </c>
      <c>
        <v>51.469220995466635</v>
      </c>
      <c>
        <v>20.658514675332597</v>
      </c>
      <c>
        <v>9.872153416799378</v>
      </c>
      <c>
        <v>0</v>
      </c>
      <c>
        <v>149.916790370025</v>
      </c>
    </row>
    <row>
      <c>
        <v>2620374</v>
      </c>
      <c>
        <v>1</v>
      </c>
      <c>
        <is>
          <t>İZMİR</t>
        </is>
      </c>
      <c>
        <v>KEMALPAŞA</v>
      </c>
      <c>
        <is>
          <t>Kullanıcı Bağlantı Hattı</t>
        </is>
      </c>
      <c>
        <v>ARMUTLU TR-21 35-27-M00615_914695696_914695696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24.07.2023 14:50:28</t>
        </is>
      </c>
      <c>
        <is>
          <t>24.07.2023 18:25:52</t>
        </is>
      </c>
      <c>
        <v>3.59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0.8649049682236525</v>
      </c>
      <c>
        <v>0</v>
      </c>
      <c>
        <v>0</v>
      </c>
      <c>
        <v>0</v>
      </c>
      <c>
        <v>0</v>
      </c>
      <c>
        <v>0.8649049682236525</v>
      </c>
    </row>
    <row>
      <c>
        <v>2620769</v>
      </c>
      <c>
        <v>1</v>
      </c>
      <c>
        <is>
          <t>İZMİR</t>
        </is>
      </c>
      <c>
        <v>KONAK</v>
      </c>
      <c>
        <is>
          <t>OG Fideri</t>
        </is>
      </c>
      <c>
        <v>M-2011 35-01-M02011_M-2009 M01_45331668</v>
      </c>
      <c>
        <v>Manevra</v>
      </c>
      <c>
        <v>Dağıtım-OG</v>
      </c>
      <c>
        <v>Kısa</v>
      </c>
      <c>
        <v>Şebeke işletmecisi</v>
      </c>
      <c>
        <v>Bildirimsiz</v>
      </c>
      <c>
        <is>
          <t>24.07.2023 20:02:49</t>
        </is>
      </c>
      <c>
        <is>
          <t>24.07.2023 20:03:04</t>
        </is>
      </c>
      <c>
        <v>0.004166666</v>
      </c>
      <c>
        <v>0</v>
      </c>
      <c>
        <v>18</v>
      </c>
      <c>
        <v>0</v>
      </c>
      <c>
        <v>0</v>
      </c>
      <c>
        <v>5</v>
      </c>
      <c>
        <v>739</v>
      </c>
      <c>
        <v>0</v>
      </c>
      <c>
        <v>12</v>
      </c>
      <c>
        <v>0</v>
      </c>
      <c>
        <v>0.03644958984485625</v>
      </c>
      <c>
        <v>0</v>
      </c>
      <c>
        <v>0</v>
      </c>
      <c>
        <v>1.9001715581519059</v>
      </c>
      <c>
        <v>2.7244958592876363</v>
      </c>
      <c>
        <v>0</v>
      </c>
      <c>
        <v>0.05715731705344125</v>
      </c>
      <c>
        <v>4.718274324337839</v>
      </c>
    </row>
    <row>
      <c>
        <v>2620105</v>
      </c>
      <c>
        <v>1</v>
      </c>
      <c>
        <is>
          <t>İZMİR</t>
        </is>
      </c>
      <c>
        <v>ÇİĞLİ</v>
      </c>
      <c>
        <is>
          <t>OG Fideri</t>
        </is>
      </c>
      <c>
        <v>M-1147 35-09-M01147_M-910 M03_47553621</v>
      </c>
      <c>
        <v>OG İletken Kopması</v>
      </c>
      <c>
        <v>Dağıtım-OG</v>
      </c>
      <c>
        <v>Uzun</v>
      </c>
      <c>
        <v>Şebeke işletmecisi</v>
      </c>
      <c>
        <v>Bildirimsiz</v>
      </c>
      <c>
        <is>
          <t>24.07.2023 11:05:09</t>
        </is>
      </c>
      <c>
        <is>
          <t>24.07.2023 14:03:49</t>
        </is>
      </c>
      <c>
        <v>2.977777777</v>
      </c>
      <c>
        <v>0</v>
      </c>
      <c>
        <v>156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404.9957091224594</v>
      </c>
      <c>
        <v>0</v>
      </c>
      <c>
        <v>0</v>
      </c>
      <c>
        <v>0</v>
      </c>
      <c>
        <v>33.3781652883199</v>
      </c>
      <c>
        <v>0</v>
      </c>
      <c>
        <v>0</v>
      </c>
      <c>
        <v>438.3738744107793</v>
      </c>
    </row>
    <row>
      <c>
        <v>2619985</v>
      </c>
      <c>
        <v>1</v>
      </c>
      <c>
        <is>
          <t>MANİSA</t>
        </is>
      </c>
      <c>
        <v>SARUHANLI</v>
      </c>
      <c>
        <is>
          <t>AG Fideri</t>
        </is>
      </c>
      <c>
        <v>KEMİKLİDERE TR-1 45-80-M00134_D_56386150_56386150</v>
      </c>
      <c>
        <v>Şebeke Yenileme ve Kapasite Artışı Çalışması</v>
      </c>
      <c>
        <v>Dağıtım-AG</v>
      </c>
      <c>
        <v>Uzun</v>
      </c>
      <c>
        <v>Şebeke işletmecisi</v>
      </c>
      <c>
        <v>Bildirimli</v>
      </c>
      <c>
        <is>
          <t>24.07.2023 10:04:20</t>
        </is>
      </c>
      <c>
        <is>
          <t>24.07.2023 17:58:19</t>
        </is>
      </c>
      <c>
        <v>7.899722222</v>
      </c>
      <c>
        <v>0</v>
      </c>
      <c>
        <v>53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83.58243372558066</v>
      </c>
      <c>
        <v>0</v>
      </c>
      <c>
        <v>0</v>
      </c>
      <c>
        <v>0</v>
      </c>
      <c>
        <v>0.09350834039234406</v>
      </c>
      <c>
        <v>0</v>
      </c>
      <c>
        <v>0</v>
      </c>
      <c>
        <v>83.675942065973</v>
      </c>
    </row>
    <row>
      <c>
        <v>2619962</v>
      </c>
      <c>
        <v>1</v>
      </c>
      <c>
        <is>
          <t>İZMİR</t>
        </is>
      </c>
      <c>
        <v>ÇEŞME</v>
      </c>
      <c>
        <is>
          <t>Dağıtım Transformatörü</t>
        </is>
      </c>
      <c>
        <v>L-636 35-18-L00636_35-18-L00636_72291917</v>
      </c>
      <c>
        <v>Şebeke Bakım Çalışması</v>
      </c>
      <c>
        <v>Dağıtım-AG</v>
      </c>
      <c>
        <v>Uzun</v>
      </c>
      <c>
        <v>Şebeke işletmecisi</v>
      </c>
      <c>
        <v>Bildirimli</v>
      </c>
      <c>
        <is>
          <t>24.07.2023 09:42:50</t>
        </is>
      </c>
      <c>
        <is>
          <t>24.07.2023 13:32:31</t>
        </is>
      </c>
      <c>
        <v>3.828055555</v>
      </c>
      <c>
        <v>0</v>
      </c>
      <c>
        <v>0</v>
      </c>
      <c>
        <v>0</v>
      </c>
      <c>
        <v>0</v>
      </c>
      <c>
        <v>0</v>
      </c>
      <c>
        <v>6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259.2010289036599</v>
      </c>
      <c>
        <v>0</v>
      </c>
      <c>
        <v>0</v>
      </c>
      <c>
        <v>259.2010289036599</v>
      </c>
    </row>
    <row>
      <c>
        <v>2619793</v>
      </c>
      <c>
        <v>1</v>
      </c>
      <c>
        <is>
          <t>MANİSA</t>
        </is>
      </c>
      <c>
        <v>KULA</v>
      </c>
      <c>
        <is>
          <t>OG Fideri</t>
        </is>
      </c>
      <c>
        <v>ÇARIKMAHMUTLU ÖZTÜRKLER TR-1 45-77-L00169_DIREK TIPI TRAFO HUCRESI H01_2055551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24.07.2023 07:35:33</t>
        </is>
      </c>
      <c>
        <is>
          <t>24.07.2023 12:26:38</t>
        </is>
      </c>
      <c>
        <v>4.851388888</v>
      </c>
      <c>
        <v>0</v>
      </c>
      <c>
        <v>12</v>
      </c>
      <c>
        <v>0</v>
      </c>
      <c>
        <v>2</v>
      </c>
      <c>
        <v>0</v>
      </c>
      <c>
        <v>1</v>
      </c>
      <c>
        <v>0</v>
      </c>
      <c>
        <v>0</v>
      </c>
      <c>
        <v>0</v>
      </c>
      <c>
        <v>6.9853809438285595</v>
      </c>
      <c>
        <v>0</v>
      </c>
      <c>
        <v>4.555701084490175</v>
      </c>
      <c>
        <v>0</v>
      </c>
      <c>
        <v>9.814056540948332</v>
      </c>
      <c>
        <v>0</v>
      </c>
      <c>
        <v>0</v>
      </c>
      <c>
        <v>21.355138569267066</v>
      </c>
    </row>
    <row>
      <c>
        <v>2620460</v>
      </c>
      <c>
        <v>1</v>
      </c>
      <c>
        <is>
          <t>İZMİR</t>
        </is>
      </c>
      <c>
        <v>KARABURUN</v>
      </c>
      <c>
        <is>
          <t>Kullanıcı Bağlantı Hattı</t>
        </is>
      </c>
      <c>
        <v>MORDOĞAN TR-23 35-21-L00152_953365765_953365765</v>
      </c>
      <c>
        <v>AG Branşman Yeraltı Kablo Arızası</v>
      </c>
      <c>
        <v>Dağıtım-AG</v>
      </c>
      <c>
        <v>Uzun</v>
      </c>
      <c>
        <v>Şebeke işletmecisi</v>
      </c>
      <c>
        <v>Bildirimsiz</v>
      </c>
      <c>
        <is>
          <t>24.07.2023 15:55:04</t>
        </is>
      </c>
      <c>
        <is>
          <t>24.07.2023 18:07:42</t>
        </is>
      </c>
      <c>
        <v>2.210555555</v>
      </c>
      <c>
        <v>0</v>
      </c>
      <c>
        <v>0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0.6545649051102831</v>
      </c>
      <c>
        <v>0</v>
      </c>
      <c>
        <v>0</v>
      </c>
      <c>
        <v>0.6545649051102831</v>
      </c>
    </row>
    <row>
      <c>
        <v>2620360</v>
      </c>
      <c>
        <v>1</v>
      </c>
      <c>
        <is>
          <t>İZMİR</t>
        </is>
      </c>
      <c>
        <v>ALİAĞA</v>
      </c>
      <c>
        <is>
          <t>AG Fideri</t>
        </is>
      </c>
      <c>
        <v>HELVACI TR-3 35-17-M00363_A_91198043_91198043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24.07.2023 14:40:34</t>
        </is>
      </c>
      <c>
        <is>
          <t>24.07.2023 18:13:30</t>
        </is>
      </c>
      <c>
        <v>3.548888888</v>
      </c>
      <c>
        <v>0</v>
      </c>
      <c>
        <v>244</v>
      </c>
      <c>
        <v>0</v>
      </c>
      <c>
        <v>0</v>
      </c>
      <c>
        <v>0</v>
      </c>
      <c>
        <v>16</v>
      </c>
      <c>
        <v>0</v>
      </c>
      <c>
        <v>0</v>
      </c>
      <c>
        <v>0</v>
      </c>
      <c>
        <v>205.11708695201594</v>
      </c>
      <c>
        <v>0</v>
      </c>
      <c>
        <v>0</v>
      </c>
      <c>
        <v>0</v>
      </c>
      <c>
        <v>35.595859836091286</v>
      </c>
      <c>
        <v>0</v>
      </c>
      <c>
        <v>0</v>
      </c>
      <c>
        <v>240.71294678810722</v>
      </c>
    </row>
    <row>
      <c>
        <v>2619813</v>
      </c>
      <c>
        <v>1</v>
      </c>
      <c>
        <is>
          <t>İZMİR</t>
        </is>
      </c>
      <c>
        <v>TORBALI</v>
      </c>
      <c>
        <is>
          <t>OG Fideri</t>
        </is>
      </c>
      <c>
        <v>KARAKUYU KÖK 35-26-M00437_HatBaşıAyırıcı_66322241 M06_66322241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24.07.2023 07:15:46</t>
        </is>
      </c>
      <c>
        <is>
          <t>24.07.2023 15:42:19</t>
        </is>
      </c>
      <c>
        <v>8.4425</v>
      </c>
      <c>
        <v>0</v>
      </c>
      <c>
        <v>80</v>
      </c>
      <c>
        <v>0</v>
      </c>
      <c>
        <v>4</v>
      </c>
      <c>
        <v>0</v>
      </c>
      <c>
        <v>27</v>
      </c>
      <c>
        <v>0</v>
      </c>
      <c>
        <v>0</v>
      </c>
      <c>
        <v>0</v>
      </c>
      <c>
        <v>107.33060548275802</v>
      </c>
      <c>
        <v>0</v>
      </c>
      <c>
        <v>47.890758836991814</v>
      </c>
      <c>
        <v>0</v>
      </c>
      <c>
        <v>151.79798717971062</v>
      </c>
      <c>
        <v>0</v>
      </c>
      <c>
        <v>0</v>
      </c>
      <c>
        <v>307.0193514994604</v>
      </c>
    </row>
    <row>
      <c>
        <v>2620062</v>
      </c>
      <c>
        <v>1</v>
      </c>
      <c>
        <is>
          <t>İZMİR</t>
        </is>
      </c>
      <c>
        <v>KEMALPAŞA</v>
      </c>
      <c>
        <is>
          <t>OG Fideri</t>
        </is>
      </c>
      <c>
        <v>ÖREN TR-2 35-27-L00217_ÖREN TR-3 L01_72160261</v>
      </c>
      <c>
        <v>Şebeke Yenileme ve Kapasite Artışı Çalışması</v>
      </c>
      <c>
        <v>Dağıtım-OG</v>
      </c>
      <c>
        <v>Uzun</v>
      </c>
      <c>
        <v>Şebeke işletmecisi</v>
      </c>
      <c>
        <v>Bildirimli</v>
      </c>
      <c>
        <is>
          <t>24.07.2023 09:54:52</t>
        </is>
      </c>
      <c>
        <is>
          <t>24.07.2023 12:09:56</t>
        </is>
      </c>
      <c>
        <v>2.251111111</v>
      </c>
      <c>
        <v>0</v>
      </c>
      <c>
        <v>440</v>
      </c>
      <c>
        <v>0</v>
      </c>
      <c>
        <v>6</v>
      </c>
      <c>
        <v>1</v>
      </c>
      <c>
        <v>46</v>
      </c>
      <c>
        <v>0</v>
      </c>
      <c>
        <v>0</v>
      </c>
      <c>
        <v>0</v>
      </c>
      <c>
        <v>218.1429804723293</v>
      </c>
      <c>
        <v>0</v>
      </c>
      <c>
        <v>15.14137159774301</v>
      </c>
      <c>
        <v>4.845174588442222</v>
      </c>
      <c>
        <v>91.58786672867964</v>
      </c>
      <c>
        <v>0</v>
      </c>
      <c>
        <v>0</v>
      </c>
      <c>
        <v>329.7173933871942</v>
      </c>
    </row>
    <row>
      <c>
        <v>2620540</v>
      </c>
      <c>
        <v>1</v>
      </c>
      <c>
        <is>
          <t>İZMİR</t>
        </is>
      </c>
      <c>
        <v>BAYRAKLI</v>
      </c>
      <c>
        <is>
          <t>AG Fideri</t>
        </is>
      </c>
      <c>
        <v>M-2561 35-02-M02561_A_56381903_56381903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24.07.2023 16:39:26</t>
        </is>
      </c>
      <c>
        <is>
          <t>24.07.2023 18:40:06</t>
        </is>
      </c>
      <c>
        <v>2.011111111</v>
      </c>
      <c>
        <v>0</v>
      </c>
      <c>
        <v>27</v>
      </c>
      <c>
        <v>0</v>
      </c>
      <c>
        <v>0</v>
      </c>
      <c>
        <v>0</v>
      </c>
      <c>
        <v>61</v>
      </c>
      <c>
        <v>0</v>
      </c>
      <c>
        <v>0</v>
      </c>
      <c>
        <v>0</v>
      </c>
      <c>
        <v>17.39607866637135</v>
      </c>
      <c>
        <v>0</v>
      </c>
      <c>
        <v>0</v>
      </c>
      <c>
        <v>0</v>
      </c>
      <c>
        <v>164.70017543406024</v>
      </c>
      <c>
        <v>0</v>
      </c>
      <c>
        <v>0</v>
      </c>
      <c>
        <v>182.0962541004316</v>
      </c>
    </row>
    <row>
      <c>
        <v>2620503</v>
      </c>
      <c>
        <v>1</v>
      </c>
      <c>
        <is>
          <t>İZMİR</t>
        </is>
      </c>
      <c>
        <v>ÇEŞME</v>
      </c>
      <c>
        <is>
          <t>OG Fideri</t>
        </is>
      </c>
      <c>
        <v>L-243 35-18-L00243_ L04_2096406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24.07.2023 16:19:44</t>
        </is>
      </c>
      <c>
        <is>
          <t>24.07.2023 17:21:37</t>
        </is>
      </c>
      <c>
        <v>1.031388888</v>
      </c>
      <c>
        <v>0</v>
      </c>
      <c>
        <v>1076</v>
      </c>
      <c>
        <v>0</v>
      </c>
      <c>
        <v>0</v>
      </c>
      <c>
        <v>2</v>
      </c>
      <c>
        <v>319</v>
      </c>
      <c>
        <v>0</v>
      </c>
      <c>
        <v>0</v>
      </c>
      <c>
        <v>0</v>
      </c>
      <c>
        <v>554.9563372986441</v>
      </c>
      <c>
        <v>0</v>
      </c>
      <c>
        <v>0</v>
      </c>
      <c>
        <v>22.452486037880753</v>
      </c>
      <c>
        <v>1249.499907885255</v>
      </c>
      <c>
        <v>0</v>
      </c>
      <c>
        <v>0</v>
      </c>
      <c>
        <v>1826.9087312217798</v>
      </c>
    </row>
    <row>
      <c>
        <v>2620795</v>
      </c>
      <c>
        <v>1</v>
      </c>
      <c>
        <is>
          <t>MANİSA</t>
        </is>
      </c>
      <c>
        <v>AKHİSAR</v>
      </c>
      <c>
        <is>
          <t>Kullanıcı Bağlantı Hattı</t>
        </is>
      </c>
      <c>
        <v>TR-1/4-A 45-72-M00130_956476266_956476266</v>
      </c>
      <c>
        <v>AG Box / Sdk Abone Çıkış Faz Sigorta Atığı</v>
      </c>
      <c>
        <v>Dağıtım-AG</v>
      </c>
      <c>
        <v>Uzun</v>
      </c>
      <c>
        <v>Şebeke işletmecisi</v>
      </c>
      <c>
        <v>Bildirimsiz</v>
      </c>
      <c>
        <is>
          <t>24.07.2023 20:19:13</t>
        </is>
      </c>
      <c>
        <is>
          <t>24.07.2023 22:26:23</t>
        </is>
      </c>
      <c>
        <v>2.119444444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0.9194984336625838</v>
      </c>
      <c>
        <v>0</v>
      </c>
      <c>
        <v>0</v>
      </c>
      <c>
        <v>0</v>
      </c>
      <c>
        <v>0</v>
      </c>
      <c>
        <v>0</v>
      </c>
      <c>
        <v>0</v>
      </c>
      <c>
        <v>0.9194984336625838</v>
      </c>
    </row>
    <row>
      <c>
        <v>2620546</v>
      </c>
      <c>
        <v>1</v>
      </c>
      <c>
        <is>
          <t>MANİSA</t>
        </is>
      </c>
      <c>
        <v>ALAŞEHİR</v>
      </c>
      <c>
        <is>
          <t>OG Fideri</t>
        </is>
      </c>
      <c>
        <v>YEŞİLYURT DM 45-73-M00476_HatBaşıAyırıcı_53135540 M04_53135540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24.07.2023 16:39:45</t>
        </is>
      </c>
      <c>
        <is>
          <t>24.07.2023 18:49:04</t>
        </is>
      </c>
      <c>
        <v>2.155277777</v>
      </c>
      <c>
        <v>0</v>
      </c>
      <c>
        <v>0</v>
      </c>
      <c>
        <v>5</v>
      </c>
      <c>
        <v>44</v>
      </c>
      <c>
        <v>0</v>
      </c>
      <c>
        <v>3</v>
      </c>
      <c>
        <v>0</v>
      </c>
      <c>
        <v>0</v>
      </c>
      <c>
        <v>0</v>
      </c>
      <c>
        <v>0</v>
      </c>
      <c>
        <v>54.36376391051988</v>
      </c>
      <c>
        <v>427.5859431819012</v>
      </c>
      <c>
        <v>0</v>
      </c>
      <c>
        <v>27.192678335047614</v>
      </c>
      <c>
        <v>0</v>
      </c>
      <c>
        <v>0</v>
      </c>
      <c>
        <v>509.1423854274687</v>
      </c>
    </row>
    <row>
      <c>
        <v>2620022</v>
      </c>
      <c>
        <v>1</v>
      </c>
      <c>
        <is>
          <t>MANİSA</t>
        </is>
      </c>
      <c>
        <v>YUNUSEMRE</v>
      </c>
      <c>
        <is>
          <t>AG Fideri</t>
        </is>
      </c>
      <c>
        <v>MURADİYE TR-1 İSTASYON KABİN 45-71-M00192_E_56380100_56380100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24.07.2023 10:27:42</t>
        </is>
      </c>
      <c>
        <is>
          <t>24.07.2023 14:49:49</t>
        </is>
      </c>
      <c>
        <v>4.368611111</v>
      </c>
      <c>
        <v>0</v>
      </c>
      <c>
        <v>53</v>
      </c>
      <c>
        <v>0</v>
      </c>
      <c>
        <v>0</v>
      </c>
      <c>
        <v>0</v>
      </c>
      <c>
        <v>8</v>
      </c>
      <c>
        <v>0</v>
      </c>
      <c>
        <v>0</v>
      </c>
      <c>
        <v>0</v>
      </c>
      <c>
        <v>34.34544845907366</v>
      </c>
      <c>
        <v>0</v>
      </c>
      <c>
        <v>0</v>
      </c>
      <c>
        <v>0</v>
      </c>
      <c>
        <v>38.1207850778976</v>
      </c>
      <c>
        <v>0</v>
      </c>
      <c>
        <v>0</v>
      </c>
      <c>
        <v>72.46623353697126</v>
      </c>
    </row>
    <row>
      <c>
        <v>2620709</v>
      </c>
      <c>
        <v>1</v>
      </c>
      <c>
        <is>
          <t>MANİSA</t>
        </is>
      </c>
      <c>
        <v>YUNUSEMRE</v>
      </c>
      <c>
        <is>
          <t>Kullanıcı Bağlantı Hattı</t>
        </is>
      </c>
      <c>
        <v>DM-1/31 45-71-M00007_953198490_953198490</v>
      </c>
      <c>
        <v>Üçüncü Şahısların Vermiş Olduğu Hasarlar</v>
      </c>
      <c>
        <v>Dağıtım-AG</v>
      </c>
      <c>
        <v>Uzun</v>
      </c>
      <c>
        <v>Dışsal</v>
      </c>
      <c>
        <v>Bildirimsiz</v>
      </c>
      <c>
        <is>
          <t>24.07.2023 18:45:33</t>
        </is>
      </c>
      <c>
        <is>
          <t>24.07.2023 22:44:52</t>
        </is>
      </c>
      <c>
        <v>3.988611111</v>
      </c>
      <c>
        <v>0</v>
      </c>
      <c>
        <v>6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5.097635249578384</v>
      </c>
      <c>
        <v>0</v>
      </c>
      <c>
        <v>0</v>
      </c>
      <c>
        <v>0</v>
      </c>
      <c>
        <v>10.872911660749837</v>
      </c>
      <c>
        <v>0</v>
      </c>
      <c>
        <v>0</v>
      </c>
      <c>
        <v>15.97054691032822</v>
      </c>
    </row>
    <row>
      <c>
        <v>2619667</v>
      </c>
      <c>
        <v>1</v>
      </c>
      <c>
        <is>
          <t>İZMİR</t>
        </is>
      </c>
      <c>
        <v>KARABAĞLAR</v>
      </c>
      <c>
        <is>
          <t>AG Fideri</t>
        </is>
      </c>
      <c>
        <v>K-3874 35-01-K03874_C_56369115_56369115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24.07.2023 00:08:07</t>
        </is>
      </c>
      <c>
        <is>
          <t>24.07.2023 01:23:43</t>
        </is>
      </c>
      <c>
        <v>1.26</v>
      </c>
      <c>
        <v>0</v>
      </c>
      <c>
        <v>292</v>
      </c>
      <c>
        <v>0</v>
      </c>
      <c>
        <v>0</v>
      </c>
      <c>
        <v>0</v>
      </c>
      <c>
        <v>19</v>
      </c>
      <c>
        <v>0</v>
      </c>
      <c>
        <v>0</v>
      </c>
      <c>
        <v>0</v>
      </c>
      <c>
        <v>79.2854773045549</v>
      </c>
      <c>
        <v>0</v>
      </c>
      <c>
        <v>0</v>
      </c>
      <c>
        <v>0</v>
      </c>
      <c>
        <v>14.78524757015274</v>
      </c>
      <c>
        <v>0</v>
      </c>
      <c>
        <v>0</v>
      </c>
      <c>
        <v>94.07072487470764</v>
      </c>
    </row>
    <row>
      <c>
        <v>2620855</v>
      </c>
      <c>
        <v>1</v>
      </c>
      <c>
        <is>
          <t>İZMİR</t>
        </is>
      </c>
      <c>
        <v>ÇEŞME</v>
      </c>
      <c>
        <is>
          <t>Saha Dağıtım Kutusu (SDK)</t>
        </is>
      </c>
      <c>
        <v>L-426 ESKİ GARAJ 35-18-L00426_G g9_5957316</v>
      </c>
      <c>
        <v>AG Yeraltı Kablo Arızası</v>
      </c>
      <c>
        <v>Dağıtım-AG</v>
      </c>
      <c>
        <v>Uzun</v>
      </c>
      <c>
        <v>Şebeke işletmecisi</v>
      </c>
      <c>
        <v>Bildirimsiz</v>
      </c>
      <c>
        <is>
          <t>24.07.2023 21:34:41</t>
        </is>
      </c>
      <c>
        <is>
          <t>25.07.2023 00:45:03</t>
        </is>
      </c>
      <c>
        <v>3.172777777</v>
      </c>
      <c>
        <v>0</v>
      </c>
      <c>
        <v>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8.130693435976525</v>
      </c>
      <c>
        <v>0</v>
      </c>
      <c>
        <v>0</v>
      </c>
      <c>
        <v>0</v>
      </c>
      <c>
        <v>9.921941266516075</v>
      </c>
      <c>
        <v>0</v>
      </c>
      <c>
        <v>0</v>
      </c>
      <c>
        <v>18.0526347024926</v>
      </c>
    </row>
    <row>
      <c>
        <v>2620832</v>
      </c>
      <c>
        <v>1</v>
      </c>
      <c>
        <is>
          <t>MANİSA</t>
        </is>
      </c>
      <c>
        <v>KULA</v>
      </c>
      <c>
        <is>
          <t>Kullanıcı Bağlantı Hattı</t>
        </is>
      </c>
      <c>
        <v>TR-16 45-77-L00016_945505466_945505466</v>
      </c>
      <c>
        <v>AG Branşman Yeraltı Kablo Arızası</v>
      </c>
      <c>
        <v>Dağıtım-AG</v>
      </c>
      <c>
        <v>Uzun</v>
      </c>
      <c>
        <v>Şebeke işletmecisi</v>
      </c>
      <c>
        <v>Bildirimsiz</v>
      </c>
      <c>
        <is>
          <t>24.07.2023 21:15:22</t>
        </is>
      </c>
      <c>
        <is>
          <t>24.07.2023 22:52:49</t>
        </is>
      </c>
      <c>
        <v>1.624166666</v>
      </c>
      <c>
        <v>0</v>
      </c>
      <c>
        <v>0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0.06917209204595745</v>
      </c>
      <c>
        <v>0</v>
      </c>
      <c>
        <v>0</v>
      </c>
      <c>
        <v>0.06917209204595745</v>
      </c>
    </row>
    <row>
      <c>
        <v>2620901</v>
      </c>
      <c>
        <v>1</v>
      </c>
      <c>
        <is>
          <t>İZMİR</t>
        </is>
      </c>
      <c>
        <v>MENEMEN</v>
      </c>
      <c>
        <is>
          <t>Dağıtım Transformatörü</t>
        </is>
      </c>
      <c>
        <v>HATUNDERE TR-3 35-28-M00568_35-28-M00568_2374954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24.07.2023 23:28:33</t>
        </is>
      </c>
      <c>
        <is>
          <t>25.07.2023 00:33:01</t>
        </is>
      </c>
      <c>
        <v>1.074444444</v>
      </c>
      <c>
        <v>0</v>
      </c>
      <c>
        <v>20</v>
      </c>
      <c>
        <v>0</v>
      </c>
      <c>
        <v>25</v>
      </c>
      <c>
        <v>0</v>
      </c>
      <c>
        <v>5</v>
      </c>
      <c>
        <v>0</v>
      </c>
      <c>
        <v>0</v>
      </c>
      <c>
        <v>0</v>
      </c>
      <c>
        <v>5.209544388264397</v>
      </c>
      <c>
        <v>0</v>
      </c>
      <c>
        <v>14.021864648250016</v>
      </c>
      <c>
        <v>0</v>
      </c>
      <c>
        <v>10.749481278367904</v>
      </c>
      <c>
        <v>0</v>
      </c>
      <c>
        <v>0</v>
      </c>
      <c>
        <v>29.980890314882316</v>
      </c>
    </row>
    <row>
      <c>
        <v>2620755</v>
      </c>
      <c>
        <v>1</v>
      </c>
      <c>
        <is>
          <t>İZMİR</t>
        </is>
      </c>
      <c>
        <v>BERGAMA</v>
      </c>
      <c>
        <is>
          <t>Dağıtım Transformatörü</t>
        </is>
      </c>
      <c>
        <v>AŞAĞICUMA TR-2 35-16-M00101_35-16-M00101_2347831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24.07.2023 19:45:19</t>
        </is>
      </c>
      <c>
        <is>
          <t>24.07.2023 20:11:21</t>
        </is>
      </c>
      <c>
        <v>0.433888888</v>
      </c>
      <c>
        <v>0</v>
      </c>
      <c>
        <v>104</v>
      </c>
      <c>
        <v>0</v>
      </c>
      <c>
        <v>0</v>
      </c>
      <c>
        <v>0</v>
      </c>
      <c>
        <v>18</v>
      </c>
      <c>
        <v>0</v>
      </c>
      <c>
        <v>0</v>
      </c>
      <c>
        <v>0</v>
      </c>
      <c>
        <v>6.1217762696454425</v>
      </c>
      <c>
        <v>0</v>
      </c>
      <c>
        <v>0</v>
      </c>
      <c>
        <v>0</v>
      </c>
      <c>
        <v>6.883522355200877</v>
      </c>
      <c>
        <v>0</v>
      </c>
      <c>
        <v>0</v>
      </c>
      <c>
        <v>13.005298624846318</v>
      </c>
    </row>
    <row>
      <c>
        <v>2620214</v>
      </c>
      <c>
        <v>1</v>
      </c>
      <c>
        <is>
          <t>İZMİR</t>
        </is>
      </c>
      <c>
        <v>BUCA</v>
      </c>
      <c>
        <is>
          <t>Kullanıcı Bağlantı Hattı</t>
        </is>
      </c>
      <c>
        <v>K-4526 35-03-K04526_910423733_910423733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24.07.2023 12:52:37</t>
        </is>
      </c>
      <c>
        <is>
          <t>24.07.2023 14:15:51</t>
        </is>
      </c>
      <c>
        <v>1.387222222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1.1197744128348375</v>
      </c>
      <c>
        <v>0</v>
      </c>
      <c>
        <v>0</v>
      </c>
      <c>
        <v>0</v>
      </c>
      <c>
        <v>0</v>
      </c>
      <c>
        <v>0</v>
      </c>
      <c>
        <v>0</v>
      </c>
      <c>
        <v>1.1197744128348375</v>
      </c>
    </row>
    <row>
      <c>
        <v>2619730</v>
      </c>
      <c>
        <v>1</v>
      </c>
      <c>
        <is>
          <t>İZMİR</t>
        </is>
      </c>
      <c>
        <v>ÇİĞLİ</v>
      </c>
      <c>
        <is>
          <t>Dağıtım Transformatörü</t>
        </is>
      </c>
      <c>
        <v>M-3520(YATIRIM REZERVE) 35-09-M03520_35-09-M03520_90052709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24.07.2023 04:20:29</t>
        </is>
      </c>
      <c>
        <is>
          <t>24.07.2023 06:03:05</t>
        </is>
      </c>
      <c>
        <v>1.71</v>
      </c>
      <c>
        <v>0</v>
      </c>
      <c>
        <v>28</v>
      </c>
      <c>
        <v>0</v>
      </c>
      <c>
        <v>0</v>
      </c>
      <c>
        <v>0</v>
      </c>
      <c>
        <v>251</v>
      </c>
      <c>
        <v>0</v>
      </c>
      <c>
        <v>0</v>
      </c>
      <c>
        <v>0</v>
      </c>
      <c>
        <v>11.936714131719022</v>
      </c>
      <c>
        <v>0</v>
      </c>
      <c>
        <v>0</v>
      </c>
      <c>
        <v>0</v>
      </c>
      <c>
        <v>247.9832576814105</v>
      </c>
      <c>
        <v>0</v>
      </c>
      <c>
        <v>0</v>
      </c>
      <c>
        <v>259.9199718131295</v>
      </c>
    </row>
    <row>
      <c>
        <v>2620231</v>
      </c>
      <c>
        <v>1</v>
      </c>
      <c>
        <is>
          <t>MANİSA</t>
        </is>
      </c>
      <c>
        <v>AKHİSAR</v>
      </c>
      <c>
        <is>
          <t>Kullanıcı Bağlantı Hattı</t>
        </is>
      </c>
      <c>
        <v>TR-1/70 45-72-M00070_95001236811_95001236811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24.07.2023 13:06:28</t>
        </is>
      </c>
      <c>
        <is>
          <t>24.07.2023 18:33:27</t>
        </is>
      </c>
      <c>
        <v>5.449722222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1.149195489934109</v>
      </c>
      <c>
        <v>0</v>
      </c>
      <c>
        <v>0</v>
      </c>
      <c>
        <v>0</v>
      </c>
      <c>
        <v>0</v>
      </c>
      <c>
        <v>0</v>
      </c>
      <c>
        <v>0</v>
      </c>
      <c>
        <v>1.149195489934109</v>
      </c>
    </row>
    <row>
      <c>
        <v>2620417</v>
      </c>
      <c>
        <v>1</v>
      </c>
      <c>
        <is>
          <t>İZMİR</t>
        </is>
      </c>
      <c>
        <v>SEFERİHİSAR</v>
      </c>
      <c>
        <is>
          <t>AG Fideri</t>
        </is>
      </c>
      <c>
        <v>SIĞACIK DM (L-35) 35-14-M00425_A_56354115_56354115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24.07.2023 15:15:19</t>
        </is>
      </c>
      <c>
        <is>
          <t>24.07.2023 20:07:38</t>
        </is>
      </c>
      <c>
        <v>4.871944444</v>
      </c>
      <c>
        <v>0</v>
      </c>
      <c>
        <v>196</v>
      </c>
      <c>
        <v>0</v>
      </c>
      <c>
        <v>2</v>
      </c>
      <c>
        <v>0</v>
      </c>
      <c>
        <v>6</v>
      </c>
      <c>
        <v>0</v>
      </c>
      <c>
        <v>0</v>
      </c>
      <c>
        <v>0</v>
      </c>
      <c>
        <v>216.4730571677102</v>
      </c>
      <c>
        <v>0</v>
      </c>
      <c>
        <v>0.11268355333477224</v>
      </c>
      <c>
        <v>0</v>
      </c>
      <c>
        <v>84.13692495184638</v>
      </c>
      <c>
        <v>0</v>
      </c>
      <c>
        <v>0</v>
      </c>
      <c>
        <v>300.72266567289137</v>
      </c>
    </row>
    <row>
      <c>
        <v>2619876</v>
      </c>
      <c>
        <v>1</v>
      </c>
      <c>
        <is>
          <t>İZMİR</t>
        </is>
      </c>
      <c>
        <v>BUCA</v>
      </c>
      <c>
        <is>
          <t>OG Fideri</t>
        </is>
      </c>
      <c>
        <v>K-1505 35-03-K01505_TRAFO K04_41956126</v>
      </c>
      <c>
        <v>Şebeke Yenileme ve Kapasite Artışı Çalışması</v>
      </c>
      <c>
        <v>Dağıtım-OG</v>
      </c>
      <c>
        <v>Uzun</v>
      </c>
      <c>
        <v>Şebeke işletmecisi</v>
      </c>
      <c>
        <v>Bildirimli</v>
      </c>
      <c>
        <is>
          <t>24.07.2023 08:59:24</t>
        </is>
      </c>
      <c>
        <is>
          <t>24.07.2023 16:59:26</t>
        </is>
      </c>
      <c>
        <v>8.000555555</v>
      </c>
      <c>
        <v>0</v>
      </c>
      <c>
        <v>375</v>
      </c>
      <c>
        <v>0</v>
      </c>
      <c>
        <v>0</v>
      </c>
      <c>
        <v>0</v>
      </c>
      <c>
        <v>9</v>
      </c>
      <c>
        <v>0</v>
      </c>
      <c>
        <v>0</v>
      </c>
      <c>
        <v>0</v>
      </c>
      <c>
        <v>829.1863603210561</v>
      </c>
      <c>
        <v>0</v>
      </c>
      <c>
        <v>0</v>
      </c>
      <c>
        <v>0</v>
      </c>
      <c>
        <v>93.69724992668894</v>
      </c>
      <c>
        <v>0</v>
      </c>
      <c>
        <v>0</v>
      </c>
      <c>
        <v>922.8836102477451</v>
      </c>
    </row>
    <row>
      <c>
        <v>2620128</v>
      </c>
      <c>
        <v>1</v>
      </c>
      <c>
        <is>
          <t>İZMİR</t>
        </is>
      </c>
      <c>
        <v>DİKİLİ</v>
      </c>
      <c>
        <is>
          <t>KÖK</t>
        </is>
      </c>
      <c>
        <v>KABAKUM KÖK-9 35-30-L00126_SALİHLER- BAHÇELİ L07_72067144</v>
      </c>
      <c>
        <v>Şebeke Yenileme ve Kapasite Artışı Çalışması</v>
      </c>
      <c>
        <v>Dağıtım-OG</v>
      </c>
      <c>
        <v>Uzun</v>
      </c>
      <c>
        <v>Şebeke işletmecisi</v>
      </c>
      <c>
        <v>Bildirimli</v>
      </c>
      <c>
        <is>
          <t>24.07.2023 10:55:29</t>
        </is>
      </c>
      <c>
        <is>
          <t>24.07.2023 13:04:35</t>
        </is>
      </c>
      <c>
        <v>2.151666666</v>
      </c>
      <c>
        <v>7</v>
      </c>
      <c>
        <v>1200</v>
      </c>
      <c>
        <v>23</v>
      </c>
      <c>
        <v>63</v>
      </c>
      <c>
        <v>7</v>
      </c>
      <c>
        <v>109</v>
      </c>
      <c>
        <v>1</v>
      </c>
      <c>
        <v>1</v>
      </c>
      <c>
        <v>14.136389265156714</v>
      </c>
      <c>
        <v>524.1452318506172</v>
      </c>
      <c>
        <v>201.27571215648103</v>
      </c>
      <c>
        <v>84.6341607484649</v>
      </c>
      <c>
        <v>215.982594383956</v>
      </c>
      <c>
        <v>416.54293181677406</v>
      </c>
      <c>
        <v>312.18508409495166</v>
      </c>
      <c>
        <v>3.838562460694899</v>
      </c>
      <c>
        <v>1772.7406667770963</v>
      </c>
    </row>
    <row>
      <c>
        <v>2619773</v>
      </c>
      <c>
        <v>1</v>
      </c>
      <c>
        <is>
          <t>İZMİR</t>
        </is>
      </c>
      <c>
        <v>TORBALI</v>
      </c>
      <c>
        <is>
          <t>TM Fideri</t>
        </is>
      </c>
      <c>
        <v>ARSLANLAR TM 35-26-A00004_PANCAR M24_2057959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24.07.2023 07:11:19</t>
        </is>
      </c>
      <c>
        <is>
          <t>24.07.2023 07:27:00</t>
        </is>
      </c>
      <c>
        <v>0.261388888</v>
      </c>
      <c>
        <v>1</v>
      </c>
      <c>
        <v>273</v>
      </c>
      <c>
        <v>4</v>
      </c>
      <c>
        <v>53</v>
      </c>
      <c>
        <v>41</v>
      </c>
      <c>
        <v>80</v>
      </c>
      <c>
        <v>32</v>
      </c>
      <c>
        <v>2</v>
      </c>
      <c>
        <v>0.1101699301578545</v>
      </c>
      <c>
        <v>15.199766757413428</v>
      </c>
      <c>
        <v>17.16456718338629</v>
      </c>
      <c>
        <v>61.93244527225823</v>
      </c>
      <c>
        <v>132.19851813564964</v>
      </c>
      <c>
        <v>45.47898937782807</v>
      </c>
      <c>
        <v>980.1656219555841</v>
      </c>
      <c>
        <v>17.63252708567481</v>
      </c>
      <c>
        <v>1269.8826056979526</v>
      </c>
    </row>
    <row>
      <c>
        <v>2620606</v>
      </c>
      <c>
        <v>1</v>
      </c>
      <c>
        <is>
          <t>İZMİR</t>
        </is>
      </c>
      <c>
        <v>TORBALI</v>
      </c>
      <c>
        <is>
          <t>AG Fideri</t>
        </is>
      </c>
      <c>
        <v>KUŞÇUBURUN-4 35-26-M00530_6115151_56359924_56359924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24.07.2023 17:24:02</t>
        </is>
      </c>
      <c>
        <is>
          <t>24.07.2023 18:55:53</t>
        </is>
      </c>
      <c>
        <v>1.530833333</v>
      </c>
      <c>
        <v>0</v>
      </c>
      <c>
        <v>4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0.601561867457913</v>
      </c>
      <c>
        <v>0</v>
      </c>
      <c>
        <v>0</v>
      </c>
      <c>
        <v>0</v>
      </c>
      <c>
        <v>3.529765399758988</v>
      </c>
      <c>
        <v>0</v>
      </c>
      <c>
        <v>0</v>
      </c>
      <c>
        <v>4.131327267216901</v>
      </c>
    </row>
    <row>
      <c>
        <v>2620457</v>
      </c>
      <c>
        <v>1</v>
      </c>
      <c>
        <is>
          <t>İZMİR</t>
        </is>
      </c>
      <c>
        <v>ALİAĞA</v>
      </c>
      <c>
        <is>
          <t>Kullanıcı Bağlantı Hattı</t>
        </is>
      </c>
      <c>
        <v>HELVACI TR-3 35-17-M00363_950301481_950301481</v>
      </c>
      <c>
        <v>Üçüncü Şahısların Vermiş Olduğu Hasarlar</v>
      </c>
      <c>
        <v>Dağıtım-AG</v>
      </c>
      <c>
        <v>Uzun</v>
      </c>
      <c>
        <v>Şebeke işletmecisi</v>
      </c>
      <c>
        <v>Bildirimsiz</v>
      </c>
      <c>
        <is>
          <t>24.07.2023 15:50:42</t>
        </is>
      </c>
      <c>
        <is>
          <t>24.07.2023 21:31:07</t>
        </is>
      </c>
      <c>
        <v>5.673611111</v>
      </c>
      <c>
        <v>0</v>
      </c>
      <c>
        <v>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2.7635403634464164</v>
      </c>
      <c>
        <v>0</v>
      </c>
      <c>
        <v>0</v>
      </c>
      <c>
        <v>0</v>
      </c>
      <c>
        <v>4.630097508050827</v>
      </c>
      <c>
        <v>0</v>
      </c>
      <c>
        <v>0</v>
      </c>
      <c>
        <v>7.393637871497244</v>
      </c>
    </row>
    <row>
      <c>
        <v>2620463</v>
      </c>
      <c>
        <v>1</v>
      </c>
      <c>
        <is>
          <t>MANİSA</t>
        </is>
      </c>
      <c>
        <v>YUNUSEMRE</v>
      </c>
      <c>
        <is>
          <t>AG Fideri</t>
        </is>
      </c>
      <c>
        <v>MURADİYE TR-1 İSTASYON KABİN 45-71-M00192_E_56380100_56380100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24.07.2023 15:54:08</t>
        </is>
      </c>
      <c>
        <is>
          <t>24.07.2023 18:27:09</t>
        </is>
      </c>
      <c>
        <v>2.550277777</v>
      </c>
      <c>
        <v>0</v>
      </c>
      <c>
        <v>53</v>
      </c>
      <c>
        <v>0</v>
      </c>
      <c>
        <v>0</v>
      </c>
      <c>
        <v>0</v>
      </c>
      <c>
        <v>8</v>
      </c>
      <c>
        <v>0</v>
      </c>
      <c>
        <v>0</v>
      </c>
      <c>
        <v>0</v>
      </c>
      <c>
        <v>20.557215734713544</v>
      </c>
      <c>
        <v>0</v>
      </c>
      <c>
        <v>0</v>
      </c>
      <c>
        <v>0</v>
      </c>
      <c>
        <v>21.29830503106077</v>
      </c>
      <c>
        <v>0</v>
      </c>
      <c>
        <v>0</v>
      </c>
      <c>
        <v>41.855520765774315</v>
      </c>
    </row>
    <row>
      <c>
        <v>2619965</v>
      </c>
      <c>
        <v>1</v>
      </c>
      <c>
        <is>
          <t>MANİSA</t>
        </is>
      </c>
      <c>
        <v>SARUHANLI</v>
      </c>
      <c>
        <is>
          <t>OG Fideri</t>
        </is>
      </c>
      <c>
        <v>HALİTPAŞA DM 45-80-M00060_HatBaşıAyırıcı_53136959 M01_53136959</v>
      </c>
      <c>
        <v>OG Trafo Arızası</v>
      </c>
      <c>
        <v>Dağıtım-OG</v>
      </c>
      <c>
        <v>Uzun</v>
      </c>
      <c>
        <v>Şebeke işletmecisi</v>
      </c>
      <c>
        <v>Bildirimsiz</v>
      </c>
      <c>
        <is>
          <t>24.07.2023 09:44:40</t>
        </is>
      </c>
      <c>
        <is>
          <t>24.07.2023 18:45:22</t>
        </is>
      </c>
      <c>
        <v>9.011666666</v>
      </c>
      <c>
        <v>0</v>
      </c>
      <c>
        <v>0</v>
      </c>
      <c>
        <v>0</v>
      </c>
      <c>
        <v>17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1146.4451680220232</v>
      </c>
      <c>
        <v>0</v>
      </c>
      <c>
        <v>0</v>
      </c>
      <c>
        <v>0</v>
      </c>
      <c>
        <v>0</v>
      </c>
      <c>
        <v>1146.4451680220232</v>
      </c>
    </row>
    <row>
      <c>
        <v>2619796</v>
      </c>
      <c>
        <v>1</v>
      </c>
      <c>
        <is>
          <t>İZMİR</t>
        </is>
      </c>
      <c>
        <v>BAYINDIR</v>
      </c>
      <c>
        <is>
          <t>DM</t>
        </is>
      </c>
      <c>
        <v>ÇIRPI İM 35-20-A00002_ARIKBAŞI L12_2054987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24.07.2023 07:41:35</t>
        </is>
      </c>
      <c>
        <is>
          <t>24.07.2023 07:45:50</t>
        </is>
      </c>
      <c>
        <v>0.070833333</v>
      </c>
      <c>
        <v>1</v>
      </c>
      <c>
        <v>260</v>
      </c>
      <c>
        <v>2</v>
      </c>
      <c>
        <v>12</v>
      </c>
      <c>
        <v>10</v>
      </c>
      <c>
        <v>68</v>
      </c>
      <c>
        <v>0</v>
      </c>
      <c>
        <v>0</v>
      </c>
      <c>
        <v>0.07860577892025</v>
      </c>
      <c>
        <v>3.5278482595380556</v>
      </c>
      <c>
        <v>0.12187263868908332</v>
      </c>
      <c>
        <v>2.1289236530121416</v>
      </c>
      <c>
        <v>9.113097142214595</v>
      </c>
      <c>
        <v>2.459390128287915</v>
      </c>
      <c>
        <v>0</v>
      </c>
      <c>
        <v>0</v>
      </c>
      <c>
        <v>17.42973760066204</v>
      </c>
    </row>
    <row>
      <c>
        <v>2620443</v>
      </c>
      <c>
        <v>1</v>
      </c>
      <c>
        <is>
          <t>İZMİR</t>
        </is>
      </c>
      <c>
        <v>BORNOVA</v>
      </c>
      <c>
        <is>
          <t>AG Fideri</t>
        </is>
      </c>
      <c>
        <v>M-236 35-02-M00236_A_56382755_56382755</v>
      </c>
      <c>
        <v>AG Box / Sdk Giriş Sigorta Atığı</v>
      </c>
      <c>
        <v>Dağıtım-AG</v>
      </c>
      <c>
        <v>Uzun</v>
      </c>
      <c>
        <v>Şebeke işletmecisi</v>
      </c>
      <c>
        <v>Bildirimsiz</v>
      </c>
      <c>
        <is>
          <t>24.07.2023 15:44:19</t>
        </is>
      </c>
      <c>
        <is>
          <t>24.07.2023 16:46:34</t>
        </is>
      </c>
      <c>
        <v>1.0375</v>
      </c>
      <c>
        <v>0</v>
      </c>
      <c>
        <v>1</v>
      </c>
      <c>
        <v>0</v>
      </c>
      <c>
        <v>0</v>
      </c>
      <c>
        <v>0</v>
      </c>
      <c>
        <v>27</v>
      </c>
      <c>
        <v>0</v>
      </c>
      <c>
        <v>8</v>
      </c>
      <c>
        <v>0</v>
      </c>
      <c>
        <v>0.024107233644665</v>
      </c>
      <c>
        <v>0</v>
      </c>
      <c>
        <v>0</v>
      </c>
      <c>
        <v>0</v>
      </c>
      <c>
        <v>92.73596830262109</v>
      </c>
      <c>
        <v>0</v>
      </c>
      <c>
        <v>513.7706543231577</v>
      </c>
      <c>
        <v>606.5307298594234</v>
      </c>
    </row>
    <row>
      <c>
        <v>2620586</v>
      </c>
      <c>
        <v>1</v>
      </c>
      <c>
        <is>
          <t>MANİSA</t>
        </is>
      </c>
      <c>
        <v>SALİHLİ</v>
      </c>
      <c>
        <is>
          <t>Kullanıcı Bağlantı Hattı</t>
        </is>
      </c>
      <c>
        <v>TR-110 45-78-L00110_95002495298_95002495298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24.07.2023 17:25:31</t>
        </is>
      </c>
      <c>
        <is>
          <t>24.07.2023 19:25:56</t>
        </is>
      </c>
      <c>
        <v>2.006944444</v>
      </c>
      <c>
        <v>0</v>
      </c>
      <c>
        <v>0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3.9947932438244447</v>
      </c>
      <c>
        <v>0</v>
      </c>
      <c>
        <v>0</v>
      </c>
      <c>
        <v>3.9947932438244447</v>
      </c>
    </row>
    <row>
      <c>
        <v>2620145</v>
      </c>
      <c>
        <v>1</v>
      </c>
      <c>
        <is>
          <t>MANİSA</t>
        </is>
      </c>
      <c>
        <v>ŞEHZADELER</v>
      </c>
      <c>
        <is>
          <t>Dağıtım Transformatörü</t>
        </is>
      </c>
      <c>
        <v>KARAOĞLANLI TR-4 45-71-M00093_45-71-M00093_2353705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24.07.2023 11:58:39</t>
        </is>
      </c>
      <c>
        <is>
          <t>24.07.2023 12:49:22</t>
        </is>
      </c>
      <c>
        <v>0.845277777</v>
      </c>
      <c>
        <v>0</v>
      </c>
      <c>
        <v>217</v>
      </c>
      <c>
        <v>0</v>
      </c>
      <c>
        <v>0</v>
      </c>
      <c>
        <v>0</v>
      </c>
      <c>
        <v>32</v>
      </c>
      <c>
        <v>0</v>
      </c>
      <c>
        <v>0</v>
      </c>
      <c>
        <v>0</v>
      </c>
      <c>
        <v>31.847064755348512</v>
      </c>
      <c>
        <v>0</v>
      </c>
      <c>
        <v>0</v>
      </c>
      <c>
        <v>0</v>
      </c>
      <c>
        <v>13.452941741654248</v>
      </c>
      <c>
        <v>0</v>
      </c>
      <c>
        <v>0</v>
      </c>
      <c>
        <v>45.30000649700276</v>
      </c>
    </row>
    <row>
      <c>
        <v>2620208</v>
      </c>
      <c>
        <v>1</v>
      </c>
      <c>
        <is>
          <t>MANİSA</t>
        </is>
      </c>
      <c>
        <v>AKHİSAR</v>
      </c>
      <c>
        <is>
          <t>DM</t>
        </is>
      </c>
      <c>
        <v>SAZOBA DM 45-72-M00413_BEYOBA TARIMSAL SULAMA M07_2102713</v>
      </c>
      <c>
        <v>OG Fider Açması</v>
      </c>
      <c>
        <v>Dağıtım-OG</v>
      </c>
      <c>
        <v>Kısa</v>
      </c>
      <c>
        <v>Şebeke işletmecisi</v>
      </c>
      <c>
        <v>Bildirimsiz</v>
      </c>
      <c>
        <is>
          <t>24.07.2023 12:52:44</t>
        </is>
      </c>
      <c>
        <is>
          <t>24.07.2023 12:54:51</t>
        </is>
      </c>
      <c>
        <v>0.035277777</v>
      </c>
      <c>
        <v>0</v>
      </c>
      <c>
        <v>0</v>
      </c>
      <c>
        <v>25</v>
      </c>
      <c>
        <v>18</v>
      </c>
      <c>
        <v>4</v>
      </c>
      <c>
        <v>1</v>
      </c>
      <c>
        <v>0</v>
      </c>
      <c>
        <v>0</v>
      </c>
      <c>
        <v>0</v>
      </c>
      <c>
        <v>0</v>
      </c>
      <c>
        <v>15.804955439581972</v>
      </c>
      <c>
        <v>13.529131492125845</v>
      </c>
      <c>
        <v>1.8847104628325704</v>
      </c>
      <c>
        <v>0.1289119105893771</v>
      </c>
      <c>
        <v>0</v>
      </c>
      <c>
        <v>0</v>
      </c>
      <c>
        <v>31.34770930512976</v>
      </c>
    </row>
    <row>
      <c>
        <v>2620108</v>
      </c>
      <c>
        <v>1</v>
      </c>
      <c>
        <is>
          <t>İZMİR</t>
        </is>
      </c>
      <c>
        <v>KEMALPAŞA</v>
      </c>
      <c>
        <is>
          <t>DM</t>
        </is>
      </c>
      <c>
        <v>TROPİKAL DM 35-27-L00056_ÇİNİLİKÖY L05_72201719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24.07.2023 11:30:52</t>
        </is>
      </c>
      <c>
        <is>
          <t>24.07.2023 12:24:21</t>
        </is>
      </c>
      <c>
        <v>0.891388888</v>
      </c>
      <c>
        <v>9</v>
      </c>
      <c>
        <v>339</v>
      </c>
      <c>
        <v>11</v>
      </c>
      <c>
        <v>26</v>
      </c>
      <c>
        <v>17</v>
      </c>
      <c>
        <v>71</v>
      </c>
      <c>
        <v>0</v>
      </c>
      <c>
        <v>0</v>
      </c>
      <c>
        <v>18.159332231140645</v>
      </c>
      <c>
        <v>138.0927598361223</v>
      </c>
      <c>
        <v>3.7189023081465664</v>
      </c>
      <c>
        <v>9.618012516899652</v>
      </c>
      <c>
        <v>104.28181997109544</v>
      </c>
      <c>
        <v>90.84941834854645</v>
      </c>
      <c>
        <v>0</v>
      </c>
      <c>
        <v>0</v>
      </c>
      <c>
        <v>364.72024521195107</v>
      </c>
    </row>
    <row>
      <c>
        <v>2620251</v>
      </c>
      <c>
        <v>1</v>
      </c>
      <c>
        <is>
          <t>İZMİR</t>
        </is>
      </c>
      <c>
        <v>TİRE</v>
      </c>
      <c>
        <is>
          <t>AG Fideri</t>
        </is>
      </c>
      <c>
        <v>M.NAZİF SUMAR SULAMA GRUBU 35-29-M00138_C_56370128_56370128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24.07.2023 13:26:05</t>
        </is>
      </c>
      <c>
        <is>
          <t>24.07.2023 15:53:35</t>
        </is>
      </c>
      <c>
        <v>2.458333333</v>
      </c>
      <c>
        <v>0</v>
      </c>
      <c>
        <v>4</v>
      </c>
      <c>
        <v>0</v>
      </c>
      <c>
        <v>1</v>
      </c>
      <c>
        <v>0</v>
      </c>
      <c>
        <v>2</v>
      </c>
      <c>
        <v>0</v>
      </c>
      <c>
        <v>0</v>
      </c>
      <c>
        <v>0</v>
      </c>
      <c>
        <v>1.5243072851356874</v>
      </c>
      <c>
        <v>0</v>
      </c>
      <c>
        <v>41.29025517241361</v>
      </c>
      <c>
        <v>0</v>
      </c>
      <c>
        <v>2.307531207928062</v>
      </c>
      <c>
        <v>0</v>
      </c>
      <c>
        <v>0</v>
      </c>
      <c>
        <v>45.12209366547736</v>
      </c>
    </row>
    <row>
      <c>
        <v>2619785</v>
      </c>
      <c>
        <v>1</v>
      </c>
      <c>
        <is>
          <t>İZMİR</t>
        </is>
      </c>
      <c>
        <v>BAYINDIR</v>
      </c>
      <c>
        <is>
          <t>DM</t>
        </is>
      </c>
      <c>
        <v>BAYINDIR İM 35-20-A00001_GENCER L14_2058769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24.07.2023 06:46:42</t>
        </is>
      </c>
      <c>
        <is>
          <t>24.07.2023 07:39:00</t>
        </is>
      </c>
      <c>
        <v>0.871666666</v>
      </c>
      <c>
        <v>0</v>
      </c>
      <c>
        <v>89</v>
      </c>
      <c>
        <v>0</v>
      </c>
      <c>
        <v>210</v>
      </c>
      <c>
        <v>4</v>
      </c>
      <c>
        <v>115</v>
      </c>
      <c>
        <v>0</v>
      </c>
      <c>
        <v>0</v>
      </c>
      <c>
        <v>0</v>
      </c>
      <c>
        <v>24.113040425785243</v>
      </c>
      <c>
        <v>0</v>
      </c>
      <c>
        <v>267.6068650498698</v>
      </c>
      <c>
        <v>102.97687181642067</v>
      </c>
      <c>
        <v>90.42815455470439</v>
      </c>
      <c>
        <v>0</v>
      </c>
      <c>
        <v>0</v>
      </c>
      <c>
        <v>485.1249318467801</v>
      </c>
    </row>
    <row>
      <c>
        <v>2620117</v>
      </c>
      <c>
        <v>1</v>
      </c>
      <c>
        <is>
          <t>İZMİR</t>
        </is>
      </c>
      <c>
        <v>BERGAMA</v>
      </c>
      <c>
        <is>
          <t>AG Fideri</t>
        </is>
      </c>
      <c>
        <v>TR-18 35-16-L00018_E_56353537_56353537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24.07.2023 11:35:24</t>
        </is>
      </c>
      <c>
        <is>
          <t>24.07.2023 12:15:22</t>
        </is>
      </c>
      <c>
        <v>0.666111111</v>
      </c>
      <c>
        <v>0</v>
      </c>
      <c>
        <v>9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1.0897387003187446</v>
      </c>
      <c>
        <v>0</v>
      </c>
      <c>
        <v>0</v>
      </c>
      <c>
        <v>0</v>
      </c>
      <c>
        <v>0</v>
      </c>
      <c>
        <v>0</v>
      </c>
      <c>
        <v>0</v>
      </c>
      <c>
        <v>1.0897387003187446</v>
      </c>
    </row>
    <row>
      <c>
        <v>2620449</v>
      </c>
      <c>
        <v>1</v>
      </c>
      <c>
        <is>
          <t>MANİSA</t>
        </is>
      </c>
      <c>
        <v>YUNUSEMRE</v>
      </c>
      <c>
        <is>
          <t>Dağıtım Transformatörü</t>
        </is>
      </c>
      <c>
        <v>DM-16/09 45-71-M00611_45-71-M00611_2364296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24.07.2023 15:49:47</t>
        </is>
      </c>
      <c>
        <is>
          <t>24.07.2023 18:03:31</t>
        </is>
      </c>
      <c>
        <v>2.228888888</v>
      </c>
      <c>
        <v>0</v>
      </c>
      <c>
        <v>0</v>
      </c>
      <c>
        <v>0</v>
      </c>
      <c>
        <v>0</v>
      </c>
      <c>
        <v>0</v>
      </c>
      <c>
        <v>115</v>
      </c>
      <c>
        <v>0</v>
      </c>
      <c>
        <v>5</v>
      </c>
      <c>
        <v>0</v>
      </c>
      <c>
        <v>0</v>
      </c>
      <c>
        <v>0</v>
      </c>
      <c>
        <v>0</v>
      </c>
      <c>
        <v>0</v>
      </c>
      <c>
        <v>288.03522684326373</v>
      </c>
      <c>
        <v>0</v>
      </c>
      <c>
        <v>522.6438849721291</v>
      </c>
      <c>
        <v>810.6791118153928</v>
      </c>
    </row>
    <row>
      <c>
        <v>2620094</v>
      </c>
      <c>
        <v>1</v>
      </c>
      <c>
        <is>
          <t>MANİSA</t>
        </is>
      </c>
      <c>
        <v>SARUHANLI</v>
      </c>
      <c>
        <is>
          <t>KÖK</t>
        </is>
      </c>
      <c>
        <v>KOLDERE KÖK 45-80-M00051_ÇAVUŞOĞLU TST M06_73403318</v>
      </c>
      <c>
        <v>Şebeke Yenileme ve Kapasite Artışı Çalışması</v>
      </c>
      <c>
        <v>Dağıtım-OG</v>
      </c>
      <c>
        <v>Uzun</v>
      </c>
      <c>
        <v>Şebeke işletmecisi</v>
      </c>
      <c>
        <v>Bildirimli</v>
      </c>
      <c>
        <is>
          <t>24.07.2023 11:14:55</t>
        </is>
      </c>
      <c>
        <is>
          <t>24.07.2023 14:53:39</t>
        </is>
      </c>
      <c>
        <v>3.645555555</v>
      </c>
      <c>
        <v>2</v>
      </c>
      <c>
        <v>93</v>
      </c>
      <c>
        <v>62</v>
      </c>
      <c>
        <v>2</v>
      </c>
      <c>
        <v>10</v>
      </c>
      <c>
        <v>7</v>
      </c>
      <c>
        <v>0</v>
      </c>
      <c>
        <v>0</v>
      </c>
      <c>
        <v>1.7622615080644444</v>
      </c>
      <c>
        <v>151.92315907986614</v>
      </c>
      <c>
        <v>1387.8852151982026</v>
      </c>
      <c>
        <v>0.009737374252544612</v>
      </c>
      <c>
        <v>170.37875201724484</v>
      </c>
      <c>
        <v>29.576267741790794</v>
      </c>
      <c>
        <v>0</v>
      </c>
      <c>
        <v>0</v>
      </c>
      <c>
        <v>1741.5353929194214</v>
      </c>
    </row>
    <row>
      <c>
        <v>2619762</v>
      </c>
      <c>
        <v>1</v>
      </c>
      <c>
        <is>
          <t>MANİSA</t>
        </is>
      </c>
      <c>
        <v>ŞEHZADELER</v>
      </c>
      <c>
        <is>
          <t>KÖK</t>
        </is>
      </c>
      <c>
        <v>BEYDERE KÖK 45-71-M00128_ÜÇPINAR M03_50217152</v>
      </c>
      <c>
        <v>OG Fider Açması</v>
      </c>
      <c>
        <v>Dağıtım-OG</v>
      </c>
      <c>
        <v>Kısa</v>
      </c>
      <c>
        <v>Şebeke işletmecisi</v>
      </c>
      <c>
        <v>Bildirimsiz</v>
      </c>
      <c>
        <is>
          <t>24.07.2023 06:56:39</t>
        </is>
      </c>
      <c>
        <is>
          <t>24.07.2023 06:59:09</t>
        </is>
      </c>
      <c>
        <v>0.041666666</v>
      </c>
      <c>
        <v>8</v>
      </c>
      <c>
        <v>3</v>
      </c>
      <c>
        <v>286</v>
      </c>
      <c>
        <v>46</v>
      </c>
      <c>
        <v>17</v>
      </c>
      <c>
        <v>2</v>
      </c>
      <c>
        <v>0</v>
      </c>
      <c>
        <v>0</v>
      </c>
      <c>
        <v>0.12399256448492499</v>
      </c>
      <c>
        <v>0.06800685807145833</v>
      </c>
      <c>
        <v>54.59796587803349</v>
      </c>
      <c>
        <v>18.874220975112912</v>
      </c>
      <c>
        <v>2.09793724963265</v>
      </c>
      <c>
        <v>0.045368915648000004</v>
      </c>
      <c>
        <v>0</v>
      </c>
      <c>
        <v>0</v>
      </c>
      <c>
        <v>75.80749244098344</v>
      </c>
    </row>
    <row>
      <c>
        <v>2620735</v>
      </c>
      <c>
        <v>1</v>
      </c>
      <c>
        <is>
          <t>MANİSA</t>
        </is>
      </c>
      <c>
        <v>SALİHLİ</v>
      </c>
      <c>
        <is>
          <t>OG Fideri</t>
        </is>
      </c>
      <c>
        <v>KIZILAVLU KÖK 45-78-M00837_HatBaşıAyırıcı_53137221 M02_53137221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24.07.2023 19:05:08</t>
        </is>
      </c>
      <c>
        <is>
          <t>24.07.2023 22:19:30</t>
        </is>
      </c>
      <c>
        <v>3.239444444</v>
      </c>
      <c>
        <v>2</v>
      </c>
      <c>
        <v>151</v>
      </c>
      <c>
        <v>12</v>
      </c>
      <c>
        <v>27</v>
      </c>
      <c>
        <v>6</v>
      </c>
      <c>
        <v>22</v>
      </c>
      <c>
        <v>0</v>
      </c>
      <c>
        <v>0</v>
      </c>
      <c>
        <v>1.7794135023311113</v>
      </c>
      <c>
        <v>65.68127518345042</v>
      </c>
      <c>
        <v>634.8635618960748</v>
      </c>
      <c>
        <v>35.790247393604254</v>
      </c>
      <c>
        <v>31.989254601453748</v>
      </c>
      <c>
        <v>21.777349263513074</v>
      </c>
      <c>
        <v>0</v>
      </c>
      <c>
        <v>0</v>
      </c>
      <c>
        <v>791.8811018404273</v>
      </c>
    </row>
    <row>
      <c>
        <v>2619739</v>
      </c>
      <c>
        <v>1</v>
      </c>
      <c>
        <is>
          <t>MANİSA</t>
        </is>
      </c>
      <c>
        <v>SELENDİ</v>
      </c>
      <c>
        <is>
          <t>DM</t>
        </is>
      </c>
      <c>
        <v>SELENDİ DM 45-81-M00001_KINIK M06_2077097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24.07.2023 05:41:42</t>
        </is>
      </c>
      <c>
        <is>
          <t>24.07.2023 06:52:54</t>
        </is>
      </c>
      <c>
        <v>1.186666666</v>
      </c>
      <c>
        <v>5</v>
      </c>
      <c>
        <v>311</v>
      </c>
      <c>
        <v>0</v>
      </c>
      <c>
        <v>139</v>
      </c>
      <c>
        <v>3</v>
      </c>
      <c>
        <v>27</v>
      </c>
      <c>
        <v>0</v>
      </c>
      <c>
        <v>1</v>
      </c>
      <c>
        <v>0.9112233766999999</v>
      </c>
      <c>
        <v>36.34041326915048</v>
      </c>
      <c>
        <v>0</v>
      </c>
      <c>
        <v>95.97205576426119</v>
      </c>
      <c>
        <v>2.869217856435587</v>
      </c>
      <c>
        <v>17.138237057177758</v>
      </c>
      <c>
        <v>0</v>
      </c>
      <c>
        <v>42.57263925913</v>
      </c>
      <c>
        <v>195.803786582855</v>
      </c>
    </row>
    <row>
      <c>
        <v>2619716</v>
      </c>
      <c>
        <v>1</v>
      </c>
      <c>
        <is>
          <t>MANİSA</t>
        </is>
      </c>
      <c>
        <v>SARIGÖL</v>
      </c>
      <c>
        <is>
          <t>OG Fideri</t>
        </is>
      </c>
      <c>
        <v>TIRAZLI KÖK 45-79-M00079_HatBaşıAyırıcı_53137218 M06_53137218</v>
      </c>
      <c>
        <v>OG Ayırıcı Arızası</v>
      </c>
      <c>
        <v>Dağıtım-OG</v>
      </c>
      <c>
        <v>Uzun</v>
      </c>
      <c>
        <v>Şebeke işletmecisi</v>
      </c>
      <c>
        <v>Bildirimsiz</v>
      </c>
      <c>
        <is>
          <t>24.07.2023 02:55:03</t>
        </is>
      </c>
      <c>
        <is>
          <t>24.07.2023 03:21:06</t>
        </is>
      </c>
      <c>
        <v>0.434166666</v>
      </c>
      <c>
        <v>0</v>
      </c>
      <c>
        <v>126</v>
      </c>
      <c>
        <v>0</v>
      </c>
      <c>
        <v>5</v>
      </c>
      <c>
        <v>0</v>
      </c>
      <c>
        <v>6</v>
      </c>
      <c>
        <v>0</v>
      </c>
      <c>
        <v>0</v>
      </c>
      <c>
        <v>0</v>
      </c>
      <c>
        <v>2.864613831967915</v>
      </c>
      <c>
        <v>0</v>
      </c>
      <c>
        <v>2.7652442486189694</v>
      </c>
      <c>
        <v>0</v>
      </c>
      <c>
        <v>0.48864636854248444</v>
      </c>
      <c>
        <v>0</v>
      </c>
      <c>
        <v>0</v>
      </c>
      <c>
        <v>6.118504449129369</v>
      </c>
    </row>
    <row>
      <c>
        <v>2620612</v>
      </c>
      <c>
        <v>1</v>
      </c>
      <c>
        <is>
          <t>İZMİR</t>
        </is>
      </c>
      <c>
        <v>ÇEŞME</v>
      </c>
      <c>
        <is>
          <t>Kullanıcı Bağlantı Hattı</t>
        </is>
      </c>
      <c>
        <v>L-284 İMAMOĞLU TRAFO 35-18-L00284_950459328_950459328</v>
      </c>
      <c>
        <v>AG Branşman Yeraltı Kablo Arızası</v>
      </c>
      <c>
        <v>Dağıtım-AG</v>
      </c>
      <c>
        <v>Uzun</v>
      </c>
      <c>
        <v>Şebeke işletmecisi</v>
      </c>
      <c>
        <v>Bildirimsiz</v>
      </c>
      <c>
        <is>
          <t>24.07.2023 17:32:25</t>
        </is>
      </c>
      <c>
        <is>
          <t>25.07.2023 00:23:46</t>
        </is>
      </c>
      <c>
        <v>6.855833333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5.762432877593274</v>
      </c>
      <c>
        <v>0</v>
      </c>
      <c>
        <v>0</v>
      </c>
      <c>
        <v>0</v>
      </c>
      <c>
        <v>0</v>
      </c>
      <c>
        <v>0</v>
      </c>
      <c>
        <v>0</v>
      </c>
      <c>
        <v>5.762432877593274</v>
      </c>
    </row>
    <row>
      <c>
        <v>2620904</v>
      </c>
      <c>
        <v>1</v>
      </c>
      <c>
        <is>
          <t>İZMİR</t>
        </is>
      </c>
      <c>
        <v>BORNOVA</v>
      </c>
      <c>
        <is>
          <t>OG Fideri</t>
        </is>
      </c>
      <c>
        <v>M-13 35-02-M00013_M-408 M08_2064789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24.07.2023 23:34:04</t>
        </is>
      </c>
      <c>
        <is>
          <t>24.07.2023 23:48:57</t>
        </is>
      </c>
      <c>
        <v>0.248055555</v>
      </c>
      <c>
        <v>1</v>
      </c>
      <c>
        <v>14</v>
      </c>
      <c>
        <v>0</v>
      </c>
      <c>
        <v>1</v>
      </c>
      <c>
        <v>20</v>
      </c>
      <c>
        <v>35</v>
      </c>
      <c>
        <v>6</v>
      </c>
      <c>
        <v>1</v>
      </c>
      <c>
        <v>0.25583304887525604</v>
      </c>
      <c>
        <v>0.5815771448466417</v>
      </c>
      <c>
        <v>0</v>
      </c>
      <c>
        <v>0.44014116175761964</v>
      </c>
      <c>
        <v>29.285971209554067</v>
      </c>
      <c>
        <v>18.755462569651293</v>
      </c>
      <c>
        <v>101.0169505357884</v>
      </c>
      <c>
        <v>3.987638352429594</v>
      </c>
      <c>
        <v>154.32357402290287</v>
      </c>
    </row>
    <row>
      <c>
        <v>2620240</v>
      </c>
      <c>
        <v>1</v>
      </c>
      <c>
        <is>
          <t>İZMİR</t>
        </is>
      </c>
      <c>
        <v>BAYRAKLI</v>
      </c>
      <c>
        <is>
          <t>OG Fideri</t>
        </is>
      </c>
      <c>
        <v>K-1361 35-02-K01361_TRAFO K03_2035238</v>
      </c>
      <c>
        <v>OG Kademe Ayarı</v>
      </c>
      <c>
        <v>Dağıtım-OG</v>
      </c>
      <c>
        <v>Uzun</v>
      </c>
      <c>
        <v>Şebeke işletmecisi</v>
      </c>
      <c>
        <v>Bildirimsiz</v>
      </c>
      <c>
        <is>
          <t>24.07.2023 13:11:51</t>
        </is>
      </c>
      <c>
        <is>
          <t>24.07.2023 13:57:28</t>
        </is>
      </c>
      <c>
        <v>0.760277777</v>
      </c>
      <c>
        <v>0</v>
      </c>
      <c>
        <v>945</v>
      </c>
      <c>
        <v>0</v>
      </c>
      <c>
        <v>0</v>
      </c>
      <c>
        <v>0</v>
      </c>
      <c>
        <v>48</v>
      </c>
      <c>
        <v>0</v>
      </c>
      <c>
        <v>0</v>
      </c>
      <c>
        <v>0</v>
      </c>
      <c>
        <v>197.8952692361319</v>
      </c>
      <c>
        <v>0</v>
      </c>
      <c>
        <v>0</v>
      </c>
      <c>
        <v>0</v>
      </c>
      <c>
        <v>40.044399418231585</v>
      </c>
      <c>
        <v>0</v>
      </c>
      <c>
        <v>0</v>
      </c>
      <c>
        <v>237.9396686543635</v>
      </c>
    </row>
    <row>
      <c>
        <v>2620263</v>
      </c>
      <c>
        <v>1</v>
      </c>
      <c>
        <is>
          <t>MANİSA</t>
        </is>
      </c>
      <c>
        <v>ŞEHZADELER</v>
      </c>
      <c>
        <is>
          <t>KÖK</t>
        </is>
      </c>
      <c>
        <v>BEYDERE KÖK 45-71-M00128_ÜÇPINAR M03_50217225</v>
      </c>
      <c>
        <v>Şebeke Bakım Çalışması</v>
      </c>
      <c>
        <v>Dağıtım-OG</v>
      </c>
      <c>
        <v>Uzun</v>
      </c>
      <c>
        <v>Şebeke işletmecisi</v>
      </c>
      <c>
        <v>Bildirimli</v>
      </c>
      <c>
        <is>
          <t>24.07.2023 13:37:07</t>
        </is>
      </c>
      <c>
        <is>
          <t>24.07.2023 16:29:23</t>
        </is>
      </c>
      <c>
        <v>2.871111111</v>
      </c>
      <c>
        <v>8</v>
      </c>
      <c>
        <v>3</v>
      </c>
      <c>
        <v>286</v>
      </c>
      <c>
        <v>46</v>
      </c>
      <c>
        <v>17</v>
      </c>
      <c>
        <v>2</v>
      </c>
      <c>
        <v>0</v>
      </c>
      <c>
        <v>0</v>
      </c>
      <c>
        <v>13.662756352139565</v>
      </c>
      <c>
        <v>6.732999542734497</v>
      </c>
      <c>
        <v>5045.783454812289</v>
      </c>
      <c>
        <v>1456.0818872822383</v>
      </c>
      <c>
        <v>312.3975492332479</v>
      </c>
      <c>
        <v>7.841597034886195</v>
      </c>
      <c>
        <v>0</v>
      </c>
      <c>
        <v>0</v>
      </c>
      <c>
        <v>6842.500244257536</v>
      </c>
    </row>
    <row>
      <c>
        <v>2619885</v>
      </c>
      <c>
        <v>1</v>
      </c>
      <c>
        <is>
          <t>MANİSA</t>
        </is>
      </c>
      <c>
        <v>SOMA</v>
      </c>
      <c>
        <is>
          <t>DM</t>
        </is>
      </c>
      <c>
        <v>SOMA A SANTRALİ İM/DM 45-82-A00001_MADEN L16_2324962</v>
      </c>
      <c>
        <v>Şebeke Yenileme ve Kapasite Artışı Çalışması</v>
      </c>
      <c>
        <v>Dağıtım-OG</v>
      </c>
      <c>
        <v>Uzun</v>
      </c>
      <c>
        <v>Şebeke işletmecisi</v>
      </c>
      <c>
        <v>Bildirimli</v>
      </c>
      <c>
        <is>
          <t>24.07.2023 09:01:11</t>
        </is>
      </c>
      <c>
        <is>
          <t>24.07.2023 16:34:57</t>
        </is>
      </c>
      <c>
        <v>7.562777777</v>
      </c>
      <c>
        <v>1</v>
      </c>
      <c>
        <v>177</v>
      </c>
      <c>
        <v>0</v>
      </c>
      <c>
        <v>0</v>
      </c>
      <c>
        <v>6</v>
      </c>
      <c>
        <v>21</v>
      </c>
      <c>
        <v>4</v>
      </c>
      <c>
        <v>0</v>
      </c>
      <c>
        <v>1.7936574793633335</v>
      </c>
      <c>
        <v>152.8443928140675</v>
      </c>
      <c>
        <v>0</v>
      </c>
      <c>
        <v>0</v>
      </c>
      <c>
        <v>682.3043892901903</v>
      </c>
      <c>
        <v>335.7173122279348</v>
      </c>
      <c>
        <v>1658.2021271636959</v>
      </c>
      <c>
        <v>0</v>
      </c>
      <c>
        <v>2830.861878975252</v>
      </c>
    </row>
    <row>
      <c>
        <v>2620217</v>
      </c>
      <c>
        <v>1</v>
      </c>
      <c>
        <is>
          <t>İZMİR</t>
        </is>
      </c>
      <c>
        <v>ÇEŞME</v>
      </c>
      <c>
        <is>
          <t>Saha Dağıtım Kutusu (SDK)</t>
        </is>
      </c>
      <c>
        <v>L-426 ESKİ GARAJ 35-18-L00426_A a3_5945332</v>
      </c>
      <c>
        <v>AG Yeraltı Kablo Arızası</v>
      </c>
      <c>
        <v>Dağıtım-AG</v>
      </c>
      <c>
        <v>Uzun</v>
      </c>
      <c>
        <v>Şebeke işletmecisi</v>
      </c>
      <c>
        <v>Bildirimsiz</v>
      </c>
      <c>
        <is>
          <t>24.07.2023 12:52:42</t>
        </is>
      </c>
      <c>
        <is>
          <t>24.07.2023 21:14:04</t>
        </is>
      </c>
      <c>
        <v>8.356111111</v>
      </c>
      <c>
        <v>0</v>
      </c>
      <c>
        <v>34</v>
      </c>
      <c>
        <v>0</v>
      </c>
      <c>
        <v>0</v>
      </c>
      <c>
        <v>0</v>
      </c>
      <c>
        <v>16</v>
      </c>
      <c>
        <v>0</v>
      </c>
      <c>
        <v>0</v>
      </c>
      <c>
        <v>0</v>
      </c>
      <c>
        <v>185.900805776518</v>
      </c>
      <c>
        <v>0</v>
      </c>
      <c>
        <v>0</v>
      </c>
      <c>
        <v>0</v>
      </c>
      <c>
        <v>226.9945562923112</v>
      </c>
      <c>
        <v>0</v>
      </c>
      <c>
        <v>0</v>
      </c>
      <c>
        <v>412.8953620688292</v>
      </c>
    </row>
    <row>
      <c>
        <v>2620180</v>
      </c>
      <c>
        <v>1</v>
      </c>
      <c>
        <is>
          <t>İZMİR</t>
        </is>
      </c>
      <c>
        <v>KARABAĞLAR</v>
      </c>
      <c>
        <is>
          <t>AG Fideri</t>
        </is>
      </c>
      <c>
        <v>K-106 35-01-K00106_B_56363438_56363438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24.07.2023 12:22:46</t>
        </is>
      </c>
      <c>
        <is>
          <t>24.07.2023 15:59:58</t>
        </is>
      </c>
      <c>
        <v>3.62</v>
      </c>
      <c>
        <v>0</v>
      </c>
      <c>
        <v>31</v>
      </c>
      <c>
        <v>0</v>
      </c>
      <c>
        <v>0</v>
      </c>
      <c>
        <v>0</v>
      </c>
      <c>
        <v>23</v>
      </c>
      <c>
        <v>0</v>
      </c>
      <c>
        <v>2</v>
      </c>
      <c>
        <v>0</v>
      </c>
      <c>
        <v>24.25131463459318</v>
      </c>
      <c>
        <v>0</v>
      </c>
      <c>
        <v>0</v>
      </c>
      <c>
        <v>0</v>
      </c>
      <c>
        <v>110.75998546561482</v>
      </c>
      <c>
        <v>0</v>
      </c>
      <c>
        <v>624.6340588410028</v>
      </c>
      <c>
        <v>759.6453589412108</v>
      </c>
    </row>
    <row>
      <c>
        <v>2620572</v>
      </c>
      <c>
        <v>1</v>
      </c>
      <c>
        <is>
          <t>İZMİR</t>
        </is>
      </c>
      <c>
        <v>FOÇA</v>
      </c>
      <c>
        <is>
          <t>Dağıtım Transformatörü</t>
        </is>
      </c>
      <c>
        <v>FOÇAKÖY TR-1 35-23-M00222_35-23-M00222_2363640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24.07.2023 17:11:33</t>
        </is>
      </c>
      <c>
        <is>
          <t>24.07.2023 18:10:24</t>
        </is>
      </c>
      <c>
        <v>0.980833333</v>
      </c>
      <c>
        <v>0</v>
      </c>
      <c>
        <v>114</v>
      </c>
      <c>
        <v>0</v>
      </c>
      <c>
        <v>0</v>
      </c>
      <c>
        <v>0</v>
      </c>
      <c>
        <v>28</v>
      </c>
      <c>
        <v>0</v>
      </c>
      <c>
        <v>0</v>
      </c>
      <c>
        <v>0</v>
      </c>
      <c>
        <v>66.14484521964721</v>
      </c>
      <c>
        <v>0</v>
      </c>
      <c>
        <v>0</v>
      </c>
      <c>
        <v>0</v>
      </c>
      <c>
        <v>34.19916465424653</v>
      </c>
      <c>
        <v>0</v>
      </c>
      <c>
        <v>0</v>
      </c>
      <c>
        <v>100.34400987389374</v>
      </c>
    </row>
    <row>
      <c>
        <v>2620366</v>
      </c>
      <c>
        <v>1</v>
      </c>
      <c>
        <is>
          <t>MANİSA</t>
        </is>
      </c>
      <c>
        <v>AKHİSAR</v>
      </c>
      <c>
        <is>
          <t>Dağıtım Transformatörü</t>
        </is>
      </c>
      <c>
        <v>TR-1/73 45-72-M00073_45-72-M00073_83483217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24.07.2023 14:37:20</t>
        </is>
      </c>
      <c>
        <is>
          <t>24.07.2023 17:59:04</t>
        </is>
      </c>
      <c>
        <v>3.362222222</v>
      </c>
      <c>
        <v>0</v>
      </c>
      <c>
        <v>264</v>
      </c>
      <c>
        <v>0</v>
      </c>
      <c>
        <v>0</v>
      </c>
      <c>
        <v>0</v>
      </c>
      <c>
        <v>109</v>
      </c>
      <c>
        <v>0</v>
      </c>
      <c>
        <v>0</v>
      </c>
      <c>
        <v>0</v>
      </c>
      <c>
        <v>171.76233344016583</v>
      </c>
      <c>
        <v>0</v>
      </c>
      <c>
        <v>0</v>
      </c>
      <c>
        <v>0</v>
      </c>
      <c>
        <v>308.5504520730979</v>
      </c>
      <c>
        <v>0</v>
      </c>
      <c>
        <v>0</v>
      </c>
      <c>
        <v>480.31278551326375</v>
      </c>
    </row>
    <row>
      <c>
        <v>2620652</v>
      </c>
      <c>
        <v>1</v>
      </c>
      <c>
        <is>
          <t>İZMİR</t>
        </is>
      </c>
      <c>
        <v>KARŞIYAKA</v>
      </c>
      <c>
        <is>
          <t>Saha Dağıtım Kutusu (SDK)</t>
        </is>
      </c>
      <c>
        <v>M-1038 35-04-M01038_D D1_92600201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24.07.2023 18:09:55</t>
        </is>
      </c>
      <c>
        <is>
          <t>24.07.2023 22:51:25</t>
        </is>
      </c>
      <c>
        <v>4.691666666</v>
      </c>
      <c>
        <v>0</v>
      </c>
      <c>
        <v>119</v>
      </c>
      <c>
        <v>0</v>
      </c>
      <c>
        <v>0</v>
      </c>
      <c>
        <v>0</v>
      </c>
      <c>
        <v>14</v>
      </c>
      <c>
        <v>0</v>
      </c>
      <c>
        <v>0</v>
      </c>
      <c>
        <v>0</v>
      </c>
      <c>
        <v>153.72891856346354</v>
      </c>
      <c>
        <v>0</v>
      </c>
      <c>
        <v>0</v>
      </c>
      <c>
        <v>0</v>
      </c>
      <c>
        <v>85.56237171777387</v>
      </c>
      <c>
        <v>0</v>
      </c>
      <c>
        <v>0</v>
      </c>
      <c>
        <v>239.29129028123742</v>
      </c>
    </row>
    <row>
      <c>
        <v>2619799</v>
      </c>
      <c>
        <v>1</v>
      </c>
      <c>
        <is>
          <t>MANİSA</t>
        </is>
      </c>
      <c>
        <v>AKHİSAR</v>
      </c>
      <c>
        <is>
          <t>OG Fideri</t>
        </is>
      </c>
      <c>
        <v>KAPAKLI DM 45-72-M00309_HatBaşıAyırıcı_53140210 M06_53140210</v>
      </c>
      <c>
        <v>OG Ayırıcı Arızası</v>
      </c>
      <c>
        <v>Dağıtım-OG</v>
      </c>
      <c>
        <v>Uzun</v>
      </c>
      <c>
        <v>Şebeke işletmecisi</v>
      </c>
      <c>
        <v>Bildirimsiz</v>
      </c>
      <c>
        <is>
          <t>24.07.2023 03:32:02</t>
        </is>
      </c>
      <c>
        <is>
          <t>24.07.2023 08:53:06</t>
        </is>
      </c>
      <c>
        <v>5.351111111</v>
      </c>
      <c>
        <v>0</v>
      </c>
      <c>
        <v>0</v>
      </c>
      <c>
        <v>1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12.8510012813</v>
      </c>
      <c>
        <v>0</v>
      </c>
      <c>
        <v>0</v>
      </c>
      <c>
        <v>0</v>
      </c>
      <c>
        <v>0</v>
      </c>
      <c>
        <v>0</v>
      </c>
      <c>
        <v>12.8510012813</v>
      </c>
    </row>
    <row>
      <c>
        <v>2619676</v>
      </c>
      <c>
        <v>1</v>
      </c>
      <c>
        <is>
          <t>İZMİR</t>
        </is>
      </c>
      <c>
        <v>KARABAĞLAR</v>
      </c>
      <c>
        <is>
          <t>AG Fideri</t>
        </is>
      </c>
      <c>
        <v>K-1560 35-01-K01560_D_56366652_56366652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24.07.2023 00:23:30</t>
        </is>
      </c>
      <c>
        <is>
          <t>24.07.2023 01:10:04</t>
        </is>
      </c>
      <c>
        <v>0.776111111</v>
      </c>
      <c>
        <v>0</v>
      </c>
      <c>
        <v>309</v>
      </c>
      <c>
        <v>0</v>
      </c>
      <c>
        <v>0</v>
      </c>
      <c>
        <v>0</v>
      </c>
      <c>
        <v>19</v>
      </c>
      <c>
        <v>0</v>
      </c>
      <c>
        <v>0</v>
      </c>
      <c>
        <v>0</v>
      </c>
      <c>
        <v>49.204189445398164</v>
      </c>
      <c>
        <v>0</v>
      </c>
      <c>
        <v>0</v>
      </c>
      <c>
        <v>0</v>
      </c>
      <c>
        <v>6.478907252373843</v>
      </c>
      <c>
        <v>0</v>
      </c>
      <c>
        <v>0</v>
      </c>
      <c>
        <v>55.68309669777201</v>
      </c>
    </row>
    <row>
      <c>
        <v>2620409</v>
      </c>
      <c>
        <v>1</v>
      </c>
      <c>
        <is>
          <t>MANİSA</t>
        </is>
      </c>
      <c>
        <v>SARUHANLI</v>
      </c>
      <c>
        <is>
          <t>KÖK</t>
        </is>
      </c>
      <c>
        <v>PAŞAKÖY KÖK 45-80-M00052_AYDINLAR ÇIKIŞI M06_72063773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24.07.2023 15:12:02</t>
        </is>
      </c>
      <c>
        <is>
          <t>24.07.2023 18:14:56</t>
        </is>
      </c>
      <c>
        <v>3.048333333</v>
      </c>
      <c>
        <v>5</v>
      </c>
      <c>
        <v>321</v>
      </c>
      <c>
        <v>41</v>
      </c>
      <c>
        <v>18</v>
      </c>
      <c>
        <v>10</v>
      </c>
      <c>
        <v>26</v>
      </c>
      <c>
        <v>3</v>
      </c>
      <c>
        <v>0</v>
      </c>
      <c>
        <v>72.46218792361324</v>
      </c>
      <c>
        <v>142.19826607549675</v>
      </c>
      <c>
        <v>699.4341506356201</v>
      </c>
      <c>
        <v>62.24349047736318</v>
      </c>
      <c>
        <v>95.48750287601305</v>
      </c>
      <c>
        <v>40.43290019126537</v>
      </c>
      <c>
        <v>2092.062508183865</v>
      </c>
      <c>
        <v>0</v>
      </c>
      <c>
        <v>3204.3210063632364</v>
      </c>
    </row>
    <row>
      <c>
        <v>2619991</v>
      </c>
      <c>
        <v>1</v>
      </c>
      <c>
        <is>
          <t>İZMİR</t>
        </is>
      </c>
      <c>
        <v>BORNOVA</v>
      </c>
      <c>
        <is>
          <t>AG Fideri</t>
        </is>
      </c>
      <c>
        <v>K-1498 35-02-K01498_B_56366402_56366402</v>
      </c>
      <c>
        <v>Şebeke Yenileme ve Kapasite Artışı Çalışması</v>
      </c>
      <c>
        <v>Dağıtım-AG</v>
      </c>
      <c>
        <v>Uzun</v>
      </c>
      <c>
        <v>Şebeke işletmecisi</v>
      </c>
      <c>
        <v>Bildirimli</v>
      </c>
      <c>
        <is>
          <t>24.07.2023 09:15:17</t>
        </is>
      </c>
      <c>
        <is>
          <t>24.07.2023 13:08:09</t>
        </is>
      </c>
      <c>
        <v>3.881111111</v>
      </c>
      <c>
        <v>0</v>
      </c>
      <c>
        <v>111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79.7591681890797</v>
      </c>
      <c>
        <v>0</v>
      </c>
      <c>
        <v>0</v>
      </c>
      <c>
        <v>0</v>
      </c>
      <c>
        <v>0.5341514876646389</v>
      </c>
      <c>
        <v>0</v>
      </c>
      <c>
        <v>0</v>
      </c>
      <c>
        <v>80.29331967674435</v>
      </c>
    </row>
    <row>
      <c>
        <v>2620509</v>
      </c>
      <c>
        <v>1</v>
      </c>
      <c>
        <is>
          <t>MANİSA</t>
        </is>
      </c>
      <c>
        <v>YUNUSEMRE</v>
      </c>
      <c>
        <is>
          <t>Saha Dağıtım Kutusu (SDK)</t>
        </is>
      </c>
      <c>
        <v>MURADİYE TR 2/A 45-71-M00201_A A1_5966106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24.07.2023 16:21:28</t>
        </is>
      </c>
      <c>
        <is>
          <t>24.07.2023 18:34:15</t>
        </is>
      </c>
      <c>
        <v>2.213055555</v>
      </c>
      <c>
        <v>0</v>
      </c>
      <c>
        <v>198</v>
      </c>
      <c>
        <v>0</v>
      </c>
      <c>
        <v>0</v>
      </c>
      <c>
        <v>0</v>
      </c>
      <c>
        <v>7</v>
      </c>
      <c>
        <v>0</v>
      </c>
      <c>
        <v>0</v>
      </c>
      <c>
        <v>0</v>
      </c>
      <c>
        <v>92.2413300600921</v>
      </c>
      <c>
        <v>0</v>
      </c>
      <c>
        <v>0</v>
      </c>
      <c>
        <v>0</v>
      </c>
      <c>
        <v>29.167749064136665</v>
      </c>
      <c>
        <v>0</v>
      </c>
      <c>
        <v>0</v>
      </c>
      <c>
        <v>121.40907912422875</v>
      </c>
    </row>
    <row>
      <c>
        <v>2619968</v>
      </c>
      <c>
        <v>1</v>
      </c>
      <c>
        <is>
          <t>MANİSA</t>
        </is>
      </c>
      <c>
        <v>KÖPRÜBAŞI</v>
      </c>
      <c>
        <is>
          <t>Kullanıcı Bağlantı Hattı</t>
        </is>
      </c>
      <c>
        <v>ÇARIKLAR TR-1 45-86-M00083_915814023_915814023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24.07.2023 09:49:01</t>
        </is>
      </c>
      <c>
        <is>
          <t>24.07.2023 12:48:21</t>
        </is>
      </c>
      <c>
        <v>2.988888888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0.4008128711871931</v>
      </c>
      <c>
        <v>0</v>
      </c>
      <c>
        <v>0</v>
      </c>
      <c>
        <v>0</v>
      </c>
      <c>
        <v>0</v>
      </c>
      <c>
        <v>0</v>
      </c>
      <c>
        <v>0</v>
      </c>
      <c>
        <v>0.4008128711871931</v>
      </c>
    </row>
    <row>
      <c>
        <v>2620111</v>
      </c>
      <c>
        <v>1</v>
      </c>
      <c>
        <is>
          <t>İZMİR</t>
        </is>
      </c>
      <c>
        <v>KARABAĞLAR</v>
      </c>
      <c>
        <is>
          <t>OG Fideri</t>
        </is>
      </c>
      <c>
        <v>M-2751 35-01-M02751_M-3197 M03_84021196</v>
      </c>
      <c>
        <v>Şebeke Yenileme ve Kapasite Artışı Çalışması</v>
      </c>
      <c>
        <v>Dağıtım-OG</v>
      </c>
      <c>
        <v>Uzun</v>
      </c>
      <c>
        <v>Şebeke işletmecisi</v>
      </c>
      <c>
        <v>Bildirimli</v>
      </c>
      <c>
        <is>
          <t>24.07.2023 11:25:20</t>
        </is>
      </c>
      <c>
        <is>
          <t>24.07.2023 18:07:29</t>
        </is>
      </c>
      <c>
        <v>6.7025</v>
      </c>
      <c>
        <v>0</v>
      </c>
      <c>
        <v>745</v>
      </c>
      <c>
        <v>0</v>
      </c>
      <c>
        <v>0</v>
      </c>
      <c>
        <v>1</v>
      </c>
      <c>
        <v>18</v>
      </c>
      <c>
        <v>0</v>
      </c>
      <c>
        <v>0</v>
      </c>
      <c>
        <v>0</v>
      </c>
      <c>
        <v>1169.2390551285675</v>
      </c>
      <c>
        <v>0</v>
      </c>
      <c>
        <v>0</v>
      </c>
      <c>
        <v>11638.81302792754</v>
      </c>
      <c>
        <v>338.40243062668793</v>
      </c>
      <c>
        <v>0</v>
      </c>
      <c>
        <v>0</v>
      </c>
      <c>
        <v>13146.454513682795</v>
      </c>
    </row>
    <row>
      <c>
        <v>2620489</v>
      </c>
      <c>
        <v>1</v>
      </c>
      <c>
        <is>
          <t>İZMİR</t>
        </is>
      </c>
      <c>
        <v>KONAK</v>
      </c>
      <c>
        <is>
          <t>Saha Dağıtım Kutusu (SDK)</t>
        </is>
      </c>
      <c>
        <v>K-1996 35-01-K01996_C 1C_5914060</v>
      </c>
      <c>
        <v>NH Altlık Arızası</v>
      </c>
      <c>
        <v>Dağıtım-AG</v>
      </c>
      <c>
        <v>Uzun</v>
      </c>
      <c>
        <v>Şebeke işletmecisi</v>
      </c>
      <c>
        <v>Bildirimsiz</v>
      </c>
      <c>
        <is>
          <t>24.07.2023 16:05:49</t>
        </is>
      </c>
      <c>
        <is>
          <t>24.07.2023 17:50:27</t>
        </is>
      </c>
      <c>
        <v>1.743888888</v>
      </c>
      <c>
        <v>0</v>
      </c>
      <c>
        <v>0</v>
      </c>
      <c>
        <v>0</v>
      </c>
      <c>
        <v>0</v>
      </c>
      <c>
        <v>0</v>
      </c>
      <c>
        <v>11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16.942888975133936</v>
      </c>
      <c>
        <v>0</v>
      </c>
      <c>
        <v>0</v>
      </c>
      <c>
        <v>16.942888975133936</v>
      </c>
    </row>
    <row>
      <c>
        <v>2620097</v>
      </c>
      <c>
        <v>1</v>
      </c>
      <c>
        <is>
          <t>İZMİR</t>
        </is>
      </c>
      <c>
        <v>BORNOVA</v>
      </c>
      <c>
        <is>
          <t>OG Fideri</t>
        </is>
      </c>
      <c>
        <v>M-2881 35-02-M02881_DAĞITIM TRAFOSU-2 M04_72348363</v>
      </c>
      <c>
        <v>Şebeke Yenileme ve Kapasite Artışı Çalışması</v>
      </c>
      <c>
        <v>Dağıtım-OG</v>
      </c>
      <c>
        <v>Uzun</v>
      </c>
      <c>
        <v>Şebeke işletmecisi</v>
      </c>
      <c>
        <v>Bildirimli</v>
      </c>
      <c>
        <is>
          <t>24.07.2023 11:18:42</t>
        </is>
      </c>
      <c>
        <is>
          <t>24.07.2023 12:18:01</t>
        </is>
      </c>
      <c>
        <v>0.988611111</v>
      </c>
      <c>
        <v>0</v>
      </c>
      <c>
        <v>247</v>
      </c>
      <c>
        <v>0</v>
      </c>
      <c>
        <v>0</v>
      </c>
      <c>
        <v>0</v>
      </c>
      <c>
        <v>12</v>
      </c>
      <c>
        <v>0</v>
      </c>
      <c>
        <v>0</v>
      </c>
      <c>
        <v>0</v>
      </c>
      <c>
        <v>111.14326248531282</v>
      </c>
      <c>
        <v>0</v>
      </c>
      <c>
        <v>0</v>
      </c>
      <c>
        <v>0</v>
      </c>
      <c>
        <v>33.04264779599521</v>
      </c>
      <c>
        <v>0</v>
      </c>
      <c>
        <v>0</v>
      </c>
      <c>
        <v>144.18591028130803</v>
      </c>
    </row>
    <row>
      <c>
        <v>2620695</v>
      </c>
      <c>
        <v>1</v>
      </c>
      <c>
        <is>
          <t>MANİSA</t>
        </is>
      </c>
      <c>
        <v>TURGUTLU</v>
      </c>
      <c>
        <is>
          <t>OG Fideri</t>
        </is>
      </c>
      <c>
        <v>TR-1/43 45-83-M00043_TR-1/57 M05_2096931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24.07.2023 18:45:14</t>
        </is>
      </c>
      <c>
        <is>
          <t>24.07.2023 19:32:36</t>
        </is>
      </c>
      <c>
        <v>0.789444444</v>
      </c>
      <c>
        <v>1</v>
      </c>
      <c>
        <v>2</v>
      </c>
      <c>
        <v>0</v>
      </c>
      <c>
        <v>2</v>
      </c>
      <c>
        <v>6</v>
      </c>
      <c>
        <v>63</v>
      </c>
      <c>
        <v>4</v>
      </c>
      <c>
        <v>2</v>
      </c>
      <c>
        <v>0.21183461238111112</v>
      </c>
      <c>
        <v>0.30011359274136834</v>
      </c>
      <c>
        <v>0</v>
      </c>
      <c>
        <v>2.257578200450824</v>
      </c>
      <c>
        <v>73.54057766212729</v>
      </c>
      <c>
        <v>69.02125665066164</v>
      </c>
      <c>
        <v>278.088961379161</v>
      </c>
      <c>
        <v>3.1952977579842585</v>
      </c>
      <c>
        <v>426.6156198555075</v>
      </c>
    </row>
    <row>
      <c>
        <v>2620197</v>
      </c>
      <c>
        <v>1</v>
      </c>
      <c>
        <is>
          <t>MANİSA</t>
        </is>
      </c>
      <c>
        <v>SALİHLİ</v>
      </c>
      <c>
        <is>
          <t>Kullanıcı Bağlantı Hattı</t>
        </is>
      </c>
      <c>
        <v>TR-58 45-78-M00058_953261092_953261092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24.07.2023 12:47:43</t>
        </is>
      </c>
      <c>
        <is>
          <t>24.07.2023 14:48:05</t>
        </is>
      </c>
      <c>
        <v>2.006111111</v>
      </c>
      <c>
        <v>0</v>
      </c>
      <c>
        <v>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1.435158206001085</v>
      </c>
      <c>
        <v>0</v>
      </c>
      <c>
        <v>0</v>
      </c>
      <c>
        <v>0</v>
      </c>
      <c>
        <v>2.6705337773791493</v>
      </c>
      <c>
        <v>0</v>
      </c>
      <c>
        <v>0</v>
      </c>
      <c>
        <v>4.105691983380234</v>
      </c>
    </row>
    <row>
      <c>
        <v>2620638</v>
      </c>
      <c>
        <v>1</v>
      </c>
      <c>
        <is>
          <t>İZMİR</t>
        </is>
      </c>
      <c>
        <v>URLA</v>
      </c>
      <c>
        <is>
          <t>AG Fideri</t>
        </is>
      </c>
      <c>
        <v>TR-318 ZEYTİNALANI 35-19-L00366__72050225_72050225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24.07.2023 17:53:48</t>
        </is>
      </c>
      <c>
        <is>
          <t>24.07.2023 18:35:31</t>
        </is>
      </c>
      <c>
        <v>0.695277777</v>
      </c>
      <c>
        <v>0</v>
      </c>
      <c>
        <v>103</v>
      </c>
      <c>
        <v>0</v>
      </c>
      <c>
        <v>0</v>
      </c>
      <c>
        <v>0</v>
      </c>
      <c>
        <v>15</v>
      </c>
      <c>
        <v>0</v>
      </c>
      <c>
        <v>0</v>
      </c>
      <c>
        <v>0</v>
      </c>
      <c>
        <v>30.663470132124267</v>
      </c>
      <c>
        <v>0</v>
      </c>
      <c>
        <v>0</v>
      </c>
      <c>
        <v>0</v>
      </c>
      <c>
        <v>20.78959134899963</v>
      </c>
      <c>
        <v>0</v>
      </c>
      <c>
        <v>0</v>
      </c>
      <c>
        <v>51.453061481123896</v>
      </c>
    </row>
    <row>
      <c>
        <v>2620091</v>
      </c>
      <c>
        <v>1</v>
      </c>
      <c>
        <is>
          <t>İZMİR</t>
        </is>
      </c>
      <c>
        <v>GÜZELBAHÇE</v>
      </c>
      <c>
        <is>
          <t>Saha Dağıtım Kutusu (SDK)</t>
        </is>
      </c>
      <c>
        <v>K-4492 35-10-K04492_A 4492a1_5883209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24.07.2023 10:58:58</t>
        </is>
      </c>
      <c>
        <is>
          <t>24.07.2023 13:25:50</t>
        </is>
      </c>
      <c>
        <v>2.447777777</v>
      </c>
      <c>
        <v>0</v>
      </c>
      <c>
        <v>41</v>
      </c>
      <c>
        <v>0</v>
      </c>
      <c>
        <v>0</v>
      </c>
      <c>
        <v>0</v>
      </c>
      <c>
        <v>50</v>
      </c>
      <c>
        <v>0</v>
      </c>
      <c>
        <v>0</v>
      </c>
      <c>
        <v>0</v>
      </c>
      <c>
        <v>20.933477361515283</v>
      </c>
      <c>
        <v>0</v>
      </c>
      <c>
        <v>0</v>
      </c>
      <c>
        <v>0</v>
      </c>
      <c>
        <v>311.8391098124226</v>
      </c>
      <c>
        <v>0</v>
      </c>
      <c>
        <v>0</v>
      </c>
      <c>
        <v>332.77258717393784</v>
      </c>
    </row>
    <row>
      <c>
        <v>2620383</v>
      </c>
      <c>
        <v>1</v>
      </c>
      <c>
        <is>
          <t>MANİSA</t>
        </is>
      </c>
      <c>
        <v>GÖRDES</v>
      </c>
      <c>
        <is>
          <t>Dağıtım Transformatörü</t>
        </is>
      </c>
      <c>
        <v>KAYACIK KOZLUCA TR-1 45-75-M00226_45-75-M00226_2359795</v>
      </c>
      <c>
        <v>Üçüncü Şahısların Vermiş Olduğu Hasarlar</v>
      </c>
      <c>
        <v>Dağıtım-AG</v>
      </c>
      <c>
        <v>Uzun</v>
      </c>
      <c>
        <v>Dışsal</v>
      </c>
      <c>
        <v>Bildirimsiz</v>
      </c>
      <c>
        <is>
          <t>24.07.2023 14:55:52</t>
        </is>
      </c>
      <c>
        <is>
          <t>24.07.2023 18:52:24</t>
        </is>
      </c>
      <c>
        <v>3.942222222</v>
      </c>
      <c>
        <v>0</v>
      </c>
      <c>
        <v>12</v>
      </c>
      <c>
        <v>0</v>
      </c>
      <c>
        <v>1</v>
      </c>
      <c>
        <v>0</v>
      </c>
      <c>
        <v>1</v>
      </c>
      <c>
        <v>0</v>
      </c>
      <c>
        <v>0</v>
      </c>
      <c>
        <v>0</v>
      </c>
      <c>
        <v>4.9008511753134</v>
      </c>
      <c>
        <v>0</v>
      </c>
      <c>
        <v>0.35690761833288004</v>
      </c>
      <c>
        <v>0</v>
      </c>
      <c>
        <v>1.4226198406742345</v>
      </c>
      <c>
        <v>0</v>
      </c>
      <c>
        <v>0</v>
      </c>
      <c>
        <v>6.680378634320514</v>
      </c>
    </row>
    <row>
      <c>
        <v>2620824</v>
      </c>
      <c>
        <v>1</v>
      </c>
      <c>
        <is>
          <t>MANİSA</t>
        </is>
      </c>
      <c>
        <v>SELENDİ</v>
      </c>
      <c>
        <is>
          <t>KÖK</t>
        </is>
      </c>
      <c>
        <v>RAHMANLAR KÖK 45-81-M00327_KARAKOZAN KÖY M03_90848851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24.07.2023 20:58:22</t>
        </is>
      </c>
      <c>
        <is>
          <t>24.07.2023 22:06:54</t>
        </is>
      </c>
      <c>
        <v>1.142222222</v>
      </c>
      <c>
        <v>1</v>
      </c>
      <c>
        <v>139</v>
      </c>
      <c>
        <v>2</v>
      </c>
      <c>
        <v>3</v>
      </c>
      <c>
        <v>1</v>
      </c>
      <c>
        <v>1</v>
      </c>
      <c>
        <v>0</v>
      </c>
      <c>
        <v>0</v>
      </c>
      <c>
        <v>0.32059929365444445</v>
      </c>
      <c>
        <v>21.72841591098922</v>
      </c>
      <c>
        <v>5.115872650476597</v>
      </c>
      <c>
        <v>0.4179001903452049</v>
      </c>
      <c>
        <v>1.8350986106911111</v>
      </c>
      <c>
        <v>1.7629154786211112</v>
      </c>
      <c>
        <v>0</v>
      </c>
      <c>
        <v>0</v>
      </c>
      <c>
        <v>31.18080213477769</v>
      </c>
    </row>
    <row>
      <c>
        <v>2619684</v>
      </c>
      <c>
        <v>2</v>
      </c>
      <c>
        <is>
          <t>İZMİR</t>
        </is>
      </c>
      <c>
        <v>TİRE</v>
      </c>
      <c>
        <is>
          <t>KÖK</t>
        </is>
      </c>
      <c>
        <v>ÇOBANKÖY KÖK 35-29-L00066_EĞRİDERE FİDERİ L04_72212417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24.07.2023 05:50:42</t>
        </is>
      </c>
      <c>
        <is>
          <t>24.07.2023 07:03:00</t>
        </is>
      </c>
      <c>
        <v>1.205</v>
      </c>
      <c>
        <v>0</v>
      </c>
      <c>
        <v>672</v>
      </c>
      <c>
        <v>0</v>
      </c>
      <c>
        <v>64</v>
      </c>
      <c>
        <v>1</v>
      </c>
      <c>
        <v>103</v>
      </c>
      <c>
        <v>0</v>
      </c>
      <c>
        <v>0</v>
      </c>
      <c>
        <v>0</v>
      </c>
      <c>
        <v>85.98008271559777</v>
      </c>
      <c>
        <v>0</v>
      </c>
      <c>
        <v>77.36419259215525</v>
      </c>
      <c>
        <v>1.28837692382</v>
      </c>
      <c>
        <v>55.0742375971817</v>
      </c>
      <c>
        <v>0</v>
      </c>
      <c>
        <v>0</v>
      </c>
      <c>
        <v>219.70688982875475</v>
      </c>
    </row>
    <row>
      <c>
        <v>2620907</v>
      </c>
      <c>
        <v>1</v>
      </c>
      <c>
        <is>
          <t>İZMİR</t>
        </is>
      </c>
      <c>
        <v>KARABAĞLAR</v>
      </c>
      <c>
        <is>
          <t>Kullanıcı Bağlantı Hattı</t>
        </is>
      </c>
      <c>
        <v>K-4659 35-01-K04659_913572572_913572572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24.07.2023 23:45:51</t>
        </is>
      </c>
      <c>
        <is>
          <t>25.07.2023 00:04:42</t>
        </is>
      </c>
      <c>
        <v>0.314166666</v>
      </c>
      <c>
        <v>0</v>
      </c>
      <c>
        <v>3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0.2328329855688375</v>
      </c>
      <c>
        <v>0</v>
      </c>
      <c>
        <v>0</v>
      </c>
      <c>
        <v>0</v>
      </c>
      <c>
        <v>0</v>
      </c>
      <c>
        <v>0</v>
      </c>
      <c>
        <v>0</v>
      </c>
      <c>
        <v>0.2328329855688375</v>
      </c>
    </row>
    <row>
      <c>
        <v>2620761</v>
      </c>
      <c>
        <v>1</v>
      </c>
      <c>
        <is>
          <t>İZMİR</t>
        </is>
      </c>
      <c>
        <v>BAYINDIR</v>
      </c>
      <c>
        <is>
          <t>AG Fideri</t>
        </is>
      </c>
      <c>
        <v>YAŞAR SÖKELİOĞLU-1 35-20-L00099_A_91401002_91401002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24.07.2023 19:52:13</t>
        </is>
      </c>
      <c>
        <is>
          <t>24.07.2023 21:31:36</t>
        </is>
      </c>
      <c>
        <v>1.656388888</v>
      </c>
      <c>
        <v>0</v>
      </c>
      <c>
        <v>0</v>
      </c>
      <c>
        <v>0</v>
      </c>
      <c>
        <v>14</v>
      </c>
      <c>
        <v>0</v>
      </c>
      <c>
        <v>3</v>
      </c>
      <c>
        <v>0</v>
      </c>
      <c>
        <v>0</v>
      </c>
      <c>
        <v>0</v>
      </c>
      <c>
        <v>0</v>
      </c>
      <c>
        <v>0</v>
      </c>
      <c>
        <v>110.0541690573016</v>
      </c>
      <c>
        <v>0</v>
      </c>
      <c>
        <v>20.803743828894753</v>
      </c>
      <c>
        <v>0</v>
      </c>
      <c>
        <v>0</v>
      </c>
      <c>
        <v>130.85791288619635</v>
      </c>
    </row>
    <row>
      <c>
        <v>2619888</v>
      </c>
      <c>
        <v>1</v>
      </c>
      <c>
        <is>
          <t>İZMİR</t>
        </is>
      </c>
      <c>
        <v>TORBALI</v>
      </c>
      <c>
        <is>
          <t>OG Fideri</t>
        </is>
      </c>
      <c>
        <v>TR-150 GÖKDAĞ SİTESİ 35-26-M00150_TR-48 M01_65983791</v>
      </c>
      <c>
        <v>Şebeke Yenileme ve Kapasite Artışı Çalışması</v>
      </c>
      <c>
        <v>Dağıtım-OG</v>
      </c>
      <c>
        <v>Uzun</v>
      </c>
      <c>
        <v>Şebeke işletmecisi</v>
      </c>
      <c>
        <v>Bildirimli</v>
      </c>
      <c>
        <is>
          <t>24.07.2023 09:54:00</t>
        </is>
      </c>
      <c>
        <is>
          <t>24.07.2023 17:23:29</t>
        </is>
      </c>
      <c>
        <v>7.491388888</v>
      </c>
      <c>
        <v>0</v>
      </c>
      <c>
        <v>2049</v>
      </c>
      <c>
        <v>0</v>
      </c>
      <c>
        <v>4</v>
      </c>
      <c>
        <v>0</v>
      </c>
      <c>
        <v>238</v>
      </c>
      <c>
        <v>0</v>
      </c>
      <c>
        <v>0</v>
      </c>
      <c>
        <v>0</v>
      </c>
      <c>
        <v>4345.463860488037</v>
      </c>
      <c>
        <v>0</v>
      </c>
      <c>
        <v>11.837787903349152</v>
      </c>
      <c>
        <v>0</v>
      </c>
      <c>
        <v>3058.2626632250244</v>
      </c>
      <c>
        <v>0</v>
      </c>
      <c>
        <v>0</v>
      </c>
      <c>
        <v>7415.56431161641</v>
      </c>
    </row>
    <row>
      <c>
        <v>2620220</v>
      </c>
      <c>
        <v>1</v>
      </c>
      <c>
        <is>
          <t>İZMİR</t>
        </is>
      </c>
      <c>
        <v>BALÇOVA</v>
      </c>
      <c>
        <is>
          <t>Saha Dağıtım Kutusu (SDK)</t>
        </is>
      </c>
      <c>
        <v>K-1317 35-07-K01317_A k1317a1_5828035</v>
      </c>
      <c>
        <v>AG Yeraltı Kablo Arızası</v>
      </c>
      <c>
        <v>Dağıtım-AG</v>
      </c>
      <c>
        <v>Uzun</v>
      </c>
      <c>
        <v>Şebeke işletmecisi</v>
      </c>
      <c>
        <v>Bildirimsiz</v>
      </c>
      <c>
        <is>
          <t>24.07.2023 12:58:01</t>
        </is>
      </c>
      <c>
        <is>
          <t>24.07.2023 16:08:39</t>
        </is>
      </c>
      <c>
        <v>3.177222222</v>
      </c>
      <c>
        <v>0</v>
      </c>
      <c>
        <v>150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108.75779932215391</v>
      </c>
      <c>
        <v>0</v>
      </c>
      <c>
        <v>0</v>
      </c>
      <c>
        <v>0</v>
      </c>
      <c>
        <v>1.3805456156859566</v>
      </c>
      <c>
        <v>0</v>
      </c>
      <c>
        <v>0</v>
      </c>
      <c>
        <v>110.13834493783988</v>
      </c>
    </row>
    <row>
      <c>
        <v>2620429</v>
      </c>
      <c>
        <v>1</v>
      </c>
      <c>
        <is>
          <t>MANİSA</t>
        </is>
      </c>
      <c>
        <v>SALİHLİ</v>
      </c>
      <c>
        <is>
          <t>AG Fideri</t>
        </is>
      </c>
      <c>
        <v>TR-84 45-78-L00084_49415953_56394823_56394823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24.07.2023 15:34:58</t>
        </is>
      </c>
      <c>
        <is>
          <t>24.07.2023 15:59:26</t>
        </is>
      </c>
      <c>
        <v>0.407777777</v>
      </c>
      <c>
        <v>0</v>
      </c>
      <c>
        <v>103</v>
      </c>
      <c>
        <v>0</v>
      </c>
      <c>
        <v>0</v>
      </c>
      <c>
        <v>0</v>
      </c>
      <c>
        <v>20</v>
      </c>
      <c>
        <v>0</v>
      </c>
      <c>
        <v>0</v>
      </c>
      <c>
        <v>0</v>
      </c>
      <c>
        <v>9.932403844123401</v>
      </c>
      <c>
        <v>0</v>
      </c>
      <c>
        <v>0</v>
      </c>
      <c>
        <v>0</v>
      </c>
      <c>
        <v>12.732434974280666</v>
      </c>
      <c>
        <v>0</v>
      </c>
      <c>
        <v>0</v>
      </c>
      <c>
        <v>22.664838818404068</v>
      </c>
    </row>
    <row>
      <c>
        <v>2620462</v>
      </c>
      <c>
        <v>2</v>
      </c>
      <c>
        <is>
          <t>İZMİR</t>
        </is>
      </c>
      <c>
        <v>KONAK</v>
      </c>
      <c>
        <is>
          <t>Dağıtım Transformatörü</t>
        </is>
      </c>
      <c>
        <v>K-60 35-01-K00060_35-01-K00060_2360119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24.07.2023 17:07:52</t>
        </is>
      </c>
      <c>
        <is>
          <t>24.07.2023 17:52:07</t>
        </is>
      </c>
      <c>
        <v>0.7375</v>
      </c>
      <c>
        <v>0</v>
      </c>
      <c>
        <v>239</v>
      </c>
      <c>
        <v>0</v>
      </c>
      <c>
        <v>0</v>
      </c>
      <c>
        <v>0</v>
      </c>
      <c>
        <v>362</v>
      </c>
      <c>
        <v>0</v>
      </c>
      <c>
        <v>0</v>
      </c>
      <c>
        <v>0</v>
      </c>
      <c>
        <v>57.44642910550659</v>
      </c>
      <c>
        <v>0</v>
      </c>
      <c>
        <v>0</v>
      </c>
      <c>
        <v>0</v>
      </c>
      <c>
        <v>370.43884921598357</v>
      </c>
      <c>
        <v>0</v>
      </c>
      <c>
        <v>0</v>
      </c>
      <c>
        <v>427.88527832149015</v>
      </c>
    </row>
    <row>
      <c>
        <v>2620423</v>
      </c>
      <c>
        <v>1</v>
      </c>
      <c>
        <is>
          <t>MANİSA</t>
        </is>
      </c>
      <c>
        <v>ŞEHZADELER</v>
      </c>
      <c>
        <is>
          <t>OG Fideri</t>
        </is>
      </c>
      <c>
        <v>İBRAHİM DEMİRDEN TR-1 45-71-M00967_DIREK TIPI TRAFO HUCRESI H01_2087772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24.07.2023 15:15:57</t>
        </is>
      </c>
      <c>
        <is>
          <t>24.07.2023 18:13:38</t>
        </is>
      </c>
      <c>
        <v>2.961388888</v>
      </c>
      <c>
        <v>0</v>
      </c>
      <c>
        <v>6</v>
      </c>
      <c>
        <v>0</v>
      </c>
      <c>
        <v>14</v>
      </c>
      <c>
        <v>0</v>
      </c>
      <c>
        <v>0</v>
      </c>
      <c>
        <v>0</v>
      </c>
      <c>
        <v>0</v>
      </c>
      <c>
        <v>0</v>
      </c>
      <c>
        <v>2.9521517936485506</v>
      </c>
      <c>
        <v>0</v>
      </c>
      <c>
        <v>37.443700749924304</v>
      </c>
      <c>
        <v>0</v>
      </c>
      <c>
        <v>0</v>
      </c>
      <c>
        <v>0</v>
      </c>
      <c>
        <v>0</v>
      </c>
      <c>
        <v>40.39585254357286</v>
      </c>
    </row>
    <row>
      <c>
        <v>2619702</v>
      </c>
      <c>
        <v>1</v>
      </c>
      <c>
        <is>
          <t>İZMİR</t>
        </is>
      </c>
      <c>
        <v>TORBALI</v>
      </c>
      <c>
        <is>
          <t>Dağıtım Transformatörü</t>
        </is>
      </c>
      <c>
        <v>TR-19 35-26-M00019_35-26-M00019_2356473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24.07.2023 01:31:54</t>
        </is>
      </c>
      <c>
        <is>
          <t>24.07.2023 03:04:47</t>
        </is>
      </c>
      <c>
        <v>1.548055555</v>
      </c>
      <c>
        <v>0</v>
      </c>
      <c>
        <v>617</v>
      </c>
      <c>
        <v>0</v>
      </c>
      <c>
        <v>3</v>
      </c>
      <c>
        <v>0</v>
      </c>
      <c>
        <v>35</v>
      </c>
      <c>
        <v>0</v>
      </c>
      <c>
        <v>0</v>
      </c>
      <c>
        <v>0</v>
      </c>
      <c>
        <v>197.82073362858623</v>
      </c>
      <c>
        <v>0</v>
      </c>
      <c>
        <v>9.633573779910748</v>
      </c>
      <c>
        <v>0</v>
      </c>
      <c>
        <v>55.807991562647416</v>
      </c>
      <c>
        <v>0</v>
      </c>
      <c>
        <v>0</v>
      </c>
      <c>
        <v>263.2622989711444</v>
      </c>
    </row>
    <row>
      <c>
        <v>2619956</v>
      </c>
      <c>
        <v>2</v>
      </c>
      <c>
        <is>
          <t>İZMİR</t>
        </is>
      </c>
      <c>
        <v>ÇEŞME</v>
      </c>
      <c>
        <is>
          <t>KÖK</t>
        </is>
      </c>
      <c>
        <v>L-105 35-18-L00105_OVACIK KÖYÜ VE VERİCİLER L02_2324754</v>
      </c>
      <c>
        <v>OG Ayırıcı Arızası</v>
      </c>
      <c>
        <v>Dağıtım-OG</v>
      </c>
      <c>
        <v>Uzun</v>
      </c>
      <c>
        <v>Şebeke işletmecisi</v>
      </c>
      <c>
        <v>Bildirimsiz</v>
      </c>
      <c>
        <is>
          <t>24.07.2023 18:17:32</t>
        </is>
      </c>
      <c>
        <is>
          <t>24.07.2023 18:34:14</t>
        </is>
      </c>
      <c>
        <v>0.278333333</v>
      </c>
      <c>
        <v>1</v>
      </c>
      <c>
        <v>1264</v>
      </c>
      <c>
        <v>0</v>
      </c>
      <c>
        <v>17</v>
      </c>
      <c>
        <v>3</v>
      </c>
      <c>
        <v>141</v>
      </c>
      <c>
        <v>0</v>
      </c>
      <c>
        <v>0</v>
      </c>
      <c>
        <v>1.3005885770459746</v>
      </c>
      <c>
        <v>127.31652668416965</v>
      </c>
      <c>
        <v>0</v>
      </c>
      <c>
        <v>1.5543410808819322</v>
      </c>
      <c>
        <v>16.001292980559114</v>
      </c>
      <c>
        <v>50.63232477797738</v>
      </c>
      <c>
        <v>0</v>
      </c>
      <c>
        <v>0</v>
      </c>
      <c>
        <v>196.80507410063404</v>
      </c>
    </row>
    <row>
      <c>
        <v>2619845</v>
      </c>
      <c>
        <v>1</v>
      </c>
      <c>
        <is>
          <t>İZMİR</t>
        </is>
      </c>
      <c>
        <v>MENDERES</v>
      </c>
      <c>
        <is>
          <t>Kullanıcı Bağlantı Hattı</t>
        </is>
      </c>
      <c>
        <v>DM-11/TR-25 35-22-M00523_95000505790_95000505790</v>
      </c>
      <c>
        <v>AG Box / Sdk Abone Çıkış Sigorta Atığı</v>
      </c>
      <c>
        <v>Dağıtım-AG</v>
      </c>
      <c>
        <v>Uzun</v>
      </c>
      <c>
        <v>Şebeke işletmecisi</v>
      </c>
      <c>
        <v>Bildirimsiz</v>
      </c>
      <c>
        <is>
          <t>24.07.2023 08:35:32</t>
        </is>
      </c>
      <c>
        <is>
          <t>24.07.2023 11:32:20</t>
        </is>
      </c>
      <c>
        <v>2.946666666</v>
      </c>
      <c>
        <v>0</v>
      </c>
      <c>
        <v>7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4.357686736714201</v>
      </c>
      <c>
        <v>0</v>
      </c>
      <c>
        <v>0</v>
      </c>
      <c>
        <v>0</v>
      </c>
      <c>
        <v>0</v>
      </c>
      <c>
        <v>0</v>
      </c>
      <c>
        <v>0</v>
      </c>
      <c>
        <v>4.357686736714201</v>
      </c>
    </row>
    <row>
      <c>
        <v>2619945</v>
      </c>
      <c>
        <v>1</v>
      </c>
      <c>
        <is>
          <t>İZMİR</t>
        </is>
      </c>
      <c>
        <v>BORNOVA</v>
      </c>
      <c>
        <is>
          <t>Dağıtım Transformatörü</t>
        </is>
      </c>
      <c>
        <v>M-1116 35-02-M01116_35-02-M01116_2371380</v>
      </c>
      <c>
        <v>Şebeke Yenileme ve Kapasite Artışı Çalışması</v>
      </c>
      <c>
        <v>Dağıtım-AG</v>
      </c>
      <c>
        <v>Uzun</v>
      </c>
      <c>
        <v>Şebeke işletmecisi</v>
      </c>
      <c>
        <v>Bildirimli</v>
      </c>
      <c>
        <is>
          <t>24.07.2023 09:41:28</t>
        </is>
      </c>
      <c>
        <is>
          <t>24.07.2023 12:36:57</t>
        </is>
      </c>
      <c>
        <v>2.924722222</v>
      </c>
      <c>
        <v>0</v>
      </c>
      <c>
        <v>716</v>
      </c>
      <c>
        <v>0</v>
      </c>
      <c>
        <v>0</v>
      </c>
      <c>
        <v>0</v>
      </c>
      <c>
        <v>11</v>
      </c>
      <c>
        <v>0</v>
      </c>
      <c>
        <v>0</v>
      </c>
      <c>
        <v>0</v>
      </c>
      <c>
        <v>482.33495780015573</v>
      </c>
      <c>
        <v>0</v>
      </c>
      <c>
        <v>0</v>
      </c>
      <c>
        <v>0</v>
      </c>
      <c>
        <v>74.05432357718841</v>
      </c>
      <c>
        <v>0</v>
      </c>
      <c>
        <v>0</v>
      </c>
      <c>
        <v>556.3892813773441</v>
      </c>
    </row>
    <row>
      <c>
        <v>2619908</v>
      </c>
      <c>
        <v>1</v>
      </c>
      <c>
        <is>
          <t>İZMİR</t>
        </is>
      </c>
      <c>
        <v>TORBALI</v>
      </c>
      <c>
        <is>
          <t>OG Fideri</t>
        </is>
      </c>
      <c>
        <v>DM-5/TR-8 (ESKİ TR-40) 35-26-M01360_TR-37 M04_50242656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24.07.2023 08:58:59</t>
        </is>
      </c>
      <c>
        <is>
          <t>24.07.2023 09:53:47</t>
        </is>
      </c>
      <c>
        <v>0.913333333</v>
      </c>
      <c>
        <v>0</v>
      </c>
      <c>
        <v>10323</v>
      </c>
      <c>
        <v>0</v>
      </c>
      <c>
        <v>43</v>
      </c>
      <c>
        <v>5</v>
      </c>
      <c>
        <v>680</v>
      </c>
      <c>
        <v>0</v>
      </c>
      <c>
        <v>2</v>
      </c>
      <c>
        <v>0</v>
      </c>
      <c>
        <v>2454.920840248362</v>
      </c>
      <c>
        <v>0</v>
      </c>
      <c>
        <v>194.11832146173333</v>
      </c>
      <c>
        <v>116.13489972824115</v>
      </c>
      <c>
        <v>1460.2737522469376</v>
      </c>
      <c>
        <v>0</v>
      </c>
      <c>
        <v>177.1960859726292</v>
      </c>
      <c>
        <v>4402.643899657904</v>
      </c>
    </row>
    <row>
      <c>
        <v>2620651</v>
      </c>
      <c>
        <v>2</v>
      </c>
      <c>
        <is>
          <t>İZMİR</t>
        </is>
      </c>
      <c>
        <v>TİRE</v>
      </c>
      <c>
        <is>
          <t>Dağıtım Transformatörü</t>
        </is>
      </c>
      <c>
        <v>DERELI ARPALIK TR-1 35-29-L00463_35-29-L00463_2373618</v>
      </c>
      <c>
        <v>AG Tel Kopuğu</v>
      </c>
      <c>
        <v>Dağıtım-AG</v>
      </c>
      <c>
        <v>Uzun</v>
      </c>
      <c>
        <v>Şebeke işletmecisi</v>
      </c>
      <c>
        <v>Bildirimsiz</v>
      </c>
      <c>
        <is>
          <t>24.07.2023 19:27:16</t>
        </is>
      </c>
      <c>
        <is>
          <t>24.07.2023 20:19:19</t>
        </is>
      </c>
      <c>
        <v>0.8675</v>
      </c>
      <c>
        <v>0</v>
      </c>
      <c>
        <v>13</v>
      </c>
      <c>
        <v>0</v>
      </c>
      <c>
        <v>3</v>
      </c>
      <c>
        <v>0</v>
      </c>
      <c>
        <v>1</v>
      </c>
      <c>
        <v>0</v>
      </c>
      <c>
        <v>0</v>
      </c>
      <c>
        <v>0</v>
      </c>
      <c>
        <v>2.230173655927631</v>
      </c>
      <c>
        <v>0</v>
      </c>
      <c>
        <v>2.9333466024468646</v>
      </c>
      <c>
        <v>0</v>
      </c>
      <c>
        <v>1.5314613437161109</v>
      </c>
      <c>
        <v>0</v>
      </c>
      <c>
        <v>0</v>
      </c>
      <c>
        <v>6.694981602090606</v>
      </c>
    </row>
    <row>
      <c>
        <v>2645235</v>
      </c>
      <c>
        <v>1</v>
      </c>
      <c>
        <is>
          <t>MANİSA</t>
        </is>
      </c>
      <c>
        <v>SARIGÖL</v>
      </c>
      <c>
        <is>
          <t>KÖK</t>
        </is>
      </c>
      <c>
        <v>DİNDARLI KÖK TR-3 KAKLIK 45-79-M00395_KIZILÇUKUR GÜNYAKA KARACAALİ BEYHARMAN M06_72035371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24.07.2023 18:31:49</t>
        </is>
      </c>
      <c>
        <is>
          <t>24.07.2023 19:08:27</t>
        </is>
      </c>
      <c>
        <v>0.610555555</v>
      </c>
      <c>
        <v>3</v>
      </c>
      <c>
        <v>1400</v>
      </c>
      <c>
        <v>126</v>
      </c>
      <c>
        <v>264</v>
      </c>
      <c>
        <v>2</v>
      </c>
      <c>
        <v>96</v>
      </c>
      <c>
        <v>0</v>
      </c>
      <c>
        <v>0</v>
      </c>
      <c>
        <v>0.45211677355386</v>
      </c>
      <c>
        <v>140.9009374604912</v>
      </c>
      <c>
        <v>282.04532276045126</v>
      </c>
      <c>
        <v>467.56835999279366</v>
      </c>
      <c>
        <v>2.2008040164097</v>
      </c>
      <c>
        <v>42.43309015160942</v>
      </c>
      <c>
        <v>0</v>
      </c>
      <c>
        <v>0</v>
      </c>
      <c>
        <v>935.6006311553092</v>
      </c>
    </row>
    <row>
      <c>
        <v>2620841</v>
      </c>
      <c>
        <v>1</v>
      </c>
      <c>
        <is>
          <t>İZMİR</t>
        </is>
      </c>
      <c>
        <v>KARŞIYAKA</v>
      </c>
      <c>
        <is>
          <t>AG Fideri</t>
        </is>
      </c>
      <c>
        <v>K-3074 35-04-K03074_E_56359257_56359257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24.07.2023 21:21:19</t>
        </is>
      </c>
      <c>
        <is>
          <t>24.07.2023 22:26:12</t>
        </is>
      </c>
      <c>
        <v>1.081388888</v>
      </c>
      <c>
        <v>0</v>
      </c>
      <c>
        <v>256</v>
      </c>
      <c>
        <v>0</v>
      </c>
      <c>
        <v>0</v>
      </c>
      <c>
        <v>0</v>
      </c>
      <c>
        <v>10</v>
      </c>
      <c>
        <v>0</v>
      </c>
      <c>
        <v>0</v>
      </c>
      <c>
        <v>0</v>
      </c>
      <c>
        <v>87.8765117688993</v>
      </c>
      <c>
        <v>0</v>
      </c>
      <c>
        <v>0</v>
      </c>
      <c>
        <v>0</v>
      </c>
      <c>
        <v>4.934701645921379</v>
      </c>
      <c>
        <v>0</v>
      </c>
      <c>
        <v>0</v>
      </c>
      <c>
        <v>92.81121341482068</v>
      </c>
    </row>
    <row>
      <c>
        <v>2621683</v>
      </c>
      <c>
        <v>1</v>
      </c>
      <c>
        <is>
          <t>İZMİR</t>
        </is>
      </c>
      <c>
        <v>BUCA</v>
      </c>
      <c>
        <is>
          <t>AG Fideri</t>
        </is>
      </c>
      <c>
        <v>M-1276 35-03-M01276__95022229_95022229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25.07.2023 18:24:58</t>
        </is>
      </c>
      <c>
        <is>
          <t>25.07.2023 22:25:42</t>
        </is>
      </c>
      <c>
        <v>4.012222222</v>
      </c>
      <c>
        <v>0</v>
      </c>
      <c>
        <v>67</v>
      </c>
      <c>
        <v>0</v>
      </c>
      <c>
        <v>0</v>
      </c>
      <c>
        <v>0</v>
      </c>
      <c>
        <v>14</v>
      </c>
      <c>
        <v>0</v>
      </c>
      <c>
        <v>0</v>
      </c>
      <c>
        <v>0</v>
      </c>
      <c>
        <v>63.04515792782911</v>
      </c>
      <c>
        <v>0</v>
      </c>
      <c>
        <v>0</v>
      </c>
      <c>
        <v>0</v>
      </c>
      <c>
        <v>75.52980875097637</v>
      </c>
      <c>
        <v>0</v>
      </c>
      <c>
        <v>0</v>
      </c>
      <c>
        <v>138.57496667880548</v>
      </c>
    </row>
    <row>
      <c>
        <v>2620996</v>
      </c>
      <c>
        <v>1</v>
      </c>
      <c>
        <is>
          <t>İZMİR</t>
        </is>
      </c>
      <c>
        <v>MENEMEN</v>
      </c>
      <c>
        <is>
          <t>KÖK</t>
        </is>
      </c>
      <c>
        <v>YAHŞELLİ KÖK 35-28-M00293_HAYKIRAN M01_66582309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25.07.2023 08:09:04</t>
        </is>
      </c>
      <c>
        <is>
          <t>25.07.2023 08:36:54</t>
        </is>
      </c>
      <c>
        <v>0.463888888</v>
      </c>
      <c>
        <v>2</v>
      </c>
      <c>
        <v>1524</v>
      </c>
      <c>
        <v>4</v>
      </c>
      <c>
        <v>116</v>
      </c>
      <c>
        <v>8</v>
      </c>
      <c>
        <v>154</v>
      </c>
      <c>
        <v>0</v>
      </c>
      <c>
        <v>0</v>
      </c>
      <c>
        <v>1.0076109638824113</v>
      </c>
      <c>
        <v>129.1472917378287</v>
      </c>
      <c>
        <v>76.93336444272232</v>
      </c>
      <c>
        <v>13.956079319142122</v>
      </c>
      <c>
        <v>23.64519503174653</v>
      </c>
      <c>
        <v>52.02260248496718</v>
      </c>
      <c>
        <v>0</v>
      </c>
      <c>
        <v>0</v>
      </c>
      <c>
        <v>296.7121439802893</v>
      </c>
    </row>
    <row>
      <c>
        <v>2621537</v>
      </c>
      <c>
        <v>1</v>
      </c>
      <c>
        <is>
          <t>İZMİR</t>
        </is>
      </c>
      <c>
        <v>BAYRAKLI</v>
      </c>
      <c>
        <is>
          <t>Dağıtım Transformatörü</t>
        </is>
      </c>
      <c>
        <v>K-4493 35-02-K04493_35-02-K04493_2367524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25.07.2023 15:39:32</t>
        </is>
      </c>
      <c>
        <is>
          <t>25.07.2023 18:18:34</t>
        </is>
      </c>
      <c>
        <v>2.650555555</v>
      </c>
      <c>
        <v>0</v>
      </c>
      <c>
        <v>134</v>
      </c>
      <c>
        <v>0</v>
      </c>
      <c>
        <v>0</v>
      </c>
      <c>
        <v>0</v>
      </c>
      <c>
        <v>12</v>
      </c>
      <c>
        <v>0</v>
      </c>
      <c>
        <v>0</v>
      </c>
      <c>
        <v>0</v>
      </c>
      <c>
        <v>108.73428617538353</v>
      </c>
      <c>
        <v>0</v>
      </c>
      <c>
        <v>0</v>
      </c>
      <c>
        <v>0</v>
      </c>
      <c>
        <v>22.293795079116574</v>
      </c>
      <c>
        <v>0</v>
      </c>
      <c>
        <v>0</v>
      </c>
      <c>
        <v>131.0280812545001</v>
      </c>
    </row>
    <row>
      <c>
        <v>2621660</v>
      </c>
      <c>
        <v>1</v>
      </c>
      <c>
        <is>
          <t>İZMİR</t>
        </is>
      </c>
      <c>
        <v>BORNOVA</v>
      </c>
      <c>
        <is>
          <t>AG Fideri</t>
        </is>
      </c>
      <c>
        <v>K-1698 35-02-K01698_B_56379582_56379582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25.07.2023 17:57:12</t>
        </is>
      </c>
      <c>
        <is>
          <t>25.07.2023 18:34:31</t>
        </is>
      </c>
      <c>
        <v>0.621944444</v>
      </c>
      <c>
        <v>0</v>
      </c>
      <c>
        <v>170</v>
      </c>
      <c>
        <v>0</v>
      </c>
      <c>
        <v>0</v>
      </c>
      <c>
        <v>0</v>
      </c>
      <c>
        <v>47</v>
      </c>
      <c>
        <v>0</v>
      </c>
      <c>
        <v>0</v>
      </c>
      <c>
        <v>0</v>
      </c>
      <c>
        <v>30.871068233039853</v>
      </c>
      <c>
        <v>0</v>
      </c>
      <c>
        <v>0</v>
      </c>
      <c>
        <v>0</v>
      </c>
      <c>
        <v>35.430926603198856</v>
      </c>
      <c>
        <v>0</v>
      </c>
      <c>
        <v>0</v>
      </c>
      <c>
        <v>66.3019948362387</v>
      </c>
    </row>
    <row>
      <c>
        <v>2620973</v>
      </c>
      <c>
        <v>1</v>
      </c>
      <c>
        <is>
          <t>MANİSA</t>
        </is>
      </c>
      <c>
        <v>YUNUSEMRE</v>
      </c>
      <c>
        <is>
          <t>DM</t>
        </is>
      </c>
      <c>
        <v>MURADİYE DM 45-71-M00006_SİYEKLİ DM M03_2322413</v>
      </c>
      <c>
        <v>Şebeke Yenileme ve Kapasite Artışı Çalışması</v>
      </c>
      <c>
        <v>Dağıtım-OG</v>
      </c>
      <c>
        <v>Uzun</v>
      </c>
      <c>
        <v>Şebeke işletmecisi</v>
      </c>
      <c>
        <v>Bildirimli</v>
      </c>
      <c>
        <is>
          <t>25.07.2023 07:34:33</t>
        </is>
      </c>
      <c>
        <is>
          <t>25.07.2023 11:21:58</t>
        </is>
      </c>
      <c>
        <v>3.790277777</v>
      </c>
      <c>
        <v>31</v>
      </c>
      <c>
        <v>3554</v>
      </c>
      <c>
        <v>35</v>
      </c>
      <c>
        <v>29</v>
      </c>
      <c>
        <v>26</v>
      </c>
      <c>
        <v>285</v>
      </c>
      <c>
        <v>1</v>
      </c>
      <c>
        <v>0</v>
      </c>
      <c>
        <v>29.865550228115474</v>
      </c>
      <c>
        <v>1609.3699257449593</v>
      </c>
      <c>
        <v>1818.2689899823965</v>
      </c>
      <c>
        <v>121.97811167256351</v>
      </c>
      <c>
        <v>739.363577398733</v>
      </c>
      <c>
        <v>449.1145442971844</v>
      </c>
      <c>
        <v>821.5528515460895</v>
      </c>
      <c>
        <v>0</v>
      </c>
      <c>
        <v>5589.513550870041</v>
      </c>
    </row>
    <row>
      <c>
        <v>2621915</v>
      </c>
      <c>
        <v>1</v>
      </c>
      <c>
        <is>
          <t>İZMİR</t>
        </is>
      </c>
      <c>
        <v>ÖDEMİŞ</v>
      </c>
      <c>
        <is>
          <t>AG Fideri</t>
        </is>
      </c>
      <c>
        <v>EMİRLİ TR-9 35-15-L01125_B_91272683_91272683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25.07.2023 22:34:07</t>
        </is>
      </c>
      <c>
        <is>
          <t>26.07.2023 02:33:41</t>
        </is>
      </c>
      <c>
        <v>3.992777777</v>
      </c>
      <c>
        <v>0</v>
      </c>
      <c>
        <v>12</v>
      </c>
      <c>
        <v>0</v>
      </c>
      <c>
        <v>6</v>
      </c>
      <c>
        <v>0</v>
      </c>
      <c>
        <v>6</v>
      </c>
      <c>
        <v>0</v>
      </c>
      <c>
        <v>0</v>
      </c>
      <c>
        <v>0</v>
      </c>
      <c>
        <v>4.739043049435133</v>
      </c>
      <c>
        <v>0</v>
      </c>
      <c>
        <v>30.609381265090825</v>
      </c>
      <c>
        <v>0</v>
      </c>
      <c>
        <v>5.925059574234594</v>
      </c>
      <c>
        <v>0</v>
      </c>
      <c>
        <v>0</v>
      </c>
      <c>
        <v>41.27348388876055</v>
      </c>
    </row>
    <row>
      <c>
        <v>2621059</v>
      </c>
      <c>
        <v>1</v>
      </c>
      <c>
        <is>
          <t>MANİSA</t>
        </is>
      </c>
      <c>
        <v>ALAŞEHİR</v>
      </c>
      <c>
        <is>
          <t>KÖK</t>
        </is>
      </c>
      <c>
        <v>BADINCA KÖK 45-73-M00341_EVRENLİ KÖK M03_75913003</v>
      </c>
      <c>
        <v>Şebeke Bakım Çalışması</v>
      </c>
      <c>
        <v>Dağıtım-OG</v>
      </c>
      <c>
        <v>Uzun</v>
      </c>
      <c>
        <v>Şebeke işletmecisi</v>
      </c>
      <c>
        <v>Bildirimli</v>
      </c>
      <c>
        <is>
          <t>25.07.2023 08:59:17</t>
        </is>
      </c>
      <c>
        <is>
          <t>25.07.2023 13:42:23</t>
        </is>
      </c>
      <c>
        <v>4.718333333</v>
      </c>
      <c>
        <v>4</v>
      </c>
      <c>
        <v>1254</v>
      </c>
      <c>
        <v>19</v>
      </c>
      <c>
        <v>149</v>
      </c>
      <c>
        <v>2</v>
      </c>
      <c>
        <v>33</v>
      </c>
      <c>
        <v>0</v>
      </c>
      <c>
        <v>0</v>
      </c>
      <c>
        <v>4.271732884764445</v>
      </c>
      <c>
        <v>881.1615293434462</v>
      </c>
      <c>
        <v>463.5268770771127</v>
      </c>
      <c>
        <v>589.6833041460008</v>
      </c>
      <c>
        <v>19.809883938825553</v>
      </c>
      <c>
        <v>187.4237327126702</v>
      </c>
      <c>
        <v>0</v>
      </c>
      <c>
        <v>0</v>
      </c>
      <c>
        <v>2145.8770601028195</v>
      </c>
    </row>
    <row>
      <c>
        <v>2621165</v>
      </c>
      <c>
        <v>1</v>
      </c>
      <c>
        <is>
          <t>İZMİR</t>
        </is>
      </c>
      <c>
        <v>KARABAĞLAR</v>
      </c>
      <c>
        <is>
          <t>OG Fideri</t>
        </is>
      </c>
      <c>
        <v>K-1208 35-01-K01208_K-724 K03_48413311</v>
      </c>
      <c>
        <v>Şebeke Bakım Çalışması</v>
      </c>
      <c>
        <v>Dağıtım-OG</v>
      </c>
      <c>
        <v>Uzun</v>
      </c>
      <c>
        <v>Şebeke işletmecisi</v>
      </c>
      <c>
        <v>Bildirimli</v>
      </c>
      <c>
        <is>
          <t>25.07.2023 10:53:53</t>
        </is>
      </c>
      <c>
        <is>
          <t>25.07.2023 13:50:16</t>
        </is>
      </c>
      <c>
        <v>2.939722222</v>
      </c>
      <c>
        <v>0</v>
      </c>
      <c>
        <v>1698</v>
      </c>
      <c>
        <v>0</v>
      </c>
      <c>
        <v>0</v>
      </c>
      <c>
        <v>0</v>
      </c>
      <c>
        <v>190</v>
      </c>
      <c>
        <v>0</v>
      </c>
      <c>
        <v>1</v>
      </c>
      <c>
        <v>0</v>
      </c>
      <c>
        <v>1197.5917546941805</v>
      </c>
      <c>
        <v>0</v>
      </c>
      <c>
        <v>0</v>
      </c>
      <c>
        <v>0</v>
      </c>
      <c>
        <v>923.2327879743423</v>
      </c>
      <c>
        <v>0</v>
      </c>
      <c>
        <v>68.32703843060125</v>
      </c>
      <c>
        <v>2189.1515810991236</v>
      </c>
    </row>
    <row>
      <c>
        <v>2621119</v>
      </c>
      <c>
        <v>1</v>
      </c>
      <c>
        <is>
          <t>İZMİR</t>
        </is>
      </c>
      <c>
        <v>KARABAĞLAR</v>
      </c>
      <c>
        <is>
          <t>OG Fideri</t>
        </is>
      </c>
      <c>
        <v>K-3646 35-01-K03646_K-3011 K01_2045217</v>
      </c>
      <c>
        <v>Plansız Kesinti / Müdahale</v>
      </c>
      <c>
        <v>Dağıtım-OG</v>
      </c>
      <c>
        <v>Uzun</v>
      </c>
      <c>
        <v>Şebeke işletmecisi</v>
      </c>
      <c>
        <v>Bildirimsiz</v>
      </c>
      <c>
        <is>
          <t>25.07.2023 10:06:39</t>
        </is>
      </c>
      <c>
        <is>
          <t>25.07.2023 14:13:11</t>
        </is>
      </c>
      <c>
        <v>4.108888888</v>
      </c>
      <c>
        <v>0</v>
      </c>
      <c>
        <v>501</v>
      </c>
      <c>
        <v>0</v>
      </c>
      <c>
        <v>0</v>
      </c>
      <c>
        <v>0</v>
      </c>
      <c>
        <v>24</v>
      </c>
      <c>
        <v>0</v>
      </c>
      <c>
        <v>0</v>
      </c>
      <c>
        <v>0</v>
      </c>
      <c>
        <v>523.3209584349652</v>
      </c>
      <c>
        <v>0</v>
      </c>
      <c>
        <v>0</v>
      </c>
      <c>
        <v>0</v>
      </c>
      <c>
        <v>121.37912902118731</v>
      </c>
      <c>
        <v>0</v>
      </c>
      <c>
        <v>0</v>
      </c>
      <c>
        <v>644.7000874561525</v>
      </c>
    </row>
    <row>
      <c>
        <v>2621746</v>
      </c>
      <c>
        <v>1</v>
      </c>
      <c>
        <is>
          <t>MANİSA</t>
        </is>
      </c>
      <c>
        <v>SALİHLİ</v>
      </c>
      <c>
        <is>
          <t>AG Fideri</t>
        </is>
      </c>
      <c>
        <v>TR-98 45-78-L00098_B_91100552_91100552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25.07.2023 19:25:29</t>
        </is>
      </c>
      <c>
        <is>
          <t>25.07.2023 20:03:24</t>
        </is>
      </c>
      <c>
        <v>0.631944444</v>
      </c>
      <c>
        <v>0</v>
      </c>
      <c>
        <v>186</v>
      </c>
      <c>
        <v>0</v>
      </c>
      <c>
        <v>0</v>
      </c>
      <c>
        <v>0</v>
      </c>
      <c>
        <v>6</v>
      </c>
      <c>
        <v>0</v>
      </c>
      <c>
        <v>0</v>
      </c>
      <c>
        <v>0</v>
      </c>
      <c>
        <v>25.072720799964173</v>
      </c>
      <c>
        <v>0</v>
      </c>
      <c>
        <v>0</v>
      </c>
      <c>
        <v>0</v>
      </c>
      <c>
        <v>3.4864970193494997</v>
      </c>
      <c>
        <v>0</v>
      </c>
      <c>
        <v>0</v>
      </c>
      <c>
        <v>28.559217819313673</v>
      </c>
    </row>
    <row>
      <c>
        <v>2621414</v>
      </c>
      <c>
        <v>1</v>
      </c>
      <c>
        <is>
          <t>MANİSA</t>
        </is>
      </c>
      <c>
        <v>YUNUSEMRE</v>
      </c>
      <c>
        <is>
          <t>Saha Dağıtım Kutusu (SDK)</t>
        </is>
      </c>
      <c>
        <v>MURADİYE TR-5 (ESKİ MEZARLIK YANI) 45-71-M00204_A A1_5966162</v>
      </c>
      <c>
        <v>AG Kablo Başlığı Arızası</v>
      </c>
      <c>
        <v>Dağıtım-AG</v>
      </c>
      <c>
        <v>Uzun</v>
      </c>
      <c>
        <v>Şebeke işletmecisi</v>
      </c>
      <c>
        <v>Bildirimsiz</v>
      </c>
      <c>
        <is>
          <t>25.07.2023 13:46:33</t>
        </is>
      </c>
      <c>
        <is>
          <t>25.07.2023 19:49:54</t>
        </is>
      </c>
      <c>
        <v>6.055833333</v>
      </c>
      <c>
        <v>0</v>
      </c>
      <c>
        <v>294</v>
      </c>
      <c>
        <v>0</v>
      </c>
      <c>
        <v>0</v>
      </c>
      <c>
        <v>0</v>
      </c>
      <c>
        <v>40</v>
      </c>
      <c>
        <v>0</v>
      </c>
      <c>
        <v>0</v>
      </c>
      <c>
        <v>0</v>
      </c>
      <c>
        <v>460.5175817595075</v>
      </c>
      <c>
        <v>0</v>
      </c>
      <c>
        <v>0</v>
      </c>
      <c>
        <v>0</v>
      </c>
      <c>
        <v>365.19766680296783</v>
      </c>
      <c>
        <v>0</v>
      </c>
      <c>
        <v>0</v>
      </c>
      <c>
        <v>825.7152485624754</v>
      </c>
    </row>
    <row>
      <c>
        <v>2621560</v>
      </c>
      <c>
        <v>1</v>
      </c>
      <c>
        <is>
          <t>İZMİR</t>
        </is>
      </c>
      <c>
        <v>NARLIDERE</v>
      </c>
      <c>
        <is>
          <t>AG Fideri</t>
        </is>
      </c>
      <c>
        <v>M-3305(YATIRIM REZERVE) 35-07-M03305_A_56379000_56379000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25.07.2023 15:58:36</t>
        </is>
      </c>
      <c>
        <is>
          <t>25.07.2023 17:23:35</t>
        </is>
      </c>
      <c>
        <v>1.416388888</v>
      </c>
      <c>
        <v>0</v>
      </c>
      <c>
        <v>60</v>
      </c>
      <c>
        <v>0</v>
      </c>
      <c>
        <v>1</v>
      </c>
      <c>
        <v>0</v>
      </c>
      <c>
        <v>4</v>
      </c>
      <c>
        <v>0</v>
      </c>
      <c>
        <v>0</v>
      </c>
      <c>
        <v>0</v>
      </c>
      <c>
        <v>63.48975558902029</v>
      </c>
      <c>
        <v>0</v>
      </c>
      <c>
        <v>0.9054457385729358</v>
      </c>
      <c>
        <v>0</v>
      </c>
      <c>
        <v>3.853392446670165</v>
      </c>
      <c>
        <v>0</v>
      </c>
      <c>
        <v>0</v>
      </c>
      <c>
        <v>68.2485937742634</v>
      </c>
    </row>
    <row>
      <c>
        <v>2620618</v>
      </c>
      <c>
        <v>1</v>
      </c>
      <c>
        <is>
          <t>İZMİR</t>
        </is>
      </c>
      <c>
        <v>ÇEŞME</v>
      </c>
      <c>
        <is>
          <t>DM</t>
        </is>
      </c>
      <c>
        <v>L-401 ALTINYUNUS DM 35-18-L00401_ALTINYUNUS-OTEL L05_2325890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25.07.2023 01:33:12</t>
        </is>
      </c>
      <c>
        <is>
          <t>25.07.2023 01:49:00</t>
        </is>
      </c>
      <c>
        <v>0.263333333</v>
      </c>
      <c>
        <v>0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143.48568010026108</v>
      </c>
      <c>
        <v>0</v>
      </c>
      <c>
        <v>0</v>
      </c>
      <c>
        <v>0</v>
      </c>
      <c>
        <v>143.48568010026108</v>
      </c>
    </row>
    <row>
      <c>
        <v>2621852</v>
      </c>
      <c>
        <v>1</v>
      </c>
      <c>
        <is>
          <t>MANİSA</t>
        </is>
      </c>
      <c>
        <v>GÖRDES</v>
      </c>
      <c>
        <is>
          <t>Kullanıcı Bağlantı Hattı</t>
        </is>
      </c>
      <c>
        <v>ÇİÇEKLİ TR-1 45-75-M00308_945615482_945615482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25.07.2023 21:03:17</t>
        </is>
      </c>
      <c>
        <is>
          <t>26.07.2023 01:19:29</t>
        </is>
      </c>
      <c>
        <v>4.27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</row>
    <row>
      <c>
        <v>2620979</v>
      </c>
      <c>
        <v>1</v>
      </c>
      <c>
        <is>
          <t>İZMİR</t>
        </is>
      </c>
      <c>
        <v>TORBALI</v>
      </c>
      <c>
        <is>
          <t>TM Fideri</t>
        </is>
      </c>
      <c>
        <v>ARSLANLAR TM 35-26-A00004_BEŞİKÇİOĞLU M21_2057965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25.07.2023 07:41:28</t>
        </is>
      </c>
      <c>
        <is>
          <t>25.07.2023 07:55:22</t>
        </is>
      </c>
      <c>
        <v>0.231666666</v>
      </c>
      <c>
        <v>0</v>
      </c>
      <c>
        <v>8</v>
      </c>
      <c>
        <v>6</v>
      </c>
      <c>
        <v>0</v>
      </c>
      <c>
        <v>13</v>
      </c>
      <c>
        <v>13</v>
      </c>
      <c>
        <v>14</v>
      </c>
      <c>
        <v>0</v>
      </c>
      <c>
        <v>0</v>
      </c>
      <c>
        <v>0.2871205332163664</v>
      </c>
      <c>
        <v>4.803242344813599</v>
      </c>
      <c>
        <v>0</v>
      </c>
      <c>
        <v>59.77166475376245</v>
      </c>
      <c>
        <v>0.8449690702122711</v>
      </c>
      <c>
        <v>145.65453262037724</v>
      </c>
      <c>
        <v>0</v>
      </c>
      <c>
        <v>211.36152932238193</v>
      </c>
    </row>
    <row>
      <c>
        <v>2620956</v>
      </c>
      <c>
        <v>1</v>
      </c>
      <c>
        <is>
          <t>MANİSA</t>
        </is>
      </c>
      <c>
        <v>GÖRDES</v>
      </c>
      <c>
        <is>
          <t>KÖK</t>
        </is>
      </c>
      <c>
        <v>KAYACIK KÖK 45-75-M00065_KAYACIK M010_84267192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25.07.2023 05:58:00</t>
        </is>
      </c>
      <c>
        <is>
          <t>25.07.2023 07:21:53</t>
        </is>
      </c>
      <c>
        <v>1.398055555</v>
      </c>
      <c>
        <v>0</v>
      </c>
      <c>
        <v>350</v>
      </c>
      <c>
        <v>0</v>
      </c>
      <c>
        <v>1</v>
      </c>
      <c>
        <v>1</v>
      </c>
      <c>
        <v>40</v>
      </c>
      <c>
        <v>0</v>
      </c>
      <c>
        <v>0</v>
      </c>
      <c>
        <v>0</v>
      </c>
      <c>
        <v>19.873765960674568</v>
      </c>
      <c>
        <v>0</v>
      </c>
      <c>
        <v>0</v>
      </c>
      <c>
        <v>14.743444018860334</v>
      </c>
      <c>
        <v>8.898447765010234</v>
      </c>
      <c>
        <v>0</v>
      </c>
      <c>
        <v>0</v>
      </c>
      <c>
        <v>43.51565774454514</v>
      </c>
    </row>
    <row>
      <c>
        <v>2621099</v>
      </c>
      <c>
        <v>1</v>
      </c>
      <c>
        <is>
          <t>MANİSA</t>
        </is>
      </c>
      <c>
        <v>YUNUSEMRE</v>
      </c>
      <c>
        <is>
          <t>OG Fideri</t>
        </is>
      </c>
      <c>
        <v>KAYAPINAR KÖK 45-71-M02146_HatBaşıAyırıcı_53134567 M05_53134567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25.07.2023 09:44:44</t>
        </is>
      </c>
      <c>
        <is>
          <t>25.07.2023 18:33:26</t>
        </is>
      </c>
      <c>
        <v>8.811666666</v>
      </c>
      <c>
        <v>6</v>
      </c>
      <c>
        <v>187</v>
      </c>
      <c>
        <v>2</v>
      </c>
      <c>
        <v>15</v>
      </c>
      <c>
        <v>13</v>
      </c>
      <c>
        <v>7</v>
      </c>
      <c>
        <v>0</v>
      </c>
      <c>
        <v>0</v>
      </c>
      <c>
        <v>9.934006803242823</v>
      </c>
      <c>
        <v>306.03121887503954</v>
      </c>
      <c>
        <v>18.251088583031073</v>
      </c>
      <c>
        <v>38.87980883569948</v>
      </c>
      <c>
        <v>1010.2097346937842</v>
      </c>
      <c>
        <v>51.9823665703629</v>
      </c>
      <c>
        <v>0</v>
      </c>
      <c>
        <v>0</v>
      </c>
      <c>
        <v>1435.28822436116</v>
      </c>
    </row>
    <row>
      <c>
        <v>2621595</v>
      </c>
      <c>
        <v>2</v>
      </c>
      <c>
        <is>
          <t>İZMİR</t>
        </is>
      </c>
      <c>
        <v>BUCA</v>
      </c>
      <c>
        <is>
          <t>Dağıtım Transformatörü</t>
        </is>
      </c>
      <c>
        <v>K-1338 35-03-K01338_35-03-K01338_41958842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25.07.2023 22:25:42</t>
        </is>
      </c>
      <c>
        <is>
          <t>25.07.2023 22:54:17</t>
        </is>
      </c>
      <c>
        <v>0.476388888</v>
      </c>
      <c>
        <v>0</v>
      </c>
      <c>
        <v>497</v>
      </c>
      <c>
        <v>0</v>
      </c>
      <c>
        <v>0</v>
      </c>
      <c>
        <v>0</v>
      </c>
      <c>
        <v>69</v>
      </c>
      <c>
        <v>0</v>
      </c>
      <c>
        <v>1</v>
      </c>
      <c>
        <v>0</v>
      </c>
      <c>
        <v>75.94119956129771</v>
      </c>
      <c>
        <v>0</v>
      </c>
      <c>
        <v>0</v>
      </c>
      <c>
        <v>0</v>
      </c>
      <c>
        <v>26.363514983661396</v>
      </c>
      <c>
        <v>0</v>
      </c>
      <c>
        <v>30.251974542358337</v>
      </c>
      <c>
        <v>132.55668908731744</v>
      </c>
    </row>
    <row>
      <c>
        <v>2621142</v>
      </c>
      <c>
        <v>1</v>
      </c>
      <c>
        <is>
          <t>İZMİR</t>
        </is>
      </c>
      <c>
        <v>KİRAZ</v>
      </c>
      <c>
        <is>
          <t>OG Fideri</t>
        </is>
      </c>
      <c>
        <v>KALEKÖY TR-4 35-31-L00236_DIREK TIPI TRAFO HUCRESI H01_2050596</v>
      </c>
      <c>
        <v>Şebeke Yenileme ve Kapasite Artışı Çalışması</v>
      </c>
      <c>
        <v>Dağıtım-OG</v>
      </c>
      <c>
        <v>Uzun</v>
      </c>
      <c>
        <v>Şebeke işletmecisi</v>
      </c>
      <c>
        <v>Bildirimli</v>
      </c>
      <c>
        <is>
          <t>25.07.2023 10:24:48</t>
        </is>
      </c>
      <c>
        <is>
          <t>25.07.2023 19:40:00</t>
        </is>
      </c>
      <c>
        <v>9.253333333</v>
      </c>
      <c>
        <v>0</v>
      </c>
      <c>
        <v>25</v>
      </c>
      <c>
        <v>0</v>
      </c>
      <c>
        <v>24</v>
      </c>
      <c>
        <v>0</v>
      </c>
      <c>
        <v>13</v>
      </c>
      <c>
        <v>0</v>
      </c>
      <c>
        <v>0</v>
      </c>
      <c>
        <v>0</v>
      </c>
      <c>
        <v>69.88284518906272</v>
      </c>
      <c>
        <v>0</v>
      </c>
      <c>
        <v>1124.2343797685498</v>
      </c>
      <c>
        <v>0</v>
      </c>
      <c>
        <v>419.31769954357117</v>
      </c>
      <c>
        <v>0</v>
      </c>
      <c>
        <v>0</v>
      </c>
      <c>
        <v>1613.4349245011836</v>
      </c>
    </row>
    <row>
      <c>
        <v>2621477</v>
      </c>
      <c>
        <v>1</v>
      </c>
      <c>
        <is>
          <t>MANİSA</t>
        </is>
      </c>
      <c>
        <v>SALİHLİ</v>
      </c>
      <c>
        <is>
          <t>AG Fideri</t>
        </is>
      </c>
      <c>
        <v>ADALA TR-2 45-78-M00289_C_91070229_91070229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25.07.2023 14:47:15</t>
        </is>
      </c>
      <c>
        <is>
          <t>25.07.2023 15:42:34</t>
        </is>
      </c>
      <c>
        <v>0.921944444</v>
      </c>
      <c>
        <v>0</v>
      </c>
      <c>
        <v>24</v>
      </c>
      <c>
        <v>0</v>
      </c>
      <c>
        <v>2</v>
      </c>
      <c>
        <v>0</v>
      </c>
      <c>
        <v>7</v>
      </c>
      <c>
        <v>0</v>
      </c>
      <c>
        <v>0</v>
      </c>
      <c>
        <v>0</v>
      </c>
      <c>
        <v>3.3999128001912653</v>
      </c>
      <c>
        <v>0</v>
      </c>
      <c>
        <v>23.34079365005985</v>
      </c>
      <c>
        <v>0</v>
      </c>
      <c>
        <v>2.8115386167663403</v>
      </c>
      <c>
        <v>0</v>
      </c>
      <c>
        <v>0</v>
      </c>
      <c>
        <v>29.55224506701746</v>
      </c>
    </row>
    <row>
      <c>
        <v>2621583</v>
      </c>
      <c>
        <v>1</v>
      </c>
      <c>
        <is>
          <t>İZMİR</t>
        </is>
      </c>
      <c>
        <v>FOÇA</v>
      </c>
      <c>
        <is>
          <t>OG Fideri</t>
        </is>
      </c>
      <c>
        <v>YENİ FOÇA TR-2 35-23-M00002_TR-9 M01_66039430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25.07.2023 16:23:08</t>
        </is>
      </c>
      <c>
        <is>
          <t>25.07.2023 17:16:32</t>
        </is>
      </c>
      <c>
        <v>0.89</v>
      </c>
      <c>
        <v>0</v>
      </c>
      <c>
        <v>868</v>
      </c>
      <c>
        <v>0</v>
      </c>
      <c>
        <v>0</v>
      </c>
      <c>
        <v>0</v>
      </c>
      <c>
        <v>72</v>
      </c>
      <c>
        <v>0</v>
      </c>
      <c>
        <v>0</v>
      </c>
      <c>
        <v>0</v>
      </c>
      <c>
        <v>177.21917464276865</v>
      </c>
      <c>
        <v>0</v>
      </c>
      <c>
        <v>0</v>
      </c>
      <c>
        <v>0</v>
      </c>
      <c>
        <v>193.0108309227327</v>
      </c>
      <c>
        <v>0</v>
      </c>
      <c>
        <v>0</v>
      </c>
      <c>
        <v>370.23000556550136</v>
      </c>
    </row>
    <row>
      <c>
        <v>2621826</v>
      </c>
      <c>
        <v>1</v>
      </c>
      <c>
        <is>
          <t>İZMİR</t>
        </is>
      </c>
      <c>
        <v>MENDERES</v>
      </c>
      <c>
        <is>
          <t>Dağıtım Transformatörü</t>
        </is>
      </c>
      <c>
        <v>OĞLANANASI TR-10 35-22-M00263_35-22-M00263_2350447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25.07.2023 20:36:38</t>
        </is>
      </c>
      <c>
        <is>
          <t>25.07.2023 21:08:34</t>
        </is>
      </c>
      <c>
        <v>0.532222222</v>
      </c>
      <c>
        <v>0</v>
      </c>
      <c>
        <v>58</v>
      </c>
      <c>
        <v>0</v>
      </c>
      <c>
        <v>29</v>
      </c>
      <c>
        <v>0</v>
      </c>
      <c>
        <v>14</v>
      </c>
      <c>
        <v>0</v>
      </c>
      <c>
        <v>0</v>
      </c>
      <c>
        <v>0</v>
      </c>
      <c>
        <v>10.065994490570239</v>
      </c>
      <c>
        <v>0</v>
      </c>
      <c>
        <v>68.9956776092999</v>
      </c>
      <c>
        <v>0</v>
      </c>
      <c>
        <v>13.563959697262355</v>
      </c>
      <c>
        <v>0</v>
      </c>
      <c>
        <v>0</v>
      </c>
      <c>
        <v>92.62563179713248</v>
      </c>
    </row>
    <row>
      <c>
        <v>2621895</v>
      </c>
      <c>
        <v>1</v>
      </c>
      <c>
        <is>
          <t>MANİSA</t>
        </is>
      </c>
      <c>
        <v>AKHİSAR</v>
      </c>
      <c>
        <is>
          <t>AG Fideri</t>
        </is>
      </c>
      <c>
        <v>MEDAR TR-6 45-72-L00276_B_56392263_56392263</v>
      </c>
      <c>
        <v>AG Atlama Kopuğu</v>
      </c>
      <c>
        <v>Dağıtım-AG</v>
      </c>
      <c>
        <v>Uzun</v>
      </c>
      <c>
        <v>Şebeke işletmecisi</v>
      </c>
      <c>
        <v>Bildirimsiz</v>
      </c>
      <c>
        <is>
          <t>25.07.2023 21:09:22</t>
        </is>
      </c>
      <c>
        <is>
          <t>25.07.2023 22:38:33</t>
        </is>
      </c>
      <c>
        <v>1.486388888</v>
      </c>
      <c>
        <v>0</v>
      </c>
      <c>
        <v>59</v>
      </c>
      <c>
        <v>0</v>
      </c>
      <c>
        <v>2</v>
      </c>
      <c>
        <v>0</v>
      </c>
      <c>
        <v>31</v>
      </c>
      <c>
        <v>0</v>
      </c>
      <c>
        <v>0</v>
      </c>
      <c>
        <v>0</v>
      </c>
      <c>
        <v>16.793249501772372</v>
      </c>
      <c>
        <v>0</v>
      </c>
      <c>
        <v>0.032075694585415995</v>
      </c>
      <c>
        <v>0</v>
      </c>
      <c>
        <v>15.628977145274888</v>
      </c>
      <c>
        <v>0</v>
      </c>
      <c>
        <v>0</v>
      </c>
      <c>
        <v>32.454302341632676</v>
      </c>
    </row>
    <row>
      <c>
        <v>2620993</v>
      </c>
      <c>
        <v>1</v>
      </c>
      <c>
        <is>
          <t>MANİSA</t>
        </is>
      </c>
      <c>
        <v>AKHİSAR</v>
      </c>
      <c>
        <is>
          <t>DM</t>
        </is>
      </c>
      <c>
        <v>KAPAKLI DM 45-72-M00309_RAHMİYE-1 TARIMSAL SULAMA M06_2099423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25.07.2023 08:01:55</t>
        </is>
      </c>
      <c>
        <is>
          <t>25.07.2023 08:21:38</t>
        </is>
      </c>
      <c>
        <v>0.328611111</v>
      </c>
      <c>
        <v>1</v>
      </c>
      <c>
        <v>3</v>
      </c>
      <c>
        <v>13</v>
      </c>
      <c>
        <v>71</v>
      </c>
      <c>
        <v>4</v>
      </c>
      <c>
        <v>6</v>
      </c>
      <c>
        <v>1</v>
      </c>
      <c>
        <v>0</v>
      </c>
      <c>
        <v>0.0601320345888889</v>
      </c>
      <c>
        <v>0.20594326882929803</v>
      </c>
      <c>
        <v>283.70447931816847</v>
      </c>
      <c>
        <v>215.64328724053578</v>
      </c>
      <c>
        <v>5.620654778965894</v>
      </c>
      <c>
        <v>20.154555246255534</v>
      </c>
      <c>
        <v>0.6889661928499351</v>
      </c>
      <c>
        <v>0</v>
      </c>
      <c>
        <v>526.0780180801938</v>
      </c>
    </row>
    <row>
      <c>
        <v>2621354</v>
      </c>
      <c>
        <v>1</v>
      </c>
      <c>
        <is>
          <t>İZMİR</t>
        </is>
      </c>
      <c>
        <v>BORNOVA</v>
      </c>
      <c>
        <is>
          <t>Kullanıcı Bağlantı Hattı</t>
        </is>
      </c>
      <c>
        <v>K-4215 35-02-K04215_914649848_914649848</v>
      </c>
      <c>
        <v>AG Box / Sdk Abone Çıkış Sigorta Atığı</v>
      </c>
      <c>
        <v>Dağıtım-AG</v>
      </c>
      <c>
        <v>Uzun</v>
      </c>
      <c>
        <v>Şebeke işletmecisi</v>
      </c>
      <c>
        <v>Bildirimsiz</v>
      </c>
      <c>
        <is>
          <t>25.07.2023 13:02:37</t>
        </is>
      </c>
      <c>
        <is>
          <t>25.07.2023 14:14:03</t>
        </is>
      </c>
      <c>
        <v>1.190555555</v>
      </c>
      <c>
        <v>0</v>
      </c>
      <c>
        <v>0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2.7781455835894446</v>
      </c>
      <c>
        <v>0</v>
      </c>
      <c>
        <v>0</v>
      </c>
      <c>
        <v>2.7781455835894446</v>
      </c>
    </row>
    <row>
      <c>
        <v>2621749</v>
      </c>
      <c>
        <v>1</v>
      </c>
      <c>
        <is>
          <t>MANİSA</t>
        </is>
      </c>
      <c>
        <v>SARUHANLI</v>
      </c>
      <c>
        <is>
          <t>KÖK</t>
        </is>
      </c>
      <c>
        <v>PAŞAKÖY KÖK 45-80-M00052_AYDINLAR ÇIKIŞI M06_72063773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25.07.2023 19:29:42</t>
        </is>
      </c>
      <c>
        <is>
          <t>25.07.2023 19:43:40</t>
        </is>
      </c>
      <c>
        <v>0.232777777</v>
      </c>
      <c>
        <v>6</v>
      </c>
      <c>
        <v>782</v>
      </c>
      <c>
        <v>42</v>
      </c>
      <c>
        <v>19</v>
      </c>
      <c>
        <v>11</v>
      </c>
      <c>
        <v>54</v>
      </c>
      <c>
        <v>6</v>
      </c>
      <c>
        <v>0</v>
      </c>
      <c>
        <v>6.000237351621178</v>
      </c>
      <c>
        <v>23.26456235082594</v>
      </c>
      <c>
        <v>52.729823813935035</v>
      </c>
      <c>
        <v>5.309005896201262</v>
      </c>
      <c>
        <v>5.879230343420803</v>
      </c>
      <c>
        <v>6.134623967019311</v>
      </c>
      <c>
        <v>106.84009110340274</v>
      </c>
      <c>
        <v>0</v>
      </c>
      <c>
        <v>206.15757482642624</v>
      </c>
    </row>
    <row>
      <c>
        <v>2621411</v>
      </c>
      <c>
        <v>1</v>
      </c>
      <c>
        <is>
          <t>İZMİR</t>
        </is>
      </c>
      <c>
        <v>ÇEŞME</v>
      </c>
      <c>
        <is>
          <t>Kullanıcı Bağlantı Hattı</t>
        </is>
      </c>
      <c>
        <v>L-97 35-18-L00097_950462992_950462992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25.07.2023 13:42:01</t>
        </is>
      </c>
      <c>
        <is>
          <t>25.07.2023 18:41:45</t>
        </is>
      </c>
      <c>
        <v>4.995555555</v>
      </c>
      <c>
        <v>0</v>
      </c>
      <c>
        <v>4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4.404876284315496</v>
      </c>
      <c>
        <v>0</v>
      </c>
      <c>
        <v>0</v>
      </c>
      <c>
        <v>0</v>
      </c>
      <c>
        <v>0</v>
      </c>
      <c>
        <v>0</v>
      </c>
      <c>
        <v>0</v>
      </c>
      <c>
        <v>4.404876284315496</v>
      </c>
    </row>
    <row>
      <c>
        <v>2621016</v>
      </c>
      <c>
        <v>1</v>
      </c>
      <c>
        <is>
          <t>MANİSA</t>
        </is>
      </c>
      <c>
        <v>KIRKAĞAÇ</v>
      </c>
      <c>
        <is>
          <t>KÖK</t>
        </is>
      </c>
      <c>
        <v>NECMETTİN AKTÜRK ÖZEL KÖK 45-76-M00045Ö_HALİL ÇOK M02_2326049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25.07.2023 08:42:58</t>
        </is>
      </c>
      <c>
        <is>
          <t>25.07.2023 09:18:31</t>
        </is>
      </c>
      <c>
        <v>0.5925</v>
      </c>
      <c>
        <v>0</v>
      </c>
      <c>
        <v>0</v>
      </c>
      <c>
        <v>181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475.52922783161137</v>
      </c>
      <c>
        <v>0</v>
      </c>
      <c>
        <v>1.1017653104577778</v>
      </c>
      <c>
        <v>0</v>
      </c>
      <c>
        <v>0</v>
      </c>
      <c>
        <v>0</v>
      </c>
      <c>
        <v>476.63099314206914</v>
      </c>
    </row>
    <row>
      <c>
        <v>2621532</v>
      </c>
      <c>
        <v>2</v>
      </c>
      <c>
        <is>
          <t>İZMİR</t>
        </is>
      </c>
      <c>
        <v>KARŞIYAKA</v>
      </c>
      <c>
        <is>
          <t>Dağıtım Transformatörü</t>
        </is>
      </c>
      <c>
        <v>K-55 35-04-K00055_35-04-K00055_47722795</v>
      </c>
      <c>
        <v>AG Yeraltı Kablo Arızası</v>
      </c>
      <c>
        <v>Dağıtım-AG</v>
      </c>
      <c>
        <v>Uzun</v>
      </c>
      <c>
        <v>Şebeke işletmecisi</v>
      </c>
      <c>
        <v>Bildirimsiz</v>
      </c>
      <c>
        <is>
          <t>25.07.2023 21:01:11</t>
        </is>
      </c>
      <c>
        <is>
          <t>25.07.2023 21:51:12</t>
        </is>
      </c>
      <c>
        <v>0.833611111</v>
      </c>
      <c>
        <v>0</v>
      </c>
      <c>
        <v>619</v>
      </c>
      <c>
        <v>0</v>
      </c>
      <c>
        <v>0</v>
      </c>
      <c>
        <v>0</v>
      </c>
      <c>
        <v>60</v>
      </c>
      <c>
        <v>0</v>
      </c>
      <c>
        <v>0</v>
      </c>
      <c>
        <v>0</v>
      </c>
      <c>
        <v>146.92841115258932</v>
      </c>
      <c>
        <v>0</v>
      </c>
      <c>
        <v>0</v>
      </c>
      <c>
        <v>0</v>
      </c>
      <c>
        <v>75.73813658891116</v>
      </c>
      <c>
        <v>0</v>
      </c>
      <c>
        <v>0</v>
      </c>
      <c>
        <v>222.6665477415005</v>
      </c>
    </row>
    <row>
      <c>
        <v>2621162</v>
      </c>
      <c>
        <v>1</v>
      </c>
      <c>
        <is>
          <t>İZMİR</t>
        </is>
      </c>
      <c>
        <v>MENDERES</v>
      </c>
      <c>
        <is>
          <t>DM</t>
        </is>
      </c>
      <c>
        <v>TEKELİ DM 35-22-M00088_ESKİ AHMETBEYLİ M08_48495817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25.07.2023 10:50:17</t>
        </is>
      </c>
      <c>
        <is>
          <t>25.07.2023 11:12:45</t>
        </is>
      </c>
      <c>
        <v>0.374444444</v>
      </c>
      <c>
        <v>11</v>
      </c>
      <c>
        <v>36</v>
      </c>
      <c>
        <v>67</v>
      </c>
      <c>
        <v>85</v>
      </c>
      <c>
        <v>14</v>
      </c>
      <c>
        <v>39</v>
      </c>
      <c>
        <v>0</v>
      </c>
      <c>
        <v>1</v>
      </c>
      <c>
        <v>1.7823728157132026</v>
      </c>
      <c>
        <v>3.300666718313818</v>
      </c>
      <c>
        <v>72.71745977384366</v>
      </c>
      <c>
        <v>48.35779421379686</v>
      </c>
      <c>
        <v>56.682860902538344</v>
      </c>
      <c>
        <v>25.77960663109016</v>
      </c>
      <c>
        <v>0</v>
      </c>
      <c>
        <v>5.052552299800176</v>
      </c>
      <c>
        <v>213.6733133550962</v>
      </c>
    </row>
    <row>
      <c>
        <v>2621457</v>
      </c>
      <c>
        <v>1</v>
      </c>
      <c>
        <is>
          <t>İZMİR</t>
        </is>
      </c>
      <c>
        <v>TORBALI</v>
      </c>
      <c>
        <is>
          <t>AG Fideri</t>
        </is>
      </c>
      <c>
        <v>TORBALI DM 35-26-M00001_7378918_56358402_56358402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25.07.2023 14:24:41</t>
        </is>
      </c>
      <c>
        <is>
          <t>25.07.2023 15:20:17</t>
        </is>
      </c>
      <c>
        <v>0.926666666</v>
      </c>
      <c>
        <v>0</v>
      </c>
      <c>
        <v>68</v>
      </c>
      <c>
        <v>0</v>
      </c>
      <c>
        <v>0</v>
      </c>
      <c>
        <v>0</v>
      </c>
      <c>
        <v>18</v>
      </c>
      <c>
        <v>0</v>
      </c>
      <c>
        <v>0</v>
      </c>
      <c>
        <v>0</v>
      </c>
      <c>
        <v>16.884862071258585</v>
      </c>
      <c>
        <v>0</v>
      </c>
      <c>
        <v>0</v>
      </c>
      <c>
        <v>0</v>
      </c>
      <c>
        <v>10.436475464893618</v>
      </c>
      <c>
        <v>0</v>
      </c>
      <c>
        <v>0</v>
      </c>
      <c>
        <v>27.321337536152203</v>
      </c>
    </row>
    <row>
      <c>
        <v>2621703</v>
      </c>
      <c>
        <v>1</v>
      </c>
      <c>
        <is>
          <t>MANİSA</t>
        </is>
      </c>
      <c>
        <v>KIRKAĞAÇ</v>
      </c>
      <c>
        <is>
          <t>Kullanıcı Bağlantı Hattı</t>
        </is>
      </c>
      <c>
        <v>İLYASLAR TR-1 45-76-M00099_955247144_955247144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25.07.2023 18:45:53</t>
        </is>
      </c>
      <c>
        <is>
          <t>25.07.2023 20:03:22</t>
        </is>
      </c>
      <c>
        <v>1.291388888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0.1463247302904056</v>
      </c>
      <c>
        <v>0</v>
      </c>
      <c>
        <v>0</v>
      </c>
      <c>
        <v>0</v>
      </c>
      <c>
        <v>0</v>
      </c>
      <c>
        <v>0</v>
      </c>
      <c>
        <v>0</v>
      </c>
      <c>
        <v>0.1463247302904056</v>
      </c>
    </row>
    <row>
      <c>
        <v>2621145</v>
      </c>
      <c>
        <v>1</v>
      </c>
      <c>
        <is>
          <t>İZMİR</t>
        </is>
      </c>
      <c>
        <v>DİKİLİ</v>
      </c>
      <c>
        <is>
          <t>KÖK</t>
        </is>
      </c>
      <c>
        <v>KABAKUM KÖK-9 35-30-L00126_SALİHLER- BAHÇELİ L07_72067144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25.07.2023 10:29:18</t>
        </is>
      </c>
      <c>
        <is>
          <t>25.07.2023 11:08:03</t>
        </is>
      </c>
      <c>
        <v>0.645833333</v>
      </c>
      <c>
        <v>7</v>
      </c>
      <c>
        <v>1200</v>
      </c>
      <c>
        <v>23</v>
      </c>
      <c>
        <v>63</v>
      </c>
      <c>
        <v>7</v>
      </c>
      <c>
        <v>109</v>
      </c>
      <c>
        <v>1</v>
      </c>
      <c>
        <v>1</v>
      </c>
      <c>
        <v>4.056428692197608</v>
      </c>
      <c>
        <v>147.10989087512937</v>
      </c>
      <c>
        <v>60.67597950640281</v>
      </c>
      <c>
        <v>25.055228089214904</v>
      </c>
      <c>
        <v>62.67088993715634</v>
      </c>
      <c>
        <v>117.1663873148043</v>
      </c>
      <c>
        <v>99.47816801294242</v>
      </c>
      <c>
        <v>1.1988677459539177</v>
      </c>
      <c>
        <v>517.4118401738016</v>
      </c>
    </row>
    <row>
      <c>
        <v>2621643</v>
      </c>
      <c>
        <v>1</v>
      </c>
      <c>
        <is>
          <t>İZMİR</t>
        </is>
      </c>
      <c>
        <v>FOÇA</v>
      </c>
      <c>
        <is>
          <t>OG Fideri</t>
        </is>
      </c>
      <c>
        <v>ALMAK TM 35-17-A00003_HatBaşıAyırıcı_76051623 M28_76051623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25.07.2023 17:37:43</t>
        </is>
      </c>
      <c>
        <is>
          <t>25.07.2023 20:03:45</t>
        </is>
      </c>
      <c>
        <v>2.433888888</v>
      </c>
      <c>
        <v>7</v>
      </c>
      <c>
        <v>89</v>
      </c>
      <c>
        <v>0</v>
      </c>
      <c>
        <v>13</v>
      </c>
      <c>
        <v>6</v>
      </c>
      <c>
        <v>20</v>
      </c>
      <c>
        <v>0</v>
      </c>
      <c>
        <v>0</v>
      </c>
      <c>
        <v>42.56453163158344</v>
      </c>
      <c>
        <v>77.6633907848582</v>
      </c>
      <c>
        <v>0</v>
      </c>
      <c>
        <v>11.518685645306762</v>
      </c>
      <c>
        <v>167.7685488876644</v>
      </c>
      <c>
        <v>37.2210885946663</v>
      </c>
      <c>
        <v>0</v>
      </c>
      <c>
        <v>0</v>
      </c>
      <c>
        <v>336.7362455440791</v>
      </c>
    </row>
    <row>
      <c>
        <v>2621743</v>
      </c>
      <c>
        <v>1</v>
      </c>
      <c>
        <is>
          <t>MANİSA</t>
        </is>
      </c>
      <c>
        <v>SALİHLİ</v>
      </c>
      <c>
        <is>
          <t>AG Fideri</t>
        </is>
      </c>
      <c>
        <v>ADALA TR-2 45-78-M00289_C_91070229_91070229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25.07.2023 19:20:58</t>
        </is>
      </c>
      <c>
        <is>
          <t>25.07.2023 21:17:44</t>
        </is>
      </c>
      <c>
        <v>1.946111111</v>
      </c>
      <c>
        <v>0</v>
      </c>
      <c>
        <v>24</v>
      </c>
      <c>
        <v>0</v>
      </c>
      <c>
        <v>2</v>
      </c>
      <c>
        <v>0</v>
      </c>
      <c>
        <v>7</v>
      </c>
      <c>
        <v>0</v>
      </c>
      <c>
        <v>0</v>
      </c>
      <c>
        <v>0</v>
      </c>
      <c>
        <v>7.12967461266692</v>
      </c>
      <c>
        <v>0</v>
      </c>
      <c>
        <v>52.48468175549539</v>
      </c>
      <c>
        <v>0</v>
      </c>
      <c>
        <v>4.205394502861654</v>
      </c>
      <c>
        <v>0</v>
      </c>
      <c>
        <v>0</v>
      </c>
      <c>
        <v>63.819750871023956</v>
      </c>
    </row>
    <row>
      <c>
        <v>2621786</v>
      </c>
      <c>
        <v>1</v>
      </c>
      <c>
        <is>
          <t>İZMİR</t>
        </is>
      </c>
      <c>
        <v>KİRAZ</v>
      </c>
      <c>
        <is>
          <t>AG Fideri</t>
        </is>
      </c>
      <c>
        <v>UMURLU TR-4 35-31-L00359_C_91362993_91362993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25.07.2023 19:48:06</t>
        </is>
      </c>
      <c>
        <is>
          <t>26.07.2023 02:37:37</t>
        </is>
      </c>
      <c>
        <v>6.825277777</v>
      </c>
      <c>
        <v>0</v>
      </c>
      <c>
        <v>11</v>
      </c>
      <c>
        <v>0</v>
      </c>
      <c>
        <v>2</v>
      </c>
      <c>
        <v>0</v>
      </c>
      <c>
        <v>2</v>
      </c>
      <c>
        <v>0</v>
      </c>
      <c>
        <v>0</v>
      </c>
      <c>
        <v>0</v>
      </c>
      <c>
        <v>16.272068658644876</v>
      </c>
      <c>
        <v>0</v>
      </c>
      <c>
        <v>0.4503334495778533</v>
      </c>
      <c>
        <v>0</v>
      </c>
      <c>
        <v>0.1547736054401437</v>
      </c>
      <c>
        <v>0</v>
      </c>
      <c>
        <v>0</v>
      </c>
      <c>
        <v>16.877175713662876</v>
      </c>
    </row>
    <row>
      <c>
        <v>2621245</v>
      </c>
      <c>
        <v>1</v>
      </c>
      <c>
        <is>
          <t>İZMİR</t>
        </is>
      </c>
      <c>
        <v>BUCA</v>
      </c>
      <c>
        <is>
          <t>Kullanıcı Bağlantı Hattı</t>
        </is>
      </c>
      <c>
        <v>M-3432(YATIRIM REZERVE) 35-03-M03432_913081542_913081542</v>
      </c>
      <c>
        <v>Üçüncü Şahısların Vermiş Olduğu Hasarlar</v>
      </c>
      <c>
        <v>Dağıtım-AG</v>
      </c>
      <c>
        <v>Uzun</v>
      </c>
      <c>
        <v>Şebeke işletmecisi</v>
      </c>
      <c>
        <v>Bildirimsiz</v>
      </c>
      <c>
        <is>
          <t>25.07.2023 11:52:58</t>
        </is>
      </c>
      <c>
        <is>
          <t>25.07.2023 13:18:52</t>
        </is>
      </c>
      <c>
        <v>1.431666666</v>
      </c>
      <c>
        <v>0</v>
      </c>
      <c>
        <v>35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12.390205364635909</v>
      </c>
      <c>
        <v>0</v>
      </c>
      <c>
        <v>0</v>
      </c>
      <c>
        <v>0</v>
      </c>
      <c>
        <v>0</v>
      </c>
      <c>
        <v>0</v>
      </c>
      <c>
        <v>0</v>
      </c>
      <c>
        <v>12.390205364635909</v>
      </c>
    </row>
    <row>
      <c>
        <v>2621102</v>
      </c>
      <c>
        <v>1</v>
      </c>
      <c>
        <is>
          <t>İZMİR</t>
        </is>
      </c>
      <c>
        <v>ÖDEMİŞ</v>
      </c>
      <c>
        <is>
          <t>OG Fideri</t>
        </is>
      </c>
      <c>
        <v>TOKİ TR-2 35-15-L01224_TR-169 L03_90324650</v>
      </c>
      <c>
        <v>OG Fider Açması</v>
      </c>
      <c>
        <v>Dağıtım-OG</v>
      </c>
      <c>
        <v>Kısa</v>
      </c>
      <c>
        <v>Şebeke işletmecisi</v>
      </c>
      <c>
        <v>Bildirimsiz</v>
      </c>
      <c>
        <is>
          <t>25.07.2023 09:50:38</t>
        </is>
      </c>
      <c>
        <is>
          <t>25.07.2023 09:52:02</t>
        </is>
      </c>
      <c>
        <v>0.023333333</v>
      </c>
      <c>
        <v>0</v>
      </c>
      <c>
        <v>710</v>
      </c>
      <c>
        <v>6</v>
      </c>
      <c>
        <v>50</v>
      </c>
      <c>
        <v>4</v>
      </c>
      <c>
        <v>140</v>
      </c>
      <c>
        <v>0</v>
      </c>
      <c>
        <v>0</v>
      </c>
      <c>
        <v>0</v>
      </c>
      <c>
        <v>2.5367325572800654</v>
      </c>
      <c>
        <v>0.26512825238220306</v>
      </c>
      <c>
        <v>1.29573423273182</v>
      </c>
      <c>
        <v>0.8465358885474215</v>
      </c>
      <c>
        <v>1.9681293554197385</v>
      </c>
      <c>
        <v>0</v>
      </c>
      <c>
        <v>0</v>
      </c>
      <c>
        <v>6.912260286361248</v>
      </c>
    </row>
    <row>
      <c>
        <v>2621766</v>
      </c>
      <c>
        <v>1</v>
      </c>
      <c>
        <is>
          <t>İZMİR</t>
        </is>
      </c>
      <c>
        <v>KARŞIYAKA</v>
      </c>
      <c>
        <is>
          <t>Saha Dağıtım Kutusu (SDK)</t>
        </is>
      </c>
      <c>
        <v>K-197 35-04-K00197_B TR2 B-1_5877347</v>
      </c>
      <c>
        <v>AG Box / Sdk Giriş Sigorta Atığı</v>
      </c>
      <c>
        <v>Dağıtım-AG</v>
      </c>
      <c>
        <v>Uzun</v>
      </c>
      <c>
        <v>Şebeke işletmecisi</v>
      </c>
      <c>
        <v>Bildirimsiz</v>
      </c>
      <c>
        <is>
          <t>25.07.2023 19:41:22</t>
        </is>
      </c>
      <c>
        <is>
          <t>26.07.2023 02:04:04</t>
        </is>
      </c>
      <c>
        <v>6.378333333</v>
      </c>
      <c>
        <v>0</v>
      </c>
      <c>
        <v>21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37.29050574892451</v>
      </c>
      <c>
        <v>0</v>
      </c>
      <c>
        <v>0</v>
      </c>
      <c>
        <v>0</v>
      </c>
      <c>
        <v>106.95197177453247</v>
      </c>
      <c>
        <v>0</v>
      </c>
      <c>
        <v>0</v>
      </c>
      <c>
        <v>144.24247752345698</v>
      </c>
    </row>
    <row>
      <c>
        <v>2620953</v>
      </c>
      <c>
        <v>1</v>
      </c>
      <c>
        <is>
          <t>MANİSA</t>
        </is>
      </c>
      <c>
        <v>YUNUSEMRE</v>
      </c>
      <c>
        <is>
          <t>KÖK</t>
        </is>
      </c>
      <c>
        <v>YAĞCILAR KÖK 45-71-M00179_SULAMALAR-AT ÇİFTLİĞİ M02_72258017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25.07.2023 05:58:12</t>
        </is>
      </c>
      <c>
        <is>
          <t>25.07.2023 07:31:01</t>
        </is>
      </c>
      <c>
        <v>1.546944444</v>
      </c>
      <c>
        <v>3</v>
      </c>
      <c>
        <v>1</v>
      </c>
      <c>
        <v>26</v>
      </c>
      <c>
        <v>6</v>
      </c>
      <c>
        <v>8</v>
      </c>
      <c>
        <v>1</v>
      </c>
      <c>
        <v>0</v>
      </c>
      <c>
        <v>0</v>
      </c>
      <c>
        <v>45.85397907952735</v>
      </c>
      <c>
        <v>0.1792986620139646</v>
      </c>
      <c>
        <v>167.79662318627246</v>
      </c>
      <c>
        <v>3.5734541102620603</v>
      </c>
      <c>
        <v>81.54768534925083</v>
      </c>
      <c>
        <v>0.014761183245161836</v>
      </c>
      <c>
        <v>0</v>
      </c>
      <c>
        <v>0</v>
      </c>
      <c>
        <v>298.96580157057184</v>
      </c>
    </row>
    <row>
      <c>
        <v>2621125</v>
      </c>
      <c>
        <v>1</v>
      </c>
      <c>
        <is>
          <t>İZMİR</t>
        </is>
      </c>
      <c>
        <v>ÖDEMİŞ</v>
      </c>
      <c>
        <is>
          <t>OG Fideri</t>
        </is>
      </c>
      <c>
        <v>TR-105 35-15-M00105_HASTANE DM M04_66875008</v>
      </c>
      <c>
        <v>Şebeke Yenileme ve Kapasite Artışı Çalışması</v>
      </c>
      <c>
        <v>Dağıtım-OG</v>
      </c>
      <c>
        <v>Uzun</v>
      </c>
      <c>
        <v>Şebeke işletmecisi</v>
      </c>
      <c>
        <v>Bildirimli</v>
      </c>
      <c>
        <is>
          <t>25.07.2023 10:06:06</t>
        </is>
      </c>
      <c>
        <is>
          <t>25.07.2023 15:10:43</t>
        </is>
      </c>
      <c>
        <v>5.076944444</v>
      </c>
      <c>
        <v>0</v>
      </c>
      <c>
        <v>4824</v>
      </c>
      <c>
        <v>0</v>
      </c>
      <c>
        <v>6</v>
      </c>
      <c>
        <v>2</v>
      </c>
      <c>
        <v>309</v>
      </c>
      <c>
        <v>0</v>
      </c>
      <c>
        <v>0</v>
      </c>
      <c>
        <v>0</v>
      </c>
      <c>
        <v>5552.455014895284</v>
      </c>
      <c>
        <v>0</v>
      </c>
      <c>
        <v>86.13217460765671</v>
      </c>
      <c>
        <v>1215.3015591128735</v>
      </c>
      <c>
        <v>2846.1320393155643</v>
      </c>
      <c>
        <v>0</v>
      </c>
      <c>
        <v>0</v>
      </c>
      <c>
        <v>9700.020787931378</v>
      </c>
    </row>
    <row>
      <c>
        <v>2621076</v>
      </c>
      <c>
        <v>1</v>
      </c>
      <c>
        <is>
          <t>İZMİR</t>
        </is>
      </c>
      <c>
        <v>TİRE</v>
      </c>
      <c>
        <is>
          <t>AG Fideri</t>
        </is>
      </c>
      <c>
        <v>GÖKÇEN DM 1-2/1 35-29-L00058_48309406_56397376_56397376</v>
      </c>
      <c>
        <v>Şebeke Yenileme ve Kapasite Artışı Çalışması</v>
      </c>
      <c>
        <v>Dağıtım-AG</v>
      </c>
      <c>
        <v>Uzun</v>
      </c>
      <c>
        <v>Şebeke işletmecisi</v>
      </c>
      <c>
        <v>Bildirimli</v>
      </c>
      <c>
        <is>
          <t>25.07.2023 09:17:54</t>
        </is>
      </c>
      <c>
        <is>
          <t>25.07.2023 15:40:50</t>
        </is>
      </c>
      <c>
        <v>6.382222222</v>
      </c>
      <c>
        <v>0</v>
      </c>
      <c>
        <v>7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15.01924024044422</v>
      </c>
      <c>
        <v>0</v>
      </c>
      <c>
        <v>0</v>
      </c>
      <c>
        <v>0</v>
      </c>
      <c>
        <v>0</v>
      </c>
      <c>
        <v>0</v>
      </c>
      <c>
        <v>0</v>
      </c>
      <c>
        <v>15.01924024044422</v>
      </c>
    </row>
    <row>
      <c>
        <v>2621666</v>
      </c>
      <c>
        <v>1</v>
      </c>
      <c>
        <is>
          <t>MANİSA</t>
        </is>
      </c>
      <c>
        <v>YUNUSEMRE</v>
      </c>
      <c>
        <is>
          <t>Kullanıcı Bağlantı Hattı</t>
        </is>
      </c>
      <c>
        <v>DM-14/2 45-71-M00373_953197142_953197142</v>
      </c>
      <c>
        <v>AG Box / Sdk Abone Çıkış Sigorta Atığı</v>
      </c>
      <c>
        <v>Dağıtım-AG</v>
      </c>
      <c>
        <v>Uzun</v>
      </c>
      <c>
        <v>Şebeke işletmecisi</v>
      </c>
      <c>
        <v>Bildirimsiz</v>
      </c>
      <c>
        <is>
          <t>25.07.2023 18:00:14</t>
        </is>
      </c>
      <c>
        <is>
          <t>25.07.2023 21:47:08</t>
        </is>
      </c>
      <c>
        <v>3.781666666</v>
      </c>
      <c>
        <v>0</v>
      </c>
      <c>
        <v>3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4.642639402991922</v>
      </c>
      <c>
        <v>0</v>
      </c>
      <c>
        <v>0</v>
      </c>
      <c>
        <v>0</v>
      </c>
      <c>
        <v>0</v>
      </c>
      <c>
        <v>0</v>
      </c>
      <c>
        <v>0</v>
      </c>
      <c>
        <v>4.642639402991922</v>
      </c>
    </row>
    <row>
      <c>
        <v>2621829</v>
      </c>
      <c>
        <v>1</v>
      </c>
      <c>
        <is>
          <t>MANİSA</t>
        </is>
      </c>
      <c>
        <v>ŞEHZADELER</v>
      </c>
      <c>
        <is>
          <t>Dağıtım Transformatörü</t>
        </is>
      </c>
      <c>
        <v>SANCAKLI BOZKÖY TR-2 45-71-M00530_45-71-M00530_2355100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25.07.2023 20:43:59</t>
        </is>
      </c>
      <c>
        <is>
          <t>26.07.2023 00:16:43</t>
        </is>
      </c>
      <c>
        <v>3.545555555</v>
      </c>
      <c>
        <v>0</v>
      </c>
      <c>
        <v>40</v>
      </c>
      <c>
        <v>0</v>
      </c>
      <c>
        <v>15</v>
      </c>
      <c>
        <v>0</v>
      </c>
      <c>
        <v>11</v>
      </c>
      <c>
        <v>0</v>
      </c>
      <c>
        <v>0</v>
      </c>
      <c>
        <v>0</v>
      </c>
      <c>
        <v>28.242134949795343</v>
      </c>
      <c>
        <v>0</v>
      </c>
      <c>
        <v>141.81417402052088</v>
      </c>
      <c>
        <v>0</v>
      </c>
      <c>
        <v>7.615704410824751</v>
      </c>
      <c>
        <v>0</v>
      </c>
      <c>
        <v>0</v>
      </c>
      <c>
        <v>177.67201338114097</v>
      </c>
    </row>
    <row>
      <c>
        <v>2621082</v>
      </c>
      <c>
        <v>1</v>
      </c>
      <c>
        <is>
          <t>İZMİR</t>
        </is>
      </c>
      <c>
        <v>KARABAĞLAR</v>
      </c>
      <c>
        <is>
          <t>Saha Dağıtım Kutusu (SDK)</t>
        </is>
      </c>
      <c>
        <v>M-2573 35-01-M02573_B k1499/b1_5895385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25.07.2023 09:33:57</t>
        </is>
      </c>
      <c>
        <is>
          <t>25.07.2023 10:47:37</t>
        </is>
      </c>
      <c>
        <v>1.227777777</v>
      </c>
      <c>
        <v>0</v>
      </c>
      <c>
        <v>45</v>
      </c>
      <c>
        <v>0</v>
      </c>
      <c>
        <v>0</v>
      </c>
      <c>
        <v>0</v>
      </c>
      <c>
        <v>33</v>
      </c>
      <c>
        <v>0</v>
      </c>
      <c>
        <v>2</v>
      </c>
      <c>
        <v>0</v>
      </c>
      <c>
        <v>12.35244638828891</v>
      </c>
      <c>
        <v>0</v>
      </c>
      <c>
        <v>0</v>
      </c>
      <c>
        <v>0</v>
      </c>
      <c>
        <v>69.69875907773188</v>
      </c>
      <c>
        <v>0</v>
      </c>
      <c>
        <v>47.2536146973071</v>
      </c>
      <c>
        <v>129.3048201633279</v>
      </c>
    </row>
    <row>
      <c>
        <v>2621288</v>
      </c>
      <c>
        <v>1</v>
      </c>
      <c>
        <is>
          <t>MANİSA</t>
        </is>
      </c>
      <c>
        <v>YUNUSEMRE</v>
      </c>
      <c>
        <is>
          <t>Dağıtım Transformatörü</t>
        </is>
      </c>
      <c>
        <v>AVDAL TR-3 45-71-M02336_45-71-M02336_80810195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25.07.2023 12:34:44</t>
        </is>
      </c>
      <c>
        <is>
          <t>25.07.2023 19:10:45</t>
        </is>
      </c>
      <c>
        <v>6.600277777</v>
      </c>
      <c>
        <v>0</v>
      </c>
      <c>
        <v>21</v>
      </c>
      <c>
        <v>0</v>
      </c>
      <c>
        <v>3</v>
      </c>
      <c>
        <v>0</v>
      </c>
      <c>
        <v>0</v>
      </c>
      <c>
        <v>0</v>
      </c>
      <c>
        <v>0</v>
      </c>
      <c>
        <v>0</v>
      </c>
      <c>
        <v>46.67707004309735</v>
      </c>
      <c>
        <v>0</v>
      </c>
      <c>
        <v>3.3446887841984596</v>
      </c>
      <c>
        <v>0</v>
      </c>
      <c>
        <v>0</v>
      </c>
      <c>
        <v>0</v>
      </c>
      <c>
        <v>0</v>
      </c>
      <c>
        <v>50.02175882729581</v>
      </c>
    </row>
    <row>
      <c>
        <v>2621431</v>
      </c>
      <c>
        <v>1</v>
      </c>
      <c>
        <is>
          <t>İZMİR</t>
        </is>
      </c>
      <c>
        <v>MENDERES</v>
      </c>
      <c>
        <is>
          <t>DM</t>
        </is>
      </c>
      <c>
        <v>TEKELİ DM 35-22-M00088_ESKİ AHMETBEYLİ M08_48495817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25.07.2023 14:00:29</t>
        </is>
      </c>
      <c>
        <is>
          <t>25.07.2023 14:31:37</t>
        </is>
      </c>
      <c>
        <v>0.518888888</v>
      </c>
      <c>
        <v>11</v>
      </c>
      <c>
        <v>36</v>
      </c>
      <c>
        <v>67</v>
      </c>
      <c>
        <v>85</v>
      </c>
      <c>
        <v>14</v>
      </c>
      <c>
        <v>39</v>
      </c>
      <c>
        <v>0</v>
      </c>
      <c>
        <v>1</v>
      </c>
      <c>
        <v>2.5295907084322855</v>
      </c>
      <c>
        <v>4.906626289763739</v>
      </c>
      <c>
        <v>102.29879463415182</v>
      </c>
      <c>
        <v>67.14627356209888</v>
      </c>
      <c>
        <v>84.34928721750107</v>
      </c>
      <c>
        <v>38.64326442279106</v>
      </c>
      <c>
        <v>0</v>
      </c>
      <c>
        <v>7.080696810749123</v>
      </c>
      <c>
        <v>306.95453364548797</v>
      </c>
    </row>
    <row>
      <c>
        <v>2621580</v>
      </c>
      <c>
        <v>1</v>
      </c>
      <c>
        <is>
          <t>MANİSA</t>
        </is>
      </c>
      <c>
        <v>KIRKAĞAÇ</v>
      </c>
      <c>
        <is>
          <t>DM</t>
        </is>
      </c>
      <c>
        <v>GELENBE İM 45-76-A00001_ALACALAR L02_2093763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25.07.2023 16:20:27</t>
        </is>
      </c>
      <c>
        <is>
          <t>25.07.2023 16:24:46</t>
        </is>
      </c>
      <c>
        <v>0.071944444</v>
      </c>
      <c>
        <v>3</v>
      </c>
      <c>
        <v>434</v>
      </c>
      <c>
        <v>19</v>
      </c>
      <c>
        <v>23</v>
      </c>
      <c>
        <v>14</v>
      </c>
      <c>
        <v>27</v>
      </c>
      <c>
        <v>1</v>
      </c>
      <c>
        <v>0</v>
      </c>
      <c>
        <v>0.061417638252686535</v>
      </c>
      <c>
        <v>4.539109303014878</v>
      </c>
      <c>
        <v>10.234853183766774</v>
      </c>
      <c>
        <v>0.5224199751878725</v>
      </c>
      <c>
        <v>10.720679652330643</v>
      </c>
      <c>
        <v>0.5347007395968352</v>
      </c>
      <c>
        <v>0.13119081637671626</v>
      </c>
      <c>
        <v>0</v>
      </c>
      <c>
        <v>26.744371308526404</v>
      </c>
    </row>
    <row>
      <c>
        <v>2621039</v>
      </c>
      <c>
        <v>1</v>
      </c>
      <c>
        <is>
          <t>İZMİR</t>
        </is>
      </c>
      <c>
        <v>TİRE</v>
      </c>
      <c>
        <is>
          <t>DM</t>
        </is>
      </c>
      <c>
        <v>TİRE İM-DM-1 35-29-A00001_MAHMUTLAR L13_2060147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25.07.2023 09:06:55</t>
        </is>
      </c>
      <c>
        <is>
          <t>25.07.2023 09:14:25</t>
        </is>
      </c>
      <c>
        <v>0.125</v>
      </c>
      <c>
        <v>0</v>
      </c>
      <c>
        <v>31</v>
      </c>
      <c>
        <v>14</v>
      </c>
      <c>
        <v>48</v>
      </c>
      <c>
        <v>11</v>
      </c>
      <c>
        <v>22</v>
      </c>
      <c>
        <v>3</v>
      </c>
      <c>
        <v>0</v>
      </c>
      <c>
        <v>0</v>
      </c>
      <c>
        <v>1.7700325039806002</v>
      </c>
      <c>
        <v>19.473479150718862</v>
      </c>
      <c>
        <v>20.464144559613793</v>
      </c>
      <c>
        <v>25.3545984593234</v>
      </c>
      <c>
        <v>5.765325538550202</v>
      </c>
      <c>
        <v>55.08988542707834</v>
      </c>
      <c>
        <v>0</v>
      </c>
      <c>
        <v>127.9174656392652</v>
      </c>
    </row>
    <row>
      <c>
        <v>2621397</v>
      </c>
      <c>
        <v>1</v>
      </c>
      <c>
        <is>
          <t>MANİSA</t>
        </is>
      </c>
      <c>
        <v>KÖPRÜBAŞI</v>
      </c>
      <c>
        <is>
          <t>KÖK</t>
        </is>
      </c>
      <c>
        <v>TOKMAKLI KÖK 45-86-M00047_ÇATALOLUK ENH.(BORLU KÖK) M01_72227668</v>
      </c>
      <c>
        <v>OG Fider Açması</v>
      </c>
      <c>
        <v>Dağıtım-OG</v>
      </c>
      <c>
        <v>Kısa</v>
      </c>
      <c>
        <v>Şebeke işletmecisi</v>
      </c>
      <c>
        <v>Bildirimsiz</v>
      </c>
      <c>
        <is>
          <t>25.07.2023 13:35:58</t>
        </is>
      </c>
      <c>
        <is>
          <t>25.07.2023 13:37:01</t>
        </is>
      </c>
      <c>
        <v>0.0175</v>
      </c>
      <c>
        <v>7</v>
      </c>
      <c>
        <v>1840</v>
      </c>
      <c>
        <v>50</v>
      </c>
      <c>
        <v>179</v>
      </c>
      <c>
        <v>9</v>
      </c>
      <c>
        <v>287</v>
      </c>
      <c>
        <v>0</v>
      </c>
      <c>
        <v>0</v>
      </c>
      <c>
        <v>0.028351789060000007</v>
      </c>
      <c>
        <v>4.379131913381227</v>
      </c>
      <c>
        <v>9.433809371513304</v>
      </c>
      <c>
        <v>1.9540652048345453</v>
      </c>
      <c>
        <v>0.4216141503629458</v>
      </c>
      <c>
        <v>2.590653358623405</v>
      </c>
      <c>
        <v>0</v>
      </c>
      <c>
        <v>0</v>
      </c>
      <c>
        <v>18.80762578777543</v>
      </c>
    </row>
    <row>
      <c>
        <v>2621065</v>
      </c>
      <c>
        <v>1</v>
      </c>
      <c>
        <is>
          <t>İZMİR</t>
        </is>
      </c>
      <c>
        <v>KEMALPAŞA</v>
      </c>
      <c>
        <is>
          <t>KÖK</t>
        </is>
      </c>
      <c>
        <v>TAŞLIYOL KÖK 35-27-M00495_TAŞLIYOL M03_72168857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25.07.2023 09:27:09</t>
        </is>
      </c>
      <c>
        <is>
          <t>25.07.2023 09:36:00</t>
        </is>
      </c>
      <c>
        <v>0.1475</v>
      </c>
      <c>
        <v>3</v>
      </c>
      <c>
        <v>221</v>
      </c>
      <c>
        <v>19</v>
      </c>
      <c>
        <v>248</v>
      </c>
      <c>
        <v>14</v>
      </c>
      <c>
        <v>82</v>
      </c>
      <c>
        <v>4</v>
      </c>
      <c>
        <v>0</v>
      </c>
      <c>
        <v>2.37824992478985</v>
      </c>
      <c>
        <v>13.79136609379694</v>
      </c>
      <c>
        <v>2.495413077941385</v>
      </c>
      <c>
        <v>27.650017556593983</v>
      </c>
      <c>
        <v>10.12361667215757</v>
      </c>
      <c>
        <v>13.336120956386274</v>
      </c>
      <c>
        <v>81.39613918868669</v>
      </c>
      <c>
        <v>0</v>
      </c>
      <c>
        <v>151.1709234703527</v>
      </c>
    </row>
    <row>
      <c>
        <v>2621042</v>
      </c>
      <c>
        <v>1</v>
      </c>
      <c>
        <is>
          <t>İZMİR</t>
        </is>
      </c>
      <c>
        <v>TORBALI</v>
      </c>
      <c>
        <is>
          <t>Dağıtım Transformatörü</t>
        </is>
      </c>
      <c>
        <v>ÇAYBAŞI DM-1/TR-7 35-26-L00210_35-26-L00210_2347030</v>
      </c>
      <c>
        <v>Şebeke Yenileme ve Kapasite Artışı Çalışması</v>
      </c>
      <c>
        <v>Dağıtım-AG</v>
      </c>
      <c>
        <v>Uzun</v>
      </c>
      <c>
        <v>Şebeke işletmecisi</v>
      </c>
      <c>
        <v>Bildirimli</v>
      </c>
      <c>
        <is>
          <t>25.07.2023 09:07:54</t>
        </is>
      </c>
      <c>
        <is>
          <t>25.07.2023 09:43:42</t>
        </is>
      </c>
      <c>
        <v>0.596666666</v>
      </c>
      <c>
        <v>0</v>
      </c>
      <c>
        <v>195</v>
      </c>
      <c>
        <v>0</v>
      </c>
      <c>
        <v>9</v>
      </c>
      <c>
        <v>0</v>
      </c>
      <c>
        <v>47</v>
      </c>
      <c>
        <v>0</v>
      </c>
      <c>
        <v>1</v>
      </c>
      <c>
        <v>0</v>
      </c>
      <c>
        <v>32.23088538561457</v>
      </c>
      <c>
        <v>0</v>
      </c>
      <c>
        <v>3.0548463124803504</v>
      </c>
      <c>
        <v>0</v>
      </c>
      <c>
        <v>52.508286453359005</v>
      </c>
      <c>
        <v>0</v>
      </c>
      <c>
        <v>3.768755040638028</v>
      </c>
      <c>
        <v>91.56277319209195</v>
      </c>
    </row>
    <row>
      <c>
        <v>2621566</v>
      </c>
      <c>
        <v>1</v>
      </c>
      <c>
        <is>
          <t>İZMİR</t>
        </is>
      </c>
      <c>
        <v>KARABAĞLAR</v>
      </c>
      <c>
        <is>
          <t>AG Fideri</t>
        </is>
      </c>
      <c>
        <v>K-106 35-01-K00106_B_56363438_56363438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25.07.2023 16:04:32</t>
        </is>
      </c>
      <c>
        <is>
          <t>25.07.2023 17:04:58</t>
        </is>
      </c>
      <c>
        <v>1.007222222</v>
      </c>
      <c>
        <v>0</v>
      </c>
      <c>
        <v>31</v>
      </c>
      <c>
        <v>0</v>
      </c>
      <c>
        <v>0</v>
      </c>
      <c>
        <v>0</v>
      </c>
      <c>
        <v>23</v>
      </c>
      <c>
        <v>0</v>
      </c>
      <c>
        <v>2</v>
      </c>
      <c>
        <v>0</v>
      </c>
      <c>
        <v>6.7735521851802165</v>
      </c>
      <c>
        <v>0</v>
      </c>
      <c>
        <v>0</v>
      </c>
      <c>
        <v>0</v>
      </c>
      <c>
        <v>29.951595013940143</v>
      </c>
      <c>
        <v>0</v>
      </c>
      <c>
        <v>177.9182439230714</v>
      </c>
      <c>
        <v>214.64339112219176</v>
      </c>
    </row>
    <row>
      <c>
        <v>2621274</v>
      </c>
      <c>
        <v>1</v>
      </c>
      <c>
        <is>
          <t>İZMİR</t>
        </is>
      </c>
      <c>
        <v>ÇEŞME</v>
      </c>
      <c>
        <is>
          <t>KÖK</t>
        </is>
      </c>
      <c>
        <v>ALİZE KÖK 35-18-M00059_TATAR DM (İYTE)-1 M09_72185030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25.07.2023 12:25:38</t>
        </is>
      </c>
      <c>
        <is>
          <t>25.07.2023 13:10:00</t>
        </is>
      </c>
      <c>
        <v>0.739444444</v>
      </c>
      <c>
        <v>0</v>
      </c>
      <c>
        <v>288</v>
      </c>
      <c>
        <v>11</v>
      </c>
      <c>
        <v>31</v>
      </c>
      <c>
        <v>11</v>
      </c>
      <c>
        <v>61</v>
      </c>
      <c>
        <v>2</v>
      </c>
      <c>
        <v>0</v>
      </c>
      <c>
        <v>0</v>
      </c>
      <c>
        <v>66.97587228044506</v>
      </c>
      <c>
        <v>25.32872643362709</v>
      </c>
      <c>
        <v>18.608607536119347</v>
      </c>
      <c>
        <v>51.43390050772883</v>
      </c>
      <c>
        <v>47.104305739623484</v>
      </c>
      <c>
        <v>230.94227469604465</v>
      </c>
      <c>
        <v>0</v>
      </c>
      <c>
        <v>440.39368719358845</v>
      </c>
    </row>
    <row>
      <c>
        <v>2621443</v>
      </c>
      <c>
        <v>1</v>
      </c>
      <c>
        <is>
          <t>İZMİR</t>
        </is>
      </c>
      <c>
        <v>BAYRAKLI</v>
      </c>
      <c>
        <is>
          <t>AG Fideri</t>
        </is>
      </c>
      <c>
        <v>K-1699 35-02-K01699_A_56378342_56378342</v>
      </c>
      <c>
        <v>Şebeke Yenileme ve Kapasite Artışı Çalışması</v>
      </c>
      <c>
        <v>Dağıtım-AG</v>
      </c>
      <c>
        <v>Uzun</v>
      </c>
      <c>
        <v>Şebeke işletmecisi</v>
      </c>
      <c>
        <v>Bildirimli</v>
      </c>
      <c>
        <is>
          <t>25.07.2023 14:10:06</t>
        </is>
      </c>
      <c>
        <is>
          <t>25.07.2023 17:49:09</t>
        </is>
      </c>
      <c>
        <v>3.650833333</v>
      </c>
      <c>
        <v>0</v>
      </c>
      <c>
        <v>110</v>
      </c>
      <c>
        <v>0</v>
      </c>
      <c>
        <v>0</v>
      </c>
      <c>
        <v>0</v>
      </c>
      <c>
        <v>9</v>
      </c>
      <c>
        <v>0</v>
      </c>
      <c>
        <v>0</v>
      </c>
      <c>
        <v>0</v>
      </c>
      <c>
        <v>112.63720475050296</v>
      </c>
      <c>
        <v>0</v>
      </c>
      <c>
        <v>0</v>
      </c>
      <c>
        <v>0</v>
      </c>
      <c>
        <v>21.874721677843738</v>
      </c>
      <c>
        <v>0</v>
      </c>
      <c>
        <v>0</v>
      </c>
      <c>
        <v>134.5119264283467</v>
      </c>
    </row>
    <row>
      <c>
        <v>2621652</v>
      </c>
      <c>
        <v>1</v>
      </c>
      <c>
        <is>
          <t>İZMİR</t>
        </is>
      </c>
      <c>
        <v>SEFERİHİSAR</v>
      </c>
      <c>
        <is>
          <t>Kullanıcı Bağlantı Hattı</t>
        </is>
      </c>
      <c>
        <v>PAYAMLI M-22 35-25-M00192_95001358482_95001358482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25.07.2023 17:30:04</t>
        </is>
      </c>
      <c>
        <is>
          <t>25.07.2023 19:59:06</t>
        </is>
      </c>
      <c>
        <v>2.483888888</v>
      </c>
      <c>
        <v>0</v>
      </c>
      <c>
        <v>0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0.38907038219914847</v>
      </c>
      <c>
        <v>0</v>
      </c>
      <c>
        <v>0</v>
      </c>
      <c>
        <v>0.38907038219914847</v>
      </c>
    </row>
    <row>
      <c>
        <v>2621712</v>
      </c>
      <c>
        <v>1</v>
      </c>
      <c>
        <is>
          <t>İZMİR</t>
        </is>
      </c>
      <c>
        <v>ÖDEMİŞ</v>
      </c>
      <c>
        <is>
          <t>AG Fideri</t>
        </is>
      </c>
      <c>
        <v>SUBATAN TR-6 35-15-L00341_C_56367911_56367911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25.07.2023 18:56:43</t>
        </is>
      </c>
      <c>
        <is>
          <t>25.07.2023 19:45:02</t>
        </is>
      </c>
      <c>
        <v>0.805277777</v>
      </c>
      <c>
        <v>0</v>
      </c>
      <c>
        <v>18</v>
      </c>
      <c>
        <v>0</v>
      </c>
      <c>
        <v>12</v>
      </c>
      <c>
        <v>0</v>
      </c>
      <c>
        <v>7</v>
      </c>
      <c>
        <v>0</v>
      </c>
      <c>
        <v>0</v>
      </c>
      <c>
        <v>0</v>
      </c>
      <c>
        <v>1.8617708724055866</v>
      </c>
      <c>
        <v>0</v>
      </c>
      <c>
        <v>6.643680616036333</v>
      </c>
      <c>
        <v>0</v>
      </c>
      <c>
        <v>4.181547970191299</v>
      </c>
      <c>
        <v>0</v>
      </c>
      <c>
        <v>0</v>
      </c>
      <c>
        <v>12.686999458633217</v>
      </c>
    </row>
    <row>
      <c>
        <v>2621105</v>
      </c>
      <c>
        <v>1</v>
      </c>
      <c>
        <is>
          <t>MANİSA</t>
        </is>
      </c>
      <c>
        <v>KIRKAĞAÇ</v>
      </c>
      <c>
        <is>
          <t>DM</t>
        </is>
      </c>
      <c>
        <v>GELENBE İM 45-76-A00001_ÇALTICAK(KARAKURT-İLYASLAR) L03_2092597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25.07.2023 09:53:34</t>
        </is>
      </c>
      <c>
        <is>
          <t>25.07.2023 10:00:15</t>
        </is>
      </c>
      <c>
        <v>0.111388888</v>
      </c>
      <c>
        <v>7</v>
      </c>
      <c>
        <v>805</v>
      </c>
      <c>
        <v>118</v>
      </c>
      <c>
        <v>232</v>
      </c>
      <c>
        <v>9</v>
      </c>
      <c>
        <v>87</v>
      </c>
      <c>
        <v>1</v>
      </c>
      <c>
        <v>0</v>
      </c>
      <c>
        <v>0.07024140378666666</v>
      </c>
      <c>
        <v>16.840416008128337</v>
      </c>
      <c>
        <v>73.82724881502338</v>
      </c>
      <c>
        <v>25.65987245279564</v>
      </c>
      <c>
        <v>2.0759161832231805</v>
      </c>
      <c>
        <v>5.445502987205874</v>
      </c>
      <c>
        <v>0.758231877376946</v>
      </c>
      <c>
        <v>0</v>
      </c>
      <c>
        <v>124.67742972754002</v>
      </c>
    </row>
    <row>
      <c>
        <v>2621257</v>
      </c>
      <c>
        <v>1</v>
      </c>
      <c>
        <is>
          <t>İZMİR</t>
        </is>
      </c>
      <c>
        <v>GAZİEMİR</v>
      </c>
      <c>
        <is>
          <t>OG Fideri</t>
        </is>
      </c>
      <c>
        <v>K-3643 35-08-K03643_K-1117 K02_42458737</v>
      </c>
      <c>
        <v>Plansız Kesinti / Müdahale</v>
      </c>
      <c>
        <v>Dağıtım-OG</v>
      </c>
      <c>
        <v>Uzun</v>
      </c>
      <c>
        <v>Şebeke işletmecisi</v>
      </c>
      <c>
        <v>Bildirimsiz</v>
      </c>
      <c>
        <is>
          <t>25.07.2023 12:05:18</t>
        </is>
      </c>
      <c>
        <is>
          <t>25.07.2023 12:22:11</t>
        </is>
      </c>
      <c>
        <v>0.281388888</v>
      </c>
      <c>
        <v>0</v>
      </c>
      <c>
        <v>2850</v>
      </c>
      <c>
        <v>0</v>
      </c>
      <c>
        <v>0</v>
      </c>
      <c>
        <v>0</v>
      </c>
      <c>
        <v>140</v>
      </c>
      <c>
        <v>0</v>
      </c>
      <c>
        <v>0</v>
      </c>
      <c>
        <v>0</v>
      </c>
      <c>
        <v>195.33008652894782</v>
      </c>
      <c>
        <v>0</v>
      </c>
      <c>
        <v>0</v>
      </c>
      <c>
        <v>0</v>
      </c>
      <c>
        <v>49.75316050098711</v>
      </c>
      <c>
        <v>0</v>
      </c>
      <c>
        <v>0</v>
      </c>
      <c>
        <v>245.0832470299349</v>
      </c>
    </row>
    <row>
      <c>
        <v>2621357</v>
      </c>
      <c>
        <v>1</v>
      </c>
      <c>
        <is>
          <t>İZMİR</t>
        </is>
      </c>
      <c>
        <v>KARŞIYAKA</v>
      </c>
      <c>
        <is>
          <t>OG Fideri</t>
        </is>
      </c>
      <c>
        <v>M-1738 GEÇİT 35-04-M01738_ŞEMİKLER TM M01_2117717</v>
      </c>
      <c>
        <v>Müteahhit Çalışması</v>
      </c>
      <c>
        <v>Dağıtım-OG</v>
      </c>
      <c>
        <v>Uzun</v>
      </c>
      <c>
        <v>Şebeke işletmecisi</v>
      </c>
      <c>
        <v>Bildirimli</v>
      </c>
      <c>
        <is>
          <t>25.07.2023 12:47:00</t>
        </is>
      </c>
      <c>
        <is>
          <t>25.07.2023 17:14:52</t>
        </is>
      </c>
      <c>
        <v>4.464444444</v>
      </c>
      <c>
        <v>0</v>
      </c>
      <c>
        <v>3765</v>
      </c>
      <c>
        <v>0</v>
      </c>
      <c>
        <v>0</v>
      </c>
      <c>
        <v>4</v>
      </c>
      <c>
        <v>509</v>
      </c>
      <c>
        <v>0</v>
      </c>
      <c>
        <v>0</v>
      </c>
      <c>
        <v>0</v>
      </c>
      <c>
        <v>5373.158844871066</v>
      </c>
      <c>
        <v>0</v>
      </c>
      <c>
        <v>0</v>
      </c>
      <c>
        <v>9031.772180357819</v>
      </c>
      <c>
        <v>4454.77156769024</v>
      </c>
      <c>
        <v>0</v>
      </c>
      <c>
        <v>0</v>
      </c>
      <c>
        <v>18859.702592919126</v>
      </c>
    </row>
    <row>
      <c>
        <v>2621506</v>
      </c>
      <c>
        <v>1</v>
      </c>
      <c>
        <is>
          <t>MANİSA</t>
        </is>
      </c>
      <c>
        <v>KULA</v>
      </c>
      <c>
        <is>
          <t>OG Fideri</t>
        </is>
      </c>
      <c>
        <v>TR-11 45-77-L00011_TR-15 L02_72203808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25.07.2023 15:20:28</t>
        </is>
      </c>
      <c>
        <is>
          <t>25.07.2023 15:37:47</t>
        </is>
      </c>
      <c>
        <v>0.288611111</v>
      </c>
      <c>
        <v>0</v>
      </c>
      <c>
        <v>2</v>
      </c>
      <c>
        <v>0</v>
      </c>
      <c>
        <v>1</v>
      </c>
      <c>
        <v>0</v>
      </c>
      <c>
        <v>79</v>
      </c>
      <c>
        <v>0</v>
      </c>
      <c>
        <v>2</v>
      </c>
      <c>
        <v>0</v>
      </c>
      <c>
        <v>0.12277105513716541</v>
      </c>
      <c>
        <v>0</v>
      </c>
      <c>
        <v>0.8758098632833332</v>
      </c>
      <c>
        <v>0</v>
      </c>
      <c>
        <v>14.104435763752978</v>
      </c>
      <c>
        <v>0</v>
      </c>
      <c>
        <v>4.473879103228894</v>
      </c>
      <c>
        <v>19.57689578540237</v>
      </c>
    </row>
    <row>
      <c>
        <v>2621646</v>
      </c>
      <c>
        <v>1</v>
      </c>
      <c>
        <is>
          <t>İZMİR</t>
        </is>
      </c>
      <c>
        <v>KİRAZ</v>
      </c>
      <c>
        <is>
          <t>KÖK</t>
        </is>
      </c>
      <c>
        <v>HALİLLER KÖK 35-31-L00228_KALEKÖY L02_72238538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25.07.2023 17:40:58</t>
        </is>
      </c>
      <c>
        <is>
          <t>25.07.2023 18:04:42</t>
        </is>
      </c>
      <c>
        <v>0.395555555</v>
      </c>
      <c>
        <v>0</v>
      </c>
      <c>
        <v>693</v>
      </c>
      <c>
        <v>0</v>
      </c>
      <c>
        <v>234</v>
      </c>
      <c>
        <v>3</v>
      </c>
      <c>
        <v>149</v>
      </c>
      <c>
        <v>0</v>
      </c>
      <c>
        <v>0</v>
      </c>
      <c>
        <v>0</v>
      </c>
      <c>
        <v>60.329415113746855</v>
      </c>
      <c>
        <v>0</v>
      </c>
      <c>
        <v>207.9491416447859</v>
      </c>
      <c>
        <v>3.163095543337987</v>
      </c>
      <c>
        <v>104.98399489950029</v>
      </c>
      <c>
        <v>0</v>
      </c>
      <c>
        <v>0</v>
      </c>
      <c>
        <v>376.425647201371</v>
      </c>
    </row>
    <row>
      <c>
        <v>2621171</v>
      </c>
      <c>
        <v>1</v>
      </c>
      <c>
        <is>
          <t>İZMİR</t>
        </is>
      </c>
      <c>
        <v>ÇEŞME</v>
      </c>
      <c>
        <is>
          <t>Dağıtım Transformatörü</t>
        </is>
      </c>
      <c>
        <v>L-316 YALIKENT 35-18-L00316_35-18-L00316_2351311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25.07.2023 10:55:38</t>
        </is>
      </c>
      <c>
        <is>
          <t>25.07.2023 11:39:34</t>
        </is>
      </c>
      <c>
        <v>0.732222222</v>
      </c>
      <c>
        <v>0</v>
      </c>
      <c>
        <v>106</v>
      </c>
      <c>
        <v>0</v>
      </c>
      <c>
        <v>1</v>
      </c>
      <c>
        <v>0</v>
      </c>
      <c>
        <v>5</v>
      </c>
      <c>
        <v>0</v>
      </c>
      <c>
        <v>0</v>
      </c>
      <c>
        <v>0</v>
      </c>
      <c>
        <v>13.224218626407668</v>
      </c>
      <c>
        <v>0</v>
      </c>
      <c>
        <v>0.38956268672853744</v>
      </c>
      <c>
        <v>0</v>
      </c>
      <c>
        <v>9.25333991361258</v>
      </c>
      <c>
        <v>0</v>
      </c>
      <c>
        <v>0</v>
      </c>
      <c>
        <v>22.867121226748786</v>
      </c>
    </row>
    <row>
      <c>
        <v>2621005</v>
      </c>
      <c>
        <v>1</v>
      </c>
      <c>
        <is>
          <t>MANİSA</t>
        </is>
      </c>
      <c>
        <v>AKHİSAR</v>
      </c>
      <c>
        <is>
          <t>AG Fideri</t>
        </is>
      </c>
      <c>
        <v>SERKELE TR-2 45-72-M00208_A_56406420_56406420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25.07.2023 08:20:34</t>
        </is>
      </c>
      <c>
        <is>
          <t>25.07.2023 13:26:37</t>
        </is>
      </c>
      <c>
        <v>5.100833333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1.0390419162465794</v>
      </c>
      <c>
        <v>0</v>
      </c>
      <c>
        <v>0</v>
      </c>
      <c>
        <v>0</v>
      </c>
      <c>
        <v>0</v>
      </c>
      <c>
        <v>0</v>
      </c>
      <c>
        <v>0</v>
      </c>
      <c>
        <v>1.0390419162465794</v>
      </c>
    </row>
    <row>
      <c>
        <v>2621881</v>
      </c>
      <c>
        <v>1</v>
      </c>
      <c>
        <is>
          <t>MANİSA</t>
        </is>
      </c>
      <c>
        <v>KIRKAĞAÇ</v>
      </c>
      <c>
        <is>
          <t>DM</t>
        </is>
      </c>
      <c>
        <v>GELENBE İM 45-76-A00001_GEBELER L12_2092293</v>
      </c>
      <c>
        <v>Manevra</v>
      </c>
      <c>
        <v>Dağıtım-OG</v>
      </c>
      <c>
        <v>Uzun</v>
      </c>
      <c>
        <v>Şebeke işletmecisi</v>
      </c>
      <c>
        <v>Bildirimsiz</v>
      </c>
      <c>
        <is>
          <t>25.07.2023 21:50:59</t>
        </is>
      </c>
      <c>
        <is>
          <t>25.07.2023 22:00:08</t>
        </is>
      </c>
      <c>
        <v>0.1525</v>
      </c>
      <c>
        <v>3</v>
      </c>
      <c>
        <v>693</v>
      </c>
      <c>
        <v>54</v>
      </c>
      <c>
        <v>80</v>
      </c>
      <c>
        <v>4</v>
      </c>
      <c>
        <v>55</v>
      </c>
      <c>
        <v>2</v>
      </c>
      <c>
        <v>0</v>
      </c>
      <c>
        <v>0.12744523784666664</v>
      </c>
      <c>
        <v>16.71301904150684</v>
      </c>
      <c>
        <v>85.38907444758475</v>
      </c>
      <c>
        <v>29.483315861350217</v>
      </c>
      <c>
        <v>2.1162643397177456</v>
      </c>
      <c>
        <v>1.5087858233480815</v>
      </c>
      <c>
        <v>0.46622631230612804</v>
      </c>
      <c>
        <v>0</v>
      </c>
      <c>
        <v>135.80413106366046</v>
      </c>
    </row>
    <row>
      <c>
        <v>2621128</v>
      </c>
      <c>
        <v>1</v>
      </c>
      <c>
        <is>
          <t>MANİSA</t>
        </is>
      </c>
      <c>
        <v>SARUHANLI</v>
      </c>
      <c>
        <is>
          <t>AG Fideri</t>
        </is>
      </c>
      <c>
        <v>KEMİKLİDERE TR-1 45-80-M00134_D_56386150_56386150</v>
      </c>
      <c>
        <v>Şebeke Yenileme ve Kapasite Artışı Çalışması</v>
      </c>
      <c>
        <v>Dağıtım-AG</v>
      </c>
      <c>
        <v>Uzun</v>
      </c>
      <c>
        <v>Şebeke işletmecisi</v>
      </c>
      <c>
        <v>Bildirimli</v>
      </c>
      <c>
        <is>
          <t>25.07.2023 09:44:02</t>
        </is>
      </c>
      <c>
        <is>
          <t>25.07.2023 17:00:11</t>
        </is>
      </c>
      <c>
        <v>7.269166666</v>
      </c>
      <c>
        <v>0</v>
      </c>
      <c>
        <v>53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74.34200120100179</v>
      </c>
      <c>
        <v>0</v>
      </c>
      <c>
        <v>0</v>
      </c>
      <c>
        <v>0</v>
      </c>
      <c>
        <v>0.08207882612877516</v>
      </c>
      <c>
        <v>0</v>
      </c>
      <c>
        <v>0</v>
      </c>
      <c>
        <v>74.42408002713057</v>
      </c>
    </row>
    <row>
      <c>
        <v>2621689</v>
      </c>
      <c>
        <v>1</v>
      </c>
      <c>
        <is>
          <t>İZMİR</t>
        </is>
      </c>
      <c>
        <v>FOÇA</v>
      </c>
      <c>
        <is>
          <t>AG Fideri</t>
        </is>
      </c>
      <c>
        <v>KOZBEYLİ TR-4 35-23-M00073_C_56364376_56364376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25.07.2023 18:33:30</t>
        </is>
      </c>
      <c>
        <is>
          <t>25.07.2023 19:44:21</t>
        </is>
      </c>
      <c>
        <v>1.180833333</v>
      </c>
      <c>
        <v>0</v>
      </c>
      <c>
        <v>33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14.07673175102431</v>
      </c>
      <c>
        <v>0</v>
      </c>
      <c>
        <v>0</v>
      </c>
      <c>
        <v>0</v>
      </c>
      <c>
        <v>2.162038206055</v>
      </c>
      <c>
        <v>0</v>
      </c>
      <c>
        <v>0</v>
      </c>
      <c>
        <v>16.23876995707931</v>
      </c>
    </row>
    <row>
      <c>
        <v>2621861</v>
      </c>
      <c>
        <v>1</v>
      </c>
      <c>
        <is>
          <t>MANİSA</t>
        </is>
      </c>
      <c>
        <v>GÖRDES</v>
      </c>
      <c>
        <is>
          <t>OG Fideri</t>
        </is>
      </c>
      <c>
        <v>YAKAKÖY KÖK 45-75-M00067_HatBaşıAyırıcı_53135021 M05_53135021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25.07.2023 21:20:41</t>
        </is>
      </c>
      <c>
        <is>
          <t>25.07.2023 23:21:05</t>
        </is>
      </c>
      <c>
        <v>2.006666666</v>
      </c>
      <c>
        <v>2</v>
      </c>
      <c>
        <v>139</v>
      </c>
      <c>
        <v>1</v>
      </c>
      <c>
        <v>53</v>
      </c>
      <c>
        <v>0</v>
      </c>
      <c>
        <v>8</v>
      </c>
      <c>
        <v>0</v>
      </c>
      <c>
        <v>0</v>
      </c>
      <c>
        <v>1.048775552858889</v>
      </c>
      <c>
        <v>28.130562144180594</v>
      </c>
      <c>
        <v>5.348289462490412</v>
      </c>
      <c>
        <v>97.13422869120276</v>
      </c>
      <c>
        <v>0</v>
      </c>
      <c>
        <v>8.73337199673314</v>
      </c>
      <c>
        <v>0</v>
      </c>
      <c>
        <v>0</v>
      </c>
      <c>
        <v>140.39522784746578</v>
      </c>
    </row>
    <row>
      <c>
        <v>2621440</v>
      </c>
      <c>
        <v>1</v>
      </c>
      <c>
        <is>
          <t>İZMİR</t>
        </is>
      </c>
      <c>
        <v>GÜZELBAHÇE</v>
      </c>
      <c>
        <is>
          <t>Kullanıcı Bağlantı Hattı</t>
        </is>
      </c>
      <c>
        <v>K-4334 35-10-K04334_95000001600_95000001600</v>
      </c>
      <c>
        <v>AG Branşman Yeraltı Kablo Arızası</v>
      </c>
      <c>
        <v>Dağıtım-AG</v>
      </c>
      <c>
        <v>Uzun</v>
      </c>
      <c>
        <v>Şebeke işletmecisi</v>
      </c>
      <c>
        <v>Bildirimsiz</v>
      </c>
      <c>
        <is>
          <t>25.07.2023 14:08:34</t>
        </is>
      </c>
      <c>
        <is>
          <t>25.07.2023 15:53:35</t>
        </is>
      </c>
      <c>
        <v>1.750277777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8.44519183120996</v>
      </c>
      <c>
        <v>0</v>
      </c>
      <c>
        <v>0</v>
      </c>
      <c>
        <v>0</v>
      </c>
      <c>
        <v>0</v>
      </c>
      <c>
        <v>0</v>
      </c>
      <c>
        <v>0</v>
      </c>
      <c>
        <v>8.44519183120996</v>
      </c>
    </row>
    <row>
      <c>
        <v>2621732</v>
      </c>
      <c>
        <v>1</v>
      </c>
      <c>
        <is>
          <t>MANİSA</t>
        </is>
      </c>
      <c>
        <v>ŞEHZADELER</v>
      </c>
      <c>
        <is>
          <t>OG Fideri</t>
        </is>
      </c>
      <c>
        <v>İĞDECİK TR-6 45-71-M00086_DIREK TIPI TRAFO HUCRESI H01_2078172</v>
      </c>
      <c>
        <v>OG Kademe Ayarı</v>
      </c>
      <c>
        <v>Dağıtım-OG</v>
      </c>
      <c>
        <v>Uzun</v>
      </c>
      <c>
        <v>Şebeke işletmecisi</v>
      </c>
      <c>
        <v>Bildirimsiz</v>
      </c>
      <c>
        <is>
          <t>25.07.2023 19:16:12</t>
        </is>
      </c>
      <c>
        <is>
          <t>25.07.2023 21:23:21</t>
        </is>
      </c>
      <c>
        <v>2.119166666</v>
      </c>
      <c>
        <v>0</v>
      </c>
      <c>
        <v>52</v>
      </c>
      <c>
        <v>0</v>
      </c>
      <c>
        <v>24</v>
      </c>
      <c>
        <v>0</v>
      </c>
      <c>
        <v>7</v>
      </c>
      <c>
        <v>0</v>
      </c>
      <c>
        <v>0</v>
      </c>
      <c>
        <v>0</v>
      </c>
      <c>
        <v>24.496865102900063</v>
      </c>
      <c>
        <v>0</v>
      </c>
      <c>
        <v>74.91346315285584</v>
      </c>
      <c>
        <v>0</v>
      </c>
      <c>
        <v>15.378665533150771</v>
      </c>
      <c>
        <v>0</v>
      </c>
      <c>
        <v>0</v>
      </c>
      <c>
        <v>114.78899378890667</v>
      </c>
    </row>
    <row>
      <c>
        <v>2621483</v>
      </c>
      <c>
        <v>1</v>
      </c>
      <c>
        <is>
          <t>İZMİR</t>
        </is>
      </c>
      <c>
        <v>MENEMEN</v>
      </c>
      <c>
        <is>
          <t>Saha Dağıtım Kutusu (SDK)</t>
        </is>
      </c>
      <c>
        <v>ULUKENT DM-1/10 35-28-M00570_D DM1/1D1_5847859</v>
      </c>
      <c>
        <v>AG Yeraltı Kablo Arızası</v>
      </c>
      <c>
        <v>Dağıtım-AG</v>
      </c>
      <c>
        <v>Uzun</v>
      </c>
      <c>
        <v>Şebeke işletmecisi</v>
      </c>
      <c>
        <v>Bildirimsiz</v>
      </c>
      <c>
        <is>
          <t>25.07.2023 14:53:34</t>
        </is>
      </c>
      <c>
        <is>
          <t>25.07.2023 18:41:08</t>
        </is>
      </c>
      <c>
        <v>3.792777777</v>
      </c>
      <c>
        <v>0</v>
      </c>
      <c>
        <v>114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120.37447034246672</v>
      </c>
      <c>
        <v>0</v>
      </c>
      <c>
        <v>0</v>
      </c>
      <c>
        <v>0</v>
      </c>
      <c>
        <v>10.553155163586943</v>
      </c>
      <c>
        <v>0</v>
      </c>
      <c>
        <v>0</v>
      </c>
      <c>
        <v>130.92762550605366</v>
      </c>
    </row>
    <row>
      <c>
        <v>2620942</v>
      </c>
      <c>
        <v>1</v>
      </c>
      <c>
        <is>
          <t>İZMİR</t>
        </is>
      </c>
      <c>
        <v>MENEMEN</v>
      </c>
      <c>
        <is>
          <t>Saha Dağıtım Kutusu (SDK)</t>
        </is>
      </c>
      <c>
        <v>ULUKENT DM-1/11 35-28-M00569_8770145 h2_5885240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25.07.2023 04:16:38</t>
        </is>
      </c>
      <c>
        <is>
          <t>25.07.2023 05:07:10</t>
        </is>
      </c>
      <c>
        <v>0.842222222</v>
      </c>
      <c>
        <v>0</v>
      </c>
      <c>
        <v>11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2.053572429197147</v>
      </c>
      <c>
        <v>0</v>
      </c>
      <c>
        <v>0</v>
      </c>
      <c>
        <v>0</v>
      </c>
      <c>
        <v>0.8207859863855556</v>
      </c>
      <c>
        <v>0</v>
      </c>
      <c>
        <v>0</v>
      </c>
      <c>
        <v>2.8743584155827024</v>
      </c>
    </row>
    <row>
      <c>
        <v>2621231</v>
      </c>
      <c>
        <v>1</v>
      </c>
      <c>
        <is>
          <t>İZMİR</t>
        </is>
      </c>
      <c>
        <v>URLA</v>
      </c>
      <c>
        <is>
          <t>DM</t>
        </is>
      </c>
      <c>
        <v>ÖZBEK DM (TR-315) 35-19-M00044_ÖZBEK TR-2 M02_72140382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25.07.2023 11:42:02</t>
        </is>
      </c>
      <c>
        <is>
          <t>25.07.2023 12:32:41</t>
        </is>
      </c>
      <c>
        <v>0.844166666</v>
      </c>
      <c>
        <v>0</v>
      </c>
      <c>
        <v>311</v>
      </c>
      <c>
        <v>0</v>
      </c>
      <c>
        <v>6</v>
      </c>
      <c>
        <v>0</v>
      </c>
      <c>
        <v>33</v>
      </c>
      <c>
        <v>0</v>
      </c>
      <c>
        <v>0</v>
      </c>
      <c>
        <v>0</v>
      </c>
      <c>
        <v>70.013848545421</v>
      </c>
      <c>
        <v>0</v>
      </c>
      <c>
        <v>0.9536468432012142</v>
      </c>
      <c>
        <v>0</v>
      </c>
      <c>
        <v>58.57218375316799</v>
      </c>
      <c>
        <v>0</v>
      </c>
      <c>
        <v>0</v>
      </c>
      <c>
        <v>129.5396791417902</v>
      </c>
    </row>
    <row>
      <c>
        <v>2621941</v>
      </c>
      <c>
        <v>1</v>
      </c>
      <c>
        <is>
          <t>İZMİR</t>
        </is>
      </c>
      <c>
        <v>KONAK</v>
      </c>
      <c>
        <is>
          <t>AG Fideri</t>
        </is>
      </c>
      <c>
        <v>K-1390 35-01-K01390_A_56374045_56374045</v>
      </c>
      <c>
        <v>Hırsızlık</v>
      </c>
      <c>
        <v>Dağıtım-AG</v>
      </c>
      <c>
        <v>Uzun</v>
      </c>
      <c>
        <v>Dışsal</v>
      </c>
      <c>
        <v>Bildirimsiz</v>
      </c>
      <c>
        <is>
          <t>25.07.2023 23:30:24</t>
        </is>
      </c>
      <c>
        <is>
          <t>26.07.2023 00:18:07</t>
        </is>
      </c>
      <c>
        <v>0.795277777</v>
      </c>
      <c>
        <v>0</v>
      </c>
      <c>
        <v>197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32.910230657017024</v>
      </c>
      <c>
        <v>0</v>
      </c>
      <c>
        <v>0</v>
      </c>
      <c>
        <v>0</v>
      </c>
      <c>
        <v>0.36867956140970237</v>
      </c>
      <c>
        <v>0</v>
      </c>
      <c>
        <v>0</v>
      </c>
      <c>
        <v>33.278910218426724</v>
      </c>
    </row>
    <row>
      <c>
        <v>2620713</v>
      </c>
      <c>
        <v>2</v>
      </c>
      <c>
        <is>
          <t>İZMİR</t>
        </is>
      </c>
      <c>
        <v>ÇEŞME</v>
      </c>
      <c>
        <is>
          <t>OG Fideri</t>
        </is>
      </c>
      <c>
        <v>L-243 35-18-L00243_TM1-37 L01_2096410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25.07.2023 00:39:44</t>
        </is>
      </c>
      <c>
        <is>
          <t>25.07.2023 03:22:26</t>
        </is>
      </c>
      <c>
        <v>2.711666666</v>
      </c>
      <c>
        <v>0</v>
      </c>
      <c>
        <v>305</v>
      </c>
      <c>
        <v>0</v>
      </c>
      <c>
        <v>0</v>
      </c>
      <c>
        <v>2</v>
      </c>
      <c>
        <v>51</v>
      </c>
      <c>
        <v>0</v>
      </c>
      <c>
        <v>0</v>
      </c>
      <c>
        <v>0</v>
      </c>
      <c>
        <v>340.9009757435112</v>
      </c>
      <c>
        <v>0</v>
      </c>
      <c>
        <v>0</v>
      </c>
      <c>
        <v>34.16636051885574</v>
      </c>
      <c>
        <v>160.78750239162022</v>
      </c>
      <c>
        <v>0</v>
      </c>
      <c>
        <v>0</v>
      </c>
      <c>
        <v>535.8548386539871</v>
      </c>
    </row>
    <row>
      <c>
        <v>2621423</v>
      </c>
      <c>
        <v>1</v>
      </c>
      <c>
        <is>
          <t>İZMİR</t>
        </is>
      </c>
      <c>
        <v>BAYRAKLI</v>
      </c>
      <c>
        <is>
          <t>AG Fideri</t>
        </is>
      </c>
      <c>
        <v>K-1699 35-02-K01699_B_56376947_56376947</v>
      </c>
      <c>
        <v>Şebeke Yenileme ve Kapasite Artışı Çalışması</v>
      </c>
      <c>
        <v>Dağıtım-AG</v>
      </c>
      <c>
        <v>Uzun</v>
      </c>
      <c>
        <v>Şebeke işletmecisi</v>
      </c>
      <c>
        <v>Bildirimli</v>
      </c>
      <c>
        <is>
          <t>25.07.2023 13:49:25</t>
        </is>
      </c>
      <c>
        <is>
          <t>25.07.2023 17:42:27</t>
        </is>
      </c>
      <c>
        <v>3.883888888</v>
      </c>
      <c>
        <v>0</v>
      </c>
      <c>
        <v>98</v>
      </c>
      <c>
        <v>0</v>
      </c>
      <c>
        <v>0</v>
      </c>
      <c>
        <v>0</v>
      </c>
      <c>
        <v>18</v>
      </c>
      <c>
        <v>0</v>
      </c>
      <c>
        <v>0</v>
      </c>
      <c>
        <v>0</v>
      </c>
      <c>
        <v>108.76026208985017</v>
      </c>
      <c>
        <v>0</v>
      </c>
      <c>
        <v>0</v>
      </c>
      <c>
        <v>0</v>
      </c>
      <c>
        <v>64.58724459971701</v>
      </c>
      <c>
        <v>0</v>
      </c>
      <c>
        <v>0</v>
      </c>
      <c>
        <v>173.34750668956718</v>
      </c>
    </row>
    <row>
      <c>
        <v>2621214</v>
      </c>
      <c>
        <v>1</v>
      </c>
      <c>
        <is>
          <t>İZMİR</t>
        </is>
      </c>
      <c>
        <v>KARABURUN</v>
      </c>
      <c>
        <is>
          <t>Saha Dağıtım Kutusu (SDK)</t>
        </is>
      </c>
      <c>
        <v>KAMUKENT TR-3 35-21-M00041_F F01b_78796237</v>
      </c>
      <c>
        <v>AG Yeraltı Kablo Arızası</v>
      </c>
      <c>
        <v>Dağıtım-AG</v>
      </c>
      <c>
        <v>Uzun</v>
      </c>
      <c>
        <v>Şebeke işletmecisi</v>
      </c>
      <c>
        <v>Bildirimsiz</v>
      </c>
      <c>
        <is>
          <t>25.07.2023 11:31:24</t>
        </is>
      </c>
      <c>
        <is>
          <t>25.07.2023 13:19:22</t>
        </is>
      </c>
      <c>
        <v>1.799444444</v>
      </c>
      <c>
        <v>0</v>
      </c>
      <c>
        <v>7</v>
      </c>
      <c>
        <v>0</v>
      </c>
      <c>
        <v>0</v>
      </c>
      <c>
        <v>0</v>
      </c>
      <c>
        <v>13</v>
      </c>
      <c>
        <v>0</v>
      </c>
      <c>
        <v>0</v>
      </c>
      <c>
        <v>0</v>
      </c>
      <c>
        <v>3.0174330555133326</v>
      </c>
      <c>
        <v>0</v>
      </c>
      <c>
        <v>0</v>
      </c>
      <c>
        <v>0</v>
      </c>
      <c>
        <v>25.728259483523498</v>
      </c>
      <c>
        <v>0</v>
      </c>
      <c>
        <v>0</v>
      </c>
      <c>
        <v>28.74569253903683</v>
      </c>
    </row>
    <row>
      <c>
        <v>2621709</v>
      </c>
      <c>
        <v>1</v>
      </c>
      <c>
        <is>
          <t>MANİSA</t>
        </is>
      </c>
      <c>
        <v>ŞEHZADELER</v>
      </c>
      <c>
        <is>
          <t>KÖK</t>
        </is>
      </c>
      <c>
        <v>AŞAĞIÇOBANİSA KÖK 45-71-M00096_AŞAĞIÇOBANİSA TR-3 M06_2076282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25.07.2023 18:54:12</t>
        </is>
      </c>
      <c>
        <is>
          <t>25.07.2023 19:48:04</t>
        </is>
      </c>
      <c>
        <v>0.897777777</v>
      </c>
      <c>
        <v>0</v>
      </c>
      <c>
        <v>864</v>
      </c>
      <c>
        <v>8</v>
      </c>
      <c>
        <v>36</v>
      </c>
      <c>
        <v>4</v>
      </c>
      <c>
        <v>146</v>
      </c>
      <c>
        <v>7</v>
      </c>
      <c>
        <v>1</v>
      </c>
      <c>
        <v>0</v>
      </c>
      <c>
        <v>162.6023054559991</v>
      </c>
      <c>
        <v>6.774304309014947</v>
      </c>
      <c>
        <v>57.26781213538419</v>
      </c>
      <c>
        <v>127.16370327939143</v>
      </c>
      <c>
        <v>80.54661003074877</v>
      </c>
      <c>
        <v>279.3071633950979</v>
      </c>
      <c>
        <v>1.1171286040750046</v>
      </c>
      <c>
        <v>714.7790272097113</v>
      </c>
    </row>
    <row>
      <c>
        <v>2621711</v>
      </c>
      <c>
        <v>2</v>
      </c>
      <c>
        <is>
          <t>İZMİR</t>
        </is>
      </c>
      <c>
        <v>KARABAĞLAR</v>
      </c>
      <c>
        <is>
          <t>Dağıtım Transformatörü</t>
        </is>
      </c>
      <c>
        <v>K-2437 35-01-K02437_35-01-K02437_2372573</v>
      </c>
      <c>
        <v>Hırsızlık</v>
      </c>
      <c>
        <v>Dağıtım-AG</v>
      </c>
      <c>
        <v>Uzun</v>
      </c>
      <c>
        <v>Dışsal</v>
      </c>
      <c>
        <v>Bildirimsiz</v>
      </c>
      <c>
        <is>
          <t>25.07.2023 20:01:48</t>
        </is>
      </c>
      <c>
        <is>
          <t>25.07.2023 21:31:18</t>
        </is>
      </c>
      <c>
        <v>1.491666666</v>
      </c>
      <c>
        <v>0</v>
      </c>
      <c>
        <v>446</v>
      </c>
      <c>
        <v>0</v>
      </c>
      <c>
        <v>0</v>
      </c>
      <c>
        <v>0</v>
      </c>
      <c>
        <v>26</v>
      </c>
      <c>
        <v>0</v>
      </c>
      <c>
        <v>0</v>
      </c>
      <c>
        <v>0</v>
      </c>
      <c>
        <v>155.63606755000208</v>
      </c>
      <c>
        <v>0</v>
      </c>
      <c>
        <v>0</v>
      </c>
      <c>
        <v>0</v>
      </c>
      <c>
        <v>17.62832962860591</v>
      </c>
      <c>
        <v>0</v>
      </c>
      <c>
        <v>0</v>
      </c>
      <c>
        <v>173.264397178608</v>
      </c>
    </row>
    <row>
      <c>
        <v>2621068</v>
      </c>
      <c>
        <v>1</v>
      </c>
      <c>
        <is>
          <t>İZMİR</t>
        </is>
      </c>
      <c>
        <v>BERGAMA</v>
      </c>
      <c>
        <is>
          <t>Dağıtım Transformatörü</t>
        </is>
      </c>
      <c>
        <v>KARAHIDIRLI SULAMA TR-2 35-16-M00231_35-16-M00231_2371282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25.07.2023 09:26:20</t>
        </is>
      </c>
      <c>
        <is>
          <t>25.07.2023 11:25:58</t>
        </is>
      </c>
      <c>
        <v>1.993888888</v>
      </c>
      <c>
        <v>0</v>
      </c>
      <c>
        <v>0</v>
      </c>
      <c>
        <v>0</v>
      </c>
      <c>
        <v>10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67.14343045757036</v>
      </c>
      <c>
        <v>0</v>
      </c>
      <c>
        <v>3.154491834693366</v>
      </c>
      <c>
        <v>0</v>
      </c>
      <c>
        <v>0</v>
      </c>
      <c>
        <v>70.29792229226372</v>
      </c>
    </row>
    <row>
      <c>
        <v>2620962</v>
      </c>
      <c>
        <v>1</v>
      </c>
      <c>
        <is>
          <t>İZMİR</t>
        </is>
      </c>
      <c>
        <v>SEFERİHİSAR</v>
      </c>
      <c>
        <is>
          <t>Kullanıcı Bağlantı Hattı</t>
        </is>
      </c>
      <c>
        <v>L-27 35-14-L00027_956636739_956636739</v>
      </c>
      <c>
        <v>AG Box / Sdk Abone Çıkış Sigorta Atığı</v>
      </c>
      <c>
        <v>Dağıtım-AG</v>
      </c>
      <c>
        <v>Uzun</v>
      </c>
      <c>
        <v>Şebeke işletmecisi</v>
      </c>
      <c>
        <v>Bildirimsiz</v>
      </c>
      <c>
        <is>
          <t>25.07.2023 06:52:56</t>
        </is>
      </c>
      <c>
        <is>
          <t>25.07.2023 08:12:29</t>
        </is>
      </c>
      <c>
        <v>1.325833333</v>
      </c>
      <c>
        <v>0</v>
      </c>
      <c>
        <v>3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0.4832314962570178</v>
      </c>
      <c>
        <v>0</v>
      </c>
      <c>
        <v>0</v>
      </c>
      <c>
        <v>0</v>
      </c>
      <c>
        <v>3.3101191893777777</v>
      </c>
      <c>
        <v>0</v>
      </c>
      <c>
        <v>0</v>
      </c>
      <c>
        <v>3.7933506856347954</v>
      </c>
    </row>
    <row>
      <c>
        <v>2620959</v>
      </c>
      <c>
        <v>1</v>
      </c>
      <c>
        <is>
          <t>İZMİR</t>
        </is>
      </c>
      <c>
        <v>TİRE</v>
      </c>
      <c>
        <is>
          <t>DM</t>
        </is>
      </c>
      <c>
        <v>GÖKÇEN İM 35-29-A00004_GÖKÇEN ŞEHİR L15_2329146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25.07.2023 06:43:02</t>
        </is>
      </c>
      <c>
        <is>
          <t>25.07.2023 08:21:46</t>
        </is>
      </c>
      <c>
        <v>1.645555555</v>
      </c>
      <c>
        <v>0</v>
      </c>
      <c>
        <v>929</v>
      </c>
      <c>
        <v>7</v>
      </c>
      <c>
        <v>42</v>
      </c>
      <c>
        <v>4</v>
      </c>
      <c>
        <v>230</v>
      </c>
      <c>
        <v>0</v>
      </c>
      <c>
        <v>0</v>
      </c>
      <c>
        <v>0</v>
      </c>
      <c>
        <v>249.3208453432296</v>
      </c>
      <c>
        <v>378.0699271853907</v>
      </c>
      <c>
        <v>270.2181201544306</v>
      </c>
      <c>
        <v>47.244515813552425</v>
      </c>
      <c>
        <v>218.43463716705458</v>
      </c>
      <c>
        <v>0</v>
      </c>
      <c>
        <v>0</v>
      </c>
      <c>
        <v>1163.288045663658</v>
      </c>
    </row>
    <row>
      <c>
        <v>2621549</v>
      </c>
      <c>
        <v>1</v>
      </c>
      <c>
        <is>
          <t>İZMİR</t>
        </is>
      </c>
      <c>
        <v>KARŞIYAKA</v>
      </c>
      <c>
        <is>
          <t>Saha Dağıtım Kutusu (SDK)</t>
        </is>
      </c>
      <c>
        <v>M-1038 35-04-M01038_D D1_92600201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25.07.2023 15:47:30</t>
        </is>
      </c>
      <c>
        <is>
          <t>25.07.2023 16:41:56</t>
        </is>
      </c>
      <c>
        <v>0.907222222</v>
      </c>
      <c>
        <v>0</v>
      </c>
      <c>
        <v>119</v>
      </c>
      <c>
        <v>0</v>
      </c>
      <c>
        <v>0</v>
      </c>
      <c>
        <v>0</v>
      </c>
      <c>
        <v>14</v>
      </c>
      <c>
        <v>0</v>
      </c>
      <c>
        <v>0</v>
      </c>
      <c>
        <v>0</v>
      </c>
      <c>
        <v>29.521260914140203</v>
      </c>
      <c>
        <v>0</v>
      </c>
      <c>
        <v>0</v>
      </c>
      <c>
        <v>0</v>
      </c>
      <c>
        <v>23.426524725665026</v>
      </c>
      <c>
        <v>0</v>
      </c>
      <c>
        <v>0</v>
      </c>
      <c>
        <v>52.94778563980523</v>
      </c>
    </row>
    <row>
      <c>
        <v>2621815</v>
      </c>
      <c>
        <v>1</v>
      </c>
      <c>
        <is>
          <t>MANİSA</t>
        </is>
      </c>
      <c>
        <v>ŞEHZADELER</v>
      </c>
      <c>
        <is>
          <t>OG Fideri</t>
        </is>
      </c>
      <c>
        <v>KARAAĞAÇLI TR-2 45-71-M00130_TR-1 M04_72242797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25.07.2023 20:28:14</t>
        </is>
      </c>
      <c>
        <is>
          <t>25.07.2023 22:57:52</t>
        </is>
      </c>
      <c>
        <v>2.493888888</v>
      </c>
      <c>
        <v>0</v>
      </c>
      <c>
        <v>185</v>
      </c>
      <c>
        <v>11</v>
      </c>
      <c>
        <v>11</v>
      </c>
      <c>
        <v>2</v>
      </c>
      <c>
        <v>19</v>
      </c>
      <c>
        <v>0</v>
      </c>
      <c>
        <v>0</v>
      </c>
      <c>
        <v>0</v>
      </c>
      <c>
        <v>118.0794595219926</v>
      </c>
      <c>
        <v>117.97972384787035</v>
      </c>
      <c>
        <v>107.88436383709373</v>
      </c>
      <c>
        <v>38.11357731077154</v>
      </c>
      <c>
        <v>22.097947535987096</v>
      </c>
      <c>
        <v>0</v>
      </c>
      <c>
        <v>0</v>
      </c>
      <c>
        <v>404.1550720537153</v>
      </c>
    </row>
    <row>
      <c>
        <v>2621151</v>
      </c>
      <c>
        <v>1</v>
      </c>
      <c>
        <is>
          <t>MANİSA</t>
        </is>
      </c>
      <c>
        <v>ŞEHZADELER</v>
      </c>
      <c>
        <is>
          <t>AG Fideri</t>
        </is>
      </c>
      <c>
        <v>DM-1/47 45-71-M00149_B_91433430_91433430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25.07.2023 10:32:55</t>
        </is>
      </c>
      <c>
        <is>
          <t>25.07.2023 12:52:17</t>
        </is>
      </c>
      <c>
        <v>2.322777777</v>
      </c>
      <c>
        <v>0</v>
      </c>
      <c>
        <v>65</v>
      </c>
      <c>
        <v>0</v>
      </c>
      <c>
        <v>0</v>
      </c>
      <c>
        <v>0</v>
      </c>
      <c>
        <v>22</v>
      </c>
      <c>
        <v>0</v>
      </c>
      <c>
        <v>0</v>
      </c>
      <c>
        <v>0</v>
      </c>
      <c>
        <v>26.0001948503761</v>
      </c>
      <c>
        <v>0</v>
      </c>
      <c>
        <v>0</v>
      </c>
      <c>
        <v>0</v>
      </c>
      <c>
        <v>122.37727007213459</v>
      </c>
      <c>
        <v>0</v>
      </c>
      <c>
        <v>0</v>
      </c>
      <c>
        <v>148.37746492251068</v>
      </c>
    </row>
    <row>
      <c>
        <v>2621692</v>
      </c>
      <c>
        <v>1</v>
      </c>
      <c>
        <is>
          <t>İZMİR</t>
        </is>
      </c>
      <c>
        <v>MENEMEN</v>
      </c>
      <c>
        <is>
          <t>Dağıtım Transformatörü</t>
        </is>
      </c>
      <c>
        <v>MUSABEY TR-1 35-28-M00348_35-28-M00348_2364256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25.07.2023 18:31:08</t>
        </is>
      </c>
      <c>
        <is>
          <t>25.07.2023 20:06:37</t>
        </is>
      </c>
      <c>
        <v>1.591388888</v>
      </c>
      <c>
        <v>0</v>
      </c>
      <c>
        <v>162</v>
      </c>
      <c>
        <v>0</v>
      </c>
      <c>
        <v>5</v>
      </c>
      <c>
        <v>0</v>
      </c>
      <c>
        <v>25</v>
      </c>
      <c>
        <v>0</v>
      </c>
      <c>
        <v>0</v>
      </c>
      <c>
        <v>0</v>
      </c>
      <c>
        <v>77.69009329992528</v>
      </c>
      <c>
        <v>0</v>
      </c>
      <c>
        <v>7.092267225980913</v>
      </c>
      <c>
        <v>0</v>
      </c>
      <c>
        <v>38.05806652183352</v>
      </c>
      <c>
        <v>0</v>
      </c>
      <c>
        <v>0</v>
      </c>
      <c>
        <v>122.84042704773972</v>
      </c>
    </row>
    <row>
      <c>
        <v>2621715</v>
      </c>
      <c>
        <v>1</v>
      </c>
      <c>
        <is>
          <t>MANİSA</t>
        </is>
      </c>
      <c>
        <v>YUNUSEMRE</v>
      </c>
      <c>
        <is>
          <t>KÖK</t>
        </is>
      </c>
      <c>
        <v>SİYEKLİ KÖK 45-71-M00185_OSMANCALI M04_72256923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25.07.2023 18:59:22</t>
        </is>
      </c>
      <c>
        <is>
          <t>25.07.2023 19:06:09</t>
        </is>
      </c>
      <c>
        <v>0.113055555</v>
      </c>
      <c>
        <v>18</v>
      </c>
      <c>
        <v>1482</v>
      </c>
      <c>
        <v>27</v>
      </c>
      <c>
        <v>21</v>
      </c>
      <c>
        <v>13</v>
      </c>
      <c>
        <v>124</v>
      </c>
      <c>
        <v>1</v>
      </c>
      <c>
        <v>0</v>
      </c>
      <c>
        <v>0.7624261212551865</v>
      </c>
      <c>
        <v>25.330448062083462</v>
      </c>
      <c>
        <v>49.57595108191904</v>
      </c>
      <c>
        <v>2.296838483565352</v>
      </c>
      <c>
        <v>11.244976098532812</v>
      </c>
      <c>
        <v>7.214477735442357</v>
      </c>
      <c>
        <v>14.613731315966591</v>
      </c>
      <c>
        <v>0</v>
      </c>
      <c>
        <v>111.0388488987648</v>
      </c>
    </row>
    <row>
      <c>
        <v>2621735</v>
      </c>
      <c>
        <v>1</v>
      </c>
      <c>
        <is>
          <t>İZMİR</t>
        </is>
      </c>
      <c>
        <v>KEMALPAŞA</v>
      </c>
      <c>
        <is>
          <t>KÖK</t>
        </is>
      </c>
      <c>
        <v>KARABEL KÖK(VİŞNELİ KÖK) 35-26-M01207_VİŞNELİ M04_66051328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25.07.2023 19:12:45</t>
        </is>
      </c>
      <c>
        <is>
          <t>25.07.2023 21:09:37</t>
        </is>
      </c>
      <c>
        <v>1.947777777</v>
      </c>
      <c>
        <v>0</v>
      </c>
      <c>
        <v>263</v>
      </c>
      <c>
        <v>4</v>
      </c>
      <c>
        <v>13</v>
      </c>
      <c>
        <v>1</v>
      </c>
      <c>
        <v>35</v>
      </c>
      <c>
        <v>1</v>
      </c>
      <c>
        <v>0</v>
      </c>
      <c>
        <v>0</v>
      </c>
      <c>
        <v>108.94434144068998</v>
      </c>
      <c>
        <v>73.33894567594847</v>
      </c>
      <c>
        <v>9.689702453136645</v>
      </c>
      <c>
        <v>36.20418711972533</v>
      </c>
      <c>
        <v>56.57381531122759</v>
      </c>
      <c>
        <v>72.6670470372538</v>
      </c>
      <c>
        <v>0</v>
      </c>
      <c>
        <v>357.4180390379818</v>
      </c>
    </row>
    <row>
      <c>
        <v>2621237</v>
      </c>
      <c>
        <v>1</v>
      </c>
      <c>
        <is>
          <t>İZMİR</t>
        </is>
      </c>
      <c>
        <v>ÇEŞME</v>
      </c>
      <c>
        <is>
          <t>Saha Dağıtım Kutusu (SDK)</t>
        </is>
      </c>
      <c>
        <v>L-239 BAYKAL 35-18-L00239_B b1b_5949398</v>
      </c>
      <c>
        <v>AG Box / Sdk Giriş Sigorta Atığı</v>
      </c>
      <c>
        <v>Dağıtım-AG</v>
      </c>
      <c>
        <v>Uzun</v>
      </c>
      <c>
        <v>Şebeke işletmecisi</v>
      </c>
      <c>
        <v>Bildirimsiz</v>
      </c>
      <c>
        <is>
          <t>25.07.2023 11:38:05</t>
        </is>
      </c>
      <c>
        <is>
          <t>25.07.2023 15:17:42</t>
        </is>
      </c>
      <c>
        <v>3.660277777</v>
      </c>
      <c>
        <v>0</v>
      </c>
      <c>
        <v>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18.633454833003576</v>
      </c>
      <c>
        <v>0</v>
      </c>
      <c>
        <v>0</v>
      </c>
      <c>
        <v>0</v>
      </c>
      <c>
        <v>8.499563323047221</v>
      </c>
      <c>
        <v>0</v>
      </c>
      <c>
        <v>0</v>
      </c>
      <c>
        <v>27.133018156050795</v>
      </c>
    </row>
    <row>
      <c>
        <v>2621486</v>
      </c>
      <c>
        <v>1</v>
      </c>
      <c>
        <is>
          <t>İZMİR</t>
        </is>
      </c>
      <c>
        <v>TİRE</v>
      </c>
      <c>
        <is>
          <t>AG Fideri</t>
        </is>
      </c>
      <c>
        <v>BAŞKÖY KUREYŞ TR-2 35-29-L00195_48206673_56400182_56400182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25.07.2023 14:51:39</t>
        </is>
      </c>
      <c>
        <is>
          <t>25.07.2023 18:22:18</t>
        </is>
      </c>
      <c>
        <v>3.510833333</v>
      </c>
      <c>
        <v>0</v>
      </c>
      <c>
        <v>8</v>
      </c>
      <c>
        <v>0</v>
      </c>
      <c>
        <v>5</v>
      </c>
      <c>
        <v>0</v>
      </c>
      <c>
        <v>2</v>
      </c>
      <c>
        <v>0</v>
      </c>
      <c>
        <v>0</v>
      </c>
      <c>
        <v>0</v>
      </c>
      <c>
        <v>21.292461581152224</v>
      </c>
      <c>
        <v>0</v>
      </c>
      <c>
        <v>8.981988596462184</v>
      </c>
      <c>
        <v>0</v>
      </c>
      <c>
        <v>0.2678767984307895</v>
      </c>
      <c>
        <v>0</v>
      </c>
      <c>
        <v>0</v>
      </c>
      <c>
        <v>30.5423269760452</v>
      </c>
    </row>
    <row>
      <c>
        <v>2621045</v>
      </c>
      <c>
        <v>1</v>
      </c>
      <c>
        <is>
          <t>İZMİR</t>
        </is>
      </c>
      <c>
        <v>ÖDEMİŞ</v>
      </c>
      <c>
        <is>
          <t>TM Fideri</t>
        </is>
      </c>
      <c>
        <v>ÖDEMİŞ TM-2 35-15-A00005_YOLÜSTÜ M18_2334263</v>
      </c>
      <c>
        <v>Şebeke Bakım Çalışması</v>
      </c>
      <c>
        <v>Dağıtım-OG</v>
      </c>
      <c>
        <v>Uzun</v>
      </c>
      <c>
        <v>Şebeke işletmecisi</v>
      </c>
      <c>
        <v>Bildirimli</v>
      </c>
      <c>
        <is>
          <t>25.07.2023 09:10:30</t>
        </is>
      </c>
      <c>
        <is>
          <t>25.07.2023 18:00:02</t>
        </is>
      </c>
      <c>
        <v>8.825555555</v>
      </c>
      <c>
        <v>4</v>
      </c>
      <c>
        <v>4150</v>
      </c>
      <c>
        <v>162</v>
      </c>
      <c>
        <v>1009</v>
      </c>
      <c>
        <v>43</v>
      </c>
      <c>
        <v>1016</v>
      </c>
      <c>
        <v>5</v>
      </c>
      <c>
        <v>3</v>
      </c>
      <c>
        <v>239.47889103636203</v>
      </c>
      <c>
        <v>9641.752105193667</v>
      </c>
      <c>
        <v>21147.18346425611</v>
      </c>
      <c>
        <v>28868.273517989484</v>
      </c>
      <c>
        <v>4011.3334765021636</v>
      </c>
      <c>
        <v>14958.349750291207</v>
      </c>
      <c>
        <v>9083.969988140483</v>
      </c>
      <c>
        <v>109.08427270944661</v>
      </c>
      <c>
        <v>88059.42546611893</v>
      </c>
    </row>
    <row>
      <c>
        <v>2621188</v>
      </c>
      <c>
        <v>1</v>
      </c>
      <c>
        <is>
          <t>MANİSA</t>
        </is>
      </c>
      <c>
        <v>DEMİRCİ</v>
      </c>
      <c>
        <is>
          <t>OG Fideri</t>
        </is>
      </c>
      <c>
        <v>TR - 27 45-74-M00027_TR-29 M01_72237708</v>
      </c>
      <c>
        <v>Şebeke Bakım Çalışması</v>
      </c>
      <c>
        <v>Dağıtım-OG</v>
      </c>
      <c>
        <v>Uzun</v>
      </c>
      <c>
        <v>Şebeke işletmecisi</v>
      </c>
      <c>
        <v>Bildirimli</v>
      </c>
      <c>
        <is>
          <t>25.07.2023 11:09:18</t>
        </is>
      </c>
      <c>
        <is>
          <t>25.07.2023 16:31:28</t>
        </is>
      </c>
      <c>
        <v>5.369444444</v>
      </c>
      <c>
        <v>0</v>
      </c>
      <c>
        <v>119</v>
      </c>
      <c>
        <v>0</v>
      </c>
      <c>
        <v>0</v>
      </c>
      <c>
        <v>0</v>
      </c>
      <c>
        <v>29</v>
      </c>
      <c>
        <v>0</v>
      </c>
      <c>
        <v>4</v>
      </c>
      <c>
        <v>0</v>
      </c>
      <c>
        <v>104.66139710238652</v>
      </c>
      <c>
        <v>0</v>
      </c>
      <c>
        <v>0</v>
      </c>
      <c>
        <v>0</v>
      </c>
      <c>
        <v>199.76871923361384</v>
      </c>
      <c>
        <v>0</v>
      </c>
      <c>
        <v>1998.8435848235838</v>
      </c>
      <c>
        <v>2303.273701159584</v>
      </c>
    </row>
    <row>
      <c>
        <v>2621373</v>
      </c>
      <c>
        <v>2</v>
      </c>
      <c>
        <is>
          <t>İZMİR</t>
        </is>
      </c>
      <c>
        <v>BUCA</v>
      </c>
      <c>
        <is>
          <t>Dağıtım Transformatörü</t>
        </is>
      </c>
      <c>
        <v>M-1465 35-03-M01465_35-03-M01465_2354884</v>
      </c>
      <c>
        <v>AG Tel Kopuğu</v>
      </c>
      <c>
        <v>Dağıtım-AG</v>
      </c>
      <c>
        <v>Uzun</v>
      </c>
      <c>
        <v>Şebeke işletmecisi</v>
      </c>
      <c>
        <v>Bildirimsiz</v>
      </c>
      <c>
        <is>
          <t>25.07.2023 18:18:42</t>
        </is>
      </c>
      <c>
        <is>
          <t>25.07.2023 19:28:03</t>
        </is>
      </c>
      <c>
        <v>1.155833333</v>
      </c>
      <c>
        <v>0</v>
      </c>
      <c>
        <v>48</v>
      </c>
      <c>
        <v>0</v>
      </c>
      <c>
        <v>16</v>
      </c>
      <c>
        <v>0</v>
      </c>
      <c>
        <v>6</v>
      </c>
      <c>
        <v>0</v>
      </c>
      <c>
        <v>0</v>
      </c>
      <c>
        <v>0</v>
      </c>
      <c>
        <v>20.568085261467218</v>
      </c>
      <c>
        <v>0</v>
      </c>
      <c>
        <v>4.695738012057072</v>
      </c>
      <c>
        <v>0</v>
      </c>
      <c>
        <v>8.00482844740661</v>
      </c>
      <c>
        <v>0</v>
      </c>
      <c>
        <v>0</v>
      </c>
      <c>
        <v>33.2686517209309</v>
      </c>
    </row>
    <row>
      <c>
        <v>2621280</v>
      </c>
      <c>
        <v>1</v>
      </c>
      <c>
        <is>
          <t>MANİSA</t>
        </is>
      </c>
      <c>
        <v>SALİHLİ</v>
      </c>
      <c>
        <is>
          <t>KÖK</t>
        </is>
      </c>
      <c>
        <v>YEŞİLOVA KÖK 45-78-M01393_KISMET KİREMİT FAB M04_83810707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25.07.2023 12:23:26</t>
        </is>
      </c>
      <c>
        <is>
          <t>25.07.2023 14:24:37</t>
        </is>
      </c>
      <c>
        <v>2.019722222</v>
      </c>
      <c>
        <v>0</v>
      </c>
      <c>
        <v>0</v>
      </c>
      <c>
        <v>29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253.031112249845</v>
      </c>
      <c>
        <v>0</v>
      </c>
      <c>
        <v>4.414133516621112</v>
      </c>
      <c>
        <v>0</v>
      </c>
      <c>
        <v>0</v>
      </c>
      <c>
        <v>0</v>
      </c>
      <c>
        <v>257.4452457664661</v>
      </c>
    </row>
    <row>
      <c>
        <v>2621612</v>
      </c>
      <c>
        <v>1</v>
      </c>
      <c>
        <is>
          <t>İZMİR</t>
        </is>
      </c>
      <c>
        <v>ÇİĞLİ</v>
      </c>
      <c>
        <is>
          <t>Kullanıcı Bağlantı Hattı</t>
        </is>
      </c>
      <c>
        <v>M-1346 35-09-M01346_954713555_954713555</v>
      </c>
      <c>
        <v>AG Box / Sdk Abone Çıkış Sigorta Atığı</v>
      </c>
      <c>
        <v>Dağıtım-AG</v>
      </c>
      <c>
        <v>Uzun</v>
      </c>
      <c>
        <v>Şebeke işletmecisi</v>
      </c>
      <c>
        <v>Bildirimsiz</v>
      </c>
      <c>
        <is>
          <t>25.07.2023 17:04:34</t>
        </is>
      </c>
      <c>
        <is>
          <t>25.07.2023 19:49:56</t>
        </is>
      </c>
      <c>
        <v>2.756111111</v>
      </c>
      <c>
        <v>0</v>
      </c>
      <c>
        <v>5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6.160656943293056</v>
      </c>
      <c>
        <v>0</v>
      </c>
      <c>
        <v>0</v>
      </c>
      <c>
        <v>0</v>
      </c>
      <c>
        <v>0</v>
      </c>
      <c>
        <v>0</v>
      </c>
      <c>
        <v>0</v>
      </c>
      <c>
        <v>6.160656943293056</v>
      </c>
    </row>
    <row>
      <c>
        <v>2620971</v>
      </c>
      <c>
        <v>1</v>
      </c>
      <c>
        <is>
          <t>MANİSA</t>
        </is>
      </c>
      <c>
        <v>AKHİSAR</v>
      </c>
      <c>
        <is>
          <t>DM</t>
        </is>
      </c>
      <c>
        <v>MORALILAR İM 45-72-A00002_MORALILAR TARIMSAL SULAMA L04_2097902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25.07.2023 07:30:52</t>
        </is>
      </c>
      <c>
        <is>
          <t>25.07.2023 08:58:09</t>
        </is>
      </c>
      <c>
        <v>1.454722222</v>
      </c>
      <c>
        <v>3</v>
      </c>
      <c>
        <v>0</v>
      </c>
      <c>
        <v>29</v>
      </c>
      <c>
        <v>12</v>
      </c>
      <c>
        <v>6</v>
      </c>
      <c>
        <v>1</v>
      </c>
      <c>
        <v>2</v>
      </c>
      <c>
        <v>0</v>
      </c>
      <c>
        <v>7.326374486726252</v>
      </c>
      <c>
        <v>0</v>
      </c>
      <c>
        <v>855.1730852377017</v>
      </c>
      <c>
        <v>250.67489307153704</v>
      </c>
      <c>
        <v>44.17686215591298</v>
      </c>
      <c>
        <v>0</v>
      </c>
      <c>
        <v>41.414390262210986</v>
      </c>
      <c>
        <v>0</v>
      </c>
      <c>
        <v>1198.7656052140887</v>
      </c>
    </row>
    <row>
      <c>
        <v>2621489</v>
      </c>
      <c>
        <v>1</v>
      </c>
      <c>
        <is>
          <t>İZMİR</t>
        </is>
      </c>
      <c>
        <v>MENEMEN</v>
      </c>
      <c>
        <is>
          <t>Dağıtım Transformatörü</t>
        </is>
      </c>
      <c>
        <v>ASARLIK TR-11 35-28-L00129_35-28-L00129_2377225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25.07.2023 14:58:18</t>
        </is>
      </c>
      <c>
        <is>
          <t>25.07.2023 19:40:56</t>
        </is>
      </c>
      <c>
        <v>4.710555555</v>
      </c>
      <c>
        <v>0</v>
      </c>
      <c>
        <v>160</v>
      </c>
      <c>
        <v>0</v>
      </c>
      <c>
        <v>0</v>
      </c>
      <c>
        <v>0</v>
      </c>
      <c>
        <v>11</v>
      </c>
      <c>
        <v>0</v>
      </c>
      <c>
        <v>0</v>
      </c>
      <c>
        <v>0</v>
      </c>
      <c>
        <v>166.8985533786328</v>
      </c>
      <c>
        <v>0</v>
      </c>
      <c>
        <v>0</v>
      </c>
      <c>
        <v>0</v>
      </c>
      <c>
        <v>61.91001778623736</v>
      </c>
      <c>
        <v>0</v>
      </c>
      <c>
        <v>0</v>
      </c>
      <c>
        <v>228.80857116487016</v>
      </c>
    </row>
    <row>
      <c>
        <v>2621071</v>
      </c>
      <c>
        <v>1</v>
      </c>
      <c>
        <is>
          <t>İZMİR</t>
        </is>
      </c>
      <c>
        <v>ÇEŞME</v>
      </c>
      <c>
        <is>
          <t>OG Fideri</t>
        </is>
      </c>
      <c>
        <v>L-525 SAĞLIKÇILAR 35-18-L00525_ H_49906535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25.07.2023 09:29:25</t>
        </is>
      </c>
      <c>
        <is>
          <t>25.07.2023 12:12:29</t>
        </is>
      </c>
      <c>
        <v>2.717777777</v>
      </c>
      <c>
        <v>0</v>
      </c>
      <c>
        <v>2</v>
      </c>
      <c>
        <v>0</v>
      </c>
      <c>
        <v>5</v>
      </c>
      <c>
        <v>0</v>
      </c>
      <c>
        <v>6</v>
      </c>
      <c>
        <v>0</v>
      </c>
      <c>
        <v>0</v>
      </c>
      <c>
        <v>0</v>
      </c>
      <c>
        <v>0.6371308935672222</v>
      </c>
      <c>
        <v>0</v>
      </c>
      <c>
        <v>0</v>
      </c>
      <c>
        <v>0</v>
      </c>
      <c>
        <v>23.22008894163632</v>
      </c>
      <c>
        <v>0</v>
      </c>
      <c>
        <v>0</v>
      </c>
      <c>
        <v>23.85721983520354</v>
      </c>
    </row>
    <row>
      <c>
        <v>2621758</v>
      </c>
      <c>
        <v>1</v>
      </c>
      <c>
        <is>
          <t>İZMİR</t>
        </is>
      </c>
      <c>
        <v>TORBALI</v>
      </c>
      <c>
        <is>
          <t>Dağıtım Transformatörü</t>
        </is>
      </c>
      <c>
        <v>TR-107 35-26-M00107_35-26-M00107_65976163</v>
      </c>
      <c>
        <v>AG Kablo Başlığı Arızası</v>
      </c>
      <c>
        <v>Dağıtım-AG</v>
      </c>
      <c>
        <v>Uzun</v>
      </c>
      <c>
        <v>Şebeke işletmecisi</v>
      </c>
      <c>
        <v>Bildirimsiz</v>
      </c>
      <c>
        <is>
          <t>25.07.2023 19:34:02</t>
        </is>
      </c>
      <c>
        <is>
          <t>26.07.2023 00:16:04</t>
        </is>
      </c>
      <c>
        <v>4.700555555</v>
      </c>
      <c>
        <v>0</v>
      </c>
      <c>
        <v>0</v>
      </c>
      <c>
        <v>0</v>
      </c>
      <c>
        <v>0</v>
      </c>
      <c>
        <v>0</v>
      </c>
      <c>
        <v>106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381.22654851971953</v>
      </c>
      <c>
        <v>0</v>
      </c>
      <c>
        <v>90.57600640608226</v>
      </c>
      <c>
        <v>471.8025549258018</v>
      </c>
    </row>
    <row>
      <c>
        <v>2621844</v>
      </c>
      <c>
        <v>1</v>
      </c>
      <c>
        <is>
          <t>İZMİR</t>
        </is>
      </c>
      <c>
        <v>ÖDEMİŞ</v>
      </c>
      <c>
        <is>
          <t>AG Fideri</t>
        </is>
      </c>
      <c>
        <v>TOSUNLAR HACIİSA TR-2 35-32-L00039_48687328_56367935_56367935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25.07.2023 20:54:58</t>
        </is>
      </c>
      <c>
        <is>
          <t>25.07.2023 23:46:01</t>
        </is>
      </c>
      <c>
        <v>2.850833333</v>
      </c>
      <c>
        <v>0</v>
      </c>
      <c>
        <v>2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4.014250744777939</v>
      </c>
      <c>
        <v>0</v>
      </c>
      <c>
        <v>1.691600855861326</v>
      </c>
      <c>
        <v>0</v>
      </c>
      <c>
        <v>0</v>
      </c>
      <c>
        <v>0</v>
      </c>
      <c>
        <v>0</v>
      </c>
      <c>
        <v>5.705851600639265</v>
      </c>
    </row>
    <row>
      <c>
        <v>2621057</v>
      </c>
      <c>
        <v>1</v>
      </c>
      <c>
        <is>
          <t>MANİSA</t>
        </is>
      </c>
      <c>
        <v>TURGUTLU</v>
      </c>
      <c>
        <is>
          <t>AG Fideri</t>
        </is>
      </c>
      <c>
        <v>URGANLI TR-9 45-83-M00549_A_56355804_56355804</v>
      </c>
      <c>
        <v>Şebeke Yenileme ve Kapasite Artışı Çalışması</v>
      </c>
      <c>
        <v>Dağıtım-AG</v>
      </c>
      <c>
        <v>Uzun</v>
      </c>
      <c>
        <v>Şebeke işletmecisi</v>
      </c>
      <c>
        <v>Bildirimli</v>
      </c>
      <c>
        <is>
          <t>25.07.2023 09:17:49</t>
        </is>
      </c>
      <c>
        <is>
          <t>25.07.2023 17:47:23</t>
        </is>
      </c>
      <c>
        <v>8.492777777</v>
      </c>
      <c>
        <v>0</v>
      </c>
      <c>
        <v>25</v>
      </c>
      <c>
        <v>0</v>
      </c>
      <c>
        <v>1</v>
      </c>
      <c>
        <v>0</v>
      </c>
      <c>
        <v>4</v>
      </c>
      <c>
        <v>0</v>
      </c>
      <c>
        <v>0</v>
      </c>
      <c>
        <v>0</v>
      </c>
      <c>
        <v>53.95402343312312</v>
      </c>
      <c>
        <v>0</v>
      </c>
      <c>
        <v>16.298745160490718</v>
      </c>
      <c>
        <v>0</v>
      </c>
      <c>
        <v>8.66704282510978</v>
      </c>
      <c>
        <v>0</v>
      </c>
      <c>
        <v>0</v>
      </c>
      <c>
        <v>78.91981141872361</v>
      </c>
    </row>
    <row>
      <c>
        <v>2621157</v>
      </c>
      <c>
        <v>1</v>
      </c>
      <c>
        <is>
          <t>İZMİR</t>
        </is>
      </c>
      <c>
        <v>ÇEŞME</v>
      </c>
      <c>
        <is>
          <t>OG Fideri</t>
        </is>
      </c>
      <c>
        <v>ALİZE KÖK 35-18-M00059_HatBaşıAyırıcı_53138285 M09_53138285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25.07.2023 10:38:17</t>
        </is>
      </c>
      <c>
        <is>
          <t>25.07.2023 13:13:23</t>
        </is>
      </c>
      <c>
        <v>2.585</v>
      </c>
      <c>
        <v>0</v>
      </c>
      <c>
        <v>0</v>
      </c>
      <c>
        <v>3</v>
      </c>
      <c>
        <v>0</v>
      </c>
      <c>
        <v>2</v>
      </c>
      <c>
        <v>0</v>
      </c>
      <c>
        <v>2</v>
      </c>
      <c>
        <v>0</v>
      </c>
      <c>
        <v>0</v>
      </c>
      <c>
        <v>0</v>
      </c>
      <c>
        <v>72.87368123772768</v>
      </c>
      <c>
        <v>0</v>
      </c>
      <c>
        <v>19.816051604330156</v>
      </c>
      <c>
        <v>0</v>
      </c>
      <c>
        <v>879.5370439365752</v>
      </c>
      <c>
        <v>0</v>
      </c>
      <c>
        <v>972.226776778633</v>
      </c>
    </row>
    <row>
      <c>
        <v>2621718</v>
      </c>
      <c>
        <v>1</v>
      </c>
      <c>
        <is>
          <t>MANİSA</t>
        </is>
      </c>
      <c>
        <v>SALİHLİ</v>
      </c>
      <c>
        <is>
          <t>AG Fideri</t>
        </is>
      </c>
      <c>
        <v>CAFERBEYLI TR-2 45-78-L00704_C_91140044_91140044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25.07.2023 19:00:03</t>
        </is>
      </c>
      <c>
        <is>
          <t>25.07.2023 20:33:05</t>
        </is>
      </c>
      <c>
        <v>1.550555555</v>
      </c>
      <c>
        <v>0</v>
      </c>
      <c>
        <v>60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16.157802401292347</v>
      </c>
      <c>
        <v>0</v>
      </c>
      <c>
        <v>0</v>
      </c>
      <c>
        <v>0</v>
      </c>
      <c>
        <v>0.010077109157409971</v>
      </c>
      <c>
        <v>0</v>
      </c>
      <c>
        <v>0</v>
      </c>
      <c>
        <v>16.167879510449758</v>
      </c>
    </row>
    <row>
      <c>
        <v>2621363</v>
      </c>
      <c>
        <v>1</v>
      </c>
      <c>
        <is>
          <t>MANİSA</t>
        </is>
      </c>
      <c>
        <v>SARUHANLI</v>
      </c>
      <c>
        <is>
          <t>Dağıtım Transformatörü</t>
        </is>
      </c>
      <c>
        <v>SARISIĞIRLI TR-1 45-80-M00163_45-80-M00163_2377114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25.07.2023 13:19:27</t>
        </is>
      </c>
      <c>
        <is>
          <t>25.07.2023 18:56:43</t>
        </is>
      </c>
      <c>
        <v>5.621111111</v>
      </c>
      <c>
        <v>0</v>
      </c>
      <c>
        <v>27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16.13724379405534</v>
      </c>
      <c>
        <v>0</v>
      </c>
      <c>
        <v>0</v>
      </c>
      <c>
        <v>0</v>
      </c>
      <c>
        <v>0</v>
      </c>
      <c>
        <v>0</v>
      </c>
      <c>
        <v>0</v>
      </c>
      <c>
        <v>16.13724379405534</v>
      </c>
    </row>
    <row>
      <c>
        <v>2621744</v>
      </c>
      <c>
        <v>1</v>
      </c>
      <c>
        <is>
          <t>İZMİR</t>
        </is>
      </c>
      <c>
        <v>KARABAĞLAR</v>
      </c>
      <c>
        <is>
          <t>Saha Dağıtım Kutusu (SDK)</t>
        </is>
      </c>
      <c>
        <v>M-1408 35-01-M01408_A A1_5902795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25.07.2023 19:20:58</t>
        </is>
      </c>
      <c>
        <is>
          <t>25.07.2023 21:52:47</t>
        </is>
      </c>
      <c>
        <v>2.530277777</v>
      </c>
      <c>
        <v>0</v>
      </c>
      <c>
        <v>154</v>
      </c>
      <c>
        <v>0</v>
      </c>
      <c>
        <v>0</v>
      </c>
      <c>
        <v>0</v>
      </c>
      <c>
        <v>18</v>
      </c>
      <c>
        <v>0</v>
      </c>
      <c>
        <v>0</v>
      </c>
      <c>
        <v>0</v>
      </c>
      <c>
        <v>102.14355345399348</v>
      </c>
      <c>
        <v>0</v>
      </c>
      <c>
        <v>0</v>
      </c>
      <c>
        <v>0</v>
      </c>
      <c>
        <v>145.49531617249048</v>
      </c>
      <c>
        <v>0</v>
      </c>
      <c>
        <v>0</v>
      </c>
      <c>
        <v>247.63886962648394</v>
      </c>
    </row>
    <row>
      <c>
        <v>2621910</v>
      </c>
      <c>
        <v>1</v>
      </c>
      <c>
        <is>
          <t>İZMİR</t>
        </is>
      </c>
      <c>
        <v>BERGAMA</v>
      </c>
      <c>
        <is>
          <t>DM</t>
        </is>
      </c>
      <c>
        <v>BÖLCEK DM 35-16-M00153_MEZARLIKALTI M06_82962746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25.07.2023 22:30:23</t>
        </is>
      </c>
      <c>
        <is>
          <t>25.07.2023 23:24:33</t>
        </is>
      </c>
      <c>
        <v>0.902777777</v>
      </c>
      <c>
        <v>0</v>
      </c>
      <c>
        <v>1</v>
      </c>
      <c>
        <v>5</v>
      </c>
      <c>
        <v>64</v>
      </c>
      <c>
        <v>1</v>
      </c>
      <c>
        <v>4</v>
      </c>
      <c>
        <v>0</v>
      </c>
      <c>
        <v>0</v>
      </c>
      <c>
        <v>0</v>
      </c>
      <c>
        <v>0.47291324789757205</v>
      </c>
      <c>
        <v>17.028201644958916</v>
      </c>
      <c>
        <v>157.32543176006345</v>
      </c>
      <c>
        <v>11.880174426037675</v>
      </c>
      <c>
        <v>6.781183881890241</v>
      </c>
      <c>
        <v>0</v>
      </c>
      <c>
        <v>0</v>
      </c>
      <c>
        <v>193.48790496084786</v>
      </c>
    </row>
    <row>
      <c>
        <v>2621097</v>
      </c>
      <c>
        <v>1</v>
      </c>
      <c>
        <is>
          <t>İZMİR</t>
        </is>
      </c>
      <c>
        <v>ÇEŞME</v>
      </c>
      <c>
        <is>
          <t>KÖK</t>
        </is>
      </c>
      <c>
        <v>TETUSA AQUA PARK KÖK 35-18-M00076_M-51 ALAÇATI M06_72070725</v>
      </c>
      <c>
        <v>Şebeke Yenileme ve Kapasite Artışı Çalışması</v>
      </c>
      <c>
        <v>Dağıtım-OG</v>
      </c>
      <c>
        <v>Uzun</v>
      </c>
      <c>
        <v>Şebeke işletmecisi</v>
      </c>
      <c>
        <v>Bildirimli</v>
      </c>
      <c>
        <is>
          <t>25.07.2023 09:43:32</t>
        </is>
      </c>
      <c>
        <is>
          <t>25.07.2023 13:36:28</t>
        </is>
      </c>
      <c>
        <v>3.882222222</v>
      </c>
      <c>
        <v>0</v>
      </c>
      <c>
        <v>170</v>
      </c>
      <c>
        <v>0</v>
      </c>
      <c>
        <v>0</v>
      </c>
      <c>
        <v>1</v>
      </c>
      <c>
        <v>28</v>
      </c>
      <c>
        <v>0</v>
      </c>
      <c>
        <v>0</v>
      </c>
      <c>
        <v>0</v>
      </c>
      <c>
        <v>327.0946116904616</v>
      </c>
      <c>
        <v>0</v>
      </c>
      <c>
        <v>0</v>
      </c>
      <c>
        <v>8.2274563483</v>
      </c>
      <c>
        <v>269.35674386688066</v>
      </c>
      <c>
        <v>0</v>
      </c>
      <c>
        <v>0</v>
      </c>
      <c>
        <v>604.6788119056423</v>
      </c>
    </row>
    <row>
      <c>
        <v>2621595</v>
      </c>
      <c>
        <v>1</v>
      </c>
      <c>
        <is>
          <t>İZMİR</t>
        </is>
      </c>
      <c>
        <v>BUCA</v>
      </c>
      <c>
        <is>
          <t>AG Fideri</t>
        </is>
      </c>
      <c>
        <v>K-1338 35-03-K01338_C_56374148_56374148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25.07.2023 16:31:57</t>
        </is>
      </c>
      <c>
        <is>
          <t>25.07.2023 22:25:42</t>
        </is>
      </c>
      <c>
        <v>5.895833333</v>
      </c>
      <c>
        <v>0</v>
      </c>
      <c>
        <v>223</v>
      </c>
      <c>
        <v>0</v>
      </c>
      <c>
        <v>0</v>
      </c>
      <c>
        <v>0</v>
      </c>
      <c>
        <v>27</v>
      </c>
      <c>
        <v>0</v>
      </c>
      <c>
        <v>0</v>
      </c>
      <c>
        <v>0</v>
      </c>
      <c>
        <v>424.3385272809568</v>
      </c>
      <c>
        <v>0</v>
      </c>
      <c>
        <v>0</v>
      </c>
      <c>
        <v>0</v>
      </c>
      <c>
        <v>145.9711665752969</v>
      </c>
      <c>
        <v>0</v>
      </c>
      <c>
        <v>0</v>
      </c>
      <c>
        <v>570.3096938562537</v>
      </c>
    </row>
    <row>
      <c>
        <v>2621867</v>
      </c>
      <c>
        <v>1</v>
      </c>
      <c>
        <is>
          <t>MANİSA</t>
        </is>
      </c>
      <c>
        <v>KULA</v>
      </c>
      <c>
        <is>
          <t>OG Fideri</t>
        </is>
      </c>
      <c>
        <v>TR-60 45-77-L00060_TR-65 L01_72215094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25.07.2023 21:27:58</t>
        </is>
      </c>
      <c>
        <is>
          <t>25.07.2023 21:43:38</t>
        </is>
      </c>
      <c>
        <v>0.261111111</v>
      </c>
      <c>
        <v>2</v>
      </c>
      <c>
        <v>261</v>
      </c>
      <c>
        <v>0</v>
      </c>
      <c>
        <v>78</v>
      </c>
      <c>
        <v>2</v>
      </c>
      <c>
        <v>92</v>
      </c>
      <c>
        <v>2</v>
      </c>
      <c>
        <v>4</v>
      </c>
      <c>
        <v>0.14563074497777778</v>
      </c>
      <c>
        <v>13.195143171293411</v>
      </c>
      <c>
        <v>0</v>
      </c>
      <c>
        <v>22.050754480033767</v>
      </c>
      <c>
        <v>0.6864370640504334</v>
      </c>
      <c>
        <v>15.319285956256499</v>
      </c>
      <c>
        <v>14.5190117097764</v>
      </c>
      <c>
        <v>5.8311647060304725</v>
      </c>
      <c>
        <v>71.74742783241877</v>
      </c>
    </row>
    <row>
      <c>
        <v>2621134</v>
      </c>
      <c>
        <v>1</v>
      </c>
      <c>
        <is>
          <t>İZMİR</t>
        </is>
      </c>
      <c>
        <v>ALİAĞA</v>
      </c>
      <c>
        <is>
          <t>OG Fideri</t>
        </is>
      </c>
      <c>
        <v>ÇAMLIK DM 35-17-M00173_HatBaşıAyırıcı_65358229 M08_65358229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25.07.2023 10:14:15</t>
        </is>
      </c>
      <c>
        <is>
          <t>25.07.2023 12:47:17</t>
        </is>
      </c>
      <c>
        <v>2.550555555</v>
      </c>
      <c>
        <v>0</v>
      </c>
      <c>
        <v>111</v>
      </c>
      <c>
        <v>0</v>
      </c>
      <c>
        <v>1</v>
      </c>
      <c>
        <v>0</v>
      </c>
      <c>
        <v>5</v>
      </c>
      <c>
        <v>0</v>
      </c>
      <c>
        <v>0</v>
      </c>
      <c>
        <v>0</v>
      </c>
      <c>
        <v>111.63221767846136</v>
      </c>
      <c>
        <v>0</v>
      </c>
      <c>
        <v>0</v>
      </c>
      <c>
        <v>0</v>
      </c>
      <c>
        <v>11.885402896335632</v>
      </c>
      <c>
        <v>0</v>
      </c>
      <c>
        <v>0</v>
      </c>
      <c>
        <v>123.517620574797</v>
      </c>
    </row>
    <row>
      <c>
        <v>2621532</v>
      </c>
      <c>
        <v>1</v>
      </c>
      <c>
        <is>
          <t>İZMİR</t>
        </is>
      </c>
      <c>
        <v>KARŞIYAKA</v>
      </c>
      <c>
        <is>
          <t>Saha Dağıtım Kutusu (SDK)</t>
        </is>
      </c>
      <c>
        <v>K-55 35-04-K00055_G G1B_5807338</v>
      </c>
      <c>
        <v>AG Yeraltı Kablo Arızası</v>
      </c>
      <c>
        <v>Dağıtım-AG</v>
      </c>
      <c>
        <v>Uzun</v>
      </c>
      <c>
        <v>Şebeke işletmecisi</v>
      </c>
      <c>
        <v>Bildirimsiz</v>
      </c>
      <c>
        <is>
          <t>25.07.2023 15:36:42</t>
        </is>
      </c>
      <c>
        <is>
          <t>25.07.2023 21:01:11</t>
        </is>
      </c>
      <c>
        <v>5.408055555</v>
      </c>
      <c>
        <v>0</v>
      </c>
      <c>
        <v>116</v>
      </c>
      <c>
        <v>0</v>
      </c>
      <c>
        <v>0</v>
      </c>
      <c>
        <v>0</v>
      </c>
      <c>
        <v>21</v>
      </c>
      <c>
        <v>0</v>
      </c>
      <c>
        <v>0</v>
      </c>
      <c>
        <v>0</v>
      </c>
      <c>
        <v>175.90538257963127</v>
      </c>
      <c>
        <v>0</v>
      </c>
      <c>
        <v>0</v>
      </c>
      <c>
        <v>0</v>
      </c>
      <c>
        <v>152.46069838540015</v>
      </c>
      <c>
        <v>0</v>
      </c>
      <c>
        <v>0</v>
      </c>
      <c>
        <v>328.3660809650314</v>
      </c>
    </row>
    <row>
      <c>
        <v>2621492</v>
      </c>
      <c>
        <v>1</v>
      </c>
      <c>
        <is>
          <t>İZMİR</t>
        </is>
      </c>
      <c>
        <v>KEMALPAŞA</v>
      </c>
      <c>
        <is>
          <t>Kullanıcı Bağlantı Hattı</t>
        </is>
      </c>
      <c>
        <v>TR-8 35-27-M00008_912684215_912684215</v>
      </c>
      <c>
        <v>Üçüncü Şahısların Vermiş Olduğu Hasarlar</v>
      </c>
      <c>
        <v>Dağıtım-AG</v>
      </c>
      <c>
        <v>Uzun</v>
      </c>
      <c>
        <v>Şebeke işletmecisi</v>
      </c>
      <c>
        <v>Bildirimsiz</v>
      </c>
      <c>
        <is>
          <t>25.07.2023 15:01:29</t>
        </is>
      </c>
      <c>
        <is>
          <t>25.07.2023 15:32:51</t>
        </is>
      </c>
      <c>
        <v>0.522777777</v>
      </c>
      <c>
        <v>0</v>
      </c>
      <c>
        <v>3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0.1922822970211098</v>
      </c>
      <c>
        <v>0</v>
      </c>
      <c>
        <v>0</v>
      </c>
      <c>
        <v>0</v>
      </c>
      <c>
        <v>0</v>
      </c>
      <c>
        <v>0</v>
      </c>
      <c>
        <v>0</v>
      </c>
      <c>
        <v>0.1922822970211098</v>
      </c>
    </row>
    <row>
      <c>
        <v>2621847</v>
      </c>
      <c>
        <v>1</v>
      </c>
      <c>
        <is>
          <t>İZMİR</t>
        </is>
      </c>
      <c>
        <v>KARABURUN</v>
      </c>
      <c>
        <is>
          <t>AG Fideri</t>
        </is>
      </c>
      <c>
        <v>MORDOĞAN TR-28 35-21-L00156_B_56376105_56376105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25.07.2023 20:56:45</t>
        </is>
      </c>
      <c>
        <is>
          <t>25.07.2023 23:10:41</t>
        </is>
      </c>
      <c>
        <v>2.232222222</v>
      </c>
      <c>
        <v>0</v>
      </c>
      <c>
        <v>51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23.185368175197773</v>
      </c>
      <c>
        <v>0</v>
      </c>
      <c>
        <v>0</v>
      </c>
      <c>
        <v>0</v>
      </c>
      <c>
        <v>3.210191554301667</v>
      </c>
      <c>
        <v>0</v>
      </c>
      <c>
        <v>0</v>
      </c>
      <c>
        <v>26.39555972949944</v>
      </c>
    </row>
    <row>
      <c>
        <v>2621638</v>
      </c>
      <c>
        <v>1</v>
      </c>
      <c>
        <is>
          <t>İZMİR</t>
        </is>
      </c>
      <c>
        <v>TORBALI</v>
      </c>
      <c>
        <is>
          <t>KÖK</t>
        </is>
      </c>
      <c>
        <v>ÇAPAK KÖK 35-26-M00435_DAĞKIZILCA-2 ÇIKIŞ M05_66033222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25.07.2023 17:34:04</t>
        </is>
      </c>
      <c>
        <is>
          <t>25.07.2023 18:19:10</t>
        </is>
      </c>
      <c>
        <v>0.751666666</v>
      </c>
      <c>
        <v>22</v>
      </c>
      <c>
        <v>2683</v>
      </c>
      <c>
        <v>35</v>
      </c>
      <c>
        <v>208</v>
      </c>
      <c>
        <v>64</v>
      </c>
      <c>
        <v>808</v>
      </c>
      <c>
        <v>6</v>
      </c>
      <c>
        <v>1</v>
      </c>
      <c>
        <v>14.349515444656836</v>
      </c>
      <c>
        <v>373.1428410757449</v>
      </c>
      <c>
        <v>139.3705038130783</v>
      </c>
      <c>
        <v>105.57453515238586</v>
      </c>
      <c>
        <v>209.32438834582308</v>
      </c>
      <c>
        <v>392.7804818088287</v>
      </c>
      <c>
        <v>273.9908507205797</v>
      </c>
      <c>
        <v>17.97050639514177</v>
      </c>
      <c>
        <v>1526.5036227562389</v>
      </c>
    </row>
    <row>
      <c>
        <v>2621566</v>
      </c>
      <c>
        <v>2</v>
      </c>
      <c>
        <is>
          <t>İZMİR</t>
        </is>
      </c>
      <c>
        <v>KARABAĞLAR</v>
      </c>
      <c>
        <is>
          <t>Dağıtım Transformatörü</t>
        </is>
      </c>
      <c>
        <v>K-106 35-01-K00106_35-01-K00106_2375116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25.07.2023 17:04:58</t>
        </is>
      </c>
      <c>
        <is>
          <t>25.07.2023 17:13:10</t>
        </is>
      </c>
      <c>
        <v>0.136666666</v>
      </c>
      <c>
        <v>0</v>
      </c>
      <c>
        <v>229</v>
      </c>
      <c>
        <v>0</v>
      </c>
      <c>
        <v>0</v>
      </c>
      <c>
        <v>0</v>
      </c>
      <c>
        <v>195</v>
      </c>
      <c>
        <v>0</v>
      </c>
      <c>
        <v>4</v>
      </c>
      <c>
        <v>0</v>
      </c>
      <c>
        <v>7.703303054726766</v>
      </c>
      <c>
        <v>0</v>
      </c>
      <c>
        <v>0</v>
      </c>
      <c>
        <v>0</v>
      </c>
      <c>
        <v>43.366074881361584</v>
      </c>
      <c>
        <v>0</v>
      </c>
      <c>
        <v>46.72322757702615</v>
      </c>
      <c>
        <v>97.7926055131145</v>
      </c>
    </row>
    <row>
      <c>
        <v>2620951</v>
      </c>
      <c>
        <v>1</v>
      </c>
      <c>
        <is>
          <t>İZMİR</t>
        </is>
      </c>
      <c>
        <v>KARABAĞLAR</v>
      </c>
      <c>
        <is>
          <t>AG Fideri</t>
        </is>
      </c>
      <c>
        <v>K-1343 35-01-K01343_B_56358983_56358983</v>
      </c>
      <c>
        <v>Hırsızlık</v>
      </c>
      <c>
        <v>Dağıtım-AG</v>
      </c>
      <c>
        <v>Uzun</v>
      </c>
      <c>
        <v>Dışsal</v>
      </c>
      <c>
        <v>Bildirimsiz</v>
      </c>
      <c>
        <is>
          <t>25.07.2023 05:42:47</t>
        </is>
      </c>
      <c>
        <is>
          <t>25.07.2023 10:37:27</t>
        </is>
      </c>
      <c>
        <v>4.911111111</v>
      </c>
      <c>
        <v>0</v>
      </c>
      <c>
        <v>61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56.90496159652672</v>
      </c>
      <c>
        <v>0</v>
      </c>
      <c>
        <v>0</v>
      </c>
      <c>
        <v>0</v>
      </c>
      <c>
        <v>0</v>
      </c>
      <c>
        <v>0</v>
      </c>
      <c>
        <v>0</v>
      </c>
      <c>
        <v>56.90496159652672</v>
      </c>
    </row>
    <row>
      <c>
        <v>2621369</v>
      </c>
      <c>
        <v>1</v>
      </c>
      <c>
        <is>
          <t>İZMİR</t>
        </is>
      </c>
      <c>
        <v>DİKİLİ</v>
      </c>
      <c>
        <is>
          <t>AG Fideri</t>
        </is>
      </c>
      <c>
        <v>ÇANDARLI TR-11(CANKENT1) 35-30-M00011_B_56367286_56367286</v>
      </c>
      <c>
        <v>AG Yük Ayırıcı Arızası</v>
      </c>
      <c>
        <v>Dağıtım-AG</v>
      </c>
      <c>
        <v>Uzun</v>
      </c>
      <c>
        <v>Şebeke işletmecisi</v>
      </c>
      <c>
        <v>Bildirimsiz</v>
      </c>
      <c>
        <is>
          <t>25.07.2023 13:20:43</t>
        </is>
      </c>
      <c>
        <is>
          <t>25.07.2023 19:18:16</t>
        </is>
      </c>
      <c>
        <v>5.959166666</v>
      </c>
      <c>
        <v>0</v>
      </c>
      <c>
        <v>98</v>
      </c>
      <c>
        <v>0</v>
      </c>
      <c>
        <v>0</v>
      </c>
      <c>
        <v>0</v>
      </c>
      <c>
        <v>6</v>
      </c>
      <c>
        <v>0</v>
      </c>
      <c>
        <v>0</v>
      </c>
      <c>
        <v>0</v>
      </c>
      <c>
        <v>216.03364063980803</v>
      </c>
      <c>
        <v>0</v>
      </c>
      <c>
        <v>0</v>
      </c>
      <c>
        <v>0</v>
      </c>
      <c>
        <v>18.501901854481144</v>
      </c>
      <c>
        <v>0</v>
      </c>
      <c>
        <v>0</v>
      </c>
      <c>
        <v>234.53554249428916</v>
      </c>
    </row>
    <row>
      <c>
        <v>2621509</v>
      </c>
      <c>
        <v>1</v>
      </c>
      <c>
        <is>
          <t>İZMİR</t>
        </is>
      </c>
      <c>
        <v>BORNOVA</v>
      </c>
      <c>
        <is>
          <t>AG Fideri</t>
        </is>
      </c>
      <c>
        <v>M-10 35-02-M00010_A_56362733_56362733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25.07.2023 15:24:00</t>
        </is>
      </c>
      <c>
        <is>
          <t>25.07.2023 16:04:47</t>
        </is>
      </c>
      <c>
        <v>0.679722222</v>
      </c>
      <c>
        <v>0</v>
      </c>
      <c>
        <v>0</v>
      </c>
      <c>
        <v>0</v>
      </c>
      <c>
        <v>0</v>
      </c>
      <c>
        <v>0</v>
      </c>
      <c>
        <v>7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5.923904415608126</v>
      </c>
      <c>
        <v>0</v>
      </c>
      <c>
        <v>0</v>
      </c>
      <c>
        <v>5.923904415608126</v>
      </c>
    </row>
    <row>
      <c>
        <v>2621841</v>
      </c>
      <c>
        <v>1</v>
      </c>
      <c>
        <is>
          <t>İZMİR</t>
        </is>
      </c>
      <c>
        <v>ÖDEMİŞ</v>
      </c>
      <c>
        <is>
          <t>AG Fideri</t>
        </is>
      </c>
      <c>
        <v>YOLÜSTÜ TR-1 35-15-L00915_A_56406130_56406130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25.07.2023 20:52:07</t>
        </is>
      </c>
      <c>
        <is>
          <t>25.07.2023 21:37:23</t>
        </is>
      </c>
      <c>
        <v>0.754444444</v>
      </c>
      <c>
        <v>0</v>
      </c>
      <c>
        <v>51</v>
      </c>
      <c>
        <v>0</v>
      </c>
      <c>
        <v>3</v>
      </c>
      <c>
        <v>0</v>
      </c>
      <c>
        <v>8</v>
      </c>
      <c>
        <v>0</v>
      </c>
      <c>
        <v>0</v>
      </c>
      <c>
        <v>0</v>
      </c>
      <c>
        <v>10.00857003990913</v>
      </c>
      <c>
        <v>0</v>
      </c>
      <c>
        <v>4.7096429909128</v>
      </c>
      <c>
        <v>0</v>
      </c>
      <c>
        <v>25.326815616040136</v>
      </c>
      <c>
        <v>0</v>
      </c>
      <c>
        <v>0</v>
      </c>
      <c>
        <v>40.045028646862065</v>
      </c>
    </row>
    <row>
      <c>
        <v>2621114</v>
      </c>
      <c>
        <v>1</v>
      </c>
      <c>
        <is>
          <t>İZMİR</t>
        </is>
      </c>
      <c>
        <v>BUCA</v>
      </c>
      <c>
        <is>
          <t>Dağıtım Transformatörü</t>
        </is>
      </c>
      <c>
        <v>K-3551 35-03-K03551_35-03-K03551_41913876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25.07.2023 10:04:03</t>
        </is>
      </c>
      <c>
        <is>
          <t>25.07.2023 10:21:12</t>
        </is>
      </c>
      <c>
        <v>0.285833333</v>
      </c>
      <c>
        <v>0</v>
      </c>
      <c>
        <v>779</v>
      </c>
      <c>
        <v>0</v>
      </c>
      <c>
        <v>0</v>
      </c>
      <c>
        <v>0</v>
      </c>
      <c>
        <v>25</v>
      </c>
      <c>
        <v>0</v>
      </c>
      <c>
        <v>0</v>
      </c>
      <c>
        <v>0</v>
      </c>
      <c>
        <v>48.589761513049716</v>
      </c>
      <c>
        <v>0</v>
      </c>
      <c>
        <v>0</v>
      </c>
      <c>
        <v>0</v>
      </c>
      <c>
        <v>4.360495676421965</v>
      </c>
      <c>
        <v>0</v>
      </c>
      <c>
        <v>0</v>
      </c>
      <c>
        <v>52.95025718947168</v>
      </c>
    </row>
    <row>
      <c>
        <v>2621130</v>
      </c>
      <c>
        <v>2</v>
      </c>
      <c>
        <is>
          <t>İZMİR</t>
        </is>
      </c>
      <c>
        <v>BALÇOVA</v>
      </c>
      <c>
        <is>
          <t>Dağıtım Transformatörü</t>
        </is>
      </c>
      <c>
        <v>K-3780 35-07-K03780_35-07-K03780_2360696</v>
      </c>
      <c>
        <v>Üçüncü Şahısların Vermiş Olduğu Hasarlar</v>
      </c>
      <c>
        <v>Dağıtım-AG</v>
      </c>
      <c>
        <v>Uzun</v>
      </c>
      <c>
        <v>Şebeke işletmecisi</v>
      </c>
      <c>
        <v>Bildirimsiz</v>
      </c>
      <c>
        <is>
          <t>25.07.2023 12:02:58</t>
        </is>
      </c>
      <c>
        <is>
          <t>25.07.2023 12:18:52</t>
        </is>
      </c>
      <c>
        <v>0.265</v>
      </c>
      <c>
        <v>0</v>
      </c>
      <c>
        <v>25</v>
      </c>
      <c>
        <v>0</v>
      </c>
      <c>
        <v>6</v>
      </c>
      <c>
        <v>0</v>
      </c>
      <c>
        <v>8</v>
      </c>
      <c>
        <v>0</v>
      </c>
      <c>
        <v>0</v>
      </c>
      <c>
        <v>0</v>
      </c>
      <c>
        <v>12.229701192724454</v>
      </c>
      <c>
        <v>0</v>
      </c>
      <c>
        <v>0.7877259425109725</v>
      </c>
      <c>
        <v>0</v>
      </c>
      <c>
        <v>11.054709374461927</v>
      </c>
      <c>
        <v>0</v>
      </c>
      <c>
        <v>0</v>
      </c>
      <c>
        <v>24.07213650969735</v>
      </c>
    </row>
    <row>
      <c>
        <v>2621014</v>
      </c>
      <c>
        <v>1</v>
      </c>
      <c>
        <is>
          <t>MANİSA</t>
        </is>
      </c>
      <c>
        <v>SARIGÖL</v>
      </c>
      <c>
        <is>
          <t>AG Fideri</t>
        </is>
      </c>
      <c>
        <v>SELİMİYE TR-7 DUTLUKUYU 45-79-M00363_A_56385702_56385702</v>
      </c>
      <c>
        <v>AG Nötr İletken Kopması</v>
      </c>
      <c>
        <v>Dağıtım-AG</v>
      </c>
      <c>
        <v>Uzun</v>
      </c>
      <c>
        <v>Şebeke işletmecisi</v>
      </c>
      <c>
        <v>Bildirimsiz</v>
      </c>
      <c>
        <is>
          <t>25.07.2023 08:35:30</t>
        </is>
      </c>
      <c>
        <is>
          <t>25.07.2023 09:40:08</t>
        </is>
      </c>
      <c>
        <v>1.077222222</v>
      </c>
      <c>
        <v>0</v>
      </c>
      <c>
        <v>24</v>
      </c>
      <c>
        <v>0</v>
      </c>
      <c>
        <v>3</v>
      </c>
      <c>
        <v>0</v>
      </c>
      <c>
        <v>1</v>
      </c>
      <c>
        <v>0</v>
      </c>
      <c>
        <v>0</v>
      </c>
      <c>
        <v>0</v>
      </c>
      <c>
        <v>9.542855003658524</v>
      </c>
      <c>
        <v>0</v>
      </c>
      <c>
        <v>6.7816472328517055</v>
      </c>
      <c>
        <v>0</v>
      </c>
      <c>
        <v>0</v>
      </c>
      <c>
        <v>0</v>
      </c>
      <c>
        <v>0</v>
      </c>
      <c>
        <v>16.324502236510227</v>
      </c>
    </row>
    <row>
      <c>
        <v>2621547</v>
      </c>
      <c>
        <v>2</v>
      </c>
      <c>
        <is>
          <t>İZMİR</t>
        </is>
      </c>
      <c>
        <v>BUCA</v>
      </c>
      <c>
        <is>
          <t>Dağıtım Transformatörü</t>
        </is>
      </c>
      <c>
        <v>K-2745 35-03-K02745_35-03-K02745_41968158</v>
      </c>
      <c>
        <v>AG Atlama Kopuğu</v>
      </c>
      <c>
        <v>Dağıtım-AG</v>
      </c>
      <c>
        <v>Uzun</v>
      </c>
      <c>
        <v>Şebeke işletmecisi</v>
      </c>
      <c>
        <v>Bildirimsiz</v>
      </c>
      <c>
        <is>
          <t>25.07.2023 19:22:08</t>
        </is>
      </c>
      <c>
        <is>
          <t>25.07.2023 19:53:07</t>
        </is>
      </c>
      <c>
        <v>0.516388888</v>
      </c>
      <c>
        <v>0</v>
      </c>
      <c>
        <v>668</v>
      </c>
      <c>
        <v>0</v>
      </c>
      <c>
        <v>0</v>
      </c>
      <c>
        <v>0</v>
      </c>
      <c>
        <v>133</v>
      </c>
      <c>
        <v>0</v>
      </c>
      <c>
        <v>0</v>
      </c>
      <c>
        <v>0</v>
      </c>
      <c>
        <v>75.19514104421918</v>
      </c>
      <c>
        <v>0</v>
      </c>
      <c>
        <v>0</v>
      </c>
      <c>
        <v>0</v>
      </c>
      <c>
        <v>64.3311673711504</v>
      </c>
      <c>
        <v>0</v>
      </c>
      <c>
        <v>0</v>
      </c>
      <c>
        <v>139.52630841536958</v>
      </c>
    </row>
    <row>
      <c>
        <v>2621884</v>
      </c>
      <c>
        <v>1</v>
      </c>
      <c>
        <is>
          <t>İZMİR</t>
        </is>
      </c>
      <c>
        <v>MENEMEN</v>
      </c>
      <c>
        <is>
          <t>AG Fideri</t>
        </is>
      </c>
      <c>
        <v>SEYREK TR-3 35-28-M00372__78540088_78540088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25.07.2023 21:55:37</t>
        </is>
      </c>
      <c>
        <is>
          <t>25.07.2023 22:47:48</t>
        </is>
      </c>
      <c>
        <v>0.869722222</v>
      </c>
      <c>
        <v>0</v>
      </c>
      <c>
        <v>72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11.637068360230646</v>
      </c>
      <c>
        <v>0</v>
      </c>
      <c>
        <v>0</v>
      </c>
      <c>
        <v>0</v>
      </c>
      <c>
        <v>0.20877512808968</v>
      </c>
      <c>
        <v>0</v>
      </c>
      <c>
        <v>0</v>
      </c>
      <c>
        <v>11.845843488320327</v>
      </c>
    </row>
    <row>
      <c>
        <v>2621031</v>
      </c>
      <c>
        <v>1</v>
      </c>
      <c>
        <is>
          <t>İZMİR</t>
        </is>
      </c>
      <c>
        <v>MENEMEN</v>
      </c>
      <c>
        <is>
          <t>OG Fideri</t>
        </is>
      </c>
      <c>
        <v>YAHŞELLİ KÖK 35-28-M00293_HatBaşıAyırıcı_53133933 M01_53133933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25.07.2023 08:58:52</t>
        </is>
      </c>
      <c>
        <is>
          <t>25.07.2023 09:51:04</t>
        </is>
      </c>
      <c>
        <v>0.87</v>
      </c>
      <c>
        <v>0</v>
      </c>
      <c>
        <v>654</v>
      </c>
      <c>
        <v>0</v>
      </c>
      <c>
        <v>71</v>
      </c>
      <c>
        <v>2</v>
      </c>
      <c>
        <v>70</v>
      </c>
      <c>
        <v>0</v>
      </c>
      <c>
        <v>0</v>
      </c>
      <c>
        <v>0</v>
      </c>
      <c>
        <v>105.35027218882215</v>
      </c>
      <c>
        <v>0</v>
      </c>
      <c>
        <v>15.03190569550924</v>
      </c>
      <c>
        <v>15.79807632480416</v>
      </c>
      <c>
        <v>62.09029881155834</v>
      </c>
      <c>
        <v>0</v>
      </c>
      <c>
        <v>0</v>
      </c>
      <c>
        <v>198.27055302069388</v>
      </c>
    </row>
    <row>
      <c>
        <v>2621598</v>
      </c>
      <c>
        <v>1</v>
      </c>
      <c>
        <is>
          <t>İZMİR</t>
        </is>
      </c>
      <c>
        <v>ÇİĞLİ</v>
      </c>
      <c>
        <is>
          <t>OG Fideri</t>
        </is>
      </c>
      <c>
        <v>M-1149 35-09-M01149_DONANIMLI YEDEK M08_47615667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25.07.2023 16:31:51</t>
        </is>
      </c>
      <c>
        <is>
          <t>25.07.2023 16:40:53</t>
        </is>
      </c>
      <c>
        <v>0.150555555</v>
      </c>
      <c>
        <v>0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1.6118903988526168</v>
      </c>
      <c>
        <v>0</v>
      </c>
      <c>
        <v>0</v>
      </c>
      <c>
        <v>0</v>
      </c>
      <c>
        <v>1.6118903988526168</v>
      </c>
    </row>
    <row>
      <c>
        <v>2621572</v>
      </c>
      <c>
        <v>1</v>
      </c>
      <c>
        <is>
          <t>MANİSA</t>
        </is>
      </c>
      <c>
        <v>AKHİSAR</v>
      </c>
      <c>
        <is>
          <t>AG Fideri</t>
        </is>
      </c>
      <c>
        <v>TR-1/91 45-72-M00091_A_56390618_56390618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25.07.2023 16:05:50</t>
        </is>
      </c>
      <c>
        <is>
          <t>25.07.2023 18:55:46</t>
        </is>
      </c>
      <c>
        <v>2.832222222</v>
      </c>
      <c>
        <v>0</v>
      </c>
      <c>
        <v>0</v>
      </c>
      <c>
        <v>0</v>
      </c>
      <c>
        <v>0</v>
      </c>
      <c>
        <v>0</v>
      </c>
      <c>
        <v>21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58.47507283851014</v>
      </c>
      <c>
        <v>0</v>
      </c>
      <c>
        <v>0</v>
      </c>
      <c>
        <v>58.47507283851014</v>
      </c>
    </row>
    <row>
      <c>
        <v>2620931</v>
      </c>
      <c>
        <v>1</v>
      </c>
      <c>
        <is>
          <t>İZMİR</t>
        </is>
      </c>
      <c>
        <v>MENEMEN</v>
      </c>
      <c>
        <is>
          <t>Dağıtım Transformatörü</t>
        </is>
      </c>
      <c>
        <v>MALTEPE TR-4 35-28-M00447_35-28-M00447_2350570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25.07.2023 02:01:57</t>
        </is>
      </c>
      <c>
        <is>
          <t>25.07.2023 02:50:10</t>
        </is>
      </c>
      <c>
        <v>0.803611111</v>
      </c>
      <c>
        <v>0</v>
      </c>
      <c>
        <v>86</v>
      </c>
      <c>
        <v>0</v>
      </c>
      <c>
        <v>0</v>
      </c>
      <c>
        <v>0</v>
      </c>
      <c>
        <v>6</v>
      </c>
      <c>
        <v>0</v>
      </c>
      <c>
        <v>0</v>
      </c>
      <c>
        <v>0</v>
      </c>
      <c>
        <v>17.693701081763848</v>
      </c>
      <c>
        <v>0</v>
      </c>
      <c>
        <v>0</v>
      </c>
      <c>
        <v>0</v>
      </c>
      <c>
        <v>4.351734486604487</v>
      </c>
      <c>
        <v>0</v>
      </c>
      <c>
        <v>0</v>
      </c>
      <c>
        <v>22.045435568368333</v>
      </c>
    </row>
    <row>
      <c>
        <v>2621051</v>
      </c>
      <c>
        <v>1</v>
      </c>
      <c>
        <is>
          <t>MANİSA</t>
        </is>
      </c>
      <c>
        <v>SOMA</v>
      </c>
      <c>
        <is>
          <t>KÖK</t>
        </is>
      </c>
      <c>
        <v>DEREKÖY KÖK-2 45-82-M00205_IŞIKLAR-4 M010_82862634</v>
      </c>
      <c>
        <v>Şebeke Bakım Çalışması</v>
      </c>
      <c>
        <v>Dağıtım-OG</v>
      </c>
      <c>
        <v>Uzun</v>
      </c>
      <c>
        <v>Şebeke işletmecisi</v>
      </c>
      <c>
        <v>Bildirimli</v>
      </c>
      <c>
        <is>
          <t>25.07.2023 09:12:15</t>
        </is>
      </c>
      <c>
        <is>
          <t>25.07.2023 11:02:04</t>
        </is>
      </c>
      <c>
        <v>1.830277777</v>
      </c>
      <c>
        <v>0</v>
      </c>
      <c>
        <v>0</v>
      </c>
      <c>
        <v>0</v>
      </c>
      <c>
        <v>0</v>
      </c>
      <c>
        <v>2</v>
      </c>
      <c>
        <v>0</v>
      </c>
      <c>
        <v>6</v>
      </c>
      <c>
        <v>0</v>
      </c>
      <c>
        <v>0</v>
      </c>
      <c>
        <v>0</v>
      </c>
      <c>
        <v>0</v>
      </c>
      <c>
        <v>0</v>
      </c>
      <c>
        <v>7.444276283063486</v>
      </c>
      <c>
        <v>0</v>
      </c>
      <c>
        <v>2679.634872444642</v>
      </c>
      <c>
        <v>0</v>
      </c>
      <c>
        <v>2687.0791487277056</v>
      </c>
    </row>
    <row>
      <c>
        <v>2621223</v>
      </c>
      <c>
        <v>1</v>
      </c>
      <c>
        <is>
          <t>İZMİR</t>
        </is>
      </c>
      <c>
        <v>SELÇUK</v>
      </c>
      <c>
        <is>
          <t>DM</t>
        </is>
      </c>
      <c>
        <v>BELEVİ İM 35-13-A00002_BELEVİ OTOBAN SULAMA L01_2064124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25.07.2023 11:36:48</t>
        </is>
      </c>
      <c>
        <is>
          <t>25.07.2023 12:00:40</t>
        </is>
      </c>
      <c>
        <v>0.397777777</v>
      </c>
      <c>
        <v>1</v>
      </c>
      <c>
        <v>0</v>
      </c>
      <c>
        <v>52</v>
      </c>
      <c>
        <v>18</v>
      </c>
      <c>
        <v>35</v>
      </c>
      <c>
        <v>10</v>
      </c>
      <c>
        <v>1</v>
      </c>
      <c>
        <v>0</v>
      </c>
      <c>
        <v>0.3039852108474667</v>
      </c>
      <c>
        <v>0</v>
      </c>
      <c>
        <v>393.4480534144426</v>
      </c>
      <c>
        <v>12.452114898488063</v>
      </c>
      <c>
        <v>210.7251528359376</v>
      </c>
      <c>
        <v>7.281848628719142</v>
      </c>
      <c>
        <v>51.7323368274193</v>
      </c>
      <c>
        <v>0</v>
      </c>
      <c>
        <v>675.9434918158541</v>
      </c>
    </row>
    <row>
      <c>
        <v>2621094</v>
      </c>
      <c>
        <v>1</v>
      </c>
      <c>
        <is>
          <t>MANİSA</t>
        </is>
      </c>
      <c>
        <v>TURGUTLU</v>
      </c>
      <c>
        <is>
          <t>OG Fideri</t>
        </is>
      </c>
      <c>
        <v>IRLAMAZ KÖK 45-83-L00153_HatBaşıAyırıcı_53137125 L02_53137125</v>
      </c>
      <c>
        <v>Şebeke Yenileme ve Kapasite Artışı Çalışması</v>
      </c>
      <c>
        <v>Dağıtım-OG</v>
      </c>
      <c>
        <v>Uzun</v>
      </c>
      <c>
        <v>Şebeke işletmecisi</v>
      </c>
      <c>
        <v>Bildirimli</v>
      </c>
      <c>
        <is>
          <t>25.07.2023 09:42:20</t>
        </is>
      </c>
      <c>
        <is>
          <t>25.07.2023 17:13:05</t>
        </is>
      </c>
      <c>
        <v>7.5125</v>
      </c>
      <c>
        <v>0</v>
      </c>
      <c>
        <v>377</v>
      </c>
      <c>
        <v>0</v>
      </c>
      <c>
        <v>13</v>
      </c>
      <c>
        <v>0</v>
      </c>
      <c>
        <v>17</v>
      </c>
      <c>
        <v>0</v>
      </c>
      <c>
        <v>0</v>
      </c>
      <c>
        <v>0</v>
      </c>
      <c>
        <v>635.990035003288</v>
      </c>
      <c>
        <v>0</v>
      </c>
      <c>
        <v>131.56036357756537</v>
      </c>
      <c>
        <v>0</v>
      </c>
      <c>
        <v>149.24230955939754</v>
      </c>
      <c>
        <v>0</v>
      </c>
      <c>
        <v>0</v>
      </c>
      <c>
        <v>916.7927081402509</v>
      </c>
    </row>
    <row>
      <c>
        <v>2621827</v>
      </c>
      <c>
        <v>1</v>
      </c>
      <c>
        <is>
          <t>MANİSA</t>
        </is>
      </c>
      <c>
        <v>TURGUTLU</v>
      </c>
      <c>
        <is>
          <t>Dağıtım Transformatörü</t>
        </is>
      </c>
      <c>
        <v>MUSACALI TR-1 45-83-M00402_45-83-M00402_2357266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25.07.2023 20:42:32</t>
        </is>
      </c>
      <c>
        <is>
          <t>25.07.2023 22:18:50</t>
        </is>
      </c>
      <c>
        <v>1.605</v>
      </c>
      <c>
        <v>0</v>
      </c>
      <c>
        <v>138</v>
      </c>
      <c>
        <v>0</v>
      </c>
      <c>
        <v>8</v>
      </c>
      <c>
        <v>0</v>
      </c>
      <c>
        <v>9</v>
      </c>
      <c>
        <v>0</v>
      </c>
      <c>
        <v>0</v>
      </c>
      <c>
        <v>0</v>
      </c>
      <c>
        <v>37.21235030403792</v>
      </c>
      <c>
        <v>0</v>
      </c>
      <c>
        <v>40.842874211811726</v>
      </c>
      <c>
        <v>0</v>
      </c>
      <c>
        <v>4.967086020612386</v>
      </c>
      <c>
        <v>0</v>
      </c>
      <c>
        <v>0</v>
      </c>
      <c>
        <v>83.02231053646203</v>
      </c>
    </row>
    <row>
      <c>
        <v>2621529</v>
      </c>
      <c>
        <v>1</v>
      </c>
      <c>
        <is>
          <t>İZMİR</t>
        </is>
      </c>
      <c>
        <v>BORNOVA</v>
      </c>
      <c>
        <is>
          <t>Dağıtım Transformatörü</t>
        </is>
      </c>
      <c>
        <v>M-1615 35-02-M01615_35-02-M01615_2362180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25.07.2023 15:32:32</t>
        </is>
      </c>
      <c>
        <is>
          <t>25.07.2023 16:54:50</t>
        </is>
      </c>
      <c>
        <v>1.371666666</v>
      </c>
      <c>
        <v>0</v>
      </c>
      <c>
        <v>0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14.587861541702436</v>
      </c>
      <c>
        <v>0</v>
      </c>
      <c>
        <v>0</v>
      </c>
      <c>
        <v>14.587861541702436</v>
      </c>
    </row>
    <row>
      <c>
        <v>2621541</v>
      </c>
      <c>
        <v>1</v>
      </c>
      <c>
        <is>
          <t>MANİSA</t>
        </is>
      </c>
      <c>
        <v>AHMETLİ</v>
      </c>
      <c>
        <is>
          <t>OG Fideri</t>
        </is>
      </c>
      <c>
        <v>KARGIN KÖK 45-84-M00004_AHMET HAMDİ ALTUNCU ÖZEL TR M03_72162964</v>
      </c>
      <c>
        <v>Şebeke Yenileme ve Kapasite Artışı Çalışması</v>
      </c>
      <c>
        <v>Dağıtım-OG</v>
      </c>
      <c>
        <v>Uzun</v>
      </c>
      <c>
        <v>Şebeke işletmecisi</v>
      </c>
      <c>
        <v>Bildirimli</v>
      </c>
      <c>
        <is>
          <t>25.07.2023 15:44:24</t>
        </is>
      </c>
      <c>
        <is>
          <t>25.07.2023 17:56:02</t>
        </is>
      </c>
      <c>
        <v>2.193888888</v>
      </c>
      <c>
        <v>1</v>
      </c>
      <c>
        <v>0</v>
      </c>
      <c>
        <v>68</v>
      </c>
      <c>
        <v>0</v>
      </c>
      <c>
        <v>2</v>
      </c>
      <c>
        <v>0</v>
      </c>
      <c>
        <v>0</v>
      </c>
      <c>
        <v>0</v>
      </c>
      <c>
        <v>3.03895441673615</v>
      </c>
      <c>
        <v>0</v>
      </c>
      <c>
        <v>891.819585154653</v>
      </c>
      <c>
        <v>0</v>
      </c>
      <c>
        <v>27.848683235322945</v>
      </c>
      <c>
        <v>0</v>
      </c>
      <c>
        <v>0</v>
      </c>
      <c>
        <v>0</v>
      </c>
      <c>
        <v>922.7072228067121</v>
      </c>
    </row>
    <row>
      <c>
        <v>2620917</v>
      </c>
      <c>
        <v>1</v>
      </c>
      <c>
        <is>
          <t>İZMİR</t>
        </is>
      </c>
      <c>
        <v>ÖDEMİŞ</v>
      </c>
      <c>
        <is>
          <t>Dağıtım Transformatörü</t>
        </is>
      </c>
      <c>
        <v>GERELİ KÖYÜ İBRAHİM SAYGILI SULAMA GRB TR-14 35-15-M00130_35-15-M00130_2365568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25.07.2023 00:16:07</t>
        </is>
      </c>
      <c>
        <is>
          <t>25.07.2023 02:49:09</t>
        </is>
      </c>
      <c>
        <v>2.550555555</v>
      </c>
      <c>
        <v>0</v>
      </c>
      <c>
        <v>0</v>
      </c>
      <c>
        <v>0</v>
      </c>
      <c>
        <v>25</v>
      </c>
      <c>
        <v>0</v>
      </c>
      <c>
        <v>4</v>
      </c>
      <c>
        <v>0</v>
      </c>
      <c>
        <v>0</v>
      </c>
      <c>
        <v>0</v>
      </c>
      <c>
        <v>0</v>
      </c>
      <c>
        <v>0</v>
      </c>
      <c>
        <v>392.7419601549767</v>
      </c>
      <c>
        <v>0</v>
      </c>
      <c>
        <v>35.80129833910261</v>
      </c>
      <c>
        <v>0</v>
      </c>
      <c>
        <v>0</v>
      </c>
      <c>
        <v>428.54325849407934</v>
      </c>
    </row>
    <row>
      <c>
        <v>2621558</v>
      </c>
      <c>
        <v>1</v>
      </c>
      <c>
        <is>
          <t>İZMİR</t>
        </is>
      </c>
      <c>
        <v>KINIK</v>
      </c>
      <c>
        <is>
          <t>OG Fideri</t>
        </is>
      </c>
      <c>
        <v>KÜÇÜKBÖLCEK DM 35-24-M00210_KÜÇÜK BÖLCEK M01_72093075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25.07.2023 15:56:08</t>
        </is>
      </c>
      <c>
        <is>
          <t>25.07.2023 16:45:45</t>
        </is>
      </c>
      <c>
        <v>0.826944444</v>
      </c>
      <c>
        <v>0</v>
      </c>
      <c>
        <v>18</v>
      </c>
      <c>
        <v>2</v>
      </c>
      <c>
        <v>157</v>
      </c>
      <c>
        <v>0</v>
      </c>
      <c>
        <v>45</v>
      </c>
      <c>
        <v>0</v>
      </c>
      <c>
        <v>0</v>
      </c>
      <c>
        <v>0</v>
      </c>
      <c>
        <v>16.92109799092169</v>
      </c>
      <c>
        <v>9.086139469765659</v>
      </c>
      <c>
        <v>767.4498745281651</v>
      </c>
      <c>
        <v>0</v>
      </c>
      <c>
        <v>157.41290195892054</v>
      </c>
      <c>
        <v>0</v>
      </c>
      <c>
        <v>0</v>
      </c>
      <c>
        <v>950.8700139477729</v>
      </c>
    </row>
    <row>
      <c>
        <v>2621856</v>
      </c>
      <c>
        <v>1</v>
      </c>
      <c>
        <is>
          <t>İZMİR</t>
        </is>
      </c>
      <c>
        <v>FOÇA</v>
      </c>
      <c>
        <is>
          <t>AG Fideri</t>
        </is>
      </c>
      <c>
        <v>YENİFOÇA TR-3 35-23-M00003_C_56406873_56406873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25.07.2023 20:47:50</t>
        </is>
      </c>
      <c>
        <is>
          <t>25.07.2023 22:42:22</t>
        </is>
      </c>
      <c>
        <v>1.908888888</v>
      </c>
      <c>
        <v>0</v>
      </c>
      <c>
        <v>105</v>
      </c>
      <c>
        <v>0</v>
      </c>
      <c>
        <v>1</v>
      </c>
      <c>
        <v>0</v>
      </c>
      <c>
        <v>6</v>
      </c>
      <c>
        <v>0</v>
      </c>
      <c>
        <v>0</v>
      </c>
      <c>
        <v>0</v>
      </c>
      <c>
        <v>46.12500065983581</v>
      </c>
      <c>
        <v>0</v>
      </c>
      <c>
        <v>0.5009610940242224</v>
      </c>
      <c>
        <v>0</v>
      </c>
      <c>
        <v>15.855021006692697</v>
      </c>
      <c>
        <v>0</v>
      </c>
      <c>
        <v>0</v>
      </c>
      <c>
        <v>62.48098276055273</v>
      </c>
    </row>
    <row>
      <c>
        <v>2621458</v>
      </c>
      <c>
        <v>1</v>
      </c>
      <c>
        <is>
          <t>İZMİR</t>
        </is>
      </c>
      <c>
        <v>BUCA</v>
      </c>
      <c>
        <is>
          <t>Saha Dağıtım Kutusu (SDK)</t>
        </is>
      </c>
      <c>
        <v>M-1115 35-03-M01115_A A1b_5801152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25.07.2023 14:24:43</t>
        </is>
      </c>
      <c>
        <is>
          <t>25.07.2023 16:22:59</t>
        </is>
      </c>
      <c>
        <v>1.971111111</v>
      </c>
      <c>
        <v>0</v>
      </c>
      <c>
        <v>206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123.26977510702726</v>
      </c>
      <c>
        <v>0</v>
      </c>
      <c>
        <v>0</v>
      </c>
      <c>
        <v>0</v>
      </c>
      <c>
        <v>17.18020891436233</v>
      </c>
      <c>
        <v>0</v>
      </c>
      <c>
        <v>0</v>
      </c>
      <c>
        <v>140.44998402138958</v>
      </c>
    </row>
    <row>
      <c>
        <v>2621704</v>
      </c>
      <c>
        <v>1</v>
      </c>
      <c>
        <is>
          <t>MANİSA</t>
        </is>
      </c>
      <c>
        <v>SALİHLİ</v>
      </c>
      <c>
        <is>
          <t>Dağıtım Transformatörü</t>
        </is>
      </c>
      <c>
        <v>POYRAZDAMLARI TR-1 KÖK 45-78-M00571_45-78-M00571_66081180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25.07.2023 18:45:24</t>
        </is>
      </c>
      <c>
        <is>
          <t>25.07.2023 19:04:48</t>
        </is>
      </c>
      <c>
        <v>0.323333333</v>
      </c>
      <c>
        <v>0</v>
      </c>
      <c>
        <v>56</v>
      </c>
      <c>
        <v>0</v>
      </c>
      <c>
        <v>6</v>
      </c>
      <c>
        <v>0</v>
      </c>
      <c>
        <v>12</v>
      </c>
      <c>
        <v>0</v>
      </c>
      <c>
        <v>0</v>
      </c>
      <c>
        <v>0</v>
      </c>
      <c>
        <v>4.003896390085054</v>
      </c>
      <c>
        <v>0</v>
      </c>
      <c>
        <v>6.393159894635286</v>
      </c>
      <c>
        <v>0</v>
      </c>
      <c>
        <v>11.660617149143757</v>
      </c>
      <c>
        <v>0</v>
      </c>
      <c>
        <v>0</v>
      </c>
      <c>
        <v>22.057673433864096</v>
      </c>
    </row>
    <row>
      <c>
        <v>2621063</v>
      </c>
      <c>
        <v>1</v>
      </c>
      <c>
        <is>
          <t>İZMİR</t>
        </is>
      </c>
      <c>
        <v>KARŞIYAKA</v>
      </c>
      <c>
        <is>
          <t>OG Fideri</t>
        </is>
      </c>
      <c>
        <v>M-1381 35-04-M01381_M-1030 M01_65642560</v>
      </c>
      <c>
        <v>Şebeke Bakım Çalışması</v>
      </c>
      <c>
        <v>Dağıtım-OG</v>
      </c>
      <c>
        <v>Uzun</v>
      </c>
      <c>
        <v>Şebeke işletmecisi</v>
      </c>
      <c>
        <v>Bildirimli</v>
      </c>
      <c>
        <is>
          <t>25.07.2023 09:25:23</t>
        </is>
      </c>
      <c>
        <is>
          <t>25.07.2023 13:14:45</t>
        </is>
      </c>
      <c>
        <v>3.822777777</v>
      </c>
      <c>
        <v>0</v>
      </c>
      <c>
        <v>1981</v>
      </c>
      <c>
        <v>0</v>
      </c>
      <c>
        <v>0</v>
      </c>
      <c>
        <v>2</v>
      </c>
      <c>
        <v>311</v>
      </c>
      <c>
        <v>0</v>
      </c>
      <c>
        <v>0</v>
      </c>
      <c>
        <v>0</v>
      </c>
      <c>
        <v>2428.8558515741242</v>
      </c>
      <c>
        <v>0</v>
      </c>
      <c>
        <v>0</v>
      </c>
      <c>
        <v>505.91230279953334</v>
      </c>
      <c>
        <v>2093.6012551017316</v>
      </c>
      <c>
        <v>0</v>
      </c>
      <c>
        <v>0</v>
      </c>
      <c>
        <v>5028.369409475389</v>
      </c>
    </row>
    <row>
      <c>
        <v>2620960</v>
      </c>
      <c>
        <v>1</v>
      </c>
      <c>
        <is>
          <t>MANİSA</t>
        </is>
      </c>
      <c>
        <v>KIRKAĞAÇ</v>
      </c>
      <c>
        <is>
          <t>DM</t>
        </is>
      </c>
      <c>
        <v>KIRKAĞAÇ OTOYOL DM 45-76-M00235_AHMET EMEKLİ M04_66020989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25.07.2023 06:43:06</t>
        </is>
      </c>
      <c>
        <is>
          <t>25.07.2023 06:48:18</t>
        </is>
      </c>
      <c>
        <v>0.086666666</v>
      </c>
      <c>
        <v>0</v>
      </c>
      <c>
        <v>0</v>
      </c>
      <c>
        <v>24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4.219303431111464</v>
      </c>
      <c>
        <v>0</v>
      </c>
      <c>
        <v>1.6090294085321388</v>
      </c>
      <c>
        <v>0</v>
      </c>
      <c>
        <v>0</v>
      </c>
      <c>
        <v>0</v>
      </c>
      <c>
        <v>5.828332839643602</v>
      </c>
    </row>
    <row>
      <c>
        <v>2620934</v>
      </c>
      <c>
        <v>1</v>
      </c>
      <c>
        <is>
          <t>MANİSA</t>
        </is>
      </c>
      <c>
        <v>SALİHLİ</v>
      </c>
      <c>
        <is>
          <t>DM</t>
        </is>
      </c>
      <c>
        <v>SALİHLİ İM 45-78-A00001_ŞEHİR-7 L03_48929110</v>
      </c>
      <c>
        <v>Manevra</v>
      </c>
      <c>
        <v>Dağıtım-OG</v>
      </c>
      <c>
        <v>Uzun</v>
      </c>
      <c>
        <v>Şebeke işletmecisi</v>
      </c>
      <c>
        <v>Bildirimsiz</v>
      </c>
      <c>
        <is>
          <t>25.07.2023 02:40:07</t>
        </is>
      </c>
      <c>
        <is>
          <t>25.07.2023 03:09:48</t>
        </is>
      </c>
      <c>
        <v>0.494722222</v>
      </c>
      <c>
        <v>0</v>
      </c>
      <c>
        <v>607</v>
      </c>
      <c>
        <v>0</v>
      </c>
      <c>
        <v>14</v>
      </c>
      <c>
        <v>0</v>
      </c>
      <c>
        <v>676</v>
      </c>
      <c>
        <v>2</v>
      </c>
      <c>
        <v>8</v>
      </c>
      <c>
        <v>0</v>
      </c>
      <c>
        <v>65.43948432651767</v>
      </c>
      <c>
        <v>0</v>
      </c>
      <c>
        <v>7.151425712529149</v>
      </c>
      <c>
        <v>0</v>
      </c>
      <c>
        <v>127.88630402475539</v>
      </c>
      <c>
        <v>4.339288994810049</v>
      </c>
      <c>
        <v>38.31846145215116</v>
      </c>
      <c>
        <v>243.1349645107634</v>
      </c>
    </row>
    <row>
      <c>
        <v>2621667</v>
      </c>
      <c>
        <v>1</v>
      </c>
      <c>
        <is>
          <t>İZMİR</t>
        </is>
      </c>
      <c>
        <v>BORNOVA</v>
      </c>
      <c>
        <is>
          <t>OG Fideri</t>
        </is>
      </c>
      <c>
        <v>M-30 35-02-M00030_M-3042 M10_74475602</v>
      </c>
      <c>
        <v>Müteahhit Çalışması</v>
      </c>
      <c>
        <v>Dağıtım-OG</v>
      </c>
      <c>
        <v>Uzun</v>
      </c>
      <c>
        <v>Şebeke işletmecisi</v>
      </c>
      <c>
        <v>Bildirimli</v>
      </c>
      <c>
        <is>
          <t>25.07.2023 18:03:01</t>
        </is>
      </c>
      <c>
        <is>
          <t>25.07.2023 20:13:43</t>
        </is>
      </c>
      <c>
        <v>2.178333333</v>
      </c>
      <c>
        <v>0</v>
      </c>
      <c>
        <v>38</v>
      </c>
      <c>
        <v>0</v>
      </c>
      <c>
        <v>0</v>
      </c>
      <c>
        <v>0</v>
      </c>
      <c>
        <v>61</v>
      </c>
      <c>
        <v>0</v>
      </c>
      <c>
        <v>1</v>
      </c>
      <c>
        <v>0</v>
      </c>
      <c>
        <v>20.476446072859098</v>
      </c>
      <c>
        <v>0</v>
      </c>
      <c>
        <v>0</v>
      </c>
      <c>
        <v>0</v>
      </c>
      <c>
        <v>668.6755417975548</v>
      </c>
      <c>
        <v>0</v>
      </c>
      <c>
        <v>63.54966412326013</v>
      </c>
      <c>
        <v>752.701651993674</v>
      </c>
    </row>
    <row>
      <c>
        <v>2621169</v>
      </c>
      <c>
        <v>1</v>
      </c>
      <c>
        <is>
          <t>MANİSA</t>
        </is>
      </c>
      <c>
        <v>SARIGÖL</v>
      </c>
      <c>
        <is>
          <t>AG Fideri</t>
        </is>
      </c>
      <c>
        <v>BAHARLAR TR-2 45-79-M00162_C_56386915_56386915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25.07.2023 10:54:29</t>
        </is>
      </c>
      <c>
        <is>
          <t>25.07.2023 14:21:00</t>
        </is>
      </c>
      <c>
        <v>3.441944444</v>
      </c>
      <c>
        <v>0</v>
      </c>
      <c>
        <v>39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16.069042339848476</v>
      </c>
      <c>
        <v>0</v>
      </c>
      <c>
        <v>0</v>
      </c>
      <c>
        <v>0</v>
      </c>
      <c>
        <v>0</v>
      </c>
      <c>
        <v>0</v>
      </c>
      <c>
        <v>0</v>
      </c>
      <c>
        <v>16.069042339848476</v>
      </c>
    </row>
    <row>
      <c>
        <v>2621810</v>
      </c>
      <c>
        <v>1</v>
      </c>
      <c>
        <is>
          <t>İZMİR</t>
        </is>
      </c>
      <c>
        <v>ALİAĞA</v>
      </c>
      <c>
        <is>
          <t>AG Fideri</t>
        </is>
      </c>
      <c>
        <v>ÇAKMAKLI TR-2 35-17-M00346_B_83714177_83714177</v>
      </c>
      <c>
        <v>AG Branşman Yeraltı Kablo Arızası</v>
      </c>
      <c>
        <v>Dağıtım-AG</v>
      </c>
      <c>
        <v>Uzun</v>
      </c>
      <c>
        <v>Şebeke işletmecisi</v>
      </c>
      <c>
        <v>Bildirimsiz</v>
      </c>
      <c>
        <is>
          <t>25.07.2023 20:21:08</t>
        </is>
      </c>
      <c>
        <is>
          <t>25.07.2023 20:47:20</t>
        </is>
      </c>
      <c>
        <v>0.436666666</v>
      </c>
      <c>
        <v>0</v>
      </c>
      <c>
        <v>14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2.1827899902969876</v>
      </c>
      <c>
        <v>0</v>
      </c>
      <c>
        <v>0</v>
      </c>
      <c>
        <v>0</v>
      </c>
      <c>
        <v>0.39204519947787597</v>
      </c>
      <c>
        <v>0</v>
      </c>
      <c>
        <v>0</v>
      </c>
      <c>
        <v>2.5748351897748636</v>
      </c>
    </row>
    <row>
      <c>
        <v>2621767</v>
      </c>
      <c>
        <v>1</v>
      </c>
      <c>
        <is>
          <t>İZMİR</t>
        </is>
      </c>
      <c>
        <v>KİRAZ</v>
      </c>
      <c>
        <is>
          <t>OG Fideri</t>
        </is>
      </c>
      <c>
        <v>SULUDERE TR-12 35-31-L00391_DIREK TIPI TRAFO HUCRESI H01_2105745</v>
      </c>
      <c>
        <v>OG Ayırıcı Arızası</v>
      </c>
      <c>
        <v>Dağıtım-OG</v>
      </c>
      <c>
        <v>Uzun</v>
      </c>
      <c>
        <v>Şebeke işletmecisi</v>
      </c>
      <c>
        <v>Bildirimsiz</v>
      </c>
      <c>
        <is>
          <t>25.07.2023 19:38:59</t>
        </is>
      </c>
      <c>
        <is>
          <t>25.07.2023 22:10:24</t>
        </is>
      </c>
      <c>
        <v>2.523611111</v>
      </c>
      <c>
        <v>0</v>
      </c>
      <c>
        <v>30</v>
      </c>
      <c>
        <v>0</v>
      </c>
      <c>
        <v>12</v>
      </c>
      <c>
        <v>0</v>
      </c>
      <c>
        <v>5</v>
      </c>
      <c>
        <v>0</v>
      </c>
      <c>
        <v>0</v>
      </c>
      <c>
        <v>0</v>
      </c>
      <c>
        <v>36.65050188710526</v>
      </c>
      <c>
        <v>0</v>
      </c>
      <c>
        <v>89.20050523556533</v>
      </c>
      <c>
        <v>0</v>
      </c>
      <c>
        <v>4.87813679966202</v>
      </c>
      <c>
        <v>0</v>
      </c>
      <c>
        <v>0</v>
      </c>
      <c>
        <v>130.7291439223326</v>
      </c>
    </row>
    <row>
      <c>
        <v>2620977</v>
      </c>
      <c>
        <v>1</v>
      </c>
      <c>
        <is>
          <t>MANİSA</t>
        </is>
      </c>
      <c>
        <v>SARUHANLI</v>
      </c>
      <c>
        <is>
          <t>KÖK</t>
        </is>
      </c>
      <c>
        <v>HACIRAHMANLAR TARIMSAL SULAMA ÖZEL KÖK 45-80-M02000Ö_HACIRAHMANLI TST-2 M01_2083395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25.07.2023 07:41:08</t>
        </is>
      </c>
      <c>
        <is>
          <t>25.07.2023 08:40:13</t>
        </is>
      </c>
      <c>
        <v>0.984722222</v>
      </c>
      <c>
        <v>0</v>
      </c>
      <c>
        <v>0</v>
      </c>
      <c>
        <v>52</v>
      </c>
      <c>
        <v>1</v>
      </c>
      <c>
        <v>3</v>
      </c>
      <c>
        <v>0</v>
      </c>
      <c>
        <v>0</v>
      </c>
      <c>
        <v>0</v>
      </c>
      <c>
        <v>0</v>
      </c>
      <c>
        <v>0</v>
      </c>
      <c>
        <v>256.8150754043894</v>
      </c>
      <c>
        <v>1.7656575106436527</v>
      </c>
      <c>
        <v>11.494002505299397</v>
      </c>
      <c>
        <v>0</v>
      </c>
      <c>
        <v>0</v>
      </c>
      <c>
        <v>0</v>
      </c>
      <c>
        <v>270.0747354203325</v>
      </c>
    </row>
    <row>
      <c>
        <v>2621936</v>
      </c>
      <c>
        <v>1</v>
      </c>
      <c>
        <is>
          <t>MANİSA</t>
        </is>
      </c>
      <c>
        <v>ALAŞEHİR</v>
      </c>
      <c>
        <is>
          <t>Kullanıcı Bağlantı Hattı</t>
        </is>
      </c>
      <c>
        <v>BELENYAKA TR-1 45-73-M00713_945647559_945647559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25.07.2023 23:05:48</t>
        </is>
      </c>
      <c>
        <is>
          <t>26.07.2023 00:06:10</t>
        </is>
      </c>
      <c>
        <v>1.006111111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</row>
    <row>
      <c>
        <v>2621083</v>
      </c>
      <c>
        <v>1</v>
      </c>
      <c>
        <is>
          <t>MANİSA</t>
        </is>
      </c>
      <c>
        <v>ALAŞEHİR</v>
      </c>
      <c>
        <is>
          <t>DM</t>
        </is>
      </c>
      <c>
        <v>CABBAR DM 45-73-M00100_DSİ ÇIKIŞ M03_2057597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25.07.2023 09:35:08</t>
        </is>
      </c>
      <c>
        <is>
          <t>25.07.2023 09:39:34</t>
        </is>
      </c>
      <c>
        <v>0.073888888</v>
      </c>
      <c>
        <v>10</v>
      </c>
      <c>
        <v>2783</v>
      </c>
      <c>
        <v>45</v>
      </c>
      <c>
        <v>815</v>
      </c>
      <c>
        <v>11</v>
      </c>
      <c>
        <v>187</v>
      </c>
      <c>
        <v>2</v>
      </c>
      <c>
        <v>0</v>
      </c>
      <c>
        <v>0.18298780214829333</v>
      </c>
      <c>
        <v>40.02812572941869</v>
      </c>
      <c>
        <v>30.084376715125813</v>
      </c>
      <c>
        <v>95.77686952318871</v>
      </c>
      <c>
        <v>6.6132960217652474</v>
      </c>
      <c>
        <v>10.242826029409935</v>
      </c>
      <c>
        <v>12.817892717671565</v>
      </c>
      <c>
        <v>0</v>
      </c>
      <c>
        <v>195.74637453872825</v>
      </c>
    </row>
    <row>
      <c>
        <v>2621830</v>
      </c>
      <c>
        <v>1</v>
      </c>
      <c>
        <is>
          <t>İZMİR</t>
        </is>
      </c>
      <c>
        <v>ALİAĞA</v>
      </c>
      <c>
        <is>
          <t>Dağıtım Transformatörü</t>
        </is>
      </c>
      <c>
        <v>PINARCIK TR-1 35-17-R00041_35-17-R00041_2361413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25.07.2023 20:45:49</t>
        </is>
      </c>
      <c>
        <is>
          <t>25.07.2023 23:27:45</t>
        </is>
      </c>
      <c>
        <v>2.698888888</v>
      </c>
      <c>
        <v>0</v>
      </c>
      <c>
        <v>121</v>
      </c>
      <c>
        <v>0</v>
      </c>
      <c>
        <v>3</v>
      </c>
      <c>
        <v>0</v>
      </c>
      <c>
        <v>7</v>
      </c>
      <c>
        <v>0</v>
      </c>
      <c>
        <v>0</v>
      </c>
      <c>
        <v>0</v>
      </c>
      <c>
        <v>76.67002646708406</v>
      </c>
      <c>
        <v>0</v>
      </c>
      <c>
        <v>7.017161566090099</v>
      </c>
      <c>
        <v>0</v>
      </c>
      <c>
        <v>1.8309447363276063</v>
      </c>
      <c>
        <v>0</v>
      </c>
      <c>
        <v>0</v>
      </c>
      <c>
        <v>85.51813276950176</v>
      </c>
    </row>
    <row>
      <c>
        <v>2621687</v>
      </c>
      <c>
        <v>1</v>
      </c>
      <c>
        <is>
          <t>İZMİR</t>
        </is>
      </c>
      <c>
        <v>KARŞIYAKA</v>
      </c>
      <c>
        <is>
          <t>Saha Dağıtım Kutusu (SDK)</t>
        </is>
      </c>
      <c>
        <v>K-1316 35-04-K01316_A A1B_5824385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25.07.2023 18:30:51</t>
        </is>
      </c>
      <c>
        <is>
          <t>25.07.2023 21:04:57</t>
        </is>
      </c>
      <c>
        <v>2.568333333</v>
      </c>
      <c>
        <v>0</v>
      </c>
      <c>
        <v>76</v>
      </c>
      <c>
        <v>0</v>
      </c>
      <c>
        <v>0</v>
      </c>
      <c>
        <v>0</v>
      </c>
      <c>
        <v>18</v>
      </c>
      <c>
        <v>0</v>
      </c>
      <c>
        <v>0</v>
      </c>
      <c>
        <v>0</v>
      </c>
      <c>
        <v>52.77732700325346</v>
      </c>
      <c>
        <v>0</v>
      </c>
      <c>
        <v>0</v>
      </c>
      <c>
        <v>0</v>
      </c>
      <c>
        <v>47.867878848514394</v>
      </c>
      <c>
        <v>0</v>
      </c>
      <c>
        <v>0</v>
      </c>
      <c>
        <v>100.64520585176786</v>
      </c>
    </row>
    <row>
      <c>
        <v>2621438</v>
      </c>
      <c>
        <v>1</v>
      </c>
      <c>
        <is>
          <t>MANİSA</t>
        </is>
      </c>
      <c>
        <v>AKHİSAR</v>
      </c>
      <c>
        <is>
          <t>DM</t>
        </is>
      </c>
      <c>
        <v>BALLICA İM 45-72-A00005_YENİ ZEYTİNLİOVA L03_2327276</v>
      </c>
      <c>
        <v>Şebeke Bakım Çalışması</v>
      </c>
      <c>
        <v>Dağıtım-OG</v>
      </c>
      <c>
        <v>Uzun</v>
      </c>
      <c>
        <v>Şebeke işletmecisi</v>
      </c>
      <c>
        <v>Bildirimli</v>
      </c>
      <c>
        <is>
          <t>25.07.2023 10:15:02</t>
        </is>
      </c>
      <c>
        <is>
          <t>25.07.2023 14:33:45</t>
        </is>
      </c>
      <c>
        <v>4.311944444</v>
      </c>
      <c>
        <v>5</v>
      </c>
      <c>
        <v>1632</v>
      </c>
      <c>
        <v>209</v>
      </c>
      <c>
        <v>134</v>
      </c>
      <c>
        <v>16</v>
      </c>
      <c>
        <v>443</v>
      </c>
      <c>
        <v>2</v>
      </c>
      <c>
        <v>3</v>
      </c>
      <c>
        <v>5.001591118311113</v>
      </c>
      <c>
        <v>1096.0120458813471</v>
      </c>
      <c>
        <v>964.2367111316856</v>
      </c>
      <c>
        <v>312.4919239765999</v>
      </c>
      <c>
        <v>149.59886461417113</v>
      </c>
      <c>
        <v>898.0486032507625</v>
      </c>
      <c>
        <v>152.70748752907937</v>
      </c>
      <c>
        <v>32.49020855268793</v>
      </c>
      <c>
        <v>3610.587436054645</v>
      </c>
    </row>
    <row>
      <c>
        <v>2621481</v>
      </c>
      <c>
        <v>1</v>
      </c>
      <c>
        <is>
          <t>İZMİR</t>
        </is>
      </c>
      <c>
        <v>BAYINDIR</v>
      </c>
      <c>
        <is>
          <t>Dağıtım Transformatörü</t>
        </is>
      </c>
      <c>
        <v>TR-1-5/2A 35-20-L00286_35-20-L00286_92865955</v>
      </c>
      <c>
        <v>Üçüncü Şahısların Vermiş Olduğu Hasarlar</v>
      </c>
      <c>
        <v>Dağıtım-AG</v>
      </c>
      <c>
        <v>Uzun</v>
      </c>
      <c>
        <v>Dışsal</v>
      </c>
      <c>
        <v>Bildirimsiz</v>
      </c>
      <c>
        <is>
          <t>25.07.2023 14:52:26</t>
        </is>
      </c>
      <c>
        <is>
          <t>25.07.2023 21:45:56</t>
        </is>
      </c>
      <c>
        <v>6.891666666</v>
      </c>
      <c>
        <v>0</v>
      </c>
      <c>
        <v>0</v>
      </c>
      <c>
        <v>0</v>
      </c>
      <c>
        <v>1</v>
      </c>
      <c>
        <v>0</v>
      </c>
      <c>
        <v>3</v>
      </c>
      <c>
        <v>0</v>
      </c>
      <c>
        <v>0</v>
      </c>
      <c>
        <v>0</v>
      </c>
      <c>
        <v>0</v>
      </c>
      <c>
        <v>0</v>
      </c>
      <c>
        <v>1.6300480423938917</v>
      </c>
      <c>
        <v>0</v>
      </c>
      <c>
        <v>87.62151083987008</v>
      </c>
      <c>
        <v>0</v>
      </c>
      <c>
        <v>0</v>
      </c>
      <c>
        <v>89.25155888226398</v>
      </c>
    </row>
    <row>
      <c>
        <v>2621684</v>
      </c>
      <c>
        <v>1</v>
      </c>
      <c>
        <is>
          <t>İZMİR</t>
        </is>
      </c>
      <c>
        <v>DİKİLİ</v>
      </c>
      <c>
        <is>
          <t>OG Fideri</t>
        </is>
      </c>
      <c>
        <v>YAYLAYURT TR-2 35-30-M00686_ H_60820723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25.07.2023 18:23:15</t>
        </is>
      </c>
      <c>
        <is>
          <t>25.07.2023 20:12:32</t>
        </is>
      </c>
      <c>
        <v>1.821388888</v>
      </c>
      <c>
        <v>0</v>
      </c>
      <c>
        <v>97</v>
      </c>
      <c>
        <v>0</v>
      </c>
      <c>
        <v>0</v>
      </c>
      <c>
        <v>0</v>
      </c>
      <c>
        <v>7</v>
      </c>
      <c>
        <v>0</v>
      </c>
      <c>
        <v>0</v>
      </c>
      <c>
        <v>0</v>
      </c>
      <c>
        <v>36.12693739610399</v>
      </c>
      <c>
        <v>0</v>
      </c>
      <c>
        <v>0</v>
      </c>
      <c>
        <v>0</v>
      </c>
      <c>
        <v>12.027073745583719</v>
      </c>
      <c>
        <v>0</v>
      </c>
      <c>
        <v>0</v>
      </c>
      <c>
        <v>48.15401114168771</v>
      </c>
    </row>
    <row>
      <c>
        <v>2621561</v>
      </c>
      <c>
        <v>1</v>
      </c>
      <c>
        <is>
          <t>MANİSA</t>
        </is>
      </c>
      <c>
        <v>SOMA</v>
      </c>
      <c>
        <is>
          <t>Kullanıcı Bağlantı Hattı</t>
        </is>
      </c>
      <c>
        <v>TURGUTALP TR-1 45-82-M00051_945529369_945529369</v>
      </c>
      <c>
        <v>Üçüncü Şahısların Vermiş Olduğu Hasarlar</v>
      </c>
      <c>
        <v>Dağıtım-AG</v>
      </c>
      <c>
        <v>Uzun</v>
      </c>
      <c>
        <v>Şebeke işletmecisi</v>
      </c>
      <c>
        <v>Bildirimsiz</v>
      </c>
      <c>
        <is>
          <t>25.07.2023 15:55:25</t>
        </is>
      </c>
      <c>
        <is>
          <t>25.07.2023 18:31:07</t>
        </is>
      </c>
      <c>
        <v>2.595</v>
      </c>
      <c>
        <v>0</v>
      </c>
      <c>
        <v>0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3.077676936127402</v>
      </c>
      <c>
        <v>0</v>
      </c>
      <c>
        <v>0</v>
      </c>
      <c>
        <v>3.077676936127402</v>
      </c>
    </row>
    <row>
      <c>
        <v>2620997</v>
      </c>
      <c>
        <v>1</v>
      </c>
      <c>
        <is>
          <t>İZMİR</t>
        </is>
      </c>
      <c>
        <v>ÖDEMİŞ</v>
      </c>
      <c>
        <is>
          <t>OG Fideri</t>
        </is>
      </c>
      <c>
        <v>GÖLCÜK DM 35-15-L01153_HatBaşıAyırıcı_96928714 L04_96928714</v>
      </c>
      <c>
        <v>OG Ayırıcı Arızası</v>
      </c>
      <c>
        <v>Dağıtım-OG</v>
      </c>
      <c>
        <v>Uzun</v>
      </c>
      <c>
        <v>Şebeke işletmecisi</v>
      </c>
      <c>
        <v>Bildirimsiz</v>
      </c>
      <c>
        <is>
          <t>25.07.2023 08:03:32</t>
        </is>
      </c>
      <c>
        <is>
          <t>25.07.2023 11:23:35</t>
        </is>
      </c>
      <c>
        <v>3.334166666</v>
      </c>
      <c>
        <v>0</v>
      </c>
      <c>
        <v>42</v>
      </c>
      <c>
        <v>0</v>
      </c>
      <c>
        <v>29</v>
      </c>
      <c>
        <v>0</v>
      </c>
      <c>
        <v>25</v>
      </c>
      <c>
        <v>0</v>
      </c>
      <c>
        <v>0</v>
      </c>
      <c>
        <v>0</v>
      </c>
      <c>
        <v>40.49509382074311</v>
      </c>
      <c>
        <v>0</v>
      </c>
      <c>
        <v>178.18757956033684</v>
      </c>
      <c>
        <v>0</v>
      </c>
      <c>
        <v>106.54811645924494</v>
      </c>
      <c>
        <v>0</v>
      </c>
      <c>
        <v>0</v>
      </c>
      <c>
        <v>325.23078984032486</v>
      </c>
    </row>
    <row>
      <c>
        <v>2621939</v>
      </c>
      <c>
        <v>1</v>
      </c>
      <c>
        <is>
          <t>İZMİR</t>
        </is>
      </c>
      <c>
        <v>TORBALI</v>
      </c>
      <c>
        <is>
          <t>AG Fideri</t>
        </is>
      </c>
      <c>
        <v>TR-111 35-26-M00111__56359250_56359250</v>
      </c>
      <c>
        <v>Üçüncü Şahısların Vermiş Olduğu Hasarlar</v>
      </c>
      <c>
        <v>Dağıtım-AG</v>
      </c>
      <c>
        <v>Uzun</v>
      </c>
      <c>
        <v>Dışsal</v>
      </c>
      <c>
        <v>Bildirimsiz</v>
      </c>
      <c>
        <is>
          <t>25.07.2023 23:23:26</t>
        </is>
      </c>
      <c>
        <is>
          <t>26.07.2023 00:47:33</t>
        </is>
      </c>
      <c>
        <v>1.401944444</v>
      </c>
      <c>
        <v>0</v>
      </c>
      <c>
        <v>1</v>
      </c>
      <c>
        <v>0</v>
      </c>
      <c>
        <v>0</v>
      </c>
      <c>
        <v>0</v>
      </c>
      <c>
        <v>74</v>
      </c>
      <c>
        <v>0</v>
      </c>
      <c>
        <v>0</v>
      </c>
      <c>
        <v>0</v>
      </c>
      <c>
        <v>0.3155039774115729</v>
      </c>
      <c>
        <v>0</v>
      </c>
      <c>
        <v>0</v>
      </c>
      <c>
        <v>0</v>
      </c>
      <c>
        <v>37.3145886109801</v>
      </c>
      <c>
        <v>0</v>
      </c>
      <c>
        <v>0</v>
      </c>
      <c>
        <v>37.630092588391676</v>
      </c>
    </row>
    <row>
      <c>
        <v>2621060</v>
      </c>
      <c>
        <v>1</v>
      </c>
      <c>
        <is>
          <t>MANİSA</t>
        </is>
      </c>
      <c>
        <v>ŞEHZADELER</v>
      </c>
      <c>
        <is>
          <t>KÖK</t>
        </is>
      </c>
      <c>
        <v>HARMANDALI KÖK 45-71-M00061_NURİ SORMAN M11_72231093</v>
      </c>
      <c>
        <v>Şebeke Yenileme ve Kapasite Artışı Çalışması</v>
      </c>
      <c>
        <v>Dağıtım-OG</v>
      </c>
      <c>
        <v>Uzun</v>
      </c>
      <c>
        <v>Şebeke işletmecisi</v>
      </c>
      <c>
        <v>Bildirimli</v>
      </c>
      <c>
        <is>
          <t>25.07.2023 09:23:12</t>
        </is>
      </c>
      <c>
        <is>
          <t>25.07.2023 12:22:26</t>
        </is>
      </c>
      <c>
        <v>2.987222222</v>
      </c>
      <c>
        <v>3</v>
      </c>
      <c>
        <v>4</v>
      </c>
      <c>
        <v>45</v>
      </c>
      <c>
        <v>20</v>
      </c>
      <c>
        <v>2</v>
      </c>
      <c>
        <v>2</v>
      </c>
      <c>
        <v>0</v>
      </c>
      <c>
        <v>0</v>
      </c>
      <c>
        <v>7.636823851344627</v>
      </c>
      <c>
        <v>4.887068892506404</v>
      </c>
      <c>
        <v>476.99901595863344</v>
      </c>
      <c>
        <v>600.754565979106</v>
      </c>
      <c>
        <v>15.456857055699603</v>
      </c>
      <c>
        <v>16.378958677485166</v>
      </c>
      <c>
        <v>0</v>
      </c>
      <c>
        <v>0</v>
      </c>
      <c>
        <v>1122.1132904147753</v>
      </c>
    </row>
    <row>
      <c>
        <v>2621120</v>
      </c>
      <c>
        <v>1</v>
      </c>
      <c>
        <is>
          <t>İZMİR</t>
        </is>
      </c>
      <c>
        <v>ÖDEMİŞ</v>
      </c>
      <c>
        <is>
          <t>Dağıtım Transformatörü</t>
        </is>
      </c>
      <c>
        <v>SEYREKLİ TR-1 35-15-L00441_35-15-L00441_2365593</v>
      </c>
      <c>
        <v>Şebeke Yenileme ve Kapasite Artışı Çalışması</v>
      </c>
      <c>
        <v>Dağıtım-AG</v>
      </c>
      <c>
        <v>Uzun</v>
      </c>
      <c>
        <v>Şebeke işletmecisi</v>
      </c>
      <c>
        <v>Bildirimli</v>
      </c>
      <c>
        <is>
          <t>25.07.2023 10:02:32</t>
        </is>
      </c>
      <c>
        <is>
          <t>25.07.2023 18:31:45</t>
        </is>
      </c>
      <c>
        <v>8.486944444</v>
      </c>
      <c>
        <v>0</v>
      </c>
      <c>
        <v>81</v>
      </c>
      <c>
        <v>0</v>
      </c>
      <c>
        <v>22</v>
      </c>
      <c>
        <v>0</v>
      </c>
      <c>
        <v>20</v>
      </c>
      <c>
        <v>0</v>
      </c>
      <c>
        <v>0</v>
      </c>
      <c>
        <v>0</v>
      </c>
      <c>
        <v>127.54909736578418</v>
      </c>
      <c>
        <v>0</v>
      </c>
      <c>
        <v>870.0652504032695</v>
      </c>
      <c>
        <v>0</v>
      </c>
      <c>
        <v>316.8250707191704</v>
      </c>
      <c>
        <v>0</v>
      </c>
      <c>
        <v>0</v>
      </c>
      <c>
        <v>1314.439418488224</v>
      </c>
    </row>
    <row>
      <c>
        <v>2621684</v>
      </c>
      <c>
        <v>2</v>
      </c>
      <c>
        <is>
          <t>İZMİR</t>
        </is>
      </c>
      <c>
        <v>DİKİLİ</v>
      </c>
      <c>
        <is>
          <t>OG Fideri</t>
        </is>
      </c>
      <c>
        <v>ÇANDARLI DM-TR-20 35-30-M00020_HatBaşıAyırıcı_90912395 M06_90912395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25.07.2023 20:12:32</t>
        </is>
      </c>
      <c>
        <is>
          <t>25.07.2023 20:39:52</t>
        </is>
      </c>
      <c>
        <v>0.455555555</v>
      </c>
      <c>
        <v>0</v>
      </c>
      <c>
        <v>132</v>
      </c>
      <c>
        <v>0</v>
      </c>
      <c>
        <v>1</v>
      </c>
      <c>
        <v>0</v>
      </c>
      <c>
        <v>12</v>
      </c>
      <c>
        <v>0</v>
      </c>
      <c>
        <v>0</v>
      </c>
      <c>
        <v>0</v>
      </c>
      <c>
        <v>11.432350982249762</v>
      </c>
      <c>
        <v>0</v>
      </c>
      <c>
        <v>0.27453975877066666</v>
      </c>
      <c>
        <v>0</v>
      </c>
      <c>
        <v>9.764874554919292</v>
      </c>
      <c>
        <v>0</v>
      </c>
      <c>
        <v>0</v>
      </c>
      <c>
        <v>21.47176529593972</v>
      </c>
    </row>
    <row>
      <c>
        <v>2621106</v>
      </c>
      <c>
        <v>1</v>
      </c>
      <c>
        <is>
          <t>İZMİR</t>
        </is>
      </c>
      <c>
        <v>ÖDEMİŞ</v>
      </c>
      <c>
        <is>
          <t>Dağıtım Transformatörü</t>
        </is>
      </c>
      <c>
        <v>IŞIK TR-1 35-15-L00366_35-15-L00366_2365323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25.07.2023 09:45:02</t>
        </is>
      </c>
      <c>
        <is>
          <t>25.07.2023 12:59:57</t>
        </is>
      </c>
      <c>
        <v>3.248611111</v>
      </c>
      <c>
        <v>0</v>
      </c>
      <c>
        <v>30</v>
      </c>
      <c>
        <v>0</v>
      </c>
      <c>
        <v>1</v>
      </c>
      <c>
        <v>0</v>
      </c>
      <c>
        <v>2</v>
      </c>
      <c>
        <v>0</v>
      </c>
      <c>
        <v>0</v>
      </c>
      <c>
        <v>0</v>
      </c>
      <c>
        <v>11.051410572886317</v>
      </c>
      <c>
        <v>0</v>
      </c>
      <c>
        <v>9.52218236515</v>
      </c>
      <c>
        <v>0</v>
      </c>
      <c>
        <v>7.161935608936111</v>
      </c>
      <c>
        <v>0</v>
      </c>
      <c>
        <v>0</v>
      </c>
      <c>
        <v>27.73552854697243</v>
      </c>
    </row>
    <row>
      <c>
        <v>2621292</v>
      </c>
      <c>
        <v>1</v>
      </c>
      <c>
        <is>
          <t>İZMİR</t>
        </is>
      </c>
      <c>
        <v>MENEMEN</v>
      </c>
      <c>
        <is>
          <t>Saha Dağıtım Kutusu (SDK)</t>
        </is>
      </c>
      <c>
        <v>ULUKENT DM-1/11 35-28-M00569_8770145 h1_5826384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25.07.2023 12:36:48</t>
        </is>
      </c>
      <c>
        <is>
          <t>25.07.2023 14:26:55</t>
        </is>
      </c>
      <c>
        <v>1.835277777</v>
      </c>
      <c>
        <v>0</v>
      </c>
      <c>
        <v>33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16.376827403351236</v>
      </c>
      <c>
        <v>0</v>
      </c>
      <c>
        <v>0</v>
      </c>
      <c>
        <v>0</v>
      </c>
      <c>
        <v>8.53111338831889</v>
      </c>
      <c>
        <v>0</v>
      </c>
      <c>
        <v>0</v>
      </c>
      <c>
        <v>24.907940791670125</v>
      </c>
    </row>
    <row>
      <c>
        <v>2620957</v>
      </c>
      <c>
        <v>1</v>
      </c>
      <c>
        <is>
          <t>İZMİR</t>
        </is>
      </c>
      <c>
        <v>BORNOVA</v>
      </c>
      <c>
        <is>
          <t>KÖK</t>
        </is>
      </c>
      <c>
        <v>M-1335 KAYADİBİ KÖK 35-02-M01335_M-2625 M07_72281500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25.07.2023 06:30:03</t>
        </is>
      </c>
      <c>
        <is>
          <t>25.07.2023 06:49:17</t>
        </is>
      </c>
      <c>
        <v>0.320555555</v>
      </c>
      <c>
        <v>0</v>
      </c>
      <c>
        <v>605</v>
      </c>
      <c>
        <v>0</v>
      </c>
      <c>
        <v>25</v>
      </c>
      <c>
        <v>0</v>
      </c>
      <c>
        <v>64</v>
      </c>
      <c>
        <v>0</v>
      </c>
      <c>
        <v>0</v>
      </c>
      <c>
        <v>0</v>
      </c>
      <c>
        <v>35.55142720957721</v>
      </c>
      <c>
        <v>0</v>
      </c>
      <c>
        <v>4.864461574112927</v>
      </c>
      <c>
        <v>0</v>
      </c>
      <c>
        <v>10.192666369558872</v>
      </c>
      <c>
        <v>0</v>
      </c>
      <c>
        <v>0</v>
      </c>
      <c>
        <v>50.608555153249014</v>
      </c>
    </row>
    <row>
      <c>
        <v>2621833</v>
      </c>
      <c>
        <v>1</v>
      </c>
      <c>
        <is>
          <t>İZMİR</t>
        </is>
      </c>
      <c>
        <v>FOÇA</v>
      </c>
      <c>
        <is>
          <t>AG Fideri</t>
        </is>
      </c>
      <c>
        <v>YENİ BAĞARASI TR-1 35-23-M00207_B_91187635_91187635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25.07.2023 20:52:06</t>
        </is>
      </c>
      <c>
        <is>
          <t>25.07.2023 23:47:33</t>
        </is>
      </c>
      <c>
        <v>2.924166666</v>
      </c>
      <c>
        <v>0</v>
      </c>
      <c>
        <v>74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50.20273714481891</v>
      </c>
      <c>
        <v>0</v>
      </c>
      <c>
        <v>0</v>
      </c>
      <c>
        <v>0</v>
      </c>
      <c>
        <v>4.082643702911667</v>
      </c>
      <c>
        <v>0</v>
      </c>
      <c>
        <v>0</v>
      </c>
      <c>
        <v>54.28538084773058</v>
      </c>
    </row>
    <row>
      <c>
        <v>2621790</v>
      </c>
      <c>
        <v>1</v>
      </c>
      <c>
        <is>
          <t>İZMİR</t>
        </is>
      </c>
      <c>
        <v>KARABAĞLAR</v>
      </c>
      <c>
        <is>
          <t>Kullanıcı Bağlantı Hattı</t>
        </is>
      </c>
      <c>
        <v>M-3069(YATIRIM REZERVE) 35-01-M03069_912951099_912951099</v>
      </c>
      <c>
        <v>AG Branşman Yeraltı Kablo Arızası</v>
      </c>
      <c>
        <v>Dağıtım-AG</v>
      </c>
      <c>
        <v>Uzun</v>
      </c>
      <c>
        <v>Şebeke işletmecisi</v>
      </c>
      <c>
        <v>Bildirimsiz</v>
      </c>
      <c>
        <is>
          <t>25.07.2023 19:56:50</t>
        </is>
      </c>
      <c>
        <is>
          <t>25.07.2023 23:01:48</t>
        </is>
      </c>
      <c>
        <v>3.082777777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1.2058867110705773</v>
      </c>
      <c>
        <v>0</v>
      </c>
      <c>
        <v>0</v>
      </c>
      <c>
        <v>0</v>
      </c>
      <c>
        <v>0</v>
      </c>
      <c>
        <v>0</v>
      </c>
      <c>
        <v>0</v>
      </c>
      <c>
        <v>1.2058867110705773</v>
      </c>
    </row>
    <row>
      <c>
        <v>2621641</v>
      </c>
      <c>
        <v>1</v>
      </c>
      <c>
        <is>
          <t>İZMİR</t>
        </is>
      </c>
      <c>
        <v>DİKİLİ</v>
      </c>
      <c>
        <is>
          <t>AG Fideri</t>
        </is>
      </c>
      <c>
        <v>SALİHLER TR-2 35-30-L00293_C_56405073_56405073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25.07.2023 17:34:44</t>
        </is>
      </c>
      <c>
        <is>
          <t>25.07.2023 17:57:40</t>
        </is>
      </c>
      <c>
        <v>0.382222222</v>
      </c>
      <c>
        <v>0</v>
      </c>
      <c>
        <v>46</v>
      </c>
      <c>
        <v>0</v>
      </c>
      <c>
        <v>9</v>
      </c>
      <c>
        <v>0</v>
      </c>
      <c>
        <v>6</v>
      </c>
      <c>
        <v>0</v>
      </c>
      <c>
        <v>0</v>
      </c>
      <c>
        <v>0</v>
      </c>
      <c>
        <v>4.773696800454763</v>
      </c>
      <c>
        <v>0</v>
      </c>
      <c>
        <v>1.5607532730735283</v>
      </c>
      <c>
        <v>0</v>
      </c>
      <c>
        <v>15.920081636394755</v>
      </c>
      <c>
        <v>0</v>
      </c>
      <c>
        <v>0</v>
      </c>
      <c>
        <v>22.254531709923047</v>
      </c>
    </row>
    <row>
      <c>
        <v>2621100</v>
      </c>
      <c>
        <v>1</v>
      </c>
      <c>
        <is>
          <t>İZMİR</t>
        </is>
      </c>
      <c>
        <v>TORBALI</v>
      </c>
      <c>
        <is>
          <t>AG Fideri</t>
        </is>
      </c>
      <c>
        <v>ÇAYBAŞI DM-1/11 35-26-L00215__56359505_56359505</v>
      </c>
      <c>
        <v>Şebeke Yenileme ve Kapasite Artışı Çalışması</v>
      </c>
      <c>
        <v>Dağıtım-AG</v>
      </c>
      <c>
        <v>Uzun</v>
      </c>
      <c>
        <v>Şebeke işletmecisi</v>
      </c>
      <c>
        <v>Bildirimli</v>
      </c>
      <c>
        <is>
          <t>25.07.2023 09:47:28</t>
        </is>
      </c>
      <c>
        <is>
          <t>25.07.2023 15:23:50</t>
        </is>
      </c>
      <c>
        <v>5.606111111</v>
      </c>
      <c>
        <v>0</v>
      </c>
      <c>
        <v>32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55.48836656682572</v>
      </c>
      <c>
        <v>0</v>
      </c>
      <c>
        <v>0</v>
      </c>
      <c>
        <v>0</v>
      </c>
      <c>
        <v>0</v>
      </c>
      <c>
        <v>0</v>
      </c>
      <c>
        <v>0</v>
      </c>
      <c>
        <v>55.48836656682572</v>
      </c>
    </row>
    <row>
      <c>
        <v>2621143</v>
      </c>
      <c>
        <v>1</v>
      </c>
      <c>
        <is>
          <t>İZMİR</t>
        </is>
      </c>
      <c>
        <v>BUCA</v>
      </c>
      <c>
        <is>
          <t>OG Fideri</t>
        </is>
      </c>
      <c>
        <v>M-2845 35-03-M02845_ M06_82471648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25.07.2023 10:26:02</t>
        </is>
      </c>
      <c>
        <is>
          <t>25.07.2023 11:06:55</t>
        </is>
      </c>
      <c>
        <v>0.681388888</v>
      </c>
      <c>
        <v>1</v>
      </c>
      <c>
        <v>943</v>
      </c>
      <c>
        <v>2</v>
      </c>
      <c>
        <v>49</v>
      </c>
      <c>
        <v>4</v>
      </c>
      <c>
        <v>126</v>
      </c>
      <c>
        <v>0</v>
      </c>
      <c>
        <v>0</v>
      </c>
      <c>
        <v>0.34724836307458345</v>
      </c>
      <c>
        <v>122.70534563380073</v>
      </c>
      <c>
        <v>0.7931028283515642</v>
      </c>
      <c>
        <v>14.55310929264422</v>
      </c>
      <c>
        <v>18.96619760435322</v>
      </c>
      <c>
        <v>94.61345708869914</v>
      </c>
      <c>
        <v>0</v>
      </c>
      <c>
        <v>0</v>
      </c>
      <c>
        <v>251.97846081092345</v>
      </c>
    </row>
    <row>
      <c>
        <v>2621086</v>
      </c>
      <c>
        <v>1</v>
      </c>
      <c>
        <is>
          <t>İZMİR</t>
        </is>
      </c>
      <c>
        <v>ÖDEMİŞ</v>
      </c>
      <c>
        <is>
          <t>Dağıtım Transformatörü</t>
        </is>
      </c>
      <c>
        <v>TR-134 35-15-M00134_35-15-M00134_66588333</v>
      </c>
      <c>
        <v>Şebeke Yenileme ve Kapasite Artışı Çalışması</v>
      </c>
      <c>
        <v>Dağıtım-AG</v>
      </c>
      <c>
        <v>Uzun</v>
      </c>
      <c>
        <v>Şebeke işletmecisi</v>
      </c>
      <c>
        <v>Bildirimli</v>
      </c>
      <c>
        <is>
          <t>25.07.2023 09:38:09</t>
        </is>
      </c>
      <c>
        <is>
          <t>25.07.2023 14:18:24</t>
        </is>
      </c>
      <c>
        <v>4.670833333</v>
      </c>
      <c>
        <v>0</v>
      </c>
      <c>
        <v>610</v>
      </c>
      <c>
        <v>0</v>
      </c>
      <c>
        <v>0</v>
      </c>
      <c>
        <v>0</v>
      </c>
      <c>
        <v>34</v>
      </c>
      <c>
        <v>0</v>
      </c>
      <c>
        <v>0</v>
      </c>
      <c>
        <v>0</v>
      </c>
      <c>
        <v>542.6684908705582</v>
      </c>
      <c>
        <v>0</v>
      </c>
      <c>
        <v>0</v>
      </c>
      <c>
        <v>0</v>
      </c>
      <c>
        <v>227.08761826695155</v>
      </c>
      <c>
        <v>0</v>
      </c>
      <c>
        <v>0</v>
      </c>
      <c>
        <v>769.7561091375098</v>
      </c>
    </row>
    <row>
      <c>
        <v>2621435</v>
      </c>
      <c>
        <v>1</v>
      </c>
      <c>
        <is>
          <t>MANİSA</t>
        </is>
      </c>
      <c>
        <v>TURGUTLU</v>
      </c>
      <c>
        <is>
          <t>AG Fideri</t>
        </is>
      </c>
      <c>
        <v>TR-2/114 45-83-L00114__72374056_72374056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25.07.2023 13:58:28</t>
        </is>
      </c>
      <c>
        <is>
          <t>25.07.2023 14:52:18</t>
        </is>
      </c>
      <c>
        <v>0.897222222</v>
      </c>
      <c>
        <v>0</v>
      </c>
      <c>
        <v>2</v>
      </c>
      <c>
        <v>0</v>
      </c>
      <c>
        <v>0</v>
      </c>
      <c>
        <v>0</v>
      </c>
      <c>
        <v>205</v>
      </c>
      <c>
        <v>0</v>
      </c>
      <c>
        <v>0</v>
      </c>
      <c>
        <v>0</v>
      </c>
      <c>
        <v>0.114958567398606</v>
      </c>
      <c>
        <v>0</v>
      </c>
      <c>
        <v>0</v>
      </c>
      <c>
        <v>0</v>
      </c>
      <c>
        <v>91.49451062716591</v>
      </c>
      <c>
        <v>0</v>
      </c>
      <c>
        <v>0</v>
      </c>
      <c>
        <v>91.60946919456451</v>
      </c>
    </row>
    <row>
      <c>
        <v>2621478</v>
      </c>
      <c>
        <v>1</v>
      </c>
      <c>
        <is>
          <t>İZMİR</t>
        </is>
      </c>
      <c>
        <v>ÖDEMİŞ</v>
      </c>
      <c>
        <is>
          <t>Kullanıcı Bağlantı Hattı</t>
        </is>
      </c>
      <c>
        <v>TR-31 35-15-M00031_950351085_950351085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25.07.2023 14:48:44</t>
        </is>
      </c>
      <c>
        <is>
          <t>25.07.2023 19:21:46</t>
        </is>
      </c>
      <c>
        <v>4.550555555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</row>
    <row>
      <c>
        <v>2621037</v>
      </c>
      <c>
        <v>1</v>
      </c>
      <c>
        <is>
          <t>MANİSA</t>
        </is>
      </c>
      <c>
        <v>SOMA</v>
      </c>
      <c>
        <is>
          <t>KÖK</t>
        </is>
      </c>
      <c>
        <v>DEREKÖY KÖK-2 45-82-M00205_IŞIKLAR-3 M04_82862628</v>
      </c>
      <c>
        <v>Şebeke Bakım Çalışması</v>
      </c>
      <c>
        <v>Dağıtım-OG</v>
      </c>
      <c>
        <v>Uzun</v>
      </c>
      <c>
        <v>Şebeke işletmecisi</v>
      </c>
      <c>
        <v>Bildirimli</v>
      </c>
      <c>
        <is>
          <t>25.07.2023 09:06:05</t>
        </is>
      </c>
      <c>
        <is>
          <t>25.07.2023 10:57:45</t>
        </is>
      </c>
      <c>
        <v>1.861111111</v>
      </c>
      <c>
        <v>0</v>
      </c>
      <c>
        <v>17</v>
      </c>
      <c>
        <v>0</v>
      </c>
      <c>
        <v>0</v>
      </c>
      <c>
        <v>3</v>
      </c>
      <c>
        <v>1</v>
      </c>
      <c>
        <v>1</v>
      </c>
      <c>
        <v>0</v>
      </c>
      <c>
        <v>0</v>
      </c>
      <c>
        <v>2.3699208300888235</v>
      </c>
      <c>
        <v>0</v>
      </c>
      <c>
        <v>0</v>
      </c>
      <c>
        <v>11.362695415633333</v>
      </c>
      <c>
        <v>0</v>
      </c>
      <c>
        <v>0</v>
      </c>
      <c>
        <v>0</v>
      </c>
      <c>
        <v>13.732616245722156</v>
      </c>
    </row>
    <row>
      <c>
        <v>2621876</v>
      </c>
      <c>
        <v>1</v>
      </c>
      <c>
        <is>
          <t>İZMİR</t>
        </is>
      </c>
      <c>
        <v>MENDERES</v>
      </c>
      <c>
        <is>
          <t>Dağıtım Transformatörü</t>
        </is>
      </c>
      <c>
        <v>OĞLANANASI TR-10 35-22-M00263_35-22-M00263_2350447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25.07.2023 21:38:54</t>
        </is>
      </c>
      <c>
        <is>
          <t>25.07.2023 23:02:04</t>
        </is>
      </c>
      <c>
        <v>1.386111111</v>
      </c>
      <c>
        <v>0</v>
      </c>
      <c>
        <v>58</v>
      </c>
      <c>
        <v>0</v>
      </c>
      <c>
        <v>29</v>
      </c>
      <c>
        <v>0</v>
      </c>
      <c>
        <v>14</v>
      </c>
      <c>
        <v>0</v>
      </c>
      <c>
        <v>0</v>
      </c>
      <c>
        <v>0</v>
      </c>
      <c>
        <v>25.53763448785878</v>
      </c>
      <c>
        <v>0</v>
      </c>
      <c>
        <v>155.19765873641313</v>
      </c>
      <c>
        <v>0</v>
      </c>
      <c>
        <v>29.72359612767317</v>
      </c>
      <c>
        <v>0</v>
      </c>
      <c>
        <v>0</v>
      </c>
      <c>
        <v>210.4588893519451</v>
      </c>
    </row>
    <row>
      <c>
        <v>2621627</v>
      </c>
      <c>
        <v>1</v>
      </c>
      <c>
        <is>
          <t>MANİSA</t>
        </is>
      </c>
      <c>
        <v>AKHİSAR</v>
      </c>
      <c>
        <is>
          <t>Kullanıcı Bağlantı Hattı</t>
        </is>
      </c>
      <c>
        <v>TR-2/7 45-72-L00007_956529499_956529499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25.07.2023 17:18:10</t>
        </is>
      </c>
      <c>
        <is>
          <t>25.07.2023 20:55:20</t>
        </is>
      </c>
      <c>
        <v>3.619444444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0.21160284549241584</v>
      </c>
      <c>
        <v>0</v>
      </c>
      <c>
        <v>0</v>
      </c>
      <c>
        <v>0</v>
      </c>
      <c>
        <v>0</v>
      </c>
      <c>
        <v>0.21160284549241584</v>
      </c>
    </row>
    <row>
      <c>
        <v>2621186</v>
      </c>
      <c>
        <v>1</v>
      </c>
      <c>
        <is>
          <t>MANİSA</t>
        </is>
      </c>
      <c>
        <v>SARUHANLI</v>
      </c>
      <c>
        <is>
          <t>KÖK</t>
        </is>
      </c>
      <c>
        <v>LÜTFİYE KÖK 45-80-M02970_KUMKUYUCAK    TST-1 M03_84270457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25.07.2023 11:00:19</t>
        </is>
      </c>
      <c>
        <is>
          <t>25.07.2023 11:17:25</t>
        </is>
      </c>
      <c>
        <v>0.285</v>
      </c>
      <c>
        <v>0</v>
      </c>
      <c>
        <v>0</v>
      </c>
      <c>
        <v>56</v>
      </c>
      <c>
        <v>36</v>
      </c>
      <c>
        <v>2</v>
      </c>
      <c>
        <v>2</v>
      </c>
      <c>
        <v>1</v>
      </c>
      <c>
        <v>0</v>
      </c>
      <c>
        <v>0</v>
      </c>
      <c>
        <v>0</v>
      </c>
      <c>
        <v>180.66936536033862</v>
      </c>
      <c>
        <v>85.63209625991148</v>
      </c>
      <c>
        <v>3.83493008789682</v>
      </c>
      <c>
        <v>3.400643704081018</v>
      </c>
      <c>
        <v>25.352685557789655</v>
      </c>
      <c>
        <v>0</v>
      </c>
      <c>
        <v>298.88972097001755</v>
      </c>
    </row>
    <row>
      <c>
        <v>2621301</v>
      </c>
      <c>
        <v>1</v>
      </c>
      <c>
        <is>
          <t>MANİSA</t>
        </is>
      </c>
      <c>
        <v>AKHİSAR</v>
      </c>
      <c>
        <is>
          <t>DM</t>
        </is>
      </c>
      <c>
        <v>MORALILAR İM 45-72-A00002_MORALILAR TARIMSAL SULAMA L04_2097902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25.07.2023 12:42:48</t>
        </is>
      </c>
      <c>
        <is>
          <t>25.07.2023 12:56:53</t>
        </is>
      </c>
      <c>
        <v>0.234722222</v>
      </c>
      <c>
        <v>3</v>
      </c>
      <c>
        <v>0</v>
      </c>
      <c>
        <v>29</v>
      </c>
      <c>
        <v>12</v>
      </c>
      <c>
        <v>6</v>
      </c>
      <c>
        <v>1</v>
      </c>
      <c>
        <v>2</v>
      </c>
      <c>
        <v>0</v>
      </c>
      <c>
        <v>1.5557748855718028</v>
      </c>
      <c>
        <v>0</v>
      </c>
      <c>
        <v>154.3496825640864</v>
      </c>
      <c>
        <v>42.5332248616788</v>
      </c>
      <c>
        <v>9.533770481685746</v>
      </c>
      <c>
        <v>0</v>
      </c>
      <c>
        <v>8.655378975126533</v>
      </c>
      <c>
        <v>0</v>
      </c>
      <c>
        <v>216.62783176814926</v>
      </c>
    </row>
    <row>
      <c>
        <v>2621633</v>
      </c>
      <c>
        <v>1</v>
      </c>
      <c>
        <is>
          <t>İZMİR</t>
        </is>
      </c>
      <c>
        <v>URLA</v>
      </c>
      <c>
        <is>
          <t>AG Fideri</t>
        </is>
      </c>
      <c>
        <v>GÜLBAHÇE TR-1 35-19-L00151_C_91451082_91451082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25.07.2023 17:30:36</t>
        </is>
      </c>
      <c>
        <is>
          <t>25.07.2023 18:26:37</t>
        </is>
      </c>
      <c>
        <v>0.933611111</v>
      </c>
      <c>
        <v>0</v>
      </c>
      <c>
        <v>47</v>
      </c>
      <c>
        <v>0</v>
      </c>
      <c>
        <v>1</v>
      </c>
      <c>
        <v>0</v>
      </c>
      <c>
        <v>18</v>
      </c>
      <c>
        <v>0</v>
      </c>
      <c>
        <v>0</v>
      </c>
      <c>
        <v>0</v>
      </c>
      <c>
        <v>12.536224835311302</v>
      </c>
      <c>
        <v>0</v>
      </c>
      <c>
        <v>0.14929276241363346</v>
      </c>
      <c>
        <v>0</v>
      </c>
      <c>
        <v>33.64543788021807</v>
      </c>
      <c>
        <v>0</v>
      </c>
      <c>
        <v>0</v>
      </c>
      <c>
        <v>46.33095547794301</v>
      </c>
    </row>
    <row>
      <c>
        <v>2620969</v>
      </c>
      <c>
        <v>1</v>
      </c>
      <c>
        <is>
          <t>MANİSA</t>
        </is>
      </c>
      <c>
        <v>YUNUSEMRE</v>
      </c>
      <c>
        <is>
          <t>KÖK</t>
        </is>
      </c>
      <c>
        <v>AKGEDİK KÖK-3 45-71-M00164_GÜRLE M04_55994735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25.07.2023 07:08:19</t>
        </is>
      </c>
      <c>
        <is>
          <t>25.07.2023 09:09:31</t>
        </is>
      </c>
      <c>
        <v>2.02</v>
      </c>
      <c>
        <v>0</v>
      </c>
      <c>
        <v>84</v>
      </c>
      <c>
        <v>2</v>
      </c>
      <c>
        <v>4</v>
      </c>
      <c>
        <v>6</v>
      </c>
      <c>
        <v>11</v>
      </c>
      <c>
        <v>0</v>
      </c>
      <c>
        <v>0</v>
      </c>
      <c>
        <v>0</v>
      </c>
      <c>
        <v>23.83379458912253</v>
      </c>
      <c>
        <v>9.440187746203415</v>
      </c>
      <c>
        <v>1.7524684680992475</v>
      </c>
      <c>
        <v>40.11144935279236</v>
      </c>
      <c>
        <v>13.784040810643518</v>
      </c>
      <c>
        <v>0</v>
      </c>
      <c>
        <v>0</v>
      </c>
      <c>
        <v>88.92194096686107</v>
      </c>
    </row>
    <row>
      <c>
        <v>2621610</v>
      </c>
      <c>
        <v>1</v>
      </c>
      <c>
        <is>
          <t>MANİSA</t>
        </is>
      </c>
      <c>
        <v>SALİHLİ</v>
      </c>
      <c>
        <is>
          <t>KÖK</t>
        </is>
      </c>
      <c>
        <v>ÇAPAKLI KÖK 45-78-M01161_İKİZTEPE M04_78225837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25.07.2023 17:01:24</t>
        </is>
      </c>
      <c>
        <is>
          <t>25.07.2023 18:02:19</t>
        </is>
      </c>
      <c>
        <v>1.015277777</v>
      </c>
      <c>
        <v>0</v>
      </c>
      <c>
        <v>2</v>
      </c>
      <c>
        <v>49</v>
      </c>
      <c>
        <v>79</v>
      </c>
      <c>
        <v>8</v>
      </c>
      <c>
        <v>10</v>
      </c>
      <c>
        <v>0</v>
      </c>
      <c>
        <v>0</v>
      </c>
      <c>
        <v>0</v>
      </c>
      <c>
        <v>0.37648013033789435</v>
      </c>
      <c>
        <v>627.1474864034841</v>
      </c>
      <c>
        <v>300.98986980834</v>
      </c>
      <c>
        <v>53.0784787892987</v>
      </c>
      <c>
        <v>18.694012693266114</v>
      </c>
      <c>
        <v>0</v>
      </c>
      <c>
        <v>0</v>
      </c>
      <c>
        <v>1000.2863278247269</v>
      </c>
    </row>
    <row>
      <c>
        <v>2621447</v>
      </c>
      <c>
        <v>1</v>
      </c>
      <c>
        <is>
          <t>MANİSA</t>
        </is>
      </c>
      <c>
        <v>SALİHLİ</v>
      </c>
      <c>
        <is>
          <t>AG Fideri</t>
        </is>
      </c>
      <c>
        <v>TR-37 45-78-L00037__56387406_56387406</v>
      </c>
      <c>
        <v>AG Yeraltı Kablo Arızası</v>
      </c>
      <c>
        <v>Dağıtım-AG</v>
      </c>
      <c>
        <v>Uzun</v>
      </c>
      <c>
        <v>Şebeke işletmecisi</v>
      </c>
      <c>
        <v>Bildirimsiz</v>
      </c>
      <c>
        <is>
          <t>25.07.2023 14:09:23</t>
        </is>
      </c>
      <c>
        <is>
          <t>25.07.2023 19:37:26</t>
        </is>
      </c>
      <c>
        <v>5.4675</v>
      </c>
      <c>
        <v>0</v>
      </c>
      <c>
        <v>184</v>
      </c>
      <c>
        <v>0</v>
      </c>
      <c>
        <v>0</v>
      </c>
      <c>
        <v>0</v>
      </c>
      <c>
        <v>6</v>
      </c>
      <c>
        <v>0</v>
      </c>
      <c>
        <v>0</v>
      </c>
      <c>
        <v>0</v>
      </c>
      <c>
        <v>251.9772722751648</v>
      </c>
      <c>
        <v>0</v>
      </c>
      <c>
        <v>0</v>
      </c>
      <c>
        <v>0</v>
      </c>
      <c>
        <v>94.10699657393974</v>
      </c>
      <c>
        <v>0</v>
      </c>
      <c>
        <v>0</v>
      </c>
      <c>
        <v>346.08426884910455</v>
      </c>
    </row>
    <row>
      <c>
        <v>2621547</v>
      </c>
      <c>
        <v>1</v>
      </c>
      <c>
        <is>
          <t>İZMİR</t>
        </is>
      </c>
      <c>
        <v>BUCA</v>
      </c>
      <c>
        <is>
          <t>AG Fideri</t>
        </is>
      </c>
      <c>
        <v>K-2745 35-03-K02745_B_56364009_56364009</v>
      </c>
      <c>
        <v>AG Atlama Kopuğu</v>
      </c>
      <c>
        <v>Dağıtım-AG</v>
      </c>
      <c>
        <v>Uzun</v>
      </c>
      <c>
        <v>Şebeke işletmecisi</v>
      </c>
      <c>
        <v>Bildirimsiz</v>
      </c>
      <c>
        <is>
          <t>25.07.2023 15:44:03</t>
        </is>
      </c>
      <c>
        <is>
          <t>25.07.2023 19:22:08</t>
        </is>
      </c>
      <c>
        <v>3.634722222</v>
      </c>
      <c>
        <v>0</v>
      </c>
      <c>
        <v>87</v>
      </c>
      <c>
        <v>0</v>
      </c>
      <c>
        <v>0</v>
      </c>
      <c>
        <v>0</v>
      </c>
      <c>
        <v>79</v>
      </c>
      <c>
        <v>0</v>
      </c>
      <c>
        <v>0</v>
      </c>
      <c>
        <v>0</v>
      </c>
      <c>
        <v>70.36577365554614</v>
      </c>
      <c>
        <v>0</v>
      </c>
      <c>
        <v>0</v>
      </c>
      <c>
        <v>0</v>
      </c>
      <c>
        <v>174.09846520577673</v>
      </c>
      <c>
        <v>0</v>
      </c>
      <c>
        <v>0</v>
      </c>
      <c>
        <v>244.46423886132288</v>
      </c>
    </row>
    <row>
      <c>
        <v>2621756</v>
      </c>
      <c>
        <v>1</v>
      </c>
      <c>
        <is>
          <t>MANİSA</t>
        </is>
      </c>
      <c>
        <v>ALAŞEHİR</v>
      </c>
      <c>
        <is>
          <t>OG Fideri</t>
        </is>
      </c>
      <c>
        <v>KAVAKLIDERE TR-12 45-73-M00145_TR-14 M05_2317559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25.07.2023 19:34:48</t>
        </is>
      </c>
      <c>
        <is>
          <t>25.07.2023 21:45:46</t>
        </is>
      </c>
      <c>
        <v>2.182777777</v>
      </c>
      <c>
        <v>5</v>
      </c>
      <c>
        <v>127</v>
      </c>
      <c>
        <v>18</v>
      </c>
      <c>
        <v>39</v>
      </c>
      <c>
        <v>3</v>
      </c>
      <c>
        <v>50</v>
      </c>
      <c>
        <v>0</v>
      </c>
      <c>
        <v>0</v>
      </c>
      <c>
        <v>19.350761384663784</v>
      </c>
      <c>
        <v>55.14321223925349</v>
      </c>
      <c>
        <v>452.94573635837537</v>
      </c>
      <c>
        <v>420.73804559318745</v>
      </c>
      <c>
        <v>15.674884604573503</v>
      </c>
      <c>
        <v>54.72971537132973</v>
      </c>
      <c>
        <v>0</v>
      </c>
      <c>
        <v>0</v>
      </c>
      <c>
        <v>1018.5823555513834</v>
      </c>
    </row>
    <row>
      <c>
        <v>2621650</v>
      </c>
      <c>
        <v>1</v>
      </c>
      <c>
        <is>
          <t>İZMİR</t>
        </is>
      </c>
      <c>
        <v>ALİAĞA</v>
      </c>
      <c>
        <is>
          <t>Saha Dağıtım Kutusu (SDK)</t>
        </is>
      </c>
      <c>
        <v>M-500 (DM-3/2) 35-17-M00500_A A01_60819580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25.07.2023 17:47:18</t>
        </is>
      </c>
      <c>
        <is>
          <t>25.07.2023 18:52:02</t>
        </is>
      </c>
      <c>
        <v>1.078888888</v>
      </c>
      <c>
        <v>0</v>
      </c>
      <c>
        <v>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2.1151265918066664</v>
      </c>
      <c>
        <v>0</v>
      </c>
      <c>
        <v>0</v>
      </c>
      <c>
        <v>2.1151265918066664</v>
      </c>
    </row>
    <row>
      <c>
        <v>2621693</v>
      </c>
      <c>
        <v>1</v>
      </c>
      <c>
        <is>
          <t>İZMİR</t>
        </is>
      </c>
      <c>
        <v>ÖDEMİŞ</v>
      </c>
      <c>
        <is>
          <t>DM</t>
        </is>
      </c>
      <c>
        <v>BİRGİ DM 35-15-L01013_CEVİZALAN L05_67562276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25.07.2023 18:35:15</t>
        </is>
      </c>
      <c>
        <is>
          <t>25.07.2023 19:01:55</t>
        </is>
      </c>
      <c>
        <v>0.444444444</v>
      </c>
      <c>
        <v>0</v>
      </c>
      <c>
        <v>584</v>
      </c>
      <c>
        <v>2</v>
      </c>
      <c>
        <v>124</v>
      </c>
      <c>
        <v>6</v>
      </c>
      <c>
        <v>112</v>
      </c>
      <c>
        <v>1</v>
      </c>
      <c>
        <v>0</v>
      </c>
      <c>
        <v>0</v>
      </c>
      <c>
        <v>42.252573808587314</v>
      </c>
      <c>
        <v>16.479295874465155</v>
      </c>
      <c>
        <v>73.25383080384925</v>
      </c>
      <c>
        <v>8.863386839093582</v>
      </c>
      <c>
        <v>42.094833734152516</v>
      </c>
      <c>
        <v>1.9316807442694368</v>
      </c>
      <c>
        <v>0</v>
      </c>
      <c>
        <v>184.87560180441727</v>
      </c>
    </row>
    <row>
      <c>
        <v>2621550</v>
      </c>
      <c>
        <v>1</v>
      </c>
      <c>
        <is>
          <t>İZMİR</t>
        </is>
      </c>
      <c>
        <v>KEMALPAŞA</v>
      </c>
      <c>
        <is>
          <t>Kullanıcı Bağlantı Hattı</t>
        </is>
      </c>
      <c>
        <v>KIZILÜZÜM TR-1 35-27-M00080_914004415_914004415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25.07.2023 15:42:01</t>
        </is>
      </c>
      <c>
        <is>
          <t>25.07.2023 20:12:00</t>
        </is>
      </c>
      <c>
        <v>4.499722222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</row>
    <row>
      <c>
        <v>2621152</v>
      </c>
      <c>
        <v>1</v>
      </c>
      <c>
        <is>
          <t>İZMİR</t>
        </is>
      </c>
      <c>
        <v>DİKİLİ</v>
      </c>
      <c>
        <is>
          <t>AG Fideri</t>
        </is>
      </c>
      <c>
        <v>TR-6 (M-706) 35-30-M00706__79530017_79530017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25.07.2023 10:35:43</t>
        </is>
      </c>
      <c>
        <is>
          <t>25.07.2023 11:27:36</t>
        </is>
      </c>
      <c>
        <v>0.864722222</v>
      </c>
      <c>
        <v>0</v>
      </c>
      <c>
        <v>71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14.899620826507912</v>
      </c>
      <c>
        <v>0</v>
      </c>
      <c>
        <v>0</v>
      </c>
      <c>
        <v>0</v>
      </c>
      <c>
        <v>6.61516492104237</v>
      </c>
      <c>
        <v>0</v>
      </c>
      <c>
        <v>0</v>
      </c>
      <c>
        <v>21.51478574755028</v>
      </c>
    </row>
    <row>
      <c>
        <v>2621816</v>
      </c>
      <c>
        <v>1</v>
      </c>
      <c>
        <is>
          <t>İZMİR</t>
        </is>
      </c>
      <c>
        <v>ÇEŞME</v>
      </c>
      <c>
        <is>
          <t>Dağıtım Transformatörü</t>
        </is>
      </c>
      <c>
        <v>L-248 35-18-L00248_35-18-L00248_2376418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25.07.2023 20:27:45</t>
        </is>
      </c>
      <c>
        <is>
          <t>25.07.2023 21:25:19</t>
        </is>
      </c>
      <c>
        <v>0.959444444</v>
      </c>
      <c>
        <v>0</v>
      </c>
      <c>
        <v>68</v>
      </c>
      <c>
        <v>0</v>
      </c>
      <c>
        <v>0</v>
      </c>
      <c>
        <v>0</v>
      </c>
      <c>
        <v>21</v>
      </c>
      <c>
        <v>0</v>
      </c>
      <c>
        <v>0</v>
      </c>
      <c>
        <v>0</v>
      </c>
      <c>
        <v>23.446024962736157</v>
      </c>
      <c>
        <v>0</v>
      </c>
      <c>
        <v>0</v>
      </c>
      <c>
        <v>0</v>
      </c>
      <c>
        <v>62.871269923744535</v>
      </c>
      <c>
        <v>0</v>
      </c>
      <c>
        <v>0</v>
      </c>
      <c>
        <v>86.3172948864807</v>
      </c>
    </row>
    <row>
      <c>
        <v>2621052</v>
      </c>
      <c>
        <v>1</v>
      </c>
      <c>
        <is>
          <t>İZMİR</t>
        </is>
      </c>
      <c>
        <v>URLA</v>
      </c>
      <c>
        <is>
          <t>DM</t>
        </is>
      </c>
      <c>
        <v>ÖZBEK DM (TR-315) 35-19-M00044_AKKUM M06_72140344</v>
      </c>
      <c>
        <v>Şebeke Yenileme ve Kapasite Artışı Çalışması</v>
      </c>
      <c>
        <v>Dağıtım-OG</v>
      </c>
      <c>
        <v>Uzun</v>
      </c>
      <c>
        <v>Şebeke işletmecisi</v>
      </c>
      <c>
        <v>Bildirimli</v>
      </c>
      <c>
        <is>
          <t>25.07.2023 09:12:29</t>
        </is>
      </c>
      <c>
        <is>
          <t>25.07.2023 16:45:56</t>
        </is>
      </c>
      <c>
        <v>7.5575</v>
      </c>
      <c>
        <v>2</v>
      </c>
      <c>
        <v>981</v>
      </c>
      <c>
        <v>1</v>
      </c>
      <c>
        <v>32</v>
      </c>
      <c>
        <v>5</v>
      </c>
      <c>
        <v>75</v>
      </c>
      <c>
        <v>0</v>
      </c>
      <c>
        <v>0</v>
      </c>
      <c>
        <v>309.46413669948146</v>
      </c>
      <c>
        <v>1963.2532348431705</v>
      </c>
      <c>
        <v>0.9996978589599925</v>
      </c>
      <c>
        <v>78.25399610194926</v>
      </c>
      <c>
        <v>100.86473584120485</v>
      </c>
      <c>
        <v>1135.8883456103285</v>
      </c>
      <c>
        <v>0</v>
      </c>
      <c>
        <v>0</v>
      </c>
      <c>
        <v>3588.724146955095</v>
      </c>
    </row>
    <row>
      <c>
        <v>2621295</v>
      </c>
      <c>
        <v>1</v>
      </c>
      <c>
        <is>
          <t>İZMİR</t>
        </is>
      </c>
      <c>
        <v>ÖDEMİŞ</v>
      </c>
      <c>
        <is>
          <t>AG Fideri</t>
        </is>
      </c>
      <c>
        <v>ARTICAK TR-2 35-15-L00345_A_56368994_56368994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25.07.2023 12:40:37</t>
        </is>
      </c>
      <c>
        <is>
          <t>25.07.2023 13:04:44</t>
        </is>
      </c>
      <c>
        <v>0.401944444</v>
      </c>
      <c>
        <v>0</v>
      </c>
      <c>
        <v>6</v>
      </c>
      <c>
        <v>0</v>
      </c>
      <c>
        <v>5</v>
      </c>
      <c>
        <v>0</v>
      </c>
      <c>
        <v>3</v>
      </c>
      <c>
        <v>0</v>
      </c>
      <c>
        <v>0</v>
      </c>
      <c>
        <v>0</v>
      </c>
      <c>
        <v>0.19559182445956144</v>
      </c>
      <c>
        <v>0</v>
      </c>
      <c>
        <v>2.0356887656798284</v>
      </c>
      <c>
        <v>0</v>
      </c>
      <c>
        <v>1.2484196126052707</v>
      </c>
      <c>
        <v>0</v>
      </c>
      <c>
        <v>0</v>
      </c>
      <c>
        <v>3.4797002027446604</v>
      </c>
    </row>
    <row>
      <c>
        <v>2621716</v>
      </c>
      <c>
        <v>1</v>
      </c>
      <c>
        <is>
          <t>İZMİR</t>
        </is>
      </c>
      <c>
        <v>MENDERES</v>
      </c>
      <c>
        <is>
          <t>Kullanıcı Bağlantı Hattı</t>
        </is>
      </c>
      <c>
        <v>M-32 CUMHURİYET 35-25-M00103_955253793_955253793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25.07.2023 19:00:54</t>
        </is>
      </c>
      <c>
        <is>
          <t>25.07.2023 20:42:10</t>
        </is>
      </c>
      <c>
        <v>1.687777777</v>
      </c>
      <c>
        <v>0</v>
      </c>
      <c>
        <v>0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1.5232543665277198</v>
      </c>
      <c>
        <v>0</v>
      </c>
      <c>
        <v>0</v>
      </c>
      <c>
        <v>1.5232543665277198</v>
      </c>
    </row>
    <row>
      <c>
        <v>2621879</v>
      </c>
      <c>
        <v>1</v>
      </c>
      <c>
        <is>
          <t>MANİSA</t>
        </is>
      </c>
      <c>
        <v>SELENDİ</v>
      </c>
      <c>
        <is>
          <t>Dağıtım Transformatörü</t>
        </is>
      </c>
      <c>
        <v>ÇIKRIKÇI TR-1 45-81-M00206_45-81-M00206_2376292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25.07.2023 21:39:28</t>
        </is>
      </c>
      <c>
        <is>
          <t>25.07.2023 22:44:06</t>
        </is>
      </c>
      <c>
        <v>1.077222222</v>
      </c>
      <c>
        <v>0</v>
      </c>
      <c>
        <v>178</v>
      </c>
      <c>
        <v>0</v>
      </c>
      <c>
        <v>1</v>
      </c>
      <c>
        <v>0</v>
      </c>
      <c>
        <v>6</v>
      </c>
      <c>
        <v>0</v>
      </c>
      <c>
        <v>0</v>
      </c>
      <c>
        <v>0</v>
      </c>
      <c>
        <v>25.632636487538008</v>
      </c>
      <c>
        <v>0</v>
      </c>
      <c>
        <v>0.03161214216340172</v>
      </c>
      <c>
        <v>0</v>
      </c>
      <c>
        <v>1.939126952373409</v>
      </c>
      <c>
        <v>0</v>
      </c>
      <c>
        <v>0</v>
      </c>
      <c>
        <v>27.60337558207482</v>
      </c>
    </row>
    <row>
      <c>
        <v>2621132</v>
      </c>
      <c>
        <v>1</v>
      </c>
      <c>
        <is>
          <t>İZMİR</t>
        </is>
      </c>
      <c>
        <v>TİRE</v>
      </c>
      <c>
        <is>
          <t>Kullanıcı Bağlantı Hattı</t>
        </is>
      </c>
      <c>
        <v>YENİÇİFTLİK TR-2 35-20-L00400_950324549_950324549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25.07.2023 09:58:41</t>
        </is>
      </c>
      <c>
        <is>
          <t>25.07.2023 14:17:55</t>
        </is>
      </c>
      <c>
        <v>4.320555555</v>
      </c>
      <c>
        <v>0</v>
      </c>
      <c>
        <v>0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</row>
    <row>
      <c>
        <v>2621922</v>
      </c>
      <c>
        <v>1</v>
      </c>
      <c>
        <is>
          <t>İZMİR</t>
        </is>
      </c>
      <c>
        <v>BAYINDIR</v>
      </c>
      <c>
        <is>
          <t>Dağıtım Transformatörü</t>
        </is>
      </c>
      <c>
        <v>TURAN KÖYÜ TR-1 35-20-L00070_35-20-L00070_49168578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25.07.2023 22:42:47</t>
        </is>
      </c>
      <c>
        <is>
          <t>25.07.2023 23:35:36</t>
        </is>
      </c>
      <c>
        <v>0.880277777</v>
      </c>
      <c>
        <v>0</v>
      </c>
      <c>
        <v>212</v>
      </c>
      <c>
        <v>0</v>
      </c>
      <c>
        <v>1</v>
      </c>
      <c>
        <v>0</v>
      </c>
      <c>
        <v>22</v>
      </c>
      <c>
        <v>0</v>
      </c>
      <c>
        <v>0</v>
      </c>
      <c>
        <v>0</v>
      </c>
      <c>
        <v>34.48742828016626</v>
      </c>
      <c>
        <v>0</v>
      </c>
      <c>
        <v>0.31399961115444974</v>
      </c>
      <c>
        <v>0</v>
      </c>
      <c>
        <v>3.786158872610988</v>
      </c>
      <c>
        <v>0</v>
      </c>
      <c>
        <v>0</v>
      </c>
      <c>
        <v>38.587586763931704</v>
      </c>
    </row>
    <row>
      <c>
        <v>2621773</v>
      </c>
      <c>
        <v>1</v>
      </c>
      <c>
        <is>
          <t>İZMİR</t>
        </is>
      </c>
      <c>
        <v>BAYRAKLI</v>
      </c>
      <c>
        <is>
          <t>AG Fideri</t>
        </is>
      </c>
      <c>
        <v>K-714 35-04-K00714_B_56365043_56365043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25.07.2023 19:31:48</t>
        </is>
      </c>
      <c>
        <is>
          <t>25.07.2023 19:55:55</t>
        </is>
      </c>
      <c>
        <v>0.401944444</v>
      </c>
      <c>
        <v>0</v>
      </c>
      <c>
        <v>105</v>
      </c>
      <c>
        <v>0</v>
      </c>
      <c>
        <v>0</v>
      </c>
      <c>
        <v>0</v>
      </c>
      <c>
        <v>25</v>
      </c>
      <c>
        <v>0</v>
      </c>
      <c>
        <v>0</v>
      </c>
      <c>
        <v>0</v>
      </c>
      <c>
        <v>11.456342213186225</v>
      </c>
      <c>
        <v>0</v>
      </c>
      <c>
        <v>0</v>
      </c>
      <c>
        <v>0</v>
      </c>
      <c>
        <v>6.104048204748454</v>
      </c>
      <c>
        <v>0</v>
      </c>
      <c>
        <v>0</v>
      </c>
      <c>
        <v>17.56039041793468</v>
      </c>
    </row>
    <row>
      <c>
        <v>2621822</v>
      </c>
      <c>
        <v>1</v>
      </c>
      <c>
        <is>
          <t>İZMİR</t>
        </is>
      </c>
      <c>
        <v>DİKİLİ</v>
      </c>
      <c>
        <is>
          <t>AG Fideri</t>
        </is>
      </c>
      <c>
        <v>BADEMLİ TR-4 35-30-L00101_B_60982126_60982126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25.07.2023 20:39:14</t>
        </is>
      </c>
      <c>
        <is>
          <t>25.07.2023 21:08:09</t>
        </is>
      </c>
      <c>
        <v>0.481944444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0.022240934905762445</v>
      </c>
      <c>
        <v>0</v>
      </c>
      <c>
        <v>0</v>
      </c>
      <c>
        <v>0</v>
      </c>
      <c>
        <v>0</v>
      </c>
      <c>
        <v>0.022240934905762445</v>
      </c>
    </row>
    <row>
      <c>
        <v>2620989</v>
      </c>
      <c>
        <v>1</v>
      </c>
      <c>
        <is>
          <t>MANİSA</t>
        </is>
      </c>
      <c>
        <v>SARIGÖL</v>
      </c>
      <c>
        <is>
          <t>OG Fideri</t>
        </is>
      </c>
      <c>
        <v>SARIGÖL TR-37 45-79-M00037_TR-40 M05_2315979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25.07.2023 07:56:28</t>
        </is>
      </c>
      <c>
        <is>
          <t>25.07.2023 08:37:30</t>
        </is>
      </c>
      <c>
        <v>0.683888888</v>
      </c>
      <c>
        <v>0</v>
      </c>
      <c>
        <v>0</v>
      </c>
      <c>
        <v>0</v>
      </c>
      <c>
        <v>0</v>
      </c>
      <c>
        <v>4</v>
      </c>
      <c>
        <v>116</v>
      </c>
      <c>
        <v>0</v>
      </c>
      <c>
        <v>0</v>
      </c>
      <c>
        <v>0</v>
      </c>
      <c>
        <v>0</v>
      </c>
      <c>
        <v>0</v>
      </c>
      <c>
        <v>0</v>
      </c>
      <c>
        <v>71.95522808570396</v>
      </c>
      <c>
        <v>24.407392368302116</v>
      </c>
      <c>
        <v>0</v>
      </c>
      <c>
        <v>0</v>
      </c>
      <c>
        <v>96.36262045400608</v>
      </c>
    </row>
    <row>
      <c>
        <v>2621567</v>
      </c>
      <c>
        <v>1</v>
      </c>
      <c>
        <is>
          <t>İZMİR</t>
        </is>
      </c>
      <c>
        <v>MENEMEN</v>
      </c>
      <c>
        <is>
          <t>KÖK</t>
        </is>
      </c>
      <c>
        <v>YAHŞELLİ KÖK 35-28-M00293_EMİRALEM M03_66582307</v>
      </c>
      <c>
        <v>Plansız Kesinti / Müdahale</v>
      </c>
      <c>
        <v>Dağıtım-OG</v>
      </c>
      <c>
        <v>Uzun</v>
      </c>
      <c>
        <v>Şebeke işletmecisi</v>
      </c>
      <c>
        <v>Bildirimsiz</v>
      </c>
      <c>
        <is>
          <t>25.07.2023 16:05:27</t>
        </is>
      </c>
      <c>
        <is>
          <t>25.07.2023 17:09:56</t>
        </is>
      </c>
      <c>
        <v>1.074722222</v>
      </c>
      <c>
        <v>0</v>
      </c>
      <c>
        <v>1554</v>
      </c>
      <c>
        <v>0</v>
      </c>
      <c>
        <v>215</v>
      </c>
      <c>
        <v>18</v>
      </c>
      <c>
        <v>269</v>
      </c>
      <c>
        <v>3</v>
      </c>
      <c>
        <v>2</v>
      </c>
      <c>
        <v>0</v>
      </c>
      <c>
        <v>440.82595626046873</v>
      </c>
      <c>
        <v>0</v>
      </c>
      <c>
        <v>83.87817716034957</v>
      </c>
      <c>
        <v>163.4336025058574</v>
      </c>
      <c>
        <v>414.3181224451037</v>
      </c>
      <c>
        <v>443.7026110914683</v>
      </c>
      <c>
        <v>6.441484450372789</v>
      </c>
      <c>
        <v>1552.5999539136205</v>
      </c>
    </row>
    <row>
      <c>
        <v>2621759</v>
      </c>
      <c>
        <v>1</v>
      </c>
      <c>
        <is>
          <t>İZMİR</t>
        </is>
      </c>
      <c>
        <v>SEFERİHİSAR</v>
      </c>
      <c>
        <is>
          <t>Kullanıcı Bağlantı Hattı</t>
        </is>
      </c>
      <c>
        <v>PAYAMLI M-20 35-25-M00170_956641998_956641998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25.07.2023 19:28:02</t>
        </is>
      </c>
      <c>
        <is>
          <t>25.07.2023 20:23:27</t>
        </is>
      </c>
      <c>
        <v>0.923611111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0.17446570820718282</v>
      </c>
      <c>
        <v>0</v>
      </c>
      <c>
        <v>0</v>
      </c>
      <c>
        <v>0</v>
      </c>
      <c>
        <v>0</v>
      </c>
      <c>
        <v>0</v>
      </c>
      <c>
        <v>0</v>
      </c>
      <c>
        <v>0.17446570820718282</v>
      </c>
    </row>
    <row>
      <c>
        <v>2621072</v>
      </c>
      <c>
        <v>1</v>
      </c>
      <c>
        <is>
          <t>İZMİR</t>
        </is>
      </c>
      <c>
        <v>KİRAZ</v>
      </c>
      <c>
        <is>
          <t>KÖK</t>
        </is>
      </c>
      <c>
        <v>SARIKAYA KÖK 35-31-L00284_İĞDELİ L01_2337273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25.07.2023 09:30:52</t>
        </is>
      </c>
      <c>
        <is>
          <t>25.07.2023 10:04:58</t>
        </is>
      </c>
      <c>
        <v>0.568333333</v>
      </c>
      <c>
        <v>1</v>
      </c>
      <c>
        <v>2056</v>
      </c>
      <c>
        <v>2</v>
      </c>
      <c>
        <v>443</v>
      </c>
      <c>
        <v>13</v>
      </c>
      <c>
        <v>288</v>
      </c>
      <c>
        <v>0</v>
      </c>
      <c>
        <v>0</v>
      </c>
      <c>
        <v>0.12062546667111113</v>
      </c>
      <c>
        <v>174.83332203936646</v>
      </c>
      <c>
        <v>37.61141835211176</v>
      </c>
      <c>
        <v>256.37972341493656</v>
      </c>
      <c>
        <v>59.26185343312307</v>
      </c>
      <c>
        <v>143.93646328787685</v>
      </c>
      <c>
        <v>0</v>
      </c>
      <c>
        <v>0</v>
      </c>
      <c>
        <v>672.1434059940859</v>
      </c>
    </row>
    <row>
      <c>
        <v>2621404</v>
      </c>
      <c>
        <v>1</v>
      </c>
      <c>
        <is>
          <t>MANİSA</t>
        </is>
      </c>
      <c>
        <v>SALİHLİ</v>
      </c>
      <c>
        <is>
          <t>AG Fideri</t>
        </is>
      </c>
      <c>
        <v>TR-82 45-78-L00082_49364799_56407986_56407986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25.07.2023 13:39:30</t>
        </is>
      </c>
      <c>
        <is>
          <t>25.07.2023 16:40:41</t>
        </is>
      </c>
      <c>
        <v>3.019722222</v>
      </c>
      <c>
        <v>0</v>
      </c>
      <c>
        <v>159</v>
      </c>
      <c>
        <v>0</v>
      </c>
      <c>
        <v>0</v>
      </c>
      <c>
        <v>0</v>
      </c>
      <c>
        <v>7</v>
      </c>
      <c>
        <v>0</v>
      </c>
      <c>
        <v>0</v>
      </c>
      <c>
        <v>0</v>
      </c>
      <c>
        <v>96.96656299620197</v>
      </c>
      <c>
        <v>0</v>
      </c>
      <c>
        <v>0</v>
      </c>
      <c>
        <v>0</v>
      </c>
      <c>
        <v>17.08652781038992</v>
      </c>
      <c>
        <v>0</v>
      </c>
      <c>
        <v>0</v>
      </c>
      <c>
        <v>114.0530908065919</v>
      </c>
    </row>
    <row>
      <c>
        <v>2621212</v>
      </c>
      <c>
        <v>1</v>
      </c>
      <c>
        <is>
          <t>İZMİR</t>
        </is>
      </c>
      <c>
        <v>TİRE</v>
      </c>
      <c>
        <is>
          <t>AG Fideri</t>
        </is>
      </c>
      <c>
        <v>KURŞAK TR-1 35-29-L00185_B_56405816_56405816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25.07.2023 11:23:41</t>
        </is>
      </c>
      <c>
        <is>
          <t>25.07.2023 12:42:12</t>
        </is>
      </c>
      <c>
        <v>1.308611111</v>
      </c>
      <c>
        <v>0</v>
      </c>
      <c>
        <v>18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7.721482660840582</v>
      </c>
      <c>
        <v>0</v>
      </c>
      <c>
        <v>0</v>
      </c>
      <c>
        <v>0</v>
      </c>
      <c>
        <v>1.2125715361215232</v>
      </c>
      <c>
        <v>0</v>
      </c>
      <c>
        <v>0</v>
      </c>
      <c>
        <v>8.934054196962105</v>
      </c>
    </row>
    <row>
      <c>
        <v>2621504</v>
      </c>
      <c>
        <v>1</v>
      </c>
      <c>
        <is>
          <t>MANİSA</t>
        </is>
      </c>
      <c>
        <v>SARIGÖL</v>
      </c>
      <c>
        <is>
          <t>AG Fideri</t>
        </is>
      </c>
      <c>
        <v>SELİMİYE TR-7 DUTLUKUYU 45-79-M00363_C_56385701_56385701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25.07.2023 15:17:45</t>
        </is>
      </c>
      <c>
        <is>
          <t>25.07.2023 17:40:26</t>
        </is>
      </c>
      <c>
        <v>2.378055555</v>
      </c>
      <c>
        <v>0</v>
      </c>
      <c>
        <v>20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6.154291099192734</v>
      </c>
      <c>
        <v>0</v>
      </c>
      <c>
        <v>4.475992118208485</v>
      </c>
      <c>
        <v>0</v>
      </c>
      <c>
        <v>0</v>
      </c>
      <c>
        <v>0</v>
      </c>
      <c>
        <v>0</v>
      </c>
      <c>
        <v>10.63028321740122</v>
      </c>
    </row>
    <row>
      <c>
        <v>2621172</v>
      </c>
      <c>
        <v>1</v>
      </c>
      <c>
        <is>
          <t>İZMİR</t>
        </is>
      </c>
      <c>
        <v>BERGAMA</v>
      </c>
      <c>
        <is>
          <t>Kullanıcı Bağlantı Hattı</t>
        </is>
      </c>
      <c>
        <v>KOZLUCA TR1 35-16-M00149_953325677_953325677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25.07.2023 10:57:22</t>
        </is>
      </c>
      <c>
        <is>
          <t>25.07.2023 14:17:09</t>
        </is>
      </c>
      <c>
        <v>3.329722222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0.518727183740315</v>
      </c>
      <c>
        <v>0</v>
      </c>
      <c>
        <v>0</v>
      </c>
      <c>
        <v>0</v>
      </c>
      <c>
        <v>0</v>
      </c>
      <c>
        <v>0</v>
      </c>
      <c>
        <v>0</v>
      </c>
      <c>
        <v>0.518727183740315</v>
      </c>
    </row>
    <row>
      <c>
        <v>2621029</v>
      </c>
      <c>
        <v>1</v>
      </c>
      <c>
        <is>
          <t>İZMİR</t>
        </is>
      </c>
      <c>
        <v>SEFERİHİSAR</v>
      </c>
      <c>
        <is>
          <t>DM</t>
        </is>
      </c>
      <c>
        <v>SEFERİHİSAR İM 35-14-A00002_SIĞACIK L03_72378353</v>
      </c>
      <c>
        <v>Üçüncü Şahısların Vermiş Olduğu Hasarlar</v>
      </c>
      <c>
        <v>Dağıtım-OG</v>
      </c>
      <c>
        <v>Uzun</v>
      </c>
      <c>
        <v>Dışsal</v>
      </c>
      <c>
        <v>Bildirimsiz</v>
      </c>
      <c>
        <is>
          <t>25.07.2023 08:57:34</t>
        </is>
      </c>
      <c>
        <is>
          <t>25.07.2023 12:20:09</t>
        </is>
      </c>
      <c>
        <v>3.376388888</v>
      </c>
      <c>
        <v>1</v>
      </c>
      <c>
        <v>2735</v>
      </c>
      <c>
        <v>0</v>
      </c>
      <c>
        <v>368</v>
      </c>
      <c>
        <v>11</v>
      </c>
      <c>
        <v>332</v>
      </c>
      <c>
        <v>1</v>
      </c>
      <c>
        <v>0</v>
      </c>
      <c>
        <v>0</v>
      </c>
      <c>
        <v>2624.414439086282</v>
      </c>
      <c>
        <v>0</v>
      </c>
      <c>
        <v>647.1627909133575</v>
      </c>
      <c>
        <v>2130.2118282460447</v>
      </c>
      <c>
        <v>3810.200965119835</v>
      </c>
      <c>
        <v>2.9623262907361285</v>
      </c>
      <c>
        <v>0</v>
      </c>
      <c>
        <v>9214.952349656254</v>
      </c>
    </row>
    <row>
      <c>
        <v>2621245</v>
      </c>
      <c>
        <v>2</v>
      </c>
      <c>
        <is>
          <t>İZMİR</t>
        </is>
      </c>
      <c>
        <v>BUCA</v>
      </c>
      <c>
        <is>
          <t>Dağıtım Transformatörü</t>
        </is>
      </c>
      <c>
        <v>K-2546 35-03-K02546_35-03-K02546_2354107</v>
      </c>
      <c>
        <v>Üçüncü Şahısların Vermiş Olduğu Hasarlar</v>
      </c>
      <c>
        <v>Dağıtım-AG</v>
      </c>
      <c>
        <v>Uzun</v>
      </c>
      <c>
        <v>Şebeke işletmecisi</v>
      </c>
      <c>
        <v>Bildirimsiz</v>
      </c>
      <c>
        <is>
          <t>25.07.2023 13:18:52</t>
        </is>
      </c>
      <c>
        <is>
          <t>25.07.2023 17:39:08</t>
        </is>
      </c>
      <c>
        <v>4.337777777</v>
      </c>
      <c>
        <v>0</v>
      </c>
      <c>
        <v>566</v>
      </c>
      <c>
        <v>0</v>
      </c>
      <c>
        <v>0</v>
      </c>
      <c>
        <v>0</v>
      </c>
      <c>
        <v>15</v>
      </c>
      <c>
        <v>0</v>
      </c>
      <c>
        <v>0</v>
      </c>
      <c>
        <v>0</v>
      </c>
      <c>
        <v>661.5718223172628</v>
      </c>
      <c>
        <v>0</v>
      </c>
      <c>
        <v>0</v>
      </c>
      <c>
        <v>0</v>
      </c>
      <c>
        <v>67.29321879204325</v>
      </c>
      <c>
        <v>0</v>
      </c>
      <c>
        <v>0</v>
      </c>
      <c>
        <v>728.865041109306</v>
      </c>
    </row>
    <row>
      <c>
        <v>2621696</v>
      </c>
      <c>
        <v>1</v>
      </c>
      <c>
        <is>
          <t>MANİSA</t>
        </is>
      </c>
      <c>
        <v>GÖRDES</v>
      </c>
      <c>
        <is>
          <t>Kullanıcı Bağlantı Hattı</t>
        </is>
      </c>
      <c>
        <v>GÖRDES TR-35 45-75-M00035_945607412_945607412</v>
      </c>
      <c>
        <v>AG Box / Sdk Abone Çıkış Sigorta Atığı</v>
      </c>
      <c>
        <v>Dağıtım-AG</v>
      </c>
      <c>
        <v>Uzun</v>
      </c>
      <c>
        <v>Şebeke işletmecisi</v>
      </c>
      <c>
        <v>Bildirimsiz</v>
      </c>
      <c>
        <is>
          <t>25.07.2023 18:38:19</t>
        </is>
      </c>
      <c>
        <is>
          <t>25.07.2023 20:26:48</t>
        </is>
      </c>
      <c>
        <v>1.808055555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</row>
    <row>
      <c>
        <v>2621713</v>
      </c>
      <c>
        <v>1</v>
      </c>
      <c>
        <is>
          <t>İZMİR</t>
        </is>
      </c>
      <c>
        <v>DİKİLİ</v>
      </c>
      <c>
        <is>
          <t>AG Fideri</t>
        </is>
      </c>
      <c>
        <v>BADEMLİ TR-2 35-30-L00099_D_56353386_56353386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25.07.2023 18:57:44</t>
        </is>
      </c>
      <c>
        <is>
          <t>25.07.2023 19:44:33</t>
        </is>
      </c>
      <c>
        <v>0.780277777</v>
      </c>
      <c>
        <v>0</v>
      </c>
      <c>
        <v>79</v>
      </c>
      <c>
        <v>0</v>
      </c>
      <c>
        <v>7</v>
      </c>
      <c>
        <v>0</v>
      </c>
      <c>
        <v>17</v>
      </c>
      <c>
        <v>0</v>
      </c>
      <c>
        <v>1</v>
      </c>
      <c>
        <v>0</v>
      </c>
      <c>
        <v>13.630745961853243</v>
      </c>
      <c>
        <v>0</v>
      </c>
      <c>
        <v>5.0668441217043325</v>
      </c>
      <c>
        <v>0</v>
      </c>
      <c>
        <v>8.784402083955973</v>
      </c>
      <c>
        <v>0</v>
      </c>
      <c>
        <v>6.320041808677232</v>
      </c>
      <c>
        <v>33.80203397619078</v>
      </c>
    </row>
    <row>
      <c>
        <v>2621049</v>
      </c>
      <c>
        <v>1</v>
      </c>
      <c>
        <is>
          <t>İZMİR</t>
        </is>
      </c>
      <c>
        <v>BAYRAKLI</v>
      </c>
      <c>
        <is>
          <t>Dağıtım Transformatörü</t>
        </is>
      </c>
      <c>
        <v>K-1699 35-02-K01699_35-02-K01699_2375733</v>
      </c>
      <c>
        <v>Şebeke Yenileme ve Kapasite Artışı Çalışması</v>
      </c>
      <c>
        <v>Dağıtım-AG</v>
      </c>
      <c>
        <v>Uzun</v>
      </c>
      <c>
        <v>Şebeke işletmecisi</v>
      </c>
      <c>
        <v>Bildirimli</v>
      </c>
      <c>
        <is>
          <t>25.07.2023 09:11:24</t>
        </is>
      </c>
      <c>
        <is>
          <t>25.07.2023 13:43:13</t>
        </is>
      </c>
      <c>
        <v>4.530277777</v>
      </c>
      <c>
        <v>0</v>
      </c>
      <c>
        <v>508</v>
      </c>
      <c>
        <v>0</v>
      </c>
      <c>
        <v>0</v>
      </c>
      <c>
        <v>0</v>
      </c>
      <c>
        <v>35</v>
      </c>
      <c>
        <v>0</v>
      </c>
      <c>
        <v>0</v>
      </c>
      <c>
        <v>0</v>
      </c>
      <c>
        <v>606.5536439782892</v>
      </c>
      <c>
        <v>0</v>
      </c>
      <c>
        <v>0</v>
      </c>
      <c>
        <v>0</v>
      </c>
      <c>
        <v>130.49875166035594</v>
      </c>
      <c>
        <v>0</v>
      </c>
      <c>
        <v>0</v>
      </c>
      <c>
        <v>737.0523956386451</v>
      </c>
    </row>
    <row>
      <c>
        <v>2621862</v>
      </c>
      <c>
        <v>1</v>
      </c>
      <c>
        <is>
          <t>MANİSA</t>
        </is>
      </c>
      <c>
        <v>SALİHLİ</v>
      </c>
      <c>
        <is>
          <t>Dağıtım Transformatörü</t>
        </is>
      </c>
      <c>
        <v>ADALA TR-1 45-78-M00284_45-78-M00284_83647784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25.07.2023 21:15:38</t>
        </is>
      </c>
      <c>
        <is>
          <t>25.07.2023 21:24:30</t>
        </is>
      </c>
      <c>
        <v>0.147777777</v>
      </c>
      <c>
        <v>0</v>
      </c>
      <c>
        <v>47</v>
      </c>
      <c>
        <v>0</v>
      </c>
      <c>
        <v>12</v>
      </c>
      <c>
        <v>0</v>
      </c>
      <c>
        <v>7</v>
      </c>
      <c>
        <v>0</v>
      </c>
      <c>
        <v>0</v>
      </c>
      <c>
        <v>0</v>
      </c>
      <c>
        <v>1.717344404722048</v>
      </c>
      <c>
        <v>0</v>
      </c>
      <c>
        <v>1.3868386530923056</v>
      </c>
      <c>
        <v>0</v>
      </c>
      <c>
        <v>1.2651039892775628</v>
      </c>
      <c>
        <v>0</v>
      </c>
      <c>
        <v>0</v>
      </c>
      <c>
        <v>4.369287047091916</v>
      </c>
    </row>
    <row>
      <c>
        <v>2621149</v>
      </c>
      <c>
        <v>1</v>
      </c>
      <c>
        <is>
          <t>İZMİR</t>
        </is>
      </c>
      <c>
        <v>ÇİĞLİ</v>
      </c>
      <c>
        <is>
          <t>Kullanıcı Bağlantı Hattı</t>
        </is>
      </c>
      <c>
        <v>M-1996 35-09-M01996_913804129_913804129</v>
      </c>
      <c>
        <v>Üçüncü Şahısların Vermiş Olduğu Hasarlar</v>
      </c>
      <c>
        <v>Dağıtım-AG</v>
      </c>
      <c>
        <v>Uzun</v>
      </c>
      <c>
        <v>Şebeke işletmecisi</v>
      </c>
      <c>
        <v>Bildirimsiz</v>
      </c>
      <c>
        <is>
          <t>25.07.2023 10:31:14</t>
        </is>
      </c>
      <c>
        <is>
          <t>25.07.2023 14:24:25</t>
        </is>
      </c>
      <c>
        <v>3.886388888</v>
      </c>
      <c>
        <v>0</v>
      </c>
      <c>
        <v>35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32.037244724379235</v>
      </c>
      <c>
        <v>0</v>
      </c>
      <c>
        <v>0</v>
      </c>
      <c>
        <v>0</v>
      </c>
      <c>
        <v>8.834583071008332</v>
      </c>
      <c>
        <v>0</v>
      </c>
      <c>
        <v>0</v>
      </c>
      <c>
        <v>40.87182779538757</v>
      </c>
    </row>
    <row>
      <c>
        <v>2621570</v>
      </c>
      <c>
        <v>1</v>
      </c>
      <c>
        <is>
          <t>MANİSA</t>
        </is>
      </c>
      <c>
        <v>ŞEHZADELER</v>
      </c>
      <c>
        <is>
          <t>Kullanıcı Bağlantı Hattı</t>
        </is>
      </c>
      <c>
        <v>DM-08/10-A 45-71-M00288_95000621993_95000621993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25.07.2023 16:06:50</t>
        </is>
      </c>
      <c>
        <is>
          <t>25.07.2023 20:21:54</t>
        </is>
      </c>
      <c>
        <v>4.251111111</v>
      </c>
      <c>
        <v>0</v>
      </c>
      <c>
        <v>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1.1306983982692276</v>
      </c>
      <c>
        <v>0</v>
      </c>
      <c>
        <v>0</v>
      </c>
      <c>
        <v>0</v>
      </c>
      <c>
        <v>0.13389630884445597</v>
      </c>
      <c>
        <v>0</v>
      </c>
      <c>
        <v>0</v>
      </c>
      <c>
        <v>1.2645947071136836</v>
      </c>
    </row>
    <row>
      <c>
        <v>2621378</v>
      </c>
      <c>
        <v>1</v>
      </c>
      <c>
        <is>
          <t>İZMİR</t>
        </is>
      </c>
      <c>
        <v>KINIK</v>
      </c>
      <c>
        <is>
          <t>OG Fideri</t>
        </is>
      </c>
      <c>
        <v>KINIK İM 35-24-A00001_HatBaşıAyırıcı_89800642 M09_89800642</v>
      </c>
      <c>
        <v>Şebeke Yenileme ve Kapasite Artışı Çalışması</v>
      </c>
      <c>
        <v>Dağıtım-OG</v>
      </c>
      <c>
        <v>Uzun</v>
      </c>
      <c>
        <v>Şebeke işletmecisi</v>
      </c>
      <c>
        <v>Bildirimli</v>
      </c>
      <c>
        <is>
          <t>25.07.2023 13:26:27</t>
        </is>
      </c>
      <c>
        <is>
          <t>25.07.2023 17:32:27</t>
        </is>
      </c>
      <c>
        <v>4.1</v>
      </c>
      <c>
        <v>0</v>
      </c>
      <c>
        <v>202</v>
      </c>
      <c>
        <v>0</v>
      </c>
      <c>
        <v>74</v>
      </c>
      <c>
        <v>0</v>
      </c>
      <c>
        <v>53</v>
      </c>
      <c>
        <v>0</v>
      </c>
      <c>
        <v>0</v>
      </c>
      <c>
        <v>0</v>
      </c>
      <c>
        <v>178.0694018171064</v>
      </c>
      <c>
        <v>0</v>
      </c>
      <c>
        <v>544.0259405719603</v>
      </c>
      <c>
        <v>0</v>
      </c>
      <c>
        <v>313.9453970149694</v>
      </c>
      <c>
        <v>0</v>
      </c>
      <c>
        <v>0</v>
      </c>
      <c>
        <v>1036.040739404036</v>
      </c>
    </row>
    <row>
      <c>
        <v>2621733</v>
      </c>
      <c>
        <v>1</v>
      </c>
      <c>
        <is>
          <t>MANİSA</t>
        </is>
      </c>
      <c>
        <v>AKHİSAR</v>
      </c>
      <c>
        <is>
          <t>DM</t>
        </is>
      </c>
      <c>
        <v>KAPAKLI İM 45-72-A00003_ESKİ MECİDİYE L04_2107704</v>
      </c>
      <c>
        <v>OG Fider Açması</v>
      </c>
      <c>
        <v>Dağıtım-OG</v>
      </c>
      <c>
        <v>Kısa</v>
      </c>
      <c>
        <v>Şebeke işletmecisi</v>
      </c>
      <c>
        <v>Bildirimsiz</v>
      </c>
      <c>
        <is>
          <t>25.07.2023 19:18:30</t>
        </is>
      </c>
      <c>
        <is>
          <t>25.07.2023 19:21:05</t>
        </is>
      </c>
      <c>
        <v>0.043055555</v>
      </c>
      <c>
        <v>2</v>
      </c>
      <c>
        <v>0</v>
      </c>
      <c>
        <v>93</v>
      </c>
      <c>
        <v>23</v>
      </c>
      <c>
        <v>4</v>
      </c>
      <c>
        <v>0</v>
      </c>
      <c>
        <v>1</v>
      </c>
      <c>
        <v>0</v>
      </c>
      <c>
        <v>0.01891988445974</v>
      </c>
      <c>
        <v>0</v>
      </c>
      <c>
        <v>19.03167056504632</v>
      </c>
      <c>
        <v>2.5035861264964234</v>
      </c>
      <c>
        <v>0.48202822048233923</v>
      </c>
      <c>
        <v>0</v>
      </c>
      <c>
        <v>0.028172899242969444</v>
      </c>
      <c>
        <v>0</v>
      </c>
      <c>
        <v>22.06437769572779</v>
      </c>
    </row>
    <row>
      <c>
        <v>2621092</v>
      </c>
      <c>
        <v>1</v>
      </c>
      <c>
        <is>
          <t>İZMİR</t>
        </is>
      </c>
      <c>
        <v>ÇEŞME</v>
      </c>
      <c>
        <is>
          <t>AG Fideri</t>
        </is>
      </c>
      <c>
        <v>L-331 DENİZKENT 35-18-L00331_A_91253188_91253188</v>
      </c>
      <c>
        <v>Şebeke Yenileme ve Kapasite Artışı Çalışması</v>
      </c>
      <c>
        <v>Dağıtım-AG</v>
      </c>
      <c>
        <v>Uzun</v>
      </c>
      <c>
        <v>Şebeke işletmecisi</v>
      </c>
      <c>
        <v>Bildirimli</v>
      </c>
      <c>
        <is>
          <t>25.07.2023 09:40:34</t>
        </is>
      </c>
      <c>
        <is>
          <t>25.07.2023 17:23:48</t>
        </is>
      </c>
      <c>
        <v>7.720555555</v>
      </c>
      <c>
        <v>0</v>
      </c>
      <c>
        <v>20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47.64932745225587</v>
      </c>
      <c>
        <v>0</v>
      </c>
      <c>
        <v>0</v>
      </c>
      <c>
        <v>0</v>
      </c>
      <c>
        <v>22.469797273914974</v>
      </c>
      <c>
        <v>0</v>
      </c>
      <c>
        <v>0</v>
      </c>
      <c>
        <v>70.11912472617084</v>
      </c>
    </row>
    <row>
      <c>
        <v>2620986</v>
      </c>
      <c>
        <v>1</v>
      </c>
      <c>
        <is>
          <t>İZMİR</t>
        </is>
      </c>
      <c>
        <v>ÖDEMİŞ</v>
      </c>
      <c>
        <is>
          <t>AG Fideri</t>
        </is>
      </c>
      <c>
        <v>KAYMAKÇI TR-29 35-15-L00241_A_56368296_56368296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25.07.2023 07:50:01</t>
        </is>
      </c>
      <c>
        <is>
          <t>25.07.2023 11:59:33</t>
        </is>
      </c>
      <c>
        <v>4.158888888</v>
      </c>
      <c>
        <v>0</v>
      </c>
      <c>
        <v>0</v>
      </c>
      <c>
        <v>0</v>
      </c>
      <c>
        <v>7</v>
      </c>
      <c>
        <v>0</v>
      </c>
      <c>
        <v>6</v>
      </c>
      <c>
        <v>0</v>
      </c>
      <c>
        <v>0</v>
      </c>
      <c>
        <v>0</v>
      </c>
      <c>
        <v>0</v>
      </c>
      <c>
        <v>0</v>
      </c>
      <c>
        <v>52.91016809005524</v>
      </c>
      <c>
        <v>0</v>
      </c>
      <c>
        <v>38.529018533967744</v>
      </c>
      <c>
        <v>0</v>
      </c>
      <c>
        <v>0</v>
      </c>
      <c>
        <v>91.43918662402298</v>
      </c>
    </row>
    <row>
      <c>
        <v>2621135</v>
      </c>
      <c>
        <v>1</v>
      </c>
      <c>
        <is>
          <t>İZMİR</t>
        </is>
      </c>
      <c>
        <v>KİRAZ</v>
      </c>
      <c>
        <is>
          <t>Dağıtım Transformatörü</t>
        </is>
      </c>
      <c>
        <v>KALEKÖY TR-2 35-31-L00235_35-31-L00235_2365449</v>
      </c>
      <c>
        <v>Şebeke Yenileme ve Kapasite Artışı Çalışması</v>
      </c>
      <c>
        <v>Dağıtım-AG</v>
      </c>
      <c>
        <v>Uzun</v>
      </c>
      <c>
        <v>Şebeke işletmecisi</v>
      </c>
      <c>
        <v>Bildirimli</v>
      </c>
      <c>
        <is>
          <t>25.07.2023 10:16:56</t>
        </is>
      </c>
      <c>
        <is>
          <t>25.07.2023 19:11:34</t>
        </is>
      </c>
      <c>
        <v>8.910555555</v>
      </c>
      <c>
        <v>0</v>
      </c>
      <c>
        <v>14</v>
      </c>
      <c>
        <v>0</v>
      </c>
      <c>
        <v>21</v>
      </c>
      <c>
        <v>0</v>
      </c>
      <c>
        <v>9</v>
      </c>
      <c>
        <v>0</v>
      </c>
      <c>
        <v>0</v>
      </c>
      <c>
        <v>0</v>
      </c>
      <c>
        <v>20.881143300852305</v>
      </c>
      <c>
        <v>0</v>
      </c>
      <c>
        <v>619.1853066787074</v>
      </c>
      <c>
        <v>0</v>
      </c>
      <c>
        <v>378.45403055588366</v>
      </c>
      <c>
        <v>0</v>
      </c>
      <c>
        <v>0</v>
      </c>
      <c>
        <v>1018.5204805354433</v>
      </c>
    </row>
    <row>
      <c>
        <v>2621235</v>
      </c>
      <c>
        <v>1</v>
      </c>
      <c>
        <is>
          <t>İZMİR</t>
        </is>
      </c>
      <c>
        <v>ÇEŞME</v>
      </c>
      <c>
        <is>
          <t>DM</t>
        </is>
      </c>
      <c>
        <v>L-401 ALTINYUNUS DM 35-18-L00401_SAĞLIKÇILAR L-477 L15_2326016</v>
      </c>
      <c>
        <v>Plansız Kesinti / Müdahale</v>
      </c>
      <c>
        <v>Dağıtım-OG</v>
      </c>
      <c>
        <v>Uzun</v>
      </c>
      <c>
        <v>Şebeke işletmecisi</v>
      </c>
      <c>
        <v>Bildirimsiz</v>
      </c>
      <c>
        <is>
          <t>25.07.2023 11:42:07</t>
        </is>
      </c>
      <c>
        <is>
          <t>25.07.2023 12:06:00</t>
        </is>
      </c>
      <c>
        <v>0.398055555</v>
      </c>
      <c>
        <v>6</v>
      </c>
      <c>
        <v>1157</v>
      </c>
      <c>
        <v>6</v>
      </c>
      <c>
        <v>55</v>
      </c>
      <c>
        <v>12</v>
      </c>
      <c>
        <v>30</v>
      </c>
      <c>
        <v>0</v>
      </c>
      <c>
        <v>1</v>
      </c>
      <c>
        <v>15.209685559294595</v>
      </c>
      <c>
        <v>144.9150772767044</v>
      </c>
      <c>
        <v>9.043501968319697</v>
      </c>
      <c>
        <v>12.26231854164532</v>
      </c>
      <c>
        <v>15.947357713432968</v>
      </c>
      <c>
        <v>11.714393630576915</v>
      </c>
      <c>
        <v>0</v>
      </c>
      <c>
        <v>2.659726250811179</v>
      </c>
      <c>
        <v>211.75206094078513</v>
      </c>
    </row>
    <row>
      <c>
        <v>2621848</v>
      </c>
      <c>
        <v>1</v>
      </c>
      <c>
        <is>
          <t>MANİSA</t>
        </is>
      </c>
      <c>
        <v>ŞEHZADELER</v>
      </c>
      <c>
        <is>
          <t>KÖK</t>
        </is>
      </c>
      <c>
        <v>İĞDECİK KÖK 45-71-M00077_ŞEHİR-1 M03_72234119</v>
      </c>
      <c>
        <v>Plansız Kesinti / Müdahale</v>
      </c>
      <c>
        <v>Dağıtım-OG</v>
      </c>
      <c>
        <v>Uzun</v>
      </c>
      <c>
        <v>Şebeke işletmecisi</v>
      </c>
      <c>
        <v>Bildirimsiz</v>
      </c>
      <c>
        <is>
          <t>25.07.2023 20:59:38</t>
        </is>
      </c>
      <c>
        <is>
          <t>25.07.2023 23:11:13</t>
        </is>
      </c>
      <c>
        <v>2.193055555</v>
      </c>
      <c>
        <v>0</v>
      </c>
      <c>
        <v>437</v>
      </c>
      <c>
        <v>0</v>
      </c>
      <c>
        <v>17</v>
      </c>
      <c>
        <v>0</v>
      </c>
      <c>
        <v>48</v>
      </c>
      <c>
        <v>0</v>
      </c>
      <c>
        <v>0</v>
      </c>
      <c>
        <v>0</v>
      </c>
      <c>
        <v>161.79280317334357</v>
      </c>
      <c>
        <v>0</v>
      </c>
      <c>
        <v>37.943652203917225</v>
      </c>
      <c>
        <v>0</v>
      </c>
      <c>
        <v>36.4659400181365</v>
      </c>
      <c>
        <v>0</v>
      </c>
      <c>
        <v>0</v>
      </c>
      <c>
        <v>236.2023953953973</v>
      </c>
    </row>
    <row>
      <c>
        <v>2621470</v>
      </c>
      <c>
        <v>1</v>
      </c>
      <c>
        <is>
          <t>İZMİR</t>
        </is>
      </c>
      <c>
        <v>KONAK</v>
      </c>
      <c>
        <is>
          <t>Saha Dağıtım Kutusu (SDK)</t>
        </is>
      </c>
      <c>
        <v>K-1027 35-01-K01027_F 2F_5865718</v>
      </c>
      <c>
        <v>AG Box / Sdk Giriş Sigorta Atığı</v>
      </c>
      <c>
        <v>Dağıtım-AG</v>
      </c>
      <c>
        <v>Uzun</v>
      </c>
      <c>
        <v>Şebeke işletmecisi</v>
      </c>
      <c>
        <v>Bildirimsiz</v>
      </c>
      <c>
        <is>
          <t>25.07.2023 14:39:23</t>
        </is>
      </c>
      <c>
        <is>
          <t>25.07.2023 16:00:08</t>
        </is>
      </c>
      <c>
        <v>1.345833333</v>
      </c>
      <c>
        <v>0</v>
      </c>
      <c>
        <v>44</v>
      </c>
      <c>
        <v>0</v>
      </c>
      <c>
        <v>0</v>
      </c>
      <c>
        <v>0</v>
      </c>
      <c>
        <v>12</v>
      </c>
      <c>
        <v>0</v>
      </c>
      <c>
        <v>0</v>
      </c>
      <c>
        <v>0</v>
      </c>
      <c>
        <v>39.8783747313525</v>
      </c>
      <c>
        <v>0</v>
      </c>
      <c>
        <v>0</v>
      </c>
      <c>
        <v>0</v>
      </c>
      <c>
        <v>45.03167940852976</v>
      </c>
      <c>
        <v>0</v>
      </c>
      <c>
        <v>0</v>
      </c>
      <c>
        <v>84.91005413988226</v>
      </c>
    </row>
    <row>
      <c>
        <v>2620952</v>
      </c>
      <c>
        <v>1</v>
      </c>
      <c>
        <is>
          <t>İZMİR</t>
        </is>
      </c>
      <c>
        <v>KARABAĞLAR</v>
      </c>
      <c>
        <is>
          <t>Saha Dağıtım Kutusu (SDK)</t>
        </is>
      </c>
      <c>
        <v>K-4530 35-01-K04530_B B1_5902147</v>
      </c>
      <c>
        <v>AG Box / Sdk Giriş Sigorta Atığı</v>
      </c>
      <c>
        <v>Dağıtım-AG</v>
      </c>
      <c>
        <v>Uzun</v>
      </c>
      <c>
        <v>Şebeke işletmecisi</v>
      </c>
      <c>
        <v>Bildirimsiz</v>
      </c>
      <c>
        <is>
          <t>25.07.2023 05:49:46</t>
        </is>
      </c>
      <c>
        <is>
          <t>25.07.2023 09:55:25</t>
        </is>
      </c>
      <c>
        <v>4.094166666</v>
      </c>
      <c>
        <v>0</v>
      </c>
      <c>
        <v>115</v>
      </c>
      <c>
        <v>0</v>
      </c>
      <c>
        <v>0</v>
      </c>
      <c>
        <v>0</v>
      </c>
      <c>
        <v>33</v>
      </c>
      <c>
        <v>0</v>
      </c>
      <c>
        <v>0</v>
      </c>
      <c>
        <v>0</v>
      </c>
      <c>
        <v>108.16888979120009</v>
      </c>
      <c>
        <v>0</v>
      </c>
      <c>
        <v>0</v>
      </c>
      <c>
        <v>0</v>
      </c>
      <c>
        <v>241.16994201891495</v>
      </c>
      <c>
        <v>0</v>
      </c>
      <c>
        <v>0</v>
      </c>
      <c>
        <v>349.33883181011504</v>
      </c>
    </row>
    <row>
      <c>
        <v>2621261</v>
      </c>
      <c>
        <v>1</v>
      </c>
      <c>
        <is>
          <t>İZMİR</t>
        </is>
      </c>
      <c>
        <v>ÖDEMİŞ</v>
      </c>
      <c>
        <is>
          <t>DM</t>
        </is>
      </c>
      <c>
        <v>GÖLCÜK DM 35-15-L01153_SUBATAN L04_67177011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25.07.2023 12:07:16</t>
        </is>
      </c>
      <c>
        <is>
          <t>25.07.2023 12:29:02</t>
        </is>
      </c>
      <c>
        <v>0.362777777</v>
      </c>
      <c>
        <v>2</v>
      </c>
      <c>
        <v>339</v>
      </c>
      <c>
        <v>10</v>
      </c>
      <c>
        <v>273</v>
      </c>
      <c>
        <v>2</v>
      </c>
      <c>
        <v>126</v>
      </c>
      <c>
        <v>0</v>
      </c>
      <c>
        <v>0</v>
      </c>
      <c>
        <v>1.8801698127574202</v>
      </c>
      <c>
        <v>17.342009303558825</v>
      </c>
      <c>
        <v>42.61416908043072</v>
      </c>
      <c>
        <v>105.05515522325757</v>
      </c>
      <c>
        <v>5.056441019549101</v>
      </c>
      <c>
        <v>63.79490114303857</v>
      </c>
      <c>
        <v>0</v>
      </c>
      <c>
        <v>0</v>
      </c>
      <c>
        <v>235.74284558259222</v>
      </c>
    </row>
    <row>
      <c>
        <v>2621802</v>
      </c>
      <c>
        <v>1</v>
      </c>
      <c>
        <is>
          <t>MANİSA</t>
        </is>
      </c>
      <c>
        <v>SELENDİ</v>
      </c>
      <c>
        <is>
          <t>DM</t>
        </is>
      </c>
      <c>
        <v>SELENDİ DM 45-81-M00001_SELENDİ M13_2321599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25.07.2023 20:11:48</t>
        </is>
      </c>
      <c>
        <is>
          <t>25.07.2023 20:53:29</t>
        </is>
      </c>
      <c>
        <v>0.694722222</v>
      </c>
      <c>
        <v>3</v>
      </c>
      <c>
        <v>2877</v>
      </c>
      <c>
        <v>0</v>
      </c>
      <c>
        <v>236</v>
      </c>
      <c>
        <v>5</v>
      </c>
      <c>
        <v>697</v>
      </c>
      <c>
        <v>0</v>
      </c>
      <c>
        <v>1</v>
      </c>
      <c>
        <v>0.557373847895</v>
      </c>
      <c>
        <v>354.453260393318</v>
      </c>
      <c>
        <v>0</v>
      </c>
      <c>
        <v>111.9790949730056</v>
      </c>
      <c>
        <v>67.55970241107373</v>
      </c>
      <c>
        <v>260.5159246353701</v>
      </c>
      <c>
        <v>0</v>
      </c>
      <c>
        <v>0.0014401460457954167</v>
      </c>
      <c>
        <v>795.0667964067081</v>
      </c>
    </row>
    <row>
      <c>
        <v>2621307</v>
      </c>
      <c>
        <v>1</v>
      </c>
      <c>
        <is>
          <t>MANİSA</t>
        </is>
      </c>
      <c>
        <v>SALİHLİ</v>
      </c>
      <c>
        <is>
          <t>OG Fideri</t>
        </is>
      </c>
      <c>
        <v>TAYTAN OFİS KÖK 45-78-M00314_HatBaşıAyırıcı_53139286 M06_53139286</v>
      </c>
      <c>
        <v>Şebeke Bakım Çalışması</v>
      </c>
      <c>
        <v>Dağıtım-OG</v>
      </c>
      <c>
        <v>Uzun</v>
      </c>
      <c>
        <v>Şebeke işletmecisi</v>
      </c>
      <c>
        <v>Bildirimli</v>
      </c>
      <c>
        <is>
          <t>25.07.2023 12:47:33</t>
        </is>
      </c>
      <c>
        <is>
          <t>25.07.2023 14:01:02</t>
        </is>
      </c>
      <c>
        <v>1.224722222</v>
      </c>
      <c>
        <v>0</v>
      </c>
      <c>
        <v>0</v>
      </c>
      <c>
        <v>4</v>
      </c>
      <c>
        <v>1</v>
      </c>
      <c>
        <v>1</v>
      </c>
      <c>
        <v>1</v>
      </c>
      <c>
        <v>0</v>
      </c>
      <c>
        <v>0</v>
      </c>
      <c>
        <v>0</v>
      </c>
      <c>
        <v>0</v>
      </c>
      <c>
        <v>14.662379275129783</v>
      </c>
      <c>
        <v>0.32677413476571643</v>
      </c>
      <c>
        <v>15.749280960615728</v>
      </c>
      <c>
        <v>0</v>
      </c>
      <c>
        <v>0</v>
      </c>
      <c>
        <v>0</v>
      </c>
      <c>
        <v>30.73843437051123</v>
      </c>
    </row>
    <row>
      <c>
        <v>2621161</v>
      </c>
      <c>
        <v>1</v>
      </c>
      <c>
        <is>
          <t>İZMİR</t>
        </is>
      </c>
      <c>
        <v>ÖDEMİŞ</v>
      </c>
      <c>
        <is>
          <t>DM</t>
        </is>
      </c>
      <c>
        <v>GÖLCÜK DM 35-15-L01153_SUBATAN L04_67177075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25.07.2023 10:45:22</t>
        </is>
      </c>
      <c>
        <is>
          <t>25.07.2023 11:31:13</t>
        </is>
      </c>
      <c>
        <v>0.764166666</v>
      </c>
      <c>
        <v>2</v>
      </c>
      <c>
        <v>339</v>
      </c>
      <c>
        <v>10</v>
      </c>
      <c>
        <v>273</v>
      </c>
      <c>
        <v>2</v>
      </c>
      <c>
        <v>126</v>
      </c>
      <c>
        <v>0</v>
      </c>
      <c>
        <v>0</v>
      </c>
      <c>
        <v>3.9853950281512844</v>
      </c>
      <c>
        <v>36.572175814129814</v>
      </c>
      <c>
        <v>90.58317901150386</v>
      </c>
      <c>
        <v>220.86511907514165</v>
      </c>
      <c>
        <v>10.79963988712258</v>
      </c>
      <c>
        <v>131.95468827732176</v>
      </c>
      <c>
        <v>0</v>
      </c>
      <c>
        <v>0</v>
      </c>
      <c>
        <v>494.76019709337095</v>
      </c>
    </row>
    <row>
      <c>
        <v>2621599</v>
      </c>
      <c>
        <v>1</v>
      </c>
      <c>
        <is>
          <t>İZMİR</t>
        </is>
      </c>
      <c>
        <v>ÇEŞME</v>
      </c>
      <c>
        <is>
          <t>AG Fideri</t>
        </is>
      </c>
      <c>
        <v>L-336 REİSDERE 35-18-L00336_A_91355190_91355190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25.07.2023 16:32:50</t>
        </is>
      </c>
      <c>
        <is>
          <t>25.07.2023 20:37:59</t>
        </is>
      </c>
      <c>
        <v>4.085833333</v>
      </c>
      <c>
        <v>0</v>
      </c>
      <c>
        <v>56</v>
      </c>
      <c>
        <v>0</v>
      </c>
      <c>
        <v>4</v>
      </c>
      <c>
        <v>0</v>
      </c>
      <c>
        <v>22</v>
      </c>
      <c>
        <v>0</v>
      </c>
      <c>
        <v>0</v>
      </c>
      <c>
        <v>0</v>
      </c>
      <c>
        <v>144.5703536506388</v>
      </c>
      <c>
        <v>0</v>
      </c>
      <c>
        <v>8.751059730464359</v>
      </c>
      <c>
        <v>0</v>
      </c>
      <c>
        <v>146.47405264781446</v>
      </c>
      <c>
        <v>0</v>
      </c>
      <c>
        <v>0</v>
      </c>
      <c>
        <v>299.79546602891764</v>
      </c>
    </row>
    <row>
      <c>
        <v>2621765</v>
      </c>
      <c>
        <v>1</v>
      </c>
      <c>
        <is>
          <t>MANİSA</t>
        </is>
      </c>
      <c>
        <v>ALAŞEHİR</v>
      </c>
      <c>
        <is>
          <t>DM</t>
        </is>
      </c>
      <c>
        <v>KEMALİYE DM (TR-1) 45-73-M00150_TOYGAR M03_66716003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25.07.2023 19:42:18</t>
        </is>
      </c>
      <c>
        <is>
          <t>25.07.2023 21:12:07</t>
        </is>
      </c>
      <c>
        <v>1.496944444</v>
      </c>
      <c>
        <v>3</v>
      </c>
      <c>
        <v>691</v>
      </c>
      <c>
        <v>51</v>
      </c>
      <c>
        <v>266</v>
      </c>
      <c>
        <v>7</v>
      </c>
      <c>
        <v>42</v>
      </c>
      <c>
        <v>0</v>
      </c>
      <c>
        <v>0</v>
      </c>
      <c>
        <v>1.2057032427466667</v>
      </c>
      <c>
        <v>246.33139861113028</v>
      </c>
      <c>
        <v>673.8271090869622</v>
      </c>
      <c>
        <v>2224.001421547589</v>
      </c>
      <c>
        <v>260.22249496494703</v>
      </c>
      <c>
        <v>42.088164618320945</v>
      </c>
      <c>
        <v>0</v>
      </c>
      <c>
        <v>0</v>
      </c>
      <c>
        <v>3447.6762920716965</v>
      </c>
    </row>
    <row>
      <c>
        <v>2621101</v>
      </c>
      <c>
        <v>1</v>
      </c>
      <c>
        <is>
          <t>İZMİR</t>
        </is>
      </c>
      <c>
        <v>BERGAMA</v>
      </c>
      <c>
        <is>
          <t>Dağıtım Transformatörü</t>
        </is>
      </c>
      <c>
        <v>İSMAİLLİ TR-1 35-16-M00038_35-16-M00038_2347054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25.07.2023 09:48:12</t>
        </is>
      </c>
      <c>
        <is>
          <t>25.07.2023 10:33:57</t>
        </is>
      </c>
      <c>
        <v>0.7625</v>
      </c>
      <c>
        <v>0</v>
      </c>
      <c>
        <v>102</v>
      </c>
      <c>
        <v>0</v>
      </c>
      <c>
        <v>0</v>
      </c>
      <c>
        <v>0</v>
      </c>
      <c>
        <v>13</v>
      </c>
      <c>
        <v>0</v>
      </c>
      <c>
        <v>0</v>
      </c>
      <c>
        <v>0</v>
      </c>
      <c>
        <v>8.00639793448907</v>
      </c>
      <c>
        <v>0</v>
      </c>
      <c>
        <v>0</v>
      </c>
      <c>
        <v>0</v>
      </c>
      <c>
        <v>21.864016049149107</v>
      </c>
      <c>
        <v>0</v>
      </c>
      <c>
        <v>0</v>
      </c>
      <c>
        <v>29.87041398363818</v>
      </c>
    </row>
    <row>
      <c>
        <v>2621244</v>
      </c>
      <c>
        <v>1</v>
      </c>
      <c>
        <is>
          <t>İZMİR</t>
        </is>
      </c>
      <c>
        <v>KONAK</v>
      </c>
      <c>
        <is>
          <t>Saha Dağıtım Kutusu (SDK)</t>
        </is>
      </c>
      <c>
        <v>M-1241 35-01-M01241_K K1_5872636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25.07.2023 11:51:20</t>
        </is>
      </c>
      <c>
        <is>
          <t>25.07.2023 13:30:27</t>
        </is>
      </c>
      <c>
        <v>1.651944444</v>
      </c>
      <c>
        <v>0</v>
      </c>
      <c>
        <v>0</v>
      </c>
      <c>
        <v>0</v>
      </c>
      <c>
        <v>0</v>
      </c>
      <c>
        <v>0</v>
      </c>
      <c>
        <v>37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155.12720165301315</v>
      </c>
      <c>
        <v>0</v>
      </c>
      <c>
        <v>22.705881599402534</v>
      </c>
      <c>
        <v>177.8330832524157</v>
      </c>
    </row>
    <row>
      <c>
        <v>2621622</v>
      </c>
      <c>
        <v>1</v>
      </c>
      <c>
        <is>
          <t>İZMİR</t>
        </is>
      </c>
      <c>
        <v>TİRE</v>
      </c>
      <c>
        <is>
          <t>Dağıtım Transformatörü</t>
        </is>
      </c>
      <c>
        <v>YAMANDERE TR-2 35-29-L00312_35-29-L00312_2374212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25.07.2023 17:13:52</t>
        </is>
      </c>
      <c>
        <is>
          <t>25.07.2023 17:49:48</t>
        </is>
      </c>
      <c>
        <v>0.598888888</v>
      </c>
      <c>
        <v>0</v>
      </c>
      <c>
        <v>43</v>
      </c>
      <c>
        <v>0</v>
      </c>
      <c>
        <v>4</v>
      </c>
      <c>
        <v>0</v>
      </c>
      <c>
        <v>5</v>
      </c>
      <c>
        <v>0</v>
      </c>
      <c>
        <v>0</v>
      </c>
      <c>
        <v>0</v>
      </c>
      <c>
        <v>3.865370742676759</v>
      </c>
      <c>
        <v>0</v>
      </c>
      <c>
        <v>6.694838545332246</v>
      </c>
      <c>
        <v>0</v>
      </c>
      <c>
        <v>6.875388190717132</v>
      </c>
      <c>
        <v>0</v>
      </c>
      <c>
        <v>0</v>
      </c>
      <c>
        <v>17.435597478726137</v>
      </c>
    </row>
    <row>
      <c>
        <v>2621032</v>
      </c>
      <c>
        <v>1</v>
      </c>
      <c>
        <is>
          <t>MANİSA</t>
        </is>
      </c>
      <c>
        <v>AKHİSAR</v>
      </c>
      <c>
        <is>
          <t>OG Fideri</t>
        </is>
      </c>
      <c>
        <v>MEDAR TR-6 45-72-L00276_TR-9 L02_2330945</v>
      </c>
      <c>
        <v>Şebeke Yenileme ve Kapasite Artışı Çalışması</v>
      </c>
      <c>
        <v>Dağıtım-OG</v>
      </c>
      <c>
        <v>Uzun</v>
      </c>
      <c>
        <v>Şebeke işletmecisi</v>
      </c>
      <c>
        <v>Bildirimli</v>
      </c>
      <c>
        <is>
          <t>25.07.2023 09:00:31</t>
        </is>
      </c>
      <c>
        <is>
          <t>25.07.2023 17:01:17</t>
        </is>
      </c>
      <c>
        <v>8.012777777</v>
      </c>
      <c>
        <v>2</v>
      </c>
      <c>
        <v>131</v>
      </c>
      <c>
        <v>17</v>
      </c>
      <c>
        <v>32</v>
      </c>
      <c>
        <v>1</v>
      </c>
      <c>
        <v>5</v>
      </c>
      <c>
        <v>0</v>
      </c>
      <c>
        <v>0</v>
      </c>
      <c>
        <v>3.6866944491017666</v>
      </c>
      <c>
        <v>165.5236342623301</v>
      </c>
      <c>
        <v>96.28482016444872</v>
      </c>
      <c>
        <v>433.8997071248327</v>
      </c>
      <c>
        <v>5.694415844162609</v>
      </c>
      <c>
        <v>11.567752758100404</v>
      </c>
      <c>
        <v>0</v>
      </c>
      <c>
        <v>0</v>
      </c>
      <c>
        <v>716.6570246029761</v>
      </c>
    </row>
    <row>
      <c>
        <v>2621934</v>
      </c>
      <c>
        <v>1</v>
      </c>
      <c>
        <is>
          <t>İZMİR</t>
        </is>
      </c>
      <c>
        <v>URLA</v>
      </c>
      <c>
        <is>
          <t>AG Fideri</t>
        </is>
      </c>
      <c>
        <v>TR-112 ZEYTİNALANI 35-19-L00112_B_91324240_91324240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25.07.2023 23:17:44</t>
        </is>
      </c>
      <c>
        <is>
          <t>26.07.2023 00:54:22</t>
        </is>
      </c>
      <c>
        <v>1.610555555</v>
      </c>
      <c>
        <v>0</v>
      </c>
      <c>
        <v>93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31.418409459625835</v>
      </c>
      <c>
        <v>0</v>
      </c>
      <c>
        <v>0</v>
      </c>
      <c>
        <v>0</v>
      </c>
      <c>
        <v>0.031708899642069334</v>
      </c>
      <c>
        <v>0</v>
      </c>
      <c>
        <v>0</v>
      </c>
      <c>
        <v>31.450118359267904</v>
      </c>
    </row>
    <row>
      <c>
        <v>2621785</v>
      </c>
      <c>
        <v>1</v>
      </c>
      <c>
        <is>
          <t>İZMİR</t>
        </is>
      </c>
      <c>
        <v>URLA</v>
      </c>
      <c>
        <is>
          <t>AG Fideri</t>
        </is>
      </c>
      <c>
        <v>TR-48 TEKEL 35-19-L00048__79113658_79113658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25.07.2023 19:54:35</t>
        </is>
      </c>
      <c>
        <is>
          <t>25.07.2023 20:40:43</t>
        </is>
      </c>
      <c>
        <v>0.768888888</v>
      </c>
      <c>
        <v>0</v>
      </c>
      <c>
        <v>56</v>
      </c>
      <c>
        <v>0</v>
      </c>
      <c>
        <v>10</v>
      </c>
      <c>
        <v>0</v>
      </c>
      <c>
        <v>3</v>
      </c>
      <c>
        <v>0</v>
      </c>
      <c>
        <v>0</v>
      </c>
      <c>
        <v>0</v>
      </c>
      <c>
        <v>16.343610016246032</v>
      </c>
      <c>
        <v>0</v>
      </c>
      <c>
        <v>2.4505774423556974</v>
      </c>
      <c>
        <v>0</v>
      </c>
      <c>
        <v>0.27231227937217944</v>
      </c>
      <c>
        <v>0</v>
      </c>
      <c>
        <v>0</v>
      </c>
      <c>
        <v>19.06649973797391</v>
      </c>
    </row>
    <row>
      <c>
        <v>2621075</v>
      </c>
      <c>
        <v>1</v>
      </c>
      <c>
        <is>
          <t>İZMİR</t>
        </is>
      </c>
      <c>
        <v>URLA</v>
      </c>
      <c>
        <is>
          <t>AG Fideri</t>
        </is>
      </c>
      <c>
        <v>TR-148 35-19-L00148_B_91363230_91363230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25.07.2023 09:32:04</t>
        </is>
      </c>
      <c>
        <is>
          <t>25.07.2023 09:59:06</t>
        </is>
      </c>
      <c>
        <v>0.450555555</v>
      </c>
      <c>
        <v>0</v>
      </c>
      <c>
        <v>30</v>
      </c>
      <c>
        <v>0</v>
      </c>
      <c>
        <v>3</v>
      </c>
      <c>
        <v>0</v>
      </c>
      <c>
        <v>3</v>
      </c>
      <c>
        <v>0</v>
      </c>
      <c>
        <v>0</v>
      </c>
      <c>
        <v>0</v>
      </c>
      <c>
        <v>6.999285404322745</v>
      </c>
      <c>
        <v>0</v>
      </c>
      <c>
        <v>1.2702165033985318</v>
      </c>
      <c>
        <v>0</v>
      </c>
      <c>
        <v>2.2261498781903404</v>
      </c>
      <c>
        <v>0</v>
      </c>
      <c>
        <v>0</v>
      </c>
      <c>
        <v>10.495651785911615</v>
      </c>
    </row>
    <row>
      <c>
        <v>2621095</v>
      </c>
      <c>
        <v>1</v>
      </c>
      <c>
        <is>
          <t>MANİSA</t>
        </is>
      </c>
      <c>
        <v>SARUHANLI</v>
      </c>
      <c>
        <is>
          <t>KÖK</t>
        </is>
      </c>
      <c>
        <v>HACIRAHMANLI TR-1 KÖK 45-80-M00070_HACIRAHMANLI M05_72197691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25.07.2023 09:33:36</t>
        </is>
      </c>
      <c>
        <is>
          <t>25.07.2023 09:58:32</t>
        </is>
      </c>
      <c>
        <v>0.415555555</v>
      </c>
      <c>
        <v>1</v>
      </c>
      <c>
        <v>1189</v>
      </c>
      <c>
        <v>0</v>
      </c>
      <c>
        <v>20</v>
      </c>
      <c>
        <v>2</v>
      </c>
      <c>
        <v>123</v>
      </c>
      <c>
        <v>2</v>
      </c>
      <c>
        <v>1</v>
      </c>
      <c>
        <v>0.08705549546222222</v>
      </c>
      <c>
        <v>97.91043091818536</v>
      </c>
      <c>
        <v>0</v>
      </c>
      <c>
        <v>27.392298798826424</v>
      </c>
      <c>
        <v>1.2228377153033654</v>
      </c>
      <c>
        <v>28.442286954658634</v>
      </c>
      <c>
        <v>126.05548125611149</v>
      </c>
      <c>
        <v>1.6580740241088614</v>
      </c>
      <c>
        <v>282.7684651626564</v>
      </c>
    </row>
    <row>
      <c>
        <v>2621865</v>
      </c>
      <c>
        <v>1</v>
      </c>
      <c>
        <is>
          <t>İZMİR</t>
        </is>
      </c>
      <c>
        <v>KİRAZ</v>
      </c>
      <c>
        <is>
          <t>AG Fideri</t>
        </is>
      </c>
      <c>
        <v>ÇAYAĞZI TR-21 35-31-L00280_B_91232076_91232076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25.07.2023 21:21:05</t>
        </is>
      </c>
      <c>
        <is>
          <t>25.07.2023 23:30:08</t>
        </is>
      </c>
      <c>
        <v>2.150833333</v>
      </c>
      <c>
        <v>0</v>
      </c>
      <c>
        <v>33</v>
      </c>
      <c>
        <v>0</v>
      </c>
      <c>
        <v>0</v>
      </c>
      <c>
        <v>0</v>
      </c>
      <c>
        <v>8</v>
      </c>
      <c>
        <v>0</v>
      </c>
      <c>
        <v>0</v>
      </c>
      <c>
        <v>0</v>
      </c>
      <c>
        <v>13.279332543288211</v>
      </c>
      <c>
        <v>0</v>
      </c>
      <c>
        <v>0</v>
      </c>
      <c>
        <v>0</v>
      </c>
      <c>
        <v>39.23699452242398</v>
      </c>
      <c>
        <v>0</v>
      </c>
      <c>
        <v>0</v>
      </c>
      <c>
        <v>52.51632706571219</v>
      </c>
    </row>
    <row>
      <c>
        <v>2621679</v>
      </c>
      <c>
        <v>1</v>
      </c>
      <c>
        <is>
          <t>MANİSA</t>
        </is>
      </c>
      <c>
        <v>SALİHLİ</v>
      </c>
      <c>
        <is>
          <t>Kullanıcı Bağlantı Hattı</t>
        </is>
      </c>
      <c>
        <v>EMİRHACILI TR-3 45-78-L00578_95001243532_95001243532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25.07.2023 18:10:59</t>
        </is>
      </c>
      <c>
        <is>
          <t>25.07.2023 20:09:25</t>
        </is>
      </c>
      <c>
        <v>1.973888888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0.36675800868778685</v>
      </c>
      <c>
        <v>0</v>
      </c>
      <c>
        <v>0</v>
      </c>
      <c>
        <v>0</v>
      </c>
      <c>
        <v>0</v>
      </c>
      <c>
        <v>0</v>
      </c>
      <c>
        <v>0</v>
      </c>
      <c>
        <v>0.36675800868778685</v>
      </c>
    </row>
    <row>
      <c>
        <v>2621330</v>
      </c>
      <c>
        <v>1</v>
      </c>
      <c>
        <is>
          <t>İZMİR</t>
        </is>
      </c>
      <c>
        <v>BAYRAKLI</v>
      </c>
      <c>
        <is>
          <t>DM</t>
        </is>
      </c>
      <c>
        <v>DOĞANÇAY İM 35-04-A00004_ANITTEPE M08_77533624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25.07.2023 12:47:05</t>
        </is>
      </c>
      <c>
        <is>
          <t>25.07.2023 13:04:42</t>
        </is>
      </c>
      <c>
        <v>0.293611111</v>
      </c>
      <c>
        <v>0</v>
      </c>
      <c>
        <v>3846</v>
      </c>
      <c>
        <v>0</v>
      </c>
      <c>
        <v>0</v>
      </c>
      <c>
        <v>0</v>
      </c>
      <c>
        <v>240</v>
      </c>
      <c>
        <v>0</v>
      </c>
      <c>
        <v>0</v>
      </c>
      <c>
        <v>0</v>
      </c>
      <c>
        <v>296.4255981148715</v>
      </c>
      <c>
        <v>0</v>
      </c>
      <c>
        <v>0</v>
      </c>
      <c>
        <v>0</v>
      </c>
      <c>
        <v>90.35266274570823</v>
      </c>
      <c>
        <v>0</v>
      </c>
      <c>
        <v>0</v>
      </c>
      <c>
        <v>386.77826086057973</v>
      </c>
    </row>
    <row>
      <c>
        <v>2621007</v>
      </c>
      <c>
        <v>2</v>
      </c>
      <c>
        <is>
          <t>İZMİR</t>
        </is>
      </c>
      <c>
        <v>KONAK</v>
      </c>
      <c>
        <is>
          <t>Dağıtım Transformatörü</t>
        </is>
      </c>
      <c>
        <v>K-1779 35-01-K01779_35-01-K01779_2375040</v>
      </c>
      <c>
        <v>Hırsızlık</v>
      </c>
      <c>
        <v>Dağıtım-AG</v>
      </c>
      <c>
        <v>Uzun</v>
      </c>
      <c>
        <v>Dışsal</v>
      </c>
      <c>
        <v>Bildirimsiz</v>
      </c>
      <c>
        <is>
          <t>25.07.2023 09:03:22</t>
        </is>
      </c>
      <c>
        <is>
          <t>25.07.2023 09:36:55</t>
        </is>
      </c>
      <c>
        <v>0.559166666</v>
      </c>
      <c>
        <v>0</v>
      </c>
      <c>
        <v>117</v>
      </c>
      <c>
        <v>0</v>
      </c>
      <c>
        <v>0</v>
      </c>
      <c>
        <v>0</v>
      </c>
      <c>
        <v>301</v>
      </c>
      <c>
        <v>0</v>
      </c>
      <c>
        <v>0</v>
      </c>
      <c>
        <v>0</v>
      </c>
      <c>
        <v>16.94840694096783</v>
      </c>
      <c>
        <v>0</v>
      </c>
      <c>
        <v>0</v>
      </c>
      <c>
        <v>0</v>
      </c>
      <c>
        <v>108.8164691974273</v>
      </c>
      <c>
        <v>0</v>
      </c>
      <c>
        <v>0</v>
      </c>
      <c>
        <v>125.76487613839512</v>
      </c>
    </row>
    <row>
      <c>
        <v>2621705</v>
      </c>
      <c>
        <v>1</v>
      </c>
      <c>
        <is>
          <t>MANİSA</t>
        </is>
      </c>
      <c>
        <v>KIRKAĞAÇ</v>
      </c>
      <c>
        <is>
          <t>Dağıtım Transformatörü</t>
        </is>
      </c>
      <c>
        <v>KIRKAĞAÇ TR-18 45-76-M00018_45-76-M00018_73633541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25.07.2023 18:46:03</t>
        </is>
      </c>
      <c>
        <is>
          <t>25.07.2023 19:17:31</t>
        </is>
      </c>
      <c>
        <v>0.524444444</v>
      </c>
      <c>
        <v>0</v>
      </c>
      <c>
        <v>27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2.0404533297083645</v>
      </c>
      <c>
        <v>0</v>
      </c>
      <c>
        <v>0</v>
      </c>
      <c>
        <v>0</v>
      </c>
      <c>
        <v>3.1871375819272383</v>
      </c>
      <c>
        <v>0</v>
      </c>
      <c>
        <v>0</v>
      </c>
      <c>
        <v>5.227590911635603</v>
      </c>
    </row>
    <row>
      <c>
        <v>2620972</v>
      </c>
      <c>
        <v>1</v>
      </c>
      <c>
        <is>
          <t>MANİSA</t>
        </is>
      </c>
      <c>
        <v>SALİHLİ</v>
      </c>
      <c>
        <is>
          <t>OG Fideri</t>
        </is>
      </c>
      <c>
        <v>DEMİRKÖPRÜ TM 45-78-A00005_HatBaşıAyırıcı_53139701 M05_53139701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25.07.2023 07:24:36</t>
        </is>
      </c>
      <c>
        <is>
          <t>25.07.2023 09:13:30</t>
        </is>
      </c>
      <c>
        <v>1.815</v>
      </c>
      <c>
        <v>2</v>
      </c>
      <c>
        <v>83</v>
      </c>
      <c>
        <v>3</v>
      </c>
      <c>
        <v>4</v>
      </c>
      <c>
        <v>1</v>
      </c>
      <c>
        <v>2</v>
      </c>
      <c>
        <v>0</v>
      </c>
      <c>
        <v>0</v>
      </c>
      <c>
        <v>0.6487082708999999</v>
      </c>
      <c>
        <v>12.226987840187753</v>
      </c>
      <c>
        <v>118.9005060498443</v>
      </c>
      <c>
        <v>29.381390572808016</v>
      </c>
      <c>
        <v>2.9248215586799997</v>
      </c>
      <c>
        <v>0.102522586521563</v>
      </c>
      <c>
        <v>0</v>
      </c>
      <c>
        <v>0</v>
      </c>
      <c>
        <v>164.18493687894164</v>
      </c>
    </row>
    <row>
      <c>
        <v>2620995</v>
      </c>
      <c>
        <v>1</v>
      </c>
      <c>
        <is>
          <t>MANİSA</t>
        </is>
      </c>
      <c>
        <v>SALİHLİ</v>
      </c>
      <c>
        <is>
          <t>OG Fideri</t>
        </is>
      </c>
      <c>
        <v>NECATİ ALTINOK ÖZEL TR 45-78-M00166Ö_DIREK TIPI TRAFO HUCRESI H01_2108068</v>
      </c>
      <c>
        <v>OG Atlama(Jumper) Arızası</v>
      </c>
      <c>
        <v>Dağıtım-OG</v>
      </c>
      <c>
        <v>Uzun</v>
      </c>
      <c>
        <v>Şebeke işletmecisi</v>
      </c>
      <c>
        <v>Bildirimsiz</v>
      </c>
      <c>
        <is>
          <t>25.07.2023 08:05:23</t>
        </is>
      </c>
      <c>
        <is>
          <t>25.07.2023 11:24:25</t>
        </is>
      </c>
      <c>
        <v>3.317222222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35.403094255510645</v>
      </c>
      <c>
        <v>0</v>
      </c>
      <c>
        <v>0</v>
      </c>
      <c>
        <v>0</v>
      </c>
      <c>
        <v>0</v>
      </c>
      <c>
        <v>0</v>
      </c>
      <c>
        <v>35.403094255510645</v>
      </c>
    </row>
    <row>
      <c>
        <v>2621327</v>
      </c>
      <c>
        <v>1</v>
      </c>
      <c>
        <is>
          <t>MANİSA</t>
        </is>
      </c>
      <c>
        <v>YUNUSEMRE</v>
      </c>
      <c>
        <is>
          <t>OG Fideri</t>
        </is>
      </c>
      <c>
        <v>DM-20/13 (ÇAPRA KABİN) 45-71-M00272_DM16/TR-2 M03_84188573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25.07.2023 12:59:27</t>
        </is>
      </c>
      <c>
        <is>
          <t>25.07.2023 14:28:26</t>
        </is>
      </c>
      <c>
        <v>1.483055555</v>
      </c>
      <c>
        <v>1</v>
      </c>
      <c>
        <v>0</v>
      </c>
      <c>
        <v>0</v>
      </c>
      <c>
        <v>0</v>
      </c>
      <c>
        <v>7</v>
      </c>
      <c>
        <v>243</v>
      </c>
      <c>
        <v>3</v>
      </c>
      <c>
        <v>23</v>
      </c>
      <c>
        <v>10.862636021109731</v>
      </c>
      <c>
        <v>0</v>
      </c>
      <c>
        <v>0</v>
      </c>
      <c>
        <v>0</v>
      </c>
      <c>
        <v>43.423716290037596</v>
      </c>
      <c>
        <v>536.1022788202866</v>
      </c>
      <c>
        <v>123.72567220237345</v>
      </c>
      <c>
        <v>934.2364656568566</v>
      </c>
      <c>
        <v>1648.350768990664</v>
      </c>
    </row>
    <row>
      <c>
        <v>2621659</v>
      </c>
      <c>
        <v>1</v>
      </c>
      <c>
        <is>
          <t>MANİSA</t>
        </is>
      </c>
      <c>
        <v>YUNUSEMRE</v>
      </c>
      <c>
        <is>
          <t>Dağıtım Transformatörü</t>
        </is>
      </c>
      <c>
        <v>KARAKOCA TR-1 45-71-M00978_45-71-M00978_2355322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25.07.2023 17:55:52</t>
        </is>
      </c>
      <c>
        <is>
          <t>25.07.2023 19:06:10</t>
        </is>
      </c>
      <c>
        <v>1.171666666</v>
      </c>
      <c>
        <v>0</v>
      </c>
      <c>
        <v>122</v>
      </c>
      <c>
        <v>0</v>
      </c>
      <c>
        <v>6</v>
      </c>
      <c>
        <v>0</v>
      </c>
      <c>
        <v>4</v>
      </c>
      <c>
        <v>0</v>
      </c>
      <c>
        <v>0</v>
      </c>
      <c>
        <v>0</v>
      </c>
      <c>
        <v>26.037157475321884</v>
      </c>
      <c>
        <v>0</v>
      </c>
      <c>
        <v>0.5864072641000408</v>
      </c>
      <c>
        <v>0</v>
      </c>
      <c>
        <v>5.072767985969179</v>
      </c>
      <c>
        <v>0</v>
      </c>
      <c>
        <v>0</v>
      </c>
      <c>
        <v>31.696332725391102</v>
      </c>
    </row>
    <row>
      <c>
        <v>2621496</v>
      </c>
      <c>
        <v>1</v>
      </c>
      <c>
        <is>
          <t>İZMİR</t>
        </is>
      </c>
      <c>
        <v>MENEMEN</v>
      </c>
      <c>
        <is>
          <t>DM</t>
        </is>
      </c>
      <c>
        <v>YAHŞELLİ DM-5 35-28-M00882_EMİRALEM SULAMA M10_66811804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25.07.2023 15:07:28</t>
        </is>
      </c>
      <c>
        <is>
          <t>25.07.2023 16:34:00</t>
        </is>
      </c>
      <c>
        <v>1.442222222</v>
      </c>
      <c>
        <v>12</v>
      </c>
      <c>
        <v>1074</v>
      </c>
      <c>
        <v>18</v>
      </c>
      <c>
        <v>592</v>
      </c>
      <c>
        <v>33</v>
      </c>
      <c>
        <v>168</v>
      </c>
      <c>
        <v>0</v>
      </c>
      <c>
        <v>1</v>
      </c>
      <c>
        <v>8.532928142532125</v>
      </c>
      <c>
        <v>338.3768052482457</v>
      </c>
      <c>
        <v>178.02981933471546</v>
      </c>
      <c>
        <v>337.6398007381723</v>
      </c>
      <c>
        <v>186.52819696426735</v>
      </c>
      <c>
        <v>173.35667649814886</v>
      </c>
      <c>
        <v>0</v>
      </c>
      <c>
        <v>18.583060337707693</v>
      </c>
      <c>
        <v>1241.0472872637893</v>
      </c>
    </row>
    <row>
      <c>
        <v>2620949</v>
      </c>
      <c>
        <v>1</v>
      </c>
      <c>
        <is>
          <t>MANİSA</t>
        </is>
      </c>
      <c>
        <v>AHMETLİ</v>
      </c>
      <c>
        <is>
          <t>DM</t>
        </is>
      </c>
      <c>
        <v>AHMETLİ İM 45-84-A00001_KÖY GRUBU L05_2314527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25.07.2023 05:30:52</t>
        </is>
      </c>
      <c>
        <is>
          <t>25.07.2023 07:31:00</t>
        </is>
      </c>
      <c>
        <v>2.002222222</v>
      </c>
      <c>
        <v>2</v>
      </c>
      <c>
        <v>184</v>
      </c>
      <c>
        <v>38</v>
      </c>
      <c>
        <v>128</v>
      </c>
      <c>
        <v>14</v>
      </c>
      <c>
        <v>21</v>
      </c>
      <c>
        <v>1</v>
      </c>
      <c>
        <v>0</v>
      </c>
      <c>
        <v>6.026580988450937</v>
      </c>
      <c>
        <v>44.690503579702956</v>
      </c>
      <c>
        <v>161.09382262403324</v>
      </c>
      <c>
        <v>605.4409070909733</v>
      </c>
      <c>
        <v>59.262941921176974</v>
      </c>
      <c>
        <v>10.183413562722587</v>
      </c>
      <c>
        <v>2.5728981691818587</v>
      </c>
      <c>
        <v>0</v>
      </c>
      <c>
        <v>889.2710679362418</v>
      </c>
    </row>
    <row>
      <c>
        <v>2621012</v>
      </c>
      <c>
        <v>1</v>
      </c>
      <c>
        <is>
          <t>MANİSA</t>
        </is>
      </c>
      <c>
        <v>KULA</v>
      </c>
      <c>
        <is>
          <t>Kullanıcı Bağlantı Hattı</t>
        </is>
      </c>
      <c>
        <v>SARAÇLAR TR-2 45-77-L00106_945510949_945510949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25.07.2023 08:34:47</t>
        </is>
      </c>
      <c>
        <is>
          <t>25.07.2023 10:03:36</t>
        </is>
      </c>
      <c>
        <v>1.480277777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3.550250799202038</v>
      </c>
      <c>
        <v>0</v>
      </c>
      <c>
        <v>0</v>
      </c>
      <c>
        <v>0</v>
      </c>
      <c>
        <v>0</v>
      </c>
      <c>
        <v>0</v>
      </c>
      <c>
        <v>0</v>
      </c>
      <c>
        <v>3.550250799202038</v>
      </c>
    </row>
    <row>
      <c>
        <v>2621699</v>
      </c>
      <c>
        <v>1</v>
      </c>
      <c>
        <is>
          <t>İZMİR</t>
        </is>
      </c>
      <c>
        <v>BORNOVA</v>
      </c>
      <c>
        <is>
          <t>KÖK</t>
        </is>
      </c>
      <c>
        <v>M-891 35-02-M00891_M-1701 M04_2034652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25.07.2023 18:39:45</t>
        </is>
      </c>
      <c>
        <is>
          <t>25.07.2023 18:46:25</t>
        </is>
      </c>
      <c>
        <v>0.111111111</v>
      </c>
      <c>
        <v>0</v>
      </c>
      <c>
        <v>0</v>
      </c>
      <c>
        <v>0</v>
      </c>
      <c>
        <v>0</v>
      </c>
      <c>
        <v>4</v>
      </c>
      <c>
        <v>0</v>
      </c>
      <c>
        <v>5</v>
      </c>
      <c>
        <v>0</v>
      </c>
      <c>
        <v>0</v>
      </c>
      <c>
        <v>0</v>
      </c>
      <c>
        <v>0</v>
      </c>
      <c>
        <v>0</v>
      </c>
      <c>
        <v>2.6857660658674662</v>
      </c>
      <c>
        <v>0</v>
      </c>
      <c>
        <v>22.1055310997521</v>
      </c>
      <c>
        <v>0</v>
      </c>
      <c>
        <v>24.791297165619564</v>
      </c>
    </row>
    <row>
      <c>
        <v>2621058</v>
      </c>
      <c>
        <v>1</v>
      </c>
      <c>
        <is>
          <t>MANİSA</t>
        </is>
      </c>
      <c>
        <v>ŞEHZADELER</v>
      </c>
      <c>
        <is>
          <t>KÖK</t>
        </is>
      </c>
      <c>
        <v>CANPAŞA KÖK 45-71-M00140_ALİ ÖRÜMLÜ M06_72246820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25.07.2023 09:19:12</t>
        </is>
      </c>
      <c>
        <is>
          <t>25.07.2023 10:03:40</t>
        </is>
      </c>
      <c>
        <v>0.741111111</v>
      </c>
      <c>
        <v>2</v>
      </c>
      <c>
        <v>3</v>
      </c>
      <c>
        <v>59</v>
      </c>
      <c>
        <v>37</v>
      </c>
      <c>
        <v>6</v>
      </c>
      <c>
        <v>0</v>
      </c>
      <c>
        <v>0</v>
      </c>
      <c>
        <v>0</v>
      </c>
      <c>
        <v>1.414864761956063</v>
      </c>
      <c>
        <v>1.5462783614575937</v>
      </c>
      <c>
        <v>330.14808573847563</v>
      </c>
      <c>
        <v>308.171799337117</v>
      </c>
      <c>
        <v>46.649631357935164</v>
      </c>
      <c>
        <v>0</v>
      </c>
      <c>
        <v>0</v>
      </c>
      <c>
        <v>0</v>
      </c>
      <c>
        <v>687.9306595569415</v>
      </c>
    </row>
    <row>
      <c>
        <v>2621805</v>
      </c>
      <c>
        <v>1</v>
      </c>
      <c>
        <is>
          <t>İZMİR</t>
        </is>
      </c>
      <c>
        <v>BAYINDIR</v>
      </c>
      <c>
        <is>
          <t>AG Fideri</t>
        </is>
      </c>
      <c>
        <v>SÖĞÜTÖREN TR-1 35-20-L00347_A_91166312_91166312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25.07.2023 20:12:04</t>
        </is>
      </c>
      <c>
        <is>
          <t>25.07.2023 21:41:54</t>
        </is>
      </c>
      <c>
        <v>1.497222222</v>
      </c>
      <c>
        <v>0</v>
      </c>
      <c>
        <v>12</v>
      </c>
      <c>
        <v>0</v>
      </c>
      <c>
        <v>14</v>
      </c>
      <c>
        <v>0</v>
      </c>
      <c>
        <v>8</v>
      </c>
      <c>
        <v>0</v>
      </c>
      <c>
        <v>0</v>
      </c>
      <c>
        <v>0</v>
      </c>
      <c>
        <v>12.01113944679384</v>
      </c>
      <c>
        <v>0</v>
      </c>
      <c>
        <v>17.246700874726553</v>
      </c>
      <c>
        <v>0</v>
      </c>
      <c>
        <v>8.96755882246697</v>
      </c>
      <c>
        <v>0</v>
      </c>
      <c>
        <v>0</v>
      </c>
      <c>
        <v>38.22539914398736</v>
      </c>
    </row>
    <row>
      <c>
        <v>2621450</v>
      </c>
      <c>
        <v>1</v>
      </c>
      <c>
        <is>
          <t>İZMİR</t>
        </is>
      </c>
      <c>
        <v>DİKİLİ</v>
      </c>
      <c>
        <is>
          <t>KÖK</t>
        </is>
      </c>
      <c>
        <v>KABAKUM KÖK-9 35-30-L00126_SALİHLER- BAHÇELİ L07_72067144</v>
      </c>
      <c>
        <v>Plansız Kesinti / Müdahale</v>
      </c>
      <c>
        <v>Dağıtım-OG</v>
      </c>
      <c>
        <v>Uzun</v>
      </c>
      <c>
        <v>Şebeke işletmecisi</v>
      </c>
      <c>
        <v>Bildirimsiz</v>
      </c>
      <c>
        <is>
          <t>25.07.2023 14:19:34</t>
        </is>
      </c>
      <c>
        <is>
          <t>25.07.2023 14:47:26</t>
        </is>
      </c>
      <c>
        <v>0.464444444</v>
      </c>
      <c>
        <v>7</v>
      </c>
      <c>
        <v>1200</v>
      </c>
      <c>
        <v>23</v>
      </c>
      <c>
        <v>63</v>
      </c>
      <c>
        <v>7</v>
      </c>
      <c>
        <v>109</v>
      </c>
      <c>
        <v>1</v>
      </c>
      <c>
        <v>1</v>
      </c>
      <c>
        <v>3.012816977341463</v>
      </c>
      <c>
        <v>114.97993790801556</v>
      </c>
      <c>
        <v>44.868927184622656</v>
      </c>
      <c>
        <v>18.12676353611322</v>
      </c>
      <c>
        <v>49.0630141851789</v>
      </c>
      <c>
        <v>92.50712260501288</v>
      </c>
      <c>
        <v>76.24898545062545</v>
      </c>
      <c>
        <v>0.8903017517674574</v>
      </c>
      <c>
        <v>399.69786959867764</v>
      </c>
    </row>
    <row>
      <c>
        <v>2621118</v>
      </c>
      <c>
        <v>1</v>
      </c>
      <c>
        <is>
          <t>İZMİR</t>
        </is>
      </c>
      <c>
        <v>TORBALI</v>
      </c>
      <c>
        <is>
          <t>AG Fideri</t>
        </is>
      </c>
      <c>
        <v>ÇAYBAŞI DM-1/TR-7 35-26-L00210_A_90944352_90944352</v>
      </c>
      <c>
        <v>Şebeke Yenileme ve Kapasite Artışı Çalışması</v>
      </c>
      <c>
        <v>Dağıtım-AG</v>
      </c>
      <c>
        <v>Uzun</v>
      </c>
      <c>
        <v>Şebeke işletmecisi</v>
      </c>
      <c>
        <v>Bildirimli</v>
      </c>
      <c>
        <is>
          <t>25.07.2023 09:44:00</t>
        </is>
      </c>
      <c>
        <is>
          <t>25.07.2023 15:24:00</t>
        </is>
      </c>
      <c>
        <v>5.666666666</v>
      </c>
      <c>
        <v>0</v>
      </c>
      <c>
        <v>0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18.194147250437357</v>
      </c>
      <c>
        <v>0</v>
      </c>
      <c>
        <v>0</v>
      </c>
      <c>
        <v>18.194147250437357</v>
      </c>
    </row>
    <row>
      <c>
        <v>2621951</v>
      </c>
      <c>
        <v>1</v>
      </c>
      <c>
        <is>
          <t>İZMİR</t>
        </is>
      </c>
      <c>
        <v>BUCA</v>
      </c>
      <c>
        <is>
          <t>AG Fideri</t>
        </is>
      </c>
      <c>
        <v>K-4039 35-03-K04039_E_56363606_56363606</v>
      </c>
      <c>
        <v>AG Tel Kopuğu</v>
      </c>
      <c>
        <v>Dağıtım-AG</v>
      </c>
      <c>
        <v>Uzun</v>
      </c>
      <c>
        <v>Şebeke işletmecisi</v>
      </c>
      <c>
        <v>Bildirimsiz</v>
      </c>
      <c>
        <is>
          <t>25.07.2023 23:45:56</t>
        </is>
      </c>
      <c>
        <is>
          <t>26.07.2023 00:39:14</t>
        </is>
      </c>
      <c>
        <v>0.888333333</v>
      </c>
      <c>
        <v>0</v>
      </c>
      <c>
        <v>142</v>
      </c>
      <c>
        <v>0</v>
      </c>
      <c>
        <v>0</v>
      </c>
      <c>
        <v>0</v>
      </c>
      <c>
        <v>33</v>
      </c>
      <c>
        <v>0</v>
      </c>
      <c>
        <v>0</v>
      </c>
      <c>
        <v>0</v>
      </c>
      <c>
        <v>25.632113099118932</v>
      </c>
      <c>
        <v>0</v>
      </c>
      <c>
        <v>0</v>
      </c>
      <c>
        <v>0</v>
      </c>
      <c>
        <v>13.862722125642344</v>
      </c>
      <c>
        <v>0</v>
      </c>
      <c>
        <v>0</v>
      </c>
      <c>
        <v>39.494835224761275</v>
      </c>
    </row>
    <row>
      <c>
        <v>2621433</v>
      </c>
      <c>
        <v>1</v>
      </c>
      <c>
        <is>
          <t>İZMİR</t>
        </is>
      </c>
      <c>
        <v>KEMALPAŞA</v>
      </c>
      <c>
        <is>
          <t>Kullanıcı Bağlantı Hattı</t>
        </is>
      </c>
      <c>
        <v>SİNANCILAR KÖYÜ TR-1 35-27-L00259_913925050_913925050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25.07.2023 14:02:25</t>
        </is>
      </c>
      <c>
        <is>
          <t>25.07.2023 15:07:35</t>
        </is>
      </c>
      <c>
        <v>1.086111111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0.18286720104862292</v>
      </c>
      <c>
        <v>0</v>
      </c>
      <c>
        <v>0</v>
      </c>
      <c>
        <v>0</v>
      </c>
      <c>
        <v>0</v>
      </c>
      <c>
        <v>0.18286720104862292</v>
      </c>
    </row>
    <row>
      <c>
        <v>2621576</v>
      </c>
      <c>
        <v>1</v>
      </c>
      <c>
        <is>
          <t>İZMİR</t>
        </is>
      </c>
      <c>
        <v>KARABAĞLAR</v>
      </c>
      <c>
        <is>
          <t>Kullanıcı Bağlantı Hattı</t>
        </is>
      </c>
      <c>
        <v>K-911 35-01-K00911_913856520_913856520</v>
      </c>
      <c>
        <v>AG Box / Sdk Abone Çıkış Sigorta Atığı</v>
      </c>
      <c>
        <v>Dağıtım-AG</v>
      </c>
      <c>
        <v>Uzun</v>
      </c>
      <c>
        <v>Şebeke işletmecisi</v>
      </c>
      <c>
        <v>Bildirimsiz</v>
      </c>
      <c>
        <is>
          <t>25.07.2023 16:15:22</t>
        </is>
      </c>
      <c>
        <is>
          <t>25.07.2023 18:51:27</t>
        </is>
      </c>
      <c>
        <v>2.601388888</v>
      </c>
      <c>
        <v>0</v>
      </c>
      <c>
        <v>7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7.203179563357125</v>
      </c>
      <c>
        <v>0</v>
      </c>
      <c>
        <v>0</v>
      </c>
      <c>
        <v>0</v>
      </c>
      <c>
        <v>0</v>
      </c>
      <c>
        <v>0</v>
      </c>
      <c>
        <v>0</v>
      </c>
      <c>
        <v>7.203179563357125</v>
      </c>
    </row>
    <row>
      <c>
        <v>2621055</v>
      </c>
      <c>
        <v>1</v>
      </c>
      <c>
        <is>
          <t>İZMİR</t>
        </is>
      </c>
      <c>
        <v>URLA</v>
      </c>
      <c>
        <is>
          <t>TM Fideri</t>
        </is>
      </c>
      <c>
        <v>KARABURUN GIS TM 35-19-A00008_KARAREİS M05_2317316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25.07.2023 09:14:30</t>
        </is>
      </c>
      <c>
        <is>
          <t>25.07.2023 09:18:03</t>
        </is>
      </c>
      <c>
        <v>0.059364722</v>
      </c>
      <c>
        <v>2</v>
      </c>
      <c>
        <v>954</v>
      </c>
      <c>
        <v>5</v>
      </c>
      <c>
        <v>0</v>
      </c>
      <c>
        <v>16</v>
      </c>
      <c>
        <v>17</v>
      </c>
      <c>
        <v>1</v>
      </c>
      <c>
        <v>0</v>
      </c>
      <c>
        <v>6.010282539361085</v>
      </c>
      <c>
        <v>16.048305239660365</v>
      </c>
      <c>
        <v>3.9889697991997326</v>
      </c>
      <c>
        <v>0</v>
      </c>
      <c>
        <v>17.79689182582029</v>
      </c>
      <c>
        <v>2.848375291639597</v>
      </c>
      <c>
        <v>1.6516551628567298</v>
      </c>
      <c>
        <v>0</v>
      </c>
      <c>
        <v>48.344479858537795</v>
      </c>
    </row>
    <row>
      <c>
        <v>2621241</v>
      </c>
      <c>
        <v>1</v>
      </c>
      <c>
        <is>
          <t>İZMİR</t>
        </is>
      </c>
      <c>
        <v>TORBALI</v>
      </c>
      <c>
        <is>
          <t>TM Fideri</t>
        </is>
      </c>
      <c>
        <v>ARSLANLAR TM 35-26-A00004_BEŞİKÇİOĞLU M21_2057965</v>
      </c>
      <c>
        <v>Plansız Kesinti / Müdahale</v>
      </c>
      <c>
        <v>Dağıtım-OG</v>
      </c>
      <c>
        <v>Uzun</v>
      </c>
      <c>
        <v>Şebeke işletmecisi</v>
      </c>
      <c>
        <v>Bildirimsiz</v>
      </c>
      <c>
        <is>
          <t>25.07.2023 11:48:05</t>
        </is>
      </c>
      <c>
        <is>
          <t>25.07.2023 13:08:39</t>
        </is>
      </c>
      <c>
        <v>1.342777777</v>
      </c>
      <c>
        <v>0</v>
      </c>
      <c>
        <v>8</v>
      </c>
      <c>
        <v>6</v>
      </c>
      <c>
        <v>0</v>
      </c>
      <c>
        <v>13</v>
      </c>
      <c>
        <v>13</v>
      </c>
      <c>
        <v>14</v>
      </c>
      <c>
        <v>0</v>
      </c>
      <c>
        <v>0</v>
      </c>
      <c>
        <v>2.08332594188448</v>
      </c>
      <c>
        <v>33.820390276958236</v>
      </c>
      <c>
        <v>0</v>
      </c>
      <c>
        <v>574.6107516475653</v>
      </c>
      <c>
        <v>9.321361037558239</v>
      </c>
      <c>
        <v>1932.7067448578277</v>
      </c>
      <c>
        <v>0</v>
      </c>
      <c>
        <v>2552.5425737617943</v>
      </c>
    </row>
    <row>
      <c>
        <v>2621762</v>
      </c>
      <c>
        <v>1</v>
      </c>
      <c>
        <is>
          <t>İZMİR</t>
        </is>
      </c>
      <c>
        <v>MENEMEN</v>
      </c>
      <c>
        <is>
          <t>Saha Dağıtım Kutusu (SDK)</t>
        </is>
      </c>
      <c>
        <v>ULUKENT DM-1/11 35-28-M00569_8770145 h1_5826384</v>
      </c>
      <c>
        <v>AG Box / Sdk Abone Çıkış Sigorta Atığı</v>
      </c>
      <c>
        <v>Dağıtım-AG</v>
      </c>
      <c>
        <v>Uzun</v>
      </c>
      <c>
        <v>Şebeke işletmecisi</v>
      </c>
      <c>
        <v>Bildirimsiz</v>
      </c>
      <c>
        <is>
          <t>25.07.2023 19:39:26</t>
        </is>
      </c>
      <c>
        <is>
          <t>25.07.2023 21:26:21</t>
        </is>
      </c>
      <c>
        <v>1.781944444</v>
      </c>
      <c>
        <v>0</v>
      </c>
      <c>
        <v>33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16.171282783137563</v>
      </c>
      <c>
        <v>0</v>
      </c>
      <c>
        <v>0</v>
      </c>
      <c>
        <v>0</v>
      </c>
      <c>
        <v>5.974130538156667</v>
      </c>
      <c>
        <v>0</v>
      </c>
      <c>
        <v>0</v>
      </c>
      <c>
        <v>22.14541332129423</v>
      </c>
    </row>
    <row>
      <c>
        <v>2621788</v>
      </c>
      <c>
        <v>1</v>
      </c>
      <c>
        <is>
          <t>İZMİR</t>
        </is>
      </c>
      <c>
        <v>KARABAĞLAR</v>
      </c>
      <c>
        <is>
          <t>AG Fideri</t>
        </is>
      </c>
      <c>
        <v>K-1560 35-01-K01560_D_56366652_56366652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25.07.2023 19:52:12</t>
        </is>
      </c>
      <c>
        <is>
          <t>25.07.2023 20:54:43</t>
        </is>
      </c>
      <c>
        <v>1.041944444</v>
      </c>
      <c>
        <v>0</v>
      </c>
      <c>
        <v>309</v>
      </c>
      <c>
        <v>0</v>
      </c>
      <c>
        <v>0</v>
      </c>
      <c>
        <v>0</v>
      </c>
      <c>
        <v>19</v>
      </c>
      <c>
        <v>0</v>
      </c>
      <c>
        <v>0</v>
      </c>
      <c>
        <v>0</v>
      </c>
      <c>
        <v>75.1242604760972</v>
      </c>
      <c>
        <v>0</v>
      </c>
      <c>
        <v>0</v>
      </c>
      <c>
        <v>0</v>
      </c>
      <c>
        <v>13.82835629879812</v>
      </c>
      <c>
        <v>0</v>
      </c>
      <c>
        <v>0</v>
      </c>
      <c>
        <v>88.95261677489532</v>
      </c>
    </row>
    <row>
      <c>
        <v>2621894</v>
      </c>
      <c>
        <v>1</v>
      </c>
      <c>
        <is>
          <t>MANİSA</t>
        </is>
      </c>
      <c>
        <v>TURGUTLU</v>
      </c>
      <c>
        <is>
          <t>AG Fideri</t>
        </is>
      </c>
      <c>
        <v>İZZETTİN TR-1 45-83-M00438_A_91035716_91035716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25.07.2023 22:07:41</t>
        </is>
      </c>
      <c>
        <is>
          <t>25.07.2023 22:57:50</t>
        </is>
      </c>
      <c>
        <v>0.835833333</v>
      </c>
      <c>
        <v>0</v>
      </c>
      <c>
        <v>3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1.3605329244838966</v>
      </c>
      <c>
        <v>0</v>
      </c>
      <c>
        <v>3.0817025158384697</v>
      </c>
      <c>
        <v>0</v>
      </c>
      <c>
        <v>0</v>
      </c>
      <c>
        <v>0</v>
      </c>
      <c>
        <v>0</v>
      </c>
      <c>
        <v>4.442235440322366</v>
      </c>
    </row>
    <row>
      <c>
        <v>2621562</v>
      </c>
      <c>
        <v>1</v>
      </c>
      <c>
        <is>
          <t>MANİSA</t>
        </is>
      </c>
      <c>
        <v>SALİHLİ</v>
      </c>
      <c>
        <is>
          <t>OG Fideri</t>
        </is>
      </c>
      <c>
        <v>AKÖREN TR-19 KÖK 45-78-M00974_HatBaşıAyırıcı_53139381 M04_53139381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25.07.2023 16:00:58</t>
        </is>
      </c>
      <c>
        <is>
          <t>25.07.2023 17:55:25</t>
        </is>
      </c>
      <c>
        <v>1.9075</v>
      </c>
      <c>
        <v>0</v>
      </c>
      <c>
        <v>0</v>
      </c>
      <c>
        <v>20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185.47897559780935</v>
      </c>
      <c>
        <v>0</v>
      </c>
      <c>
        <v>3.954614487716667</v>
      </c>
      <c>
        <v>0</v>
      </c>
      <c>
        <v>0</v>
      </c>
      <c>
        <v>0</v>
      </c>
      <c>
        <v>189.43359008552602</v>
      </c>
    </row>
    <row>
      <c>
        <v>2621708</v>
      </c>
      <c>
        <v>1</v>
      </c>
      <c>
        <is>
          <t>MANİSA</t>
        </is>
      </c>
      <c>
        <v>SALİHLİ</v>
      </c>
      <c>
        <is>
          <t>KÖK</t>
        </is>
      </c>
      <c>
        <v>ÇAPAKLI KÖK 45-78-M01161_İKİZTEPE M04_78225837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25.07.2023 18:54:04</t>
        </is>
      </c>
      <c>
        <is>
          <t>25.07.2023 19:00:53</t>
        </is>
      </c>
      <c>
        <v>0.113611111</v>
      </c>
      <c>
        <v>0</v>
      </c>
      <c>
        <v>2</v>
      </c>
      <c>
        <v>49</v>
      </c>
      <c>
        <v>79</v>
      </c>
      <c>
        <v>8</v>
      </c>
      <c>
        <v>10</v>
      </c>
      <c>
        <v>0</v>
      </c>
      <c>
        <v>0</v>
      </c>
      <c>
        <v>0</v>
      </c>
      <c>
        <v>0.0417730092114445</v>
      </c>
      <c>
        <v>69.42313186959439</v>
      </c>
      <c>
        <v>34.58013283331787</v>
      </c>
      <c>
        <v>5.19461268175537</v>
      </c>
      <c>
        <v>1.8505809098301476</v>
      </c>
      <c>
        <v>0</v>
      </c>
      <c>
        <v>0</v>
      </c>
      <c>
        <v>111.09023130370922</v>
      </c>
    </row>
    <row>
      <c>
        <v>2621917</v>
      </c>
      <c>
        <v>1</v>
      </c>
      <c>
        <is>
          <t>İZMİR</t>
        </is>
      </c>
      <c>
        <v>KEMALPAŞA</v>
      </c>
      <c>
        <is>
          <t>Dağıtım Transformatörü</t>
        </is>
      </c>
      <c>
        <v>DEREKÖY TR-2 35-27-M01183_35-27-M01183_82733830</v>
      </c>
      <c>
        <v>Hırsızlık</v>
      </c>
      <c>
        <v>Dağıtım-AG</v>
      </c>
      <c>
        <v>Uzun</v>
      </c>
      <c>
        <v>Şebeke işletmecisi</v>
      </c>
      <c>
        <v>Bildirimsiz</v>
      </c>
      <c>
        <is>
          <t>25.07.2023 22:37:57</t>
        </is>
      </c>
      <c>
        <is>
          <t>26.07.2023 02:20:49</t>
        </is>
      </c>
      <c>
        <v>3.714444444</v>
      </c>
      <c>
        <v>0</v>
      </c>
      <c>
        <v>5</v>
      </c>
      <c>
        <v>0</v>
      </c>
      <c>
        <v>1</v>
      </c>
      <c>
        <v>0</v>
      </c>
      <c>
        <v>1</v>
      </c>
      <c>
        <v>0</v>
      </c>
      <c>
        <v>0</v>
      </c>
      <c>
        <v>0</v>
      </c>
      <c>
        <v>1.7790166006437502</v>
      </c>
      <c>
        <v>0</v>
      </c>
      <c>
        <v>0.24972395823021593</v>
      </c>
      <c>
        <v>0</v>
      </c>
      <c>
        <v>0.1624851805277886</v>
      </c>
      <c>
        <v>0</v>
      </c>
      <c>
        <v>0</v>
      </c>
      <c>
        <v>2.1912257394017547</v>
      </c>
    </row>
    <row>
      <c>
        <v>2621044</v>
      </c>
      <c>
        <v>1</v>
      </c>
      <c>
        <is>
          <t>İZMİR</t>
        </is>
      </c>
      <c>
        <v>KINIK</v>
      </c>
      <c>
        <is>
          <t>DM</t>
        </is>
      </c>
      <c>
        <v>KINIK ORGANİZE DM 35-24-M00208_KOCAÖMERLİ KÖYLER M13_83158576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25.07.2023 09:09:52</t>
        </is>
      </c>
      <c>
        <is>
          <t>25.07.2023 09:13:43</t>
        </is>
      </c>
      <c>
        <v>0.064166666</v>
      </c>
      <c>
        <v>1</v>
      </c>
      <c>
        <v>1055</v>
      </c>
      <c>
        <v>2</v>
      </c>
      <c>
        <v>17</v>
      </c>
      <c>
        <v>9</v>
      </c>
      <c>
        <v>81</v>
      </c>
      <c>
        <v>0</v>
      </c>
      <c>
        <v>0</v>
      </c>
      <c>
        <v>0.034507196959549416</v>
      </c>
      <c>
        <v>8.77492264236898</v>
      </c>
      <c>
        <v>0.42751949771971826</v>
      </c>
      <c>
        <v>3.516888433316528</v>
      </c>
      <c>
        <v>6.787572398878913</v>
      </c>
      <c>
        <v>3.43402357009359</v>
      </c>
      <c>
        <v>0</v>
      </c>
      <c>
        <v>0</v>
      </c>
      <c>
        <v>22.975433739337277</v>
      </c>
    </row>
    <row>
      <c>
        <v>2621021</v>
      </c>
      <c>
        <v>1</v>
      </c>
      <c>
        <is>
          <t>İZMİR</t>
        </is>
      </c>
      <c>
        <v>BUCA</v>
      </c>
      <c>
        <is>
          <t>Dağıtım Transformatörü</t>
        </is>
      </c>
      <c>
        <v>M-1154 35-03-M01154_35-03-M01154_41950191</v>
      </c>
      <c>
        <v>AG Hatta Ağaç Kesimi</v>
      </c>
      <c>
        <v>Dağıtım-AG</v>
      </c>
      <c>
        <v>Uzun</v>
      </c>
      <c>
        <v>Şebeke işletmecisi</v>
      </c>
      <c>
        <v>Bildirimsiz</v>
      </c>
      <c>
        <is>
          <t>25.07.2023 08:53:24</t>
        </is>
      </c>
      <c>
        <is>
          <t>25.07.2023 09:39:41</t>
        </is>
      </c>
      <c>
        <v>0.771388888</v>
      </c>
      <c>
        <v>0</v>
      </c>
      <c>
        <v>281</v>
      </c>
      <c>
        <v>0</v>
      </c>
      <c>
        <v>0</v>
      </c>
      <c>
        <v>0</v>
      </c>
      <c>
        <v>66</v>
      </c>
      <c>
        <v>0</v>
      </c>
      <c>
        <v>0</v>
      </c>
      <c>
        <v>0</v>
      </c>
      <c>
        <v>49.80220943550803</v>
      </c>
      <c>
        <v>0</v>
      </c>
      <c>
        <v>0</v>
      </c>
      <c>
        <v>0</v>
      </c>
      <c>
        <v>111.88377805989654</v>
      </c>
      <c>
        <v>0</v>
      </c>
      <c>
        <v>0</v>
      </c>
      <c>
        <v>161.68598749540456</v>
      </c>
    </row>
    <row>
      <c>
        <v>2621107</v>
      </c>
      <c>
        <v>1</v>
      </c>
      <c>
        <is>
          <t>İZMİR</t>
        </is>
      </c>
      <c>
        <v>KINIK</v>
      </c>
      <c>
        <is>
          <t>DM</t>
        </is>
      </c>
      <c>
        <v>KINIK İM 35-24-A00001_YAYA KENT M09_2309867</v>
      </c>
      <c>
        <v>Şebeke Yenileme ve Kapasite Artışı Çalışması</v>
      </c>
      <c>
        <v>Dağıtım-OG</v>
      </c>
      <c>
        <v>Uzun</v>
      </c>
      <c>
        <v>Şebeke işletmecisi</v>
      </c>
      <c>
        <v>Bildirimli</v>
      </c>
      <c>
        <is>
          <t>25.07.2023 09:57:36</t>
        </is>
      </c>
      <c>
        <is>
          <t>25.07.2023 13:06:19</t>
        </is>
      </c>
      <c>
        <v>3.145277777</v>
      </c>
      <c>
        <v>1</v>
      </c>
      <c>
        <v>1762</v>
      </c>
      <c>
        <v>10</v>
      </c>
      <c>
        <v>542</v>
      </c>
      <c>
        <v>16</v>
      </c>
      <c>
        <v>350</v>
      </c>
      <c>
        <v>10</v>
      </c>
      <c>
        <v>1</v>
      </c>
      <c>
        <v>6.255418628430128</v>
      </c>
      <c>
        <v>1170.0241829839076</v>
      </c>
      <c>
        <v>122.69838185330939</v>
      </c>
      <c>
        <v>4119.911683289148</v>
      </c>
      <c>
        <v>529.2458861566578</v>
      </c>
      <c>
        <v>1871.7008578735981</v>
      </c>
      <c>
        <v>3810.630854251358</v>
      </c>
      <c>
        <v>1.026293550665363</v>
      </c>
      <c>
        <v>11631.493558587073</v>
      </c>
    </row>
    <row>
      <c>
        <v>2621416</v>
      </c>
      <c>
        <v>1</v>
      </c>
      <c>
        <is>
          <t>MANİSA</t>
        </is>
      </c>
      <c>
        <v>AKHİSAR</v>
      </c>
      <c>
        <is>
          <t>Kullanıcı Bağlantı Hattı</t>
        </is>
      </c>
      <c>
        <v>TÜTENLİ TR-1 45-72-L00126_956524732_956524732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25.07.2023 13:48:16</t>
        </is>
      </c>
      <c>
        <is>
          <t>25.07.2023 18:32:50</t>
        </is>
      </c>
      <c>
        <v>4.742777777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1.2947703844810379</v>
      </c>
      <c>
        <v>0</v>
      </c>
      <c>
        <v>0</v>
      </c>
      <c>
        <v>0</v>
      </c>
      <c>
        <v>0</v>
      </c>
      <c>
        <v>0</v>
      </c>
      <c>
        <v>0</v>
      </c>
      <c>
        <v>1.2947703844810379</v>
      </c>
    </row>
    <row>
      <c>
        <v>2621316</v>
      </c>
      <c>
        <v>1</v>
      </c>
      <c>
        <is>
          <t>İZMİR</t>
        </is>
      </c>
      <c>
        <v>KARŞIYAKA</v>
      </c>
      <c>
        <is>
          <t>TM Fideri</t>
        </is>
      </c>
      <c>
        <v>ŞEMİKLER TM 35-04-A00003_DEMİRKÖPRÜ M16_2311167</v>
      </c>
      <c>
        <v>OG Kablo Başlığı Arızası</v>
      </c>
      <c>
        <v>Dağıtım-OG</v>
      </c>
      <c>
        <v>Uzun</v>
      </c>
      <c>
        <v>Şebeke işletmecisi</v>
      </c>
      <c>
        <v>Bildirimsiz</v>
      </c>
      <c>
        <is>
          <t>25.07.2023 12:48:28</t>
        </is>
      </c>
      <c>
        <is>
          <t>25.07.2023 14:53:03</t>
        </is>
      </c>
      <c>
        <v>2.076388888</v>
      </c>
      <c>
        <v>0</v>
      </c>
      <c>
        <v>1338</v>
      </c>
      <c>
        <v>0</v>
      </c>
      <c>
        <v>0</v>
      </c>
      <c>
        <v>1</v>
      </c>
      <c>
        <v>152</v>
      </c>
      <c>
        <v>0</v>
      </c>
      <c>
        <v>0</v>
      </c>
      <c>
        <v>0</v>
      </c>
      <c>
        <v>928.6717793135434</v>
      </c>
      <c>
        <v>0</v>
      </c>
      <c>
        <v>0</v>
      </c>
      <c>
        <v>37.83031381861136</v>
      </c>
      <c>
        <v>728.5130551300762</v>
      </c>
      <c>
        <v>0</v>
      </c>
      <c>
        <v>0</v>
      </c>
      <c>
        <v>1695.015148262231</v>
      </c>
    </row>
    <row>
      <c>
        <v>2621648</v>
      </c>
      <c>
        <v>1</v>
      </c>
      <c>
        <is>
          <t>İZMİR</t>
        </is>
      </c>
      <c>
        <v>BUCA</v>
      </c>
      <c>
        <is>
          <t>AG Fideri</t>
        </is>
      </c>
      <c>
        <v>M-1154 35-03-M01154_A_56365624_56365624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25.07.2023 17:42:52</t>
        </is>
      </c>
      <c>
        <is>
          <t>25.07.2023 20:53:58</t>
        </is>
      </c>
      <c>
        <v>3.185</v>
      </c>
      <c>
        <v>0</v>
      </c>
      <c>
        <v>81</v>
      </c>
      <c>
        <v>0</v>
      </c>
      <c>
        <v>0</v>
      </c>
      <c>
        <v>0</v>
      </c>
      <c>
        <v>35</v>
      </c>
      <c>
        <v>0</v>
      </c>
      <c>
        <v>0</v>
      </c>
      <c>
        <v>0</v>
      </c>
      <c>
        <v>66.99867741819827</v>
      </c>
      <c>
        <v>0</v>
      </c>
      <c>
        <v>0</v>
      </c>
      <c>
        <v>0</v>
      </c>
      <c>
        <v>250.38274298109457</v>
      </c>
      <c>
        <v>0</v>
      </c>
      <c>
        <v>0</v>
      </c>
      <c>
        <v>317.38142039929284</v>
      </c>
    </row>
    <row>
      <c>
        <v>2620958</v>
      </c>
      <c>
        <v>1</v>
      </c>
      <c>
        <is>
          <t>İZMİR</t>
        </is>
      </c>
      <c>
        <v>BERGAMA</v>
      </c>
      <c>
        <is>
          <t>DM</t>
        </is>
      </c>
      <c>
        <v>BÖLCEK DM 35-16-M00153_SARICALAR M07_82962828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25.07.2023 06:38:32</t>
        </is>
      </c>
      <c>
        <is>
          <t>25.07.2023 07:29:02</t>
        </is>
      </c>
      <c>
        <v>0.841666666</v>
      </c>
      <c>
        <v>0</v>
      </c>
      <c>
        <v>208</v>
      </c>
      <c>
        <v>25</v>
      </c>
      <c>
        <v>21</v>
      </c>
      <c>
        <v>2</v>
      </c>
      <c>
        <v>22</v>
      </c>
      <c>
        <v>0</v>
      </c>
      <c>
        <v>0</v>
      </c>
      <c>
        <v>0</v>
      </c>
      <c>
        <v>17.247137802201717</v>
      </c>
      <c>
        <v>128.80854686430814</v>
      </c>
      <c>
        <v>74.69833483449122</v>
      </c>
      <c>
        <v>5.313703365258463</v>
      </c>
      <c>
        <v>7.25138931436396</v>
      </c>
      <c>
        <v>0</v>
      </c>
      <c>
        <v>0</v>
      </c>
      <c>
        <v>233.3191121806235</v>
      </c>
    </row>
    <row>
      <c>
        <v>2621834</v>
      </c>
      <c>
        <v>1</v>
      </c>
      <c>
        <is>
          <t>MANİSA</t>
        </is>
      </c>
      <c>
        <v>SARIGÖL</v>
      </c>
      <c>
        <is>
          <t>AG Fideri</t>
        </is>
      </c>
      <c>
        <v>SARIGÖL TR-15 KÖK 45-79-M00015_B_56396615_56396615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25.07.2023 20:43:48</t>
        </is>
      </c>
      <c>
        <is>
          <t>25.07.2023 22:28:22</t>
        </is>
      </c>
      <c>
        <v>1.742777777</v>
      </c>
      <c>
        <v>0</v>
      </c>
      <c>
        <v>5</v>
      </c>
      <c>
        <v>0</v>
      </c>
      <c>
        <v>13</v>
      </c>
      <c>
        <v>0</v>
      </c>
      <c>
        <v>0</v>
      </c>
      <c>
        <v>0</v>
      </c>
      <c>
        <v>0</v>
      </c>
      <c>
        <v>0</v>
      </c>
      <c>
        <v>0.9295465055139942</v>
      </c>
      <c>
        <v>0</v>
      </c>
      <c>
        <v>54.16639080500379</v>
      </c>
      <c>
        <v>0</v>
      </c>
      <c>
        <v>0</v>
      </c>
      <c>
        <v>0</v>
      </c>
      <c>
        <v>0</v>
      </c>
      <c>
        <v>55.09593731051779</v>
      </c>
    </row>
    <row>
      <c>
        <v>2621814</v>
      </c>
      <c>
        <v>1</v>
      </c>
      <c>
        <is>
          <t>MANİSA</t>
        </is>
      </c>
      <c>
        <v>AKHİSAR</v>
      </c>
      <c>
        <is>
          <t>Kullanıcı Bağlantı Hattı</t>
        </is>
      </c>
      <c>
        <v>TR-2/15 45-72-L00015_956496003_956496003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25.07.2023 20:25:53</t>
        </is>
      </c>
      <c>
        <is>
          <t>25.07.2023 21:52:02</t>
        </is>
      </c>
      <c>
        <v>1.435833333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</row>
    <row>
      <c>
        <v>2621665</v>
      </c>
      <c>
        <v>1</v>
      </c>
      <c>
        <is>
          <t>İZMİR</t>
        </is>
      </c>
      <c>
        <v>ÖDEMİŞ</v>
      </c>
      <c>
        <is>
          <t>DM</t>
        </is>
      </c>
      <c>
        <v>BALABANLI DM 35-15-M00280_KIZILCAAVLU M05_72306394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25.07.2023 17:56:37</t>
        </is>
      </c>
      <c>
        <is>
          <t>25.07.2023 19:08:36</t>
        </is>
      </c>
      <c>
        <v>1.199722222</v>
      </c>
      <c>
        <v>0</v>
      </c>
      <c>
        <v>8</v>
      </c>
      <c>
        <v>32</v>
      </c>
      <c>
        <v>108</v>
      </c>
      <c>
        <v>8</v>
      </c>
      <c>
        <v>22</v>
      </c>
      <c>
        <v>0</v>
      </c>
      <c>
        <v>0</v>
      </c>
      <c>
        <v>0</v>
      </c>
      <c>
        <v>4.117546281664877</v>
      </c>
      <c>
        <v>216.68057263303228</v>
      </c>
      <c>
        <v>400.8523410908408</v>
      </c>
      <c>
        <v>325.4212001032905</v>
      </c>
      <c>
        <v>122.14570303808237</v>
      </c>
      <c>
        <v>0</v>
      </c>
      <c>
        <v>0</v>
      </c>
      <c>
        <v>1069.2173631469109</v>
      </c>
    </row>
    <row>
      <c>
        <v>2621771</v>
      </c>
      <c>
        <v>1</v>
      </c>
      <c>
        <is>
          <t>İZMİR</t>
        </is>
      </c>
      <c>
        <v>ÇEŞME</v>
      </c>
      <c>
        <is>
          <t>Saha Dağıtım Kutusu (SDK)</t>
        </is>
      </c>
      <c>
        <v>L-426 ESKİ GARAJ 35-18-L00426_G g1_5957892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25.07.2023 19:46:50</t>
        </is>
      </c>
      <c>
        <is>
          <t>25.07.2023 21:40:31</t>
        </is>
      </c>
      <c>
        <v>1.894722222</v>
      </c>
      <c>
        <v>0</v>
      </c>
      <c>
        <v>53</v>
      </c>
      <c>
        <v>0</v>
      </c>
      <c>
        <v>0</v>
      </c>
      <c>
        <v>0</v>
      </c>
      <c>
        <v>26</v>
      </c>
      <c>
        <v>0</v>
      </c>
      <c>
        <v>0</v>
      </c>
      <c>
        <v>0</v>
      </c>
      <c>
        <v>97.99209928036167</v>
      </c>
      <c>
        <v>0</v>
      </c>
      <c>
        <v>0</v>
      </c>
      <c>
        <v>0</v>
      </c>
      <c>
        <v>300.7249302129446</v>
      </c>
      <c>
        <v>0</v>
      </c>
      <c>
        <v>0</v>
      </c>
      <c>
        <v>398.7170294933063</v>
      </c>
    </row>
    <row>
      <c>
        <v>2621379</v>
      </c>
      <c>
        <v>1</v>
      </c>
      <c>
        <is>
          <t>İZMİR</t>
        </is>
      </c>
      <c>
        <v>SEFERİHİSAR</v>
      </c>
      <c>
        <is>
          <t>Saha Dağıtım Kutusu (SDK)</t>
        </is>
      </c>
      <c>
        <v>L-27 35-14-L00027_50011377 B01_50011513</v>
      </c>
      <c>
        <v>AG Yeraltı Kablo Arızası</v>
      </c>
      <c>
        <v>Dağıtım-AG</v>
      </c>
      <c>
        <v>Uzun</v>
      </c>
      <c>
        <v>Şebeke işletmecisi</v>
      </c>
      <c>
        <v>Bildirimsiz</v>
      </c>
      <c>
        <is>
          <t>25.07.2023 13:25:05</t>
        </is>
      </c>
      <c>
        <is>
          <t>25.07.2023 19:13:43</t>
        </is>
      </c>
      <c>
        <v>5.810555555</v>
      </c>
      <c>
        <v>0</v>
      </c>
      <c>
        <v>68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99.23386935690286</v>
      </c>
      <c>
        <v>0</v>
      </c>
      <c>
        <v>0</v>
      </c>
      <c>
        <v>0</v>
      </c>
      <c>
        <v>0</v>
      </c>
      <c>
        <v>0</v>
      </c>
      <c>
        <v>0</v>
      </c>
      <c>
        <v>99.23386935690286</v>
      </c>
    </row>
    <row>
      <c>
        <v>2621144</v>
      </c>
      <c>
        <v>1</v>
      </c>
      <c>
        <is>
          <t>İZMİR</t>
        </is>
      </c>
      <c>
        <v>BUCA</v>
      </c>
      <c>
        <is>
          <t>Dağıtım Transformatörü</t>
        </is>
      </c>
      <c>
        <v>K-831 35-03-K00831_35-03-K00831_41913369</v>
      </c>
      <c>
        <v>AG Hatta Ağaç Kesimi</v>
      </c>
      <c>
        <v>Dağıtım-AG</v>
      </c>
      <c>
        <v>Uzun</v>
      </c>
      <c>
        <v>Şebeke işletmecisi</v>
      </c>
      <c>
        <v>Bildirimsiz</v>
      </c>
      <c>
        <is>
          <t>25.07.2023 10:27:56</t>
        </is>
      </c>
      <c>
        <is>
          <t>25.07.2023 11:50:32</t>
        </is>
      </c>
      <c>
        <v>1.376666666</v>
      </c>
      <c>
        <v>0</v>
      </c>
      <c>
        <v>436</v>
      </c>
      <c>
        <v>0</v>
      </c>
      <c>
        <v>0</v>
      </c>
      <c>
        <v>0</v>
      </c>
      <c>
        <v>37</v>
      </c>
      <c>
        <v>0</v>
      </c>
      <c>
        <v>0</v>
      </c>
      <c>
        <v>0</v>
      </c>
      <c>
        <v>133.3213029646835</v>
      </c>
      <c>
        <v>0</v>
      </c>
      <c>
        <v>0</v>
      </c>
      <c>
        <v>0</v>
      </c>
      <c>
        <v>75.75454186742718</v>
      </c>
      <c>
        <v>0</v>
      </c>
      <c>
        <v>0</v>
      </c>
      <c>
        <v>209.07584483211068</v>
      </c>
    </row>
    <row>
      <c>
        <v>2621081</v>
      </c>
      <c>
        <v>1</v>
      </c>
      <c>
        <is>
          <t>İZMİR</t>
        </is>
      </c>
      <c>
        <v>ÇEŞME</v>
      </c>
      <c>
        <is>
          <t>AG Fideri</t>
        </is>
      </c>
      <c>
        <v>L-336 REİSDERE 35-18-L00336_12001270_56368902_56368902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25.07.2023 09:33:13</t>
        </is>
      </c>
      <c>
        <is>
          <t>25.07.2023 14:18:27</t>
        </is>
      </c>
      <c>
        <v>4.753888888</v>
      </c>
      <c>
        <v>0</v>
      </c>
      <c>
        <v>55</v>
      </c>
      <c>
        <v>0</v>
      </c>
      <c>
        <v>4</v>
      </c>
      <c>
        <v>0</v>
      </c>
      <c>
        <v>20</v>
      </c>
      <c>
        <v>0</v>
      </c>
      <c>
        <v>0</v>
      </c>
      <c>
        <v>0</v>
      </c>
      <c>
        <v>159.4823449725627</v>
      </c>
      <c>
        <v>0</v>
      </c>
      <c>
        <v>9.88097171482992</v>
      </c>
      <c>
        <v>0</v>
      </c>
      <c>
        <v>173.44474149008275</v>
      </c>
      <c>
        <v>0</v>
      </c>
      <c>
        <v>0</v>
      </c>
      <c>
        <v>342.80805817747535</v>
      </c>
    </row>
    <row>
      <c>
        <v>2621130</v>
      </c>
      <c>
        <v>1</v>
      </c>
      <c>
        <is>
          <t>İZMİR</t>
        </is>
      </c>
      <c>
        <v>BALÇOVA</v>
      </c>
      <c>
        <is>
          <t>Kullanıcı Bağlantı Hattı</t>
        </is>
      </c>
      <c>
        <v>K-3780 35-07-K03780_913569602_913569602</v>
      </c>
      <c>
        <v>Üçüncü Şahısların Vermiş Olduğu Hasarlar</v>
      </c>
      <c>
        <v>Dağıtım-AG</v>
      </c>
      <c>
        <v>Uzun</v>
      </c>
      <c>
        <v>Şebeke işletmecisi</v>
      </c>
      <c>
        <v>Bildirimsiz</v>
      </c>
      <c>
        <is>
          <t>25.07.2023 10:13:06</t>
        </is>
      </c>
      <c>
        <is>
          <t>25.07.2023 12:02:58</t>
        </is>
      </c>
      <c>
        <v>1.831111111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4.679819092994329</v>
      </c>
      <c>
        <v>0</v>
      </c>
      <c>
        <v>0</v>
      </c>
      <c>
        <v>0</v>
      </c>
      <c>
        <v>0</v>
      </c>
      <c>
        <v>0</v>
      </c>
      <c>
        <v>0</v>
      </c>
      <c>
        <v>4.679819092994329</v>
      </c>
    </row>
    <row>
      <c>
        <v>2621187</v>
      </c>
      <c>
        <v>1</v>
      </c>
      <c>
        <is>
          <t>MANİSA</t>
        </is>
      </c>
      <c>
        <v>SARUHANLI</v>
      </c>
      <c>
        <is>
          <t>DM</t>
        </is>
      </c>
      <c>
        <v>NURİYE DM 45-80-M00090_LÜTFİYE M01_72194602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25.07.2023 11:07:52</t>
        </is>
      </c>
      <c>
        <is>
          <t>25.07.2023 12:05:42</t>
        </is>
      </c>
      <c>
        <v>0.963888888</v>
      </c>
      <c>
        <v>0</v>
      </c>
      <c>
        <v>350</v>
      </c>
      <c>
        <v>114</v>
      </c>
      <c>
        <v>48</v>
      </c>
      <c>
        <v>10</v>
      </c>
      <c>
        <v>49</v>
      </c>
      <c>
        <v>3</v>
      </c>
      <c>
        <v>0</v>
      </c>
      <c>
        <v>0</v>
      </c>
      <c>
        <v>58.59024581228983</v>
      </c>
      <c>
        <v>1411.261508714074</v>
      </c>
      <c>
        <v>322.57480294504495</v>
      </c>
      <c>
        <v>44.27517148323705</v>
      </c>
      <c>
        <v>35.893636703080276</v>
      </c>
      <c>
        <v>421.6869388160999</v>
      </c>
      <c>
        <v>0</v>
      </c>
      <c>
        <v>2294.282304473826</v>
      </c>
    </row>
    <row>
      <c>
        <v>2621041</v>
      </c>
      <c>
        <v>1</v>
      </c>
      <c>
        <is>
          <t>MANİSA</t>
        </is>
      </c>
      <c>
        <v>SARUHANLI</v>
      </c>
      <c>
        <is>
          <t>DM</t>
        </is>
      </c>
      <c>
        <v>YILMAZ DM 45-80-M02976_TR-20 M03_78582829</v>
      </c>
      <c>
        <v>Şebeke Bakım Çalışması</v>
      </c>
      <c>
        <v>Dağıtım-OG</v>
      </c>
      <c>
        <v>Uzun</v>
      </c>
      <c>
        <v>Şebeke işletmecisi</v>
      </c>
      <c>
        <v>Bildirimli</v>
      </c>
      <c>
        <is>
          <t>25.07.2023 09:07:35</t>
        </is>
      </c>
      <c>
        <is>
          <t>25.07.2023 13:03:27</t>
        </is>
      </c>
      <c>
        <v>3.931111111</v>
      </c>
      <c>
        <v>1</v>
      </c>
      <c>
        <v>1732</v>
      </c>
      <c>
        <v>0</v>
      </c>
      <c>
        <v>11</v>
      </c>
      <c>
        <v>0</v>
      </c>
      <c>
        <v>93</v>
      </c>
      <c>
        <v>0</v>
      </c>
      <c>
        <v>0</v>
      </c>
      <c>
        <v>0.8890891804894444</v>
      </c>
      <c>
        <v>1779.3720320079983</v>
      </c>
      <c>
        <v>0</v>
      </c>
      <c>
        <v>194.63616350334735</v>
      </c>
      <c>
        <v>0</v>
      </c>
      <c>
        <v>412.9847742906054</v>
      </c>
      <c>
        <v>0</v>
      </c>
      <c>
        <v>0</v>
      </c>
      <c>
        <v>2387.8820589824404</v>
      </c>
    </row>
    <row>
      <c>
        <v>2621373</v>
      </c>
      <c>
        <v>1</v>
      </c>
      <c>
        <is>
          <t>İZMİR</t>
        </is>
      </c>
      <c>
        <v>BUCA</v>
      </c>
      <c>
        <is>
          <t>AG Fideri</t>
        </is>
      </c>
      <c>
        <v>M-1465 35-03-M01465_A_56365327_56365327</v>
      </c>
      <c>
        <v>AG Tel Kopuğu</v>
      </c>
      <c>
        <v>Dağıtım-AG</v>
      </c>
      <c>
        <v>Uzun</v>
      </c>
      <c>
        <v>Şebeke işletmecisi</v>
      </c>
      <c>
        <v>Bildirimsiz</v>
      </c>
      <c>
        <is>
          <t>25.07.2023 13:22:09</t>
        </is>
      </c>
      <c>
        <is>
          <t>25.07.2023 18:18:42</t>
        </is>
      </c>
      <c>
        <v>4.9425</v>
      </c>
      <c>
        <v>0</v>
      </c>
      <c>
        <v>26</v>
      </c>
      <c>
        <v>0</v>
      </c>
      <c>
        <v>10</v>
      </c>
      <c>
        <v>0</v>
      </c>
      <c>
        <v>3</v>
      </c>
      <c>
        <v>0</v>
      </c>
      <c>
        <v>0</v>
      </c>
      <c>
        <v>0</v>
      </c>
      <c>
        <v>42.12960619031389</v>
      </c>
      <c>
        <v>0</v>
      </c>
      <c>
        <v>11.808081956581521</v>
      </c>
      <c>
        <v>0</v>
      </c>
      <c>
        <v>22.811589137464114</v>
      </c>
      <c>
        <v>0</v>
      </c>
      <c>
        <v>0</v>
      </c>
      <c>
        <v>76.74927728435952</v>
      </c>
    </row>
    <row>
      <c>
        <v>2621588</v>
      </c>
      <c>
        <v>1</v>
      </c>
      <c>
        <is>
          <t>İZMİR</t>
        </is>
      </c>
      <c>
        <v>KEMALPAŞA</v>
      </c>
      <c>
        <is>
          <t>Kullanıcı Bağlantı Hattı</t>
        </is>
      </c>
      <c>
        <v>ÖREN TOPRAK SULAMA TR-2 35-27-M00761_966394931_966394931</v>
      </c>
      <c>
        <v>AG Branşman Yeraltı Kablo Arızası</v>
      </c>
      <c>
        <v>Dağıtım-AG</v>
      </c>
      <c>
        <v>Uzun</v>
      </c>
      <c>
        <v>Şebeke işletmecisi</v>
      </c>
      <c>
        <v>Bildirimsiz</v>
      </c>
      <c>
        <is>
          <t>25.07.2023 16:26:16</t>
        </is>
      </c>
      <c>
        <is>
          <t>25.07.2023 23:51:36</t>
        </is>
      </c>
      <c>
        <v>7.422222222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65.2684309825875</v>
      </c>
      <c>
        <v>0</v>
      </c>
      <c>
        <v>0</v>
      </c>
      <c>
        <v>0</v>
      </c>
      <c>
        <v>0</v>
      </c>
      <c>
        <v>65.2684309825875</v>
      </c>
    </row>
    <row>
      <c>
        <v>2621442</v>
      </c>
      <c>
        <v>1</v>
      </c>
      <c>
        <is>
          <t>İZMİR</t>
        </is>
      </c>
      <c>
        <v>BORNOVA</v>
      </c>
      <c>
        <is>
          <t>Kullanıcı Bağlantı Hattı</t>
        </is>
      </c>
      <c>
        <v>M-1122 35-02-M01122_957837464_957837464</v>
      </c>
      <c>
        <v>Üçüncü Şahısların Vermiş Olduğu Hasarlar</v>
      </c>
      <c>
        <v>Dağıtım-AG</v>
      </c>
      <c>
        <v>Uzun</v>
      </c>
      <c>
        <v>Dışsal</v>
      </c>
      <c>
        <v>Bildirimsiz</v>
      </c>
      <c>
        <is>
          <t>25.07.2023 14:09:17</t>
        </is>
      </c>
      <c>
        <is>
          <t>25.07.2023 17:12:47</t>
        </is>
      </c>
      <c>
        <v>3.058333333</v>
      </c>
      <c>
        <v>0</v>
      </c>
      <c>
        <v>0</v>
      </c>
      <c>
        <v>0</v>
      </c>
      <c>
        <v>0</v>
      </c>
      <c>
        <v>0</v>
      </c>
      <c>
        <v>21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73.84563013032898</v>
      </c>
      <c>
        <v>0</v>
      </c>
      <c>
        <v>0</v>
      </c>
      <c>
        <v>73.84563013032898</v>
      </c>
    </row>
    <row>
      <c>
        <v>2621509</v>
      </c>
      <c>
        <v>2</v>
      </c>
      <c>
        <is>
          <t>İZMİR</t>
        </is>
      </c>
      <c>
        <v>BORNOVA</v>
      </c>
      <c>
        <is>
          <t>Dağıtım Transformatörü</t>
        </is>
      </c>
      <c>
        <v>M-10 35-02-M00010_35-02-M00010_2365279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25.07.2023 16:04:47</t>
        </is>
      </c>
      <c>
        <is>
          <t>25.07.2023 16:17:33</t>
        </is>
      </c>
      <c>
        <v>0.212777777</v>
      </c>
      <c>
        <v>0</v>
      </c>
      <c>
        <v>43</v>
      </c>
      <c>
        <v>0</v>
      </c>
      <c>
        <v>0</v>
      </c>
      <c>
        <v>0</v>
      </c>
      <c>
        <v>38</v>
      </c>
      <c>
        <v>0</v>
      </c>
      <c>
        <v>2</v>
      </c>
      <c>
        <v>0</v>
      </c>
      <c>
        <v>2.5413424723911007</v>
      </c>
      <c>
        <v>0</v>
      </c>
      <c>
        <v>0</v>
      </c>
      <c>
        <v>0</v>
      </c>
      <c>
        <v>27.801579004987797</v>
      </c>
      <c>
        <v>0</v>
      </c>
      <c>
        <v>10.738956155551671</v>
      </c>
      <c>
        <v>41.08187763293057</v>
      </c>
    </row>
    <row>
      <c>
        <v>2621542</v>
      </c>
      <c>
        <v>1</v>
      </c>
      <c>
        <is>
          <t>İZMİR</t>
        </is>
      </c>
      <c>
        <v>KONAK</v>
      </c>
      <c>
        <is>
          <t>Saha Dağıtım Kutusu (SDK)</t>
        </is>
      </c>
      <c>
        <v>K-3656 35-01-K03656_A A1_5896851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25.07.2023 15:41:54</t>
        </is>
      </c>
      <c>
        <is>
          <t>25.07.2023 16:29:46</t>
        </is>
      </c>
      <c>
        <v>0.797777777</v>
      </c>
      <c>
        <v>0</v>
      </c>
      <c>
        <v>0</v>
      </c>
      <c>
        <v>0</v>
      </c>
      <c>
        <v>0</v>
      </c>
      <c>
        <v>0</v>
      </c>
      <c>
        <v>18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30.539602626787104</v>
      </c>
      <c>
        <v>0</v>
      </c>
      <c>
        <v>0</v>
      </c>
      <c>
        <v>30.539602626787104</v>
      </c>
    </row>
    <row>
      <c>
        <v>2621711</v>
      </c>
      <c>
        <v>1</v>
      </c>
      <c>
        <is>
          <t>İZMİR</t>
        </is>
      </c>
      <c>
        <v>KARABAĞLAR</v>
      </c>
      <c>
        <is>
          <t>AG Fideri</t>
        </is>
      </c>
      <c>
        <v>K-2437 35-01-K02437_B_56375887_56375887</v>
      </c>
      <c>
        <v>Hırsızlık</v>
      </c>
      <c>
        <v>Dağıtım-AG</v>
      </c>
      <c>
        <v>Uzun</v>
      </c>
      <c>
        <v>Dışsal</v>
      </c>
      <c>
        <v>Bildirimsiz</v>
      </c>
      <c>
        <is>
          <t>25.07.2023 18:53:41</t>
        </is>
      </c>
      <c>
        <is>
          <t>25.07.2023 20:01:48</t>
        </is>
      </c>
      <c>
        <v>1.135277777</v>
      </c>
      <c>
        <v>0</v>
      </c>
      <c>
        <v>123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31.20171778732263</v>
      </c>
      <c>
        <v>0</v>
      </c>
      <c>
        <v>0</v>
      </c>
      <c>
        <v>0</v>
      </c>
      <c>
        <v>5.065314331514713</v>
      </c>
      <c>
        <v>0</v>
      </c>
      <c>
        <v>0</v>
      </c>
      <c>
        <v>36.26703211883734</v>
      </c>
    </row>
    <row>
      <c>
        <v>2621064</v>
      </c>
      <c>
        <v>1</v>
      </c>
      <c>
        <is>
          <t>İZMİR</t>
        </is>
      </c>
      <c>
        <v>MENDERES</v>
      </c>
      <c>
        <is>
          <t>KÖK</t>
        </is>
      </c>
      <c>
        <v>OĞLANANASI TR-5 KÖK 35-22-M00092_OĞLANANASI TR-7 M07_89600659</v>
      </c>
      <c>
        <v>Şebeke Yenileme ve Kapasite Artışı Çalışması</v>
      </c>
      <c>
        <v>Dağıtım-OG</v>
      </c>
      <c>
        <v>Uzun</v>
      </c>
      <c>
        <v>Şebeke işletmecisi</v>
      </c>
      <c>
        <v>Bildirimli</v>
      </c>
      <c>
        <is>
          <t>25.07.2023 09:10:02</t>
        </is>
      </c>
      <c>
        <is>
          <t>25.07.2023 16:48:47</t>
        </is>
      </c>
      <c>
        <v>7.645833333</v>
      </c>
      <c>
        <v>6</v>
      </c>
      <c>
        <v>389</v>
      </c>
      <c>
        <v>25</v>
      </c>
      <c>
        <v>72</v>
      </c>
      <c>
        <v>10</v>
      </c>
      <c>
        <v>53</v>
      </c>
      <c>
        <v>0</v>
      </c>
      <c>
        <v>0</v>
      </c>
      <c>
        <v>78.89834875940954</v>
      </c>
      <c>
        <v>900.5698484502499</v>
      </c>
      <c>
        <v>1297.8573510327606</v>
      </c>
      <c>
        <v>1421.039346358849</v>
      </c>
      <c>
        <v>844.2190042424905</v>
      </c>
      <c>
        <v>710.8217478854244</v>
      </c>
      <c>
        <v>0</v>
      </c>
      <c>
        <v>0</v>
      </c>
      <c>
        <v>5253.405646729185</v>
      </c>
    </row>
    <row>
      <c>
        <v>2621645</v>
      </c>
      <c>
        <v>1</v>
      </c>
      <c>
        <is>
          <t>MANİSA</t>
        </is>
      </c>
      <c>
        <v>ALAŞEHİR</v>
      </c>
      <c>
        <is>
          <t>KÖK</t>
        </is>
      </c>
      <c>
        <v>DELEMENLER KÖK 45-73-M00490_HACIALİLER M03_2081976</v>
      </c>
      <c>
        <v>OG Fider Açması</v>
      </c>
      <c>
        <v>Dağıtım-OG</v>
      </c>
      <c>
        <v>Kısa</v>
      </c>
      <c>
        <v>Şebeke işletmecisi</v>
      </c>
      <c>
        <v>Bildirimsiz</v>
      </c>
      <c>
        <is>
          <t>25.07.2023 17:42:32</t>
        </is>
      </c>
      <c>
        <is>
          <t>25.07.2023 17:43:04</t>
        </is>
      </c>
      <c>
        <v>0.008888888</v>
      </c>
      <c>
        <v>7</v>
      </c>
      <c>
        <v>1612</v>
      </c>
      <c>
        <v>16</v>
      </c>
      <c>
        <v>409</v>
      </c>
      <c>
        <v>6</v>
      </c>
      <c>
        <v>128</v>
      </c>
      <c>
        <v>0</v>
      </c>
      <c>
        <v>0</v>
      </c>
      <c>
        <v>0.017502969060373335</v>
      </c>
      <c>
        <v>2.9769878663529656</v>
      </c>
      <c>
        <v>1.2881002990590937</v>
      </c>
      <c>
        <v>5.320579041007976</v>
      </c>
      <c>
        <v>0.4368128658376889</v>
      </c>
      <c>
        <v>0.9483828108731639</v>
      </c>
      <c>
        <v>0</v>
      </c>
      <c>
        <v>0</v>
      </c>
      <c>
        <v>10.988365852191261</v>
      </c>
    </row>
    <row>
      <c>
        <v>2621290</v>
      </c>
      <c>
        <v>1</v>
      </c>
      <c>
        <is>
          <t>MANİSA</t>
        </is>
      </c>
      <c>
        <v>SARUHANLI</v>
      </c>
      <c>
        <is>
          <t>KÖK</t>
        </is>
      </c>
      <c>
        <v>PAŞAKÖY KÖK 45-80-M00052_AYDINLAR ÇIKIŞI M06_72063857</v>
      </c>
      <c>
        <v>OG Fider Açması</v>
      </c>
      <c>
        <v>Dağıtım-OG</v>
      </c>
      <c>
        <v>Kısa</v>
      </c>
      <c>
        <v>Şebeke işletmecisi</v>
      </c>
      <c>
        <v>Bildirimsiz</v>
      </c>
      <c>
        <is>
          <t>25.07.2023 12:37:28</t>
        </is>
      </c>
      <c>
        <is>
          <t>25.07.2023 12:38:38</t>
        </is>
      </c>
      <c>
        <v>0.019444444</v>
      </c>
      <c>
        <v>6</v>
      </c>
      <c>
        <v>755</v>
      </c>
      <c>
        <v>42</v>
      </c>
      <c>
        <v>19</v>
      </c>
      <c>
        <v>11</v>
      </c>
      <c>
        <v>54</v>
      </c>
      <c>
        <v>6</v>
      </c>
      <c>
        <v>0</v>
      </c>
      <c>
        <v>0.4362794892723245</v>
      </c>
      <c>
        <v>1.8013871632612053</v>
      </c>
      <c>
        <v>4.458839027637239</v>
      </c>
      <c>
        <v>0.42074304983078475</v>
      </c>
      <c>
        <v>0.6563287246124176</v>
      </c>
      <c>
        <v>0.6497908531291062</v>
      </c>
      <c>
        <v>14.915602707492251</v>
      </c>
      <c>
        <v>0</v>
      </c>
      <c>
        <v>23.33897101523533</v>
      </c>
    </row>
    <row>
      <c>
        <v>2621104</v>
      </c>
      <c>
        <v>1</v>
      </c>
      <c>
        <is>
          <t>MANİSA</t>
        </is>
      </c>
      <c>
        <v>SALİHLİ</v>
      </c>
      <c>
        <is>
          <t>DM</t>
        </is>
      </c>
      <c>
        <v>YILMAZ İM 45-78-A00003_AHMETLİ DSİ M09_2331191</v>
      </c>
      <c>
        <v>Plansız Kesinti / Müdahale</v>
      </c>
      <c>
        <v>Dağıtım-OG</v>
      </c>
      <c>
        <v>Uzun</v>
      </c>
      <c>
        <v>Şebeke işletmecisi</v>
      </c>
      <c>
        <v>Bildirimsiz</v>
      </c>
      <c>
        <is>
          <t>25.07.2023 09:52:40</t>
        </is>
      </c>
      <c>
        <is>
          <t>25.07.2023 11:18:28</t>
        </is>
      </c>
      <c>
        <v>1.43</v>
      </c>
      <c>
        <v>1</v>
      </c>
      <c>
        <v>1962</v>
      </c>
      <c>
        <v>4</v>
      </c>
      <c>
        <v>153</v>
      </c>
      <c>
        <v>1</v>
      </c>
      <c>
        <v>279</v>
      </c>
      <c>
        <v>0</v>
      </c>
      <c>
        <v>1</v>
      </c>
      <c>
        <v>0.3259442554444445</v>
      </c>
      <c>
        <v>508.0834309194722</v>
      </c>
      <c>
        <v>22.90687133494143</v>
      </c>
      <c>
        <v>299.548312894817</v>
      </c>
      <c>
        <v>0.00677076505538</v>
      </c>
      <c>
        <v>389.101999272034</v>
      </c>
      <c>
        <v>0</v>
      </c>
      <c>
        <v>120.53001205065597</v>
      </c>
      <c>
        <v>1340.5033414924205</v>
      </c>
    </row>
    <row>
      <c>
        <v>2621768</v>
      </c>
      <c>
        <v>1</v>
      </c>
      <c>
        <is>
          <t>İZMİR</t>
        </is>
      </c>
      <c>
        <v>GAZİEMİR</v>
      </c>
      <c>
        <is>
          <t>Kullanıcı Bağlantı Hattı</t>
        </is>
      </c>
      <c>
        <v>K-3574 35-08-K03574_98270201_98270201</v>
      </c>
      <c>
        <v>AG Box / Sdk Abone Çıkış Sigorta Atığı</v>
      </c>
      <c>
        <v>Dağıtım-AG</v>
      </c>
      <c>
        <v>Uzun</v>
      </c>
      <c>
        <v>Şebeke işletmecisi</v>
      </c>
      <c>
        <v>Bildirimsiz</v>
      </c>
      <c>
        <is>
          <t>25.07.2023 19:38:13</t>
        </is>
      </c>
      <c>
        <is>
          <t>25.07.2023 20:37:31</t>
        </is>
      </c>
      <c>
        <v>0.988333333</v>
      </c>
      <c>
        <v>0</v>
      </c>
      <c>
        <v>17</v>
      </c>
      <c>
        <v>0</v>
      </c>
      <c>
        <v>0</v>
      </c>
      <c>
        <v>0</v>
      </c>
      <c>
        <v>8</v>
      </c>
      <c>
        <v>0</v>
      </c>
      <c>
        <v>0</v>
      </c>
      <c>
        <v>0</v>
      </c>
      <c>
        <v>4.914689821621421</v>
      </c>
      <c>
        <v>0</v>
      </c>
      <c>
        <v>0</v>
      </c>
      <c>
        <v>0</v>
      </c>
      <c>
        <v>7.581628690041367</v>
      </c>
      <c>
        <v>0</v>
      </c>
      <c>
        <v>0</v>
      </c>
      <c>
        <v>12.496318511662789</v>
      </c>
    </row>
    <row>
      <c>
        <v>2621668</v>
      </c>
      <c>
        <v>1</v>
      </c>
      <c>
        <is>
          <t>MANİSA</t>
        </is>
      </c>
      <c>
        <v>TURGUTLU</v>
      </c>
      <c>
        <is>
          <t>AG Fideri</t>
        </is>
      </c>
      <c>
        <v>AKÇAPINAR TR-2 45-83-L00439_A_56400137_56400137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25.07.2023 18:02:22</t>
        </is>
      </c>
      <c>
        <is>
          <t>25.07.2023 18:55:38</t>
        </is>
      </c>
      <c>
        <v>0.887777777</v>
      </c>
      <c>
        <v>0</v>
      </c>
      <c>
        <v>13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4.350647707441773</v>
      </c>
      <c>
        <v>0</v>
      </c>
      <c>
        <v>0</v>
      </c>
      <c>
        <v>0</v>
      </c>
      <c>
        <v>0</v>
      </c>
      <c>
        <v>0</v>
      </c>
      <c>
        <v>0</v>
      </c>
      <c>
        <v>4.350647707441773</v>
      </c>
    </row>
    <row>
      <c>
        <v>2621837</v>
      </c>
      <c>
        <v>1</v>
      </c>
      <c>
        <is>
          <t>MANİSA</t>
        </is>
      </c>
      <c>
        <v>KULA</v>
      </c>
      <c>
        <is>
          <t>OG Fideri</t>
        </is>
      </c>
      <c>
        <v>EVCİLER KARAKEÇİLİ TR-2 45-77-L00410_ H_65944994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25.07.2023 20:49:42</t>
        </is>
      </c>
      <c>
        <is>
          <t>25.07.2023 23:15:46</t>
        </is>
      </c>
      <c>
        <v>2.434444444</v>
      </c>
      <c>
        <v>0</v>
      </c>
      <c>
        <v>7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2.8483676621010066</v>
      </c>
      <c>
        <v>0</v>
      </c>
      <c>
        <v>5.594984265071811</v>
      </c>
      <c>
        <v>0</v>
      </c>
      <c>
        <v>0</v>
      </c>
      <c>
        <v>0</v>
      </c>
      <c>
        <v>0</v>
      </c>
      <c>
        <v>8.443351927172817</v>
      </c>
    </row>
    <row>
      <c>
        <v>2621439</v>
      </c>
      <c>
        <v>1</v>
      </c>
      <c>
        <is>
          <t>İZMİR</t>
        </is>
      </c>
      <c>
        <v>TORBALI</v>
      </c>
      <c>
        <is>
          <t>DM</t>
        </is>
      </c>
      <c>
        <v>ÖZBEY İM 35-26-A00005_AHMETLİ L09_2066118</v>
      </c>
      <c>
        <v>Plansız Kesinti / Müdahale</v>
      </c>
      <c>
        <v>Dağıtım-OG</v>
      </c>
      <c>
        <v>Uzun</v>
      </c>
      <c>
        <v>Şebeke işletmecisi</v>
      </c>
      <c>
        <v>Bildirimsiz</v>
      </c>
      <c>
        <is>
          <t>25.07.2023 14:09:02</t>
        </is>
      </c>
      <c>
        <is>
          <t>25.07.2023 15:57:49</t>
        </is>
      </c>
      <c>
        <v>1.813055555</v>
      </c>
      <c>
        <v>2</v>
      </c>
      <c>
        <v>382</v>
      </c>
      <c>
        <v>59</v>
      </c>
      <c>
        <v>74</v>
      </c>
      <c>
        <v>15</v>
      </c>
      <c>
        <v>48</v>
      </c>
      <c>
        <v>0</v>
      </c>
      <c>
        <v>0</v>
      </c>
      <c>
        <v>2.7895652260283206</v>
      </c>
      <c>
        <v>215.99207100086028</v>
      </c>
      <c>
        <v>461.04430241104205</v>
      </c>
      <c>
        <v>716.1189141631465</v>
      </c>
      <c>
        <v>273.9496831998071</v>
      </c>
      <c>
        <v>250.8381443623187</v>
      </c>
      <c>
        <v>0</v>
      </c>
      <c>
        <v>0</v>
      </c>
      <c>
        <v>1920.732680363203</v>
      </c>
    </row>
    <row>
      <c>
        <v>2621047</v>
      </c>
      <c>
        <v>1</v>
      </c>
      <c>
        <is>
          <t>MANİSA</t>
        </is>
      </c>
      <c>
        <v>KIRKAĞAÇ</v>
      </c>
      <c>
        <is>
          <t>OG Fideri</t>
        </is>
      </c>
      <c>
        <v>GELENBE İM 45-76-A00001_HatBaşıAyırıcı_53136523 L03_53136523</v>
      </c>
      <c>
        <v>Şebeke Yenileme ve Kapasite Artışı Çalışması</v>
      </c>
      <c>
        <v>Dağıtım-OG</v>
      </c>
      <c>
        <v>Uzun</v>
      </c>
      <c>
        <v>Şebeke işletmecisi</v>
      </c>
      <c>
        <v>Bildirimli</v>
      </c>
      <c>
        <is>
          <t>25.07.2023 09:11:09</t>
        </is>
      </c>
      <c>
        <is>
          <t>25.07.2023 12:18:11</t>
        </is>
      </c>
      <c>
        <v>3.117222222</v>
      </c>
      <c>
        <v>1</v>
      </c>
      <c>
        <v>208</v>
      </c>
      <c>
        <v>1</v>
      </c>
      <c>
        <v>3</v>
      </c>
      <c>
        <v>3</v>
      </c>
      <c>
        <v>19</v>
      </c>
      <c>
        <v>0</v>
      </c>
      <c>
        <v>0</v>
      </c>
      <c>
        <v>0.7026104419194446</v>
      </c>
      <c>
        <v>74.51550364338213</v>
      </c>
      <c>
        <v>26.215691511158465</v>
      </c>
      <c>
        <v>10.83304128993595</v>
      </c>
      <c>
        <v>44.03318487034539</v>
      </c>
      <c>
        <v>11.87626690282227</v>
      </c>
      <c>
        <v>0</v>
      </c>
      <c>
        <v>0</v>
      </c>
      <c>
        <v>168.17629865956366</v>
      </c>
    </row>
    <row>
      <c>
        <v>2621582</v>
      </c>
      <c>
        <v>1</v>
      </c>
      <c>
        <is>
          <t>İZMİR</t>
        </is>
      </c>
      <c>
        <v>TİRE</v>
      </c>
      <c>
        <is>
          <t>Dağıtım Transformatörü</t>
        </is>
      </c>
      <c>
        <v>AHMET ANDAŞ-1 SULAMA GRUBU 35-29-M00305_35-29-M00305_2375606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25.07.2023 16:22:38</t>
        </is>
      </c>
      <c>
        <is>
          <t>25.07.2023 18:15:25</t>
        </is>
      </c>
      <c>
        <v>1.879722222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15.418882641285396</v>
      </c>
      <c>
        <v>0</v>
      </c>
      <c>
        <v>0</v>
      </c>
      <c>
        <v>0</v>
      </c>
      <c>
        <v>0</v>
      </c>
      <c>
        <v>15.418882641285396</v>
      </c>
    </row>
    <row>
      <c>
        <v>2621817</v>
      </c>
      <c>
        <v>1</v>
      </c>
      <c>
        <is>
          <t>İZMİR</t>
        </is>
      </c>
      <c>
        <v>ÖDEMİŞ</v>
      </c>
      <c>
        <is>
          <t>Dağıtım Transformatörü</t>
        </is>
      </c>
      <c>
        <v>KIZILCAAVLU T.ÖZÇELİK GRUBU TR-4 35-15-L00186_35-15-L00186_2365345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25.07.2023 20:29:41</t>
        </is>
      </c>
      <c>
        <is>
          <t>26.07.2023 04:01:33</t>
        </is>
      </c>
      <c>
        <v>7.531111111</v>
      </c>
      <c>
        <v>0</v>
      </c>
      <c>
        <v>0</v>
      </c>
      <c>
        <v>0</v>
      </c>
      <c>
        <v>15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283.7126898043461</v>
      </c>
      <c>
        <v>0</v>
      </c>
      <c>
        <v>24.926426567370996</v>
      </c>
      <c>
        <v>0</v>
      </c>
      <c>
        <v>0</v>
      </c>
      <c>
        <v>308.6391163717171</v>
      </c>
    </row>
    <row>
      <c>
        <v>2621525</v>
      </c>
      <c>
        <v>1</v>
      </c>
      <c>
        <is>
          <t>İZMİR</t>
        </is>
      </c>
      <c>
        <v>KİRAZ</v>
      </c>
      <c>
        <is>
          <t>AG Fideri</t>
        </is>
      </c>
      <c>
        <v>YAĞLAR YAYLA TR-3 35-31-L00040_48580921_56371036_56371036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25.07.2023 15:31:31</t>
        </is>
      </c>
      <c>
        <is>
          <t>25.07.2023 16:52:47</t>
        </is>
      </c>
      <c>
        <v>1.354444444</v>
      </c>
      <c>
        <v>0</v>
      </c>
      <c>
        <v>7</v>
      </c>
      <c>
        <v>0</v>
      </c>
      <c>
        <v>6</v>
      </c>
      <c>
        <v>0</v>
      </c>
      <c>
        <v>2</v>
      </c>
      <c>
        <v>0</v>
      </c>
      <c>
        <v>0</v>
      </c>
      <c>
        <v>0</v>
      </c>
      <c>
        <v>1.66501389379964</v>
      </c>
      <c>
        <v>0</v>
      </c>
      <c>
        <v>12.518590651603125</v>
      </c>
      <c>
        <v>0</v>
      </c>
      <c>
        <v>0.5698675519666039</v>
      </c>
      <c>
        <v>0</v>
      </c>
      <c>
        <v>0</v>
      </c>
      <c>
        <v>14.75347209736937</v>
      </c>
    </row>
    <row>
      <c>
        <v>2621113</v>
      </c>
      <c>
        <v>1</v>
      </c>
      <c>
        <is>
          <t>İZMİR</t>
        </is>
      </c>
      <c>
        <v>MENEMEN</v>
      </c>
      <c>
        <is>
          <t>OG Fideri</t>
        </is>
      </c>
      <c>
        <v>ULUKENT DM-2/8 35-28-M00577_DAĞITIM TRAFO ULUKENT DM-2/8 M04_66548673</v>
      </c>
      <c>
        <v>Şebeke Yenileme ve Kapasite Artışı Çalışması</v>
      </c>
      <c>
        <v>Dağıtım-OG</v>
      </c>
      <c>
        <v>Uzun</v>
      </c>
      <c>
        <v>Şebeke işletmecisi</v>
      </c>
      <c>
        <v>Bildirimli</v>
      </c>
      <c>
        <is>
          <t>25.07.2023 10:03:58</t>
        </is>
      </c>
      <c>
        <is>
          <t>25.07.2023 17:33:56</t>
        </is>
      </c>
      <c>
        <v>7.499444444</v>
      </c>
      <c>
        <v>0</v>
      </c>
      <c>
        <v>461</v>
      </c>
      <c>
        <v>0</v>
      </c>
      <c>
        <v>0</v>
      </c>
      <c>
        <v>0</v>
      </c>
      <c>
        <v>16</v>
      </c>
      <c>
        <v>0</v>
      </c>
      <c>
        <v>0</v>
      </c>
      <c>
        <v>0</v>
      </c>
      <c>
        <v>942.0627528495634</v>
      </c>
      <c>
        <v>0</v>
      </c>
      <c>
        <v>0</v>
      </c>
      <c>
        <v>0</v>
      </c>
      <c>
        <v>161.19223127556032</v>
      </c>
      <c>
        <v>0</v>
      </c>
      <c>
        <v>0</v>
      </c>
      <c>
        <v>1103.2549841251237</v>
      </c>
    </row>
    <row>
      <c>
        <v>2621422</v>
      </c>
      <c>
        <v>1</v>
      </c>
      <c>
        <is>
          <t>MANİSA</t>
        </is>
      </c>
      <c>
        <v>AKHİSAR</v>
      </c>
      <c>
        <is>
          <t>DM</t>
        </is>
      </c>
      <c>
        <v>TR-1/64 DM 45-72-M00064_TR-1/56 M015_66484281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25.07.2023 13:53:22</t>
        </is>
      </c>
      <c>
        <is>
          <t>25.07.2023 14:31:16</t>
        </is>
      </c>
      <c>
        <v>0.631666666</v>
      </c>
      <c>
        <v>0</v>
      </c>
      <c>
        <v>4285</v>
      </c>
      <c>
        <v>0</v>
      </c>
      <c>
        <v>110</v>
      </c>
      <c>
        <v>0</v>
      </c>
      <c>
        <v>257</v>
      </c>
      <c>
        <v>0</v>
      </c>
      <c>
        <v>0</v>
      </c>
      <c>
        <v>0</v>
      </c>
      <c>
        <v>485.8028544622071</v>
      </c>
      <c>
        <v>0</v>
      </c>
      <c>
        <v>15.950642285241917</v>
      </c>
      <c>
        <v>0</v>
      </c>
      <c>
        <v>196.33685305562878</v>
      </c>
      <c>
        <v>0</v>
      </c>
      <c>
        <v>0</v>
      </c>
      <c>
        <v>698.0903498030779</v>
      </c>
    </row>
    <row>
      <c>
        <v>2620950</v>
      </c>
      <c>
        <v>1</v>
      </c>
      <c>
        <is>
          <t>İZMİR</t>
        </is>
      </c>
      <c>
        <v>DİKİLİ</v>
      </c>
      <c>
        <is>
          <t>KÖK</t>
        </is>
      </c>
      <c>
        <v>KABAKUM KÖK-9 35-30-L00126_SALİHLER- BAHÇELİ L07_72067144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25.07.2023 05:54:48</t>
        </is>
      </c>
      <c>
        <is>
          <t>25.07.2023 06:32:27</t>
        </is>
      </c>
      <c>
        <v>0.6275</v>
      </c>
      <c>
        <v>7</v>
      </c>
      <c>
        <v>1200</v>
      </c>
      <c>
        <v>23</v>
      </c>
      <c>
        <v>63</v>
      </c>
      <c>
        <v>7</v>
      </c>
      <c>
        <v>109</v>
      </c>
      <c>
        <v>1</v>
      </c>
      <c>
        <v>1</v>
      </c>
      <c>
        <v>2.609208340787857</v>
      </c>
      <c>
        <v>108.04404474048293</v>
      </c>
      <c>
        <v>45.16959236223873</v>
      </c>
      <c>
        <v>20.10171524176367</v>
      </c>
      <c>
        <v>31.95381223041426</v>
      </c>
      <c>
        <v>51.42079281881993</v>
      </c>
      <c>
        <v>30.630455982304625</v>
      </c>
      <c>
        <v>0.39961989001456316</v>
      </c>
      <c>
        <v>290.32924160682654</v>
      </c>
    </row>
    <row>
      <c>
        <v>2621614</v>
      </c>
      <c>
        <v>1</v>
      </c>
      <c>
        <is>
          <t>MANİSA</t>
        </is>
      </c>
      <c>
        <v>KULA</v>
      </c>
      <c>
        <is>
          <t>Dağıtım Transformatörü</t>
        </is>
      </c>
      <c>
        <v>YAŞAR TUNCA VE ARK. ÖZEL TR 45-77-L00300_45-77-L00300_2364859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25.07.2023 17:05:54</t>
        </is>
      </c>
      <c>
        <is>
          <t>25.07.2023 18:11:35</t>
        </is>
      </c>
      <c>
        <v>1.094722222</v>
      </c>
      <c>
        <v>0</v>
      </c>
      <c>
        <v>0</v>
      </c>
      <c>
        <v>0</v>
      </c>
      <c>
        <v>16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95.69854014242142</v>
      </c>
      <c>
        <v>0</v>
      </c>
      <c>
        <v>6.434544083191589</v>
      </c>
      <c>
        <v>0</v>
      </c>
      <c>
        <v>0</v>
      </c>
      <c>
        <v>102.133084225613</v>
      </c>
    </row>
    <row>
      <c>
        <v>2621299</v>
      </c>
      <c>
        <v>1</v>
      </c>
      <c>
        <is>
          <t>MANİSA</t>
        </is>
      </c>
      <c>
        <v>AKHİSAR</v>
      </c>
      <c>
        <is>
          <t>KÖK</t>
        </is>
      </c>
      <c>
        <v>KULAKSIZLAR KÖK 45-72-L00839_AKSELENDİ İM GİRİŞ L01_66574835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25.07.2023 12:42:48</t>
        </is>
      </c>
      <c>
        <is>
          <t>25.07.2023 12:57:01</t>
        </is>
      </c>
      <c>
        <v>0.236944444</v>
      </c>
      <c>
        <v>2</v>
      </c>
      <c>
        <v>228</v>
      </c>
      <c>
        <v>48</v>
      </c>
      <c>
        <v>16</v>
      </c>
      <c>
        <v>4</v>
      </c>
      <c>
        <v>13</v>
      </c>
      <c>
        <v>0</v>
      </c>
      <c>
        <v>0</v>
      </c>
      <c>
        <v>0.10928030180444445</v>
      </c>
      <c>
        <v>7.439516093902091</v>
      </c>
      <c>
        <v>97.64627235234124</v>
      </c>
      <c>
        <v>22.549949096868858</v>
      </c>
      <c>
        <v>14.03370480630721</v>
      </c>
      <c>
        <v>0.6870360321108351</v>
      </c>
      <c>
        <v>0</v>
      </c>
      <c>
        <v>0</v>
      </c>
      <c>
        <v>142.46575868333466</v>
      </c>
    </row>
    <row>
      <c>
        <v>2621491</v>
      </c>
      <c>
        <v>1</v>
      </c>
      <c>
        <is>
          <t>İZMİR</t>
        </is>
      </c>
      <c>
        <v>KİRAZ</v>
      </c>
      <c>
        <is>
          <t>AG Fideri</t>
        </is>
      </c>
      <c>
        <v>SARISU TR-4 35-31-L00082_B_91435422_91435422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25.07.2023 15:01:25</t>
        </is>
      </c>
      <c>
        <is>
          <t>25.07.2023 19:45:25</t>
        </is>
      </c>
      <c>
        <v>4.733333333</v>
      </c>
      <c>
        <v>0</v>
      </c>
      <c>
        <v>2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0.7769368003136734</v>
      </c>
      <c>
        <v>0</v>
      </c>
      <c>
        <v>4.4048518671467445</v>
      </c>
      <c>
        <v>0</v>
      </c>
      <c>
        <v>0</v>
      </c>
      <c>
        <v>0</v>
      </c>
      <c>
        <v>0</v>
      </c>
      <c>
        <v>5.181788667460418</v>
      </c>
    </row>
    <row>
      <c>
        <v>2620927</v>
      </c>
      <c>
        <v>1</v>
      </c>
      <c>
        <is>
          <t>MANİSA</t>
        </is>
      </c>
      <c>
        <v>AKHİSAR</v>
      </c>
      <c>
        <is>
          <t>OG Fideri</t>
        </is>
      </c>
      <c>
        <v>MECİDİYE TR-1 KÖK 45-72-L00078_GÖKÇEKÖY (KÖYLER ÇIKIŞI) L010_66560899</v>
      </c>
      <c>
        <v>OG Fider Açması</v>
      </c>
      <c>
        <v>Dağıtım-OG</v>
      </c>
      <c>
        <v>Kısa</v>
      </c>
      <c>
        <v>Şebeke işletmecisi</v>
      </c>
      <c>
        <v>Bildirimsiz</v>
      </c>
      <c>
        <is>
          <t>25.07.2023 00:53:49</t>
        </is>
      </c>
      <c>
        <is>
          <t>25.07.2023 00:55:00</t>
        </is>
      </c>
      <c>
        <v>0.019722222</v>
      </c>
      <c>
        <v>4</v>
      </c>
      <c>
        <v>886</v>
      </c>
      <c>
        <v>113</v>
      </c>
      <c>
        <v>66</v>
      </c>
      <c>
        <v>13</v>
      </c>
      <c>
        <v>113</v>
      </c>
      <c>
        <v>6</v>
      </c>
      <c>
        <v>0</v>
      </c>
      <c>
        <v>0.016821594691111108</v>
      </c>
      <c>
        <v>2.813395343860294</v>
      </c>
      <c>
        <v>6.66484826387636</v>
      </c>
      <c>
        <v>2.7680601065426016</v>
      </c>
      <c>
        <v>0.8188222931478923</v>
      </c>
      <c>
        <v>0.5069680922527682</v>
      </c>
      <c>
        <v>4.579359089880333</v>
      </c>
      <c>
        <v>0</v>
      </c>
      <c>
        <v>18.16827478425136</v>
      </c>
    </row>
    <row>
      <c>
        <v>2621159</v>
      </c>
      <c>
        <v>1</v>
      </c>
      <c>
        <is>
          <t>İZMİR</t>
        </is>
      </c>
      <c>
        <v>ALİAĞA</v>
      </c>
      <c>
        <is>
          <t>TM Fideri</t>
        </is>
      </c>
      <c>
        <v>ALÇUK TM 35-17-A00001_MENEMEN-1 M30_2307955</v>
      </c>
      <c>
        <v>Şebeke Yenileme ve Kapasite Artışı Çalışması</v>
      </c>
      <c>
        <v>Dağıtım-OG</v>
      </c>
      <c>
        <v>Uzun</v>
      </c>
      <c>
        <v>Şebeke işletmecisi</v>
      </c>
      <c>
        <v>Bildirimli</v>
      </c>
      <c>
        <is>
          <t>25.07.2023 10:40:43</t>
        </is>
      </c>
      <c>
        <is>
          <t>25.07.2023 13:08:48</t>
        </is>
      </c>
      <c>
        <v>2.468055555</v>
      </c>
      <c>
        <v>50</v>
      </c>
      <c>
        <v>2284</v>
      </c>
      <c>
        <v>48</v>
      </c>
      <c>
        <v>188</v>
      </c>
      <c>
        <v>78</v>
      </c>
      <c>
        <v>266</v>
      </c>
      <c>
        <v>14</v>
      </c>
      <c>
        <v>3</v>
      </c>
      <c>
        <v>80.25855487710588</v>
      </c>
      <c>
        <v>1267.3899020691788</v>
      </c>
      <c>
        <v>511.0690390675098</v>
      </c>
      <c>
        <v>364.39741152487363</v>
      </c>
      <c>
        <v>2886.8999213747175</v>
      </c>
      <c>
        <v>1009.4801804720983</v>
      </c>
      <c>
        <v>4180.644203458305</v>
      </c>
      <c>
        <v>466.5251876045122</v>
      </c>
      <c>
        <v>10766.664400448299</v>
      </c>
    </row>
    <row>
      <c>
        <v>2621654</v>
      </c>
      <c>
        <v>1</v>
      </c>
      <c>
        <is>
          <t>İZMİR</t>
        </is>
      </c>
      <c>
        <v>BERGAMA</v>
      </c>
      <c>
        <is>
          <t>AG Fideri</t>
        </is>
      </c>
      <c>
        <v>KADIKÖY TR-1 35-16-M00145_C_91414678_91414678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25.07.2023 17:51:33</t>
        </is>
      </c>
      <c>
        <is>
          <t>25.07.2023 18:15:16</t>
        </is>
      </c>
      <c>
        <v>0.395277777</v>
      </c>
      <c>
        <v>0</v>
      </c>
      <c>
        <v>19</v>
      </c>
      <c>
        <v>0</v>
      </c>
      <c>
        <v>9</v>
      </c>
      <c>
        <v>0</v>
      </c>
      <c>
        <v>3</v>
      </c>
      <c>
        <v>0</v>
      </c>
      <c>
        <v>0</v>
      </c>
      <c>
        <v>0</v>
      </c>
      <c>
        <v>2.1329548381770613</v>
      </c>
      <c>
        <v>0</v>
      </c>
      <c>
        <v>8.525182942572494</v>
      </c>
      <c>
        <v>0</v>
      </c>
      <c>
        <v>0.14576470455761398</v>
      </c>
      <c>
        <v>0</v>
      </c>
      <c>
        <v>0</v>
      </c>
      <c>
        <v>10.80390248530717</v>
      </c>
    </row>
    <row>
      <c>
        <v>2621013</v>
      </c>
      <c>
        <v>1</v>
      </c>
      <c>
        <is>
          <t>MANİSA</t>
        </is>
      </c>
      <c>
        <v>ŞEHZADELER</v>
      </c>
      <c>
        <is>
          <t>KÖK</t>
        </is>
      </c>
      <c>
        <v>BEYDERE KÖK 45-71-M00128_ESKİ YENİKÖY M09_50217160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25.07.2023 08:35:29</t>
        </is>
      </c>
      <c>
        <is>
          <t>25.07.2023 09:07:29</t>
        </is>
      </c>
      <c>
        <v>0.533333333</v>
      </c>
      <c>
        <v>0</v>
      </c>
      <c>
        <v>0</v>
      </c>
      <c>
        <v>9</v>
      </c>
      <c>
        <v>25</v>
      </c>
      <c>
        <v>12</v>
      </c>
      <c>
        <v>1</v>
      </c>
      <c>
        <v>2</v>
      </c>
      <c>
        <v>0</v>
      </c>
      <c>
        <v>0</v>
      </c>
      <c>
        <v>0</v>
      </c>
      <c>
        <v>38.261018918517124</v>
      </c>
      <c>
        <v>58.603273947440265</v>
      </c>
      <c>
        <v>123.30436405237529</v>
      </c>
      <c>
        <v>2.629522362105667</v>
      </c>
      <c>
        <v>24.946522628367617</v>
      </c>
      <c>
        <v>0</v>
      </c>
      <c>
        <v>247.74470190880595</v>
      </c>
    </row>
    <row>
      <c>
        <v>2621554</v>
      </c>
      <c>
        <v>1</v>
      </c>
      <c>
        <is>
          <t>MANİSA</t>
        </is>
      </c>
      <c>
        <v>AKHİSAR</v>
      </c>
      <c>
        <is>
          <t>DM</t>
        </is>
      </c>
      <c>
        <v>KAPAKLI DM 45-72-M00309_ZER SALÇA M05_2099421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25.07.2023 15:50:52</t>
        </is>
      </c>
      <c>
        <is>
          <t>25.07.2023 16:47:06</t>
        </is>
      </c>
      <c>
        <v>0.937222222</v>
      </c>
      <c>
        <v>0</v>
      </c>
      <c>
        <v>0</v>
      </c>
      <c>
        <v>0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546.1957988516283</v>
      </c>
      <c>
        <v>0</v>
      </c>
      <c>
        <v>546.1957988516283</v>
      </c>
    </row>
    <row>
      <c>
        <v>2621030</v>
      </c>
      <c>
        <v>1</v>
      </c>
      <c>
        <is>
          <t>MANİSA</t>
        </is>
      </c>
      <c>
        <v>AHMETLİ</v>
      </c>
      <c>
        <is>
          <t>DM</t>
        </is>
      </c>
      <c>
        <v>AHMETLİ İM 45-84-A00001_TATAROCAĞI ATAKÖY L06_2314543</v>
      </c>
      <c>
        <v>Şebeke Yenileme ve Kapasite Artışı Çalışması</v>
      </c>
      <c>
        <v>Dağıtım-OG</v>
      </c>
      <c>
        <v>Uzun</v>
      </c>
      <c>
        <v>Şebeke işletmecisi</v>
      </c>
      <c>
        <v>Bildirimli</v>
      </c>
      <c>
        <is>
          <t>25.07.2023 08:59:53</t>
        </is>
      </c>
      <c>
        <is>
          <t>25.07.2023 15:13:27</t>
        </is>
      </c>
      <c>
        <v>6.226111111</v>
      </c>
      <c>
        <v>2</v>
      </c>
      <c>
        <v>380</v>
      </c>
      <c>
        <v>94</v>
      </c>
      <c>
        <v>89</v>
      </c>
      <c>
        <v>10</v>
      </c>
      <c>
        <v>28</v>
      </c>
      <c>
        <v>1</v>
      </c>
      <c>
        <v>0</v>
      </c>
      <c>
        <v>70.99675608252319</v>
      </c>
      <c>
        <v>380.84343284553205</v>
      </c>
      <c>
        <v>1791.9856410212392</v>
      </c>
      <c>
        <v>1550.164768943708</v>
      </c>
      <c>
        <v>155.73264809815777</v>
      </c>
      <c>
        <v>259.84448875656403</v>
      </c>
      <c>
        <v>619.1229551665492</v>
      </c>
      <c>
        <v>0</v>
      </c>
      <c>
        <v>4828.690690914274</v>
      </c>
    </row>
    <row>
      <c>
        <v>2621883</v>
      </c>
      <c>
        <v>1</v>
      </c>
      <c>
        <is>
          <t>İZMİR</t>
        </is>
      </c>
      <c>
        <v>BERGAMA</v>
      </c>
      <c>
        <is>
          <t>AG Fideri</t>
        </is>
      </c>
      <c>
        <v>KATRANCI TR-1 35-16-M00087_47460417_56399339_56399339</v>
      </c>
      <c>
        <v>AG Nötr İletken Kopması</v>
      </c>
      <c>
        <v>Dağıtım-AG</v>
      </c>
      <c>
        <v>Uzun</v>
      </c>
      <c>
        <v>Şebeke işletmecisi</v>
      </c>
      <c>
        <v>Bildirimsiz</v>
      </c>
      <c>
        <is>
          <t>25.07.2023 21:52:19</t>
        </is>
      </c>
      <c>
        <is>
          <t>25.07.2023 22:53:38</t>
        </is>
      </c>
      <c>
        <v>1.021944444</v>
      </c>
      <c>
        <v>0</v>
      </c>
      <c>
        <v>17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2.524865627596302</v>
      </c>
      <c>
        <v>0</v>
      </c>
      <c>
        <v>0</v>
      </c>
      <c>
        <v>0</v>
      </c>
      <c>
        <v>0</v>
      </c>
      <c>
        <v>0</v>
      </c>
      <c>
        <v>0</v>
      </c>
      <c>
        <v>2.524865627596302</v>
      </c>
    </row>
    <row>
      <c>
        <v>2621007</v>
      </c>
      <c>
        <v>1</v>
      </c>
      <c>
        <is>
          <t>İZMİR</t>
        </is>
      </c>
      <c>
        <v>KONAK</v>
      </c>
      <c>
        <is>
          <t>AG Fideri</t>
        </is>
      </c>
      <c>
        <v>K-1779 35-01-K01779_C_56377847_56377847</v>
      </c>
      <c>
        <v>Hırsızlık</v>
      </c>
      <c>
        <v>Dağıtım-AG</v>
      </c>
      <c>
        <v>Uzun</v>
      </c>
      <c>
        <v>Dışsal</v>
      </c>
      <c>
        <v>Bildirimsiz</v>
      </c>
      <c>
        <is>
          <t>25.07.2023 08:22:37</t>
        </is>
      </c>
      <c>
        <is>
          <t>25.07.2023 09:03:21</t>
        </is>
      </c>
      <c>
        <v>0.678888888</v>
      </c>
      <c>
        <v>0</v>
      </c>
      <c>
        <v>0</v>
      </c>
      <c>
        <v>0</v>
      </c>
      <c>
        <v>0</v>
      </c>
      <c>
        <v>0</v>
      </c>
      <c>
        <v>56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17.830439409166637</v>
      </c>
      <c>
        <v>0</v>
      </c>
      <c>
        <v>0</v>
      </c>
      <c>
        <v>17.830439409166637</v>
      </c>
    </row>
    <row>
      <c>
        <v>2621193</v>
      </c>
      <c>
        <v>1</v>
      </c>
      <c>
        <is>
          <t>İZMİR</t>
        </is>
      </c>
      <c>
        <v>ÖDEMİŞ</v>
      </c>
      <c>
        <is>
          <t>AG Fideri</t>
        </is>
      </c>
      <c>
        <v>KAYMAKÇI TR-22 35-15-M00250_D_91239047_91239047</v>
      </c>
      <c>
        <v>Şebeke Yenileme ve Kapasite Artışı Çalışması</v>
      </c>
      <c>
        <v>Dağıtım-AG</v>
      </c>
      <c>
        <v>Uzun</v>
      </c>
      <c>
        <v>Şebeke işletmecisi</v>
      </c>
      <c>
        <v>Bildirimli</v>
      </c>
      <c>
        <is>
          <t>25.07.2023 11:12:33</t>
        </is>
      </c>
      <c>
        <is>
          <t>25.07.2023 16:59:35</t>
        </is>
      </c>
      <c>
        <v>5.783888888</v>
      </c>
      <c>
        <v>0</v>
      </c>
      <c>
        <v>44</v>
      </c>
      <c>
        <v>0</v>
      </c>
      <c>
        <v>4</v>
      </c>
      <c>
        <v>0</v>
      </c>
      <c>
        <v>2</v>
      </c>
      <c>
        <v>0</v>
      </c>
      <c>
        <v>0</v>
      </c>
      <c>
        <v>0</v>
      </c>
      <c>
        <v>60.31137062714137</v>
      </c>
      <c>
        <v>0</v>
      </c>
      <c>
        <v>73.48822488217576</v>
      </c>
      <c>
        <v>0</v>
      </c>
      <c>
        <v>2.1773279312056317</v>
      </c>
      <c>
        <v>0</v>
      </c>
      <c>
        <v>0</v>
      </c>
      <c>
        <v>135.97692344052277</v>
      </c>
    </row>
    <row>
      <c>
        <v>2621863</v>
      </c>
      <c>
        <v>1</v>
      </c>
      <c>
        <is>
          <t>MANİSA</t>
        </is>
      </c>
      <c>
        <v>YUNUSEMRE</v>
      </c>
      <c>
        <is>
          <t>Dağıtım Transformatörü</t>
        </is>
      </c>
      <c>
        <v>ÖRENCİK TR-1 45-71-M01564_45-71-M01564_82386920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25.07.2023 21:22:10</t>
        </is>
      </c>
      <c>
        <is>
          <t>25.07.2023 23:36:12</t>
        </is>
      </c>
      <c>
        <v>2.233888888</v>
      </c>
      <c>
        <v>0</v>
      </c>
      <c>
        <v>149</v>
      </c>
      <c>
        <v>0</v>
      </c>
      <c>
        <v>8</v>
      </c>
      <c>
        <v>0</v>
      </c>
      <c>
        <v>13</v>
      </c>
      <c>
        <v>0</v>
      </c>
      <c>
        <v>0</v>
      </c>
      <c>
        <v>0</v>
      </c>
      <c>
        <v>53.371504590037674</v>
      </c>
      <c>
        <v>0</v>
      </c>
      <c>
        <v>38.02865718199474</v>
      </c>
      <c>
        <v>0</v>
      </c>
      <c>
        <v>14.847579736097813</v>
      </c>
      <c>
        <v>0</v>
      </c>
      <c>
        <v>0</v>
      </c>
      <c>
        <v>106.24774150813023</v>
      </c>
    </row>
    <row>
      <c>
        <v>2621840</v>
      </c>
      <c>
        <v>1</v>
      </c>
      <c>
        <is>
          <t>İZMİR</t>
        </is>
      </c>
      <c>
        <v>BERGAMA</v>
      </c>
      <c>
        <is>
          <t>AG Fideri</t>
        </is>
      </c>
      <c>
        <v>SARICALAR TOPRAK SULAMA TR-3 35-16-M00299_A_91183744_91183744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25.07.2023 20:51:05</t>
        </is>
      </c>
      <c>
        <is>
          <t>25.07.2023 21:38:45</t>
        </is>
      </c>
      <c>
        <v>0.794444444</v>
      </c>
      <c>
        <v>0</v>
      </c>
      <c>
        <v>0</v>
      </c>
      <c>
        <v>0</v>
      </c>
      <c>
        <v>11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41.246001444699466</v>
      </c>
      <c>
        <v>0</v>
      </c>
      <c>
        <v>0</v>
      </c>
      <c>
        <v>0</v>
      </c>
      <c>
        <v>0</v>
      </c>
      <c>
        <v>41.246001444699466</v>
      </c>
    </row>
    <row>
      <c>
        <v>2621073</v>
      </c>
      <c>
        <v>1</v>
      </c>
      <c>
        <is>
          <t>İZMİR</t>
        </is>
      </c>
      <c>
        <v>SEFERİHİSAR</v>
      </c>
      <c>
        <is>
          <t>KÖK</t>
        </is>
      </c>
      <c>
        <v>L-272 GÜZELÇİFTLİK  KÖK 35-14-L00272_DÜZCE-TURGUT L05_89207538</v>
      </c>
      <c>
        <v>Şebeke Yenileme ve Kapasite Artışı Çalışması</v>
      </c>
      <c>
        <v>Dağıtım-OG</v>
      </c>
      <c>
        <v>Uzun</v>
      </c>
      <c>
        <v>Şebeke işletmecisi</v>
      </c>
      <c>
        <v>Bildirimli</v>
      </c>
      <c>
        <is>
          <t>25.07.2023 09:31:03</t>
        </is>
      </c>
      <c>
        <is>
          <t>25.07.2023 17:09:53</t>
        </is>
      </c>
      <c>
        <v>7.647222222</v>
      </c>
      <c>
        <v>1</v>
      </c>
      <c>
        <v>385</v>
      </c>
      <c>
        <v>8</v>
      </c>
      <c>
        <v>324</v>
      </c>
      <c>
        <v>5</v>
      </c>
      <c>
        <v>81</v>
      </c>
      <c>
        <v>1</v>
      </c>
      <c>
        <v>0</v>
      </c>
      <c>
        <v>1.7800278303816663</v>
      </c>
      <c>
        <v>908.9883260831117</v>
      </c>
      <c>
        <v>562.1035981251963</v>
      </c>
      <c>
        <v>2805.3612509595705</v>
      </c>
      <c>
        <v>215.58748574041985</v>
      </c>
      <c>
        <v>1390.844768113599</v>
      </c>
      <c>
        <v>1283.339150168218</v>
      </c>
      <c>
        <v>0</v>
      </c>
      <c>
        <v>7168.004607020497</v>
      </c>
    </row>
    <row>
      <c>
        <v>2621050</v>
      </c>
      <c>
        <v>1</v>
      </c>
      <c>
        <is>
          <t>MANİSA</t>
        </is>
      </c>
      <c>
        <v>SARUHANLI</v>
      </c>
      <c>
        <is>
          <t>DM</t>
        </is>
      </c>
      <c>
        <v>SARUHANLI DM 45-80-M00001_HACIRAHMANLI M13_2086516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25.07.2023 09:11:13</t>
        </is>
      </c>
      <c>
        <is>
          <t>25.07.2023 09:16:47</t>
        </is>
      </c>
      <c>
        <v>0.092777777</v>
      </c>
      <c>
        <v>5</v>
      </c>
      <c>
        <v>1832</v>
      </c>
      <c>
        <v>79</v>
      </c>
      <c>
        <v>104</v>
      </c>
      <c>
        <v>14</v>
      </c>
      <c>
        <v>203</v>
      </c>
      <c>
        <v>4</v>
      </c>
      <c>
        <v>1</v>
      </c>
      <c>
        <v>0.16212401352318262</v>
      </c>
      <c>
        <v>32.211374133225235</v>
      </c>
      <c>
        <v>33.70650306724006</v>
      </c>
      <c>
        <v>33.49083772282137</v>
      </c>
      <c>
        <v>7.066536177830028</v>
      </c>
      <c>
        <v>16.288399383527903</v>
      </c>
      <c>
        <v>48.45115643427111</v>
      </c>
      <c>
        <v>0.3701849759708286</v>
      </c>
      <c>
        <v>171.7471159084097</v>
      </c>
    </row>
    <row>
      <c>
        <v>2621783</v>
      </c>
      <c>
        <v>1</v>
      </c>
      <c>
        <is>
          <t>MANİSA</t>
        </is>
      </c>
      <c>
        <v>KÖPRÜBAŞI</v>
      </c>
      <c>
        <is>
          <t>Dağıtım Transformatörü</t>
        </is>
      </c>
      <c>
        <v>KİLLİK BEYNAMAZLI TR-3 45-86-M00142_45-86-M00142_2358445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25.07.2023 19:54:09</t>
        </is>
      </c>
      <c>
        <is>
          <t>25.07.2023 22:48:04</t>
        </is>
      </c>
      <c>
        <v>2.898611111</v>
      </c>
      <c>
        <v>0</v>
      </c>
      <c>
        <v>2</v>
      </c>
      <c>
        <v>0</v>
      </c>
      <c>
        <v>3</v>
      </c>
      <c>
        <v>0</v>
      </c>
      <c>
        <v>0</v>
      </c>
      <c>
        <v>0</v>
      </c>
      <c>
        <v>0</v>
      </c>
      <c>
        <v>0</v>
      </c>
      <c>
        <v>0.4559533277539817</v>
      </c>
      <c>
        <v>0</v>
      </c>
      <c>
        <v>29.411625723358995</v>
      </c>
      <c>
        <v>0</v>
      </c>
      <c>
        <v>0</v>
      </c>
      <c>
        <v>0</v>
      </c>
      <c>
        <v>0</v>
      </c>
      <c>
        <v>29.867579051112976</v>
      </c>
    </row>
    <row>
      <c>
        <v>2620930</v>
      </c>
      <c>
        <v>1</v>
      </c>
      <c>
        <is>
          <t>İZMİR</t>
        </is>
      </c>
      <c>
        <v>BUCA</v>
      </c>
      <c>
        <is>
          <t>OG Fideri</t>
        </is>
      </c>
      <c>
        <v>K-1506 35-03-K01506_K-1507 K03_2036174</v>
      </c>
      <c>
        <v>Plansız Kesinti / Müdahale</v>
      </c>
      <c>
        <v>Dağıtım-OG</v>
      </c>
      <c>
        <v>Uzun</v>
      </c>
      <c>
        <v>Şebeke işletmecisi</v>
      </c>
      <c>
        <v>Bildirimsiz</v>
      </c>
      <c>
        <is>
          <t>25.07.2023 01:52:52</t>
        </is>
      </c>
      <c>
        <is>
          <t>25.07.2023 02:11:10</t>
        </is>
      </c>
      <c>
        <v>0.305</v>
      </c>
      <c>
        <v>0</v>
      </c>
      <c>
        <v>736</v>
      </c>
      <c>
        <v>0</v>
      </c>
      <c>
        <v>0</v>
      </c>
      <c>
        <v>1</v>
      </c>
      <c>
        <v>26</v>
      </c>
      <c>
        <v>0</v>
      </c>
      <c>
        <v>1</v>
      </c>
      <c>
        <v>0</v>
      </c>
      <c>
        <v>44.72149018597659</v>
      </c>
      <c>
        <v>0</v>
      </c>
      <c>
        <v>0</v>
      </c>
      <c>
        <v>28.72227911114762</v>
      </c>
      <c>
        <v>4.685714789080205</v>
      </c>
      <c>
        <v>0</v>
      </c>
      <c>
        <v>1.0063836834646904</v>
      </c>
      <c>
        <v>79.13586776966912</v>
      </c>
    </row>
    <row>
      <c>
        <v>2621883</v>
      </c>
      <c>
        <v>2</v>
      </c>
      <c>
        <is>
          <t>İZMİR</t>
        </is>
      </c>
      <c>
        <v>BERGAMA</v>
      </c>
      <c>
        <is>
          <t>AG Fideri</t>
        </is>
      </c>
      <c>
        <v>KATRANCI TR-1 35-16-M00087_A_91062435_91062435</v>
      </c>
      <c>
        <v>AG Nötr İletken Kopması</v>
      </c>
      <c>
        <v>Dağıtım-AG</v>
      </c>
      <c>
        <v>Uzun</v>
      </c>
      <c>
        <v>Şebeke işletmecisi</v>
      </c>
      <c>
        <v>Bildirimsiz</v>
      </c>
      <c>
        <is>
          <t>25.07.2023 22:53:38</t>
        </is>
      </c>
      <c>
        <is>
          <t>25.07.2023 23:28:45</t>
        </is>
      </c>
      <c>
        <v>0.585277777</v>
      </c>
      <c>
        <v>0</v>
      </c>
      <c>
        <v>19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1.3833373845716483</v>
      </c>
      <c>
        <v>0</v>
      </c>
      <c>
        <v>0</v>
      </c>
      <c>
        <v>0</v>
      </c>
      <c>
        <v>0</v>
      </c>
      <c>
        <v>0</v>
      </c>
      <c>
        <v>0</v>
      </c>
      <c>
        <v>1.3833373845716483</v>
      </c>
    </row>
    <row>
      <c>
        <v>2621820</v>
      </c>
      <c>
        <v>1</v>
      </c>
      <c>
        <is>
          <t>İZMİR</t>
        </is>
      </c>
      <c>
        <v>ÖDEMİŞ</v>
      </c>
      <c>
        <is>
          <t>DM</t>
        </is>
      </c>
      <c>
        <v>YOLÜSTÜ İM 35-15-A00002_TR-1 L03_2074348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25.07.2023 20:34:58</t>
        </is>
      </c>
      <c>
        <is>
          <t>25.07.2023 21:45:00</t>
        </is>
      </c>
      <c>
        <v>1.167222222</v>
      </c>
      <c>
        <v>4</v>
      </c>
      <c>
        <v>3696</v>
      </c>
      <c>
        <v>109</v>
      </c>
      <c>
        <v>667</v>
      </c>
      <c>
        <v>38</v>
      </c>
      <c>
        <v>845</v>
      </c>
      <c>
        <v>4</v>
      </c>
      <c>
        <v>3</v>
      </c>
      <c>
        <v>37.41712069852318</v>
      </c>
      <c>
        <v>1103.5989684471858</v>
      </c>
      <c>
        <v>1389.1202451352813</v>
      </c>
      <c>
        <v>2200.0093839971805</v>
      </c>
      <c>
        <v>366.76640789747677</v>
      </c>
      <c>
        <v>1011.1423144575534</v>
      </c>
      <c>
        <v>189.45601814429597</v>
      </c>
      <c>
        <v>6.06411476831166</v>
      </c>
      <c>
        <v>6303.574573545809</v>
      </c>
    </row>
    <row>
      <c>
        <v>2621571</v>
      </c>
      <c>
        <v>1</v>
      </c>
      <c>
        <is>
          <t>MANİSA</t>
        </is>
      </c>
      <c>
        <v>ALAŞEHİR</v>
      </c>
      <c>
        <is>
          <t>Dağıtım Transformatörü</t>
        </is>
      </c>
      <c>
        <v>ÇİFTLİKDERE TR-3 45-73-M00548_45-73-M00548_2353600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25.07.2023 16:05:18</t>
        </is>
      </c>
      <c>
        <is>
          <t>25.07.2023 19:00:37</t>
        </is>
      </c>
      <c>
        <v>2.921944444</v>
      </c>
      <c>
        <v>0</v>
      </c>
      <c>
        <v>57</v>
      </c>
      <c>
        <v>0</v>
      </c>
      <c>
        <v>39</v>
      </c>
      <c>
        <v>0</v>
      </c>
      <c>
        <v>0</v>
      </c>
      <c>
        <v>0</v>
      </c>
      <c>
        <v>0</v>
      </c>
      <c>
        <v>0</v>
      </c>
      <c>
        <v>26.59705857638836</v>
      </c>
      <c>
        <v>0</v>
      </c>
      <c>
        <v>71.12064385497493</v>
      </c>
      <c>
        <v>0</v>
      </c>
      <c>
        <v>0</v>
      </c>
      <c>
        <v>0</v>
      </c>
      <c>
        <v>0</v>
      </c>
      <c>
        <v>97.71770243136329</v>
      </c>
    </row>
    <row>
      <c>
        <v>2620987</v>
      </c>
      <c>
        <v>1</v>
      </c>
      <c>
        <is>
          <t>İZMİR</t>
        </is>
      </c>
      <c>
        <v>ALİAĞA</v>
      </c>
      <c>
        <is>
          <t>OG Fideri</t>
        </is>
      </c>
      <c>
        <v>ÇAMLIK DM 35-17-M00173_HatBaşıAyırıcı_65358276 M08_65358276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25.07.2023 07:55:38</t>
        </is>
      </c>
      <c>
        <is>
          <t>25.07.2023 09:49:55</t>
        </is>
      </c>
      <c>
        <v>1.904722222</v>
      </c>
      <c>
        <v>0</v>
      </c>
      <c>
        <v>408</v>
      </c>
      <c>
        <v>0</v>
      </c>
      <c>
        <v>4</v>
      </c>
      <c>
        <v>1</v>
      </c>
      <c>
        <v>20</v>
      </c>
      <c>
        <v>0</v>
      </c>
      <c>
        <v>0</v>
      </c>
      <c>
        <v>0</v>
      </c>
      <c>
        <v>199.34590655745745</v>
      </c>
      <c>
        <v>0</v>
      </c>
      <c>
        <v>8.47391874123624</v>
      </c>
      <c>
        <v>8.320396631331809</v>
      </c>
      <c>
        <v>50.83879516738756</v>
      </c>
      <c>
        <v>0</v>
      </c>
      <c>
        <v>0</v>
      </c>
      <c>
        <v>266.9790170974131</v>
      </c>
    </row>
    <row>
      <c>
        <v>2621136</v>
      </c>
      <c>
        <v>1</v>
      </c>
      <c>
        <is>
          <t>İZMİR</t>
        </is>
      </c>
      <c>
        <v>FOÇA</v>
      </c>
      <c>
        <is>
          <t>AG Fideri</t>
        </is>
      </c>
      <c>
        <v>YENİFOÇA TR-3 35-23-M00003_B_56373627_56373627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25.07.2023 10:17:24</t>
        </is>
      </c>
      <c>
        <is>
          <t>25.07.2023 11:07:52</t>
        </is>
      </c>
      <c>
        <v>0.841111111</v>
      </c>
      <c>
        <v>0</v>
      </c>
      <c>
        <v>124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28.077439977724136</v>
      </c>
      <c>
        <v>0</v>
      </c>
      <c>
        <v>0</v>
      </c>
      <c>
        <v>0</v>
      </c>
      <c>
        <v>1.918976698381671</v>
      </c>
      <c>
        <v>0</v>
      </c>
      <c>
        <v>0</v>
      </c>
      <c>
        <v>29.996416676105806</v>
      </c>
    </row>
    <row>
      <c>
        <v>2620947</v>
      </c>
      <c>
        <v>1</v>
      </c>
      <c>
        <is>
          <t>MANİSA</t>
        </is>
      </c>
      <c>
        <v>AKHİSAR</v>
      </c>
      <c>
        <is>
          <t>KÖK</t>
        </is>
      </c>
      <c>
        <v>KULAKSIZLAR KÖK 45-72-L00839_AKÇEŞME L03_66574837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25.07.2023 04:03:52</t>
        </is>
      </c>
      <c>
        <is>
          <t>25.07.2023 05:45:25</t>
        </is>
      </c>
      <c>
        <v>1.6925</v>
      </c>
      <c>
        <v>2</v>
      </c>
      <c>
        <v>153</v>
      </c>
      <c>
        <v>22</v>
      </c>
      <c>
        <v>10</v>
      </c>
      <c>
        <v>2</v>
      </c>
      <c>
        <v>9</v>
      </c>
      <c>
        <v>0</v>
      </c>
      <c>
        <v>0</v>
      </c>
      <c>
        <v>0.5330933592033333</v>
      </c>
      <c>
        <v>27.999129072195174</v>
      </c>
      <c>
        <v>124.6450699911456</v>
      </c>
      <c>
        <v>75.34814627872645</v>
      </c>
      <c>
        <v>36.66122785266428</v>
      </c>
      <c>
        <v>1.9578493865701798</v>
      </c>
      <c>
        <v>0</v>
      </c>
      <c>
        <v>0</v>
      </c>
      <c>
        <v>267.144515940505</v>
      </c>
    </row>
    <row>
      <c>
        <v>2621611</v>
      </c>
      <c>
        <v>1</v>
      </c>
      <c>
        <is>
          <t>İZMİR</t>
        </is>
      </c>
      <c>
        <v>MENEMEN</v>
      </c>
      <c>
        <is>
          <t>KÖK</t>
        </is>
      </c>
      <c>
        <v>SÜLEYMANLI KÖK 35-28-M00606_AYVACIK M11_66870994</v>
      </c>
      <c>
        <v>Yangın</v>
      </c>
      <c>
        <v>Dağıtım-OG</v>
      </c>
      <c>
        <v>Uzun</v>
      </c>
      <c>
        <v>Şebeke işletmecisi</v>
      </c>
      <c>
        <v>Bildirimsiz</v>
      </c>
      <c>
        <is>
          <t>25.07.2023 17:03:12</t>
        </is>
      </c>
      <c>
        <is>
          <t>25.07.2023 20:51:29</t>
        </is>
      </c>
      <c>
        <v>3.804722222</v>
      </c>
      <c>
        <v>1</v>
      </c>
      <c>
        <v>1006</v>
      </c>
      <c>
        <v>4</v>
      </c>
      <c>
        <v>59</v>
      </c>
      <c>
        <v>18</v>
      </c>
      <c>
        <v>93</v>
      </c>
      <c>
        <v>4</v>
      </c>
      <c>
        <v>0</v>
      </c>
      <c>
        <v>4.321870385470425</v>
      </c>
      <c>
        <v>823.1276958616801</v>
      </c>
      <c>
        <v>28.00180045769965</v>
      </c>
      <c>
        <v>155.97158861913755</v>
      </c>
      <c>
        <v>369.686534869864</v>
      </c>
      <c>
        <v>294.9142499361756</v>
      </c>
      <c>
        <v>502.0875891586337</v>
      </c>
      <c>
        <v>0</v>
      </c>
      <c>
        <v>2178.111329288661</v>
      </c>
    </row>
    <row>
      <c>
        <v>2621943</v>
      </c>
      <c>
        <v>1</v>
      </c>
      <c>
        <is>
          <t>İZMİR</t>
        </is>
      </c>
      <c>
        <v>ALİAĞA</v>
      </c>
      <c>
        <is>
          <t>Kullanıcı Bağlantı Hattı</t>
        </is>
      </c>
      <c>
        <v>HELVACI TR-15 35-17-M00733_953387483_953387483</v>
      </c>
      <c>
        <v>AG Branşman Yeraltı Kablo Arızası</v>
      </c>
      <c>
        <v>Dağıtım-AG</v>
      </c>
      <c>
        <v>Uzun</v>
      </c>
      <c>
        <v>Şebeke işletmecisi</v>
      </c>
      <c>
        <v>Bildirimsiz</v>
      </c>
      <c>
        <is>
          <t>25.07.2023 23:20:30</t>
        </is>
      </c>
      <c>
        <is>
          <t>26.07.2023 04:34:15</t>
        </is>
      </c>
      <c>
        <v>5.229166666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1.4091337019374632</v>
      </c>
      <c>
        <v>0</v>
      </c>
      <c>
        <v>0</v>
      </c>
      <c>
        <v>0</v>
      </c>
      <c>
        <v>0</v>
      </c>
      <c>
        <v>0</v>
      </c>
      <c>
        <v>0</v>
      </c>
      <c>
        <v>1.4091337019374632</v>
      </c>
    </row>
    <row>
      <c>
        <v>2620970</v>
      </c>
      <c>
        <v>1</v>
      </c>
      <c>
        <is>
          <t>MANİSA</t>
        </is>
      </c>
      <c>
        <v>AKHİSAR</v>
      </c>
      <c>
        <is>
          <t>KÖK</t>
        </is>
      </c>
      <c>
        <v>ÇELENLİOĞLU KÖK 45-85-M00043_GÖLMARMARA M02_96074889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25.07.2023 07:29:47</t>
        </is>
      </c>
      <c>
        <is>
          <t>25.07.2023 08:55:01</t>
        </is>
      </c>
      <c>
        <v>1.420555555</v>
      </c>
      <c>
        <v>4</v>
      </c>
      <c>
        <v>1143</v>
      </c>
      <c>
        <v>243</v>
      </c>
      <c>
        <v>176</v>
      </c>
      <c>
        <v>15</v>
      </c>
      <c>
        <v>108</v>
      </c>
      <c>
        <v>1</v>
      </c>
      <c>
        <v>0</v>
      </c>
      <c>
        <v>2.393102324046778</v>
      </c>
      <c>
        <v>270.7559054757657</v>
      </c>
      <c>
        <v>2337.5515018206693</v>
      </c>
      <c>
        <v>1126.430991114561</v>
      </c>
      <c>
        <v>95.78326442794626</v>
      </c>
      <c>
        <v>78.18514031177119</v>
      </c>
      <c>
        <v>353.74828325630756</v>
      </c>
      <c>
        <v>0</v>
      </c>
      <c>
        <v>4264.848188731067</v>
      </c>
    </row>
    <row>
      <c>
        <v>2621634</v>
      </c>
      <c>
        <v>1</v>
      </c>
      <c>
        <is>
          <t>İZMİR</t>
        </is>
      </c>
      <c>
        <v>URLA</v>
      </c>
      <c>
        <is>
          <t>AG Fideri</t>
        </is>
      </c>
      <c>
        <v>BADEMLER TR-3 35-19-L00299_A_91383110_91383110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25.07.2023 17:29:38</t>
        </is>
      </c>
      <c>
        <is>
          <t>25.07.2023 19:08:51</t>
        </is>
      </c>
      <c>
        <v>1.653611111</v>
      </c>
      <c>
        <v>0</v>
      </c>
      <c>
        <v>3</v>
      </c>
      <c>
        <v>0</v>
      </c>
      <c>
        <v>4</v>
      </c>
      <c>
        <v>0</v>
      </c>
      <c>
        <v>5</v>
      </c>
      <c>
        <v>0</v>
      </c>
      <c>
        <v>0</v>
      </c>
      <c>
        <v>0</v>
      </c>
      <c>
        <v>13.671287147398846</v>
      </c>
      <c>
        <v>0</v>
      </c>
      <c>
        <v>1.7401845844316046</v>
      </c>
      <c>
        <v>0</v>
      </c>
      <c>
        <v>42.47810607978246</v>
      </c>
      <c>
        <v>0</v>
      </c>
      <c>
        <v>0</v>
      </c>
      <c>
        <v>57.88957781161291</v>
      </c>
    </row>
    <row>
      <c>
        <v>2621172</v>
      </c>
      <c>
        <v>2</v>
      </c>
      <c>
        <is>
          <t>İZMİR</t>
        </is>
      </c>
      <c>
        <v>BERGAMA</v>
      </c>
      <c>
        <is>
          <t>Dağıtım Transformatörü</t>
        </is>
      </c>
      <c>
        <v>KOZLUCA TR1 35-16-M00149_35-16-M00149_2361432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25.07.2023 14:17:09</t>
        </is>
      </c>
      <c>
        <is>
          <t>25.07.2023 14:58:48</t>
        </is>
      </c>
      <c>
        <v>0.694166666</v>
      </c>
      <c>
        <v>0</v>
      </c>
      <c>
        <v>131</v>
      </c>
      <c>
        <v>0</v>
      </c>
      <c>
        <v>1</v>
      </c>
      <c>
        <v>0</v>
      </c>
      <c>
        <v>17</v>
      </c>
      <c>
        <v>0</v>
      </c>
      <c>
        <v>0</v>
      </c>
      <c>
        <v>0</v>
      </c>
      <c>
        <v>14.178693955974683</v>
      </c>
      <c>
        <v>0</v>
      </c>
      <c>
        <v>0.3096343704661842</v>
      </c>
      <c>
        <v>0</v>
      </c>
      <c>
        <v>2.41220484381845</v>
      </c>
      <c>
        <v>0</v>
      </c>
      <c>
        <v>0</v>
      </c>
      <c>
        <v>16.90053317025932</v>
      </c>
    </row>
    <row>
      <c>
        <v>2621262</v>
      </c>
      <c>
        <v>1</v>
      </c>
      <c>
        <is>
          <t>MANİSA</t>
        </is>
      </c>
      <c>
        <v>KIRKAĞAÇ</v>
      </c>
      <c>
        <is>
          <t>DM</t>
        </is>
      </c>
      <c>
        <v>GELENBE İM 45-76-A00001_ÇALTICAK(KARAKURT-İLYASLAR) L03_2092597</v>
      </c>
      <c>
        <v>OG Fider Açması</v>
      </c>
      <c>
        <v>Dağıtım-OG</v>
      </c>
      <c>
        <v>Kısa</v>
      </c>
      <c>
        <v>Şebeke işletmecisi</v>
      </c>
      <c>
        <v>Bildirimsiz</v>
      </c>
      <c>
        <is>
          <t>25.07.2023 12:09:18</t>
        </is>
      </c>
      <c>
        <is>
          <t>25.07.2023 12:11:25</t>
        </is>
      </c>
      <c>
        <v>0.035277777</v>
      </c>
      <c>
        <v>7</v>
      </c>
      <c>
        <v>805</v>
      </c>
      <c>
        <v>118</v>
      </c>
      <c>
        <v>232</v>
      </c>
      <c>
        <v>9</v>
      </c>
      <c>
        <v>87</v>
      </c>
      <c>
        <v>1</v>
      </c>
      <c>
        <v>0</v>
      </c>
      <c>
        <v>0.02440550702666667</v>
      </c>
      <c>
        <v>5.56181283916052</v>
      </c>
      <c>
        <v>23.97679091073245</v>
      </c>
      <c>
        <v>8.418550020778188</v>
      </c>
      <c>
        <v>0.696277859906771</v>
      </c>
      <c>
        <v>1.9454402562581448</v>
      </c>
      <c>
        <v>0.20841103412208933</v>
      </c>
      <c>
        <v>0</v>
      </c>
      <c>
        <v>40.83168842798483</v>
      </c>
    </row>
    <row>
      <c>
        <v>2621903</v>
      </c>
      <c>
        <v>1</v>
      </c>
      <c>
        <is>
          <t>MANİSA</t>
        </is>
      </c>
      <c>
        <v>ALAŞEHİR</v>
      </c>
      <c>
        <is>
          <t>Dağıtım Transformatörü</t>
        </is>
      </c>
      <c>
        <v>YEŞİLYURT TR-6 45-73-M00913_45-73-M00913_2354543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25.07.2023 22:18:02</t>
        </is>
      </c>
      <c>
        <is>
          <t>25.07.2023 23:49:06</t>
        </is>
      </c>
      <c>
        <v>1.517777777</v>
      </c>
      <c>
        <v>0</v>
      </c>
      <c>
        <v>4</v>
      </c>
      <c>
        <v>0</v>
      </c>
      <c>
        <v>6</v>
      </c>
      <c>
        <v>0</v>
      </c>
      <c>
        <v>4</v>
      </c>
      <c>
        <v>0</v>
      </c>
      <c>
        <v>0</v>
      </c>
      <c>
        <v>0</v>
      </c>
      <c>
        <v>30.52482482930847</v>
      </c>
      <c>
        <v>0</v>
      </c>
      <c>
        <v>19.05944347350267</v>
      </c>
      <c>
        <v>0</v>
      </c>
      <c>
        <v>13.90949824509743</v>
      </c>
      <c>
        <v>0</v>
      </c>
      <c>
        <v>0</v>
      </c>
      <c>
        <v>63.49376654790857</v>
      </c>
    </row>
    <row>
      <c>
        <v>2621070</v>
      </c>
      <c>
        <v>1</v>
      </c>
      <c>
        <is>
          <t>İZMİR</t>
        </is>
      </c>
      <c>
        <v>BORNOVA</v>
      </c>
      <c>
        <is>
          <t>OG Fideri</t>
        </is>
      </c>
      <c>
        <v>K-2534 35-02-K02534_TRAFO K01_2336820</v>
      </c>
      <c>
        <v>OG Kademe Ayarı</v>
      </c>
      <c>
        <v>Dağıtım-OG</v>
      </c>
      <c>
        <v>Uzun</v>
      </c>
      <c>
        <v>Şebeke işletmecisi</v>
      </c>
      <c>
        <v>Bildirimsiz</v>
      </c>
      <c>
        <is>
          <t>25.07.2023 09:28:32</t>
        </is>
      </c>
      <c>
        <is>
          <t>25.07.2023 10:36:22</t>
        </is>
      </c>
      <c>
        <v>1.130555555</v>
      </c>
      <c>
        <v>0</v>
      </c>
      <c>
        <v>551</v>
      </c>
      <c>
        <v>0</v>
      </c>
      <c>
        <v>0</v>
      </c>
      <c>
        <v>0</v>
      </c>
      <c>
        <v>104</v>
      </c>
      <c>
        <v>0</v>
      </c>
      <c>
        <v>0</v>
      </c>
      <c>
        <v>0</v>
      </c>
      <c>
        <v>154.18909584896682</v>
      </c>
      <c>
        <v>0</v>
      </c>
      <c>
        <v>0</v>
      </c>
      <c>
        <v>0</v>
      </c>
      <c>
        <v>195.65484369507382</v>
      </c>
      <c>
        <v>0</v>
      </c>
      <c>
        <v>0</v>
      </c>
      <c>
        <v>349.8439395440406</v>
      </c>
    </row>
    <row>
      <c>
        <v>2621511</v>
      </c>
      <c>
        <v>1</v>
      </c>
      <c>
        <is>
          <t>MANİSA</t>
        </is>
      </c>
      <c>
        <v>GÖLMARMARA</v>
      </c>
      <c>
        <is>
          <t>DM</t>
        </is>
      </c>
      <c>
        <v>GÖLMARMARA İM 45-85-A00001_ESKİ GÖLMARMARA L28_2305901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25.07.2023 15:22:22</t>
        </is>
      </c>
      <c>
        <is>
          <t>25.07.2023 16:00:07</t>
        </is>
      </c>
      <c>
        <v>0.629166666</v>
      </c>
      <c>
        <v>2</v>
      </c>
      <c>
        <v>53</v>
      </c>
      <c>
        <v>39</v>
      </c>
      <c>
        <v>197</v>
      </c>
      <c>
        <v>4</v>
      </c>
      <c>
        <v>9</v>
      </c>
      <c>
        <v>0</v>
      </c>
      <c>
        <v>0</v>
      </c>
      <c>
        <v>0.2991273889811111</v>
      </c>
      <c>
        <v>4.991079993191418</v>
      </c>
      <c>
        <v>177.25298887552896</v>
      </c>
      <c>
        <v>665.2878979850391</v>
      </c>
      <c>
        <v>25.186546145308252</v>
      </c>
      <c>
        <v>24.34005862429043</v>
      </c>
      <c>
        <v>0</v>
      </c>
      <c>
        <v>0</v>
      </c>
      <c>
        <v>897.3576990123394</v>
      </c>
    </row>
    <row>
      <c>
        <v>2621757</v>
      </c>
      <c>
        <v>1</v>
      </c>
      <c>
        <is>
          <t>MANİSA</t>
        </is>
      </c>
      <c>
        <v>TURGUTLU</v>
      </c>
      <c>
        <is>
          <t>KÖK</t>
        </is>
      </c>
      <c>
        <v>MADEN KÖK 45-83-M00128_CAMBAZLI KÖK M04_47316672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25.07.2023 19:36:42</t>
        </is>
      </c>
      <c>
        <is>
          <t>25.07.2023 21:55:46</t>
        </is>
      </c>
      <c>
        <v>2.317777777</v>
      </c>
      <c>
        <v>2</v>
      </c>
      <c>
        <v>217</v>
      </c>
      <c>
        <v>39</v>
      </c>
      <c>
        <v>54</v>
      </c>
      <c>
        <v>4</v>
      </c>
      <c>
        <v>20</v>
      </c>
      <c>
        <v>2</v>
      </c>
      <c>
        <v>0</v>
      </c>
      <c>
        <v>120.94611257826647</v>
      </c>
      <c>
        <v>192.23515987193684</v>
      </c>
      <c>
        <v>999.8363783846391</v>
      </c>
      <c>
        <v>847.1317738166532</v>
      </c>
      <c>
        <v>10.934019258219514</v>
      </c>
      <c>
        <v>68.40546632356666</v>
      </c>
      <c>
        <v>94.65179007484855</v>
      </c>
      <c>
        <v>0</v>
      </c>
      <c>
        <v>2334.1407003081304</v>
      </c>
    </row>
    <row>
      <c>
        <v>2621697</v>
      </c>
      <c>
        <v>1</v>
      </c>
      <c>
        <is>
          <t>İZMİR</t>
        </is>
      </c>
      <c>
        <v>ÇEŞME</v>
      </c>
      <c>
        <is>
          <t>DM</t>
        </is>
      </c>
      <c>
        <v>L-10 KARADAĞ DM 35-18-L00010_FENER L06_72054836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25.07.2023 18:38:58</t>
        </is>
      </c>
      <c>
        <is>
          <t>25.07.2023 18:43:02</t>
        </is>
      </c>
      <c>
        <v>0.067777777</v>
      </c>
      <c>
        <v>10</v>
      </c>
      <c>
        <v>3541</v>
      </c>
      <c>
        <v>18</v>
      </c>
      <c>
        <v>19</v>
      </c>
      <c>
        <v>31</v>
      </c>
      <c>
        <v>281</v>
      </c>
      <c>
        <v>0</v>
      </c>
      <c>
        <v>0</v>
      </c>
      <c>
        <v>8.435360974937842</v>
      </c>
      <c>
        <v>74.58506296806048</v>
      </c>
      <c>
        <v>2.0449849471695964</v>
      </c>
      <c>
        <v>0.5893011109224213</v>
      </c>
      <c>
        <v>40.01109887666478</v>
      </c>
      <c>
        <v>30.435848241315565</v>
      </c>
      <c>
        <v>0</v>
      </c>
      <c>
        <v>0</v>
      </c>
      <c>
        <v>156.1016571190707</v>
      </c>
    </row>
    <row>
      <c>
        <v>2621110</v>
      </c>
      <c>
        <v>1</v>
      </c>
      <c>
        <is>
          <t>İZMİR</t>
        </is>
      </c>
      <c>
        <v>BUCA</v>
      </c>
      <c>
        <is>
          <t>OG Fideri</t>
        </is>
      </c>
      <c>
        <v>K-1507 35-03-K01507_TRAFO K04_2313745</v>
      </c>
      <c>
        <v>Şebeke Yenileme ve Kapasite Artışı Çalışması</v>
      </c>
      <c>
        <v>Dağıtım-OG</v>
      </c>
      <c>
        <v>Uzun</v>
      </c>
      <c>
        <v>Şebeke işletmecisi</v>
      </c>
      <c>
        <v>Bildirimli</v>
      </c>
      <c>
        <is>
          <t>25.07.2023 09:59:52</t>
        </is>
      </c>
      <c>
        <is>
          <t>25.07.2023 12:13:17</t>
        </is>
      </c>
      <c>
        <v>2.223611111</v>
      </c>
      <c>
        <v>0</v>
      </c>
      <c>
        <v>420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201.69935480711393</v>
      </c>
      <c>
        <v>0</v>
      </c>
      <c>
        <v>0</v>
      </c>
      <c>
        <v>0</v>
      </c>
      <c>
        <v>6.199363783390245</v>
      </c>
      <c>
        <v>0</v>
      </c>
      <c>
        <v>0</v>
      </c>
      <c>
        <v>207.8987185905042</v>
      </c>
    </row>
    <row>
      <c>
        <v>2621860</v>
      </c>
      <c>
        <v>1</v>
      </c>
      <c>
        <is>
          <t>İZMİR</t>
        </is>
      </c>
      <c>
        <v>KARABURUN</v>
      </c>
      <c>
        <is>
          <t>Dağıtım Transformatörü</t>
        </is>
      </c>
      <c>
        <v>AZMAK TR-1 35-21-L00046_35-21-L00046_2357388</v>
      </c>
      <c>
        <v>AG Nötr İletken Kopması</v>
      </c>
      <c>
        <v>Dağıtım-AG</v>
      </c>
      <c>
        <v>Uzun</v>
      </c>
      <c>
        <v>Şebeke işletmecisi</v>
      </c>
      <c>
        <v>Bildirimsiz</v>
      </c>
      <c>
        <is>
          <t>25.07.2023 21:19:32</t>
        </is>
      </c>
      <c>
        <is>
          <t>26.07.2023 01:58:06</t>
        </is>
      </c>
      <c>
        <v>4.642777777</v>
      </c>
      <c>
        <v>0</v>
      </c>
      <c>
        <v>10</v>
      </c>
      <c>
        <v>0</v>
      </c>
      <c>
        <v>4</v>
      </c>
      <c>
        <v>0</v>
      </c>
      <c>
        <v>1</v>
      </c>
      <c>
        <v>0</v>
      </c>
      <c>
        <v>0</v>
      </c>
      <c>
        <v>0</v>
      </c>
      <c>
        <v>17.22078577817011</v>
      </c>
      <c>
        <v>0</v>
      </c>
      <c>
        <v>0.06576349693045556</v>
      </c>
      <c>
        <v>0</v>
      </c>
      <c>
        <v>1.3446006698767787</v>
      </c>
      <c>
        <v>0</v>
      </c>
      <c>
        <v>0</v>
      </c>
      <c>
        <v>18.631149944977345</v>
      </c>
    </row>
    <row>
      <c>
        <v>2621694</v>
      </c>
      <c>
        <v>1</v>
      </c>
      <c>
        <is>
          <t>MANİSA</t>
        </is>
      </c>
      <c>
        <v>KÖPRÜBAŞI</v>
      </c>
      <c>
        <is>
          <t>Dağıtım Transformatörü</t>
        </is>
      </c>
      <c>
        <v>KAVAKYERİ TR-1 45-86-M00103_45-86-M00103_2358374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25.07.2023 18:34:08</t>
        </is>
      </c>
      <c>
        <is>
          <t>25.07.2023 19:07:39</t>
        </is>
      </c>
      <c>
        <v>0.558611111</v>
      </c>
      <c>
        <v>0</v>
      </c>
      <c>
        <v>143</v>
      </c>
      <c>
        <v>0</v>
      </c>
      <c>
        <v>63</v>
      </c>
      <c>
        <v>0</v>
      </c>
      <c>
        <v>5</v>
      </c>
      <c>
        <v>0</v>
      </c>
      <c>
        <v>0</v>
      </c>
      <c>
        <v>0</v>
      </c>
      <c>
        <v>6.8258348961843875</v>
      </c>
      <c>
        <v>0</v>
      </c>
      <c>
        <v>1.6966568734673475</v>
      </c>
      <c>
        <v>0</v>
      </c>
      <c>
        <v>1.077063523126072</v>
      </c>
      <c>
        <v>0</v>
      </c>
      <c>
        <v>0</v>
      </c>
      <c>
        <v>9.599555292777806</v>
      </c>
    </row>
    <row>
      <c>
        <v>2621053</v>
      </c>
      <c>
        <v>1</v>
      </c>
      <c>
        <is>
          <t>İZMİR</t>
        </is>
      </c>
      <c>
        <v>MENDERES</v>
      </c>
      <c>
        <is>
          <t>Dağıtım Transformatörü</t>
        </is>
      </c>
      <c>
        <v>ÇUKURALTI M-18 35-25-M00066_35-25-M00066_2376934</v>
      </c>
      <c>
        <v>Şebeke Yenileme ve Kapasite Artışı Çalışması</v>
      </c>
      <c>
        <v>Dağıtım-AG</v>
      </c>
      <c>
        <v>Uzun</v>
      </c>
      <c>
        <v>Şebeke işletmecisi</v>
      </c>
      <c>
        <v>Bildirimli</v>
      </c>
      <c>
        <is>
          <t>25.07.2023 09:13:42</t>
        </is>
      </c>
      <c>
        <is>
          <t>25.07.2023 18:00:09</t>
        </is>
      </c>
      <c>
        <v>8.774166666</v>
      </c>
      <c>
        <v>0</v>
      </c>
      <c>
        <v>461</v>
      </c>
      <c>
        <v>0</v>
      </c>
      <c>
        <v>1</v>
      </c>
      <c>
        <v>0</v>
      </c>
      <c>
        <v>41</v>
      </c>
      <c>
        <v>0</v>
      </c>
      <c>
        <v>0</v>
      </c>
      <c>
        <v>0</v>
      </c>
      <c>
        <v>903.2779510410913</v>
      </c>
      <c>
        <v>0</v>
      </c>
      <c>
        <v>3.4364261952902124</v>
      </c>
      <c>
        <v>0</v>
      </c>
      <c>
        <v>505.808176188314</v>
      </c>
      <c>
        <v>0</v>
      </c>
      <c>
        <v>0</v>
      </c>
      <c>
        <v>1412.5225534246956</v>
      </c>
    </row>
    <row>
      <c>
        <v>2621717</v>
      </c>
      <c>
        <v>1</v>
      </c>
      <c>
        <is>
          <t>İZMİR</t>
        </is>
      </c>
      <c>
        <v>BAYRAKLI</v>
      </c>
      <c>
        <is>
          <t>AG Fideri</t>
        </is>
      </c>
      <c>
        <v>K-4528 35-02-K04528_B_72922903_72922903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25.07.2023 18:59:59</t>
        </is>
      </c>
      <c>
        <is>
          <t>25.07.2023 20:07:47</t>
        </is>
      </c>
      <c>
        <v>1.13</v>
      </c>
      <c>
        <v>0</v>
      </c>
      <c>
        <v>303</v>
      </c>
      <c>
        <v>0</v>
      </c>
      <c>
        <v>0</v>
      </c>
      <c>
        <v>0</v>
      </c>
      <c>
        <v>19</v>
      </c>
      <c>
        <v>0</v>
      </c>
      <c>
        <v>0</v>
      </c>
      <c>
        <v>0</v>
      </c>
      <c>
        <v>95.4459300824529</v>
      </c>
      <c>
        <v>0</v>
      </c>
      <c>
        <v>0</v>
      </c>
      <c>
        <v>0</v>
      </c>
      <c>
        <v>25.874539314257024</v>
      </c>
      <c>
        <v>0</v>
      </c>
      <c>
        <v>0</v>
      </c>
      <c>
        <v>121.32046939670992</v>
      </c>
    </row>
    <row>
      <c>
        <v>2621929</v>
      </c>
      <c>
        <v>1</v>
      </c>
      <c>
        <is>
          <t>İZMİR</t>
        </is>
      </c>
      <c>
        <v>BUCA</v>
      </c>
      <c>
        <is>
          <t>Dağıtım Transformatörü</t>
        </is>
      </c>
      <c>
        <v>K-4186 35-03-K04186_35-03-K04186_41947159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25.07.2023 22:57:17</t>
        </is>
      </c>
      <c>
        <is>
          <t>25.07.2023 23:50:30</t>
        </is>
      </c>
      <c>
        <v>0.886944444</v>
      </c>
      <c>
        <v>0</v>
      </c>
      <c>
        <v>544</v>
      </c>
      <c>
        <v>0</v>
      </c>
      <c>
        <v>0</v>
      </c>
      <c>
        <v>0</v>
      </c>
      <c>
        <v>19</v>
      </c>
      <c>
        <v>0</v>
      </c>
      <c>
        <v>0</v>
      </c>
      <c>
        <v>0</v>
      </c>
      <c>
        <v>96.90483741987074</v>
      </c>
      <c>
        <v>0</v>
      </c>
      <c>
        <v>0</v>
      </c>
      <c>
        <v>0</v>
      </c>
      <c>
        <v>7.0535877931247155</v>
      </c>
      <c>
        <v>0</v>
      </c>
      <c>
        <v>0</v>
      </c>
      <c>
        <v>103.95842521299546</v>
      </c>
    </row>
    <row>
      <c>
        <v>2621027</v>
      </c>
      <c>
        <v>1</v>
      </c>
      <c>
        <is>
          <t>İZMİR</t>
        </is>
      </c>
      <c>
        <v>KARABAĞLAR</v>
      </c>
      <c>
        <is>
          <t>AG Fideri</t>
        </is>
      </c>
      <c>
        <v>K-1204 35-01-K01204_C_56363495_56363495</v>
      </c>
      <c>
        <v>Hırsızlık</v>
      </c>
      <c>
        <v>Dağıtım-AG</v>
      </c>
      <c>
        <v>Uzun</v>
      </c>
      <c>
        <v>Dışsal</v>
      </c>
      <c>
        <v>Bildirimsiz</v>
      </c>
      <c>
        <is>
          <t>25.07.2023 08:55:59</t>
        </is>
      </c>
      <c>
        <is>
          <t>25.07.2023 11:49:31</t>
        </is>
      </c>
      <c>
        <v>2.892222222</v>
      </c>
      <c>
        <v>0</v>
      </c>
      <c>
        <v>159</v>
      </c>
      <c>
        <v>0</v>
      </c>
      <c>
        <v>0</v>
      </c>
      <c>
        <v>0</v>
      </c>
      <c>
        <v>7</v>
      </c>
      <c>
        <v>0</v>
      </c>
      <c>
        <v>0</v>
      </c>
      <c>
        <v>0</v>
      </c>
      <c>
        <v>100.47887023797925</v>
      </c>
      <c>
        <v>0</v>
      </c>
      <c>
        <v>0</v>
      </c>
      <c>
        <v>0</v>
      </c>
      <c>
        <v>9.920102148000081</v>
      </c>
      <c>
        <v>0</v>
      </c>
      <c>
        <v>0</v>
      </c>
      <c>
        <v>110.39897238597933</v>
      </c>
    </row>
    <row>
      <c>
        <v>2621014</v>
      </c>
      <c>
        <v>2</v>
      </c>
      <c>
        <is>
          <t>MANİSA</t>
        </is>
      </c>
      <c>
        <v>SARIGÖL</v>
      </c>
      <c>
        <is>
          <t>Dağıtım Transformatörü</t>
        </is>
      </c>
      <c>
        <v>SELİMİYE TR-7 DUTLUKUYU 45-79-M00363_45-79-M00363_2349397</v>
      </c>
      <c>
        <v>AG Nötr İletken Kopması</v>
      </c>
      <c>
        <v>Dağıtım-AG</v>
      </c>
      <c>
        <v>Uzun</v>
      </c>
      <c>
        <v>Şebeke işletmecisi</v>
      </c>
      <c>
        <v>Bildirimsiz</v>
      </c>
      <c>
        <is>
          <t>25.07.2023 09:40:08</t>
        </is>
      </c>
      <c>
        <is>
          <t>25.07.2023 10:21:10</t>
        </is>
      </c>
      <c>
        <v>0.683888888</v>
      </c>
      <c>
        <v>0</v>
      </c>
      <c>
        <v>44</v>
      </c>
      <c>
        <v>0</v>
      </c>
      <c>
        <v>8</v>
      </c>
      <c>
        <v>0</v>
      </c>
      <c>
        <v>1</v>
      </c>
      <c>
        <v>0</v>
      </c>
      <c>
        <v>0</v>
      </c>
      <c>
        <v>0</v>
      </c>
      <c>
        <v>7.880373400297744</v>
      </c>
      <c>
        <v>0</v>
      </c>
      <c>
        <v>19.945743897486306</v>
      </c>
      <c>
        <v>0</v>
      </c>
      <c>
        <v>0</v>
      </c>
      <c>
        <v>0</v>
      </c>
      <c>
        <v>0</v>
      </c>
      <c>
        <v>27.82611729778405</v>
      </c>
    </row>
    <row>
      <c>
        <v>2621239</v>
      </c>
      <c>
        <v>1</v>
      </c>
      <c>
        <is>
          <t>MANİSA</t>
        </is>
      </c>
      <c>
        <v>KULA</v>
      </c>
      <c>
        <is>
          <t>AG Fideri</t>
        </is>
      </c>
      <c>
        <v>ŞERİTLİ SÖĞÜT ÇAYI TR 45-77-L00242_C_84929382_84929382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25.07.2023 11:45:00</t>
        </is>
      </c>
      <c>
        <is>
          <t>25.07.2023 13:27:33</t>
        </is>
      </c>
      <c>
        <v>1.709166666</v>
      </c>
      <c>
        <v>0</v>
      </c>
      <c>
        <v>3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1.4410151035037553</v>
      </c>
      <c>
        <v>0</v>
      </c>
      <c>
        <v>0</v>
      </c>
      <c>
        <v>0</v>
      </c>
      <c>
        <v>0</v>
      </c>
      <c>
        <v>0</v>
      </c>
      <c>
        <v>0</v>
      </c>
      <c>
        <v>1.4410151035037553</v>
      </c>
    </row>
    <row>
      <c>
        <v>2621033</v>
      </c>
      <c>
        <v>1</v>
      </c>
      <c>
        <is>
          <t>İZMİR</t>
        </is>
      </c>
      <c>
        <v>KARŞIYAKA</v>
      </c>
      <c>
        <is>
          <t>Kullanıcı Bağlantı Hattı</t>
        </is>
      </c>
      <c>
        <v>K-55 35-04-K00055_915098425_915098425</v>
      </c>
      <c>
        <v>AG Box / Sdk Abone Çıkış Sigorta Atığı</v>
      </c>
      <c>
        <v>Dağıtım-AG</v>
      </c>
      <c>
        <v>Uzun</v>
      </c>
      <c>
        <v>Şebeke işletmecisi</v>
      </c>
      <c>
        <v>Bildirimsiz</v>
      </c>
      <c>
        <is>
          <t>25.07.2023 08:58:06</t>
        </is>
      </c>
      <c>
        <is>
          <t>25.07.2023 16:38:49</t>
        </is>
      </c>
      <c>
        <v>7.678611111</v>
      </c>
      <c>
        <v>0</v>
      </c>
      <c>
        <v>0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17.354439239923334</v>
      </c>
      <c>
        <v>0</v>
      </c>
      <c>
        <v>0</v>
      </c>
      <c>
        <v>17.354439239923334</v>
      </c>
    </row>
    <row>
      <c>
        <v>2621674</v>
      </c>
      <c>
        <v>1</v>
      </c>
      <c>
        <is>
          <t>MANİSA</t>
        </is>
      </c>
      <c>
        <v>ALAŞEHİR</v>
      </c>
      <c>
        <is>
          <t>OG Fideri</t>
        </is>
      </c>
      <c>
        <v>DELEMENLER KÖK 45-73-M00490_HatBaşıAyırıcı_53136481 M03_53136481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25.07.2023 18:10:07</t>
        </is>
      </c>
      <c>
        <is>
          <t>25.07.2023 20:27:59</t>
        </is>
      </c>
      <c>
        <v>2.297777777</v>
      </c>
      <c>
        <v>2</v>
      </c>
      <c>
        <v>570</v>
      </c>
      <c>
        <v>2</v>
      </c>
      <c>
        <v>115</v>
      </c>
      <c>
        <v>1</v>
      </c>
      <c>
        <v>36</v>
      </c>
      <c>
        <v>0</v>
      </c>
      <c>
        <v>0</v>
      </c>
      <c>
        <v>1.2032796559344445</v>
      </c>
      <c>
        <v>241.94129885229214</v>
      </c>
      <c>
        <v>162.45056746681837</v>
      </c>
      <c>
        <v>309.36557455778603</v>
      </c>
      <c>
        <v>0</v>
      </c>
      <c>
        <v>53.41733706028186</v>
      </c>
      <c>
        <v>0</v>
      </c>
      <c>
        <v>0</v>
      </c>
      <c>
        <v>768.3780575931128</v>
      </c>
    </row>
    <row>
      <c>
        <v>2621133</v>
      </c>
      <c>
        <v>1</v>
      </c>
      <c>
        <is>
          <t>MANİSA</t>
        </is>
      </c>
      <c>
        <v>ŞEHZADELER</v>
      </c>
      <c>
        <is>
          <t>Saha Dağıtım Kutusu (SDK)</t>
        </is>
      </c>
      <c>
        <v>DM-1/14 (22 SULTANLAR) 45-71-M01911_C C3b_45193693</v>
      </c>
      <c>
        <v>AG Box / Sdk Giriş Sigorta Atığı</v>
      </c>
      <c>
        <v>Dağıtım-AG</v>
      </c>
      <c>
        <v>Uzun</v>
      </c>
      <c>
        <v>Şebeke işletmecisi</v>
      </c>
      <c>
        <v>Bildirimsiz</v>
      </c>
      <c>
        <is>
          <t>25.07.2023 10:14:32</t>
        </is>
      </c>
      <c>
        <is>
          <t>25.07.2023 12:24:31</t>
        </is>
      </c>
      <c>
        <v>2.166388888</v>
      </c>
      <c>
        <v>0</v>
      </c>
      <c>
        <v>16</v>
      </c>
      <c>
        <v>0</v>
      </c>
      <c>
        <v>0</v>
      </c>
      <c>
        <v>0</v>
      </c>
      <c>
        <v>17</v>
      </c>
      <c>
        <v>0</v>
      </c>
      <c>
        <v>0</v>
      </c>
      <c>
        <v>0</v>
      </c>
      <c>
        <v>5.519300159330966</v>
      </c>
      <c>
        <v>0</v>
      </c>
      <c>
        <v>0</v>
      </c>
      <c>
        <v>0</v>
      </c>
      <c>
        <v>13.005623039117253</v>
      </c>
      <c>
        <v>0</v>
      </c>
      <c>
        <v>0</v>
      </c>
      <c>
        <v>18.52492319844822</v>
      </c>
    </row>
    <row>
      <c>
        <v>2620990</v>
      </c>
      <c>
        <v>1</v>
      </c>
      <c>
        <is>
          <t>MANİSA</t>
        </is>
      </c>
      <c>
        <v>AKHİSAR</v>
      </c>
      <c>
        <is>
          <t>KÖK</t>
        </is>
      </c>
      <c>
        <v>ERDELLİ TR-2 KÖK 45-72-L00476_ARABACI BOZKÖY ÇIKIŞ L04_66551743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25.07.2023 07:58:32</t>
        </is>
      </c>
      <c>
        <is>
          <t>25.07.2023 09:28:40</t>
        </is>
      </c>
      <c>
        <v>1.502222222</v>
      </c>
      <c>
        <v>4</v>
      </c>
      <c>
        <v>1649</v>
      </c>
      <c>
        <v>217</v>
      </c>
      <c>
        <v>86</v>
      </c>
      <c>
        <v>21</v>
      </c>
      <c>
        <v>165</v>
      </c>
      <c>
        <v>2</v>
      </c>
      <c>
        <v>1</v>
      </c>
      <c>
        <v>1.1479322082666668</v>
      </c>
      <c>
        <v>325.39460444564946</v>
      </c>
      <c>
        <v>424.5995386433565</v>
      </c>
      <c>
        <v>147.905455511174</v>
      </c>
      <c>
        <v>109.85407891760482</v>
      </c>
      <c>
        <v>89.38604230950433</v>
      </c>
      <c>
        <v>86.74035996406481</v>
      </c>
      <c>
        <v>1.8160042925766793</v>
      </c>
      <c>
        <v>1186.8440162921975</v>
      </c>
    </row>
    <row>
      <c>
        <v>2622061</v>
      </c>
      <c>
        <v>1</v>
      </c>
      <c>
        <is>
          <t>MANİSA</t>
        </is>
      </c>
      <c>
        <v>SARUHANLI</v>
      </c>
      <c>
        <is>
          <t>OG Fideri</t>
        </is>
      </c>
      <c>
        <v>MÜTEVELLİ TR-8 45-80-M02954_TR-85 M02_84970626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26.07.2023 08:06:58</t>
        </is>
      </c>
      <c>
        <is>
          <t>26.07.2023 09:46:11</t>
        </is>
      </c>
      <c>
        <v>1.653611111</v>
      </c>
      <c>
        <v>1</v>
      </c>
      <c>
        <v>0</v>
      </c>
      <c>
        <v>46</v>
      </c>
      <c>
        <v>5</v>
      </c>
      <c>
        <v>2</v>
      </c>
      <c>
        <v>1</v>
      </c>
      <c>
        <v>0</v>
      </c>
      <c>
        <v>0</v>
      </c>
      <c>
        <v>0.32425500615222225</v>
      </c>
      <c>
        <v>0</v>
      </c>
      <c>
        <v>375.934727969273</v>
      </c>
      <c>
        <v>32.21215495729233</v>
      </c>
      <c>
        <v>34.694353376658135</v>
      </c>
      <c>
        <v>4.219940583448273</v>
      </c>
      <c>
        <v>0</v>
      </c>
      <c>
        <v>0</v>
      </c>
      <c>
        <v>447.38543189282393</v>
      </c>
    </row>
    <row>
      <c>
        <v>2623366</v>
      </c>
      <c>
        <v>1</v>
      </c>
      <c>
        <is>
          <t>İZMİR</t>
        </is>
      </c>
      <c>
        <v>BORNOVA</v>
      </c>
      <c>
        <is>
          <t>Saha Dağıtım Kutusu (SDK)</t>
        </is>
      </c>
      <c>
        <v>K-2876 35-02-K02876_C C2B_5817327</v>
      </c>
      <c>
        <v>AG Box / Sdk Giriş Sigorta Atığı</v>
      </c>
      <c>
        <v>Dağıtım-AG</v>
      </c>
      <c>
        <v>Uzun</v>
      </c>
      <c>
        <v>Şebeke işletmecisi</v>
      </c>
      <c>
        <v>Bildirimsiz</v>
      </c>
      <c>
        <is>
          <t>26.07.2023 20:49:05</t>
        </is>
      </c>
      <c>
        <is>
          <t>27.07.2023 04:18:01</t>
        </is>
      </c>
      <c>
        <v>7.482222222</v>
      </c>
      <c>
        <v>0</v>
      </c>
      <c>
        <v>54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87.49314482697065</v>
      </c>
      <c>
        <v>0</v>
      </c>
      <c>
        <v>0</v>
      </c>
      <c>
        <v>0</v>
      </c>
      <c>
        <v>1.8123422134858325</v>
      </c>
      <c>
        <v>0</v>
      </c>
      <c>
        <v>0</v>
      </c>
      <c>
        <v>89.30548704045648</v>
      </c>
    </row>
    <row>
      <c>
        <v>2622038</v>
      </c>
      <c>
        <v>1</v>
      </c>
      <c>
        <is>
          <t>İZMİR</t>
        </is>
      </c>
      <c>
        <v>BORNOVA</v>
      </c>
      <c>
        <is>
          <t>AG Fideri</t>
        </is>
      </c>
      <c>
        <v>M-236 35-02-M00236_A_56382755_56382755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26.07.2023 07:30:05</t>
        </is>
      </c>
      <c>
        <is>
          <t>26.07.2023 08:45:30</t>
        </is>
      </c>
      <c>
        <v>1.256944444</v>
      </c>
      <c>
        <v>0</v>
      </c>
      <c>
        <v>1</v>
      </c>
      <c>
        <v>0</v>
      </c>
      <c>
        <v>0</v>
      </c>
      <c>
        <v>0</v>
      </c>
      <c>
        <v>27</v>
      </c>
      <c>
        <v>0</v>
      </c>
      <c>
        <v>8</v>
      </c>
      <c>
        <v>0</v>
      </c>
      <c>
        <v>0.02240991075626806</v>
      </c>
      <c>
        <v>0</v>
      </c>
      <c>
        <v>0</v>
      </c>
      <c>
        <v>0</v>
      </c>
      <c>
        <v>66.32337726522069</v>
      </c>
      <c>
        <v>0</v>
      </c>
      <c>
        <v>391.5828910799367</v>
      </c>
      <c>
        <v>457.92867825591367</v>
      </c>
    </row>
    <row>
      <c>
        <v>2622015</v>
      </c>
      <c>
        <v>1</v>
      </c>
      <c>
        <is>
          <t>İZMİR</t>
        </is>
      </c>
      <c>
        <v>SEFERİHİSAR</v>
      </c>
      <c>
        <is>
          <t>DM</t>
        </is>
      </c>
      <c>
        <v>TEPECİK KÖPRÜ DM 35-14-M00332_TEPECİK ÇIKIŞI (M-78) M04_49833812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26.07.2023 06:41:09</t>
        </is>
      </c>
      <c>
        <is>
          <t>26.07.2023 06:44:27</t>
        </is>
      </c>
      <c>
        <v>0.055</v>
      </c>
      <c>
        <v>0</v>
      </c>
      <c>
        <v>332</v>
      </c>
      <c>
        <v>0</v>
      </c>
      <c>
        <v>2</v>
      </c>
      <c>
        <v>9</v>
      </c>
      <c>
        <v>17</v>
      </c>
      <c>
        <v>0</v>
      </c>
      <c>
        <v>0</v>
      </c>
      <c>
        <v>0</v>
      </c>
      <c>
        <v>3.68763044571735</v>
      </c>
      <c>
        <v>0</v>
      </c>
      <c>
        <v>0.012121572817101002</v>
      </c>
      <c>
        <v>6.7657231873367785</v>
      </c>
      <c>
        <v>0.558337853061934</v>
      </c>
      <c>
        <v>0</v>
      </c>
      <c>
        <v>0</v>
      </c>
      <c>
        <v>11.023813058933163</v>
      </c>
    </row>
    <row>
      <c>
        <v>2622679</v>
      </c>
      <c>
        <v>1</v>
      </c>
      <c>
        <is>
          <t>İZMİR</t>
        </is>
      </c>
      <c>
        <v>ÖDEMİŞ</v>
      </c>
      <c>
        <is>
          <t>AG Fideri</t>
        </is>
      </c>
      <c>
        <v>ÇAYLI TR-11 35-15-L00196_B_56367905_56367905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26.07.2023 15:29:43</t>
        </is>
      </c>
      <c>
        <is>
          <t>26.07.2023 20:46:17</t>
        </is>
      </c>
      <c>
        <v>5.276111111</v>
      </c>
      <c>
        <v>0</v>
      </c>
      <c>
        <v>1</v>
      </c>
      <c>
        <v>0</v>
      </c>
      <c>
        <v>4</v>
      </c>
      <c>
        <v>0</v>
      </c>
      <c>
        <v>5</v>
      </c>
      <c>
        <v>0</v>
      </c>
      <c>
        <v>0</v>
      </c>
      <c>
        <v>0</v>
      </c>
      <c>
        <v>1.013773287363177</v>
      </c>
      <c>
        <v>0</v>
      </c>
      <c>
        <v>76.56215848528458</v>
      </c>
      <c>
        <v>0</v>
      </c>
      <c>
        <v>30.98887351458239</v>
      </c>
      <c>
        <v>0</v>
      </c>
      <c>
        <v>0</v>
      </c>
      <c>
        <v>108.56480528723016</v>
      </c>
    </row>
    <row>
      <c>
        <v>2622533</v>
      </c>
      <c>
        <v>1</v>
      </c>
      <c>
        <is>
          <t>MANİSA</t>
        </is>
      </c>
      <c>
        <v>YUNUSEMRE</v>
      </c>
      <c>
        <is>
          <t>AG Fideri</t>
        </is>
      </c>
      <c>
        <v>MURADİYE TR-3/A 45-71-M02046_A_60984147_60984147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26.07.2023 14:02:22</t>
        </is>
      </c>
      <c>
        <is>
          <t>26.07.2023 14:47:20</t>
        </is>
      </c>
      <c>
        <v>0.749444444</v>
      </c>
      <c>
        <v>0</v>
      </c>
      <c>
        <v>14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1.809965395712421</v>
      </c>
      <c>
        <v>0</v>
      </c>
      <c>
        <v>0</v>
      </c>
      <c>
        <v>0</v>
      </c>
      <c>
        <v>1.6928199912322222</v>
      </c>
      <c>
        <v>0</v>
      </c>
      <c>
        <v>0</v>
      </c>
      <c>
        <v>3.5027853869446433</v>
      </c>
    </row>
    <row>
      <c>
        <v>2622556</v>
      </c>
      <c>
        <v>1</v>
      </c>
      <c>
        <is>
          <t>İZMİR</t>
        </is>
      </c>
      <c>
        <v>KARABAĞLAR</v>
      </c>
      <c>
        <is>
          <t>TM Fideri</t>
        </is>
      </c>
      <c>
        <v>KARABAĞLAR TM 35-01-A00012_GÖZTEPE-1 M02_2053903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26.07.2023 14:35:03</t>
        </is>
      </c>
      <c>
        <is>
          <t>26.07.2023 14:41:58</t>
        </is>
      </c>
      <c>
        <v>0.115277777</v>
      </c>
      <c>
        <v>1</v>
      </c>
      <c>
        <v>22864</v>
      </c>
      <c>
        <v>0</v>
      </c>
      <c>
        <v>99</v>
      </c>
      <c>
        <v>5</v>
      </c>
      <c>
        <v>2400</v>
      </c>
      <c>
        <v>1</v>
      </c>
      <c>
        <v>6</v>
      </c>
      <c>
        <v>1.0134168327590045</v>
      </c>
      <c>
        <v>684.740079845184</v>
      </c>
      <c>
        <v>0</v>
      </c>
      <c>
        <v>10.278963943828554</v>
      </c>
      <c>
        <v>2.0159845677882893</v>
      </c>
      <c>
        <v>461.86548209875315</v>
      </c>
      <c>
        <v>81.43867436467808</v>
      </c>
      <c>
        <v>15.811719900561751</v>
      </c>
      <c>
        <v>1257.1643215535528</v>
      </c>
    </row>
    <row>
      <c>
        <v>2623243</v>
      </c>
      <c>
        <v>1</v>
      </c>
      <c>
        <is>
          <t>MANİSA</t>
        </is>
      </c>
      <c>
        <v>SALİHLİ</v>
      </c>
      <c>
        <is>
          <t>AG Fideri</t>
        </is>
      </c>
      <c>
        <v>TR-48 45-78-L00048_C_91003083_91003083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26.07.2023 20:01:24</t>
        </is>
      </c>
      <c>
        <is>
          <t>26.07.2023 20:53:38</t>
        </is>
      </c>
      <c>
        <v>0.870555555</v>
      </c>
      <c>
        <v>0</v>
      </c>
      <c>
        <v>199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34.16131730605445</v>
      </c>
      <c>
        <v>0</v>
      </c>
      <c>
        <v>0</v>
      </c>
      <c>
        <v>0</v>
      </c>
      <c>
        <v>3.2290119507744643</v>
      </c>
      <c>
        <v>0</v>
      </c>
      <c>
        <v>0</v>
      </c>
      <c>
        <v>37.39032925682891</v>
      </c>
    </row>
    <row>
      <c>
        <v>2623512</v>
      </c>
      <c>
        <v>1</v>
      </c>
      <c>
        <is>
          <t>MANİSA</t>
        </is>
      </c>
      <c>
        <v>ŞEHZADELER</v>
      </c>
      <c>
        <is>
          <t>Dağıtım Transformatörü</t>
        </is>
      </c>
      <c>
        <v>AŞAĞIÇOBANİSA TR-3 45-71-M00103_45-71-M00103_72236852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26.07.2023 22:16:04</t>
        </is>
      </c>
      <c>
        <is>
          <t>27.07.2023 00:05:41</t>
        </is>
      </c>
      <c>
        <v>1.826944444</v>
      </c>
      <c>
        <v>0</v>
      </c>
      <c>
        <v>136</v>
      </c>
      <c>
        <v>0</v>
      </c>
      <c>
        <v>8</v>
      </c>
      <c>
        <v>0</v>
      </c>
      <c>
        <v>4</v>
      </c>
      <c>
        <v>0</v>
      </c>
      <c>
        <v>0</v>
      </c>
      <c>
        <v>0</v>
      </c>
      <c>
        <v>52.93348421751724</v>
      </c>
      <c>
        <v>0</v>
      </c>
      <c>
        <v>35.37166340118505</v>
      </c>
      <c>
        <v>0</v>
      </c>
      <c>
        <v>2.4539264190994863</v>
      </c>
      <c>
        <v>0</v>
      </c>
      <c>
        <v>0</v>
      </c>
      <c>
        <v>90.75907403780178</v>
      </c>
    </row>
    <row>
      <c>
        <v>2622602</v>
      </c>
      <c>
        <v>1</v>
      </c>
      <c>
        <is>
          <t>İZMİR</t>
        </is>
      </c>
      <c>
        <v>KINIK</v>
      </c>
      <c>
        <is>
          <t>DM</t>
        </is>
      </c>
      <c>
        <v>YAYAKENT DM 35-24-M00209_BALABAN M05_72093612</v>
      </c>
      <c>
        <v>Yangın</v>
      </c>
      <c>
        <v>Dağıtım-OG</v>
      </c>
      <c>
        <v>Uzun</v>
      </c>
      <c>
        <v>Güvenlik</v>
      </c>
      <c>
        <v>Bildirimsiz</v>
      </c>
      <c>
        <is>
          <t>26.07.2023 14:57:22</t>
        </is>
      </c>
      <c>
        <is>
          <t>26.07.2023 17:50:06</t>
        </is>
      </c>
      <c>
        <v>2.878888888</v>
      </c>
      <c>
        <v>0</v>
      </c>
      <c>
        <v>217</v>
      </c>
      <c>
        <v>4</v>
      </c>
      <c>
        <v>223</v>
      </c>
      <c>
        <v>3</v>
      </c>
      <c>
        <v>89</v>
      </c>
      <c>
        <v>0</v>
      </c>
      <c>
        <v>0</v>
      </c>
      <c>
        <v>0</v>
      </c>
      <c>
        <v>313.88157935766793</v>
      </c>
      <c>
        <v>48.67163667524353</v>
      </c>
      <c>
        <v>1551.4699970288827</v>
      </c>
      <c>
        <v>44.19452188703916</v>
      </c>
      <c>
        <v>579.6258860719571</v>
      </c>
      <c>
        <v>0</v>
      </c>
      <c>
        <v>0</v>
      </c>
      <c>
        <v>2537.8436210207906</v>
      </c>
    </row>
    <row>
      <c>
        <v>2622748</v>
      </c>
      <c>
        <v>1</v>
      </c>
      <c>
        <is>
          <t>İZMİR</t>
        </is>
      </c>
      <c>
        <v>ÖDEMİŞ</v>
      </c>
      <c>
        <is>
          <t>DM</t>
        </is>
      </c>
      <c>
        <v>İBRAHİMKUYU DM 35-15-M00286_KUPLAJ M07_67554486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26.07.2023 16:02:54</t>
        </is>
      </c>
      <c>
        <is>
          <t>26.07.2023 16:41:34</t>
        </is>
      </c>
      <c>
        <v>0.644444444</v>
      </c>
      <c>
        <v>0</v>
      </c>
      <c>
        <v>98</v>
      </c>
      <c>
        <v>50</v>
      </c>
      <c>
        <v>183</v>
      </c>
      <c>
        <v>4</v>
      </c>
      <c>
        <v>75</v>
      </c>
      <c>
        <v>1</v>
      </c>
      <c>
        <v>0</v>
      </c>
      <c>
        <v>0</v>
      </c>
      <c>
        <v>37.606463721108106</v>
      </c>
      <c>
        <v>741.270625183893</v>
      </c>
      <c>
        <v>529.2670953181769</v>
      </c>
      <c>
        <v>20.711634581080478</v>
      </c>
      <c>
        <v>157.75786300900214</v>
      </c>
      <c>
        <v>409.6671517311957</v>
      </c>
      <c>
        <v>0</v>
      </c>
      <c>
        <v>1896.2808335444563</v>
      </c>
    </row>
    <row>
      <c>
        <v>2622207</v>
      </c>
      <c>
        <v>1</v>
      </c>
      <c>
        <is>
          <t>İZMİR</t>
        </is>
      </c>
      <c>
        <v>KONAK</v>
      </c>
      <c>
        <is>
          <t>OG Fideri</t>
        </is>
      </c>
      <c>
        <v>K-238 35-01-K00238_K-1208 K02_2113943</v>
      </c>
      <c>
        <v>Şebeke Bakım Çalışması</v>
      </c>
      <c>
        <v>Dağıtım-OG</v>
      </c>
      <c>
        <v>Uzun</v>
      </c>
      <c>
        <v>Şebeke işletmecisi</v>
      </c>
      <c>
        <v>Bildirimli</v>
      </c>
      <c>
        <is>
          <t>26.07.2023 10:07:16</t>
        </is>
      </c>
      <c>
        <is>
          <t>26.07.2023 14:05:01</t>
        </is>
      </c>
      <c>
        <v>3.9625</v>
      </c>
      <c>
        <v>0</v>
      </c>
      <c>
        <v>1890</v>
      </c>
      <c>
        <v>0</v>
      </c>
      <c>
        <v>0</v>
      </c>
      <c>
        <v>0</v>
      </c>
      <c>
        <v>280</v>
      </c>
      <c>
        <v>0</v>
      </c>
      <c>
        <v>1</v>
      </c>
      <c>
        <v>0</v>
      </c>
      <c>
        <v>1702.4425256168731</v>
      </c>
      <c>
        <v>0</v>
      </c>
      <c>
        <v>0</v>
      </c>
      <c>
        <v>0</v>
      </c>
      <c>
        <v>1850.7771147283777</v>
      </c>
      <c>
        <v>0</v>
      </c>
      <c>
        <v>83.17543170236814</v>
      </c>
      <c>
        <v>3636.395072047619</v>
      </c>
    </row>
    <row>
      <c>
        <v>2622871</v>
      </c>
      <c>
        <v>1</v>
      </c>
      <c>
        <is>
          <t>MANİSA</t>
        </is>
      </c>
      <c>
        <v>TURGUTLU</v>
      </c>
      <c>
        <is>
          <t>AG Fideri</t>
        </is>
      </c>
      <c>
        <v>TR-2/122 45-83-M00720_B_91461630_91461630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26.07.2023 17:09:38</t>
        </is>
      </c>
      <c>
        <is>
          <t>26.07.2023 22:46:30</t>
        </is>
      </c>
      <c>
        <v>5.614444444</v>
      </c>
      <c>
        <v>0</v>
      </c>
      <c>
        <v>189</v>
      </c>
      <c>
        <v>0</v>
      </c>
      <c>
        <v>0</v>
      </c>
      <c>
        <v>0</v>
      </c>
      <c>
        <v>7</v>
      </c>
      <c>
        <v>0</v>
      </c>
      <c>
        <v>0</v>
      </c>
      <c>
        <v>0</v>
      </c>
      <c>
        <v>215.80354741279845</v>
      </c>
      <c>
        <v>0</v>
      </c>
      <c>
        <v>0</v>
      </c>
      <c>
        <v>0</v>
      </c>
      <c>
        <v>99.35646772035115</v>
      </c>
      <c>
        <v>0</v>
      </c>
      <c>
        <v>0</v>
      </c>
      <c>
        <v>315.1600151331496</v>
      </c>
    </row>
    <row>
      <c>
        <v>2622092</v>
      </c>
      <c>
        <v>2</v>
      </c>
      <c>
        <is>
          <t>İZMİR</t>
        </is>
      </c>
      <c>
        <v>ÖDEMİŞ</v>
      </c>
      <c>
        <is>
          <t>Dağıtım Transformatörü</t>
        </is>
      </c>
      <c>
        <v>TR-63 GERENLİKUYU MEVKİİ 35-15-L00063_35-15-L00063_2365017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26.07.2023 13:37:18</t>
        </is>
      </c>
      <c>
        <is>
          <t>26.07.2023 13:48:48</t>
        </is>
      </c>
      <c>
        <v>0.191666666</v>
      </c>
      <c>
        <v>0</v>
      </c>
      <c>
        <v>10</v>
      </c>
      <c>
        <v>0</v>
      </c>
      <c>
        <v>28</v>
      </c>
      <c>
        <v>0</v>
      </c>
      <c>
        <v>11</v>
      </c>
      <c>
        <v>0</v>
      </c>
      <c>
        <v>0</v>
      </c>
      <c>
        <v>0</v>
      </c>
      <c>
        <v>0.7609090023461916</v>
      </c>
      <c>
        <v>0</v>
      </c>
      <c>
        <v>20.39734426920699</v>
      </c>
      <c>
        <v>0</v>
      </c>
      <c>
        <v>6.716798361399429</v>
      </c>
      <c>
        <v>0</v>
      </c>
      <c>
        <v>0</v>
      </c>
      <c>
        <v>27.875051632952612</v>
      </c>
    </row>
    <row>
      <c>
        <v>2622825</v>
      </c>
      <c>
        <v>1</v>
      </c>
      <c>
        <is>
          <t>İZMİR</t>
        </is>
      </c>
      <c>
        <v>FOÇA</v>
      </c>
      <c>
        <is>
          <t>AG Fideri</t>
        </is>
      </c>
      <c>
        <v>FOÇA TR-28 35-23-L00028_42133458_56398903_56398903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26.07.2023 16:41:03</t>
        </is>
      </c>
      <c>
        <is>
          <t>26.07.2023 17:29:19</t>
        </is>
      </c>
      <c>
        <v>0.804444444</v>
      </c>
      <c>
        <v>0</v>
      </c>
      <c>
        <v>60</v>
      </c>
      <c>
        <v>0</v>
      </c>
      <c>
        <v>0</v>
      </c>
      <c>
        <v>0</v>
      </c>
      <c>
        <v>12</v>
      </c>
      <c>
        <v>0</v>
      </c>
      <c>
        <v>0</v>
      </c>
      <c>
        <v>0</v>
      </c>
      <c>
        <v>9.96021812323219</v>
      </c>
      <c>
        <v>0</v>
      </c>
      <c>
        <v>0</v>
      </c>
      <c>
        <v>0</v>
      </c>
      <c>
        <v>34.3396870617044</v>
      </c>
      <c>
        <v>0</v>
      </c>
      <c>
        <v>0</v>
      </c>
      <c>
        <v>44.29990518493659</v>
      </c>
    </row>
    <row>
      <c>
        <v>2622433</v>
      </c>
      <c>
        <v>1</v>
      </c>
      <c>
        <is>
          <t>MANİSA</t>
        </is>
      </c>
      <c>
        <v>AKHİSAR</v>
      </c>
      <c>
        <is>
          <t>OG Fideri</t>
        </is>
      </c>
      <c>
        <v>SUDELİĞİ KÖK 45-72-L00111_HatBaşıAyırıcı_53140494 L04_53140494</v>
      </c>
      <c>
        <v>OG Ayırıcı Arızası</v>
      </c>
      <c>
        <v>Dağıtım-OG</v>
      </c>
      <c>
        <v>Uzun</v>
      </c>
      <c>
        <v>Şebeke işletmecisi</v>
      </c>
      <c>
        <v>Bildirimsiz</v>
      </c>
      <c>
        <is>
          <t>26.07.2023 12:11:58</t>
        </is>
      </c>
      <c>
        <is>
          <t>26.07.2023 16:47:26</t>
        </is>
      </c>
      <c>
        <v>4.591111111</v>
      </c>
      <c>
        <v>0</v>
      </c>
      <c>
        <v>297</v>
      </c>
      <c>
        <v>0</v>
      </c>
      <c>
        <v>27</v>
      </c>
      <c>
        <v>0</v>
      </c>
      <c>
        <v>35</v>
      </c>
      <c>
        <v>0</v>
      </c>
      <c>
        <v>0</v>
      </c>
      <c>
        <v>0</v>
      </c>
      <c>
        <v>248.79148618072566</v>
      </c>
      <c>
        <v>0</v>
      </c>
      <c>
        <v>20.87879627909251</v>
      </c>
      <c>
        <v>0</v>
      </c>
      <c>
        <v>99.13119213085534</v>
      </c>
      <c>
        <v>0</v>
      </c>
      <c>
        <v>0</v>
      </c>
      <c>
        <v>368.8014745906735</v>
      </c>
    </row>
    <row>
      <c>
        <v>2622247</v>
      </c>
      <c>
        <v>1</v>
      </c>
      <c>
        <is>
          <t>İZMİR</t>
        </is>
      </c>
      <c>
        <v>ÖDEMİŞ</v>
      </c>
      <c>
        <is>
          <t>Dağıtım Transformatörü</t>
        </is>
      </c>
      <c>
        <v>KAYMAKÇI TR-22 35-15-M00250_35-15-M00250_2365395</v>
      </c>
      <c>
        <v>Şebeke Yenileme ve Kapasite Artışı Çalışması</v>
      </c>
      <c>
        <v>Dağıtım-AG</v>
      </c>
      <c>
        <v>Uzun</v>
      </c>
      <c>
        <v>Şebeke işletmecisi</v>
      </c>
      <c>
        <v>Bildirimli</v>
      </c>
      <c>
        <is>
          <t>26.07.2023 10:31:28</t>
        </is>
      </c>
      <c>
        <is>
          <t>26.07.2023 17:32:00</t>
        </is>
      </c>
      <c>
        <v>7.008888888</v>
      </c>
      <c>
        <v>0</v>
      </c>
      <c>
        <v>147</v>
      </c>
      <c>
        <v>0</v>
      </c>
      <c>
        <v>9</v>
      </c>
      <c>
        <v>0</v>
      </c>
      <c>
        <v>21</v>
      </c>
      <c>
        <v>0</v>
      </c>
      <c>
        <v>0</v>
      </c>
      <c>
        <v>0</v>
      </c>
      <c>
        <v>219.22696249797175</v>
      </c>
      <c>
        <v>0</v>
      </c>
      <c>
        <v>167.362380043887</v>
      </c>
      <c>
        <v>0</v>
      </c>
      <c>
        <v>189.8606285287874</v>
      </c>
      <c>
        <v>0</v>
      </c>
      <c>
        <v>0</v>
      </c>
      <c>
        <v>576.4499710706461</v>
      </c>
    </row>
    <row>
      <c>
        <v>2622685</v>
      </c>
      <c>
        <v>1</v>
      </c>
      <c>
        <is>
          <t>İZMİR</t>
        </is>
      </c>
      <c>
        <v>BAYRAKLI</v>
      </c>
      <c>
        <is>
          <t>AG Fideri</t>
        </is>
      </c>
      <c>
        <v>M-2561 35-02-M02561_C_56381904_56381904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26.07.2023 15:32:54</t>
        </is>
      </c>
      <c>
        <is>
          <t>26.07.2023 17:58:32</t>
        </is>
      </c>
      <c>
        <v>2.427222222</v>
      </c>
      <c>
        <v>0</v>
      </c>
      <c>
        <v>24</v>
      </c>
      <c>
        <v>0</v>
      </c>
      <c>
        <v>0</v>
      </c>
      <c>
        <v>0</v>
      </c>
      <c>
        <v>6</v>
      </c>
      <c>
        <v>0</v>
      </c>
      <c>
        <v>0</v>
      </c>
      <c>
        <v>0</v>
      </c>
      <c>
        <v>16.11117006578718</v>
      </c>
      <c>
        <v>0</v>
      </c>
      <c>
        <v>0</v>
      </c>
      <c>
        <v>0</v>
      </c>
      <c>
        <v>22.5745844728603</v>
      </c>
      <c>
        <v>0</v>
      </c>
      <c>
        <v>0</v>
      </c>
      <c>
        <v>38.68575453864748</v>
      </c>
    </row>
    <row>
      <c>
        <v>2623080</v>
      </c>
      <c>
        <v>1</v>
      </c>
      <c>
        <is>
          <t>İZMİR</t>
        </is>
      </c>
      <c>
        <v>ALİAĞA</v>
      </c>
      <c>
        <is>
          <t>AG Fideri</t>
        </is>
      </c>
      <c>
        <v>TR-38 35-17-M00038_7196005_56392820_56392820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26.07.2023 19:03:42</t>
        </is>
      </c>
      <c>
        <is>
          <t>26.07.2023 19:57:59</t>
        </is>
      </c>
      <c>
        <v>0.904722222</v>
      </c>
      <c>
        <v>0</v>
      </c>
      <c>
        <v>17</v>
      </c>
      <c>
        <v>0</v>
      </c>
      <c>
        <v>0</v>
      </c>
      <c>
        <v>0</v>
      </c>
      <c>
        <v>10</v>
      </c>
      <c>
        <v>0</v>
      </c>
      <c>
        <v>0</v>
      </c>
      <c>
        <v>0</v>
      </c>
      <c>
        <v>3.586511683428426</v>
      </c>
      <c>
        <v>0</v>
      </c>
      <c>
        <v>0</v>
      </c>
      <c>
        <v>0</v>
      </c>
      <c>
        <v>4.971745432764093</v>
      </c>
      <c>
        <v>0</v>
      </c>
      <c>
        <v>0</v>
      </c>
      <c>
        <v>8.55825711619252</v>
      </c>
    </row>
    <row>
      <c>
        <v>2623119</v>
      </c>
      <c>
        <v>2</v>
      </c>
      <c>
        <is>
          <t>İZMİR</t>
        </is>
      </c>
      <c>
        <v>KARŞIYAKA</v>
      </c>
      <c>
        <is>
          <t>OG Fideri</t>
        </is>
      </c>
      <c>
        <v>K-587 35-04-K00587_K-525 K02_2053140</v>
      </c>
      <c>
        <v>OG Yeraltı Kablo Arızası</v>
      </c>
      <c>
        <v>Dağıtım-OG</v>
      </c>
      <c>
        <v>Uzun</v>
      </c>
      <c>
        <v>Şebeke işletmecisi</v>
      </c>
      <c>
        <v>Bildirimsiz</v>
      </c>
      <c>
        <is>
          <t>26.07.2023 20:31:27</t>
        </is>
      </c>
      <c>
        <is>
          <t>26.07.2023 21:07:40</t>
        </is>
      </c>
      <c>
        <v>0.603611111</v>
      </c>
      <c>
        <v>0</v>
      </c>
      <c>
        <v>495</v>
      </c>
      <c>
        <v>0</v>
      </c>
      <c>
        <v>0</v>
      </c>
      <c>
        <v>2</v>
      </c>
      <c>
        <v>96</v>
      </c>
      <c>
        <v>0</v>
      </c>
      <c>
        <v>0</v>
      </c>
      <c>
        <v>0</v>
      </c>
      <c>
        <v>81.34997502123215</v>
      </c>
      <c>
        <v>0</v>
      </c>
      <c>
        <v>0</v>
      </c>
      <c>
        <v>117.2896283470956</v>
      </c>
      <c>
        <v>107.7176187599307</v>
      </c>
      <c>
        <v>0</v>
      </c>
      <c>
        <v>0</v>
      </c>
      <c>
        <v>306.35722212825846</v>
      </c>
    </row>
    <row>
      <c>
        <v>2623329</v>
      </c>
      <c>
        <v>1</v>
      </c>
      <c>
        <is>
          <t>MANİSA</t>
        </is>
      </c>
      <c>
        <v>SARUHANLI</v>
      </c>
      <c>
        <is>
          <t>OG Fideri</t>
        </is>
      </c>
      <c>
        <v>SARUHANLI TR-16 45-80-M00016_DIREK TIPI TRAFO HUCRESI H01_2084372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26.07.2023 20:40:41</t>
        </is>
      </c>
      <c>
        <is>
          <t>26.07.2023 23:24:08</t>
        </is>
      </c>
      <c>
        <v>2.724166666</v>
      </c>
      <c>
        <v>0</v>
      </c>
      <c>
        <v>409</v>
      </c>
      <c>
        <v>0</v>
      </c>
      <c>
        <v>2</v>
      </c>
      <c>
        <v>0</v>
      </c>
      <c>
        <v>17</v>
      </c>
      <c>
        <v>0</v>
      </c>
      <c>
        <v>0</v>
      </c>
      <c>
        <v>0</v>
      </c>
      <c>
        <v>364.060802903721</v>
      </c>
      <c>
        <v>0</v>
      </c>
      <c>
        <v>37.57546782055234</v>
      </c>
      <c>
        <v>0</v>
      </c>
      <c>
        <v>25.01690248979096</v>
      </c>
      <c>
        <v>0</v>
      </c>
      <c>
        <v>0</v>
      </c>
      <c>
        <v>426.6531732140643</v>
      </c>
    </row>
    <row>
      <c>
        <v>2623163</v>
      </c>
      <c>
        <v>1</v>
      </c>
      <c>
        <is>
          <t>İZMİR</t>
        </is>
      </c>
      <c>
        <v>MENEMEN</v>
      </c>
      <c>
        <is>
          <t>Dağıtım Transformatörü</t>
        </is>
      </c>
      <c>
        <v>TÜRKELLİ TR-6 35-28-M00459_35-28-M00459_2372080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26.07.2023 19:39:08</t>
        </is>
      </c>
      <c>
        <is>
          <t>26.07.2023 20:58:56</t>
        </is>
      </c>
      <c>
        <v>1.33</v>
      </c>
      <c>
        <v>0</v>
      </c>
      <c>
        <v>255</v>
      </c>
      <c>
        <v>0</v>
      </c>
      <c>
        <v>0</v>
      </c>
      <c>
        <v>0</v>
      </c>
      <c>
        <v>12</v>
      </c>
      <c>
        <v>0</v>
      </c>
      <c>
        <v>0</v>
      </c>
      <c>
        <v>0</v>
      </c>
      <c>
        <v>76.46963294413491</v>
      </c>
      <c>
        <v>0</v>
      </c>
      <c>
        <v>0</v>
      </c>
      <c>
        <v>0</v>
      </c>
      <c>
        <v>42.06588216035</v>
      </c>
      <c>
        <v>0</v>
      </c>
      <c>
        <v>0</v>
      </c>
      <c>
        <v>118.53551510448492</v>
      </c>
    </row>
    <row>
      <c>
        <v>2622928</v>
      </c>
      <c>
        <v>1</v>
      </c>
      <c>
        <is>
          <t>İZMİR</t>
        </is>
      </c>
      <c>
        <v>BORNOVA</v>
      </c>
      <c>
        <is>
          <t>AG Fideri</t>
        </is>
      </c>
      <c>
        <v>K-2967 35-02-K02967_A_65502026_65502026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26.07.2023 17:39:14</t>
        </is>
      </c>
      <c>
        <is>
          <t>26.07.2023 18:30:11</t>
        </is>
      </c>
      <c>
        <v>0.849166666</v>
      </c>
      <c>
        <v>0</v>
      </c>
      <c>
        <v>95</v>
      </c>
      <c>
        <v>0</v>
      </c>
      <c>
        <v>0</v>
      </c>
      <c>
        <v>0</v>
      </c>
      <c>
        <v>23</v>
      </c>
      <c>
        <v>0</v>
      </c>
      <c>
        <v>0</v>
      </c>
      <c>
        <v>0</v>
      </c>
      <c>
        <v>21.930720794298715</v>
      </c>
      <c>
        <v>0</v>
      </c>
      <c>
        <v>0</v>
      </c>
      <c>
        <v>0</v>
      </c>
      <c>
        <v>30.553519635085166</v>
      </c>
      <c>
        <v>0</v>
      </c>
      <c>
        <v>0</v>
      </c>
      <c>
        <v>52.48424042938388</v>
      </c>
    </row>
    <row>
      <c>
        <v>2622951</v>
      </c>
      <c>
        <v>1</v>
      </c>
      <c>
        <is>
          <t>MANİSA</t>
        </is>
      </c>
      <c>
        <v>AKHİSAR</v>
      </c>
      <c>
        <is>
          <t>AG Fideri</t>
        </is>
      </c>
      <c>
        <v>TR-2/12 45-72-L01016__81571431_81571431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26.07.2023 17:57:07</t>
        </is>
      </c>
      <c>
        <is>
          <t>26.07.2023 18:43:04</t>
        </is>
      </c>
      <c>
        <v>0.765833333</v>
      </c>
      <c>
        <v>0</v>
      </c>
      <c>
        <v>188</v>
      </c>
      <c>
        <v>0</v>
      </c>
      <c>
        <v>3</v>
      </c>
      <c>
        <v>0</v>
      </c>
      <c>
        <v>19</v>
      </c>
      <c>
        <v>0</v>
      </c>
      <c>
        <v>0</v>
      </c>
      <c>
        <v>0</v>
      </c>
      <c>
        <v>24.432690672695813</v>
      </c>
      <c>
        <v>0</v>
      </c>
      <c>
        <v>0</v>
      </c>
      <c>
        <v>0</v>
      </c>
      <c>
        <v>18.888175614975435</v>
      </c>
      <c>
        <v>0</v>
      </c>
      <c>
        <v>0</v>
      </c>
      <c>
        <v>43.32086628767125</v>
      </c>
    </row>
    <row>
      <c>
        <v>2622287</v>
      </c>
      <c>
        <v>1</v>
      </c>
      <c>
        <is>
          <t>İZMİR</t>
        </is>
      </c>
      <c>
        <v>ÖDEMİŞ</v>
      </c>
      <c>
        <is>
          <t>Kullanıcı Bağlantı Hattı</t>
        </is>
      </c>
      <c>
        <v>TR-2 35-15-M00002_950359321_950359321</v>
      </c>
      <c>
        <v>Üçüncü Şahısların Vermiş Olduğu Hasarlar</v>
      </c>
      <c>
        <v>Dağıtım-AG</v>
      </c>
      <c>
        <v>Uzun</v>
      </c>
      <c>
        <v>Dışsal</v>
      </c>
      <c>
        <v>Bildirimsiz</v>
      </c>
      <c>
        <is>
          <t>26.07.2023 10:40:43</t>
        </is>
      </c>
      <c>
        <is>
          <t>26.07.2023 15:46:00</t>
        </is>
      </c>
      <c>
        <v>5.088055555</v>
      </c>
      <c>
        <v>0</v>
      </c>
      <c>
        <v>8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7.906524212457169</v>
      </c>
      <c>
        <v>0</v>
      </c>
      <c>
        <v>0</v>
      </c>
      <c>
        <v>0</v>
      </c>
      <c>
        <v>0</v>
      </c>
      <c>
        <v>0</v>
      </c>
      <c>
        <v>0</v>
      </c>
      <c>
        <v>7.906524212457169</v>
      </c>
    </row>
    <row>
      <c>
        <v>2622473</v>
      </c>
      <c>
        <v>1</v>
      </c>
      <c>
        <is>
          <t>İZMİR</t>
        </is>
      </c>
      <c>
        <v>ÇEŞME</v>
      </c>
      <c>
        <is>
          <t>Kullanıcı Bağlantı Hattı</t>
        </is>
      </c>
      <c>
        <v>L-116 OVACIK 35-18-L00116_950440394_950440394</v>
      </c>
      <c>
        <v>AG Branşman Yeraltı Kablo Arızası</v>
      </c>
      <c>
        <v>Dağıtım-AG</v>
      </c>
      <c>
        <v>Uzun</v>
      </c>
      <c>
        <v>Şebeke işletmecisi</v>
      </c>
      <c>
        <v>Bildirimsiz</v>
      </c>
      <c>
        <is>
          <t>26.07.2023 13:01:01</t>
        </is>
      </c>
      <c>
        <is>
          <t>26.07.2023 21:58:08</t>
        </is>
      </c>
      <c>
        <v>8.951944444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</row>
    <row>
      <c>
        <v>2622971</v>
      </c>
      <c>
        <v>1</v>
      </c>
      <c>
        <is>
          <t>İZMİR</t>
        </is>
      </c>
      <c>
        <v>DİKİLİ</v>
      </c>
      <c>
        <is>
          <t>AG Fideri</t>
        </is>
      </c>
      <c>
        <v>TR-68 35-30-L00068__72410329_72410329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26.07.2023 18:10:52</t>
        </is>
      </c>
      <c>
        <is>
          <t>26.07.2023 18:42:32</t>
        </is>
      </c>
      <c>
        <v>0.527777777</v>
      </c>
      <c>
        <v>0</v>
      </c>
      <c>
        <v>38</v>
      </c>
      <c>
        <v>0</v>
      </c>
      <c>
        <v>0</v>
      </c>
      <c>
        <v>0</v>
      </c>
      <c>
        <v>8</v>
      </c>
      <c>
        <v>0</v>
      </c>
      <c>
        <v>0</v>
      </c>
      <c>
        <v>0</v>
      </c>
      <c>
        <v>4.1084463525602</v>
      </c>
      <c>
        <v>0</v>
      </c>
      <c>
        <v>0</v>
      </c>
      <c>
        <v>0</v>
      </c>
      <c>
        <v>3.011258617123109</v>
      </c>
      <c>
        <v>0</v>
      </c>
      <c>
        <v>0</v>
      </c>
      <c>
        <v>7.119704969683309</v>
      </c>
    </row>
    <row>
      <c>
        <v>2623286</v>
      </c>
      <c>
        <v>1</v>
      </c>
      <c>
        <is>
          <t>İZMİR</t>
        </is>
      </c>
      <c>
        <v>BAYRAKLI</v>
      </c>
      <c>
        <is>
          <t>Kullanıcı Bağlantı Hattı</t>
        </is>
      </c>
      <c>
        <v>M-3082 35-02-M03082_910190535_910190535</v>
      </c>
      <c>
        <v>AG Box / Sdk Abone Çıkış Sigorta Atığı</v>
      </c>
      <c>
        <v>Dağıtım-AG</v>
      </c>
      <c>
        <v>Uzun</v>
      </c>
      <c>
        <v>Şebeke işletmecisi</v>
      </c>
      <c>
        <v>Bildirimsiz</v>
      </c>
      <c>
        <is>
          <t>26.07.2023 20:18:19</t>
        </is>
      </c>
      <c>
        <is>
          <t>27.07.2023 03:57:04</t>
        </is>
      </c>
      <c>
        <v>7.645833333</v>
      </c>
      <c>
        <v>0</v>
      </c>
      <c>
        <v>24</v>
      </c>
      <c>
        <v>0</v>
      </c>
      <c>
        <v>0</v>
      </c>
      <c>
        <v>0</v>
      </c>
      <c>
        <v>7</v>
      </c>
      <c>
        <v>0</v>
      </c>
      <c>
        <v>0</v>
      </c>
      <c>
        <v>0</v>
      </c>
      <c>
        <v>48.39511508711655</v>
      </c>
      <c>
        <v>0</v>
      </c>
      <c>
        <v>0</v>
      </c>
      <c>
        <v>0</v>
      </c>
      <c>
        <v>86.85991126165658</v>
      </c>
      <c>
        <v>0</v>
      </c>
      <c>
        <v>0</v>
      </c>
      <c>
        <v>135.25502634877313</v>
      </c>
    </row>
    <row>
      <c>
        <v>2623263</v>
      </c>
      <c>
        <v>1</v>
      </c>
      <c>
        <is>
          <t>İZMİR</t>
        </is>
      </c>
      <c>
        <v>MENDERES</v>
      </c>
      <c>
        <is>
          <t>Dağıtım Transformatörü</t>
        </is>
      </c>
      <c>
        <v>ATAKÖY TR-7 35-22-M00177_35-22-M00177_2362173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26.07.2023 20:03:22</t>
        </is>
      </c>
      <c>
        <is>
          <t>26.07.2023 20:48:40</t>
        </is>
      </c>
      <c>
        <v>0.755</v>
      </c>
      <c>
        <v>0</v>
      </c>
      <c>
        <v>43</v>
      </c>
      <c>
        <v>0</v>
      </c>
      <c>
        <v>28</v>
      </c>
      <c>
        <v>0</v>
      </c>
      <c>
        <v>1</v>
      </c>
      <c>
        <v>0</v>
      </c>
      <c>
        <v>0</v>
      </c>
      <c>
        <v>0</v>
      </c>
      <c>
        <v>8.09050244433364</v>
      </c>
      <c>
        <v>0</v>
      </c>
      <c>
        <v>17.442643602292094</v>
      </c>
      <c>
        <v>0</v>
      </c>
      <c>
        <v>0.048970708355709006</v>
      </c>
      <c>
        <v>0</v>
      </c>
      <c>
        <v>0</v>
      </c>
      <c>
        <v>25.582116754981445</v>
      </c>
    </row>
    <row>
      <c>
        <v>2622851</v>
      </c>
      <c>
        <v>1</v>
      </c>
      <c>
        <is>
          <t>MANİSA</t>
        </is>
      </c>
      <c>
        <v>TURGUTLU</v>
      </c>
      <c>
        <is>
          <t>Dağıtım Transformatörü</t>
        </is>
      </c>
      <c>
        <v>AVŞAR TR-3 45-83-L00351_45-83-L00351_2357127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26.07.2023 16:56:24</t>
        </is>
      </c>
      <c>
        <is>
          <t>26.07.2023 18:54:41</t>
        </is>
      </c>
      <c>
        <v>1.971388888</v>
      </c>
      <c>
        <v>0</v>
      </c>
      <c>
        <v>382</v>
      </c>
      <c>
        <v>0</v>
      </c>
      <c>
        <v>1</v>
      </c>
      <c>
        <v>0</v>
      </c>
      <c>
        <v>30</v>
      </c>
      <c>
        <v>0</v>
      </c>
      <c>
        <v>0</v>
      </c>
      <c>
        <v>0</v>
      </c>
      <c>
        <v>142.4303094495527</v>
      </c>
      <c>
        <v>0</v>
      </c>
      <c>
        <v>1.6358516145977153</v>
      </c>
      <c>
        <v>0</v>
      </c>
      <c>
        <v>27.810600401251925</v>
      </c>
      <c>
        <v>0</v>
      </c>
      <c>
        <v>0</v>
      </c>
      <c>
        <v>171.87676146540235</v>
      </c>
    </row>
    <row>
      <c>
        <v>2623100</v>
      </c>
      <c>
        <v>1</v>
      </c>
      <c>
        <is>
          <t>İZMİR</t>
        </is>
      </c>
      <c>
        <v>TORBALI</v>
      </c>
      <c>
        <is>
          <t>Saha Dağıtım Kutusu (SDK)</t>
        </is>
      </c>
      <c>
        <v>TR-168 35-26-M00168_11832012 H03_57775425</v>
      </c>
      <c>
        <v>AG Box / Sdk Giriş Sigorta Atığı</v>
      </c>
      <c>
        <v>Dağıtım-AG</v>
      </c>
      <c>
        <v>Uzun</v>
      </c>
      <c>
        <v>Şebeke işletmecisi</v>
      </c>
      <c>
        <v>Bildirimsiz</v>
      </c>
      <c>
        <is>
          <t>26.07.2023 19:02:19</t>
        </is>
      </c>
      <c>
        <is>
          <t>26.07.2023 20:38:34</t>
        </is>
      </c>
      <c>
        <v>1.604166666</v>
      </c>
      <c>
        <v>0</v>
      </c>
      <c>
        <v>58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25.731904324286358</v>
      </c>
      <c>
        <v>0</v>
      </c>
      <c>
        <v>0</v>
      </c>
      <c>
        <v>0</v>
      </c>
      <c>
        <v>4.544967216286582</v>
      </c>
      <c>
        <v>0</v>
      </c>
      <c>
        <v>0</v>
      </c>
      <c>
        <v>30.27687154057294</v>
      </c>
    </row>
    <row>
      <c>
        <v>2622124</v>
      </c>
      <c>
        <v>1</v>
      </c>
      <c>
        <is>
          <t>İZMİR</t>
        </is>
      </c>
      <c>
        <v>ÇEŞME</v>
      </c>
      <c>
        <is>
          <t>Dağıtım Transformatörü</t>
        </is>
      </c>
      <c>
        <v>L-288 MENDERES MAH. 35-18-L00288_35-18-L00288_72109362</v>
      </c>
      <c>
        <v>Şebeke Yenileme ve Kapasite Artışı Çalışması</v>
      </c>
      <c>
        <v>Dağıtım-AG</v>
      </c>
      <c>
        <v>Uzun</v>
      </c>
      <c>
        <v>Şebeke işletmecisi</v>
      </c>
      <c>
        <v>Bildirimli</v>
      </c>
      <c>
        <is>
          <t>26.07.2023 09:08:17</t>
        </is>
      </c>
      <c>
        <is>
          <t>26.07.2023 14:41:46</t>
        </is>
      </c>
      <c>
        <v>5.558055555</v>
      </c>
      <c>
        <v>0</v>
      </c>
      <c>
        <v>176</v>
      </c>
      <c>
        <v>0</v>
      </c>
      <c>
        <v>0</v>
      </c>
      <c>
        <v>0</v>
      </c>
      <c>
        <v>15</v>
      </c>
      <c>
        <v>0</v>
      </c>
      <c>
        <v>0</v>
      </c>
      <c>
        <v>0</v>
      </c>
      <c>
        <v>505.60270709616</v>
      </c>
      <c>
        <v>0</v>
      </c>
      <c>
        <v>0</v>
      </c>
      <c>
        <v>0</v>
      </c>
      <c>
        <v>47.044768098538384</v>
      </c>
      <c>
        <v>0</v>
      </c>
      <c>
        <v>0</v>
      </c>
      <c>
        <v>552.6474751946984</v>
      </c>
    </row>
    <row>
      <c>
        <v>2622616</v>
      </c>
      <c>
        <v>1</v>
      </c>
      <c>
        <is>
          <t>İZMİR</t>
        </is>
      </c>
      <c>
        <v>TORBALI</v>
      </c>
      <c>
        <is>
          <t>TM Fideri</t>
        </is>
      </c>
      <c>
        <v>ARSLANLAR TM 35-26-A00004_SANAYİ-2 M11_2305578</v>
      </c>
      <c>
        <v>Şebeke Bakım Çalışması</v>
      </c>
      <c>
        <v>Dağıtım-OG</v>
      </c>
      <c>
        <v>Uzun</v>
      </c>
      <c>
        <v>Şebeke işletmecisi</v>
      </c>
      <c>
        <v>Bildirimli</v>
      </c>
      <c>
        <is>
          <t>26.07.2023 15:02:39</t>
        </is>
      </c>
      <c>
        <is>
          <t>26.07.2023 15:25:00</t>
        </is>
      </c>
      <c>
        <v>0.3725</v>
      </c>
      <c>
        <v>1</v>
      </c>
      <c>
        <v>2273</v>
      </c>
      <c>
        <v>32</v>
      </c>
      <c>
        <v>22</v>
      </c>
      <c>
        <v>46</v>
      </c>
      <c>
        <v>1182</v>
      </c>
      <c>
        <v>15</v>
      </c>
      <c>
        <v>14</v>
      </c>
      <c>
        <v>0.13424191381065526</v>
      </c>
      <c>
        <v>212.2685023776071</v>
      </c>
      <c>
        <v>148.42869571182635</v>
      </c>
      <c>
        <v>31.2751605941137</v>
      </c>
      <c>
        <v>760.6567367444461</v>
      </c>
      <c>
        <v>482.3700863195527</v>
      </c>
      <c>
        <v>394.99098255890766</v>
      </c>
      <c>
        <v>151.20178493720016</v>
      </c>
      <c>
        <v>2181.3261911574646</v>
      </c>
    </row>
    <row>
      <c>
        <v>2622075</v>
      </c>
      <c>
        <v>1</v>
      </c>
      <c>
        <is>
          <t>İZMİR</t>
        </is>
      </c>
      <c>
        <v>BERGAMA</v>
      </c>
      <c>
        <is>
          <t>DM</t>
        </is>
      </c>
      <c>
        <v>BÖLCEK DM 35-16-M00153_MEZARLIKALTI M06_82962827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26.07.2023 08:22:36</t>
        </is>
      </c>
      <c>
        <is>
          <t>26.07.2023 09:50:58</t>
        </is>
      </c>
      <c>
        <v>1.472777777</v>
      </c>
      <c>
        <v>0</v>
      </c>
      <c>
        <v>1</v>
      </c>
      <c>
        <v>5</v>
      </c>
      <c>
        <v>64</v>
      </c>
      <c>
        <v>1</v>
      </c>
      <c>
        <v>4</v>
      </c>
      <c>
        <v>0</v>
      </c>
      <c>
        <v>0</v>
      </c>
      <c>
        <v>0</v>
      </c>
      <c>
        <v>0.67905306065333</v>
      </c>
      <c>
        <v>29.19586165949916</v>
      </c>
      <c>
        <v>279.0567628041767</v>
      </c>
      <c>
        <v>22.92555494401871</v>
      </c>
      <c>
        <v>15.347978013241493</v>
      </c>
      <c>
        <v>0</v>
      </c>
      <c>
        <v>0</v>
      </c>
      <c>
        <v>347.2052104815894</v>
      </c>
    </row>
    <row>
      <c>
        <v>2622516</v>
      </c>
      <c>
        <v>1</v>
      </c>
      <c>
        <is>
          <t>MANİSA</t>
        </is>
      </c>
      <c>
        <v>TURGUTLU</v>
      </c>
      <c>
        <is>
          <t>AG Fideri</t>
        </is>
      </c>
      <c>
        <v>TR-2/120 45-83-M00718_A_91461507_91461507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26.07.2023 14:04:04</t>
        </is>
      </c>
      <c>
        <is>
          <t>26.07.2023 15:49:05</t>
        </is>
      </c>
      <c>
        <v>1.750277777</v>
      </c>
      <c>
        <v>0</v>
      </c>
      <c>
        <v>91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31.595169798223132</v>
      </c>
      <c>
        <v>0</v>
      </c>
      <c>
        <v>0</v>
      </c>
      <c>
        <v>0</v>
      </c>
      <c>
        <v>1.3585074897265073</v>
      </c>
      <c>
        <v>0</v>
      </c>
      <c>
        <v>0</v>
      </c>
      <c>
        <v>32.95367728794964</v>
      </c>
    </row>
    <row>
      <c>
        <v>2622891</v>
      </c>
      <c>
        <v>1</v>
      </c>
      <c>
        <is>
          <t>İZMİR</t>
        </is>
      </c>
      <c>
        <v>SEFERİHİSAR</v>
      </c>
      <c>
        <is>
          <t>AG Fideri</t>
        </is>
      </c>
      <c>
        <v>L-31 35-14-L00031_7159250_56354933_56354933</v>
      </c>
      <c>
        <v>NH Altlık Arızası</v>
      </c>
      <c>
        <v>Dağıtım-AG</v>
      </c>
      <c>
        <v>Uzun</v>
      </c>
      <c>
        <v>Şebeke işletmecisi</v>
      </c>
      <c>
        <v>Bildirimsiz</v>
      </c>
      <c>
        <is>
          <t>26.07.2023 17:17:09</t>
        </is>
      </c>
      <c>
        <is>
          <t>26.07.2023 18:05:18</t>
        </is>
      </c>
      <c>
        <v>0.8025</v>
      </c>
      <c>
        <v>0</v>
      </c>
      <c>
        <v>25</v>
      </c>
      <c>
        <v>0</v>
      </c>
      <c>
        <v>23</v>
      </c>
      <c>
        <v>0</v>
      </c>
      <c>
        <v>3</v>
      </c>
      <c>
        <v>0</v>
      </c>
      <c>
        <v>0</v>
      </c>
      <c>
        <v>0</v>
      </c>
      <c>
        <v>12.913967419295952</v>
      </c>
      <c>
        <v>0</v>
      </c>
      <c>
        <v>5.4464241528755055</v>
      </c>
      <c>
        <v>0</v>
      </c>
      <c>
        <v>41.9898994570615</v>
      </c>
      <c>
        <v>0</v>
      </c>
      <c>
        <v>0</v>
      </c>
      <c>
        <v>60.350291029232956</v>
      </c>
    </row>
    <row>
      <c>
        <v>2623200</v>
      </c>
      <c>
        <v>1</v>
      </c>
      <c>
        <is>
          <t>MANİSA</t>
        </is>
      </c>
      <c>
        <v>ALAŞEHİR</v>
      </c>
      <c>
        <is>
          <t>KÖK</t>
        </is>
      </c>
      <c>
        <v>TARİŞ KÖK 45-73-M01049_ULAŞTIRMA TABURU M02_66732572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26.07.2023 18:52:00</t>
        </is>
      </c>
      <c>
        <is>
          <t>26.07.2023 19:53:26</t>
        </is>
      </c>
      <c>
        <v>1.023888888</v>
      </c>
      <c>
        <v>2</v>
      </c>
      <c>
        <v>0</v>
      </c>
      <c>
        <v>7</v>
      </c>
      <c>
        <v>1</v>
      </c>
      <c>
        <v>5</v>
      </c>
      <c>
        <v>0</v>
      </c>
      <c>
        <v>2</v>
      </c>
      <c>
        <v>0</v>
      </c>
      <c>
        <v>0.4824606722950211</v>
      </c>
      <c>
        <v>0</v>
      </c>
      <c>
        <v>63.10781338251938</v>
      </c>
      <c>
        <v>0.20521971816499834</v>
      </c>
      <c>
        <v>32.52185756110926</v>
      </c>
      <c>
        <v>0</v>
      </c>
      <c>
        <v>146.11144240854324</v>
      </c>
      <c>
        <v>0</v>
      </c>
      <c>
        <v>242.4287937426319</v>
      </c>
    </row>
    <row>
      <c>
        <v>2623484</v>
      </c>
      <c>
        <v>2</v>
      </c>
      <c>
        <is>
          <t>İZMİR</t>
        </is>
      </c>
      <c>
        <v>BUCA</v>
      </c>
      <c>
        <is>
          <t>OG Fideri</t>
        </is>
      </c>
      <c>
        <v>M-3412(YATIRIM REZERVE) 35-03-M03412_ M01_88064705</v>
      </c>
      <c>
        <v>OG Yeraltı Kablo Arızası</v>
      </c>
      <c>
        <v>Dağıtım-OG</v>
      </c>
      <c>
        <v>Uzun</v>
      </c>
      <c>
        <v>Şebeke işletmecisi</v>
      </c>
      <c>
        <v>Bildirimsiz</v>
      </c>
      <c>
        <is>
          <t>26.07.2023 22:35:15</t>
        </is>
      </c>
      <c>
        <is>
          <t>27.07.2023 02:02:12</t>
        </is>
      </c>
      <c>
        <v>3.449166666</v>
      </c>
      <c>
        <v>0</v>
      </c>
      <c>
        <v>2024</v>
      </c>
      <c>
        <v>0</v>
      </c>
      <c>
        <v>0</v>
      </c>
      <c>
        <v>0</v>
      </c>
      <c>
        <v>79</v>
      </c>
      <c>
        <v>0</v>
      </c>
      <c>
        <v>0</v>
      </c>
      <c>
        <v>0</v>
      </c>
      <c>
        <v>1710.8727002049181</v>
      </c>
      <c>
        <v>0</v>
      </c>
      <c>
        <v>0</v>
      </c>
      <c>
        <v>0</v>
      </c>
      <c>
        <v>251.46892855772128</v>
      </c>
      <c>
        <v>0</v>
      </c>
      <c>
        <v>0</v>
      </c>
      <c>
        <v>1962.3416287626394</v>
      </c>
    </row>
    <row>
      <c>
        <v>2622536</v>
      </c>
      <c>
        <v>1</v>
      </c>
      <c>
        <is>
          <t>İZMİR</t>
        </is>
      </c>
      <c>
        <v>MENEMEN</v>
      </c>
      <c>
        <is>
          <t>Dağıtım Transformatörü</t>
        </is>
      </c>
      <c>
        <v>ASARLIK TR-11 35-28-L00129_35-28-L00129_2377225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26.07.2023 14:15:59</t>
        </is>
      </c>
      <c>
        <is>
          <t>26.07.2023 15:02:12</t>
        </is>
      </c>
      <c>
        <v>0.770277777</v>
      </c>
      <c>
        <v>0</v>
      </c>
      <c>
        <v>70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11.013420922646457</v>
      </c>
      <c>
        <v>0</v>
      </c>
      <c>
        <v>0</v>
      </c>
      <c>
        <v>0</v>
      </c>
      <c>
        <v>4.233923075287663</v>
      </c>
      <c>
        <v>0</v>
      </c>
      <c>
        <v>0</v>
      </c>
      <c>
        <v>15.24734399793412</v>
      </c>
    </row>
    <row>
      <c>
        <v>2623601</v>
      </c>
      <c>
        <v>1</v>
      </c>
      <c>
        <is>
          <t>İZMİR</t>
        </is>
      </c>
      <c>
        <v>KARŞIYAKA</v>
      </c>
      <c>
        <is>
          <t>Saha Dağıtım Kutusu (SDK)</t>
        </is>
      </c>
      <c>
        <v>K-282 35-04-K00282_A A1_65878328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26.07.2023 23:08:15</t>
        </is>
      </c>
      <c>
        <is>
          <t>27.07.2023 04:10:16</t>
        </is>
      </c>
      <c>
        <v>5.033611111</v>
      </c>
      <c>
        <v>0</v>
      </c>
      <c>
        <v>38</v>
      </c>
      <c>
        <v>0</v>
      </c>
      <c>
        <v>0</v>
      </c>
      <c>
        <v>0</v>
      </c>
      <c>
        <v>6</v>
      </c>
      <c>
        <v>0</v>
      </c>
      <c>
        <v>0</v>
      </c>
      <c>
        <v>0</v>
      </c>
      <c>
        <v>46.35812072117338</v>
      </c>
      <c>
        <v>0</v>
      </c>
      <c>
        <v>0</v>
      </c>
      <c>
        <v>0</v>
      </c>
      <c>
        <v>65.46731866956287</v>
      </c>
      <c>
        <v>0</v>
      </c>
      <c>
        <v>0</v>
      </c>
      <c>
        <v>111.82543939073625</v>
      </c>
    </row>
    <row>
      <c>
        <v>2622722</v>
      </c>
      <c>
        <v>1</v>
      </c>
      <c>
        <is>
          <t>İZMİR</t>
        </is>
      </c>
      <c>
        <v>BUCA</v>
      </c>
      <c>
        <is>
          <t>AG Fideri</t>
        </is>
      </c>
      <c>
        <v>K-3846 35-03-K03846_B_56366993_56366993</v>
      </c>
      <c>
        <v>AG Tel Kopuğu</v>
      </c>
      <c>
        <v>Dağıtım-AG</v>
      </c>
      <c>
        <v>Uzun</v>
      </c>
      <c>
        <v>Şebeke işletmecisi</v>
      </c>
      <c>
        <v>Bildirimsiz</v>
      </c>
      <c>
        <is>
          <t>26.07.2023 15:48:33</t>
        </is>
      </c>
      <c>
        <is>
          <t>26.07.2023 17:02:24</t>
        </is>
      </c>
      <c>
        <v>1.230833333</v>
      </c>
      <c>
        <v>0</v>
      </c>
      <c>
        <v>168</v>
      </c>
      <c>
        <v>0</v>
      </c>
      <c>
        <v>0</v>
      </c>
      <c>
        <v>0</v>
      </c>
      <c>
        <v>6</v>
      </c>
      <c>
        <v>0</v>
      </c>
      <c>
        <v>0</v>
      </c>
      <c>
        <v>0</v>
      </c>
      <c>
        <v>41.85697458736058</v>
      </c>
      <c>
        <v>0</v>
      </c>
      <c>
        <v>0</v>
      </c>
      <c>
        <v>0</v>
      </c>
      <c>
        <v>8.704464469518216</v>
      </c>
      <c>
        <v>0</v>
      </c>
      <c>
        <v>0</v>
      </c>
      <c>
        <v>50.5614390568788</v>
      </c>
    </row>
    <row>
      <c>
        <v>2623409</v>
      </c>
      <c>
        <v>1</v>
      </c>
      <c>
        <is>
          <t>MANİSA</t>
        </is>
      </c>
      <c>
        <v>ALAŞEHİR</v>
      </c>
      <c>
        <is>
          <t>AG Fideri</t>
        </is>
      </c>
      <c>
        <v>TEPEKÖY TR-1 45-73-M00785_B_56404134_56404134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26.07.2023 21:16:26</t>
        </is>
      </c>
      <c>
        <is>
          <t>26.07.2023 22:48:37</t>
        </is>
      </c>
      <c>
        <v>1.536388888</v>
      </c>
      <c>
        <v>0</v>
      </c>
      <c>
        <v>20</v>
      </c>
      <c>
        <v>0</v>
      </c>
      <c>
        <v>3</v>
      </c>
      <c>
        <v>0</v>
      </c>
      <c>
        <v>19</v>
      </c>
      <c>
        <v>0</v>
      </c>
      <c>
        <v>0</v>
      </c>
      <c>
        <v>0</v>
      </c>
      <c>
        <v>14.474722812161344</v>
      </c>
      <c>
        <v>0</v>
      </c>
      <c>
        <v>15.06361211463231</v>
      </c>
      <c>
        <v>0</v>
      </c>
      <c>
        <v>10.402483679057854</v>
      </c>
      <c>
        <v>0</v>
      </c>
      <c>
        <v>0</v>
      </c>
      <c>
        <v>39.940818605851504</v>
      </c>
    </row>
    <row>
      <c>
        <v>2622158</v>
      </c>
      <c>
        <v>1</v>
      </c>
      <c>
        <is>
          <t>MANİSA</t>
        </is>
      </c>
      <c>
        <v>SALİHLİ</v>
      </c>
      <c>
        <is>
          <t>Dağıtım Transformatörü</t>
        </is>
      </c>
      <c>
        <v>TR-16 45-78-L00016_45-78-L00016_65863576</v>
      </c>
      <c>
        <v>Şebeke Yenileme ve Kapasite Artışı Çalışması</v>
      </c>
      <c>
        <v>Dağıtım-AG</v>
      </c>
      <c>
        <v>Uzun</v>
      </c>
      <c>
        <v>Şebeke işletmecisi</v>
      </c>
      <c>
        <v>Bildirimli</v>
      </c>
      <c>
        <is>
          <t>26.07.2023 09:31:19</t>
        </is>
      </c>
      <c>
        <is>
          <t>26.07.2023 15:57:32</t>
        </is>
      </c>
      <c>
        <v>6.436944444</v>
      </c>
      <c>
        <v>0</v>
      </c>
      <c>
        <v>102</v>
      </c>
      <c>
        <v>0</v>
      </c>
      <c>
        <v>5</v>
      </c>
      <c>
        <v>0</v>
      </c>
      <c>
        <v>6</v>
      </c>
      <c>
        <v>0</v>
      </c>
      <c>
        <v>0</v>
      </c>
      <c>
        <v>0</v>
      </c>
      <c>
        <v>190.80266721230979</v>
      </c>
      <c>
        <v>0</v>
      </c>
      <c>
        <v>10.839606913545063</v>
      </c>
      <c>
        <v>0</v>
      </c>
      <c>
        <v>21.516088574729437</v>
      </c>
      <c>
        <v>0</v>
      </c>
      <c>
        <v>0</v>
      </c>
      <c>
        <v>223.1583627005843</v>
      </c>
    </row>
    <row>
      <c>
        <v>2622699</v>
      </c>
      <c>
        <v>1</v>
      </c>
      <c>
        <is>
          <t>İZMİR</t>
        </is>
      </c>
      <c>
        <v>TİRE</v>
      </c>
      <c>
        <is>
          <t>AG Fideri</t>
        </is>
      </c>
      <c>
        <v>GÖKÇEN DM 1-2/3 35-29-L00061_48309551_56397001_56397001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26.07.2023 15:39:30</t>
        </is>
      </c>
      <c>
        <is>
          <t>26.07.2023 17:10:01</t>
        </is>
      </c>
      <c>
        <v>1.508611111</v>
      </c>
      <c>
        <v>0</v>
      </c>
      <c>
        <v>21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6.427846409255903</v>
      </c>
      <c>
        <v>0</v>
      </c>
      <c>
        <v>0</v>
      </c>
      <c>
        <v>0</v>
      </c>
      <c>
        <v>11.229404794903258</v>
      </c>
      <c>
        <v>0</v>
      </c>
      <c>
        <v>0</v>
      </c>
      <c>
        <v>17.65725120415916</v>
      </c>
    </row>
    <row>
      <c>
        <v>2622991</v>
      </c>
      <c>
        <v>1</v>
      </c>
      <c>
        <is>
          <t>İZMİR</t>
        </is>
      </c>
      <c>
        <v>ALİAĞA</v>
      </c>
      <c>
        <is>
          <t>TM Fideri</t>
        </is>
      </c>
      <c>
        <v>ALÇUK TM 35-17-A00001_FOÇA-2 M33_2307958</v>
      </c>
      <c>
        <v>Manevra</v>
      </c>
      <c>
        <v>Dağıtım-OG</v>
      </c>
      <c>
        <v>Uzun</v>
      </c>
      <c>
        <v>Şebeke işletmecisi</v>
      </c>
      <c>
        <v>Bildirimsiz</v>
      </c>
      <c>
        <is>
          <t>26.07.2023 18:16:54</t>
        </is>
      </c>
      <c>
        <is>
          <t>26.07.2023 19:32:26</t>
        </is>
      </c>
      <c>
        <v>1.258888888</v>
      </c>
      <c>
        <v>48</v>
      </c>
      <c>
        <v>5067</v>
      </c>
      <c>
        <v>67</v>
      </c>
      <c>
        <v>152</v>
      </c>
      <c>
        <v>112</v>
      </c>
      <c>
        <v>619</v>
      </c>
      <c>
        <v>12</v>
      </c>
      <c>
        <v>1</v>
      </c>
      <c>
        <v>57.360089008423145</v>
      </c>
      <c>
        <v>1669.9985883710394</v>
      </c>
      <c>
        <v>1185.40021620833</v>
      </c>
      <c>
        <v>103.40628244059113</v>
      </c>
      <c>
        <v>4948.9174766415545</v>
      </c>
      <c>
        <v>983.1687070234294</v>
      </c>
      <c>
        <v>830.3910066576569</v>
      </c>
      <c>
        <v>0</v>
      </c>
      <c>
        <v>9778.642366351025</v>
      </c>
    </row>
    <row>
      <c>
        <v>2622682</v>
      </c>
      <c>
        <v>1</v>
      </c>
      <c>
        <is>
          <t>MANİSA</t>
        </is>
      </c>
      <c>
        <v>AKHİSAR</v>
      </c>
      <c>
        <is>
          <t>DM</t>
        </is>
      </c>
      <c>
        <v>DAĞDERE DM 45-72-M00097_ÇITAK M05_2106082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26.07.2023 15:33:49</t>
        </is>
      </c>
      <c>
        <is>
          <t>26.07.2023 16:12:28</t>
        </is>
      </c>
      <c>
        <v>0.644166666</v>
      </c>
      <c>
        <v>3</v>
      </c>
      <c>
        <v>1283</v>
      </c>
      <c>
        <v>5</v>
      </c>
      <c>
        <v>37</v>
      </c>
      <c>
        <v>7</v>
      </c>
      <c>
        <v>69</v>
      </c>
      <c>
        <v>0</v>
      </c>
      <c>
        <v>0</v>
      </c>
      <c>
        <v>0.465825808205</v>
      </c>
      <c>
        <v>73.01362167452861</v>
      </c>
      <c>
        <v>23.114481955542395</v>
      </c>
      <c>
        <v>8.126639872511284</v>
      </c>
      <c>
        <v>13.126454764804436</v>
      </c>
      <c>
        <v>18.56411810298261</v>
      </c>
      <c>
        <v>0</v>
      </c>
      <c>
        <v>0</v>
      </c>
      <c>
        <v>136.41114217857432</v>
      </c>
    </row>
    <row>
      <c>
        <v>2623123</v>
      </c>
      <c>
        <v>1</v>
      </c>
      <c>
        <is>
          <t>İZMİR</t>
        </is>
      </c>
      <c>
        <v>GAZİEMİR</v>
      </c>
      <c>
        <is>
          <t>DM</t>
        </is>
      </c>
      <c>
        <v>OTOKENT İM 35-08-A00004_ESENLİ M01_47420174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26.07.2023 17:06:00</t>
        </is>
      </c>
      <c>
        <is>
          <t>26.07.2023 17:20:00</t>
        </is>
      </c>
      <c>
        <v>0.233333333</v>
      </c>
      <c>
        <v>0</v>
      </c>
      <c>
        <v>5467</v>
      </c>
      <c>
        <v>0</v>
      </c>
      <c>
        <v>1</v>
      </c>
      <c>
        <v>0</v>
      </c>
      <c>
        <v>521</v>
      </c>
      <c>
        <v>1</v>
      </c>
      <c>
        <v>0</v>
      </c>
      <c>
        <v>0</v>
      </c>
      <c>
        <v>346.6416908974622</v>
      </c>
      <c>
        <v>0</v>
      </c>
      <c>
        <v>0.0019297179832</v>
      </c>
      <c>
        <v>0</v>
      </c>
      <c>
        <v>167.54501225295175</v>
      </c>
      <c>
        <v>50.43967726913757</v>
      </c>
      <c>
        <v>0</v>
      </c>
      <c>
        <v>564.6283101375346</v>
      </c>
    </row>
    <row>
      <c>
        <v>2622828</v>
      </c>
      <c>
        <v>1</v>
      </c>
      <c>
        <is>
          <t>İZMİR</t>
        </is>
      </c>
      <c>
        <v>TİRE</v>
      </c>
      <c>
        <is>
          <t>DM</t>
        </is>
      </c>
      <c>
        <v>GÖKÇEN DM 35-29-M00123_ASMALIK M12_2328948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26.07.2023 16:40:12</t>
        </is>
      </c>
      <c>
        <is>
          <t>26.07.2023 17:15:46</t>
        </is>
      </c>
      <c>
        <v>0.592777777</v>
      </c>
      <c>
        <v>0</v>
      </c>
      <c>
        <v>4</v>
      </c>
      <c>
        <v>32</v>
      </c>
      <c>
        <v>267</v>
      </c>
      <c>
        <v>10</v>
      </c>
      <c>
        <v>62</v>
      </c>
      <c>
        <v>0</v>
      </c>
      <c>
        <v>0</v>
      </c>
      <c>
        <v>0</v>
      </c>
      <c>
        <v>2.194544449353119</v>
      </c>
      <c>
        <v>190.50883556749886</v>
      </c>
      <c>
        <v>585.206351572732</v>
      </c>
      <c>
        <v>98.70607136051505</v>
      </c>
      <c>
        <v>181.02698295283304</v>
      </c>
      <c>
        <v>0</v>
      </c>
      <c>
        <v>0</v>
      </c>
      <c>
        <v>1057.642785902932</v>
      </c>
    </row>
    <row>
      <c>
        <v>2623369</v>
      </c>
      <c>
        <v>1</v>
      </c>
      <c>
        <is>
          <t>İZMİR</t>
        </is>
      </c>
      <c>
        <v>BAYINDIR</v>
      </c>
      <c>
        <is>
          <t>Dağıtım Transformatörü</t>
        </is>
      </c>
      <c>
        <v>KIZILCAOVA TOPRAK SU 35-20-L00162Ö_35-20-L00162Ö_2349166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26.07.2023 20:52:21</t>
        </is>
      </c>
      <c>
        <is>
          <t>26.07.2023 21:38:12</t>
        </is>
      </c>
      <c>
        <v>0.764166666</v>
      </c>
      <c>
        <v>0</v>
      </c>
      <c>
        <v>0</v>
      </c>
      <c>
        <v>0</v>
      </c>
      <c>
        <v>0</v>
      </c>
      <c>
        <v>1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18.303886299742935</v>
      </c>
      <c>
        <v>10.265505999834309</v>
      </c>
      <c>
        <v>0</v>
      </c>
      <c>
        <v>0</v>
      </c>
      <c>
        <v>28.569392299577245</v>
      </c>
    </row>
    <row>
      <c>
        <v>2623037</v>
      </c>
      <c>
        <v>1</v>
      </c>
      <c>
        <is>
          <t>İZMİR</t>
        </is>
      </c>
      <c>
        <v>BAYRAKLI</v>
      </c>
      <c>
        <is>
          <t>Dağıtım Transformatörü</t>
        </is>
      </c>
      <c>
        <v>K-1049 35-02-K01049_35-02-K01049_2362443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26.07.2023 18:44:12</t>
        </is>
      </c>
      <c>
        <is>
          <t>26.07.2023 20:29:33</t>
        </is>
      </c>
      <c>
        <v>1.755833333</v>
      </c>
      <c>
        <v>0</v>
      </c>
      <c>
        <v>619</v>
      </c>
      <c>
        <v>0</v>
      </c>
      <c>
        <v>0</v>
      </c>
      <c>
        <v>0</v>
      </c>
      <c>
        <v>97</v>
      </c>
      <c>
        <v>0</v>
      </c>
      <c>
        <v>0</v>
      </c>
      <c>
        <v>0</v>
      </c>
      <c>
        <v>276.74913008213247</v>
      </c>
      <c>
        <v>0</v>
      </c>
      <c>
        <v>0</v>
      </c>
      <c>
        <v>0</v>
      </c>
      <c>
        <v>241.45956658594997</v>
      </c>
      <c>
        <v>0</v>
      </c>
      <c>
        <v>0</v>
      </c>
      <c>
        <v>518.2086966680824</v>
      </c>
    </row>
    <row>
      <c>
        <v>2622290</v>
      </c>
      <c>
        <v>1</v>
      </c>
      <c>
        <is>
          <t>İZMİR</t>
        </is>
      </c>
      <c>
        <v>KEMALPAŞA</v>
      </c>
      <c>
        <is>
          <t>OG Fideri</t>
        </is>
      </c>
      <c>
        <v>İSMAİL HAS SULAMA GRUBU TR 35-27-M00540_DIREK TIPI TRAFO HUCRESI H01_2052569</v>
      </c>
      <c>
        <v>OG Ayırıcı Arızası</v>
      </c>
      <c>
        <v>Dağıtım-OG</v>
      </c>
      <c>
        <v>Uzun</v>
      </c>
      <c>
        <v>Şebeke işletmecisi</v>
      </c>
      <c>
        <v>Bildirimsiz</v>
      </c>
      <c>
        <is>
          <t>26.07.2023 10:54:18</t>
        </is>
      </c>
      <c>
        <is>
          <t>26.07.2023 11:46:02</t>
        </is>
      </c>
      <c>
        <v>0.862222222</v>
      </c>
      <c>
        <v>0</v>
      </c>
      <c>
        <v>30</v>
      </c>
      <c>
        <v>0</v>
      </c>
      <c>
        <v>17</v>
      </c>
      <c>
        <v>0</v>
      </c>
      <c>
        <v>7</v>
      </c>
      <c>
        <v>0</v>
      </c>
      <c>
        <v>0</v>
      </c>
      <c>
        <v>0</v>
      </c>
      <c>
        <v>6.615267788824116</v>
      </c>
      <c>
        <v>0</v>
      </c>
      <c>
        <v>8.711930921133133</v>
      </c>
      <c>
        <v>0</v>
      </c>
      <c>
        <v>9.969273320799681</v>
      </c>
      <c>
        <v>0</v>
      </c>
      <c>
        <v>0</v>
      </c>
      <c>
        <v>25.29647203075693</v>
      </c>
    </row>
    <row>
      <c>
        <v>2623140</v>
      </c>
      <c>
        <v>1</v>
      </c>
      <c>
        <is>
          <t>MANİSA</t>
        </is>
      </c>
      <c>
        <v>SARIGÖL</v>
      </c>
      <c>
        <is>
          <t>Dağıtım Transformatörü</t>
        </is>
      </c>
      <c>
        <v>KARACAALİ TR-5 45-79-M00487_45-79-M00487_2348883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26.07.2023 19:27:57</t>
        </is>
      </c>
      <c>
        <is>
          <t>26.07.2023 21:08:08</t>
        </is>
      </c>
      <c>
        <v>1.669722222</v>
      </c>
      <c>
        <v>0</v>
      </c>
      <c>
        <v>81</v>
      </c>
      <c>
        <v>0</v>
      </c>
      <c>
        <v>4</v>
      </c>
      <c>
        <v>0</v>
      </c>
      <c>
        <v>3</v>
      </c>
      <c>
        <v>0</v>
      </c>
      <c>
        <v>0</v>
      </c>
      <c>
        <v>0</v>
      </c>
      <c>
        <v>18.030889810970923</v>
      </c>
      <c>
        <v>0</v>
      </c>
      <c>
        <v>7.888271623730461</v>
      </c>
      <c>
        <v>0</v>
      </c>
      <c>
        <v>1.1700524696930237</v>
      </c>
      <c>
        <v>0</v>
      </c>
      <c>
        <v>0</v>
      </c>
      <c>
        <v>27.089213904394406</v>
      </c>
    </row>
    <row>
      <c>
        <v>2623638</v>
      </c>
      <c>
        <v>1</v>
      </c>
      <c>
        <is>
          <t>İZMİR</t>
        </is>
      </c>
      <c>
        <v>GAZİEMİR</v>
      </c>
      <c>
        <is>
          <t>DM</t>
        </is>
      </c>
      <c>
        <v>KARTAL İM 35-08-A00003_M-1807 EGEYILDIZ M14_80521500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26.07.2023 22:49:16</t>
        </is>
      </c>
      <c>
        <is>
          <t>27.07.2023 01:35:15</t>
        </is>
      </c>
      <c>
        <v>2.766388888</v>
      </c>
      <c>
        <v>1</v>
      </c>
      <c>
        <v>2131</v>
      </c>
      <c>
        <v>0</v>
      </c>
      <c>
        <v>0</v>
      </c>
      <c>
        <v>15</v>
      </c>
      <c>
        <v>210</v>
      </c>
      <c>
        <v>1</v>
      </c>
      <c>
        <v>0</v>
      </c>
      <c>
        <v>1.70986043973877</v>
      </c>
      <c>
        <v>1366.366190816336</v>
      </c>
      <c>
        <v>0</v>
      </c>
      <c>
        <v>0</v>
      </c>
      <c>
        <v>1283.2113526762457</v>
      </c>
      <c>
        <v>843.7255670063203</v>
      </c>
      <c>
        <v>0</v>
      </c>
      <c>
        <v>0</v>
      </c>
      <c>
        <v>3495.012970938641</v>
      </c>
    </row>
    <row>
      <c>
        <v>2622476</v>
      </c>
      <c>
        <v>1</v>
      </c>
      <c>
        <is>
          <t>MANİSA</t>
        </is>
      </c>
      <c>
        <v>AKHİSAR</v>
      </c>
      <c>
        <is>
          <t>OG Fideri</t>
        </is>
      </c>
      <c>
        <v>DAĞDERE DM 45-72-M00097_HatBaşıAyırıcı_53140484 M06_53140484</v>
      </c>
      <c>
        <v>OG Fider Açması</v>
      </c>
      <c>
        <v>Dağıtım-OG</v>
      </c>
      <c>
        <v>Kısa</v>
      </c>
      <c>
        <v>Şebeke işletmecisi</v>
      </c>
      <c>
        <v>Bildirimsiz</v>
      </c>
      <c>
        <is>
          <t>26.07.2023 13:09:28</t>
        </is>
      </c>
      <c>
        <is>
          <t>26.07.2023 13:10:52</t>
        </is>
      </c>
      <c>
        <v>0.023333333</v>
      </c>
      <c>
        <v>1</v>
      </c>
      <c>
        <v>68</v>
      </c>
      <c>
        <v>0</v>
      </c>
      <c>
        <v>20</v>
      </c>
      <c>
        <v>0</v>
      </c>
      <c>
        <v>5</v>
      </c>
      <c>
        <v>0</v>
      </c>
      <c>
        <v>0</v>
      </c>
      <c>
        <v>0.005558651653333334</v>
      </c>
      <c>
        <v>0.23559525324094666</v>
      </c>
      <c>
        <v>0</v>
      </c>
      <c>
        <v>0.17015259683976403</v>
      </c>
      <c>
        <v>0</v>
      </c>
      <c>
        <v>0.02112108528222467</v>
      </c>
      <c>
        <v>0</v>
      </c>
      <c>
        <v>0</v>
      </c>
      <c>
        <v>0.4324275870162687</v>
      </c>
    </row>
    <row>
      <c>
        <v>2622831</v>
      </c>
      <c>
        <v>1</v>
      </c>
      <c>
        <is>
          <t>İZMİR</t>
        </is>
      </c>
      <c>
        <v>TORBALI</v>
      </c>
      <c>
        <is>
          <t>AG Fideri</t>
        </is>
      </c>
      <c>
        <v>TORBALI M-1379 35-26-M01379__77621110_77621110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26.07.2023 16:41:04</t>
        </is>
      </c>
      <c>
        <is>
          <t>26.07.2023 19:17:33</t>
        </is>
      </c>
      <c>
        <v>2.608055555</v>
      </c>
      <c>
        <v>0</v>
      </c>
      <c>
        <v>29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26.169659323674892</v>
      </c>
      <c>
        <v>0</v>
      </c>
      <c>
        <v>0</v>
      </c>
      <c>
        <v>0</v>
      </c>
      <c>
        <v>2.05670795892239</v>
      </c>
      <c>
        <v>0</v>
      </c>
      <c>
        <v>0</v>
      </c>
      <c>
        <v>28.22636728259728</v>
      </c>
    </row>
    <row>
      <c>
        <v>2623495</v>
      </c>
      <c>
        <v>1</v>
      </c>
      <c>
        <is>
          <t>İZMİR</t>
        </is>
      </c>
      <c>
        <v>KARABAĞLAR</v>
      </c>
      <c>
        <is>
          <t>OG Fideri</t>
        </is>
      </c>
      <c>
        <v>K-3023 35-01-K03023_DAĞITIM TRF K-3023 K03_61255474</v>
      </c>
      <c>
        <v>OG Kesici Arızası</v>
      </c>
      <c>
        <v>Dağıtım-OG</v>
      </c>
      <c>
        <v>Uzun</v>
      </c>
      <c>
        <v>Şebeke işletmecisi</v>
      </c>
      <c>
        <v>Bildirimsiz</v>
      </c>
      <c>
        <is>
          <t>26.07.2023 21:41:57</t>
        </is>
      </c>
      <c>
        <is>
          <t>27.07.2023 03:52:05</t>
        </is>
      </c>
      <c>
        <v>6.168888888</v>
      </c>
      <c>
        <v>0</v>
      </c>
      <c>
        <v>962</v>
      </c>
      <c>
        <v>0</v>
      </c>
      <c>
        <v>0</v>
      </c>
      <c>
        <v>0</v>
      </c>
      <c>
        <v>56</v>
      </c>
      <c>
        <v>0</v>
      </c>
      <c>
        <v>0</v>
      </c>
      <c>
        <v>0</v>
      </c>
      <c>
        <v>1372.4395550535703</v>
      </c>
      <c>
        <v>0</v>
      </c>
      <c>
        <v>0</v>
      </c>
      <c>
        <v>0</v>
      </c>
      <c>
        <v>156.9864319814713</v>
      </c>
      <c>
        <v>0</v>
      </c>
      <c>
        <v>0</v>
      </c>
      <c>
        <v>1529.4259870350415</v>
      </c>
    </row>
    <row>
      <c>
        <v>2622576</v>
      </c>
      <c>
        <v>1</v>
      </c>
      <c>
        <is>
          <t>MANİSA</t>
        </is>
      </c>
      <c>
        <v>SALİHLİ</v>
      </c>
      <c>
        <is>
          <t>OG Fideri</t>
        </is>
      </c>
      <c>
        <v>TR-68 45-78-M00068_TR-70 M02_65956399</v>
      </c>
      <c>
        <v>Manevra</v>
      </c>
      <c>
        <v>Dağıtım-OG</v>
      </c>
      <c>
        <v>Uzun</v>
      </c>
      <c>
        <v>Şebeke işletmecisi</v>
      </c>
      <c>
        <v>Bildirimsiz</v>
      </c>
      <c>
        <is>
          <t>26.07.2023 14:44:27</t>
        </is>
      </c>
      <c>
        <is>
          <t>26.07.2023 15:03:15</t>
        </is>
      </c>
      <c>
        <v>0.313333333</v>
      </c>
      <c>
        <v>0</v>
      </c>
      <c>
        <v>1413</v>
      </c>
      <c>
        <v>0</v>
      </c>
      <c>
        <v>2</v>
      </c>
      <c>
        <v>2</v>
      </c>
      <c>
        <v>1384</v>
      </c>
      <c>
        <v>0</v>
      </c>
      <c>
        <v>2</v>
      </c>
      <c>
        <v>0</v>
      </c>
      <c>
        <v>93.02592522808001</v>
      </c>
      <c>
        <v>0</v>
      </c>
      <c>
        <v>5.723168503199164</v>
      </c>
      <c>
        <v>1.3238132951866666</v>
      </c>
      <c>
        <v>490.5167648124087</v>
      </c>
      <c>
        <v>0</v>
      </c>
      <c>
        <v>10.784993753181912</v>
      </c>
      <c>
        <v>601.3746655920564</v>
      </c>
    </row>
    <row>
      <c>
        <v>2622768</v>
      </c>
      <c>
        <v>1</v>
      </c>
      <c>
        <is>
          <t>İZMİR</t>
        </is>
      </c>
      <c>
        <v>KONAK</v>
      </c>
      <c>
        <is>
          <t>OG Fideri</t>
        </is>
      </c>
      <c>
        <v>K-719 35-01-K00719_GÖZTEPE T.M. K03_2105914</v>
      </c>
      <c>
        <v>OG Fider Açması</v>
      </c>
      <c>
        <v>Dağıtım-OG</v>
      </c>
      <c>
        <v>Kısa</v>
      </c>
      <c>
        <v>Şebeke işletmecisi</v>
      </c>
      <c>
        <v>Bildirimsiz</v>
      </c>
      <c>
        <is>
          <t>26.07.2023 16:13:00</t>
        </is>
      </c>
      <c>
        <is>
          <t>26.07.2023 16:15:58</t>
        </is>
      </c>
      <c>
        <v>0.049444444</v>
      </c>
      <c>
        <v>0</v>
      </c>
      <c>
        <v>5016</v>
      </c>
      <c>
        <v>0</v>
      </c>
      <c>
        <v>0</v>
      </c>
      <c>
        <v>0</v>
      </c>
      <c>
        <v>523</v>
      </c>
      <c>
        <v>0</v>
      </c>
      <c>
        <v>1</v>
      </c>
      <c>
        <v>0</v>
      </c>
      <c>
        <v>69.8622236333721</v>
      </c>
      <c>
        <v>0</v>
      </c>
      <c>
        <v>0</v>
      </c>
      <c>
        <v>0</v>
      </c>
      <c>
        <v>50.32127990979195</v>
      </c>
      <c>
        <v>0</v>
      </c>
      <c>
        <v>0.5878821445016735</v>
      </c>
      <c>
        <v>120.77138568766573</v>
      </c>
    </row>
    <row>
      <c>
        <v>2623054</v>
      </c>
      <c>
        <v>1</v>
      </c>
      <c>
        <is>
          <t>İZMİR</t>
        </is>
      </c>
      <c>
        <v>FOÇA</v>
      </c>
      <c>
        <is>
          <t>AG Fideri</t>
        </is>
      </c>
      <c>
        <v>YENİ BAĞARASI TR-1 35-23-M00207_C_91187631_91187631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26.07.2023 18:53:38</t>
        </is>
      </c>
      <c>
        <is>
          <t>26.07.2023 23:01:45</t>
        </is>
      </c>
      <c>
        <v>4.135277777</v>
      </c>
      <c>
        <v>0</v>
      </c>
      <c>
        <v>92</v>
      </c>
      <c>
        <v>0</v>
      </c>
      <c>
        <v>0</v>
      </c>
      <c>
        <v>0</v>
      </c>
      <c>
        <v>13</v>
      </c>
      <c>
        <v>0</v>
      </c>
      <c>
        <v>0</v>
      </c>
      <c>
        <v>0</v>
      </c>
      <c>
        <v>92.12192989609102</v>
      </c>
      <c>
        <v>0</v>
      </c>
      <c>
        <v>0</v>
      </c>
      <c>
        <v>0</v>
      </c>
      <c>
        <v>22.554447167769993</v>
      </c>
      <c>
        <v>0</v>
      </c>
      <c>
        <v>0</v>
      </c>
      <c>
        <v>114.67637706386101</v>
      </c>
    </row>
    <row>
      <c>
        <v>2623303</v>
      </c>
      <c>
        <v>1</v>
      </c>
      <c>
        <is>
          <t>İZMİR</t>
        </is>
      </c>
      <c>
        <v>KARABAĞLAR</v>
      </c>
      <c>
        <is>
          <t>AG Fideri</t>
        </is>
      </c>
      <c>
        <v>K-1043 35-01-K01043__72410857_72410857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26.07.2023 20:30:10</t>
        </is>
      </c>
      <c>
        <is>
          <t>27.07.2023 01:31:02</t>
        </is>
      </c>
      <c>
        <v>5.014444444</v>
      </c>
      <c>
        <v>0</v>
      </c>
      <c>
        <v>167</v>
      </c>
      <c>
        <v>0</v>
      </c>
      <c>
        <v>0</v>
      </c>
      <c>
        <v>0</v>
      </c>
      <c>
        <v>11</v>
      </c>
      <c>
        <v>0</v>
      </c>
      <c>
        <v>0</v>
      </c>
      <c>
        <v>0</v>
      </c>
      <c>
        <v>157.92366858173438</v>
      </c>
      <c>
        <v>0</v>
      </c>
      <c>
        <v>0</v>
      </c>
      <c>
        <v>0</v>
      </c>
      <c>
        <v>12.07536530315807</v>
      </c>
      <c>
        <v>0</v>
      </c>
      <c>
        <v>0</v>
      </c>
      <c>
        <v>169.99903388489244</v>
      </c>
    </row>
    <row>
      <c>
        <v>2622911</v>
      </c>
      <c>
        <v>1</v>
      </c>
      <c>
        <is>
          <t>İZMİR</t>
        </is>
      </c>
      <c>
        <v>KARABAĞLAR</v>
      </c>
      <c>
        <is>
          <t>Saha Dağıtım Kutusu (SDK)</t>
        </is>
      </c>
      <c>
        <v>K-4025 35-01-K04025_C c3_5882793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26.07.2023 17:28:08</t>
        </is>
      </c>
      <c>
        <is>
          <t>27.07.2023 00:39:03</t>
        </is>
      </c>
      <c>
        <v>7.181944444</v>
      </c>
      <c>
        <v>0</v>
      </c>
      <c>
        <v>214</v>
      </c>
      <c>
        <v>0</v>
      </c>
      <c>
        <v>0</v>
      </c>
      <c>
        <v>0</v>
      </c>
      <c>
        <v>16</v>
      </c>
      <c>
        <v>0</v>
      </c>
      <c>
        <v>0</v>
      </c>
      <c>
        <v>0</v>
      </c>
      <c>
        <v>344.3421843716515</v>
      </c>
      <c>
        <v>0</v>
      </c>
      <c>
        <v>0</v>
      </c>
      <c>
        <v>0</v>
      </c>
      <c>
        <v>91.41192792530757</v>
      </c>
      <c>
        <v>0</v>
      </c>
      <c>
        <v>0</v>
      </c>
      <c>
        <v>435.7541122969591</v>
      </c>
    </row>
    <row>
      <c>
        <v>2622413</v>
      </c>
      <c>
        <v>1</v>
      </c>
      <c>
        <is>
          <t>İZMİR</t>
        </is>
      </c>
      <c>
        <v>TİRE</v>
      </c>
      <c>
        <is>
          <t>Kullanıcı Bağlantı Hattı</t>
        </is>
      </c>
      <c>
        <v>TİRE TR-8 35-29-L00008_950336584_950336584</v>
      </c>
      <c>
        <v>AG Box / Sdk Abone Çıkış Sigorta Atığı</v>
      </c>
      <c>
        <v>Dağıtım-AG</v>
      </c>
      <c>
        <v>Uzun</v>
      </c>
      <c>
        <v>Şebeke işletmecisi</v>
      </c>
      <c>
        <v>Bildirimsiz</v>
      </c>
      <c>
        <is>
          <t>26.07.2023 12:02:09</t>
        </is>
      </c>
      <c>
        <is>
          <t>26.07.2023 12:41:30</t>
        </is>
      </c>
      <c>
        <v>0.655833333</v>
      </c>
      <c>
        <v>0</v>
      </c>
      <c>
        <v>0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1.4084251647316668</v>
      </c>
      <c>
        <v>0</v>
      </c>
      <c>
        <v>0</v>
      </c>
      <c>
        <v>1.4084251647316668</v>
      </c>
    </row>
    <row>
      <c>
        <v>2622762</v>
      </c>
      <c>
        <v>1</v>
      </c>
      <c>
        <is>
          <t>İZMİR</t>
        </is>
      </c>
      <c>
        <v>BORNOVA</v>
      </c>
      <c>
        <is>
          <t>Saha Dağıtım Kutusu (SDK)</t>
        </is>
      </c>
      <c>
        <v>M-1122 35-02-M01122_B B1B_5820901</v>
      </c>
      <c>
        <v>AG Box / Sdk Giriş Sigorta Atığı</v>
      </c>
      <c>
        <v>Dağıtım-AG</v>
      </c>
      <c>
        <v>Uzun</v>
      </c>
      <c>
        <v>Şebeke işletmecisi</v>
      </c>
      <c>
        <v>Bildirimsiz</v>
      </c>
      <c>
        <is>
          <t>26.07.2023 16:10:17</t>
        </is>
      </c>
      <c>
        <is>
          <t>26.07.2023 18:10:27</t>
        </is>
      </c>
      <c>
        <v>2.002777777</v>
      </c>
      <c>
        <v>0</v>
      </c>
      <c>
        <v>0</v>
      </c>
      <c>
        <v>0</v>
      </c>
      <c>
        <v>0</v>
      </c>
      <c>
        <v>0</v>
      </c>
      <c>
        <v>20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73.98871990393961</v>
      </c>
      <c>
        <v>0</v>
      </c>
      <c>
        <v>0</v>
      </c>
      <c>
        <v>73.98871990393961</v>
      </c>
    </row>
    <row>
      <c>
        <v>2623318</v>
      </c>
      <c>
        <v>1</v>
      </c>
      <c>
        <is>
          <t>MANİSA</t>
        </is>
      </c>
      <c>
        <v>GÖRDES</v>
      </c>
      <c>
        <is>
          <t>AG Fideri</t>
        </is>
      </c>
      <c>
        <v>KORUBAŞI TR-4 45-75-M00372_A_90948932_90948932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26.07.2023 20:37:29</t>
        </is>
      </c>
      <c>
        <is>
          <t>27.07.2023 02:12:20</t>
        </is>
      </c>
      <c>
        <v>5.580833333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0.7665809312626543</v>
      </c>
      <c>
        <v>0</v>
      </c>
      <c>
        <v>0</v>
      </c>
      <c>
        <v>0</v>
      </c>
      <c>
        <v>0</v>
      </c>
      <c>
        <v>0.7665809312626543</v>
      </c>
    </row>
    <row>
      <c>
        <v>2622276</v>
      </c>
      <c>
        <v>1</v>
      </c>
      <c>
        <is>
          <t>İZMİR</t>
        </is>
      </c>
      <c>
        <v>ÖDEMİŞ</v>
      </c>
      <c>
        <is>
          <t>DM</t>
        </is>
      </c>
      <c>
        <v>BALABANLI DM 35-15-M00280_KIZILCAAVLU M05_72306394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26.07.2023 10:35:49</t>
        </is>
      </c>
      <c>
        <is>
          <t>26.07.2023 20:25:54</t>
        </is>
      </c>
      <c>
        <v>9.834722222</v>
      </c>
      <c>
        <v>0</v>
      </c>
      <c>
        <v>8</v>
      </c>
      <c>
        <v>32</v>
      </c>
      <c>
        <v>108</v>
      </c>
      <c>
        <v>8</v>
      </c>
      <c>
        <v>22</v>
      </c>
      <c>
        <v>0</v>
      </c>
      <c>
        <v>0</v>
      </c>
      <c>
        <v>0</v>
      </c>
      <c>
        <v>31.874692292129698</v>
      </c>
      <c>
        <v>1811.7804108841524</v>
      </c>
      <c>
        <v>3336.091459392703</v>
      </c>
      <c>
        <v>2977.876179628739</v>
      </c>
      <c>
        <v>1095.947957521264</v>
      </c>
      <c>
        <v>0</v>
      </c>
      <c>
        <v>0</v>
      </c>
      <c>
        <v>9253.570699718988</v>
      </c>
    </row>
    <row>
      <c>
        <v>2623272</v>
      </c>
      <c>
        <v>1</v>
      </c>
      <c>
        <is>
          <t>MANİSA</t>
        </is>
      </c>
      <c>
        <v>ALAŞEHİR</v>
      </c>
      <c>
        <is>
          <t>Kullanıcı Bağlantı Hattı</t>
        </is>
      </c>
      <c>
        <v>ALAŞEHİR TR-68 45-73-M00068_945676725_945676725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26.07.2023 20:13:53</t>
        </is>
      </c>
      <c>
        <is>
          <t>26.07.2023 23:25:17</t>
        </is>
      </c>
      <c>
        <v>3.19</v>
      </c>
      <c>
        <v>0</v>
      </c>
      <c>
        <v>0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9.22922845989516</v>
      </c>
      <c>
        <v>0</v>
      </c>
      <c>
        <v>0</v>
      </c>
      <c>
        <v>9.22922845989516</v>
      </c>
    </row>
    <row>
      <c>
        <v>2622963</v>
      </c>
      <c>
        <v>1</v>
      </c>
      <c>
        <is>
          <t>İZMİR</t>
        </is>
      </c>
      <c>
        <v>FOÇA</v>
      </c>
      <c>
        <is>
          <t>Saha Dağıtım Kutusu (SDK)</t>
        </is>
      </c>
      <c>
        <v>FOÇA TR-46 35-23-L00046_A a1b_42054546</v>
      </c>
      <c>
        <v>AG Yük Ayırıcı Arızası</v>
      </c>
      <c>
        <v>Dağıtım-AG</v>
      </c>
      <c>
        <v>Uzun</v>
      </c>
      <c>
        <v>Şebeke işletmecisi</v>
      </c>
      <c>
        <v>Bildirimsiz</v>
      </c>
      <c>
        <is>
          <t>26.07.2023 18:06:19</t>
        </is>
      </c>
      <c>
        <is>
          <t>26.07.2023 18:43:42</t>
        </is>
      </c>
      <c>
        <v>0.623055555</v>
      </c>
      <c>
        <v>0</v>
      </c>
      <c>
        <v>4</v>
      </c>
      <c>
        <v>0</v>
      </c>
      <c>
        <v>0</v>
      </c>
      <c>
        <v>0</v>
      </c>
      <c>
        <v>15</v>
      </c>
      <c>
        <v>0</v>
      </c>
      <c>
        <v>0</v>
      </c>
      <c>
        <v>0</v>
      </c>
      <c>
        <v>0.47971660997038135</v>
      </c>
      <c>
        <v>0</v>
      </c>
      <c>
        <v>0</v>
      </c>
      <c>
        <v>0</v>
      </c>
      <c>
        <v>17.097655253684362</v>
      </c>
      <c>
        <v>0</v>
      </c>
      <c>
        <v>0</v>
      </c>
      <c>
        <v>17.577371863654744</v>
      </c>
    </row>
    <row>
      <c>
        <v>2622130</v>
      </c>
      <c>
        <v>1</v>
      </c>
      <c>
        <is>
          <t>MANİSA</t>
        </is>
      </c>
      <c>
        <v>SELENDİ</v>
      </c>
      <c>
        <is>
          <t>KÖK</t>
        </is>
      </c>
      <c>
        <v>OKLUİSA KÖK 45-81-M00046_KAZIKLI GRUP M05_71994403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26.07.2023 09:13:27</t>
        </is>
      </c>
      <c>
        <is>
          <t>26.07.2023 09:20:31</t>
        </is>
      </c>
      <c>
        <v>0.117777777</v>
      </c>
      <c>
        <v>3</v>
      </c>
      <c>
        <v>534</v>
      </c>
      <c>
        <v>0</v>
      </c>
      <c>
        <v>15</v>
      </c>
      <c>
        <v>2</v>
      </c>
      <c>
        <v>21</v>
      </c>
      <c>
        <v>0</v>
      </c>
      <c>
        <v>0</v>
      </c>
      <c>
        <v>0.07567148069333335</v>
      </c>
      <c>
        <v>8.48241537563632</v>
      </c>
      <c>
        <v>0</v>
      </c>
      <c>
        <v>0.9399738548164502</v>
      </c>
      <c>
        <v>3.1126053432012064</v>
      </c>
      <c>
        <v>1.2439585843468937</v>
      </c>
      <c>
        <v>0</v>
      </c>
      <c>
        <v>0</v>
      </c>
      <c>
        <v>13.854624638694204</v>
      </c>
    </row>
    <row>
      <c>
        <v>2623581</v>
      </c>
      <c>
        <v>1</v>
      </c>
      <c>
        <is>
          <t>İZMİR</t>
        </is>
      </c>
      <c>
        <v>TORBALI</v>
      </c>
      <c>
        <is>
          <t>TM Fideri</t>
        </is>
      </c>
      <c>
        <v>ARSLANLAR TM 35-26-A00004_BALIKDAĞI M02_2305251</v>
      </c>
      <c>
        <v>Yangın</v>
      </c>
      <c>
        <v>Dağıtım-OG</v>
      </c>
      <c>
        <v>Uzun</v>
      </c>
      <c>
        <v>Şebeke işletmecisi</v>
      </c>
      <c>
        <v>Bildirimsiz</v>
      </c>
      <c>
        <is>
          <t>26.07.2023 23:07:53</t>
        </is>
      </c>
      <c>
        <is>
          <t>27.07.2023 04:36:15</t>
        </is>
      </c>
      <c>
        <v>5.472777777</v>
      </c>
      <c>
        <v>2</v>
      </c>
      <c>
        <v>0</v>
      </c>
      <c>
        <v>22</v>
      </c>
      <c>
        <v>0</v>
      </c>
      <c>
        <v>8</v>
      </c>
      <c>
        <v>0</v>
      </c>
      <c>
        <v>0</v>
      </c>
      <c>
        <v>0</v>
      </c>
      <c>
        <v>30.119577882950466</v>
      </c>
      <c>
        <v>0</v>
      </c>
      <c>
        <v>631.384790026729</v>
      </c>
      <c>
        <v>0</v>
      </c>
      <c>
        <v>26.793472309346566</v>
      </c>
      <c>
        <v>0</v>
      </c>
      <c>
        <v>0</v>
      </c>
      <c>
        <v>0</v>
      </c>
      <c>
        <v>688.297840219026</v>
      </c>
    </row>
    <row>
      <c>
        <v>2621961</v>
      </c>
      <c>
        <v>1</v>
      </c>
      <c>
        <is>
          <t>MANİSA</t>
        </is>
      </c>
      <c>
        <v>SARIGÖL</v>
      </c>
      <c>
        <is>
          <t>AG Fideri</t>
        </is>
      </c>
      <c>
        <v>EMCELLİ TR-2 45-79-M00304_C_56385130_56385130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26.07.2023 00:22:22</t>
        </is>
      </c>
      <c>
        <is>
          <t>26.07.2023 01:18:24</t>
        </is>
      </c>
      <c>
        <v>0.933888888</v>
      </c>
      <c>
        <v>0</v>
      </c>
      <c>
        <v>3</v>
      </c>
      <c>
        <v>0</v>
      </c>
      <c>
        <v>9</v>
      </c>
      <c>
        <v>0</v>
      </c>
      <c>
        <v>0</v>
      </c>
      <c>
        <v>0</v>
      </c>
      <c>
        <v>0</v>
      </c>
      <c>
        <v>0</v>
      </c>
      <c>
        <v>0.3044647955086687</v>
      </c>
      <c>
        <v>0</v>
      </c>
      <c>
        <v>7.4542196884516425</v>
      </c>
      <c>
        <v>0</v>
      </c>
      <c>
        <v>0</v>
      </c>
      <c>
        <v>0</v>
      </c>
      <c>
        <v>0</v>
      </c>
      <c>
        <v>7.7586844839603115</v>
      </c>
    </row>
    <row>
      <c>
        <v>2622357</v>
      </c>
      <c>
        <v>2</v>
      </c>
      <c>
        <is>
          <t>İZMİR</t>
        </is>
      </c>
      <c>
        <v>KARABAĞLAR</v>
      </c>
      <c>
        <is>
          <t>Dağıtım Transformatörü</t>
        </is>
      </c>
      <c>
        <v>K-845 35-01-K00845_35-01-K00845_2353855</v>
      </c>
      <c>
        <v>AG Tel Kopuğu</v>
      </c>
      <c>
        <v>Dağıtım-AG</v>
      </c>
      <c>
        <v>Uzun</v>
      </c>
      <c>
        <v>Şebeke işletmecisi</v>
      </c>
      <c>
        <v>Bildirimsiz</v>
      </c>
      <c>
        <is>
          <t>26.07.2023 11:51:32</t>
        </is>
      </c>
      <c>
        <is>
          <t>26.07.2023 12:59:25</t>
        </is>
      </c>
      <c>
        <v>1.131388888</v>
      </c>
      <c>
        <v>0</v>
      </c>
      <c>
        <v>22</v>
      </c>
      <c>
        <v>0</v>
      </c>
      <c>
        <v>0</v>
      </c>
      <c>
        <v>0</v>
      </c>
      <c>
        <v>202</v>
      </c>
      <c>
        <v>0</v>
      </c>
      <c>
        <v>4</v>
      </c>
      <c>
        <v>0</v>
      </c>
      <c>
        <v>4.955794779664826</v>
      </c>
      <c>
        <v>0</v>
      </c>
      <c>
        <v>0</v>
      </c>
      <c>
        <v>0</v>
      </c>
      <c>
        <v>202.42361928458755</v>
      </c>
      <c>
        <v>0</v>
      </c>
      <c>
        <v>36.983051448739246</v>
      </c>
      <c>
        <v>244.3624655129916</v>
      </c>
    </row>
    <row>
      <c>
        <v>2622980</v>
      </c>
      <c>
        <v>1</v>
      </c>
      <c>
        <is>
          <t>İZMİR</t>
        </is>
      </c>
      <c>
        <v>FOÇA</v>
      </c>
      <c>
        <is>
          <t>AG Fideri</t>
        </is>
      </c>
      <c>
        <v>BAĞARASI TR-11 35-23-M00180__79552659_79552659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26.07.2023 18:09:43</t>
        </is>
      </c>
      <c>
        <is>
          <t>26.07.2023 22:28:05</t>
        </is>
      </c>
      <c>
        <v>4.306111111</v>
      </c>
      <c>
        <v>0</v>
      </c>
      <c>
        <v>55</v>
      </c>
      <c>
        <v>0</v>
      </c>
      <c>
        <v>0</v>
      </c>
      <c>
        <v>0</v>
      </c>
      <c>
        <v>18</v>
      </c>
      <c>
        <v>0</v>
      </c>
      <c>
        <v>0</v>
      </c>
      <c>
        <v>0</v>
      </c>
      <c>
        <v>78.39699258893438</v>
      </c>
      <c>
        <v>0</v>
      </c>
      <c>
        <v>0</v>
      </c>
      <c>
        <v>0</v>
      </c>
      <c>
        <v>37.56673809282157</v>
      </c>
      <c>
        <v>0</v>
      </c>
      <c>
        <v>0</v>
      </c>
      <c>
        <v>115.96373068175595</v>
      </c>
    </row>
    <row>
      <c>
        <v>2622044</v>
      </c>
      <c>
        <v>1</v>
      </c>
      <c>
        <is>
          <t>İZMİR</t>
        </is>
      </c>
      <c>
        <v>MENEMEN</v>
      </c>
      <c>
        <is>
          <t>DM</t>
        </is>
      </c>
      <c>
        <v>YAHŞELLİ DM-5 35-28-M00882_EMİRALEM SULAMA M10_66811804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26.07.2023 07:41:32</t>
        </is>
      </c>
      <c>
        <is>
          <t>26.07.2023 08:30:42</t>
        </is>
      </c>
      <c>
        <v>0.819444444</v>
      </c>
      <c>
        <v>12</v>
      </c>
      <c>
        <v>1076</v>
      </c>
      <c>
        <v>18</v>
      </c>
      <c>
        <v>592</v>
      </c>
      <c>
        <v>33</v>
      </c>
      <c>
        <v>169</v>
      </c>
      <c>
        <v>0</v>
      </c>
      <c>
        <v>1</v>
      </c>
      <c>
        <v>3.4632569879014676</v>
      </c>
      <c>
        <v>150.01530255623138</v>
      </c>
      <c>
        <v>86.14208241725204</v>
      </c>
      <c>
        <v>177.28915460350476</v>
      </c>
      <c>
        <v>69.85807725583815</v>
      </c>
      <c>
        <v>60.4598159444758</v>
      </c>
      <c>
        <v>0</v>
      </c>
      <c>
        <v>6.62797062505865</v>
      </c>
      <c>
        <v>553.8556603902623</v>
      </c>
    </row>
    <row>
      <c>
        <v>2623335</v>
      </c>
      <c>
        <v>1</v>
      </c>
      <c>
        <is>
          <t>İZMİR</t>
        </is>
      </c>
      <c>
        <v>BAYINDIR</v>
      </c>
      <c>
        <is>
          <t>AG Fideri</t>
        </is>
      </c>
      <c>
        <v>ELİFLİ TR-4 35-20-L00111_10899162_56378511_56378511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26.07.2023 20:45:57</t>
        </is>
      </c>
      <c>
        <is>
          <t>26.07.2023 21:12:35</t>
        </is>
      </c>
      <c>
        <v>0.443888888</v>
      </c>
      <c>
        <v>0</v>
      </c>
      <c>
        <v>7</v>
      </c>
      <c>
        <v>0</v>
      </c>
      <c>
        <v>10</v>
      </c>
      <c>
        <v>0</v>
      </c>
      <c>
        <v>6</v>
      </c>
      <c>
        <v>0</v>
      </c>
      <c>
        <v>0</v>
      </c>
      <c>
        <v>0</v>
      </c>
      <c>
        <v>1.0630130743913164</v>
      </c>
      <c>
        <v>0</v>
      </c>
      <c>
        <v>13.189507649893262</v>
      </c>
      <c>
        <v>0</v>
      </c>
      <c>
        <v>8.350109233367437</v>
      </c>
      <c>
        <v>0</v>
      </c>
      <c>
        <v>0</v>
      </c>
      <c>
        <v>22.602629957652013</v>
      </c>
    </row>
    <row>
      <c>
        <v>2623026</v>
      </c>
      <c>
        <v>1</v>
      </c>
      <c>
        <is>
          <t>İZMİR</t>
        </is>
      </c>
      <c>
        <v>MENDERES</v>
      </c>
      <c>
        <is>
          <t>Kullanıcı Bağlantı Hattı</t>
        </is>
      </c>
      <c>
        <v>GÜMÜLDÜR M-11 35-25-M00011_955263192_955263192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26.07.2023 18:39:40</t>
        </is>
      </c>
      <c>
        <is>
          <t>26.07.2023 19:45:01</t>
        </is>
      </c>
      <c>
        <v>1.089166666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1.2009912719314735</v>
      </c>
      <c>
        <v>0</v>
      </c>
      <c>
        <v>0</v>
      </c>
      <c>
        <v>0</v>
      </c>
      <c>
        <v>0</v>
      </c>
      <c>
        <v>0</v>
      </c>
      <c>
        <v>0</v>
      </c>
      <c>
        <v>1.2009912719314735</v>
      </c>
    </row>
    <row>
      <c>
        <v>2623086</v>
      </c>
      <c>
        <v>1</v>
      </c>
      <c>
        <is>
          <t>MANİSA</t>
        </is>
      </c>
      <c>
        <v>SARUHANLI</v>
      </c>
      <c>
        <is>
          <t>Dağıtım Transformatörü</t>
        </is>
      </c>
      <c>
        <v>SARUHANLI TR-16 45-80-M00016_45-80-M00016_2355925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26.07.2023 19:10:08</t>
        </is>
      </c>
      <c>
        <is>
          <t>26.07.2023 19:57:33</t>
        </is>
      </c>
      <c>
        <v>0.790277777</v>
      </c>
      <c>
        <v>0</v>
      </c>
      <c>
        <v>409</v>
      </c>
      <c>
        <v>0</v>
      </c>
      <c>
        <v>2</v>
      </c>
      <c>
        <v>0</v>
      </c>
      <c>
        <v>17</v>
      </c>
      <c>
        <v>0</v>
      </c>
      <c>
        <v>0</v>
      </c>
      <c>
        <v>0</v>
      </c>
      <c>
        <v>104.11260249192662</v>
      </c>
      <c>
        <v>0</v>
      </c>
      <c>
        <v>12.293324361925398</v>
      </c>
      <c>
        <v>0</v>
      </c>
      <c>
        <v>8.898674236864395</v>
      </c>
      <c>
        <v>0</v>
      </c>
      <c>
        <v>0</v>
      </c>
      <c>
        <v>125.30460109071642</v>
      </c>
    </row>
    <row>
      <c>
        <v>2622485</v>
      </c>
      <c>
        <v>1</v>
      </c>
      <c>
        <is>
          <t>İZMİR</t>
        </is>
      </c>
      <c>
        <v>KARABAĞLAR</v>
      </c>
      <c>
        <is>
          <t>AG Fideri</t>
        </is>
      </c>
      <c>
        <v>K-1560 35-01-K01560_C_56365627_56365627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26.07.2023 13:19:01</t>
        </is>
      </c>
      <c>
        <is>
          <t>26.07.2023 14:10:43</t>
        </is>
      </c>
      <c>
        <v>0.861666666</v>
      </c>
      <c>
        <v>0</v>
      </c>
      <c>
        <v>356</v>
      </c>
      <c>
        <v>0</v>
      </c>
      <c>
        <v>0</v>
      </c>
      <c>
        <v>0</v>
      </c>
      <c>
        <v>20</v>
      </c>
      <c>
        <v>0</v>
      </c>
      <c>
        <v>0</v>
      </c>
      <c>
        <v>0</v>
      </c>
      <c>
        <v>71.93880345137745</v>
      </c>
      <c>
        <v>0</v>
      </c>
      <c>
        <v>0</v>
      </c>
      <c>
        <v>0</v>
      </c>
      <c>
        <v>2.455329071107348</v>
      </c>
      <c>
        <v>0</v>
      </c>
      <c>
        <v>0</v>
      </c>
      <c>
        <v>74.3941325224848</v>
      </c>
    </row>
    <row>
      <c>
        <v>2622439</v>
      </c>
      <c>
        <v>1</v>
      </c>
      <c>
        <is>
          <t>MANİSA</t>
        </is>
      </c>
      <c>
        <v>TURGUTLU</v>
      </c>
      <c>
        <is>
          <t>KÖK</t>
        </is>
      </c>
      <c>
        <v>TR-2/82 BARIŞ MANÇO KÖK 45-83-L00082_TR-2/83 L03_61336406</v>
      </c>
      <c>
        <v>Plansız Kesinti / Müdahale</v>
      </c>
      <c>
        <v>Dağıtım-OG</v>
      </c>
      <c>
        <v>Uzun</v>
      </c>
      <c>
        <v>Şebeke işletmecisi</v>
      </c>
      <c>
        <v>Bildirimsiz</v>
      </c>
      <c>
        <is>
          <t>26.07.2023 12:22:58</t>
        </is>
      </c>
      <c>
        <is>
          <t>26.07.2023 13:26:38</t>
        </is>
      </c>
      <c>
        <v>1.061111111</v>
      </c>
      <c>
        <v>0</v>
      </c>
      <c>
        <v>2216</v>
      </c>
      <c>
        <v>0</v>
      </c>
      <c>
        <v>0</v>
      </c>
      <c>
        <v>0</v>
      </c>
      <c>
        <v>167</v>
      </c>
      <c>
        <v>0</v>
      </c>
      <c>
        <v>1</v>
      </c>
      <c>
        <v>0</v>
      </c>
      <c>
        <v>472.4325205879291</v>
      </c>
      <c>
        <v>0</v>
      </c>
      <c>
        <v>0</v>
      </c>
      <c>
        <v>0</v>
      </c>
      <c>
        <v>150.57022548903925</v>
      </c>
      <c>
        <v>0</v>
      </c>
      <c>
        <v>9.167251431611469</v>
      </c>
      <c>
        <v>632.1699975085799</v>
      </c>
    </row>
    <row>
      <c>
        <v>2622293</v>
      </c>
      <c>
        <v>1</v>
      </c>
      <c>
        <is>
          <t>İZMİR</t>
        </is>
      </c>
      <c>
        <v>TİRE</v>
      </c>
      <c>
        <is>
          <t>AG Fideri</t>
        </is>
      </c>
      <c>
        <v>NEVZAT TİMUR SULAMA GRUBU 35-29-L00354_A_91371563_91371563</v>
      </c>
      <c>
        <v>AG Tel Kopuğu</v>
      </c>
      <c>
        <v>Dağıtım-AG</v>
      </c>
      <c>
        <v>Uzun</v>
      </c>
      <c>
        <v>Şebeke işletmecisi</v>
      </c>
      <c>
        <v>Bildirimsiz</v>
      </c>
      <c>
        <is>
          <t>26.07.2023 10:54:34</t>
        </is>
      </c>
      <c>
        <is>
          <t>26.07.2023 11:48:15</t>
        </is>
      </c>
      <c>
        <v>0.894722222</v>
      </c>
      <c>
        <v>0</v>
      </c>
      <c>
        <v>8</v>
      </c>
      <c>
        <v>0</v>
      </c>
      <c>
        <v>12</v>
      </c>
      <c>
        <v>0</v>
      </c>
      <c>
        <v>3</v>
      </c>
      <c>
        <v>0</v>
      </c>
      <c>
        <v>0</v>
      </c>
      <c>
        <v>0</v>
      </c>
      <c>
        <v>6.59545824177938</v>
      </c>
      <c>
        <v>0</v>
      </c>
      <c>
        <v>26.775368118101387</v>
      </c>
      <c>
        <v>0</v>
      </c>
      <c>
        <v>5.1742655841061325</v>
      </c>
      <c>
        <v>0</v>
      </c>
      <c>
        <v>0</v>
      </c>
      <c>
        <v>38.5450919439869</v>
      </c>
    </row>
    <row>
      <c>
        <v>2622167</v>
      </c>
      <c>
        <v>1</v>
      </c>
      <c>
        <is>
          <t>İZMİR</t>
        </is>
      </c>
      <c>
        <v>DİKİLİ</v>
      </c>
      <c>
        <is>
          <t>Kullanıcı Bağlantı Hattı</t>
        </is>
      </c>
      <c>
        <v>GÜLKENT TR-6 35-30-M00229_955305875_955305875</v>
      </c>
      <c>
        <v>AG Branşman Yeraltı Kablo Arızası</v>
      </c>
      <c>
        <v>Dağıtım-AG</v>
      </c>
      <c>
        <v>Uzun</v>
      </c>
      <c>
        <v>Şebeke işletmecisi</v>
      </c>
      <c>
        <v>Bildirimsiz</v>
      </c>
      <c>
        <is>
          <t>26.07.2023 09:34:25</t>
        </is>
      </c>
      <c>
        <is>
          <t>26.07.2023 11:20:00</t>
        </is>
      </c>
      <c>
        <v>1.759722222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0.00007427530779583334</v>
      </c>
      <c>
        <v>0</v>
      </c>
      <c>
        <v>0</v>
      </c>
      <c>
        <v>0</v>
      </c>
      <c>
        <v>0</v>
      </c>
      <c>
        <v>0</v>
      </c>
      <c>
        <v>0</v>
      </c>
      <c>
        <v>0.00007427530779583334</v>
      </c>
    </row>
    <row>
      <c>
        <v>2622359</v>
      </c>
      <c>
        <v>1</v>
      </c>
      <c>
        <is>
          <t>İZMİR</t>
        </is>
      </c>
      <c>
        <v>BORNOVA</v>
      </c>
      <c>
        <is>
          <t>OG Fideri</t>
        </is>
      </c>
      <c>
        <v>M-13 35-02-M00013_M-320 M07_2064788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26.07.2023 11:26:51</t>
        </is>
      </c>
      <c>
        <is>
          <t>26.07.2023 11:31:25</t>
        </is>
      </c>
      <c>
        <v>0.076111111</v>
      </c>
      <c>
        <v>1</v>
      </c>
      <c>
        <v>2718</v>
      </c>
      <c>
        <v>0</v>
      </c>
      <c>
        <v>40</v>
      </c>
      <c>
        <v>28</v>
      </c>
      <c>
        <v>652</v>
      </c>
      <c>
        <v>14</v>
      </c>
      <c>
        <v>19</v>
      </c>
      <c>
        <v>0.5419442014364491</v>
      </c>
      <c>
        <v>54.444638958045985</v>
      </c>
      <c>
        <v>0</v>
      </c>
      <c>
        <v>2.138261566036469</v>
      </c>
      <c>
        <v>15.442229773707805</v>
      </c>
      <c>
        <v>98.88245442216268</v>
      </c>
      <c>
        <v>67.19897013987632</v>
      </c>
      <c>
        <v>51.26161337285892</v>
      </c>
      <c>
        <v>289.91011243412464</v>
      </c>
    </row>
    <row>
      <c>
        <v>2623000</v>
      </c>
      <c>
        <v>1</v>
      </c>
      <c>
        <is>
          <t>İZMİR</t>
        </is>
      </c>
      <c>
        <v>SELÇUK</v>
      </c>
      <c>
        <is>
          <t>KÖK</t>
        </is>
      </c>
      <c>
        <v>PAMUCAK KÖK 35-13-L00400_ARVALYA L11_2097132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26.07.2023 18:25:12</t>
        </is>
      </c>
      <c>
        <is>
          <t>26.07.2023 18:55:47</t>
        </is>
      </c>
      <c>
        <v>0.509722222</v>
      </c>
      <c>
        <v>3</v>
      </c>
      <c>
        <v>16</v>
      </c>
      <c>
        <v>25</v>
      </c>
      <c>
        <v>4</v>
      </c>
      <c>
        <v>26</v>
      </c>
      <c>
        <v>2</v>
      </c>
      <c>
        <v>0</v>
      </c>
      <c>
        <v>0</v>
      </c>
      <c>
        <v>5.605796421711226</v>
      </c>
      <c>
        <v>3.152133886589134</v>
      </c>
      <c>
        <v>37.90522818374191</v>
      </c>
      <c>
        <v>0.5958510758662311</v>
      </c>
      <c>
        <v>125.53000107017678</v>
      </c>
      <c>
        <v>2.581538812511157</v>
      </c>
      <c>
        <v>0</v>
      </c>
      <c>
        <v>0</v>
      </c>
      <c>
        <v>175.37054945059643</v>
      </c>
    </row>
    <row>
      <c>
        <v>2622273</v>
      </c>
      <c>
        <v>2</v>
      </c>
      <c>
        <is>
          <t>İZMİR</t>
        </is>
      </c>
      <c>
        <v>ÖDEMİŞ</v>
      </c>
      <c>
        <is>
          <t>Dağıtım Transformatörü</t>
        </is>
      </c>
      <c>
        <v>KURUCUOVA TR-8 35-15-L00249_35-15-L00249_2365157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26.07.2023 11:32:22</t>
        </is>
      </c>
      <c>
        <is>
          <t>26.07.2023 11:43:37</t>
        </is>
      </c>
      <c>
        <v>0.1875</v>
      </c>
      <c>
        <v>0</v>
      </c>
      <c>
        <v>13</v>
      </c>
      <c>
        <v>0</v>
      </c>
      <c>
        <v>31</v>
      </c>
      <c>
        <v>0</v>
      </c>
      <c>
        <v>12</v>
      </c>
      <c>
        <v>0</v>
      </c>
      <c>
        <v>0</v>
      </c>
      <c>
        <v>0</v>
      </c>
      <c>
        <v>0.8063332332925499</v>
      </c>
      <c>
        <v>0</v>
      </c>
      <c>
        <v>13.168395825031862</v>
      </c>
      <c>
        <v>0</v>
      </c>
      <c>
        <v>4.624093710384975</v>
      </c>
      <c>
        <v>0</v>
      </c>
      <c>
        <v>0</v>
      </c>
      <c>
        <v>18.598822768709386</v>
      </c>
    </row>
    <row>
      <c>
        <v>2623043</v>
      </c>
      <c>
        <v>1</v>
      </c>
      <c>
        <is>
          <t>İZMİR</t>
        </is>
      </c>
      <c>
        <v>TORBALI</v>
      </c>
      <c>
        <is>
          <t>Saha Dağıtım Kutusu (SDK)</t>
        </is>
      </c>
      <c>
        <v>DM-3/TR-21 (ESKİ TR-29) 35-26-M01364_A A01_57783108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26.07.2023 18:42:13</t>
        </is>
      </c>
      <c>
        <is>
          <t>26.07.2023 19:33:00</t>
        </is>
      </c>
      <c>
        <v>0.846388888</v>
      </c>
      <c>
        <v>0</v>
      </c>
      <c>
        <v>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7.621486255709187</v>
      </c>
      <c>
        <v>0</v>
      </c>
      <c>
        <v>0</v>
      </c>
      <c>
        <v>0</v>
      </c>
      <c>
        <v>0.15796024308254086</v>
      </c>
      <c>
        <v>0</v>
      </c>
      <c>
        <v>0</v>
      </c>
      <c>
        <v>7.779446498791728</v>
      </c>
    </row>
    <row>
      <c>
        <v>2622210</v>
      </c>
      <c>
        <v>1</v>
      </c>
      <c>
        <is>
          <t>MANİSA</t>
        </is>
      </c>
      <c>
        <v>KÖPRÜBAŞI</v>
      </c>
      <c>
        <is>
          <t>OG Fideri</t>
        </is>
      </c>
      <c>
        <v>KÖPRÜBAŞI TR-5 45-86-M00005_DIREK TIPI TRAFO HUCRESI H01_2041969</v>
      </c>
      <c>
        <v>Şebeke Yenileme ve Kapasite Artışı Çalışması</v>
      </c>
      <c>
        <v>Dağıtım-OG</v>
      </c>
      <c>
        <v>Uzun</v>
      </c>
      <c>
        <v>Şebeke işletmecisi</v>
      </c>
      <c>
        <v>Bildirimli</v>
      </c>
      <c>
        <is>
          <t>26.07.2023 10:08:38</t>
        </is>
      </c>
      <c>
        <is>
          <t>26.07.2023 17:58:08</t>
        </is>
      </c>
      <c>
        <v>7.825</v>
      </c>
      <c>
        <v>0</v>
      </c>
      <c>
        <v>43</v>
      </c>
      <c>
        <v>0</v>
      </c>
      <c>
        <v>13</v>
      </c>
      <c>
        <v>0</v>
      </c>
      <c>
        <v>4</v>
      </c>
      <c>
        <v>0</v>
      </c>
      <c>
        <v>0</v>
      </c>
      <c>
        <v>0</v>
      </c>
      <c>
        <v>38.841405861608884</v>
      </c>
      <c>
        <v>0</v>
      </c>
      <c>
        <v>38.60411833561531</v>
      </c>
      <c>
        <v>0</v>
      </c>
      <c>
        <v>20.87032551225454</v>
      </c>
      <c>
        <v>0</v>
      </c>
      <c>
        <v>0</v>
      </c>
      <c>
        <v>98.31584970947873</v>
      </c>
    </row>
    <row>
      <c>
        <v>2622671</v>
      </c>
      <c>
        <v>1</v>
      </c>
      <c>
        <is>
          <t>MANİSA</t>
        </is>
      </c>
      <c>
        <v>TURGUTLU</v>
      </c>
      <c>
        <is>
          <t>AG Fideri</t>
        </is>
      </c>
      <c>
        <v>TR-2/83-A 45-83-L00309_B_91277645_91277645</v>
      </c>
      <c>
        <v>NH Altlık Arızası</v>
      </c>
      <c>
        <v>Dağıtım-AG</v>
      </c>
      <c>
        <v>Uzun</v>
      </c>
      <c>
        <v>Şebeke işletmecisi</v>
      </c>
      <c>
        <v>Bildirimsiz</v>
      </c>
      <c>
        <is>
          <t>26.07.2023 15:20:32</t>
        </is>
      </c>
      <c>
        <is>
          <t>26.07.2023 23:23:35</t>
        </is>
      </c>
      <c>
        <v>8.050833333</v>
      </c>
      <c>
        <v>0</v>
      </c>
      <c>
        <v>333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529.491246779928</v>
      </c>
      <c>
        <v>0</v>
      </c>
      <c>
        <v>0</v>
      </c>
      <c>
        <v>0</v>
      </c>
      <c>
        <v>2.225361466992781</v>
      </c>
      <c>
        <v>0</v>
      </c>
      <c>
        <v>0</v>
      </c>
      <c>
        <v>531.7166082469208</v>
      </c>
    </row>
    <row>
      <c>
        <v>2622173</v>
      </c>
      <c>
        <v>1</v>
      </c>
      <c>
        <is>
          <t>MANİSA</t>
        </is>
      </c>
      <c>
        <v>AKHİSAR</v>
      </c>
      <c>
        <is>
          <t>KÖK</t>
        </is>
      </c>
      <c>
        <v>KULAKSIZLAR KÖK 45-72-L00839_AKÇEŞME L03_66574895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26.07.2023 09:38:48</t>
        </is>
      </c>
      <c>
        <is>
          <t>26.07.2023 10:02:02</t>
        </is>
      </c>
      <c>
        <v>0.387222222</v>
      </c>
      <c>
        <v>2</v>
      </c>
      <c>
        <v>153</v>
      </c>
      <c>
        <v>22</v>
      </c>
      <c>
        <v>10</v>
      </c>
      <c>
        <v>2</v>
      </c>
      <c>
        <v>9</v>
      </c>
      <c>
        <v>0</v>
      </c>
      <c>
        <v>0</v>
      </c>
      <c>
        <v>0.16735905306666668</v>
      </c>
      <c>
        <v>7.609271782950253</v>
      </c>
      <c>
        <v>43.24694799849898</v>
      </c>
      <c>
        <v>22.535324710810055</v>
      </c>
      <c>
        <v>13.496040980927097</v>
      </c>
      <c>
        <v>0.8798242571984324</v>
      </c>
      <c>
        <v>0</v>
      </c>
      <c>
        <v>0</v>
      </c>
      <c>
        <v>87.93476878345149</v>
      </c>
    </row>
    <row>
      <c>
        <v>2622422</v>
      </c>
      <c>
        <v>1</v>
      </c>
      <c>
        <is>
          <t>İZMİR</t>
        </is>
      </c>
      <c>
        <v>FOÇA</v>
      </c>
      <c>
        <is>
          <t>OG Fideri</t>
        </is>
      </c>
      <c>
        <v>YENİFOÇA TR-53 35-23-M00053_YENİFOÇA TR-51 M01_72156625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26.07.2023 12:10:02</t>
        </is>
      </c>
      <c>
        <is>
          <t>26.07.2023 12:29:24</t>
        </is>
      </c>
      <c>
        <v>0.322777777</v>
      </c>
      <c>
        <v>1</v>
      </c>
      <c>
        <v>2138</v>
      </c>
      <c>
        <v>2</v>
      </c>
      <c>
        <v>43</v>
      </c>
      <c>
        <v>1</v>
      </c>
      <c>
        <v>166</v>
      </c>
      <c>
        <v>0</v>
      </c>
      <c>
        <v>0</v>
      </c>
      <c>
        <v>0.07727183864555556</v>
      </c>
      <c>
        <v>179.59085369907342</v>
      </c>
      <c>
        <v>1.931966764</v>
      </c>
      <c>
        <v>6.221558838544894</v>
      </c>
      <c>
        <v>0.6367308124022223</v>
      </c>
      <c>
        <v>76.16663876691672</v>
      </c>
      <c>
        <v>0</v>
      </c>
      <c>
        <v>0</v>
      </c>
      <c>
        <v>264.62502071958284</v>
      </c>
    </row>
    <row>
      <c>
        <v>2623504</v>
      </c>
      <c>
        <v>1</v>
      </c>
      <c>
        <is>
          <t>MANİSA</t>
        </is>
      </c>
      <c>
        <v>GÖRDES</v>
      </c>
      <c>
        <is>
          <t>Dağıtım Transformatörü</t>
        </is>
      </c>
      <c>
        <v>KAŞIKÇI BAHADIRLAR TR 45-75-M00097_45-75-M00097_2363336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26.07.2023 22:10:11</t>
        </is>
      </c>
      <c>
        <is>
          <t>27.07.2023 04:39:16</t>
        </is>
      </c>
      <c>
        <v>6.484722222</v>
      </c>
      <c>
        <v>0</v>
      </c>
      <c>
        <v>39</v>
      </c>
      <c>
        <v>0</v>
      </c>
      <c>
        <v>3</v>
      </c>
      <c>
        <v>0</v>
      </c>
      <c>
        <v>0</v>
      </c>
      <c>
        <v>0</v>
      </c>
      <c>
        <v>0</v>
      </c>
      <c>
        <v>0</v>
      </c>
      <c>
        <v>5.904190996210913</v>
      </c>
      <c>
        <v>0</v>
      </c>
      <c>
        <v>15.332212223186131</v>
      </c>
      <c>
        <v>0</v>
      </c>
      <c>
        <v>0</v>
      </c>
      <c>
        <v>0</v>
      </c>
      <c>
        <v>0</v>
      </c>
      <c>
        <v>21.236403219397044</v>
      </c>
    </row>
    <row>
      <c>
        <v>2622857</v>
      </c>
      <c>
        <v>1</v>
      </c>
      <c>
        <is>
          <t>İZMİR</t>
        </is>
      </c>
      <c>
        <v>ALİAĞA</v>
      </c>
      <c>
        <is>
          <t>AG Fideri</t>
        </is>
      </c>
      <c>
        <v>TR-56 35-17-M00056__56394797_56394797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26.07.2023 16:59:35</t>
        </is>
      </c>
      <c>
        <is>
          <t>26.07.2023 17:39:46</t>
        </is>
      </c>
      <c>
        <v>0.669722222</v>
      </c>
      <c>
        <v>0</v>
      </c>
      <c>
        <v>253</v>
      </c>
      <c>
        <v>0</v>
      </c>
      <c>
        <v>0</v>
      </c>
      <c>
        <v>0</v>
      </c>
      <c>
        <v>30</v>
      </c>
      <c>
        <v>0</v>
      </c>
      <c>
        <v>0</v>
      </c>
      <c>
        <v>0</v>
      </c>
      <c>
        <v>33.65212485104349</v>
      </c>
      <c>
        <v>0</v>
      </c>
      <c>
        <v>0</v>
      </c>
      <c>
        <v>0</v>
      </c>
      <c>
        <v>23.90106432376294</v>
      </c>
      <c>
        <v>0</v>
      </c>
      <c>
        <v>0</v>
      </c>
      <c>
        <v>57.553189174806434</v>
      </c>
    </row>
    <row>
      <c>
        <v>2623498</v>
      </c>
      <c>
        <v>1</v>
      </c>
      <c>
        <is>
          <t>İZMİR</t>
        </is>
      </c>
      <c>
        <v>ALİAĞA</v>
      </c>
      <c>
        <is>
          <t>AG Fideri</t>
        </is>
      </c>
      <c>
        <v>KALABAK TR 35-17-M00446_D_83693653_83693653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26.07.2023 22:09:05</t>
        </is>
      </c>
      <c>
        <is>
          <t>26.07.2023 22:49:35</t>
        </is>
      </c>
      <c>
        <v>0.675</v>
      </c>
      <c>
        <v>0</v>
      </c>
      <c>
        <v>22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1.5704848912113</v>
      </c>
      <c>
        <v>0</v>
      </c>
      <c>
        <v>0</v>
      </c>
      <c>
        <v>0</v>
      </c>
      <c>
        <v>0</v>
      </c>
      <c>
        <v>0</v>
      </c>
      <c>
        <v>0</v>
      </c>
      <c>
        <v>1.5704848912113</v>
      </c>
    </row>
    <row>
      <c>
        <v>2623484</v>
      </c>
      <c>
        <v>1</v>
      </c>
      <c>
        <is>
          <t>İZMİR</t>
        </is>
      </c>
      <c>
        <v>BUCA</v>
      </c>
      <c>
        <is>
          <t>OG Fideri</t>
        </is>
      </c>
      <c>
        <v>M-1013 35-03-M01013_M-1497 M02_41927663</v>
      </c>
      <c>
        <v>OG Yeraltı Kablo Arızası</v>
      </c>
      <c>
        <v>Dağıtım-OG</v>
      </c>
      <c>
        <v>Uzun</v>
      </c>
      <c>
        <v>Şebeke işletmecisi</v>
      </c>
      <c>
        <v>Bildirimsiz</v>
      </c>
      <c>
        <is>
          <t>26.07.2023 21:03:17</t>
        </is>
      </c>
      <c>
        <is>
          <t>26.07.2023 22:35:15</t>
        </is>
      </c>
      <c>
        <v>1.532777777</v>
      </c>
      <c>
        <v>0</v>
      </c>
      <c>
        <v>12207</v>
      </c>
      <c>
        <v>0</v>
      </c>
      <c>
        <v>0</v>
      </c>
      <c>
        <v>4</v>
      </c>
      <c>
        <v>2917</v>
      </c>
      <c>
        <v>0</v>
      </c>
      <c>
        <v>26</v>
      </c>
      <c>
        <v>0</v>
      </c>
      <c>
        <v>4792.407793910308</v>
      </c>
      <c>
        <v>0</v>
      </c>
      <c>
        <v>0</v>
      </c>
      <c>
        <v>93.15886854740307</v>
      </c>
      <c>
        <v>2697.6198928004296</v>
      </c>
      <c>
        <v>0</v>
      </c>
      <c>
        <v>293.85286091202255</v>
      </c>
      <c>
        <v>7877.039416170163</v>
      </c>
    </row>
    <row>
      <c>
        <v>2622605</v>
      </c>
      <c>
        <v>1</v>
      </c>
      <c>
        <is>
          <t>İZMİR</t>
        </is>
      </c>
      <c>
        <v>KARABAĞLAR</v>
      </c>
      <c>
        <is>
          <t>AG Fideri</t>
        </is>
      </c>
      <c>
        <v>K-4736 35-01-K04736__72922904_72922904</v>
      </c>
      <c>
        <v>AG Tel Kopuğu</v>
      </c>
      <c>
        <v>Dağıtım-AG</v>
      </c>
      <c>
        <v>Uzun</v>
      </c>
      <c>
        <v>Şebeke işletmecisi</v>
      </c>
      <c>
        <v>Bildirimsiz</v>
      </c>
      <c>
        <is>
          <t>26.07.2023 14:58:03</t>
        </is>
      </c>
      <c>
        <is>
          <t>26.07.2023 18:37:24</t>
        </is>
      </c>
      <c>
        <v>3.655833333</v>
      </c>
      <c>
        <v>0</v>
      </c>
      <c>
        <v>52</v>
      </c>
      <c>
        <v>0</v>
      </c>
      <c>
        <v>0</v>
      </c>
      <c>
        <v>0</v>
      </c>
      <c>
        <v>41</v>
      </c>
      <c>
        <v>0</v>
      </c>
      <c>
        <v>1</v>
      </c>
      <c>
        <v>0</v>
      </c>
      <c>
        <v>46.645462475755366</v>
      </c>
      <c>
        <v>0</v>
      </c>
      <c>
        <v>0</v>
      </c>
      <c>
        <v>0</v>
      </c>
      <c>
        <v>155.5041077371436</v>
      </c>
      <c>
        <v>0</v>
      </c>
      <c>
        <v>12.8494420937556</v>
      </c>
      <c>
        <v>214.9990123066546</v>
      </c>
    </row>
    <row>
      <c>
        <v>2622273</v>
      </c>
      <c>
        <v>1</v>
      </c>
      <c>
        <is>
          <t>İZMİR</t>
        </is>
      </c>
      <c>
        <v>ÖDEMİŞ</v>
      </c>
      <c>
        <is>
          <t>AG Fideri</t>
        </is>
      </c>
      <c>
        <v>KURUCUOVA TR-8 35-15-L00249_A_91242685_91242685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26.07.2023 10:34:22</t>
        </is>
      </c>
      <c>
        <is>
          <t>26.07.2023 11:32:22</t>
        </is>
      </c>
      <c>
        <v>0.966666666</v>
      </c>
      <c>
        <v>0</v>
      </c>
      <c>
        <v>1</v>
      </c>
      <c>
        <v>0</v>
      </c>
      <c>
        <v>6</v>
      </c>
      <c>
        <v>0</v>
      </c>
      <c>
        <v>5</v>
      </c>
      <c>
        <v>0</v>
      </c>
      <c>
        <v>0</v>
      </c>
      <c>
        <v>0</v>
      </c>
      <c>
        <v>0.18283005847681782</v>
      </c>
      <c>
        <v>0</v>
      </c>
      <c>
        <v>9.48085038308543</v>
      </c>
      <c>
        <v>0</v>
      </c>
      <c>
        <v>13.297004115547464</v>
      </c>
      <c>
        <v>0</v>
      </c>
      <c>
        <v>0</v>
      </c>
      <c>
        <v>22.960684557109712</v>
      </c>
    </row>
    <row>
      <c>
        <v>2622250</v>
      </c>
      <c>
        <v>1</v>
      </c>
      <c>
        <is>
          <t>MANİSA</t>
        </is>
      </c>
      <c>
        <v>ALAŞEHİR</v>
      </c>
      <c>
        <is>
          <t>Dağıtım Transformatörü</t>
        </is>
      </c>
      <c>
        <v>IŞIKLAR TR-510 TARIMSAL SULAMA 45-73-M00662_45-73-M00662_2352487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26.07.2023 10:30:55</t>
        </is>
      </c>
      <c>
        <is>
          <t>26.07.2023 14:36:10</t>
        </is>
      </c>
      <c>
        <v>4.0875</v>
      </c>
      <c>
        <v>0</v>
      </c>
      <c>
        <v>1</v>
      </c>
      <c>
        <v>0</v>
      </c>
      <c>
        <v>8</v>
      </c>
      <c>
        <v>0</v>
      </c>
      <c>
        <v>0</v>
      </c>
      <c>
        <v>0</v>
      </c>
      <c>
        <v>0</v>
      </c>
      <c>
        <v>0</v>
      </c>
      <c>
        <v>0.9505159414388888</v>
      </c>
      <c>
        <v>0</v>
      </c>
      <c>
        <v>344.5556100138585</v>
      </c>
      <c>
        <v>0</v>
      </c>
      <c>
        <v>0</v>
      </c>
      <c>
        <v>0</v>
      </c>
      <c>
        <v>0</v>
      </c>
      <c>
        <v>345.50612595529736</v>
      </c>
    </row>
    <row>
      <c>
        <v>2622064</v>
      </c>
      <c>
        <v>1</v>
      </c>
      <c>
        <is>
          <t>İZMİR</t>
        </is>
      </c>
      <c>
        <v>KONAK</v>
      </c>
      <c>
        <is>
          <t>Saha Dağıtım Kutusu (SDK)</t>
        </is>
      </c>
      <c>
        <v>K-1996 35-01-K01996_E E1_5923094</v>
      </c>
      <c>
        <v>AG Yeraltı Kablo Arızası</v>
      </c>
      <c>
        <v>Dağıtım-AG</v>
      </c>
      <c>
        <v>Uzun</v>
      </c>
      <c>
        <v>Şebeke işletmecisi</v>
      </c>
      <c>
        <v>Bildirimsiz</v>
      </c>
      <c>
        <is>
          <t>26.07.2023 08:12:42</t>
        </is>
      </c>
      <c>
        <is>
          <t>26.07.2023 14:32:11</t>
        </is>
      </c>
      <c>
        <v>6.324722222</v>
      </c>
      <c>
        <v>0</v>
      </c>
      <c>
        <v>2</v>
      </c>
      <c>
        <v>0</v>
      </c>
      <c>
        <v>0</v>
      </c>
      <c>
        <v>0</v>
      </c>
      <c>
        <v>143</v>
      </c>
      <c>
        <v>0</v>
      </c>
      <c>
        <v>0</v>
      </c>
      <c>
        <v>0</v>
      </c>
      <c>
        <v>1.8440690537507523</v>
      </c>
      <c>
        <v>0</v>
      </c>
      <c>
        <v>0</v>
      </c>
      <c>
        <v>0</v>
      </c>
      <c>
        <v>604.8048939595913</v>
      </c>
      <c>
        <v>0</v>
      </c>
      <c>
        <v>0</v>
      </c>
      <c>
        <v>606.648963013342</v>
      </c>
    </row>
    <row>
      <c>
        <v>2623315</v>
      </c>
      <c>
        <v>1</v>
      </c>
      <c>
        <is>
          <t>MANİSA</t>
        </is>
      </c>
      <c>
        <v>GÖRDES</v>
      </c>
      <c>
        <is>
          <t>AG Fideri</t>
        </is>
      </c>
      <c>
        <v>KIRAN MAKBUREPINAR TR-1 45-75-M00191_B_91387851_91387851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26.07.2023 20:29:34</t>
        </is>
      </c>
      <c>
        <is>
          <t>26.07.2023 23:51:06</t>
        </is>
      </c>
      <c>
        <v>3.358888888</v>
      </c>
      <c>
        <v>0</v>
      </c>
      <c>
        <v>7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6.307090619778564</v>
      </c>
      <c>
        <v>0</v>
      </c>
      <c>
        <v>2.8917690198648502</v>
      </c>
      <c>
        <v>0</v>
      </c>
      <c>
        <v>0</v>
      </c>
      <c>
        <v>0</v>
      </c>
      <c>
        <v>0</v>
      </c>
      <c>
        <v>9.198859639643414</v>
      </c>
    </row>
    <row>
      <c>
        <v>2622751</v>
      </c>
      <c>
        <v>1</v>
      </c>
      <c>
        <is>
          <t>MANİSA</t>
        </is>
      </c>
      <c>
        <v>KIRKAĞAÇ</v>
      </c>
      <c>
        <is>
          <t>DM</t>
        </is>
      </c>
      <c>
        <v>GELENBE İM 45-76-A00001_GELENBE L09_2081447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26.07.2023 16:06:22</t>
        </is>
      </c>
      <c>
        <is>
          <t>26.07.2023 16:42:32</t>
        </is>
      </c>
      <c>
        <v>0.602777777</v>
      </c>
      <c>
        <v>0</v>
      </c>
      <c>
        <v>746</v>
      </c>
      <c>
        <v>0</v>
      </c>
      <c>
        <v>46</v>
      </c>
      <c>
        <v>0</v>
      </c>
      <c>
        <v>229</v>
      </c>
      <c>
        <v>1</v>
      </c>
      <c>
        <v>0</v>
      </c>
      <c>
        <v>0</v>
      </c>
      <c>
        <v>69.1574775506188</v>
      </c>
      <c>
        <v>0</v>
      </c>
      <c>
        <v>12.900095627863388</v>
      </c>
      <c>
        <v>0</v>
      </c>
      <c>
        <v>56.586901472343634</v>
      </c>
      <c>
        <v>24.462829149659548</v>
      </c>
      <c>
        <v>0</v>
      </c>
      <c>
        <v>163.10730380048537</v>
      </c>
    </row>
    <row>
      <c>
        <v>2622110</v>
      </c>
      <c>
        <v>1</v>
      </c>
      <c>
        <is>
          <t>MANİSA</t>
        </is>
      </c>
      <c>
        <v>SARIGÖL</v>
      </c>
      <c>
        <is>
          <t>OG Fideri</t>
        </is>
      </c>
      <c>
        <v>SARIGÖL TR-29 45-79-M00029_TR-30-31-32 M05_2315973</v>
      </c>
      <c>
        <v>Şebeke Yenileme ve Kapasite Artışı Çalışması</v>
      </c>
      <c>
        <v>Dağıtım-OG</v>
      </c>
      <c>
        <v>Uzun</v>
      </c>
      <c>
        <v>Şebeke işletmecisi</v>
      </c>
      <c>
        <v>Bildirimli</v>
      </c>
      <c>
        <is>
          <t>26.07.2023 08:27:44</t>
        </is>
      </c>
      <c>
        <is>
          <t>26.07.2023 12:34:26</t>
        </is>
      </c>
      <c>
        <v>4.111666666</v>
      </c>
      <c>
        <v>0</v>
      </c>
      <c>
        <v>980</v>
      </c>
      <c>
        <v>0</v>
      </c>
      <c>
        <v>12</v>
      </c>
      <c>
        <v>0</v>
      </c>
      <c>
        <v>29</v>
      </c>
      <c>
        <v>0</v>
      </c>
      <c>
        <v>0</v>
      </c>
      <c>
        <v>0</v>
      </c>
      <c>
        <v>729.9117345297542</v>
      </c>
      <c>
        <v>0</v>
      </c>
      <c>
        <v>84.43997627753188</v>
      </c>
      <c>
        <v>0</v>
      </c>
      <c>
        <v>88.81445783429525</v>
      </c>
      <c>
        <v>0</v>
      </c>
      <c>
        <v>0</v>
      </c>
      <c>
        <v>903.1661686415813</v>
      </c>
    </row>
    <row>
      <c>
        <v>2622920</v>
      </c>
      <c>
        <v>1</v>
      </c>
      <c>
        <is>
          <t>İZMİR</t>
        </is>
      </c>
      <c>
        <v>KARŞIYAKA</v>
      </c>
      <c>
        <is>
          <t>OG Fideri</t>
        </is>
      </c>
      <c>
        <v>K-489 35-04-K00489_K-3676 K03_2088320</v>
      </c>
      <c>
        <v>OG Yeraltı Kablo Arızası</v>
      </c>
      <c>
        <v>Dağıtım-OG</v>
      </c>
      <c>
        <v>Uzun</v>
      </c>
      <c>
        <v>Şebeke işletmecisi</v>
      </c>
      <c>
        <v>Bildirimsiz</v>
      </c>
      <c>
        <is>
          <t>26.07.2023 17:32:00</t>
        </is>
      </c>
      <c>
        <is>
          <t>26.07.2023 19:44:43</t>
        </is>
      </c>
      <c>
        <v>2.211944444</v>
      </c>
      <c>
        <v>0</v>
      </c>
      <c>
        <v>1530</v>
      </c>
      <c>
        <v>0</v>
      </c>
      <c>
        <v>0</v>
      </c>
      <c>
        <v>0</v>
      </c>
      <c>
        <v>371</v>
      </c>
      <c>
        <v>0</v>
      </c>
      <c>
        <v>0</v>
      </c>
      <c>
        <v>0</v>
      </c>
      <c>
        <v>863.3974680940386</v>
      </c>
      <c>
        <v>0</v>
      </c>
      <c>
        <v>0</v>
      </c>
      <c>
        <v>0</v>
      </c>
      <c>
        <v>1285.367151440482</v>
      </c>
      <c>
        <v>0</v>
      </c>
      <c>
        <v>0</v>
      </c>
      <c>
        <v>2148.7646195345205</v>
      </c>
    </row>
    <row>
      <c>
        <v>2622256</v>
      </c>
      <c>
        <v>1</v>
      </c>
      <c>
        <is>
          <t>İZMİR</t>
        </is>
      </c>
      <c>
        <v>TORBALI</v>
      </c>
      <c>
        <is>
          <t>OG Fideri</t>
        </is>
      </c>
      <c>
        <v>DM-5/TR-5 35-26-M00774_DAĞITIM TRAFO DM-5/5 M03_42461970</v>
      </c>
      <c>
        <v>OG Kademe Ayarı</v>
      </c>
      <c>
        <v>Dağıtım-OG</v>
      </c>
      <c>
        <v>Uzun</v>
      </c>
      <c>
        <v>Şebeke işletmecisi</v>
      </c>
      <c>
        <v>Bildirimsiz</v>
      </c>
      <c>
        <is>
          <t>26.07.2023 10:37:24</t>
        </is>
      </c>
      <c>
        <is>
          <t>26.07.2023 11:24:59</t>
        </is>
      </c>
      <c>
        <v>0.793055555</v>
      </c>
      <c>
        <v>0</v>
      </c>
      <c>
        <v>340</v>
      </c>
      <c>
        <v>0</v>
      </c>
      <c>
        <v>1</v>
      </c>
      <c>
        <v>0</v>
      </c>
      <c>
        <v>20</v>
      </c>
      <c>
        <v>0</v>
      </c>
      <c>
        <v>0</v>
      </c>
      <c>
        <v>0</v>
      </c>
      <c>
        <v>60.8336098436338</v>
      </c>
      <c>
        <v>0</v>
      </c>
      <c>
        <v>0.19677032490908697</v>
      </c>
      <c>
        <v>0</v>
      </c>
      <c>
        <v>13.216724675902519</v>
      </c>
      <c>
        <v>0</v>
      </c>
      <c>
        <v>0</v>
      </c>
      <c>
        <v>74.2471048444454</v>
      </c>
    </row>
    <row>
      <c>
        <v>2623478</v>
      </c>
      <c>
        <v>1</v>
      </c>
      <c>
        <is>
          <t>İZMİR</t>
        </is>
      </c>
      <c>
        <v>KARŞIYAKA</v>
      </c>
      <c>
        <is>
          <t>AG Fideri</t>
        </is>
      </c>
      <c>
        <v>K-254 35-04-K00254_D_56372579_56372579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26.07.2023 21:16:48</t>
        </is>
      </c>
      <c>
        <is>
          <t>27.07.2023 02:52:31</t>
        </is>
      </c>
      <c>
        <v>5.595277777</v>
      </c>
      <c>
        <v>0</v>
      </c>
      <c>
        <v>235</v>
      </c>
      <c>
        <v>0</v>
      </c>
      <c>
        <v>0</v>
      </c>
      <c>
        <v>0</v>
      </c>
      <c>
        <v>12</v>
      </c>
      <c>
        <v>0</v>
      </c>
      <c>
        <v>0</v>
      </c>
      <c>
        <v>0</v>
      </c>
      <c>
        <v>319.03253770336414</v>
      </c>
      <c>
        <v>0</v>
      </c>
      <c>
        <v>0</v>
      </c>
      <c>
        <v>0</v>
      </c>
      <c>
        <v>51.36948066057818</v>
      </c>
      <c>
        <v>0</v>
      </c>
      <c>
        <v>0</v>
      </c>
      <c>
        <v>370.4020183639423</v>
      </c>
    </row>
    <row>
      <c>
        <v>2622331</v>
      </c>
      <c>
        <v>2</v>
      </c>
      <c>
        <is>
          <t>İZMİR</t>
        </is>
      </c>
      <c>
        <v>BERGAMA</v>
      </c>
      <c>
        <is>
          <t>DM</t>
        </is>
      </c>
      <c>
        <v>GÖÇBEYLİ DM 35-16-M00139_GÖÇBEYLİ TARIMSAL SULAMA M02_72044677</v>
      </c>
      <c>
        <v>OG Kablo Başlığı Arızası</v>
      </c>
      <c>
        <v>Dağıtım-OG</v>
      </c>
      <c>
        <v>Uzun</v>
      </c>
      <c>
        <v>Şebeke işletmecisi</v>
      </c>
      <c>
        <v>Bildirimsiz</v>
      </c>
      <c>
        <is>
          <t>26.07.2023 13:15:49</t>
        </is>
      </c>
      <c>
        <is>
          <t>26.07.2023 15:05:52</t>
        </is>
      </c>
      <c>
        <v>1.834166666</v>
      </c>
      <c>
        <v>0</v>
      </c>
      <c>
        <v>0</v>
      </c>
      <c>
        <v>11</v>
      </c>
      <c>
        <v>118</v>
      </c>
      <c>
        <v>1</v>
      </c>
      <c>
        <v>8</v>
      </c>
      <c>
        <v>0</v>
      </c>
      <c>
        <v>0</v>
      </c>
      <c>
        <v>0</v>
      </c>
      <c>
        <v>0</v>
      </c>
      <c>
        <v>27.63504957676511</v>
      </c>
      <c>
        <v>295.0078256492103</v>
      </c>
      <c>
        <v>29.02218732448727</v>
      </c>
      <c>
        <v>41.181917278792845</v>
      </c>
      <c>
        <v>0</v>
      </c>
      <c>
        <v>0</v>
      </c>
      <c>
        <v>392.84697982925553</v>
      </c>
    </row>
    <row>
      <c>
        <v>2622150</v>
      </c>
      <c>
        <v>1</v>
      </c>
      <c>
        <is>
          <t>İZMİR</t>
        </is>
      </c>
      <c>
        <v>KONAK</v>
      </c>
      <c>
        <is>
          <t>Kullanıcı Bağlantı Hattı</t>
        </is>
      </c>
      <c>
        <v>K-1390 35-01-K01390_912402197_912402197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26.07.2023 09:23:56</t>
        </is>
      </c>
      <c>
        <is>
          <t>26.07.2023 12:13:49</t>
        </is>
      </c>
      <c>
        <v>2.831388888</v>
      </c>
      <c>
        <v>0</v>
      </c>
      <c>
        <v>11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4.508085636733679</v>
      </c>
      <c>
        <v>0</v>
      </c>
      <c>
        <v>0</v>
      </c>
      <c>
        <v>0</v>
      </c>
      <c>
        <v>0</v>
      </c>
      <c>
        <v>0</v>
      </c>
      <c>
        <v>0</v>
      </c>
      <c>
        <v>4.508085636733679</v>
      </c>
    </row>
    <row>
      <c>
        <v>2622837</v>
      </c>
      <c>
        <v>1</v>
      </c>
      <c>
        <is>
          <t>İZMİR</t>
        </is>
      </c>
      <c>
        <v>BAYINDIR</v>
      </c>
      <c>
        <is>
          <t>Dağıtım Transformatörü</t>
        </is>
      </c>
      <c>
        <v>KIZILCAOVA TR-4 35-20-L00173_35-20-L00173_2368089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26.07.2023 16:46:44</t>
        </is>
      </c>
      <c>
        <is>
          <t>26.07.2023 18:28:01</t>
        </is>
      </c>
      <c>
        <v>1.688055555</v>
      </c>
      <c>
        <v>0</v>
      </c>
      <c>
        <v>107</v>
      </c>
      <c>
        <v>0</v>
      </c>
      <c>
        <v>0</v>
      </c>
      <c>
        <v>0</v>
      </c>
      <c>
        <v>8</v>
      </c>
      <c>
        <v>0</v>
      </c>
      <c>
        <v>0</v>
      </c>
      <c>
        <v>0</v>
      </c>
      <c>
        <v>48.2290715847573</v>
      </c>
      <c>
        <v>0</v>
      </c>
      <c>
        <v>0</v>
      </c>
      <c>
        <v>0</v>
      </c>
      <c>
        <v>11.090580977564997</v>
      </c>
      <c>
        <v>0</v>
      </c>
      <c>
        <v>0</v>
      </c>
      <c>
        <v>59.3196525623223</v>
      </c>
    </row>
    <row>
      <c>
        <v>2622187</v>
      </c>
      <c>
        <v>1</v>
      </c>
      <c>
        <is>
          <t>İZMİR</t>
        </is>
      </c>
      <c>
        <v>ÇEŞME</v>
      </c>
      <c>
        <is>
          <t>AG Fideri</t>
        </is>
      </c>
      <c>
        <v>L-331 DENİZKENT 35-18-L00331_B_91253189_91253189</v>
      </c>
      <c>
        <v>Şebeke Yenileme ve Kapasite Artışı Çalışması</v>
      </c>
      <c>
        <v>Dağıtım-AG</v>
      </c>
      <c>
        <v>Uzun</v>
      </c>
      <c>
        <v>Şebeke işletmecisi</v>
      </c>
      <c>
        <v>Bildirimli</v>
      </c>
      <c>
        <is>
          <t>26.07.2023 09:50:07</t>
        </is>
      </c>
      <c>
        <is>
          <t>26.07.2023 15:28:42</t>
        </is>
      </c>
      <c>
        <v>5.643055555</v>
      </c>
      <c>
        <v>0</v>
      </c>
      <c>
        <v>54</v>
      </c>
      <c>
        <v>0</v>
      </c>
      <c>
        <v>0</v>
      </c>
      <c>
        <v>0</v>
      </c>
      <c>
        <v>6</v>
      </c>
      <c>
        <v>0</v>
      </c>
      <c>
        <v>0</v>
      </c>
      <c>
        <v>0</v>
      </c>
      <c>
        <v>75.24811543414374</v>
      </c>
      <c>
        <v>0</v>
      </c>
      <c>
        <v>0</v>
      </c>
      <c>
        <v>0</v>
      </c>
      <c>
        <v>15.37604753749492</v>
      </c>
      <c>
        <v>0</v>
      </c>
      <c>
        <v>0</v>
      </c>
      <c>
        <v>90.62416297163867</v>
      </c>
    </row>
    <row>
      <c>
        <v>2622791</v>
      </c>
      <c>
        <v>1</v>
      </c>
      <c>
        <is>
          <t>MANİSA</t>
        </is>
      </c>
      <c>
        <v>TURGUTLU</v>
      </c>
      <c>
        <is>
          <t>AG Fideri</t>
        </is>
      </c>
      <c>
        <v>TR-2/78 45-83-L00078__72372959_72372959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26.07.2023 16:18:58</t>
        </is>
      </c>
      <c>
        <is>
          <t>26.07.2023 18:04:02</t>
        </is>
      </c>
      <c>
        <v>1.751111111</v>
      </c>
      <c>
        <v>0</v>
      </c>
      <c>
        <v>17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7.836010967227253</v>
      </c>
      <c>
        <v>0</v>
      </c>
      <c>
        <v>0</v>
      </c>
      <c>
        <v>0</v>
      </c>
      <c>
        <v>1.9805286116187848</v>
      </c>
      <c>
        <v>0</v>
      </c>
      <c>
        <v>0</v>
      </c>
      <c>
        <v>9.816539578846038</v>
      </c>
    </row>
    <row>
      <c>
        <v>2622983</v>
      </c>
      <c>
        <v>1</v>
      </c>
      <c>
        <is>
          <t>İZMİR</t>
        </is>
      </c>
      <c>
        <v>KARABAĞLAR</v>
      </c>
      <c>
        <is>
          <t>AG Fideri</t>
        </is>
      </c>
      <c>
        <v>K-4032 35-01-K04032_B_60982253_60982253</v>
      </c>
      <c>
        <v>AG Atlama Kopuğu</v>
      </c>
      <c>
        <v>Dağıtım-AG</v>
      </c>
      <c>
        <v>Uzun</v>
      </c>
      <c>
        <v>Şebeke işletmecisi</v>
      </c>
      <c>
        <v>Bildirimsiz</v>
      </c>
      <c>
        <is>
          <t>26.07.2023 18:15:52</t>
        </is>
      </c>
      <c>
        <is>
          <t>26.07.2023 21:54:54</t>
        </is>
      </c>
      <c>
        <v>3.650555555</v>
      </c>
      <c>
        <v>0</v>
      </c>
      <c>
        <v>318</v>
      </c>
      <c>
        <v>0</v>
      </c>
      <c>
        <v>0</v>
      </c>
      <c>
        <v>0</v>
      </c>
      <c>
        <v>55</v>
      </c>
      <c>
        <v>0</v>
      </c>
      <c>
        <v>0</v>
      </c>
      <c>
        <v>0</v>
      </c>
      <c>
        <v>270.1949235422048</v>
      </c>
      <c>
        <v>0</v>
      </c>
      <c>
        <v>0</v>
      </c>
      <c>
        <v>0</v>
      </c>
      <c>
        <v>171.87088016919884</v>
      </c>
      <c>
        <v>0</v>
      </c>
      <c>
        <v>0</v>
      </c>
      <c>
        <v>442.06580371140365</v>
      </c>
    </row>
    <row>
      <c>
        <v>2622734</v>
      </c>
      <c>
        <v>1</v>
      </c>
      <c>
        <is>
          <t>MANİSA</t>
        </is>
      </c>
      <c>
        <v>TURGUTLU</v>
      </c>
      <c>
        <is>
          <t>AG Fideri</t>
        </is>
      </c>
      <c>
        <v>TR-2/125-1 45-83-L00202_A_91461135_91461135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26.07.2023 15:20:43</t>
        </is>
      </c>
      <c>
        <is>
          <t>26.07.2023 17:48:40</t>
        </is>
      </c>
      <c>
        <v>2.465833333</v>
      </c>
      <c>
        <v>0</v>
      </c>
      <c>
        <v>81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33.607770156284616</v>
      </c>
      <c>
        <v>0</v>
      </c>
      <c>
        <v>0</v>
      </c>
      <c>
        <v>0</v>
      </c>
      <c>
        <v>4.656483884198268</v>
      </c>
      <c>
        <v>0</v>
      </c>
      <c>
        <v>0</v>
      </c>
      <c>
        <v>38.26425404048288</v>
      </c>
    </row>
    <row>
      <c>
        <v>2622296</v>
      </c>
      <c>
        <v>1</v>
      </c>
      <c>
        <is>
          <t>İZMİR</t>
        </is>
      </c>
      <c>
        <v>ÇEŞME</v>
      </c>
      <c>
        <is>
          <t>Kullanıcı Bağlantı Hattı</t>
        </is>
      </c>
      <c>
        <v>L-111 OVACIK 35-18-L00111_949959077_949959077</v>
      </c>
      <c>
        <v>Üçüncü Şahısların Vermiş Olduğu Hasarlar</v>
      </c>
      <c>
        <v>Dağıtım-AG</v>
      </c>
      <c>
        <v>Uzun</v>
      </c>
      <c>
        <v>Dışsal</v>
      </c>
      <c>
        <v>Bildirimsiz</v>
      </c>
      <c>
        <is>
          <t>26.07.2023 11:00:10</t>
        </is>
      </c>
      <c>
        <is>
          <t>26.07.2023 12:42:10</t>
        </is>
      </c>
      <c>
        <v>1.7</v>
      </c>
      <c>
        <v>0</v>
      </c>
      <c>
        <v>0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2.2847817741573264</v>
      </c>
      <c>
        <v>0</v>
      </c>
      <c>
        <v>0</v>
      </c>
      <c>
        <v>2.2847817741573264</v>
      </c>
    </row>
    <row>
      <c>
        <v>2623670</v>
      </c>
      <c>
        <v>1</v>
      </c>
      <c>
        <is>
          <t>İZMİR</t>
        </is>
      </c>
      <c>
        <v>BORNOVA</v>
      </c>
      <c>
        <is>
          <t>Dağıtım Transformatörü</t>
        </is>
      </c>
      <c>
        <v>K-3513 35-02-K03513_35-02-K03513_2359036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26.07.2023 22:48:22</t>
        </is>
      </c>
      <c>
        <is>
          <t>27.07.2023 04:25:13</t>
        </is>
      </c>
      <c>
        <v>5.614166666</v>
      </c>
      <c>
        <v>0</v>
      </c>
      <c>
        <v>785</v>
      </c>
      <c>
        <v>0</v>
      </c>
      <c>
        <v>0</v>
      </c>
      <c>
        <v>0</v>
      </c>
      <c>
        <v>47</v>
      </c>
      <c>
        <v>0</v>
      </c>
      <c>
        <v>0</v>
      </c>
      <c>
        <v>0</v>
      </c>
      <c>
        <v>939.8459445509955</v>
      </c>
      <c>
        <v>0</v>
      </c>
      <c>
        <v>0</v>
      </c>
      <c>
        <v>0</v>
      </c>
      <c>
        <v>80.65170276296531</v>
      </c>
      <c>
        <v>0</v>
      </c>
      <c>
        <v>0</v>
      </c>
      <c>
        <v>1020.4976473139608</v>
      </c>
    </row>
    <row>
      <c>
        <v>2623129</v>
      </c>
      <c>
        <v>1</v>
      </c>
      <c>
        <is>
          <t>İZMİR</t>
        </is>
      </c>
      <c>
        <v>KEMALPAŞA</v>
      </c>
      <c>
        <is>
          <t>Dağıtım Transformatörü</t>
        </is>
      </c>
      <c>
        <v>HALİLBEYLİ TR-5 35-27-M01054_35-27-M01054_61269268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26.07.2023 19:21:12</t>
        </is>
      </c>
      <c>
        <is>
          <t>26.07.2023 23:05:14</t>
        </is>
      </c>
      <c>
        <v>3.733888888</v>
      </c>
      <c>
        <v>0</v>
      </c>
      <c>
        <v>426</v>
      </c>
      <c>
        <v>0</v>
      </c>
      <c>
        <v>1</v>
      </c>
      <c>
        <v>0</v>
      </c>
      <c>
        <v>69</v>
      </c>
      <c>
        <v>0</v>
      </c>
      <c>
        <v>0</v>
      </c>
      <c>
        <v>0</v>
      </c>
      <c>
        <v>516.2317468084198</v>
      </c>
      <c>
        <v>0</v>
      </c>
      <c>
        <v>0.31965935334697065</v>
      </c>
      <c>
        <v>0</v>
      </c>
      <c>
        <v>174.52000442631854</v>
      </c>
      <c>
        <v>0</v>
      </c>
      <c>
        <v>0</v>
      </c>
      <c>
        <v>691.0714105880853</v>
      </c>
    </row>
    <row>
      <c>
        <v>2622588</v>
      </c>
      <c>
        <v>1</v>
      </c>
      <c>
        <is>
          <t>İZMİR</t>
        </is>
      </c>
      <c>
        <v>KEMALPAŞA</v>
      </c>
      <c>
        <is>
          <t>Saha Dağıtım Kutusu (SDK)</t>
        </is>
      </c>
      <c>
        <v>ARMUTLU DM-2/TR-34 35-27-L00347_D F02_81681319</v>
      </c>
      <c>
        <v>AG Branşman Yeraltı Kablo Arızası</v>
      </c>
      <c>
        <v>Dağıtım-AG</v>
      </c>
      <c>
        <v>Uzun</v>
      </c>
      <c>
        <v>Şebeke işletmecisi</v>
      </c>
      <c>
        <v>Bildirimsiz</v>
      </c>
      <c>
        <is>
          <t>26.07.2023 14:50:03</t>
        </is>
      </c>
      <c>
        <is>
          <t>26.07.2023 19:13:08</t>
        </is>
      </c>
      <c>
        <v>4.384722222</v>
      </c>
      <c>
        <v>0</v>
      </c>
      <c>
        <v>54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37.8782580389156</v>
      </c>
      <c>
        <v>0</v>
      </c>
      <c>
        <v>0</v>
      </c>
      <c>
        <v>0</v>
      </c>
      <c>
        <v>0</v>
      </c>
      <c>
        <v>0</v>
      </c>
      <c>
        <v>0</v>
      </c>
      <c>
        <v>37.8782580389156</v>
      </c>
    </row>
    <row>
      <c>
        <v>2622499</v>
      </c>
      <c>
        <v>1</v>
      </c>
      <c>
        <is>
          <t>İZMİR</t>
        </is>
      </c>
      <c>
        <v>TİRE</v>
      </c>
      <c>
        <is>
          <t>Kullanıcı Bağlantı Hattı</t>
        </is>
      </c>
      <c>
        <v>TİRE SANAYİ TR-2 35-29-L00019_950316010_950316010</v>
      </c>
      <c>
        <v>AG Branşman Yeraltı Kablo Arızası</v>
      </c>
      <c>
        <v>Dağıtım-AG</v>
      </c>
      <c>
        <v>Uzun</v>
      </c>
      <c>
        <v>Şebeke işletmecisi</v>
      </c>
      <c>
        <v>Bildirimsiz</v>
      </c>
      <c>
        <is>
          <t>26.07.2023 13:42:07</t>
        </is>
      </c>
      <c>
        <is>
          <t>26.07.2023 17:31:26</t>
        </is>
      </c>
      <c>
        <v>3.821944444</v>
      </c>
      <c>
        <v>0</v>
      </c>
      <c>
        <v>0</v>
      </c>
      <c>
        <v>0</v>
      </c>
      <c>
        <v>0</v>
      </c>
      <c>
        <v>0</v>
      </c>
      <c>
        <v>7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16.556563691838736</v>
      </c>
      <c>
        <v>0</v>
      </c>
      <c>
        <v>0</v>
      </c>
      <c>
        <v>16.556563691838736</v>
      </c>
    </row>
    <row>
      <c>
        <v>2623046</v>
      </c>
      <c>
        <v>1</v>
      </c>
      <c>
        <is>
          <t>İZMİR</t>
        </is>
      </c>
      <c>
        <v>TORBALI</v>
      </c>
      <c>
        <is>
          <t>Saha Dağıtım Kutusu (SDK)</t>
        </is>
      </c>
      <c>
        <v>TR-166 35-26-M00166_A a01_5902499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26.07.2023 18:43:18</t>
        </is>
      </c>
      <c>
        <is>
          <t>26.07.2023 19:14:27</t>
        </is>
      </c>
      <c>
        <v>0.519166666</v>
      </c>
      <c>
        <v>0</v>
      </c>
      <c>
        <v>180</v>
      </c>
      <c>
        <v>0</v>
      </c>
      <c>
        <v>0</v>
      </c>
      <c>
        <v>0</v>
      </c>
      <c>
        <v>18</v>
      </c>
      <c>
        <v>0</v>
      </c>
      <c>
        <v>0</v>
      </c>
      <c>
        <v>0</v>
      </c>
      <c>
        <v>21.61848415153286</v>
      </c>
      <c>
        <v>0</v>
      </c>
      <c>
        <v>0</v>
      </c>
      <c>
        <v>0</v>
      </c>
      <c>
        <v>16.110232335426872</v>
      </c>
      <c>
        <v>0</v>
      </c>
      <c>
        <v>0</v>
      </c>
      <c>
        <v>37.72871648695973</v>
      </c>
    </row>
    <row>
      <c>
        <v>2622880</v>
      </c>
      <c>
        <v>1</v>
      </c>
      <c>
        <is>
          <t>MANİSA</t>
        </is>
      </c>
      <c>
        <v>SARUHANLI</v>
      </c>
      <c>
        <is>
          <t>OG Fideri</t>
        </is>
      </c>
      <c>
        <v>SARUHANLI TR-16 45-80-M00016_DIREK TIPI TRAFO HUCRESI H01_2084372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26.07.2023 17:10:38</t>
        </is>
      </c>
      <c>
        <is>
          <t>26.07.2023 17:56:39</t>
        </is>
      </c>
      <c>
        <v>0.766944444</v>
      </c>
      <c>
        <v>0</v>
      </c>
      <c>
        <v>409</v>
      </c>
      <c>
        <v>0</v>
      </c>
      <c>
        <v>2</v>
      </c>
      <c>
        <v>0</v>
      </c>
      <c>
        <v>17</v>
      </c>
      <c>
        <v>0</v>
      </c>
      <c>
        <v>0</v>
      </c>
      <c>
        <v>0</v>
      </c>
      <c>
        <v>102.734301963229</v>
      </c>
      <c>
        <v>0</v>
      </c>
      <c>
        <v>10.751395248764984</v>
      </c>
      <c>
        <v>0</v>
      </c>
      <c>
        <v>10.236068831928593</v>
      </c>
      <c>
        <v>0</v>
      </c>
      <c>
        <v>0</v>
      </c>
      <c>
        <v>123.72176604392257</v>
      </c>
    </row>
    <row>
      <c>
        <v>2622854</v>
      </c>
      <c>
        <v>1</v>
      </c>
      <c>
        <is>
          <t>MANİSA</t>
        </is>
      </c>
      <c>
        <v>GÖRDES</v>
      </c>
      <c>
        <is>
          <t>KÖK</t>
        </is>
      </c>
      <c>
        <v>KAYACIK KÖK 45-75-M00065_KAYACIK M010_84267192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26.07.2023 16:58:44</t>
        </is>
      </c>
      <c>
        <is>
          <t>26.07.2023 19:02:23</t>
        </is>
      </c>
      <c>
        <v>2.060833333</v>
      </c>
      <c>
        <v>0</v>
      </c>
      <c>
        <v>350</v>
      </c>
      <c>
        <v>0</v>
      </c>
      <c>
        <v>1</v>
      </c>
      <c>
        <v>1</v>
      </c>
      <c>
        <v>40</v>
      </c>
      <c>
        <v>0</v>
      </c>
      <c>
        <v>0</v>
      </c>
      <c>
        <v>0</v>
      </c>
      <c>
        <v>39.469041036526235</v>
      </c>
      <c>
        <v>0</v>
      </c>
      <c>
        <v>0</v>
      </c>
      <c>
        <v>33.448364795006334</v>
      </c>
      <c>
        <v>24.662281202301667</v>
      </c>
      <c>
        <v>0</v>
      </c>
      <c>
        <v>0</v>
      </c>
      <c>
        <v>97.57968703383423</v>
      </c>
    </row>
    <row>
      <c>
        <v>2623023</v>
      </c>
      <c>
        <v>1</v>
      </c>
      <c>
        <is>
          <t>İZMİR</t>
        </is>
      </c>
      <c>
        <v>KARABAĞLAR</v>
      </c>
      <c>
        <is>
          <t>AG Fideri</t>
        </is>
      </c>
      <c>
        <v>K-1043 35-01-K01043__72410858_72410858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26.07.2023 17:56:13</t>
        </is>
      </c>
      <c>
        <is>
          <t>26.07.2023 20:02:50</t>
        </is>
      </c>
      <c>
        <v>2.110277777</v>
      </c>
      <c>
        <v>0</v>
      </c>
      <c>
        <v>399</v>
      </c>
      <c>
        <v>0</v>
      </c>
      <c>
        <v>0</v>
      </c>
      <c>
        <v>0</v>
      </c>
      <c>
        <v>29</v>
      </c>
      <c>
        <v>0</v>
      </c>
      <c>
        <v>0</v>
      </c>
      <c>
        <v>0</v>
      </c>
      <c>
        <v>192.46055057562424</v>
      </c>
      <c>
        <v>0</v>
      </c>
      <c>
        <v>0</v>
      </c>
      <c>
        <v>0</v>
      </c>
      <c>
        <v>72.7494084699998</v>
      </c>
      <c>
        <v>0</v>
      </c>
      <c>
        <v>0</v>
      </c>
      <c>
        <v>265.20995904562403</v>
      </c>
    </row>
    <row>
      <c>
        <v>2623209</v>
      </c>
      <c>
        <v>1</v>
      </c>
      <c>
        <is>
          <t>MANİSA</t>
        </is>
      </c>
      <c>
        <v>KULA</v>
      </c>
      <c>
        <is>
          <t>AG Fideri</t>
        </is>
      </c>
      <c>
        <v>TR-63 45-77-L00063_A_56395857_56395857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26.07.2023 19:53:10</t>
        </is>
      </c>
      <c>
        <is>
          <t>26.07.2023 22:49:38</t>
        </is>
      </c>
      <c>
        <v>2.941111111</v>
      </c>
      <c>
        <v>0</v>
      </c>
      <c>
        <v>0</v>
      </c>
      <c>
        <v>0</v>
      </c>
      <c>
        <v>2</v>
      </c>
      <c>
        <v>0</v>
      </c>
      <c>
        <v>3</v>
      </c>
      <c>
        <v>0</v>
      </c>
      <c>
        <v>0</v>
      </c>
      <c>
        <v>0</v>
      </c>
      <c>
        <v>0</v>
      </c>
      <c>
        <v>0</v>
      </c>
      <c>
        <v>8.981236292253332</v>
      </c>
      <c>
        <v>0</v>
      </c>
      <c>
        <v>8.784388927984802</v>
      </c>
      <c>
        <v>0</v>
      </c>
      <c>
        <v>0</v>
      </c>
      <c>
        <v>17.765625220238135</v>
      </c>
    </row>
    <row>
      <c>
        <v>2621941</v>
      </c>
      <c>
        <v>2</v>
      </c>
      <c>
        <is>
          <t>İZMİR</t>
        </is>
      </c>
      <c>
        <v>KONAK</v>
      </c>
      <c>
        <is>
          <t>Dağıtım Transformatörü</t>
        </is>
      </c>
      <c>
        <v>K-1390 35-01-K01390_35-01-K01390_64703632</v>
      </c>
      <c>
        <v>Hırsızlık</v>
      </c>
      <c>
        <v>Dağıtım-AG</v>
      </c>
      <c>
        <v>Uzun</v>
      </c>
      <c>
        <v>Dışsal</v>
      </c>
      <c>
        <v>Bildirimsiz</v>
      </c>
      <c>
        <is>
          <t>26.07.2023 00:18:07</t>
        </is>
      </c>
      <c>
        <is>
          <t>26.07.2023 01:51:03</t>
        </is>
      </c>
      <c>
        <v>1.548888888</v>
      </c>
      <c>
        <v>0</v>
      </c>
      <c>
        <v>709</v>
      </c>
      <c>
        <v>0</v>
      </c>
      <c>
        <v>0</v>
      </c>
      <c>
        <v>0</v>
      </c>
      <c>
        <v>56</v>
      </c>
      <c>
        <v>0</v>
      </c>
      <c>
        <v>0</v>
      </c>
      <c>
        <v>0</v>
      </c>
      <c>
        <v>234.56713852395978</v>
      </c>
      <c>
        <v>0</v>
      </c>
      <c>
        <v>0</v>
      </c>
      <c>
        <v>0</v>
      </c>
      <c>
        <v>52.433023937670846</v>
      </c>
      <c>
        <v>0</v>
      </c>
      <c>
        <v>0</v>
      </c>
      <c>
        <v>287.0001624616306</v>
      </c>
    </row>
    <row>
      <c>
        <v>2623166</v>
      </c>
      <c>
        <v>1</v>
      </c>
      <c>
        <is>
          <t>İZMİR</t>
        </is>
      </c>
      <c>
        <v>BORNOVA</v>
      </c>
      <c>
        <is>
          <t>OG Fideri</t>
        </is>
      </c>
      <c>
        <v>K-3332 35-02-K03332_DIREK TIPI TRAFO HUCRESI H01_2049604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26.07.2023 19:23:05</t>
        </is>
      </c>
      <c>
        <is>
          <t>27.07.2023 00:04:50</t>
        </is>
      </c>
      <c>
        <v>4.695833333</v>
      </c>
      <c>
        <v>0</v>
      </c>
      <c>
        <v>336</v>
      </c>
      <c>
        <v>0</v>
      </c>
      <c>
        <v>0</v>
      </c>
      <c>
        <v>0</v>
      </c>
      <c>
        <v>22</v>
      </c>
      <c>
        <v>0</v>
      </c>
      <c>
        <v>0</v>
      </c>
      <c>
        <v>0</v>
      </c>
      <c>
        <v>349.22986290203846</v>
      </c>
      <c>
        <v>0</v>
      </c>
      <c>
        <v>0</v>
      </c>
      <c>
        <v>0</v>
      </c>
      <c>
        <v>73.31701149408858</v>
      </c>
      <c>
        <v>0</v>
      </c>
      <c>
        <v>0</v>
      </c>
      <c>
        <v>422.546874396127</v>
      </c>
    </row>
    <row>
      <c>
        <v>2622897</v>
      </c>
      <c>
        <v>1</v>
      </c>
      <c>
        <is>
          <t>İZMİR</t>
        </is>
      </c>
      <c>
        <v>BERGAMA</v>
      </c>
      <c>
        <is>
          <t>OG Fideri</t>
        </is>
      </c>
      <c>
        <v>AŞAĞIKIRIKLAR TR-3 35-16-M00059_ H_58007972</v>
      </c>
      <c>
        <v>OG Kademe Ayarı</v>
      </c>
      <c>
        <v>Dağıtım-OG</v>
      </c>
      <c>
        <v>Uzun</v>
      </c>
      <c>
        <v>Şebeke işletmecisi</v>
      </c>
      <c>
        <v>Bildirimsiz</v>
      </c>
      <c>
        <is>
          <t>26.07.2023 17:21:12</t>
        </is>
      </c>
      <c>
        <is>
          <t>26.07.2023 17:40:21</t>
        </is>
      </c>
      <c>
        <v>0.319166666</v>
      </c>
      <c>
        <v>0</v>
      </c>
      <c>
        <v>71</v>
      </c>
      <c>
        <v>0</v>
      </c>
      <c>
        <v>5</v>
      </c>
      <c>
        <v>0</v>
      </c>
      <c>
        <v>7</v>
      </c>
      <c>
        <v>0</v>
      </c>
      <c>
        <v>0</v>
      </c>
      <c>
        <v>0</v>
      </c>
      <c>
        <v>5.254750085009624</v>
      </c>
      <c>
        <v>0</v>
      </c>
      <c>
        <v>2.665304489206512</v>
      </c>
      <c>
        <v>0</v>
      </c>
      <c>
        <v>2.5808411289139412</v>
      </c>
      <c>
        <v>0</v>
      </c>
      <c>
        <v>0</v>
      </c>
      <c>
        <v>10.500895703130077</v>
      </c>
    </row>
    <row>
      <c>
        <v>2621984</v>
      </c>
      <c>
        <v>1</v>
      </c>
      <c>
        <is>
          <t>İZMİR</t>
        </is>
      </c>
      <c>
        <v>BUCA</v>
      </c>
      <c>
        <is>
          <t>TM Fideri</t>
        </is>
      </c>
      <c>
        <v>BUCA TM 35-03-A00003_BUCA KOOP. M07_96572977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26.07.2023 02:31:08</t>
        </is>
      </c>
      <c>
        <is>
          <t>26.07.2023 02:35:00</t>
        </is>
      </c>
      <c>
        <v>0.064444444</v>
      </c>
      <c>
        <v>0</v>
      </c>
      <c>
        <v>4258</v>
      </c>
      <c>
        <v>0</v>
      </c>
      <c>
        <v>0</v>
      </c>
      <c>
        <v>0</v>
      </c>
      <c>
        <v>176</v>
      </c>
      <c>
        <v>0</v>
      </c>
      <c>
        <v>0</v>
      </c>
      <c>
        <v>0</v>
      </c>
      <c>
        <v>52.42149526226517</v>
      </c>
      <c>
        <v>0</v>
      </c>
      <c>
        <v>0</v>
      </c>
      <c>
        <v>0</v>
      </c>
      <c>
        <v>8.475785258214</v>
      </c>
      <c>
        <v>0</v>
      </c>
      <c>
        <v>0</v>
      </c>
      <c>
        <v>60.89728052047917</v>
      </c>
    </row>
    <row>
      <c>
        <v>2622505</v>
      </c>
      <c>
        <v>1</v>
      </c>
      <c>
        <is>
          <t>MANİSA</t>
        </is>
      </c>
      <c>
        <v>ALAŞEHİR</v>
      </c>
      <c>
        <is>
          <t>OG Fideri</t>
        </is>
      </c>
      <c>
        <v>KAVAKLIDERE TR-12 45-73-M00145_TR-14 M05_2093011</v>
      </c>
      <c>
        <v>OG Fider Açması</v>
      </c>
      <c>
        <v>Dağıtım-OG</v>
      </c>
      <c>
        <v>Kısa</v>
      </c>
      <c>
        <v>Şebeke işletmecisi</v>
      </c>
      <c>
        <v>Bildirimsiz</v>
      </c>
      <c>
        <is>
          <t>26.07.2023 13:55:48</t>
        </is>
      </c>
      <c>
        <is>
          <t>26.07.2023 13:58:24</t>
        </is>
      </c>
      <c>
        <v>0.043333333</v>
      </c>
      <c>
        <v>5</v>
      </c>
      <c>
        <v>127</v>
      </c>
      <c>
        <v>18</v>
      </c>
      <c>
        <v>39</v>
      </c>
      <c>
        <v>3</v>
      </c>
      <c>
        <v>50</v>
      </c>
      <c>
        <v>0</v>
      </c>
      <c>
        <v>0</v>
      </c>
      <c>
        <v>0.337769642257424</v>
      </c>
      <c>
        <v>0.9975755451044244</v>
      </c>
      <c>
        <v>11.713739696820642</v>
      </c>
      <c>
        <v>7.645292617315433</v>
      </c>
      <c>
        <v>0.39391676166671397</v>
      </c>
      <c>
        <v>1.4349187014385125</v>
      </c>
      <c>
        <v>0</v>
      </c>
      <c>
        <v>0</v>
      </c>
      <c>
        <v>22.52321296460315</v>
      </c>
    </row>
    <row>
      <c>
        <v>2623109</v>
      </c>
      <c>
        <v>1</v>
      </c>
      <c>
        <is>
          <t>İZMİR</t>
        </is>
      </c>
      <c>
        <v>KARŞIYAKA</v>
      </c>
      <c>
        <is>
          <t>Saha Dağıtım Kutusu (SDK)</t>
        </is>
      </c>
      <c>
        <v>K-1746 35-04-K01746_A A1B_5824840</v>
      </c>
      <c>
        <v>AG Box / Sdk Giriş Sigorta Atığı</v>
      </c>
      <c>
        <v>Dağıtım-AG</v>
      </c>
      <c>
        <v>Uzun</v>
      </c>
      <c>
        <v>Şebeke işletmecisi</v>
      </c>
      <c>
        <v>Bildirimsiz</v>
      </c>
      <c>
        <is>
          <t>26.07.2023 19:02:56</t>
        </is>
      </c>
      <c>
        <is>
          <t>27.07.2023 01:42:50</t>
        </is>
      </c>
      <c>
        <v>6.665</v>
      </c>
      <c>
        <v>0</v>
      </c>
      <c>
        <v>71</v>
      </c>
      <c>
        <v>0</v>
      </c>
      <c>
        <v>0</v>
      </c>
      <c>
        <v>0</v>
      </c>
      <c>
        <v>78</v>
      </c>
      <c>
        <v>0</v>
      </c>
      <c>
        <v>0</v>
      </c>
      <c>
        <v>0</v>
      </c>
      <c>
        <v>136.69480022222376</v>
      </c>
      <c>
        <v>0</v>
      </c>
      <c>
        <v>0</v>
      </c>
      <c>
        <v>0</v>
      </c>
      <c>
        <v>180.22734460256453</v>
      </c>
      <c>
        <v>0</v>
      </c>
      <c>
        <v>0</v>
      </c>
      <c>
        <v>316.9221448247883</v>
      </c>
    </row>
    <row>
      <c>
        <v>2622811</v>
      </c>
      <c>
        <v>1</v>
      </c>
      <c>
        <is>
          <t>MANİSA</t>
        </is>
      </c>
      <c>
        <v>SARUHANLI</v>
      </c>
      <c>
        <is>
          <t>Saha Dağıtım Kutusu (SDK)</t>
        </is>
      </c>
      <c>
        <v>SARUHANLI TR-24 45-80-M00024_B B01_5985723</v>
      </c>
      <c>
        <v>AG Yeraltı Kablo Arızası</v>
      </c>
      <c>
        <v>Dağıtım-AG</v>
      </c>
      <c>
        <v>Uzun</v>
      </c>
      <c>
        <v>Şebeke işletmecisi</v>
      </c>
      <c>
        <v>Bildirimsiz</v>
      </c>
      <c>
        <is>
          <t>26.07.2023 16:21:08</t>
        </is>
      </c>
      <c>
        <is>
          <t>26.07.2023 23:14:18</t>
        </is>
      </c>
      <c>
        <v>6.886111111</v>
      </c>
      <c>
        <v>0</v>
      </c>
      <c>
        <v>111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167.5732960803059</v>
      </c>
      <c>
        <v>0</v>
      </c>
      <c>
        <v>0</v>
      </c>
      <c>
        <v>0</v>
      </c>
      <c>
        <v>62.11730042147705</v>
      </c>
      <c>
        <v>0</v>
      </c>
      <c>
        <v>0</v>
      </c>
      <c>
        <v>229.69059650178295</v>
      </c>
    </row>
    <row>
      <c>
        <v>2622319</v>
      </c>
      <c>
        <v>1</v>
      </c>
      <c>
        <is>
          <t>İZMİR</t>
        </is>
      </c>
      <c>
        <v>BAYRAKLI</v>
      </c>
      <c>
        <is>
          <t>AG Fideri</t>
        </is>
      </c>
      <c>
        <v>K-4279 35-02-K04279_A_56379128_56379128</v>
      </c>
      <c>
        <v>Şebeke Yenileme ve Kapasite Artışı Çalışması</v>
      </c>
      <c>
        <v>Dağıtım-AG</v>
      </c>
      <c>
        <v>Uzun</v>
      </c>
      <c>
        <v>Şebeke işletmecisi</v>
      </c>
      <c>
        <v>Bildirimli</v>
      </c>
      <c>
        <is>
          <t>26.07.2023 10:54:30</t>
        </is>
      </c>
      <c>
        <is>
          <t>26.07.2023 13:12:37</t>
        </is>
      </c>
      <c>
        <v>2.301944444</v>
      </c>
      <c>
        <v>0</v>
      </c>
      <c>
        <v>56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33.31303215530924</v>
      </c>
      <c>
        <v>0</v>
      </c>
      <c>
        <v>0</v>
      </c>
      <c>
        <v>0</v>
      </c>
      <c>
        <v>0</v>
      </c>
      <c>
        <v>0</v>
      </c>
      <c>
        <v>0</v>
      </c>
      <c>
        <v>33.31303215530924</v>
      </c>
    </row>
    <row>
      <c>
        <v>2622860</v>
      </c>
      <c>
        <v>1</v>
      </c>
      <c>
        <is>
          <t>MANİSA</t>
        </is>
      </c>
      <c>
        <v>SARIGÖL</v>
      </c>
      <c>
        <is>
          <t>OG Fideri</t>
        </is>
      </c>
      <c>
        <v>SARIGÖL TR-47 45-79-M00047_DAĞITIM TRF TR-47 M01_65918702</v>
      </c>
      <c>
        <v>OG Kesici Arızası</v>
      </c>
      <c>
        <v>Dağıtım-OG</v>
      </c>
      <c>
        <v>Uzun</v>
      </c>
      <c>
        <v>Şebeke işletmecisi</v>
      </c>
      <c>
        <v>Bildirimsiz</v>
      </c>
      <c>
        <is>
          <t>26.07.2023 17:01:08</t>
        </is>
      </c>
      <c>
        <is>
          <t>26.07.2023 19:16:29</t>
        </is>
      </c>
      <c>
        <v>2.255833333</v>
      </c>
      <c>
        <v>0</v>
      </c>
      <c>
        <v>276</v>
      </c>
      <c>
        <v>0</v>
      </c>
      <c>
        <v>0</v>
      </c>
      <c>
        <v>0</v>
      </c>
      <c>
        <v>263</v>
      </c>
      <c>
        <v>0</v>
      </c>
      <c>
        <v>0</v>
      </c>
      <c>
        <v>0</v>
      </c>
      <c>
        <v>136.44086218327757</v>
      </c>
      <c>
        <v>0</v>
      </c>
      <c>
        <v>0</v>
      </c>
      <c>
        <v>0</v>
      </c>
      <c>
        <v>353.16101235424037</v>
      </c>
      <c>
        <v>0</v>
      </c>
      <c>
        <v>0</v>
      </c>
      <c>
        <v>489.6018745375179</v>
      </c>
    </row>
    <row>
      <c>
        <v>2622711</v>
      </c>
      <c>
        <v>1</v>
      </c>
      <c>
        <is>
          <t>İZMİR</t>
        </is>
      </c>
      <c>
        <v>KONAK</v>
      </c>
      <c>
        <is>
          <t>OG Fideri</t>
        </is>
      </c>
      <c>
        <v>K-1732 35-01-K01732_K-840 K02_61189662</v>
      </c>
      <c>
        <v>Manevra</v>
      </c>
      <c>
        <v>Dağıtım-OG</v>
      </c>
      <c>
        <v>Uzun</v>
      </c>
      <c>
        <v>Şebeke işletmecisi</v>
      </c>
      <c>
        <v>Bildirimsiz</v>
      </c>
      <c>
        <is>
          <t>26.07.2023 15:45:12</t>
        </is>
      </c>
      <c>
        <is>
          <t>26.07.2023 15:51:15</t>
        </is>
      </c>
      <c>
        <v>0.100833333</v>
      </c>
      <c>
        <v>0</v>
      </c>
      <c>
        <v>978</v>
      </c>
      <c>
        <v>0</v>
      </c>
      <c>
        <v>0</v>
      </c>
      <c>
        <v>0</v>
      </c>
      <c>
        <v>218</v>
      </c>
      <c>
        <v>0</v>
      </c>
      <c>
        <v>0</v>
      </c>
      <c>
        <v>0</v>
      </c>
      <c>
        <v>29.081006502641348</v>
      </c>
      <c>
        <v>0</v>
      </c>
      <c>
        <v>0</v>
      </c>
      <c>
        <v>0</v>
      </c>
      <c>
        <v>65.62635121867085</v>
      </c>
      <c>
        <v>0</v>
      </c>
      <c>
        <v>0</v>
      </c>
      <c>
        <v>94.70735772131219</v>
      </c>
    </row>
    <row>
      <c>
        <v>2623341</v>
      </c>
      <c>
        <v>1</v>
      </c>
      <c>
        <is>
          <t>İZMİR</t>
        </is>
      </c>
      <c>
        <v>BAYRAKLI</v>
      </c>
      <c>
        <is>
          <t>Dağıtım Transformatörü</t>
        </is>
      </c>
      <c>
        <v>M-2515 35-02-M02515_35-02-M02515_87320500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26.07.2023 20:48:06</t>
        </is>
      </c>
      <c>
        <is>
          <t>26.07.2023 21:43:10</t>
        </is>
      </c>
      <c>
        <v>0.917777777</v>
      </c>
      <c>
        <v>0</v>
      </c>
      <c>
        <v>1102</v>
      </c>
      <c>
        <v>0</v>
      </c>
      <c>
        <v>0</v>
      </c>
      <c>
        <v>0</v>
      </c>
      <c>
        <v>75</v>
      </c>
      <c>
        <v>0</v>
      </c>
      <c>
        <v>0</v>
      </c>
      <c>
        <v>0</v>
      </c>
      <c>
        <v>297.5190205692926</v>
      </c>
      <c>
        <v>0</v>
      </c>
      <c>
        <v>0</v>
      </c>
      <c>
        <v>0</v>
      </c>
      <c>
        <v>30.055188508401216</v>
      </c>
      <c>
        <v>0</v>
      </c>
      <c>
        <v>0</v>
      </c>
      <c>
        <v>327.5742090776938</v>
      </c>
    </row>
    <row>
      <c>
        <v>2622013</v>
      </c>
      <c>
        <v>1</v>
      </c>
      <c>
        <is>
          <t>MANİSA</t>
        </is>
      </c>
      <c>
        <v>KULA</v>
      </c>
      <c>
        <is>
          <t>OG Fideri</t>
        </is>
      </c>
      <c>
        <v>BAŞIBÜYÜK KÖK 45-77-L00158_HatBaşıAyırıcı_66086188 L03_66086188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26.07.2023 06:35:26</t>
        </is>
      </c>
      <c>
        <is>
          <t>26.07.2023 07:39:47</t>
        </is>
      </c>
      <c>
        <v>1.0725</v>
      </c>
      <c>
        <v>0</v>
      </c>
      <c>
        <v>7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0.9130727687826239</v>
      </c>
      <c>
        <v>0</v>
      </c>
      <c>
        <v>2.2410649057336416</v>
      </c>
      <c>
        <v>0</v>
      </c>
      <c>
        <v>0</v>
      </c>
      <c>
        <v>0</v>
      </c>
      <c>
        <v>0</v>
      </c>
      <c>
        <v>3.1541376745162655</v>
      </c>
    </row>
    <row>
      <c>
        <v>2622677</v>
      </c>
      <c>
        <v>1</v>
      </c>
      <c>
        <is>
          <t>İZMİR</t>
        </is>
      </c>
      <c>
        <v>KONAK</v>
      </c>
      <c>
        <is>
          <t>Kullanıcı Bağlantı Hattı</t>
        </is>
      </c>
      <c>
        <v>M-1404 35-01-M01404_99132532_99132532</v>
      </c>
      <c>
        <v>Üçüncü Şahısların Vermiş Olduğu Hasarlar</v>
      </c>
      <c>
        <v>Dağıtım-AG</v>
      </c>
      <c>
        <v>Uzun</v>
      </c>
      <c>
        <v>Şebeke işletmecisi</v>
      </c>
      <c>
        <v>Bildirimsiz</v>
      </c>
      <c>
        <is>
          <t>26.07.2023 15:30:41</t>
        </is>
      </c>
      <c>
        <is>
          <t>26.07.2023 18:40:38</t>
        </is>
      </c>
      <c>
        <v>3.165833333</v>
      </c>
      <c>
        <v>0</v>
      </c>
      <c>
        <v>9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6.66885042897207</v>
      </c>
      <c>
        <v>0</v>
      </c>
      <c>
        <v>0</v>
      </c>
      <c>
        <v>0</v>
      </c>
      <c>
        <v>0</v>
      </c>
      <c>
        <v>0</v>
      </c>
      <c>
        <v>0</v>
      </c>
      <c>
        <v>6.66885042897207</v>
      </c>
    </row>
    <row>
      <c>
        <v>2621939</v>
      </c>
      <c>
        <v>2</v>
      </c>
      <c>
        <is>
          <t>İZMİR</t>
        </is>
      </c>
      <c>
        <v>TORBALI</v>
      </c>
      <c>
        <is>
          <t>Dağıtım Transformatörü</t>
        </is>
      </c>
      <c>
        <v>TR-111 35-26-M00111_35-26-M00111_65973942</v>
      </c>
      <c>
        <v>Üçüncü Şahısların Vermiş Olduğu Hasarlar</v>
      </c>
      <c>
        <v>Dağıtım-AG</v>
      </c>
      <c>
        <v>Uzun</v>
      </c>
      <c>
        <v>Dışsal</v>
      </c>
      <c>
        <v>Bildirimsiz</v>
      </c>
      <c>
        <is>
          <t>26.07.2023 00:47:33</t>
        </is>
      </c>
      <c>
        <is>
          <t>26.07.2023 01:34:30</t>
        </is>
      </c>
      <c>
        <v>0.7825</v>
      </c>
      <c>
        <v>0</v>
      </c>
      <c>
        <v>1</v>
      </c>
      <c>
        <v>0</v>
      </c>
      <c>
        <v>0</v>
      </c>
      <c>
        <v>0</v>
      </c>
      <c>
        <v>74</v>
      </c>
      <c>
        <v>0</v>
      </c>
      <c>
        <v>0</v>
      </c>
      <c>
        <v>0</v>
      </c>
      <c>
        <v>0.16387699865620653</v>
      </c>
      <c>
        <v>0</v>
      </c>
      <c>
        <v>0</v>
      </c>
      <c>
        <v>0</v>
      </c>
      <c>
        <v>18.957030654287173</v>
      </c>
      <c>
        <v>0</v>
      </c>
      <c>
        <v>0</v>
      </c>
      <c>
        <v>19.12090765294338</v>
      </c>
    </row>
    <row>
      <c>
        <v>2622823</v>
      </c>
      <c>
        <v>1</v>
      </c>
      <c>
        <is>
          <t>İZMİR</t>
        </is>
      </c>
      <c>
        <v>BAYRAKLI</v>
      </c>
      <c>
        <is>
          <t>DM</t>
        </is>
      </c>
      <c>
        <v>OSMANGAZİ İM 35-02-A00004_ANKARA M14_2083477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26.07.2023 16:35:36</t>
        </is>
      </c>
      <c>
        <is>
          <t>26.07.2023 16:53:31</t>
        </is>
      </c>
      <c>
        <v>0.298611111</v>
      </c>
      <c>
        <v>0</v>
      </c>
      <c>
        <v>6415</v>
      </c>
      <c>
        <v>0</v>
      </c>
      <c>
        <v>0</v>
      </c>
      <c>
        <v>1</v>
      </c>
      <c>
        <v>792</v>
      </c>
      <c>
        <v>0</v>
      </c>
      <c>
        <v>1</v>
      </c>
      <c>
        <v>0</v>
      </c>
      <c>
        <v>531.6245583160608</v>
      </c>
      <c>
        <v>0</v>
      </c>
      <c>
        <v>0</v>
      </c>
      <c>
        <v>187.01307210250678</v>
      </c>
      <c>
        <v>385.7166224471361</v>
      </c>
      <c>
        <v>0</v>
      </c>
      <c>
        <v>9.754151149995051</v>
      </c>
      <c>
        <v>1114.1084040156989</v>
      </c>
    </row>
    <row>
      <c>
        <v>2622700</v>
      </c>
      <c>
        <v>1</v>
      </c>
      <c>
        <is>
          <t>İZMİR</t>
        </is>
      </c>
      <c>
        <v>BUCA</v>
      </c>
      <c>
        <is>
          <t>Dağıtım Transformatörü</t>
        </is>
      </c>
      <c>
        <v>M-989 35-03-M00989_35-03-M00989_41914887</v>
      </c>
      <c>
        <v>AG Box Arızası</v>
      </c>
      <c>
        <v>Dağıtım-AG</v>
      </c>
      <c>
        <v>Uzun</v>
      </c>
      <c>
        <v>Şebeke işletmecisi</v>
      </c>
      <c>
        <v>Bildirimsiz</v>
      </c>
      <c>
        <is>
          <t>26.07.2023 15:41:20</t>
        </is>
      </c>
      <c>
        <is>
          <t>26.07.2023 16:50:04</t>
        </is>
      </c>
      <c>
        <v>1.145555555</v>
      </c>
      <c>
        <v>0</v>
      </c>
      <c>
        <v>808</v>
      </c>
      <c>
        <v>0</v>
      </c>
      <c>
        <v>0</v>
      </c>
      <c>
        <v>0</v>
      </c>
      <c>
        <v>35</v>
      </c>
      <c>
        <v>0</v>
      </c>
      <c>
        <v>0</v>
      </c>
      <c>
        <v>0</v>
      </c>
      <c>
        <v>207.5195726521833</v>
      </c>
      <c>
        <v>0</v>
      </c>
      <c>
        <v>0</v>
      </c>
      <c>
        <v>0</v>
      </c>
      <c>
        <v>68.24509911105162</v>
      </c>
      <c>
        <v>0</v>
      </c>
      <c>
        <v>0</v>
      </c>
      <c>
        <v>275.7646717632349</v>
      </c>
    </row>
    <row>
      <c>
        <v>2623364</v>
      </c>
      <c>
        <v>1</v>
      </c>
      <c>
        <is>
          <t>İZMİR</t>
        </is>
      </c>
      <c>
        <v>BERGAMA</v>
      </c>
      <c>
        <is>
          <t>Kullanıcı Bağlantı Hattı</t>
        </is>
      </c>
      <c>
        <v>TR-94 35-16-L00094_953319008_953319008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26.07.2023 20:54:49</t>
        </is>
      </c>
      <c>
        <is>
          <t>26.07.2023 22:03:48</t>
        </is>
      </c>
      <c>
        <v>1.149722222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0.34844268100150966</v>
      </c>
      <c>
        <v>0</v>
      </c>
      <c>
        <v>0</v>
      </c>
      <c>
        <v>0</v>
      </c>
      <c>
        <v>0</v>
      </c>
      <c>
        <v>0</v>
      </c>
      <c>
        <v>0</v>
      </c>
      <c>
        <v>0.34844268100150966</v>
      </c>
    </row>
    <row>
      <c>
        <v>2623510</v>
      </c>
      <c>
        <v>1</v>
      </c>
      <c>
        <is>
          <t>İZMİR</t>
        </is>
      </c>
      <c>
        <v>KARABAĞLAR</v>
      </c>
      <c>
        <is>
          <t>Saha Dağıtım Kutusu (SDK)</t>
        </is>
      </c>
      <c>
        <v>M-2928 35-01-M02928_F F01_80840877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26.07.2023 21:23:17</t>
        </is>
      </c>
      <c>
        <is>
          <t>27.07.2023 00:59:00</t>
        </is>
      </c>
      <c>
        <v>3.595277777</v>
      </c>
      <c>
        <v>0</v>
      </c>
      <c>
        <v>84</v>
      </c>
      <c>
        <v>0</v>
      </c>
      <c>
        <v>0</v>
      </c>
      <c>
        <v>0</v>
      </c>
      <c>
        <v>14</v>
      </c>
      <c>
        <v>0</v>
      </c>
      <c>
        <v>0</v>
      </c>
      <c>
        <v>0</v>
      </c>
      <c>
        <v>59.21382855061412</v>
      </c>
      <c>
        <v>0</v>
      </c>
      <c>
        <v>0</v>
      </c>
      <c>
        <v>0</v>
      </c>
      <c>
        <v>36.59239974343685</v>
      </c>
      <c>
        <v>0</v>
      </c>
      <c>
        <v>0</v>
      </c>
      <c>
        <v>95.80622829405097</v>
      </c>
    </row>
    <row>
      <c>
        <v>2623387</v>
      </c>
      <c>
        <v>1</v>
      </c>
      <c>
        <is>
          <t>İZMİR</t>
        </is>
      </c>
      <c>
        <v>ÖDEMİŞ</v>
      </c>
      <c>
        <is>
          <t>AG Fideri</t>
        </is>
      </c>
      <c>
        <v>ÇOBANLAR SUBATAN TR-2 35-15-L00357_C_96075514_96075514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26.07.2023 21:09:07</t>
        </is>
      </c>
      <c>
        <is>
          <t>26.07.2023 23:17:47</t>
        </is>
      </c>
      <c>
        <v>2.144444444</v>
      </c>
      <c>
        <v>0</v>
      </c>
      <c>
        <v>3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0.43583454808989</v>
      </c>
      <c>
        <v>0</v>
      </c>
      <c>
        <v>9.823197140697022</v>
      </c>
      <c>
        <v>0</v>
      </c>
      <c>
        <v>0</v>
      </c>
      <c>
        <v>0</v>
      </c>
      <c>
        <v>0</v>
      </c>
      <c>
        <v>10.259031688786912</v>
      </c>
    </row>
    <row>
      <c>
        <v>2622445</v>
      </c>
      <c>
        <v>1</v>
      </c>
      <c>
        <is>
          <t>MANİSA</t>
        </is>
      </c>
      <c>
        <v>SALİHLİ</v>
      </c>
      <c>
        <is>
          <t>KÖK</t>
        </is>
      </c>
      <c>
        <v>KAPANCI KÖK 45-78-L00229_HASALAN L02_2108490</v>
      </c>
      <c>
        <v>OG Fider Açması</v>
      </c>
      <c>
        <v>Dağıtım-OG</v>
      </c>
      <c>
        <v>Kısa</v>
      </c>
      <c>
        <v>Şebeke işletmecisi</v>
      </c>
      <c>
        <v>Bildirimsiz</v>
      </c>
      <c>
        <is>
          <t>26.07.2023 12:28:24</t>
        </is>
      </c>
      <c>
        <is>
          <t>26.07.2023 12:29:44</t>
        </is>
      </c>
      <c>
        <v>0.022222222</v>
      </c>
      <c>
        <v>2</v>
      </c>
      <c>
        <v>465</v>
      </c>
      <c>
        <v>50</v>
      </c>
      <c>
        <v>69</v>
      </c>
      <c>
        <v>20</v>
      </c>
      <c>
        <v>51</v>
      </c>
      <c>
        <v>0</v>
      </c>
      <c>
        <v>0</v>
      </c>
      <c>
        <v>0.02957362460856222</v>
      </c>
      <c>
        <v>2.6075383002519157</v>
      </c>
      <c>
        <v>6.013138764542667</v>
      </c>
      <c>
        <v>5.306757500143417</v>
      </c>
      <c>
        <v>3.992125383462943</v>
      </c>
      <c>
        <v>1.1257467622548045</v>
      </c>
      <c>
        <v>0</v>
      </c>
      <c>
        <v>0</v>
      </c>
      <c>
        <v>19.07488033526431</v>
      </c>
    </row>
    <row>
      <c>
        <v>2623527</v>
      </c>
      <c>
        <v>1</v>
      </c>
      <c>
        <is>
          <t>İZMİR</t>
        </is>
      </c>
      <c>
        <v>ÇEŞME</v>
      </c>
      <c>
        <is>
          <t>AG Fideri</t>
        </is>
      </c>
      <c>
        <v>L-290 35-18-L00290__95564813_95564813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26.07.2023 22:33:21</t>
        </is>
      </c>
      <c>
        <is>
          <t>27.07.2023 06:08:25</t>
        </is>
      </c>
      <c>
        <v>7.584444444</v>
      </c>
      <c>
        <v>0</v>
      </c>
      <c>
        <v>63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170.49854250853764</v>
      </c>
      <c>
        <v>0</v>
      </c>
      <c>
        <v>0</v>
      </c>
      <c>
        <v>0</v>
      </c>
      <c>
        <v>19.681601266093583</v>
      </c>
      <c>
        <v>0</v>
      </c>
      <c>
        <v>0</v>
      </c>
      <c>
        <v>190.18014377463123</v>
      </c>
    </row>
    <row>
      <c>
        <v>2622223</v>
      </c>
      <c>
        <v>2</v>
      </c>
      <c>
        <is>
          <t>MANİSA</t>
        </is>
      </c>
      <c>
        <v>ALAŞEHİR</v>
      </c>
      <c>
        <is>
          <t>OG Fideri</t>
        </is>
      </c>
      <c>
        <v>KAVAKLIDERE TR-12 45-73-M00145_TR-14 M05_2317559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26.07.2023 11:36:18</t>
        </is>
      </c>
      <c>
        <is>
          <t>26.07.2023 12:04:48</t>
        </is>
      </c>
      <c>
        <v>0.475</v>
      </c>
      <c>
        <v>5</v>
      </c>
      <c>
        <v>127</v>
      </c>
      <c>
        <v>18</v>
      </c>
      <c>
        <v>39</v>
      </c>
      <c>
        <v>3</v>
      </c>
      <c>
        <v>50</v>
      </c>
      <c>
        <v>0</v>
      </c>
      <c>
        <v>0</v>
      </c>
      <c>
        <v>3.7243144203362997</v>
      </c>
      <c>
        <v>10.966766119649911</v>
      </c>
      <c>
        <v>127.11134228052873</v>
      </c>
      <c>
        <v>84.19030707780256</v>
      </c>
      <c>
        <v>4.242084237969248</v>
      </c>
      <c>
        <v>15.31442600772571</v>
      </c>
      <c>
        <v>0</v>
      </c>
      <c>
        <v>0</v>
      </c>
      <c>
        <v>245.54924014401246</v>
      </c>
    </row>
    <row>
      <c>
        <v>2623381</v>
      </c>
      <c>
        <v>1</v>
      </c>
      <c>
        <is>
          <t>MANİSA</t>
        </is>
      </c>
      <c>
        <v>SELENDİ</v>
      </c>
      <c>
        <is>
          <t>Dağıtım Transformatörü</t>
        </is>
      </c>
      <c>
        <v>BACAKLAR TR-1 45-81-M00095_45-81-M00095_2356633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26.07.2023 20:58:18</t>
        </is>
      </c>
      <c>
        <is>
          <t>26.07.2023 21:57:42</t>
        </is>
      </c>
      <c>
        <v>0.99</v>
      </c>
      <c>
        <v>0</v>
      </c>
      <c>
        <v>50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10.409365242777655</v>
      </c>
      <c>
        <v>0</v>
      </c>
      <c>
        <v>0</v>
      </c>
      <c>
        <v>0</v>
      </c>
      <c>
        <v>0.043453331810069995</v>
      </c>
      <c>
        <v>0</v>
      </c>
      <c>
        <v>0</v>
      </c>
      <c>
        <v>10.452818574587726</v>
      </c>
    </row>
    <row>
      <c>
        <v>2622053</v>
      </c>
      <c>
        <v>1</v>
      </c>
      <c>
        <is>
          <t>İZMİR</t>
        </is>
      </c>
      <c>
        <v>BUCA</v>
      </c>
      <c>
        <is>
          <t>OG Fideri</t>
        </is>
      </c>
      <c>
        <v>M-462 BELENAŞI 35-03-M00462_ H_82408843</v>
      </c>
      <c>
        <v>OG Atlama Arızası</v>
      </c>
      <c>
        <v>Dağıtım-OG</v>
      </c>
      <c>
        <v>Uzun</v>
      </c>
      <c>
        <v>Şebeke işletmecisi</v>
      </c>
      <c>
        <v>Bildirimsiz</v>
      </c>
      <c>
        <is>
          <t>26.07.2023 07:59:24</t>
        </is>
      </c>
      <c>
        <is>
          <t>26.07.2023 09:35:03</t>
        </is>
      </c>
      <c>
        <v>1.594166666</v>
      </c>
      <c>
        <v>0</v>
      </c>
      <c>
        <v>50</v>
      </c>
      <c>
        <v>0</v>
      </c>
      <c>
        <v>28</v>
      </c>
      <c>
        <v>0</v>
      </c>
      <c>
        <v>14</v>
      </c>
      <c>
        <v>0</v>
      </c>
      <c>
        <v>0</v>
      </c>
      <c>
        <v>0</v>
      </c>
      <c>
        <v>26.609158917713902</v>
      </c>
      <c>
        <v>0</v>
      </c>
      <c>
        <v>17.76125655660851</v>
      </c>
      <c>
        <v>0</v>
      </c>
      <c>
        <v>22.766769194807104</v>
      </c>
      <c>
        <v>0</v>
      </c>
      <c>
        <v>0</v>
      </c>
      <c>
        <v>67.13718466912951</v>
      </c>
    </row>
    <row>
      <c>
        <v>2623179</v>
      </c>
      <c>
        <v>2</v>
      </c>
      <c>
        <is>
          <t>İZMİR</t>
        </is>
      </c>
      <c>
        <v>GÜZELBAHÇE</v>
      </c>
      <c>
        <is>
          <t>Dağıtım Transformatörü</t>
        </is>
      </c>
      <c>
        <v>YELKİ TR-5 (M-2339) 35-10-M02339_35-10-M02339_42777783</v>
      </c>
      <c>
        <v>AG Yeraltı Kablo Arızası</v>
      </c>
      <c>
        <v>Dağıtım-AG</v>
      </c>
      <c>
        <v>Uzun</v>
      </c>
      <c>
        <v>Şebeke işletmecisi</v>
      </c>
      <c>
        <v>Bildirimsiz</v>
      </c>
      <c>
        <is>
          <t>26.07.2023 20:38:42</t>
        </is>
      </c>
      <c>
        <is>
          <t>27.07.2023 02:09:17</t>
        </is>
      </c>
      <c>
        <v>5.509722222</v>
      </c>
      <c>
        <v>0</v>
      </c>
      <c>
        <v>454</v>
      </c>
      <c>
        <v>0</v>
      </c>
      <c>
        <v>3</v>
      </c>
      <c>
        <v>0</v>
      </c>
      <c>
        <v>50</v>
      </c>
      <c>
        <v>0</v>
      </c>
      <c>
        <v>0</v>
      </c>
      <c>
        <v>0</v>
      </c>
      <c>
        <v>717.3298865515816</v>
      </c>
      <c>
        <v>0</v>
      </c>
      <c>
        <v>20.73977842786678</v>
      </c>
      <c>
        <v>0</v>
      </c>
      <c>
        <v>203.79386583006482</v>
      </c>
      <c>
        <v>0</v>
      </c>
      <c>
        <v>0</v>
      </c>
      <c>
        <v>941.8635308095131</v>
      </c>
    </row>
    <row>
      <c>
        <v>2622740</v>
      </c>
      <c>
        <v>1</v>
      </c>
      <c>
        <is>
          <t>İZMİR</t>
        </is>
      </c>
      <c>
        <v>KİRAZ</v>
      </c>
      <c>
        <is>
          <t>AG Fideri</t>
        </is>
      </c>
      <c>
        <v>TR-17 35-31-L00017_A_91018367_91018367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26.07.2023 15:53:55</t>
        </is>
      </c>
      <c>
        <is>
          <t>26.07.2023 17:36:42</t>
        </is>
      </c>
      <c>
        <v>1.713055555</v>
      </c>
      <c>
        <v>0</v>
      </c>
      <c>
        <v>1</v>
      </c>
      <c>
        <v>0</v>
      </c>
      <c>
        <v>5</v>
      </c>
      <c>
        <v>0</v>
      </c>
      <c>
        <v>0</v>
      </c>
      <c>
        <v>0</v>
      </c>
      <c>
        <v>0</v>
      </c>
      <c>
        <v>0</v>
      </c>
      <c>
        <v>0.23307183806985002</v>
      </c>
      <c>
        <v>0</v>
      </c>
      <c>
        <v>16.432301474643534</v>
      </c>
      <c>
        <v>0</v>
      </c>
      <c>
        <v>0</v>
      </c>
      <c>
        <v>0</v>
      </c>
      <c>
        <v>0</v>
      </c>
      <c>
        <v>16.665373312713385</v>
      </c>
    </row>
    <row>
      <c>
        <v>2623132</v>
      </c>
      <c>
        <v>1</v>
      </c>
      <c>
        <is>
          <t>İZMİR</t>
        </is>
      </c>
      <c>
        <v>BUCA</v>
      </c>
      <c>
        <is>
          <t>TM Fideri</t>
        </is>
      </c>
      <c>
        <v>BUCA TM 35-03-A00003_Kozağaç M32_2311291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26.07.2023 18:20:26</t>
        </is>
      </c>
      <c>
        <is>
          <t>26.07.2023 20:37:04</t>
        </is>
      </c>
      <c>
        <v>2.277222222</v>
      </c>
      <c>
        <v>0</v>
      </c>
      <c>
        <v>18196</v>
      </c>
      <c>
        <v>0</v>
      </c>
      <c>
        <v>0</v>
      </c>
      <c>
        <v>6</v>
      </c>
      <c>
        <v>1336</v>
      </c>
      <c>
        <v>0</v>
      </c>
      <c>
        <v>3</v>
      </c>
      <c>
        <v>0</v>
      </c>
      <c>
        <v>10077.729328698784</v>
      </c>
      <c>
        <v>0</v>
      </c>
      <c>
        <v>0</v>
      </c>
      <c>
        <v>323.559264738358</v>
      </c>
      <c>
        <v>3740.078259691511</v>
      </c>
      <c>
        <v>0</v>
      </c>
      <c>
        <v>66.97673355934148</v>
      </c>
      <c>
        <v>14208.343586687995</v>
      </c>
    </row>
    <row>
      <c>
        <v>2623082</v>
      </c>
      <c>
        <v>2</v>
      </c>
      <c>
        <is>
          <t>İZMİR</t>
        </is>
      </c>
      <c>
        <v>ÖDEMİŞ</v>
      </c>
      <c>
        <is>
          <t>Dağıtım Transformatörü</t>
        </is>
      </c>
      <c>
        <v>KAZANLI TR-1 35-15-L00964_35-15-L00964_2362485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26.07.2023 21:19:54</t>
        </is>
      </c>
      <c>
        <is>
          <t>26.07.2023 21:26:50</t>
        </is>
      </c>
      <c>
        <v>0.115555555</v>
      </c>
      <c>
        <v>0</v>
      </c>
      <c>
        <v>163</v>
      </c>
      <c>
        <v>0</v>
      </c>
      <c>
        <v>21</v>
      </c>
      <c>
        <v>0</v>
      </c>
      <c>
        <v>27</v>
      </c>
      <c>
        <v>0</v>
      </c>
      <c>
        <v>0</v>
      </c>
      <c>
        <v>0</v>
      </c>
      <c>
        <v>5.554548538476197</v>
      </c>
      <c>
        <v>0</v>
      </c>
      <c>
        <v>3.875813785696182</v>
      </c>
      <c>
        <v>0</v>
      </c>
      <c>
        <v>1.3124771287589174</v>
      </c>
      <c>
        <v>0</v>
      </c>
      <c>
        <v>0</v>
      </c>
      <c>
        <v>10.742839452931296</v>
      </c>
    </row>
    <row>
      <c>
        <v>2622783</v>
      </c>
      <c>
        <v>1</v>
      </c>
      <c>
        <is>
          <t>İZMİR</t>
        </is>
      </c>
      <c>
        <v>MENDERES</v>
      </c>
      <c>
        <is>
          <t>DM</t>
        </is>
      </c>
      <c>
        <v>MENDERES DM-4/TR-1 35-22-M00004_DM-4/TR-12 M14_2330245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26.07.2023 16:22:24</t>
        </is>
      </c>
      <c>
        <is>
          <t>26.07.2023 16:29:38</t>
        </is>
      </c>
      <c>
        <v>0.120555555</v>
      </c>
      <c>
        <v>0</v>
      </c>
      <c>
        <v>762</v>
      </c>
      <c>
        <v>2</v>
      </c>
      <c>
        <v>35</v>
      </c>
      <c>
        <v>13</v>
      </c>
      <c>
        <v>126</v>
      </c>
      <c>
        <v>3</v>
      </c>
      <c>
        <v>4</v>
      </c>
      <c>
        <v>0</v>
      </c>
      <c>
        <v>26.85475573682014</v>
      </c>
      <c>
        <v>0.1755929711538738</v>
      </c>
      <c>
        <v>4.3939375371576705</v>
      </c>
      <c>
        <v>10.561225984887287</v>
      </c>
      <c>
        <v>17.928404417954933</v>
      </c>
      <c>
        <v>21.850374467167562</v>
      </c>
      <c>
        <v>21.07148299516113</v>
      </c>
      <c>
        <v>102.83577411030261</v>
      </c>
    </row>
    <row>
      <c>
        <v>2623032</v>
      </c>
      <c>
        <v>1</v>
      </c>
      <c>
        <is>
          <t>İZMİR</t>
        </is>
      </c>
      <c>
        <v>TİRE</v>
      </c>
      <c>
        <is>
          <t>AG Fideri</t>
        </is>
      </c>
      <c>
        <v>DM-1/22 35-29-M00022_48358189_56367662_56367662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26.07.2023 18:41:02</t>
        </is>
      </c>
      <c>
        <is>
          <t>26.07.2023 19:17:42</t>
        </is>
      </c>
      <c>
        <v>0.611111111</v>
      </c>
      <c>
        <v>0</v>
      </c>
      <c>
        <v>266</v>
      </c>
      <c>
        <v>0</v>
      </c>
      <c>
        <v>1</v>
      </c>
      <c>
        <v>0</v>
      </c>
      <c>
        <v>8</v>
      </c>
      <c>
        <v>0</v>
      </c>
      <c>
        <v>0</v>
      </c>
      <c>
        <v>0</v>
      </c>
      <c>
        <v>41.40690626371326</v>
      </c>
      <c>
        <v>0</v>
      </c>
      <c>
        <v>0.03574040431316839</v>
      </c>
      <c>
        <v>0</v>
      </c>
      <c>
        <v>5.610560701244018</v>
      </c>
      <c>
        <v>0</v>
      </c>
      <c>
        <v>0</v>
      </c>
      <c>
        <v>47.053207369270446</v>
      </c>
    </row>
    <row>
      <c>
        <v>2622096</v>
      </c>
      <c>
        <v>1</v>
      </c>
      <c>
        <is>
          <t>MANİSA</t>
        </is>
      </c>
      <c>
        <v>SALİHLİ</v>
      </c>
      <c>
        <is>
          <t>OG Fideri</t>
        </is>
      </c>
      <c>
        <v>YILMAZ İM 45-78-A00003_HatBaşıAyırıcı_53139328 L01_53139328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26.07.2023 08:45:35</t>
        </is>
      </c>
      <c>
        <is>
          <t>26.07.2023 10:24:16</t>
        </is>
      </c>
      <c>
        <v>1.644722222</v>
      </c>
      <c>
        <v>0</v>
      </c>
      <c>
        <v>0</v>
      </c>
      <c>
        <v>39</v>
      </c>
      <c>
        <v>5</v>
      </c>
      <c>
        <v>7</v>
      </c>
      <c>
        <v>1</v>
      </c>
      <c>
        <v>2</v>
      </c>
      <c>
        <v>0</v>
      </c>
      <c>
        <v>0</v>
      </c>
      <c>
        <v>0</v>
      </c>
      <c>
        <v>264.64971970054796</v>
      </c>
      <c>
        <v>122.90657497364025</v>
      </c>
      <c>
        <v>61.09367036343461</v>
      </c>
      <c>
        <v>10.373913490393061</v>
      </c>
      <c>
        <v>503.4241586405811</v>
      </c>
      <c>
        <v>0</v>
      </c>
      <c>
        <v>962.448037168597</v>
      </c>
    </row>
    <row>
      <c>
        <v>2622571</v>
      </c>
      <c>
        <v>1</v>
      </c>
      <c>
        <is>
          <t>MANİSA</t>
        </is>
      </c>
      <c>
        <v>TURGUTLU</v>
      </c>
      <c>
        <is>
          <t>Dağıtım Transformatörü</t>
        </is>
      </c>
      <c>
        <v>TR-2/83 45-83-L00083_45-83-L00083_2357114</v>
      </c>
      <c>
        <v>AG Kablo Başlığı Arızası</v>
      </c>
      <c>
        <v>Dağıtım-AG</v>
      </c>
      <c>
        <v>Uzun</v>
      </c>
      <c>
        <v>Şebeke işletmecisi</v>
      </c>
      <c>
        <v>Bildirimsiz</v>
      </c>
      <c>
        <is>
          <t>26.07.2023 14:40:49</t>
        </is>
      </c>
      <c>
        <is>
          <t>26.07.2023 23:04:09</t>
        </is>
      </c>
      <c>
        <v>8.388888888</v>
      </c>
      <c>
        <v>0</v>
      </c>
      <c>
        <v>728</v>
      </c>
      <c>
        <v>0</v>
      </c>
      <c>
        <v>0</v>
      </c>
      <c>
        <v>0</v>
      </c>
      <c>
        <v>88</v>
      </c>
      <c>
        <v>0</v>
      </c>
      <c>
        <v>1</v>
      </c>
      <c>
        <v>0</v>
      </c>
      <c>
        <v>1192.6474311995626</v>
      </c>
      <c>
        <v>0</v>
      </c>
      <c>
        <v>0</v>
      </c>
      <c>
        <v>0</v>
      </c>
      <c>
        <v>567.7749604999822</v>
      </c>
      <c>
        <v>0</v>
      </c>
      <c>
        <v>52.56461832676558</v>
      </c>
      <c>
        <v>1812.9870100263104</v>
      </c>
    </row>
    <row>
      <c>
        <v>2622594</v>
      </c>
      <c>
        <v>1</v>
      </c>
      <c>
        <is>
          <t>İZMİR</t>
        </is>
      </c>
      <c>
        <v>MENDERES</v>
      </c>
      <c>
        <is>
          <t>DM</t>
        </is>
      </c>
      <c>
        <v>MENDERES DM-4/TR-1 35-22-M00004_DM-4/TR-12 M14_2104463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26.07.2023 14:53:02</t>
        </is>
      </c>
      <c>
        <is>
          <t>26.07.2023 15:19:22</t>
        </is>
      </c>
      <c>
        <v>0.438888888</v>
      </c>
      <c>
        <v>0</v>
      </c>
      <c>
        <v>762</v>
      </c>
      <c>
        <v>2</v>
      </c>
      <c>
        <v>35</v>
      </c>
      <c>
        <v>13</v>
      </c>
      <c>
        <v>126</v>
      </c>
      <c>
        <v>3</v>
      </c>
      <c>
        <v>4</v>
      </c>
      <c>
        <v>0</v>
      </c>
      <c>
        <v>96.9199708210196</v>
      </c>
      <c>
        <v>0.6460669297835657</v>
      </c>
      <c>
        <v>16.219805187240695</v>
      </c>
      <c>
        <v>39.48798060482541</v>
      </c>
      <c>
        <v>66.27804000121206</v>
      </c>
      <c>
        <v>81.35399647597282</v>
      </c>
      <c>
        <v>76.93227089213264</v>
      </c>
      <c>
        <v>377.83813091218684</v>
      </c>
    </row>
    <row>
      <c>
        <v>2622236</v>
      </c>
      <c>
        <v>1</v>
      </c>
      <c>
        <is>
          <t>İZMİR</t>
        </is>
      </c>
      <c>
        <v>KINIK</v>
      </c>
      <c>
        <is>
          <t>OG Fideri</t>
        </is>
      </c>
      <c>
        <v>KIRCALAR TR-1 35-24-M00069_DIREK TIPI TRAFO HUCRESI H01_2039563</v>
      </c>
      <c>
        <v>Şebeke Yenileme ve Kapasite Artışı Çalışması</v>
      </c>
      <c>
        <v>Dağıtım-OG</v>
      </c>
      <c>
        <v>Uzun</v>
      </c>
      <c>
        <v>Şebeke işletmecisi</v>
      </c>
      <c>
        <v>Bildirimli</v>
      </c>
      <c>
        <is>
          <t>26.07.2023 10:22:30</t>
        </is>
      </c>
      <c>
        <is>
          <t>26.07.2023 17:13:49</t>
        </is>
      </c>
      <c>
        <v>6.855277777</v>
      </c>
      <c>
        <v>0</v>
      </c>
      <c>
        <v>5</v>
      </c>
      <c>
        <v>0</v>
      </c>
      <c>
        <v>26</v>
      </c>
      <c>
        <v>0</v>
      </c>
      <c>
        <v>13</v>
      </c>
      <c>
        <v>0</v>
      </c>
      <c>
        <v>0</v>
      </c>
      <c>
        <v>0</v>
      </c>
      <c>
        <v>28.10051566953806</v>
      </c>
      <c>
        <v>0</v>
      </c>
      <c>
        <v>261.98144745817245</v>
      </c>
      <c>
        <v>0</v>
      </c>
      <c>
        <v>158.30151556597485</v>
      </c>
      <c>
        <v>0</v>
      </c>
      <c>
        <v>0</v>
      </c>
      <c>
        <v>448.3834786936854</v>
      </c>
    </row>
    <row>
      <c>
        <v>2623261</v>
      </c>
      <c>
        <v>1</v>
      </c>
      <c>
        <is>
          <t>MANİSA</t>
        </is>
      </c>
      <c>
        <v>SALİHLİ</v>
      </c>
      <c>
        <is>
          <t>AG Fideri</t>
        </is>
      </c>
      <c>
        <v>GÖKEYÜP TR-1 KÖK 45-78-M00798_49203074_56386730_56386730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26.07.2023 20:06:12</t>
        </is>
      </c>
      <c>
        <is>
          <t>26.07.2023 22:46:01</t>
        </is>
      </c>
      <c>
        <v>2.663611111</v>
      </c>
      <c>
        <v>0</v>
      </c>
      <c>
        <v>7</v>
      </c>
      <c>
        <v>0</v>
      </c>
      <c>
        <v>2</v>
      </c>
      <c>
        <v>0</v>
      </c>
      <c>
        <v>2</v>
      </c>
      <c>
        <v>0</v>
      </c>
      <c>
        <v>0</v>
      </c>
      <c>
        <v>0</v>
      </c>
      <c>
        <v>19.563029155636205</v>
      </c>
      <c>
        <v>0</v>
      </c>
      <c>
        <v>8.764057511671782</v>
      </c>
      <c>
        <v>0</v>
      </c>
      <c>
        <v>11.909822309041855</v>
      </c>
      <c>
        <v>0</v>
      </c>
      <c>
        <v>0</v>
      </c>
      <c>
        <v>40.236908976349845</v>
      </c>
    </row>
    <row>
      <c>
        <v>2622451</v>
      </c>
      <c>
        <v>1</v>
      </c>
      <c>
        <is>
          <t>MANİSA</t>
        </is>
      </c>
      <c>
        <v>SALİHLİ</v>
      </c>
      <c>
        <is>
          <t>OG Fideri</t>
        </is>
      </c>
      <c>
        <v>ÇAPAKLI KÖK 45-78-M01161_HatBaşıAyırıcı_53139943 M05_53139943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26.07.2023 12:25:55</t>
        </is>
      </c>
      <c>
        <is>
          <t>26.07.2023 14:10:52</t>
        </is>
      </c>
      <c>
        <v>1.749166666</v>
      </c>
      <c>
        <v>0</v>
      </c>
      <c>
        <v>0</v>
      </c>
      <c>
        <v>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19.91628594997622</v>
      </c>
      <c>
        <v>0</v>
      </c>
      <c>
        <v>0</v>
      </c>
      <c>
        <v>0</v>
      </c>
      <c>
        <v>202.78794822133665</v>
      </c>
      <c>
        <v>0</v>
      </c>
      <c>
        <v>222.70423417131286</v>
      </c>
    </row>
    <row>
      <c>
        <v>2622428</v>
      </c>
      <c>
        <v>1</v>
      </c>
      <c>
        <is>
          <t>İZMİR</t>
        </is>
      </c>
      <c>
        <v>KONAK</v>
      </c>
      <c>
        <is>
          <t>DM</t>
        </is>
      </c>
      <c>
        <v>GÖZTEPE İM 35-01-A00004_ÜÇKUYULAR K19_2304011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26.07.2023 12:12:23</t>
        </is>
      </c>
      <c>
        <is>
          <t>26.07.2023 12:59:09</t>
        </is>
      </c>
      <c>
        <v>0.779444444</v>
      </c>
      <c>
        <v>0</v>
      </c>
      <c>
        <v>5016</v>
      </c>
      <c>
        <v>0</v>
      </c>
      <c>
        <v>0</v>
      </c>
      <c>
        <v>0</v>
      </c>
      <c>
        <v>523</v>
      </c>
      <c>
        <v>0</v>
      </c>
      <c>
        <v>1</v>
      </c>
      <c>
        <v>0</v>
      </c>
      <c>
        <v>1060.1211888084538</v>
      </c>
      <c>
        <v>0</v>
      </c>
      <c>
        <v>0</v>
      </c>
      <c>
        <v>0</v>
      </c>
      <c>
        <v>764.0770390097102</v>
      </c>
      <c>
        <v>0</v>
      </c>
      <c>
        <v>8.376657012936047</v>
      </c>
      <c>
        <v>1832.5748848311</v>
      </c>
    </row>
    <row>
      <c>
        <v>2623049</v>
      </c>
      <c>
        <v>1</v>
      </c>
      <c>
        <is>
          <t>İZMİR</t>
        </is>
      </c>
      <c>
        <v>BAYRAKLI</v>
      </c>
      <c>
        <is>
          <t>Dağıtım Transformatörü</t>
        </is>
      </c>
      <c>
        <v>K-3869 35-02-K03869_35-02-K03869_2365703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26.07.2023 18:44:58</t>
        </is>
      </c>
      <c>
        <is>
          <t>26.07.2023 20:45:42</t>
        </is>
      </c>
      <c>
        <v>2.012222222</v>
      </c>
      <c>
        <v>0</v>
      </c>
      <c>
        <v>347</v>
      </c>
      <c>
        <v>0</v>
      </c>
      <c>
        <v>0</v>
      </c>
      <c>
        <v>0</v>
      </c>
      <c>
        <v>53</v>
      </c>
      <c>
        <v>0</v>
      </c>
      <c>
        <v>0</v>
      </c>
      <c>
        <v>0</v>
      </c>
      <c>
        <v>181.69909267518517</v>
      </c>
      <c>
        <v>0</v>
      </c>
      <c>
        <v>0</v>
      </c>
      <c>
        <v>0</v>
      </c>
      <c>
        <v>126.03134639240886</v>
      </c>
      <c>
        <v>0</v>
      </c>
      <c>
        <v>0</v>
      </c>
      <c>
        <v>307.73043906759403</v>
      </c>
    </row>
    <row>
      <c>
        <v>2622508</v>
      </c>
      <c>
        <v>1</v>
      </c>
      <c>
        <is>
          <t>İZMİR</t>
        </is>
      </c>
      <c>
        <v>ÇEŞME</v>
      </c>
      <c>
        <is>
          <t>Saha Dağıtım Kutusu (SDK)</t>
        </is>
      </c>
      <c>
        <v>L-296 35-18-L00296_6179941 B01_5937846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26.07.2023 13:59:57</t>
        </is>
      </c>
      <c>
        <is>
          <t>26.07.2023 18:04:11</t>
        </is>
      </c>
      <c>
        <v>4.070555555</v>
      </c>
      <c>
        <v>0</v>
      </c>
      <c>
        <v>5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31.27496050954111</v>
      </c>
      <c>
        <v>0</v>
      </c>
      <c>
        <v>0</v>
      </c>
      <c>
        <v>0</v>
      </c>
      <c>
        <v>0</v>
      </c>
      <c>
        <v>0</v>
      </c>
      <c>
        <v>0</v>
      </c>
      <c>
        <v>31.27496050954111</v>
      </c>
    </row>
    <row>
      <c>
        <v>2622471</v>
      </c>
      <c>
        <v>1</v>
      </c>
      <c>
        <is>
          <t>MANİSA</t>
        </is>
      </c>
      <c>
        <v>DEMİRCİ</v>
      </c>
      <c>
        <is>
          <t>Saha Dağıtım Kutusu (SDK)</t>
        </is>
      </c>
      <c>
        <v>TR-23 45-74-M00023_C C02_66047600</v>
      </c>
      <c>
        <v>AG Box / Sdk Giriş Sigorta Atığı</v>
      </c>
      <c>
        <v>Dağıtım-AG</v>
      </c>
      <c>
        <v>Uzun</v>
      </c>
      <c>
        <v>Şebeke işletmecisi</v>
      </c>
      <c>
        <v>Bildirimsiz</v>
      </c>
      <c>
        <is>
          <t>26.07.2023 12:58:49</t>
        </is>
      </c>
      <c>
        <is>
          <t>26.07.2023 14:53:21</t>
        </is>
      </c>
      <c>
        <v>1.908888888</v>
      </c>
      <c>
        <v>0</v>
      </c>
      <c>
        <v>15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4.253479943455892</v>
      </c>
      <c>
        <v>0</v>
      </c>
      <c>
        <v>0</v>
      </c>
      <c>
        <v>0</v>
      </c>
      <c>
        <v>0</v>
      </c>
      <c>
        <v>0</v>
      </c>
      <c>
        <v>0</v>
      </c>
      <c>
        <v>4.253479943455892</v>
      </c>
    </row>
    <row>
      <c>
        <v>2622657</v>
      </c>
      <c>
        <v>1</v>
      </c>
      <c>
        <is>
          <t>İZMİR</t>
        </is>
      </c>
      <c>
        <v>URLA</v>
      </c>
      <c>
        <is>
          <t>Dağıtım Transformatörü</t>
        </is>
      </c>
      <c>
        <v>DM-3/19 35-19-M00019_35-19-M00019_2356250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26.07.2023 15:16:48</t>
        </is>
      </c>
      <c>
        <is>
          <t>26.07.2023 15:56:51</t>
        </is>
      </c>
      <c>
        <v>0.6675</v>
      </c>
      <c>
        <v>0</v>
      </c>
      <c>
        <v>309</v>
      </c>
      <c>
        <v>0</v>
      </c>
      <c>
        <v>0</v>
      </c>
      <c>
        <v>0</v>
      </c>
      <c>
        <v>29</v>
      </c>
      <c>
        <v>0</v>
      </c>
      <c>
        <v>0</v>
      </c>
      <c>
        <v>0</v>
      </c>
      <c>
        <v>61.66889913168107</v>
      </c>
      <c>
        <v>0</v>
      </c>
      <c>
        <v>0</v>
      </c>
      <c>
        <v>0</v>
      </c>
      <c>
        <v>50.30627919763359</v>
      </c>
      <c>
        <v>0</v>
      </c>
      <c>
        <v>0</v>
      </c>
      <c>
        <v>111.97517832931467</v>
      </c>
    </row>
    <row>
      <c>
        <v>2622514</v>
      </c>
      <c>
        <v>1</v>
      </c>
      <c>
        <is>
          <t>İZMİR</t>
        </is>
      </c>
      <c>
        <v>ALİAĞA</v>
      </c>
      <c>
        <is>
          <t>DM</t>
        </is>
      </c>
      <c>
        <v>HELVACI DM-2 35-17-M00359_HELVACI M04_66476613</v>
      </c>
      <c>
        <v>Plansız Kesinti / Müdahale</v>
      </c>
      <c>
        <v>Dağıtım-OG</v>
      </c>
      <c>
        <v>Uzun</v>
      </c>
      <c>
        <v>Şebeke işletmecisi</v>
      </c>
      <c>
        <v>Bildirimsiz</v>
      </c>
      <c>
        <is>
          <t>26.07.2023 14:05:12</t>
        </is>
      </c>
      <c>
        <is>
          <t>26.07.2023 14:23:04</t>
        </is>
      </c>
      <c>
        <v>0.297777777</v>
      </c>
      <c>
        <v>0</v>
      </c>
      <c>
        <v>2097</v>
      </c>
      <c>
        <v>0</v>
      </c>
      <c>
        <v>2</v>
      </c>
      <c>
        <v>1</v>
      </c>
      <c>
        <v>167</v>
      </c>
      <c>
        <v>0</v>
      </c>
      <c>
        <v>3</v>
      </c>
      <c>
        <v>0</v>
      </c>
      <c>
        <v>137.63123375709063</v>
      </c>
      <c>
        <v>0</v>
      </c>
      <c>
        <v>0.07113772059558267</v>
      </c>
      <c>
        <v>0.29950032561167644</v>
      </c>
      <c>
        <v>71.05197321272571</v>
      </c>
      <c>
        <v>0</v>
      </c>
      <c>
        <v>53.54104890913204</v>
      </c>
      <c>
        <v>262.59489392515565</v>
      </c>
    </row>
    <row>
      <c>
        <v>2623055</v>
      </c>
      <c>
        <v>1</v>
      </c>
      <c>
        <is>
          <t>MANİSA</t>
        </is>
      </c>
      <c>
        <v>SARIGÖL</v>
      </c>
      <c>
        <is>
          <t>AG Fideri</t>
        </is>
      </c>
      <c>
        <v>BEREKETLİ TR-2 YEĞENLER 45-79-M00322_C_56386812_56386812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26.07.2023 18:55:10</t>
        </is>
      </c>
      <c>
        <is>
          <t>26.07.2023 22:37:48</t>
        </is>
      </c>
      <c>
        <v>3.710555555</v>
      </c>
      <c>
        <v>0</v>
      </c>
      <c>
        <v>16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9.268248968272971</v>
      </c>
      <c>
        <v>0</v>
      </c>
      <c>
        <v>14.185077901035948</v>
      </c>
      <c>
        <v>0</v>
      </c>
      <c>
        <v>0</v>
      </c>
      <c>
        <v>0</v>
      </c>
      <c>
        <v>0</v>
      </c>
      <c>
        <v>23.453326869308917</v>
      </c>
    </row>
    <row>
      <c>
        <v>2623123</v>
      </c>
      <c>
        <v>2</v>
      </c>
      <c>
        <is>
          <t>İZMİR</t>
        </is>
      </c>
      <c>
        <v>BUCA</v>
      </c>
      <c>
        <is>
          <t>OG Fideri</t>
        </is>
      </c>
      <c>
        <v>M-2118 35-03-M02118_M-2119 M01_2065136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26.07.2023 17:20:00</t>
        </is>
      </c>
      <c>
        <is>
          <t>26.07.2023 20:16:22</t>
        </is>
      </c>
      <c>
        <v>2.939444444</v>
      </c>
      <c>
        <v>0</v>
      </c>
      <c>
        <v>7483</v>
      </c>
      <c>
        <v>0</v>
      </c>
      <c>
        <v>1</v>
      </c>
      <c>
        <v>0</v>
      </c>
      <c>
        <v>568</v>
      </c>
      <c>
        <v>1</v>
      </c>
      <c>
        <v>0</v>
      </c>
      <c>
        <v>0</v>
      </c>
      <c>
        <v>5823.7535997731175</v>
      </c>
      <c>
        <v>0</v>
      </c>
      <c>
        <v>0.02603669347596778</v>
      </c>
      <c>
        <v>0</v>
      </c>
      <c>
        <v>2062.198870553397</v>
      </c>
      <c>
        <v>457.5230109262038</v>
      </c>
      <c>
        <v>0</v>
      </c>
      <c>
        <v>8343.501517946195</v>
      </c>
    </row>
    <row>
      <c>
        <v>2622820</v>
      </c>
      <c>
        <v>1</v>
      </c>
      <c>
        <is>
          <t>İZMİR</t>
        </is>
      </c>
      <c>
        <v>ALİAĞA</v>
      </c>
      <c>
        <is>
          <t>KÖK</t>
        </is>
      </c>
      <c>
        <v>BARAJ KÖK 35-17-M00461_ÇITAK M04_2122886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26.07.2023 16:35:52</t>
        </is>
      </c>
      <c>
        <is>
          <t>26.07.2023 17:01:43</t>
        </is>
      </c>
      <c>
        <v>0.430833333</v>
      </c>
      <c>
        <v>1</v>
      </c>
      <c>
        <v>656</v>
      </c>
      <c>
        <v>3</v>
      </c>
      <c>
        <v>19</v>
      </c>
      <c>
        <v>4</v>
      </c>
      <c>
        <v>36</v>
      </c>
      <c>
        <v>0</v>
      </c>
      <c>
        <v>0</v>
      </c>
      <c>
        <v>0.10361487987333333</v>
      </c>
      <c>
        <v>50.56352676531948</v>
      </c>
      <c>
        <v>0.8068826503836476</v>
      </c>
      <c>
        <v>10.374238760678539</v>
      </c>
      <c>
        <v>24.846050689076254</v>
      </c>
      <c>
        <v>12.450928155191</v>
      </c>
      <c>
        <v>0</v>
      </c>
      <c>
        <v>0</v>
      </c>
      <c>
        <v>99.14524190052225</v>
      </c>
    </row>
    <row>
      <c>
        <v>2622179</v>
      </c>
      <c>
        <v>1</v>
      </c>
      <c>
        <is>
          <t>MANİSA</t>
        </is>
      </c>
      <c>
        <v>AKHİSAR</v>
      </c>
      <c>
        <is>
          <t>OG Fideri</t>
        </is>
      </c>
      <c>
        <v>MECİDİYE TR-1 KÖK 45-72-L00078_HatBaşıAyırıcı_53136682 L010_53136682</v>
      </c>
      <c>
        <v>OG Ayırıcı Arızası</v>
      </c>
      <c>
        <v>Dağıtım-OG</v>
      </c>
      <c>
        <v>Uzun</v>
      </c>
      <c>
        <v>Şebeke işletmecisi</v>
      </c>
      <c>
        <v>Bildirimsiz</v>
      </c>
      <c>
        <is>
          <t>26.07.2023 09:42:02</t>
        </is>
      </c>
      <c>
        <is>
          <t>26.07.2023 11:34:12</t>
        </is>
      </c>
      <c>
        <v>1.869444444</v>
      </c>
      <c>
        <v>0</v>
      </c>
      <c>
        <v>0</v>
      </c>
      <c>
        <v>0</v>
      </c>
      <c>
        <v>14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90.09392422955753</v>
      </c>
      <c>
        <v>0</v>
      </c>
      <c>
        <v>0</v>
      </c>
      <c>
        <v>0</v>
      </c>
      <c>
        <v>0</v>
      </c>
      <c>
        <v>90.09392422955753</v>
      </c>
    </row>
    <row>
      <c>
        <v>2623507</v>
      </c>
      <c>
        <v>1</v>
      </c>
      <c>
        <is>
          <t>İZMİR</t>
        </is>
      </c>
      <c>
        <v>BAYRAKLI</v>
      </c>
      <c>
        <is>
          <t>Dağıtım Transformatörü</t>
        </is>
      </c>
      <c>
        <v>M-2738 35-02-M02738_35-02-M02738_79672923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26.07.2023 22:09:32</t>
        </is>
      </c>
      <c>
        <is>
          <t>27.07.2023 04:45:31</t>
        </is>
      </c>
      <c>
        <v>6.599722222</v>
      </c>
      <c>
        <v>0</v>
      </c>
      <c>
        <v>403</v>
      </c>
      <c>
        <v>0</v>
      </c>
      <c>
        <v>0</v>
      </c>
      <c>
        <v>0</v>
      </c>
      <c>
        <v>29</v>
      </c>
      <c>
        <v>0</v>
      </c>
      <c>
        <v>0</v>
      </c>
      <c>
        <v>0</v>
      </c>
      <c>
        <v>625.827411030591</v>
      </c>
      <c>
        <v>0</v>
      </c>
      <c>
        <v>0</v>
      </c>
      <c>
        <v>0</v>
      </c>
      <c>
        <v>78.69273659529051</v>
      </c>
      <c>
        <v>0</v>
      </c>
      <c>
        <v>0</v>
      </c>
      <c>
        <v>704.5201476258815</v>
      </c>
    </row>
    <row>
      <c>
        <v>2623175</v>
      </c>
      <c>
        <v>1</v>
      </c>
      <c>
        <is>
          <t>İZMİR</t>
        </is>
      </c>
      <c>
        <v>ÖDEMİŞ</v>
      </c>
      <c>
        <is>
          <t>AG Fideri</t>
        </is>
      </c>
      <c>
        <v>TOSUNLAR HACIİSA TR-2 35-32-L00039_A_91426388_91426388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26.07.2023 19:43:45</t>
        </is>
      </c>
      <c>
        <is>
          <t>26.07.2023 21:07:45</t>
        </is>
      </c>
      <c>
        <v>1.4</v>
      </c>
      <c>
        <v>0</v>
      </c>
      <c>
        <v>3</v>
      </c>
      <c>
        <v>0</v>
      </c>
      <c>
        <v>2</v>
      </c>
      <c>
        <v>0</v>
      </c>
      <c>
        <v>2</v>
      </c>
      <c>
        <v>0</v>
      </c>
      <c>
        <v>0</v>
      </c>
      <c>
        <v>0</v>
      </c>
      <c>
        <v>6.9447129106828775</v>
      </c>
      <c>
        <v>0</v>
      </c>
      <c>
        <v>7.0153587240692525</v>
      </c>
      <c>
        <v>0</v>
      </c>
      <c>
        <v>2.3228905950249996</v>
      </c>
      <c>
        <v>0</v>
      </c>
      <c>
        <v>0</v>
      </c>
      <c>
        <v>16.28296222977713</v>
      </c>
    </row>
    <row>
      <c>
        <v>2622843</v>
      </c>
      <c>
        <v>1</v>
      </c>
      <c>
        <is>
          <t>MANİSA</t>
        </is>
      </c>
      <c>
        <v>SARIGÖL</v>
      </c>
      <c>
        <is>
          <t>Kullanıcı Bağlantı Hattı</t>
        </is>
      </c>
      <c>
        <v>DİNDARLI TR-2 YEŞİLOVA 45-79-M00427_945554359_945554359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26.07.2023 16:48:23</t>
        </is>
      </c>
      <c>
        <is>
          <t>26.07.2023 18:14:51</t>
        </is>
      </c>
      <c>
        <v>1.441111111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0.3458002861455556</v>
      </c>
      <c>
        <v>0</v>
      </c>
      <c>
        <v>0</v>
      </c>
      <c>
        <v>0</v>
      </c>
      <c>
        <v>0</v>
      </c>
      <c>
        <v>0</v>
      </c>
      <c>
        <v>0</v>
      </c>
      <c>
        <v>0.3458002861455556</v>
      </c>
    </row>
    <row>
      <c>
        <v>2622866</v>
      </c>
      <c>
        <v>1</v>
      </c>
      <c>
        <is>
          <t>İZMİR</t>
        </is>
      </c>
      <c>
        <v>BUCA</v>
      </c>
      <c>
        <is>
          <t>OG Fideri</t>
        </is>
      </c>
      <c>
        <v>M-2119 35-03-M02119_M-2118 M01_2065259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26.07.2023 17:05:48</t>
        </is>
      </c>
      <c>
        <is>
          <t>26.07.2023 18:04:42</t>
        </is>
      </c>
      <c>
        <v>0.981666666</v>
      </c>
      <c>
        <v>0</v>
      </c>
      <c>
        <v>6162</v>
      </c>
      <c>
        <v>0</v>
      </c>
      <c>
        <v>0</v>
      </c>
      <c>
        <v>0</v>
      </c>
      <c>
        <v>528</v>
      </c>
      <c>
        <v>1</v>
      </c>
      <c>
        <v>0</v>
      </c>
      <c>
        <v>0</v>
      </c>
      <c>
        <v>1623.110085413648</v>
      </c>
      <c>
        <v>0</v>
      </c>
      <c>
        <v>0</v>
      </c>
      <c>
        <v>0</v>
      </c>
      <c>
        <v>726.5914629083727</v>
      </c>
      <c>
        <v>207.0681473638864</v>
      </c>
      <c>
        <v>0</v>
      </c>
      <c>
        <v>2556.769695685907</v>
      </c>
    </row>
    <row>
      <c>
        <v>2622202</v>
      </c>
      <c>
        <v>1</v>
      </c>
      <c>
        <is>
          <t>MANİSA</t>
        </is>
      </c>
      <c>
        <v>ŞEHZADELER</v>
      </c>
      <c>
        <is>
          <t>Dağıtım Transformatörü</t>
        </is>
      </c>
      <c>
        <v>FİKRİ KOÇTÜRK-3 45-71-M00801_45-71-M00801_2371682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26.07.2023 09:52:06</t>
        </is>
      </c>
      <c>
        <is>
          <t>26.07.2023 18:26:13</t>
        </is>
      </c>
      <c>
        <v>8.568611111</v>
      </c>
      <c>
        <v>0</v>
      </c>
      <c>
        <v>6</v>
      </c>
      <c>
        <v>0</v>
      </c>
      <c>
        <v>8</v>
      </c>
      <c>
        <v>0</v>
      </c>
      <c>
        <v>1</v>
      </c>
      <c>
        <v>0</v>
      </c>
      <c>
        <v>0</v>
      </c>
      <c>
        <v>0</v>
      </c>
      <c>
        <v>15.135880409722574</v>
      </c>
      <c>
        <v>0</v>
      </c>
      <c>
        <v>228.33894656368403</v>
      </c>
      <c>
        <v>0</v>
      </c>
      <c>
        <v>0.8405574909293092</v>
      </c>
      <c>
        <v>0</v>
      </c>
      <c>
        <v>0</v>
      </c>
      <c>
        <v>244.31538446433592</v>
      </c>
    </row>
    <row>
      <c>
        <v>2623221</v>
      </c>
      <c>
        <v>1</v>
      </c>
      <c>
        <is>
          <t>İZMİR</t>
        </is>
      </c>
      <c>
        <v>ÖDEMİŞ</v>
      </c>
      <c>
        <is>
          <t>DM</t>
        </is>
      </c>
      <c>
        <v>KÜÇÜKAVULCUK DM 35-15-L00727_BÜYÜKAVLUCUK L03_72098512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26.07.2023 19:27:01</t>
        </is>
      </c>
      <c>
        <is>
          <t>26.07.2023 20:54:34</t>
        </is>
      </c>
      <c>
        <v>1.459166666</v>
      </c>
      <c>
        <v>0</v>
      </c>
      <c>
        <v>252</v>
      </c>
      <c>
        <v>4</v>
      </c>
      <c>
        <v>39</v>
      </c>
      <c>
        <v>1</v>
      </c>
      <c>
        <v>75</v>
      </c>
      <c>
        <v>0</v>
      </c>
      <c>
        <v>0</v>
      </c>
      <c>
        <v>0</v>
      </c>
      <c>
        <v>85.21825297181566</v>
      </c>
      <c>
        <v>128.91334122963076</v>
      </c>
      <c>
        <v>266.8748099347802</v>
      </c>
      <c>
        <v>4.1558688969783315</v>
      </c>
      <c>
        <v>154.25260217286728</v>
      </c>
      <c>
        <v>0</v>
      </c>
      <c>
        <v>0</v>
      </c>
      <c>
        <v>639.4148752060723</v>
      </c>
    </row>
    <row>
      <c>
        <v>2622302</v>
      </c>
      <c>
        <v>1</v>
      </c>
      <c>
        <is>
          <t>İZMİR</t>
        </is>
      </c>
      <c>
        <v>BUCA</v>
      </c>
      <c>
        <is>
          <t>Saha Dağıtım Kutusu (SDK)</t>
        </is>
      </c>
      <c>
        <v>K-3193 35-03-K03193_E K3193-E2b_5811958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26.07.2023 10:59:56</t>
        </is>
      </c>
      <c>
        <is>
          <t>26.07.2023 15:04:44</t>
        </is>
      </c>
      <c>
        <v>4.08</v>
      </c>
      <c>
        <v>0</v>
      </c>
      <c>
        <v>169</v>
      </c>
      <c>
        <v>0</v>
      </c>
      <c>
        <v>0</v>
      </c>
      <c>
        <v>0</v>
      </c>
      <c>
        <v>29</v>
      </c>
      <c>
        <v>0</v>
      </c>
      <c>
        <v>0</v>
      </c>
      <c>
        <v>0</v>
      </c>
      <c>
        <v>166.02829057869985</v>
      </c>
      <c>
        <v>0</v>
      </c>
      <c>
        <v>0</v>
      </c>
      <c>
        <v>0</v>
      </c>
      <c>
        <v>191.96282343043447</v>
      </c>
      <c>
        <v>0</v>
      </c>
      <c>
        <v>0</v>
      </c>
      <c>
        <v>357.9911140091343</v>
      </c>
    </row>
    <row>
      <c>
        <v>2623361</v>
      </c>
      <c>
        <v>1</v>
      </c>
      <c>
        <is>
          <t>İZMİR</t>
        </is>
      </c>
      <c>
        <v>BUCA</v>
      </c>
      <c>
        <is>
          <t>DM</t>
        </is>
      </c>
      <c>
        <v>GÜRÇEŞME İM 35-03-A00001_İŞÇİEVLERİ K08_2041983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26.07.2023 20:53:09</t>
        </is>
      </c>
      <c>
        <is>
          <t>27.07.2023 00:06:31</t>
        </is>
      </c>
      <c>
        <v>3.222777777</v>
      </c>
      <c>
        <v>0</v>
      </c>
      <c>
        <v>6885</v>
      </c>
      <c>
        <v>0</v>
      </c>
      <c>
        <v>0</v>
      </c>
      <c>
        <v>0</v>
      </c>
      <c>
        <v>724</v>
      </c>
      <c>
        <v>0</v>
      </c>
      <c>
        <v>0</v>
      </c>
      <c>
        <v>0</v>
      </c>
      <c>
        <v>4800.1769769328375</v>
      </c>
      <c>
        <v>0</v>
      </c>
      <c>
        <v>0</v>
      </c>
      <c>
        <v>0</v>
      </c>
      <c>
        <v>1914.8077379174908</v>
      </c>
      <c>
        <v>0</v>
      </c>
      <c>
        <v>0</v>
      </c>
      <c>
        <v>6714.984714850329</v>
      </c>
    </row>
    <row>
      <c>
        <v>2622133</v>
      </c>
      <c>
        <v>1</v>
      </c>
      <c>
        <is>
          <t>MANİSA</t>
        </is>
      </c>
      <c>
        <v>AKHİSAR</v>
      </c>
      <c>
        <is>
          <t>OG Fideri</t>
        </is>
      </c>
      <c>
        <v>MEDAR TR-6 45-72-L00276_TR-9 L02_2330945</v>
      </c>
      <c>
        <v>Şebeke Yenileme ve Kapasite Artışı Çalışması</v>
      </c>
      <c>
        <v>Dağıtım-OG</v>
      </c>
      <c>
        <v>Uzun</v>
      </c>
      <c>
        <v>Şebeke işletmecisi</v>
      </c>
      <c>
        <v>Bildirimli</v>
      </c>
      <c>
        <is>
          <t>26.07.2023 09:14:34</t>
        </is>
      </c>
      <c>
        <is>
          <t>26.07.2023 15:52:04</t>
        </is>
      </c>
      <c>
        <v>6.625</v>
      </c>
      <c>
        <v>2</v>
      </c>
      <c>
        <v>130</v>
      </c>
      <c>
        <v>18</v>
      </c>
      <c>
        <v>32</v>
      </c>
      <c>
        <v>1</v>
      </c>
      <c>
        <v>5</v>
      </c>
      <c>
        <v>0</v>
      </c>
      <c>
        <v>0</v>
      </c>
      <c>
        <v>3.1111990952474717</v>
      </c>
      <c>
        <v>130.39754112831946</v>
      </c>
      <c>
        <v>83.93452079453775</v>
      </c>
      <c>
        <v>353.93832146712236</v>
      </c>
      <c>
        <v>4.389726550063594</v>
      </c>
      <c>
        <v>9.040469059131716</v>
      </c>
      <c>
        <v>0</v>
      </c>
      <c>
        <v>0</v>
      </c>
      <c>
        <v>584.8117780944224</v>
      </c>
    </row>
    <row>
      <c>
        <v>2622010</v>
      </c>
      <c>
        <v>1</v>
      </c>
      <c>
        <is>
          <t>MANİSA</t>
        </is>
      </c>
      <c>
        <v>SALİHLİ</v>
      </c>
      <c>
        <is>
          <t>TM Fideri</t>
        </is>
      </c>
      <c>
        <v>DEMİRKÖPRÜ TM 45-78-A00005_KULA M05_2096291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26.07.2023 06:24:44</t>
        </is>
      </c>
      <c>
        <is>
          <t>26.07.2023 06:32:28</t>
        </is>
      </c>
      <c>
        <v>0.128888888</v>
      </c>
      <c>
        <v>17</v>
      </c>
      <c>
        <v>1152</v>
      </c>
      <c>
        <v>200</v>
      </c>
      <c>
        <v>87</v>
      </c>
      <c>
        <v>31</v>
      </c>
      <c>
        <v>89</v>
      </c>
      <c>
        <v>0</v>
      </c>
      <c>
        <v>0</v>
      </c>
      <c>
        <v>0.35870926359819144</v>
      </c>
      <c>
        <v>18.78347976650385</v>
      </c>
      <c>
        <v>141.29372732339652</v>
      </c>
      <c>
        <v>15.592883670208039</v>
      </c>
      <c>
        <v>9.647539188106</v>
      </c>
      <c>
        <v>3.7450347363731713</v>
      </c>
      <c>
        <v>0</v>
      </c>
      <c>
        <v>0</v>
      </c>
      <c>
        <v>189.4213739481858</v>
      </c>
    </row>
    <row>
      <c>
        <v>2622743</v>
      </c>
      <c>
        <v>1</v>
      </c>
      <c>
        <is>
          <t>MANİSA</t>
        </is>
      </c>
      <c>
        <v>TURGUTLU</v>
      </c>
      <c>
        <is>
          <t>Saha Dağıtım Kutusu (SDK)</t>
        </is>
      </c>
      <c>
        <v>TR-2/34 45-83-L00034_C D01b_95715390</v>
      </c>
      <c>
        <v>AG Box / Sdk Giriş Sigorta Atığı</v>
      </c>
      <c>
        <v>Dağıtım-AG</v>
      </c>
      <c>
        <v>Uzun</v>
      </c>
      <c>
        <v>Şebeke işletmecisi</v>
      </c>
      <c>
        <v>Bildirimsiz</v>
      </c>
      <c>
        <is>
          <t>26.07.2023 15:48:43</t>
        </is>
      </c>
      <c>
        <is>
          <t>26.07.2023 17:40:04</t>
        </is>
      </c>
      <c>
        <v>1.855833333</v>
      </c>
      <c>
        <v>0</v>
      </c>
      <c>
        <v>0</v>
      </c>
      <c>
        <v>0</v>
      </c>
      <c>
        <v>0</v>
      </c>
      <c>
        <v>0</v>
      </c>
      <c>
        <v>6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91.2182256591731</v>
      </c>
      <c>
        <v>0</v>
      </c>
      <c>
        <v>34.5275340481046</v>
      </c>
      <c>
        <v>125.7457597072777</v>
      </c>
    </row>
    <row>
      <c>
        <v>2623513</v>
      </c>
      <c>
        <v>1</v>
      </c>
      <c>
        <is>
          <t>MANİSA</t>
        </is>
      </c>
      <c>
        <v>SALİHLİ</v>
      </c>
      <c>
        <is>
          <t>KÖK</t>
        </is>
      </c>
      <c>
        <v>AKÖREN TR-19 KÖK 45-78-M00974_YENİKENT ÇIKIŞI    KAPASİTÖR M05_66244826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26.07.2023 22:22:14</t>
        </is>
      </c>
      <c>
        <is>
          <t>26.07.2023 22:56:07</t>
        </is>
      </c>
      <c>
        <v>0.564722222</v>
      </c>
      <c>
        <v>0</v>
      </c>
      <c>
        <v>1</v>
      </c>
      <c>
        <v>0</v>
      </c>
      <c>
        <v>89</v>
      </c>
      <c>
        <v>0</v>
      </c>
      <c>
        <v>5</v>
      </c>
      <c>
        <v>0</v>
      </c>
      <c>
        <v>0</v>
      </c>
      <c>
        <v>0</v>
      </c>
      <c>
        <v>0.31483025861273245</v>
      </c>
      <c>
        <v>0</v>
      </c>
      <c>
        <v>281.11643080939916</v>
      </c>
      <c>
        <v>0</v>
      </c>
      <c>
        <v>5.076471277544494</v>
      </c>
      <c>
        <v>0</v>
      </c>
      <c>
        <v>0</v>
      </c>
      <c>
        <v>286.5077323455564</v>
      </c>
    </row>
    <row>
      <c>
        <v>2622448</v>
      </c>
      <c>
        <v>1</v>
      </c>
      <c>
        <is>
          <t>İZMİR</t>
        </is>
      </c>
      <c>
        <v>BUCA</v>
      </c>
      <c>
        <is>
          <t>Dağıtım Transformatörü</t>
        </is>
      </c>
      <c>
        <v>M-1154 35-03-M01154_35-03-M01154_41950191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26.07.2023 12:28:18</t>
        </is>
      </c>
      <c>
        <is>
          <t>26.07.2023 13:23:42</t>
        </is>
      </c>
      <c>
        <v>0.923333333</v>
      </c>
      <c>
        <v>0</v>
      </c>
      <c>
        <v>281</v>
      </c>
      <c>
        <v>0</v>
      </c>
      <c>
        <v>0</v>
      </c>
      <c>
        <v>0</v>
      </c>
      <c>
        <v>66</v>
      </c>
      <c>
        <v>0</v>
      </c>
      <c>
        <v>0</v>
      </c>
      <c>
        <v>0</v>
      </c>
      <c>
        <v>61.50483292724713</v>
      </c>
      <c>
        <v>0</v>
      </c>
      <c>
        <v>0</v>
      </c>
      <c>
        <v>0</v>
      </c>
      <c>
        <v>148.69443472184838</v>
      </c>
      <c>
        <v>0</v>
      </c>
      <c>
        <v>0</v>
      </c>
      <c>
        <v>210.1992676490955</v>
      </c>
    </row>
    <row>
      <c>
        <v>2623135</v>
      </c>
      <c>
        <v>1</v>
      </c>
      <c>
        <is>
          <t>MANİSA</t>
        </is>
      </c>
      <c>
        <v>TURGUTLU</v>
      </c>
      <c>
        <is>
          <t>DM</t>
        </is>
      </c>
      <c>
        <v>TURGUTLU İM 45-83-A00001_ŞEHİR-4 L15_42295544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26.07.2023 19:27:14</t>
        </is>
      </c>
      <c>
        <is>
          <t>26.07.2023 19:54:03</t>
        </is>
      </c>
      <c>
        <v>0.446944444</v>
      </c>
      <c>
        <v>2</v>
      </c>
      <c>
        <v>15747</v>
      </c>
      <c>
        <v>19</v>
      </c>
      <c>
        <v>186</v>
      </c>
      <c>
        <v>6</v>
      </c>
      <c>
        <v>1049</v>
      </c>
      <c>
        <v>0</v>
      </c>
      <c>
        <v>6</v>
      </c>
      <c>
        <v>1.0632677422396473</v>
      </c>
      <c>
        <v>1411.3604447628684</v>
      </c>
      <c>
        <v>41.413312943594214</v>
      </c>
      <c>
        <v>91.11437046084711</v>
      </c>
      <c>
        <v>6.041309374868839</v>
      </c>
      <c>
        <v>393.00877500190364</v>
      </c>
      <c>
        <v>0</v>
      </c>
      <c>
        <v>44.32697956597801</v>
      </c>
      <c>
        <v>1988.3284598523</v>
      </c>
    </row>
    <row>
      <c>
        <v>2623467</v>
      </c>
      <c>
        <v>1</v>
      </c>
      <c>
        <is>
          <t>İZMİR</t>
        </is>
      </c>
      <c>
        <v>TORBALI</v>
      </c>
      <c>
        <is>
          <t>Dağıtım Transformatörü</t>
        </is>
      </c>
      <c>
        <v>DM-3/17 35-26-M00817_35-26-M00817_2364747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26.07.2023 21:44:38</t>
        </is>
      </c>
      <c>
        <is>
          <t>26.07.2023 22:30:41</t>
        </is>
      </c>
      <c>
        <v>0.7675</v>
      </c>
      <c>
        <v>0</v>
      </c>
      <c>
        <v>185</v>
      </c>
      <c>
        <v>0</v>
      </c>
      <c>
        <v>0</v>
      </c>
      <c>
        <v>0</v>
      </c>
      <c>
        <v>40</v>
      </c>
      <c>
        <v>0</v>
      </c>
      <c>
        <v>0</v>
      </c>
      <c>
        <v>0</v>
      </c>
      <c>
        <v>33.87864335572528</v>
      </c>
      <c>
        <v>0</v>
      </c>
      <c>
        <v>0</v>
      </c>
      <c>
        <v>0</v>
      </c>
      <c>
        <v>33.13821519240764</v>
      </c>
      <c>
        <v>0</v>
      </c>
      <c>
        <v>0</v>
      </c>
      <c>
        <v>67.01685854813292</v>
      </c>
    </row>
    <row>
      <c>
        <v>2622242</v>
      </c>
      <c>
        <v>1</v>
      </c>
      <c>
        <is>
          <t>İZMİR</t>
        </is>
      </c>
      <c>
        <v>TORBALI</v>
      </c>
      <c>
        <is>
          <t>Dağıtım Transformatörü</t>
        </is>
      </c>
      <c>
        <v>DM4/16-1 35-26-M00801_35-26-M00801_2363812</v>
      </c>
      <c>
        <v>NH Altlık Arızası</v>
      </c>
      <c>
        <v>Dağıtım-AG</v>
      </c>
      <c>
        <v>Uzun</v>
      </c>
      <c>
        <v>Şebeke işletmecisi</v>
      </c>
      <c>
        <v>Bildirimsiz</v>
      </c>
      <c>
        <is>
          <t>26.07.2023 10:29:13</t>
        </is>
      </c>
      <c>
        <is>
          <t>26.07.2023 12:01:47</t>
        </is>
      </c>
      <c>
        <v>1.542777777</v>
      </c>
      <c>
        <v>0</v>
      </c>
      <c>
        <v>120</v>
      </c>
      <c>
        <v>0</v>
      </c>
      <c>
        <v>8</v>
      </c>
      <c>
        <v>0</v>
      </c>
      <c>
        <v>11</v>
      </c>
      <c>
        <v>0</v>
      </c>
      <c>
        <v>0</v>
      </c>
      <c>
        <v>0</v>
      </c>
      <c>
        <v>45.28240995563784</v>
      </c>
      <c>
        <v>0</v>
      </c>
      <c>
        <v>11.242895046714112</v>
      </c>
      <c>
        <v>0</v>
      </c>
      <c>
        <v>11.950796346514027</v>
      </c>
      <c>
        <v>0</v>
      </c>
      <c>
        <v>0</v>
      </c>
      <c>
        <v>68.47610134886598</v>
      </c>
    </row>
    <row>
      <c>
        <v>2622093</v>
      </c>
      <c>
        <v>1</v>
      </c>
      <c>
        <is>
          <t>İZMİR</t>
        </is>
      </c>
      <c>
        <v>BAYRAKLI</v>
      </c>
      <c>
        <is>
          <t>AG Fideri</t>
        </is>
      </c>
      <c>
        <v>K-4493 35-02-K04493_A_91355788_91355788</v>
      </c>
      <c>
        <v>AG Hatta Ağaç Kesimi</v>
      </c>
      <c>
        <v>Dağıtım-AG</v>
      </c>
      <c>
        <v>Uzun</v>
      </c>
      <c>
        <v>Şebeke işletmecisi</v>
      </c>
      <c>
        <v>Bildirimsiz</v>
      </c>
      <c>
        <is>
          <t>26.07.2023 08:44:53</t>
        </is>
      </c>
      <c>
        <is>
          <t>26.07.2023 09:21:51</t>
        </is>
      </c>
      <c>
        <v>0.616111111</v>
      </c>
      <c>
        <v>0</v>
      </c>
      <c>
        <v>132</v>
      </c>
      <c>
        <v>0</v>
      </c>
      <c>
        <v>0</v>
      </c>
      <c>
        <v>0</v>
      </c>
      <c>
        <v>6</v>
      </c>
      <c>
        <v>0</v>
      </c>
      <c>
        <v>0</v>
      </c>
      <c>
        <v>0</v>
      </c>
      <c>
        <v>20.402184762401607</v>
      </c>
      <c>
        <v>0</v>
      </c>
      <c>
        <v>0</v>
      </c>
      <c>
        <v>0</v>
      </c>
      <c>
        <v>1.858396843267221</v>
      </c>
      <c>
        <v>0</v>
      </c>
      <c>
        <v>0</v>
      </c>
      <c>
        <v>22.26058160566883</v>
      </c>
    </row>
    <row>
      <c>
        <v>2622196</v>
      </c>
      <c>
        <v>1</v>
      </c>
      <c>
        <is>
          <t>İZMİR</t>
        </is>
      </c>
      <c>
        <v>DİKİLİ</v>
      </c>
      <c>
        <is>
          <t>KÖK</t>
        </is>
      </c>
      <c>
        <v>DEMİRTAŞ KÖK 35-30-M00149_DELİKTAŞ TR-1 M04_72078598</v>
      </c>
      <c>
        <v>Şebeke Yenileme ve Kapasite Artışı Çalışması</v>
      </c>
      <c>
        <v>Dağıtım-OG</v>
      </c>
      <c>
        <v>Uzun</v>
      </c>
      <c>
        <v>Şebeke işletmecisi</v>
      </c>
      <c>
        <v>Bildirimli</v>
      </c>
      <c>
        <is>
          <t>26.07.2023 09:57:56</t>
        </is>
      </c>
      <c>
        <is>
          <t>26.07.2023 17:37:40</t>
        </is>
      </c>
      <c>
        <v>7.662222222</v>
      </c>
      <c>
        <v>0</v>
      </c>
      <c>
        <v>91</v>
      </c>
      <c>
        <v>0</v>
      </c>
      <c>
        <v>6</v>
      </c>
      <c>
        <v>0</v>
      </c>
      <c>
        <v>5</v>
      </c>
      <c>
        <v>0</v>
      </c>
      <c>
        <v>0</v>
      </c>
      <c>
        <v>0</v>
      </c>
      <c>
        <v>123.38549993353146</v>
      </c>
      <c>
        <v>0</v>
      </c>
      <c>
        <v>9.780948240562653</v>
      </c>
      <c>
        <v>0</v>
      </c>
      <c>
        <v>5.985545965665666</v>
      </c>
      <c>
        <v>0</v>
      </c>
      <c>
        <v>0</v>
      </c>
      <c>
        <v>139.15199413975978</v>
      </c>
    </row>
    <row>
      <c>
        <v>2623029</v>
      </c>
      <c>
        <v>1</v>
      </c>
      <c>
        <is>
          <t>MANİSA</t>
        </is>
      </c>
      <c>
        <v>SALİHLİ</v>
      </c>
      <c>
        <is>
          <t>Kullanıcı Bağlantı Hattı</t>
        </is>
      </c>
      <c>
        <v>SART TR-14 45-78-M00170_953252387_953252387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26.07.2023 18:41:33</t>
        </is>
      </c>
      <c>
        <is>
          <t>26.07.2023 19:17:42</t>
        </is>
      </c>
      <c>
        <v>0.6025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0.089169835188462</v>
      </c>
      <c>
        <v>0</v>
      </c>
      <c>
        <v>0</v>
      </c>
      <c>
        <v>0</v>
      </c>
      <c>
        <v>0</v>
      </c>
      <c>
        <v>0</v>
      </c>
      <c>
        <v>0</v>
      </c>
      <c>
        <v>0.089169835188462</v>
      </c>
    </row>
    <row>
      <c>
        <v>2622903</v>
      </c>
      <c>
        <v>1</v>
      </c>
      <c>
        <is>
          <t>İZMİR</t>
        </is>
      </c>
      <c>
        <v>KEMALPAŞA</v>
      </c>
      <c>
        <is>
          <t>Dağıtım Transformatörü</t>
        </is>
      </c>
      <c>
        <v>HALİLBEYLİ TR-5 35-27-M01054_35-27-M01054_61269268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26.07.2023 17:22:58</t>
        </is>
      </c>
      <c>
        <is>
          <t>26.07.2023 18:52:32</t>
        </is>
      </c>
      <c>
        <v>1.492777777</v>
      </c>
      <c>
        <v>0</v>
      </c>
      <c>
        <v>426</v>
      </c>
      <c>
        <v>0</v>
      </c>
      <c>
        <v>1</v>
      </c>
      <c>
        <v>0</v>
      </c>
      <c>
        <v>69</v>
      </c>
      <c>
        <v>0</v>
      </c>
      <c>
        <v>0</v>
      </c>
      <c>
        <v>0</v>
      </c>
      <c>
        <v>207.2449298695299</v>
      </c>
      <c>
        <v>0</v>
      </c>
      <c>
        <v>0.12755569372967823</v>
      </c>
      <c>
        <v>0</v>
      </c>
      <c>
        <v>88.07809928617557</v>
      </c>
      <c>
        <v>0</v>
      </c>
      <c>
        <v>0</v>
      </c>
      <c>
        <v>295.45058484943513</v>
      </c>
    </row>
    <row>
      <c>
        <v>2622239</v>
      </c>
      <c>
        <v>1</v>
      </c>
      <c>
        <is>
          <t>İZMİR</t>
        </is>
      </c>
      <c>
        <v>KONAK</v>
      </c>
      <c>
        <is>
          <t>Saha Dağıtım Kutusu (SDK)</t>
        </is>
      </c>
      <c>
        <v>K-437 35-01-K00437_B B2_5893201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26.07.2023 10:24:10</t>
        </is>
      </c>
      <c>
        <is>
          <t>26.07.2023 11:07:02</t>
        </is>
      </c>
      <c>
        <v>0.714444444</v>
      </c>
      <c>
        <v>0</v>
      </c>
      <c>
        <v>75</v>
      </c>
      <c>
        <v>0</v>
      </c>
      <c>
        <v>0</v>
      </c>
      <c>
        <v>0</v>
      </c>
      <c>
        <v>11</v>
      </c>
      <c>
        <v>0</v>
      </c>
      <c>
        <v>0</v>
      </c>
      <c>
        <v>0</v>
      </c>
      <c>
        <v>15.274812869498376</v>
      </c>
      <c>
        <v>0</v>
      </c>
      <c>
        <v>0</v>
      </c>
      <c>
        <v>0</v>
      </c>
      <c>
        <v>22.957529198841335</v>
      </c>
      <c>
        <v>0</v>
      </c>
      <c>
        <v>0</v>
      </c>
      <c>
        <v>38.23234206833971</v>
      </c>
    </row>
    <row>
      <c>
        <v>2622574</v>
      </c>
      <c>
        <v>1</v>
      </c>
      <c>
        <is>
          <t>İZMİR</t>
        </is>
      </c>
      <c>
        <v>KARŞIYAKA</v>
      </c>
      <c>
        <is>
          <t>AG Fideri</t>
        </is>
      </c>
      <c>
        <v>M-1038 35-04-M01038_M_56383098_56383098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26.07.2023 14:26:37</t>
        </is>
      </c>
      <c>
        <is>
          <t>26.07.2023 15:06:47</t>
        </is>
      </c>
      <c>
        <v>0.669444444</v>
      </c>
      <c>
        <v>0</v>
      </c>
      <c>
        <v>0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0.17242698508313337</v>
      </c>
      <c>
        <v>0</v>
      </c>
      <c>
        <v>0</v>
      </c>
      <c>
        <v>0.17242698508313337</v>
      </c>
    </row>
    <row>
      <c>
        <v>2622923</v>
      </c>
      <c>
        <v>1</v>
      </c>
      <c>
        <is>
          <t>MANİSA</t>
        </is>
      </c>
      <c>
        <v>YUNUSEMRE</v>
      </c>
      <c>
        <is>
          <t>Saha Dağıtım Kutusu (SDK)</t>
        </is>
      </c>
      <c>
        <v>MURADİYE TR-5 (ESKİ MEZARLIK YANI) 45-71-M00204_A A3_5966186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26.07.2023 17:41:25</t>
        </is>
      </c>
      <c>
        <is>
          <t>26.07.2023 22:23:59</t>
        </is>
      </c>
      <c>
        <v>4.709444444</v>
      </c>
      <c>
        <v>0</v>
      </c>
      <c>
        <v>169</v>
      </c>
      <c>
        <v>0</v>
      </c>
      <c>
        <v>0</v>
      </c>
      <c>
        <v>0</v>
      </c>
      <c>
        <v>20</v>
      </c>
      <c>
        <v>0</v>
      </c>
      <c>
        <v>0</v>
      </c>
      <c>
        <v>0</v>
      </c>
      <c>
        <v>190.99680225335143</v>
      </c>
      <c>
        <v>0</v>
      </c>
      <c>
        <v>0</v>
      </c>
      <c>
        <v>0</v>
      </c>
      <c>
        <v>100.20766451245068</v>
      </c>
      <c>
        <v>0</v>
      </c>
      <c>
        <v>0</v>
      </c>
      <c>
        <v>291.2044667658021</v>
      </c>
    </row>
    <row>
      <c>
        <v>2622597</v>
      </c>
      <c>
        <v>1</v>
      </c>
      <c>
        <is>
          <t>İZMİR</t>
        </is>
      </c>
      <c>
        <v>KARŞIYAKA</v>
      </c>
      <c>
        <is>
          <t>Saha Dağıtım Kutusu (SDK)</t>
        </is>
      </c>
      <c>
        <v>K-1316 35-04-K01316_E 1316 E1B_5831947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26.07.2023 14:50:39</t>
        </is>
      </c>
      <c>
        <is>
          <t>26.07.2023 16:13:12</t>
        </is>
      </c>
      <c>
        <v>1.375833333</v>
      </c>
      <c>
        <v>0</v>
      </c>
      <c>
        <v>40</v>
      </c>
      <c>
        <v>0</v>
      </c>
      <c>
        <v>0</v>
      </c>
      <c>
        <v>0</v>
      </c>
      <c>
        <v>37</v>
      </c>
      <c>
        <v>0</v>
      </c>
      <c>
        <v>0</v>
      </c>
      <c>
        <v>0</v>
      </c>
      <c>
        <v>8.657070190039335</v>
      </c>
      <c>
        <v>0</v>
      </c>
      <c>
        <v>0</v>
      </c>
      <c>
        <v>0</v>
      </c>
      <c>
        <v>45.45047462444132</v>
      </c>
      <c>
        <v>0</v>
      </c>
      <c>
        <v>0</v>
      </c>
      <c>
        <v>54.107544814480654</v>
      </c>
    </row>
    <row>
      <c>
        <v>2622946</v>
      </c>
      <c>
        <v>1</v>
      </c>
      <c>
        <is>
          <t>İZMİR</t>
        </is>
      </c>
      <c>
        <v>ALİAĞA</v>
      </c>
      <c>
        <is>
          <t>AG Fideri</t>
        </is>
      </c>
      <c>
        <v>TR-55 35-17-M00055_B_60983111_60983111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26.07.2023 17:59:26</t>
        </is>
      </c>
      <c>
        <is>
          <t>26.07.2023 18:22:13</t>
        </is>
      </c>
      <c>
        <v>0.379722222</v>
      </c>
      <c>
        <v>0</v>
      </c>
      <c>
        <v>71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6.055595051611154</v>
      </c>
      <c>
        <v>0</v>
      </c>
      <c>
        <v>0</v>
      </c>
      <c>
        <v>0</v>
      </c>
      <c>
        <v>1.8341891735895899</v>
      </c>
      <c>
        <v>0</v>
      </c>
      <c>
        <v>0</v>
      </c>
      <c>
        <v>7.889784225200744</v>
      </c>
    </row>
    <row>
      <c>
        <v>2622305</v>
      </c>
      <c>
        <v>1</v>
      </c>
      <c>
        <is>
          <t>İZMİR</t>
        </is>
      </c>
      <c>
        <v>KARABAĞLAR</v>
      </c>
      <c>
        <is>
          <t>TM Fideri</t>
        </is>
      </c>
      <c>
        <v>GÜZELYALI TM 35-01-A00008_GÜZELYALI-7 K14_2313689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26.07.2023 10:30:38</t>
        </is>
      </c>
      <c>
        <is>
          <t>26.07.2023 12:04:44</t>
        </is>
      </c>
      <c>
        <v>1.568333333</v>
      </c>
      <c>
        <v>0</v>
      </c>
      <c>
        <v>1596</v>
      </c>
      <c>
        <v>0</v>
      </c>
      <c>
        <v>0</v>
      </c>
      <c>
        <v>0</v>
      </c>
      <c>
        <v>342</v>
      </c>
      <c>
        <v>0</v>
      </c>
      <c>
        <v>0</v>
      </c>
      <c>
        <v>0</v>
      </c>
      <c>
        <v>659.7704380242494</v>
      </c>
      <c>
        <v>0</v>
      </c>
      <c>
        <v>0</v>
      </c>
      <c>
        <v>0</v>
      </c>
      <c>
        <v>1181.9929431687071</v>
      </c>
      <c>
        <v>0</v>
      </c>
      <c>
        <v>0</v>
      </c>
      <c>
        <v>1841.7633811929566</v>
      </c>
    </row>
    <row>
      <c>
        <v>2623039</v>
      </c>
      <c>
        <v>2</v>
      </c>
      <c>
        <is>
          <t>İZMİR</t>
        </is>
      </c>
      <c>
        <v>BERGAMA</v>
      </c>
      <c>
        <is>
          <t>Dağıtım Transformatörü</t>
        </is>
      </c>
      <c>
        <v>TR-61 35-16-L00061_35-16-L00061_2347199</v>
      </c>
      <c>
        <v>Plansız Kesinti / Müdahale</v>
      </c>
      <c>
        <v>Dağıtım-AG</v>
      </c>
      <c>
        <v>Kısa</v>
      </c>
      <c>
        <v>Şebeke işletmecisi</v>
      </c>
      <c>
        <v>Bildirimsiz</v>
      </c>
      <c>
        <is>
          <t>26.07.2023 21:19:10</t>
        </is>
      </c>
      <c>
        <is>
          <t>26.07.2023 21:21:23</t>
        </is>
      </c>
      <c>
        <v>0.036944444</v>
      </c>
      <c>
        <v>0</v>
      </c>
      <c>
        <v>509</v>
      </c>
      <c>
        <v>0</v>
      </c>
      <c>
        <v>0</v>
      </c>
      <c>
        <v>0</v>
      </c>
      <c>
        <v>41</v>
      </c>
      <c>
        <v>0</v>
      </c>
      <c>
        <v>0</v>
      </c>
      <c>
        <v>0</v>
      </c>
      <c>
        <v>3.7283198423435335</v>
      </c>
      <c>
        <v>0</v>
      </c>
      <c>
        <v>0</v>
      </c>
      <c>
        <v>0</v>
      </c>
      <c>
        <v>1.44828801388718</v>
      </c>
      <c>
        <v>0</v>
      </c>
      <c>
        <v>0</v>
      </c>
      <c>
        <v>5.176607856230714</v>
      </c>
    </row>
    <row>
      <c>
        <v>2623517</v>
      </c>
      <c>
        <v>2</v>
      </c>
      <c>
        <is>
          <t>MANİSA</t>
        </is>
      </c>
      <c>
        <v>AKHİSAR</v>
      </c>
      <c>
        <is>
          <t>Dağıtım Transformatörü</t>
        </is>
      </c>
      <c>
        <v>TR-1/76 45-72-M00076_45-72-M00076_61376042</v>
      </c>
      <c>
        <v>NH Altlık Arızası</v>
      </c>
      <c>
        <v>Dağıtım-AG</v>
      </c>
      <c>
        <v>Uzun</v>
      </c>
      <c>
        <v>Şebeke işletmecisi</v>
      </c>
      <c>
        <v>Bildirimsiz</v>
      </c>
      <c>
        <is>
          <t>26.07.2023 22:37:18</t>
        </is>
      </c>
      <c>
        <is>
          <t>26.07.2023 23:57:34</t>
        </is>
      </c>
      <c>
        <v>1.337777777</v>
      </c>
      <c>
        <v>0</v>
      </c>
      <c>
        <v>775</v>
      </c>
      <c>
        <v>0</v>
      </c>
      <c>
        <v>0</v>
      </c>
      <c>
        <v>0</v>
      </c>
      <c>
        <v>21</v>
      </c>
      <c>
        <v>0</v>
      </c>
      <c>
        <v>0</v>
      </c>
      <c>
        <v>0</v>
      </c>
      <c>
        <v>177.0953286271535</v>
      </c>
      <c>
        <v>0</v>
      </c>
      <c>
        <v>0</v>
      </c>
      <c>
        <v>0</v>
      </c>
      <c>
        <v>14.600196911516196</v>
      </c>
      <c>
        <v>0</v>
      </c>
      <c>
        <v>0</v>
      </c>
      <c>
        <v>191.6955255386697</v>
      </c>
    </row>
    <row>
      <c>
        <v>2623444</v>
      </c>
      <c>
        <v>1</v>
      </c>
      <c>
        <is>
          <t>İZMİR</t>
        </is>
      </c>
      <c>
        <v>BUCA</v>
      </c>
      <c>
        <is>
          <t>OG Fideri</t>
        </is>
      </c>
      <c>
        <v>M-2112 35-03-M02112_M-3420 M02_2064812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26.07.2023 20:02:24</t>
        </is>
      </c>
      <c>
        <is>
          <t>26.07.2023 22:55:03</t>
        </is>
      </c>
      <c>
        <v>2.8775</v>
      </c>
      <c>
        <v>0</v>
      </c>
      <c>
        <v>11556</v>
      </c>
      <c>
        <v>0</v>
      </c>
      <c>
        <v>13</v>
      </c>
      <c>
        <v>0</v>
      </c>
      <c>
        <v>890</v>
      </c>
      <c>
        <v>1</v>
      </c>
      <c>
        <v>1</v>
      </c>
      <c>
        <v>0</v>
      </c>
      <c>
        <v>9047.754961140634</v>
      </c>
      <c>
        <v>0</v>
      </c>
      <c>
        <v>15.73313746473416</v>
      </c>
      <c>
        <v>0</v>
      </c>
      <c>
        <v>3501.0012789240595</v>
      </c>
      <c>
        <v>323.32962496834335</v>
      </c>
      <c>
        <v>3.2658566500426476</v>
      </c>
      <c>
        <v>12891.084859147813</v>
      </c>
    </row>
    <row>
      <c>
        <v>2622176</v>
      </c>
      <c>
        <v>1</v>
      </c>
      <c>
        <is>
          <t>İZMİR</t>
        </is>
      </c>
      <c>
        <v>TORBALI</v>
      </c>
      <c>
        <is>
          <t>DM</t>
        </is>
      </c>
      <c>
        <v>TORBALI DM 35-26-M00001_DAĞITIM TRAFO TORBALI DM M12_2056977</v>
      </c>
      <c>
        <v>Plansız Kesinti / Müdahale</v>
      </c>
      <c>
        <v>Dağıtım-OG</v>
      </c>
      <c>
        <v>Uzun</v>
      </c>
      <c>
        <v>Şebeke işletmecisi</v>
      </c>
      <c>
        <v>Bildirimsiz</v>
      </c>
      <c>
        <is>
          <t>26.07.2023 09:41:22</t>
        </is>
      </c>
      <c>
        <is>
          <t>26.07.2023 10:16:47</t>
        </is>
      </c>
      <c>
        <v>0.590277777</v>
      </c>
      <c>
        <v>0</v>
      </c>
      <c>
        <v>536</v>
      </c>
      <c>
        <v>0</v>
      </c>
      <c>
        <v>2</v>
      </c>
      <c>
        <v>0</v>
      </c>
      <c>
        <v>84</v>
      </c>
      <c>
        <v>0</v>
      </c>
      <c>
        <v>1</v>
      </c>
      <c>
        <v>0</v>
      </c>
      <c>
        <v>80.38145456057197</v>
      </c>
      <c>
        <v>0</v>
      </c>
      <c>
        <v>0.13991139833725155</v>
      </c>
      <c>
        <v>0</v>
      </c>
      <c>
        <v>48.31159692063262</v>
      </c>
      <c>
        <v>0</v>
      </c>
      <c>
        <v>2.333148320956529</v>
      </c>
      <c>
        <v>131.16611120049836</v>
      </c>
    </row>
    <row>
      <c>
        <v>2622760</v>
      </c>
      <c>
        <v>1</v>
      </c>
      <c>
        <is>
          <t>MANİSA</t>
        </is>
      </c>
      <c>
        <v>SARUHANLI</v>
      </c>
      <c>
        <is>
          <t>Dağıtım Transformatörü</t>
        </is>
      </c>
      <c>
        <v>SARUHANLI TR-16 45-80-M00016_45-80-M00016_2355925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26.07.2023 16:10:04</t>
        </is>
      </c>
      <c>
        <is>
          <t>26.07.2023 16:42:17</t>
        </is>
      </c>
      <c>
        <v>0.536944444</v>
      </c>
      <c>
        <v>0</v>
      </c>
      <c>
        <v>409</v>
      </c>
      <c>
        <v>0</v>
      </c>
      <c>
        <v>2</v>
      </c>
      <c>
        <v>0</v>
      </c>
      <c>
        <v>17</v>
      </c>
      <c>
        <v>0</v>
      </c>
      <c>
        <v>0</v>
      </c>
      <c>
        <v>0</v>
      </c>
      <c>
        <v>71.93690721260597</v>
      </c>
      <c>
        <v>0</v>
      </c>
      <c>
        <v>7.24203946735061</v>
      </c>
      <c>
        <v>0</v>
      </c>
      <c>
        <v>7.773570784255364</v>
      </c>
      <c>
        <v>0</v>
      </c>
      <c>
        <v>0</v>
      </c>
      <c>
        <v>86.95251746421195</v>
      </c>
    </row>
    <row>
      <c>
        <v>2622583</v>
      </c>
      <c>
        <v>1</v>
      </c>
      <c>
        <is>
          <t>İZMİR</t>
        </is>
      </c>
      <c>
        <v>ÖDEMİŞ</v>
      </c>
      <c>
        <is>
          <t>AG Fideri</t>
        </is>
      </c>
      <c>
        <v>TR-134 35-15-M00134_48878235_56364719_56364719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26.07.2023 14:32:45</t>
        </is>
      </c>
      <c>
        <is>
          <t>26.07.2023 21:45:02</t>
        </is>
      </c>
      <c>
        <v>7.204722222</v>
      </c>
      <c>
        <v>0</v>
      </c>
      <c>
        <v>182</v>
      </c>
      <c>
        <v>0</v>
      </c>
      <c>
        <v>0</v>
      </c>
      <c>
        <v>0</v>
      </c>
      <c>
        <v>18</v>
      </c>
      <c>
        <v>0</v>
      </c>
      <c>
        <v>0</v>
      </c>
      <c>
        <v>0</v>
      </c>
      <c>
        <v>241.48345791328836</v>
      </c>
      <c>
        <v>0</v>
      </c>
      <c>
        <v>0</v>
      </c>
      <c>
        <v>0</v>
      </c>
      <c>
        <v>250.2963928587482</v>
      </c>
      <c>
        <v>0</v>
      </c>
      <c>
        <v>0</v>
      </c>
      <c>
        <v>491.7798507720365</v>
      </c>
    </row>
    <row>
      <c>
        <v>2623247</v>
      </c>
      <c>
        <v>1</v>
      </c>
      <c>
        <is>
          <t>İZMİR</t>
        </is>
      </c>
      <c>
        <v>ÖDEMİŞ</v>
      </c>
      <c>
        <is>
          <t>Dağıtım Transformatörü</t>
        </is>
      </c>
      <c>
        <v>GERELİ KÖYÜ İBRAHİM KAYALI SULAMA GRB TR-12 35-15-M00311_35-15-M00311_2365565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26.07.2023 20:06:38</t>
        </is>
      </c>
      <c>
        <is>
          <t>27.07.2023 02:38:30</t>
        </is>
      </c>
      <c>
        <v>6.531111111</v>
      </c>
      <c>
        <v>0</v>
      </c>
      <c>
        <v>1</v>
      </c>
      <c>
        <v>0</v>
      </c>
      <c>
        <v>28</v>
      </c>
      <c>
        <v>0</v>
      </c>
      <c>
        <v>1</v>
      </c>
      <c>
        <v>0</v>
      </c>
      <c>
        <v>0</v>
      </c>
      <c>
        <v>0</v>
      </c>
      <c>
        <v>2.7497577451511495</v>
      </c>
      <c>
        <v>0</v>
      </c>
      <c>
        <v>1281.111889433824</v>
      </c>
      <c>
        <v>0</v>
      </c>
      <c>
        <v>8.226961908907779</v>
      </c>
      <c>
        <v>0</v>
      </c>
      <c>
        <v>0</v>
      </c>
      <c>
        <v>1292.0886090878828</v>
      </c>
    </row>
    <row>
      <c>
        <v>2622915</v>
      </c>
      <c>
        <v>1</v>
      </c>
      <c>
        <is>
          <t>İZMİR</t>
        </is>
      </c>
      <c>
        <v>ÖDEMİŞ</v>
      </c>
      <c>
        <is>
          <t>AG Fideri</t>
        </is>
      </c>
      <c>
        <v>TR-73 YAŞAR KAHRAMAN GRB. 35-15-M00073_A_91242417_91242417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26.07.2023 17:35:04</t>
        </is>
      </c>
      <c>
        <is>
          <t>26.07.2023 19:21:08</t>
        </is>
      </c>
      <c>
        <v>1.767777777</v>
      </c>
      <c>
        <v>0</v>
      </c>
      <c>
        <v>1</v>
      </c>
      <c>
        <v>0</v>
      </c>
      <c>
        <v>6</v>
      </c>
      <c>
        <v>0</v>
      </c>
      <c>
        <v>3</v>
      </c>
      <c>
        <v>0</v>
      </c>
      <c>
        <v>0</v>
      </c>
      <c>
        <v>0</v>
      </c>
      <c>
        <v>0.2647543779191227</v>
      </c>
      <c>
        <v>0</v>
      </c>
      <c>
        <v>49.78146565004449</v>
      </c>
      <c>
        <v>0</v>
      </c>
      <c>
        <v>38.96691624302191</v>
      </c>
      <c>
        <v>0</v>
      </c>
      <c>
        <v>0</v>
      </c>
      <c>
        <v>89.01313627098553</v>
      </c>
    </row>
    <row>
      <c>
        <v>2622892</v>
      </c>
      <c>
        <v>1</v>
      </c>
      <c>
        <is>
          <t>İZMİR</t>
        </is>
      </c>
      <c>
        <v>GAZİEMİR</v>
      </c>
      <c>
        <is>
          <t>DM</t>
        </is>
      </c>
      <c>
        <v>ESBAŞ İM 35-08-A00001_IRMAK M10_2047813</v>
      </c>
      <c>
        <v>OG Fider Açması</v>
      </c>
      <c>
        <v>Dağıtım-OG</v>
      </c>
      <c>
        <v>Kısa</v>
      </c>
      <c>
        <v>Şebeke işletmecisi</v>
      </c>
      <c>
        <v>Bildirimsiz</v>
      </c>
      <c>
        <is>
          <t>26.07.2023 17:22:41</t>
        </is>
      </c>
      <c>
        <is>
          <t>26.07.2023 17:24:00</t>
        </is>
      </c>
      <c>
        <v>0.021944444</v>
      </c>
      <c>
        <v>1</v>
      </c>
      <c>
        <v>12248</v>
      </c>
      <c>
        <v>2</v>
      </c>
      <c>
        <v>25</v>
      </c>
      <c>
        <v>29</v>
      </c>
      <c>
        <v>1092</v>
      </c>
      <c>
        <v>8</v>
      </c>
      <c>
        <v>4</v>
      </c>
      <c>
        <v>0.019928185279071666</v>
      </c>
      <c>
        <v>77.9590332190606</v>
      </c>
      <c>
        <v>0.09964473976801834</v>
      </c>
      <c>
        <v>0.17806899458653463</v>
      </c>
      <c>
        <v>20.364557532382186</v>
      </c>
      <c>
        <v>44.55338644943793</v>
      </c>
      <c>
        <v>4.9743264219271275</v>
      </c>
      <c>
        <v>3.827058164530503</v>
      </c>
      <c>
        <v>151.976003706972</v>
      </c>
    </row>
    <row>
      <c>
        <v>2622938</v>
      </c>
      <c>
        <v>1</v>
      </c>
      <c>
        <is>
          <t>İZMİR</t>
        </is>
      </c>
      <c>
        <v>KONAK</v>
      </c>
      <c>
        <is>
          <t>Kullanıcı Bağlantı Hattı</t>
        </is>
      </c>
      <c>
        <v>K-3278 35-01-K03278_910857425_910857425</v>
      </c>
      <c>
        <v>AG Box / Sdk Abone Çıkış Sigorta Atığı</v>
      </c>
      <c>
        <v>Dağıtım-AG</v>
      </c>
      <c>
        <v>Uzun</v>
      </c>
      <c>
        <v>Şebeke işletmecisi</v>
      </c>
      <c>
        <v>Bildirimsiz</v>
      </c>
      <c>
        <is>
          <t>26.07.2023 17:41:28</t>
        </is>
      </c>
      <c>
        <is>
          <t>26.07.2023 18:16:18</t>
        </is>
      </c>
      <c>
        <v>0.580555555</v>
      </c>
      <c>
        <v>0</v>
      </c>
      <c>
        <v>0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21.529413304277142</v>
      </c>
      <c>
        <v>0</v>
      </c>
      <c>
        <v>0</v>
      </c>
      <c>
        <v>21.529413304277142</v>
      </c>
    </row>
    <row>
      <c>
        <v>2623410</v>
      </c>
      <c>
        <v>1</v>
      </c>
      <c>
        <is>
          <t>MANİSA</t>
        </is>
      </c>
      <c>
        <v>AKHİSAR</v>
      </c>
      <c>
        <is>
          <t>AG Fideri</t>
        </is>
      </c>
      <c>
        <v>TR-1/76 45-72-M00076_B_56392681_56392681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26.07.2023 21:16:22</t>
        </is>
      </c>
      <c>
        <is>
          <t>26.07.2023 21:33:37</t>
        </is>
      </c>
      <c>
        <v>0.2875</v>
      </c>
      <c>
        <v>0</v>
      </c>
      <c>
        <v>375</v>
      </c>
      <c>
        <v>0</v>
      </c>
      <c>
        <v>0</v>
      </c>
      <c>
        <v>0</v>
      </c>
      <c>
        <v>9</v>
      </c>
      <c>
        <v>0</v>
      </c>
      <c>
        <v>0</v>
      </c>
      <c>
        <v>0</v>
      </c>
      <c>
        <v>19.62734305042043</v>
      </c>
      <c>
        <v>0</v>
      </c>
      <c>
        <v>0</v>
      </c>
      <c>
        <v>0</v>
      </c>
      <c>
        <v>2.736198107327974</v>
      </c>
      <c>
        <v>0</v>
      </c>
      <c>
        <v>0</v>
      </c>
      <c>
        <v>22.3635411577484</v>
      </c>
    </row>
    <row>
      <c>
        <v>2623416</v>
      </c>
      <c>
        <v>1</v>
      </c>
      <c>
        <is>
          <t>İZMİR</t>
        </is>
      </c>
      <c>
        <v>BORNOVA</v>
      </c>
      <c>
        <is>
          <t>Dağıtım Transformatörü</t>
        </is>
      </c>
      <c>
        <v>K-469 35-02-K00469_35-02-K00469_84390881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26.07.2023 21:15:26</t>
        </is>
      </c>
      <c>
        <is>
          <t>27.07.2023 00:15:50</t>
        </is>
      </c>
      <c>
        <v>3.006666666</v>
      </c>
      <c>
        <v>0</v>
      </c>
      <c>
        <v>867</v>
      </c>
      <c>
        <v>0</v>
      </c>
      <c>
        <v>0</v>
      </c>
      <c>
        <v>0</v>
      </c>
      <c>
        <v>80</v>
      </c>
      <c>
        <v>0</v>
      </c>
      <c>
        <v>0</v>
      </c>
      <c>
        <v>0</v>
      </c>
      <c>
        <v>867.2184214290216</v>
      </c>
      <c>
        <v>0</v>
      </c>
      <c>
        <v>0</v>
      </c>
      <c>
        <v>0</v>
      </c>
      <c>
        <v>278.5423530240428</v>
      </c>
      <c>
        <v>0</v>
      </c>
      <c>
        <v>0</v>
      </c>
      <c>
        <v>1145.7607744530644</v>
      </c>
    </row>
    <row>
      <c>
        <v>2622205</v>
      </c>
      <c>
        <v>1</v>
      </c>
      <c>
        <is>
          <t>MANİSA</t>
        </is>
      </c>
      <c>
        <v>SARUHANLI</v>
      </c>
      <c>
        <is>
          <t>DM</t>
        </is>
      </c>
      <c>
        <v>ALİBEYLİ DM 45-80-M00064_HALİTPAŞA DM-ÖLÇÜ M01_72190759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26.07.2023 10:06:12</t>
        </is>
      </c>
      <c>
        <is>
          <t>26.07.2023 10:16:24</t>
        </is>
      </c>
      <c>
        <v>0.17</v>
      </c>
      <c>
        <v>2</v>
      </c>
      <c>
        <v>883</v>
      </c>
      <c>
        <v>119</v>
      </c>
      <c>
        <v>91</v>
      </c>
      <c>
        <v>13</v>
      </c>
      <c>
        <v>91</v>
      </c>
      <c>
        <v>1</v>
      </c>
      <c>
        <v>0</v>
      </c>
      <c>
        <v>2.0915372686477682</v>
      </c>
      <c>
        <v>26.145045370745567</v>
      </c>
      <c>
        <v>122.81807645406592</v>
      </c>
      <c>
        <v>92.7631155354733</v>
      </c>
      <c>
        <v>12.549861398481179</v>
      </c>
      <c>
        <v>8.506480080029721</v>
      </c>
      <c>
        <v>0</v>
      </c>
      <c>
        <v>0</v>
      </c>
      <c>
        <v>264.8741161074435</v>
      </c>
    </row>
    <row>
      <c>
        <v>2621996</v>
      </c>
      <c>
        <v>1</v>
      </c>
      <c>
        <is>
          <t>MANİSA</t>
        </is>
      </c>
      <c>
        <v>KULA</v>
      </c>
      <c>
        <is>
          <t>KÖK</t>
        </is>
      </c>
      <c>
        <v>GÖKÇEÖREN KÖK 45-77-M00024_GÖKÇEÖREN TR-1 M01_72216582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26.07.2023 06:01:37</t>
        </is>
      </c>
      <c>
        <is>
          <t>26.07.2023 06:25:25</t>
        </is>
      </c>
      <c>
        <v>0.396666666</v>
      </c>
      <c>
        <v>1</v>
      </c>
      <c>
        <v>1045</v>
      </c>
      <c>
        <v>9</v>
      </c>
      <c>
        <v>54</v>
      </c>
      <c>
        <v>7</v>
      </c>
      <c>
        <v>125</v>
      </c>
      <c>
        <v>0</v>
      </c>
      <c>
        <v>0</v>
      </c>
      <c>
        <v>0.05749250252666666</v>
      </c>
      <c>
        <v>41.6070125841903</v>
      </c>
      <c>
        <v>32.279937172839574</v>
      </c>
      <c>
        <v>5.628001590084013</v>
      </c>
      <c>
        <v>33.93578913095375</v>
      </c>
      <c>
        <v>18.01228461177104</v>
      </c>
      <c>
        <v>0</v>
      </c>
      <c>
        <v>0</v>
      </c>
      <c>
        <v>131.52051759236534</v>
      </c>
    </row>
    <row>
      <c>
        <v>2622245</v>
      </c>
      <c>
        <v>1</v>
      </c>
      <c>
        <is>
          <t>MANİSA</t>
        </is>
      </c>
      <c>
        <v>SALİHLİ</v>
      </c>
      <c>
        <is>
          <t>Dağıtım Transformatörü</t>
        </is>
      </c>
      <c>
        <v>TAYTAN OKUL ARKASI TARIMSAL SULAMA TR 45-78-M00232_45-78-M00232_2353104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26.07.2023 10:23:10</t>
        </is>
      </c>
      <c>
        <is>
          <t>26.07.2023 12:02:38</t>
        </is>
      </c>
      <c>
        <v>1.657777777</v>
      </c>
      <c>
        <v>0</v>
      </c>
      <c>
        <v>0</v>
      </c>
      <c>
        <v>0</v>
      </c>
      <c>
        <v>8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37.88032361849003</v>
      </c>
      <c>
        <v>0</v>
      </c>
      <c>
        <v>0</v>
      </c>
      <c>
        <v>0</v>
      </c>
      <c>
        <v>0</v>
      </c>
      <c>
        <v>37.88032361849003</v>
      </c>
    </row>
    <row>
      <c>
        <v>2622351</v>
      </c>
      <c>
        <v>1</v>
      </c>
      <c>
        <is>
          <t>İZMİR</t>
        </is>
      </c>
      <c>
        <v>KEMALPAŞA</v>
      </c>
      <c>
        <is>
          <t>OG Fideri</t>
        </is>
      </c>
      <c>
        <v>KUYUCAK DM 35-27-M00273_HatBaşıAyırıcı_53132492 M04_53132492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26.07.2023 11:07:10</t>
        </is>
      </c>
      <c>
        <is>
          <t>26.07.2023 12:41:42</t>
        </is>
      </c>
      <c>
        <v>1.575555555</v>
      </c>
      <c>
        <v>0</v>
      </c>
      <c>
        <v>234</v>
      </c>
      <c>
        <v>8</v>
      </c>
      <c>
        <v>5</v>
      </c>
      <c>
        <v>2</v>
      </c>
      <c>
        <v>36</v>
      </c>
      <c>
        <v>0</v>
      </c>
      <c>
        <v>0</v>
      </c>
      <c>
        <v>0</v>
      </c>
      <c>
        <v>92.55762393699484</v>
      </c>
      <c>
        <v>14.981839713514136</v>
      </c>
      <c>
        <v>2.905087854072018</v>
      </c>
      <c>
        <v>5.487370373452227</v>
      </c>
      <c>
        <v>64.53780729525576</v>
      </c>
      <c>
        <v>0</v>
      </c>
      <c>
        <v>0</v>
      </c>
      <c>
        <v>180.46972917328898</v>
      </c>
    </row>
    <row>
      <c>
        <v>2622683</v>
      </c>
      <c>
        <v>1</v>
      </c>
      <c>
        <is>
          <t>İZMİR</t>
        </is>
      </c>
      <c>
        <v>ÇEŞME</v>
      </c>
      <c>
        <is>
          <t>Saha Dağıtım Kutusu (SDK)</t>
        </is>
      </c>
      <c>
        <v>L-376 PAZARYERİ 35-18-L00376_C c1_5955253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26.07.2023 15:26:41</t>
        </is>
      </c>
      <c>
        <is>
          <t>26.07.2023 18:20:20</t>
        </is>
      </c>
      <c>
        <v>2.894166666</v>
      </c>
      <c>
        <v>0</v>
      </c>
      <c>
        <v>13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38.858077342564</v>
      </c>
      <c>
        <v>0</v>
      </c>
      <c>
        <v>0</v>
      </c>
      <c>
        <v>0</v>
      </c>
      <c>
        <v>21.496266915531024</v>
      </c>
      <c>
        <v>0</v>
      </c>
      <c>
        <v>0</v>
      </c>
      <c>
        <v>60.354344258095026</v>
      </c>
    </row>
    <row>
      <c>
        <v>2622042</v>
      </c>
      <c>
        <v>1</v>
      </c>
      <c>
        <is>
          <t>İZMİR</t>
        </is>
      </c>
      <c>
        <v>MENEMEN</v>
      </c>
      <c>
        <is>
          <t>KÖK</t>
        </is>
      </c>
      <c>
        <v>ASARLIK TR-14 KÖK 35-28-M00168_ASARLIK TR-16(DM-1/5) M04_66531864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26.07.2023 07:48:00</t>
        </is>
      </c>
      <c>
        <is>
          <t>26.07.2023 08:00:49</t>
        </is>
      </c>
      <c>
        <v>0.213611111</v>
      </c>
      <c>
        <v>0</v>
      </c>
      <c>
        <v>4660</v>
      </c>
      <c>
        <v>0</v>
      </c>
      <c>
        <v>0</v>
      </c>
      <c>
        <v>1</v>
      </c>
      <c>
        <v>367</v>
      </c>
      <c>
        <v>0</v>
      </c>
      <c>
        <v>0</v>
      </c>
      <c>
        <v>0</v>
      </c>
      <c>
        <v>194.3054026737002</v>
      </c>
      <c>
        <v>0</v>
      </c>
      <c>
        <v>0</v>
      </c>
      <c>
        <v>0.46513987682484004</v>
      </c>
      <c>
        <v>45.0745019067017</v>
      </c>
      <c>
        <v>0</v>
      </c>
      <c>
        <v>0</v>
      </c>
      <c>
        <v>239.84504445722675</v>
      </c>
    </row>
    <row>
      <c>
        <v>2623370</v>
      </c>
      <c>
        <v>1</v>
      </c>
      <c>
        <is>
          <t>İZMİR</t>
        </is>
      </c>
      <c>
        <v>KİRAZ</v>
      </c>
      <c>
        <is>
          <t>AG Fideri</t>
        </is>
      </c>
      <c>
        <v>KARAMAN İÇME SUYU YANI TR-3 35-31-L00050_B_91363726_91363726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26.07.2023 20:55:26</t>
        </is>
      </c>
      <c>
        <is>
          <t>26.07.2023 22:10:21</t>
        </is>
      </c>
      <c>
        <v>1.248611111</v>
      </c>
      <c>
        <v>0</v>
      </c>
      <c>
        <v>0</v>
      </c>
      <c>
        <v>0</v>
      </c>
      <c>
        <v>6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5.823497816852393</v>
      </c>
      <c>
        <v>0</v>
      </c>
      <c>
        <v>0</v>
      </c>
      <c>
        <v>0</v>
      </c>
      <c>
        <v>0</v>
      </c>
      <c>
        <v>5.823497816852393</v>
      </c>
    </row>
    <row>
      <c>
        <v>2622397</v>
      </c>
      <c>
        <v>1</v>
      </c>
      <c>
        <is>
          <t>MANİSA</t>
        </is>
      </c>
      <c>
        <v>TURGUTLU</v>
      </c>
      <c>
        <is>
          <t>OG Fideri</t>
        </is>
      </c>
      <c>
        <v>TR-2/58 (GÜLLÜPINAR) 45-83-M00658_KÜÇÜK SANAYİ SİTESİ TR-1 M016_95321807</v>
      </c>
      <c>
        <v>Üçüncü Şahıs Talebiyle Planlı Çalışma</v>
      </c>
      <c>
        <v>Dağıtım-OG</v>
      </c>
      <c>
        <v>Uzun</v>
      </c>
      <c>
        <v>Şebeke işletmecisi</v>
      </c>
      <c>
        <v>Bildirimli</v>
      </c>
      <c>
        <is>
          <t>26.07.2023 11:50:08</t>
        </is>
      </c>
      <c>
        <is>
          <t>26.07.2023 20:30:26</t>
        </is>
      </c>
      <c>
        <v>8.671666666</v>
      </c>
      <c>
        <v>0</v>
      </c>
      <c>
        <v>3</v>
      </c>
      <c>
        <v>0</v>
      </c>
      <c>
        <v>0</v>
      </c>
      <c>
        <v>0</v>
      </c>
      <c>
        <v>347</v>
      </c>
      <c>
        <v>1</v>
      </c>
      <c>
        <v>6</v>
      </c>
      <c>
        <v>0</v>
      </c>
      <c>
        <v>8.51759770483932</v>
      </c>
      <c>
        <v>0</v>
      </c>
      <c>
        <v>0</v>
      </c>
      <c>
        <v>0</v>
      </c>
      <c>
        <v>1718.5911960150079</v>
      </c>
      <c>
        <v>204.6135223106843</v>
      </c>
      <c>
        <v>732.9481370198025</v>
      </c>
      <c>
        <v>2664.670453050334</v>
      </c>
    </row>
    <row>
      <c>
        <v>2623479</v>
      </c>
      <c>
        <v>1</v>
      </c>
      <c>
        <is>
          <t>İZMİR</t>
        </is>
      </c>
      <c>
        <v>BALÇOVA</v>
      </c>
      <c>
        <is>
          <t>Dağıtım Transformatörü</t>
        </is>
      </c>
      <c>
        <v>K-1725 35-07-K01725_35-07-K01725_2368405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26.07.2023 20:57:52</t>
        </is>
      </c>
      <c>
        <is>
          <t>27.07.2023 03:06:40</t>
        </is>
      </c>
      <c>
        <v>6.146666666</v>
      </c>
      <c>
        <v>0</v>
      </c>
      <c>
        <v>70</v>
      </c>
      <c>
        <v>0</v>
      </c>
      <c>
        <v>23</v>
      </c>
      <c>
        <v>0</v>
      </c>
      <c>
        <v>38</v>
      </c>
      <c>
        <v>0</v>
      </c>
      <c>
        <v>0</v>
      </c>
      <c>
        <v>0</v>
      </c>
      <c>
        <v>128.41663274024825</v>
      </c>
      <c>
        <v>0</v>
      </c>
      <c>
        <v>135.48805841764485</v>
      </c>
      <c>
        <v>0</v>
      </c>
      <c>
        <v>556.0351745089996</v>
      </c>
      <c>
        <v>0</v>
      </c>
      <c>
        <v>0</v>
      </c>
      <c>
        <v>819.9398656668927</v>
      </c>
    </row>
    <row>
      <c>
        <v>2623078</v>
      </c>
      <c>
        <v>1</v>
      </c>
      <c>
        <is>
          <t>İZMİR</t>
        </is>
      </c>
      <c>
        <v>ÇEŞME</v>
      </c>
      <c>
        <is>
          <t>AG Fideri</t>
        </is>
      </c>
      <c>
        <v>L-242 35-18-L00242_8663856_56375470_56375470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26.07.2023 19:01:30</t>
        </is>
      </c>
      <c>
        <is>
          <t>26.07.2023 22:37:15</t>
        </is>
      </c>
      <c>
        <v>3.595833333</v>
      </c>
      <c>
        <v>0</v>
      </c>
      <c>
        <v>17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64.1540772083055</v>
      </c>
      <c>
        <v>0</v>
      </c>
      <c>
        <v>0</v>
      </c>
      <c>
        <v>0</v>
      </c>
      <c>
        <v>7.5741029417583565</v>
      </c>
      <c>
        <v>0</v>
      </c>
      <c>
        <v>0</v>
      </c>
      <c>
        <v>71.72818015006385</v>
      </c>
    </row>
    <row>
      <c>
        <v>2622142</v>
      </c>
      <c>
        <v>1</v>
      </c>
      <c>
        <is>
          <t>İZMİR</t>
        </is>
      </c>
      <c>
        <v>BAYRAKLI</v>
      </c>
      <c>
        <is>
          <t>Dağıtım Transformatörü</t>
        </is>
      </c>
      <c>
        <v>K-1103 35-02-K01103_35-02-K01103_2353249</v>
      </c>
      <c>
        <v>AG Hatta Ağaç Kesimi</v>
      </c>
      <c>
        <v>Dağıtım-AG</v>
      </c>
      <c>
        <v>Uzun</v>
      </c>
      <c>
        <v>Şebeke işletmecisi</v>
      </c>
      <c>
        <v>Bildirimsiz</v>
      </c>
      <c>
        <is>
          <t>26.07.2023 09:20:01</t>
        </is>
      </c>
      <c>
        <is>
          <t>26.07.2023 09:52:26</t>
        </is>
      </c>
      <c>
        <v>0.540277777</v>
      </c>
      <c>
        <v>0</v>
      </c>
      <c>
        <v>1003</v>
      </c>
      <c>
        <v>0</v>
      </c>
      <c>
        <v>0</v>
      </c>
      <c>
        <v>0</v>
      </c>
      <c>
        <v>45</v>
      </c>
      <c>
        <v>0</v>
      </c>
      <c>
        <v>0</v>
      </c>
      <c>
        <v>0</v>
      </c>
      <c>
        <v>135.72165152056866</v>
      </c>
      <c>
        <v>0</v>
      </c>
      <c>
        <v>0</v>
      </c>
      <c>
        <v>0</v>
      </c>
      <c>
        <v>26.798415214063574</v>
      </c>
      <c>
        <v>0</v>
      </c>
      <c>
        <v>0</v>
      </c>
      <c>
        <v>162.52006673463222</v>
      </c>
    </row>
    <row>
      <c>
        <v>2622437</v>
      </c>
      <c>
        <v>1</v>
      </c>
      <c>
        <is>
          <t>MANİSA</t>
        </is>
      </c>
      <c>
        <v>SARUHANLI</v>
      </c>
      <c>
        <is>
          <t>Dağıtım Transformatörü</t>
        </is>
      </c>
      <c>
        <v>SARUHANLI TR-32 45-80-M00032_45-80-M00032_2356750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26.07.2023 12:20:22</t>
        </is>
      </c>
      <c>
        <is>
          <t>26.07.2023 13:30:05</t>
        </is>
      </c>
      <c>
        <v>1.161944444</v>
      </c>
      <c>
        <v>0</v>
      </c>
      <c>
        <v>551</v>
      </c>
      <c>
        <v>0</v>
      </c>
      <c>
        <v>2</v>
      </c>
      <c>
        <v>0</v>
      </c>
      <c>
        <v>98</v>
      </c>
      <c>
        <v>0</v>
      </c>
      <c>
        <v>0</v>
      </c>
      <c>
        <v>0</v>
      </c>
      <c>
        <v>139.3892331690208</v>
      </c>
      <c>
        <v>0</v>
      </c>
      <c>
        <v>0.0662435011106</v>
      </c>
      <c>
        <v>0</v>
      </c>
      <c>
        <v>129.6026295434045</v>
      </c>
      <c>
        <v>0</v>
      </c>
      <c>
        <v>0</v>
      </c>
      <c>
        <v>269.0581062135359</v>
      </c>
    </row>
    <row>
      <c>
        <v>2622978</v>
      </c>
      <c>
        <v>1</v>
      </c>
      <c>
        <is>
          <t>İZMİR</t>
        </is>
      </c>
      <c>
        <v>KARABAĞLAR</v>
      </c>
      <c>
        <is>
          <t>Saha Dağıtım Kutusu (SDK)</t>
        </is>
      </c>
      <c>
        <v>M-1408 35-01-M01408_A A1_5902795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26.07.2023 17:59:45</t>
        </is>
      </c>
      <c>
        <is>
          <t>27.07.2023 01:17:23</t>
        </is>
      </c>
      <c>
        <v>7.293888888</v>
      </c>
      <c>
        <v>0</v>
      </c>
      <c>
        <v>154</v>
      </c>
      <c>
        <v>0</v>
      </c>
      <c>
        <v>0</v>
      </c>
      <c>
        <v>0</v>
      </c>
      <c>
        <v>18</v>
      </c>
      <c>
        <v>0</v>
      </c>
      <c>
        <v>0</v>
      </c>
      <c>
        <v>0</v>
      </c>
      <c>
        <v>271.54507737469936</v>
      </c>
      <c>
        <v>0</v>
      </c>
      <c>
        <v>0</v>
      </c>
      <c>
        <v>0</v>
      </c>
      <c>
        <v>366.9798721498022</v>
      </c>
      <c>
        <v>0</v>
      </c>
      <c>
        <v>0</v>
      </c>
      <c>
        <v>638.5249495245016</v>
      </c>
    </row>
    <row>
      <c>
        <v>2622145</v>
      </c>
      <c>
        <v>1</v>
      </c>
      <c>
        <is>
          <t>İZMİR</t>
        </is>
      </c>
      <c>
        <v>KEMALPAŞA</v>
      </c>
      <c>
        <is>
          <t>DM</t>
        </is>
      </c>
      <c>
        <v>TROPİKAL DM 35-27-L00056_ÖRNEKKÖY L04_72201722</v>
      </c>
      <c>
        <v>Şebeke Yenileme ve Kapasite Artışı Çalışması</v>
      </c>
      <c>
        <v>Dağıtım-OG</v>
      </c>
      <c>
        <v>Uzun</v>
      </c>
      <c>
        <v>Şebeke işletmecisi</v>
      </c>
      <c>
        <v>Bildirimli</v>
      </c>
      <c>
        <is>
          <t>26.07.2023 09:23:07</t>
        </is>
      </c>
      <c>
        <is>
          <t>26.07.2023 18:03:01</t>
        </is>
      </c>
      <c>
        <v>8.665</v>
      </c>
      <c>
        <v>37</v>
      </c>
      <c>
        <v>2071</v>
      </c>
      <c>
        <v>118</v>
      </c>
      <c>
        <v>158</v>
      </c>
      <c>
        <v>40</v>
      </c>
      <c>
        <v>224</v>
      </c>
      <c>
        <v>2</v>
      </c>
      <c>
        <v>1</v>
      </c>
      <c>
        <v>383.230209971495</v>
      </c>
      <c>
        <v>3913.163184449987</v>
      </c>
      <c>
        <v>1447.0055191685196</v>
      </c>
      <c>
        <v>1662.0702555277164</v>
      </c>
      <c>
        <v>1656.7655813709418</v>
      </c>
      <c>
        <v>2095.944793012673</v>
      </c>
      <c>
        <v>33.60313264762455</v>
      </c>
      <c>
        <v>27.09780911268192</v>
      </c>
      <c>
        <v>11218.88048526164</v>
      </c>
    </row>
    <row>
      <c>
        <v>2623473</v>
      </c>
      <c>
        <v>1</v>
      </c>
      <c>
        <is>
          <t>İZMİR</t>
        </is>
      </c>
      <c>
        <v>GAZİEMİR</v>
      </c>
      <c>
        <is>
          <t>AG Fideri</t>
        </is>
      </c>
      <c>
        <v>K-3453 35-08-K03453_C_56371677_56371677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26.07.2023 17:12:56</t>
        </is>
      </c>
      <c>
        <is>
          <t>26.07.2023 22:45:57</t>
        </is>
      </c>
      <c>
        <v>5.550277777</v>
      </c>
      <c>
        <v>0</v>
      </c>
      <c>
        <v>142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182.27602981971967</v>
      </c>
      <c>
        <v>0</v>
      </c>
      <c>
        <v>0</v>
      </c>
      <c>
        <v>0</v>
      </c>
      <c>
        <v>0</v>
      </c>
      <c>
        <v>0</v>
      </c>
      <c>
        <v>0</v>
      </c>
      <c>
        <v>182.27602981971967</v>
      </c>
    </row>
    <row>
      <c>
        <v>2623496</v>
      </c>
      <c>
        <v>1</v>
      </c>
      <c>
        <is>
          <t>İZMİR</t>
        </is>
      </c>
      <c>
        <v>KARŞIYAKA</v>
      </c>
      <c>
        <is>
          <t>Saha Dağıtım Kutusu (SDK)</t>
        </is>
      </c>
      <c>
        <v>M-2959 35-04-M02959_B B01b_95323720</v>
      </c>
      <c>
        <v>AG Yeraltı Kablo Arızası</v>
      </c>
      <c>
        <v>Dağıtım-AG</v>
      </c>
      <c>
        <v>Uzun</v>
      </c>
      <c>
        <v>Şebeke işletmecisi</v>
      </c>
      <c>
        <v>Bildirimsiz</v>
      </c>
      <c>
        <is>
          <t>26.07.2023 21:14:26</t>
        </is>
      </c>
      <c>
        <is>
          <t>27.07.2023 02:21:38</t>
        </is>
      </c>
      <c>
        <v>5.12</v>
      </c>
      <c>
        <v>0</v>
      </c>
      <c>
        <v>123</v>
      </c>
      <c>
        <v>0</v>
      </c>
      <c>
        <v>0</v>
      </c>
      <c>
        <v>0</v>
      </c>
      <c>
        <v>18</v>
      </c>
      <c>
        <v>0</v>
      </c>
      <c>
        <v>0</v>
      </c>
      <c>
        <v>0</v>
      </c>
      <c>
        <v>170.71404654007867</v>
      </c>
      <c>
        <v>0</v>
      </c>
      <c>
        <v>0</v>
      </c>
      <c>
        <v>0</v>
      </c>
      <c>
        <v>71.99971417525653</v>
      </c>
      <c>
        <v>0</v>
      </c>
      <c>
        <v>0</v>
      </c>
      <c>
        <v>242.71376071533518</v>
      </c>
    </row>
    <row>
      <c>
        <v>2622855</v>
      </c>
      <c>
        <v>1</v>
      </c>
      <c>
        <is>
          <t>İZMİR</t>
        </is>
      </c>
      <c>
        <v>BAYRAKLI</v>
      </c>
      <c>
        <is>
          <t>Dağıtım Transformatörü</t>
        </is>
      </c>
      <c>
        <v>M-2772 35-02-M02772_35-02-M02772_81071173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26.07.2023 16:51:48</t>
        </is>
      </c>
      <c>
        <is>
          <t>26.07.2023 17:24:00</t>
        </is>
      </c>
      <c>
        <v>0.536666666</v>
      </c>
      <c>
        <v>0</v>
      </c>
      <c>
        <v>401</v>
      </c>
      <c>
        <v>0</v>
      </c>
      <c>
        <v>0</v>
      </c>
      <c>
        <v>0</v>
      </c>
      <c>
        <v>79</v>
      </c>
      <c>
        <v>0</v>
      </c>
      <c>
        <v>1</v>
      </c>
      <c>
        <v>0</v>
      </c>
      <c>
        <v>58.59355728805488</v>
      </c>
      <c>
        <v>0</v>
      </c>
      <c>
        <v>0</v>
      </c>
      <c>
        <v>0</v>
      </c>
      <c>
        <v>48.956952704035025</v>
      </c>
      <c>
        <v>0</v>
      </c>
      <c>
        <v>8.691705418630564</v>
      </c>
      <c>
        <v>116.24221541072046</v>
      </c>
    </row>
    <row>
      <c>
        <v>2623333</v>
      </c>
      <c>
        <v>1</v>
      </c>
      <c>
        <is>
          <t>MANİSA</t>
        </is>
      </c>
      <c>
        <v>AHMETLİ</v>
      </c>
      <c>
        <is>
          <t>AG Fideri</t>
        </is>
      </c>
      <c>
        <v>KARGIN KÖK 45-84-M00004_10310981_56402507_56402507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26.07.2023 20:36:17</t>
        </is>
      </c>
      <c>
        <is>
          <t>26.07.2023 22:43:25</t>
        </is>
      </c>
      <c>
        <v>2.118888888</v>
      </c>
      <c>
        <v>0</v>
      </c>
      <c>
        <v>20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9.507369861665945</v>
      </c>
      <c>
        <v>0</v>
      </c>
      <c>
        <v>0</v>
      </c>
      <c>
        <v>0</v>
      </c>
      <c>
        <v>0.44379846904398523</v>
      </c>
      <c>
        <v>0</v>
      </c>
      <c>
        <v>0</v>
      </c>
      <c>
        <v>9.95116833070993</v>
      </c>
    </row>
    <row>
      <c>
        <v>2622308</v>
      </c>
      <c>
        <v>1</v>
      </c>
      <c>
        <is>
          <t>İZMİR</t>
        </is>
      </c>
      <c>
        <v>ÇİĞLİ</v>
      </c>
      <c>
        <is>
          <t>DM</t>
        </is>
      </c>
      <c>
        <v>HARMANDALI DM-3 (M-211) 35-09-M00211_M-2781 M03_45384026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26.07.2023 11:09:22</t>
        </is>
      </c>
      <c>
        <is>
          <t>26.07.2023 13:54:01</t>
        </is>
      </c>
      <c>
        <v>2.744166666</v>
      </c>
      <c>
        <v>0</v>
      </c>
      <c>
        <v>17389</v>
      </c>
      <c>
        <v>0</v>
      </c>
      <c>
        <v>2</v>
      </c>
      <c>
        <v>2</v>
      </c>
      <c>
        <v>1492</v>
      </c>
      <c>
        <v>0</v>
      </c>
      <c>
        <v>4</v>
      </c>
      <c>
        <v>0</v>
      </c>
      <c>
        <v>11339.857309716768</v>
      </c>
      <c>
        <v>0</v>
      </c>
      <c>
        <v>0.7485028030811682</v>
      </c>
      <c>
        <v>113.77260978074169</v>
      </c>
      <c>
        <v>7534.94382463083</v>
      </c>
      <c>
        <v>0</v>
      </c>
      <c>
        <v>178.67605714653425</v>
      </c>
      <c>
        <v>19167.998304077955</v>
      </c>
    </row>
    <row>
      <c>
        <v>2623018</v>
      </c>
      <c>
        <v>1</v>
      </c>
      <c>
        <is>
          <t>İZMİR</t>
        </is>
      </c>
      <c>
        <v>BAYRAKLI</v>
      </c>
      <c>
        <is>
          <t>Saha Dağıtım Kutusu (SDK)</t>
        </is>
      </c>
      <c>
        <v>K-960 35-02-K00960_A a1b_5846219</v>
      </c>
      <c>
        <v>AG Box / Sdk Giriş Sigorta Atığı</v>
      </c>
      <c>
        <v>Dağıtım-AG</v>
      </c>
      <c>
        <v>Uzun</v>
      </c>
      <c>
        <v>Şebeke işletmecisi</v>
      </c>
      <c>
        <v>Bildirimsiz</v>
      </c>
      <c>
        <is>
          <t>26.07.2023 18:21:01</t>
        </is>
      </c>
      <c>
        <is>
          <t>26.07.2023 19:57:52</t>
        </is>
      </c>
      <c>
        <v>1.614166666</v>
      </c>
      <c>
        <v>0</v>
      </c>
      <c>
        <v>72</v>
      </c>
      <c>
        <v>0</v>
      </c>
      <c>
        <v>0</v>
      </c>
      <c>
        <v>0</v>
      </c>
      <c>
        <v>21</v>
      </c>
      <c>
        <v>0</v>
      </c>
      <c>
        <v>0</v>
      </c>
      <c>
        <v>0</v>
      </c>
      <c>
        <v>28.10625323809515</v>
      </c>
      <c>
        <v>0</v>
      </c>
      <c>
        <v>0</v>
      </c>
      <c>
        <v>0</v>
      </c>
      <c>
        <v>16.369771287164887</v>
      </c>
      <c>
        <v>0</v>
      </c>
      <c>
        <v>0</v>
      </c>
      <c>
        <v>44.47602452526004</v>
      </c>
    </row>
    <row>
      <c>
        <v>2622477</v>
      </c>
      <c>
        <v>1</v>
      </c>
      <c>
        <is>
          <t>İZMİR</t>
        </is>
      </c>
      <c>
        <v>BAYINDIR</v>
      </c>
      <c>
        <is>
          <t>Dağıtım Transformatörü</t>
        </is>
      </c>
      <c>
        <v>TOKATBAŞI TR-3 35-20-L00103_35-20-L00103_2367674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26.07.2023 13:07:52</t>
        </is>
      </c>
      <c>
        <is>
          <t>26.07.2023 15:46:49</t>
        </is>
      </c>
      <c>
        <v>2.649166666</v>
      </c>
      <c>
        <v>0</v>
      </c>
      <c>
        <v>72</v>
      </c>
      <c>
        <v>0</v>
      </c>
      <c>
        <v>13</v>
      </c>
      <c>
        <v>0</v>
      </c>
      <c>
        <v>11</v>
      </c>
      <c>
        <v>0</v>
      </c>
      <c>
        <v>0</v>
      </c>
      <c>
        <v>0</v>
      </c>
      <c>
        <v>66.35422061146329</v>
      </c>
      <c>
        <v>0</v>
      </c>
      <c>
        <v>86.30784484220116</v>
      </c>
      <c>
        <v>0</v>
      </c>
      <c>
        <v>34.34259418996043</v>
      </c>
      <c>
        <v>0</v>
      </c>
      <c>
        <v>0</v>
      </c>
      <c>
        <v>187.0046596436249</v>
      </c>
    </row>
    <row>
      <c>
        <v>2622600</v>
      </c>
      <c>
        <v>1</v>
      </c>
      <c>
        <is>
          <t>İZMİR</t>
        </is>
      </c>
      <c>
        <v>MENEMEN</v>
      </c>
      <c>
        <is>
          <t>DM</t>
        </is>
      </c>
      <c>
        <v>ULUKENT DM-5 35-28-M00005_ULUKENT DM-5/11 M02_66504154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26.07.2023 14:46:29</t>
        </is>
      </c>
      <c>
        <is>
          <t>26.07.2023 16:22:15</t>
        </is>
      </c>
      <c>
        <v>1.596111111</v>
      </c>
      <c>
        <v>0</v>
      </c>
      <c>
        <v>0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48.614591242660666</v>
      </c>
      <c>
        <v>0</v>
      </c>
      <c>
        <v>0</v>
      </c>
      <c>
        <v>48.614591242660666</v>
      </c>
    </row>
    <row>
      <c>
        <v>2622079</v>
      </c>
      <c>
        <v>1</v>
      </c>
      <c>
        <is>
          <t>MANİSA</t>
        </is>
      </c>
      <c>
        <v>SALİHLİ</v>
      </c>
      <c>
        <is>
          <t>KÖK</t>
        </is>
      </c>
      <c>
        <v>TAYTAN OFİS KÖK 45-78-M00314_SALİHLİ DM-1 GİRİŞİ (DEMİRKÖPRÜ-1) M011_60669726</v>
      </c>
      <c>
        <v>OG Fider Açması</v>
      </c>
      <c>
        <v>Dağıtım-OG</v>
      </c>
      <c>
        <v>Kısa</v>
      </c>
      <c>
        <v>Şebeke işletmecisi</v>
      </c>
      <c>
        <v>Bildirimsiz</v>
      </c>
      <c>
        <is>
          <t>26.07.2023 08:26:18</t>
        </is>
      </c>
      <c>
        <is>
          <t>26.07.2023 08:27:00</t>
        </is>
      </c>
      <c>
        <v>0.011666666</v>
      </c>
      <c>
        <v>41</v>
      </c>
      <c>
        <v>7864</v>
      </c>
      <c>
        <v>314</v>
      </c>
      <c>
        <v>545</v>
      </c>
      <c>
        <v>99</v>
      </c>
      <c>
        <v>790</v>
      </c>
      <c>
        <v>26</v>
      </c>
      <c>
        <v>3</v>
      </c>
      <c>
        <v>0.16863638203251</v>
      </c>
      <c>
        <v>14.929158657377062</v>
      </c>
      <c>
        <v>21.127186431873994</v>
      </c>
      <c>
        <v>18.096468027832948</v>
      </c>
      <c>
        <v>8.797642416345555</v>
      </c>
      <c>
        <v>6.4580672973542645</v>
      </c>
      <c>
        <v>39.489244123899454</v>
      </c>
      <c>
        <v>0.211561700335608</v>
      </c>
      <c>
        <v>109.2779650370514</v>
      </c>
    </row>
    <row>
      <c>
        <v>2622457</v>
      </c>
      <c>
        <v>1</v>
      </c>
      <c>
        <is>
          <t>MANİSA</t>
        </is>
      </c>
      <c>
        <v>AKHİSAR</v>
      </c>
      <c>
        <is>
          <t>OG Fideri</t>
        </is>
      </c>
      <c>
        <v>HİKMET GIDA KÖK 45-72-M00122_HatBaşıAyırıcı_53136426 M04_53136426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26.07.2023 12:48:08</t>
        </is>
      </c>
      <c>
        <is>
          <t>26.07.2023 14:05:13</t>
        </is>
      </c>
      <c>
        <v>1.284722222</v>
      </c>
      <c>
        <v>1</v>
      </c>
      <c>
        <v>34</v>
      </c>
      <c>
        <v>23</v>
      </c>
      <c>
        <v>7</v>
      </c>
      <c>
        <v>3</v>
      </c>
      <c>
        <v>1</v>
      </c>
      <c>
        <v>0</v>
      </c>
      <c>
        <v>0</v>
      </c>
      <c>
        <v>0.3062577333377778</v>
      </c>
      <c>
        <v>4.2659330547367675</v>
      </c>
      <c>
        <v>27.493576332922046</v>
      </c>
      <c>
        <v>4.46725730180822</v>
      </c>
      <c>
        <v>21.655471554828345</v>
      </c>
      <c>
        <v>0.22416848945161935</v>
      </c>
      <c>
        <v>0</v>
      </c>
      <c>
        <v>0</v>
      </c>
      <c>
        <v>58.412664467084774</v>
      </c>
    </row>
    <row>
      <c>
        <v>2623098</v>
      </c>
      <c>
        <v>1</v>
      </c>
      <c>
        <is>
          <t>MANİSA</t>
        </is>
      </c>
      <c>
        <v>SOMA</v>
      </c>
      <c>
        <is>
          <t>AG Fideri</t>
        </is>
      </c>
      <c>
        <v>SOMA TR-21/1 45-82-M00115_A_56387278_56387278</v>
      </c>
      <c>
        <v>AG Kablo Başlığı Arızası</v>
      </c>
      <c>
        <v>Dağıtım-AG</v>
      </c>
      <c>
        <v>Uzun</v>
      </c>
      <c>
        <v>Şebeke işletmecisi</v>
      </c>
      <c>
        <v>Bildirimsiz</v>
      </c>
      <c>
        <is>
          <t>26.07.2023 19:11:44</t>
        </is>
      </c>
      <c>
        <is>
          <t>26.07.2023 20:37:52</t>
        </is>
      </c>
      <c>
        <v>1.435555555</v>
      </c>
      <c>
        <v>0</v>
      </c>
      <c>
        <v>228</v>
      </c>
      <c>
        <v>0</v>
      </c>
      <c>
        <v>0</v>
      </c>
      <c>
        <v>0</v>
      </c>
      <c>
        <v>9</v>
      </c>
      <c>
        <v>0</v>
      </c>
      <c>
        <v>0</v>
      </c>
      <c>
        <v>0</v>
      </c>
      <c>
        <v>62.8899611552562</v>
      </c>
      <c>
        <v>0</v>
      </c>
      <c>
        <v>0</v>
      </c>
      <c>
        <v>0</v>
      </c>
      <c>
        <v>14.872503399042557</v>
      </c>
      <c>
        <v>0</v>
      </c>
      <c>
        <v>0</v>
      </c>
      <c>
        <v>77.76246455429876</v>
      </c>
    </row>
    <row>
      <c>
        <v>2622265</v>
      </c>
      <c>
        <v>1</v>
      </c>
      <c>
        <is>
          <t>MANİSA</t>
        </is>
      </c>
      <c>
        <v>TURGUTLU</v>
      </c>
      <c>
        <is>
          <t>AG Fideri</t>
        </is>
      </c>
      <c>
        <v>TR-2/78 45-83-L00078__72372959_72372959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26.07.2023 10:43:34</t>
        </is>
      </c>
      <c>
        <is>
          <t>26.07.2023 13:29:46</t>
        </is>
      </c>
      <c>
        <v>2.77</v>
      </c>
      <c>
        <v>0</v>
      </c>
      <c>
        <v>17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11.928646742304306</v>
      </c>
      <c>
        <v>0</v>
      </c>
      <c>
        <v>0</v>
      </c>
      <c>
        <v>0</v>
      </c>
      <c>
        <v>3.171588110245832</v>
      </c>
      <c>
        <v>0</v>
      </c>
      <c>
        <v>0</v>
      </c>
      <c>
        <v>15.100234852550138</v>
      </c>
    </row>
    <row>
      <c>
        <v>2623204</v>
      </c>
      <c>
        <v>1</v>
      </c>
      <c>
        <is>
          <t>İZMİR</t>
        </is>
      </c>
      <c>
        <v>TORBALI</v>
      </c>
      <c>
        <is>
          <t>Kullanıcı Bağlantı Hattı</t>
        </is>
      </c>
      <c>
        <v>DM-1/TR-12 (TR-58) ALPKENT 35-26-M00058_956626589_956626589</v>
      </c>
      <c>
        <v>AG Box / Sdk Abone Çıkış Sigorta Atığı</v>
      </c>
      <c>
        <v>Dağıtım-AG</v>
      </c>
      <c>
        <v>Uzun</v>
      </c>
      <c>
        <v>Şebeke işletmecisi</v>
      </c>
      <c>
        <v>Bildirimsiz</v>
      </c>
      <c>
        <is>
          <t>26.07.2023 19:51:12</t>
        </is>
      </c>
      <c>
        <is>
          <t>26.07.2023 21:05:21</t>
        </is>
      </c>
      <c>
        <v>1.235833333</v>
      </c>
      <c>
        <v>0</v>
      </c>
      <c>
        <v>16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6.621740980837971</v>
      </c>
      <c>
        <v>0</v>
      </c>
      <c>
        <v>0</v>
      </c>
      <c>
        <v>0</v>
      </c>
      <c>
        <v>6.652014920622119</v>
      </c>
      <c>
        <v>0</v>
      </c>
      <c>
        <v>0</v>
      </c>
      <c>
        <v>13.27375590146009</v>
      </c>
    </row>
    <row>
      <c>
        <v>2622955</v>
      </c>
      <c>
        <v>1</v>
      </c>
      <c>
        <is>
          <t>İZMİR</t>
        </is>
      </c>
      <c>
        <v>MENEMEN</v>
      </c>
      <c>
        <is>
          <t>Dağıtım Transformatörü</t>
        </is>
      </c>
      <c>
        <v>ASARLIK TR-11 35-28-L00129_35-28-L00129_2377225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26.07.2023 18:00:24</t>
        </is>
      </c>
      <c>
        <is>
          <t>26.07.2023 18:40:48</t>
        </is>
      </c>
      <c>
        <v>0.673333333</v>
      </c>
      <c>
        <v>0</v>
      </c>
      <c>
        <v>160</v>
      </c>
      <c>
        <v>0</v>
      </c>
      <c>
        <v>0</v>
      </c>
      <c>
        <v>0</v>
      </c>
      <c>
        <v>11</v>
      </c>
      <c>
        <v>0</v>
      </c>
      <c>
        <v>0</v>
      </c>
      <c>
        <v>0</v>
      </c>
      <c>
        <v>22.697174083013287</v>
      </c>
      <c>
        <v>0</v>
      </c>
      <c>
        <v>0</v>
      </c>
      <c>
        <v>0</v>
      </c>
      <c>
        <v>7.627190793807145</v>
      </c>
      <c>
        <v>0</v>
      </c>
      <c>
        <v>0</v>
      </c>
      <c>
        <v>30.324364876820432</v>
      </c>
    </row>
    <row>
      <c>
        <v>2669238</v>
      </c>
      <c>
        <v>1</v>
      </c>
      <c>
        <is>
          <t>İZMİR</t>
        </is>
      </c>
      <c>
        <v>BUCA</v>
      </c>
      <c>
        <is>
          <t>TM Fideri</t>
        </is>
      </c>
      <c>
        <v>BUCA TM 35-03-A00003_BUCA KOOP. M07_96572977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26.07.2023 23:34:00</t>
        </is>
      </c>
      <c>
        <is>
          <t>27.07.2023 02:46:00</t>
        </is>
      </c>
      <c>
        <v>3.2</v>
      </c>
      <c>
        <v>0</v>
      </c>
      <c>
        <v>6166</v>
      </c>
      <c>
        <v>0</v>
      </c>
      <c>
        <v>0</v>
      </c>
      <c>
        <v>0</v>
      </c>
      <c>
        <v>276</v>
      </c>
      <c>
        <v>0</v>
      </c>
      <c>
        <v>0</v>
      </c>
      <c>
        <v>0</v>
      </c>
      <c>
        <v>4092.9940473578995</v>
      </c>
      <c>
        <v>0</v>
      </c>
      <c>
        <v>0</v>
      </c>
      <c>
        <v>0</v>
      </c>
      <c>
        <v>790.1835490693601</v>
      </c>
      <c>
        <v>0</v>
      </c>
      <c>
        <v>0</v>
      </c>
      <c>
        <v>4883.177596427259</v>
      </c>
    </row>
    <row>
      <c>
        <v>2623081</v>
      </c>
      <c>
        <v>1</v>
      </c>
      <c>
        <is>
          <t>MANİSA</t>
        </is>
      </c>
      <c>
        <v>ALAŞEHİR</v>
      </c>
      <c>
        <is>
          <t>DM</t>
        </is>
      </c>
      <c>
        <v>CABBAR DM 45-73-M00100_KEMALİYE-1 ÇIKIŞ M09_2307322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26.07.2023 19:07:54</t>
        </is>
      </c>
      <c>
        <is>
          <t>26.07.2023 19:32:44</t>
        </is>
      </c>
      <c>
        <v>0.413888888</v>
      </c>
      <c>
        <v>9</v>
      </c>
      <c>
        <v>1291</v>
      </c>
      <c>
        <v>59</v>
      </c>
      <c>
        <v>411</v>
      </c>
      <c>
        <v>38</v>
      </c>
      <c>
        <v>492</v>
      </c>
      <c>
        <v>21</v>
      </c>
      <c>
        <v>4</v>
      </c>
      <c>
        <v>2.5488483569504186</v>
      </c>
      <c>
        <v>111.39449729928245</v>
      </c>
      <c>
        <v>175.88228827778968</v>
      </c>
      <c>
        <v>309.7836102771978</v>
      </c>
      <c>
        <v>354.0523248578725</v>
      </c>
      <c>
        <v>191.06302765842906</v>
      </c>
      <c>
        <v>1258.1899153610782</v>
      </c>
      <c>
        <v>1.79554684070985</v>
      </c>
      <c>
        <v>2404.71005892931</v>
      </c>
    </row>
    <row>
      <c>
        <v>2622749</v>
      </c>
      <c>
        <v>1</v>
      </c>
      <c>
        <is>
          <t>İZMİR</t>
        </is>
      </c>
      <c>
        <v>BAYRAKLI</v>
      </c>
      <c>
        <is>
          <t>OG Fideri</t>
        </is>
      </c>
      <c>
        <v>K-1049 35-02-K01049_TRAFO K01_2310640</v>
      </c>
      <c>
        <v>OG Kesici Arızası</v>
      </c>
      <c>
        <v>Dağıtım-OG</v>
      </c>
      <c>
        <v>Uzun</v>
      </c>
      <c>
        <v>Şebeke işletmecisi</v>
      </c>
      <c>
        <v>Bildirimsiz</v>
      </c>
      <c>
        <is>
          <t>26.07.2023 16:02:52</t>
        </is>
      </c>
      <c>
        <is>
          <t>26.07.2023 17:00:19</t>
        </is>
      </c>
      <c>
        <v>0.9575</v>
      </c>
      <c>
        <v>0</v>
      </c>
      <c>
        <v>619</v>
      </c>
      <c>
        <v>0</v>
      </c>
      <c>
        <v>0</v>
      </c>
      <c>
        <v>0</v>
      </c>
      <c>
        <v>97</v>
      </c>
      <c>
        <v>0</v>
      </c>
      <c>
        <v>0</v>
      </c>
      <c>
        <v>0</v>
      </c>
      <c>
        <v>154.33203684448503</v>
      </c>
      <c>
        <v>0</v>
      </c>
      <c>
        <v>0</v>
      </c>
      <c>
        <v>0</v>
      </c>
      <c>
        <v>169.64293484362202</v>
      </c>
      <c>
        <v>0</v>
      </c>
      <c>
        <v>0</v>
      </c>
      <c>
        <v>323.9749716881071</v>
      </c>
    </row>
    <row>
      <c>
        <v>2622417</v>
      </c>
      <c>
        <v>1</v>
      </c>
      <c>
        <is>
          <t>İZMİR</t>
        </is>
      </c>
      <c>
        <v>ÇİĞLİ</v>
      </c>
      <c>
        <is>
          <t>DM</t>
        </is>
      </c>
      <c>
        <v>HARMANDALI DM-3 (M-211) 35-09-M00211_M-2092 M01_45384127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26.07.2023 11:09:00</t>
        </is>
      </c>
      <c>
        <is>
          <t>26.07.2023 15:30:01</t>
        </is>
      </c>
      <c>
        <v>4.350277777</v>
      </c>
      <c>
        <v>0</v>
      </c>
      <c>
        <v>1172</v>
      </c>
      <c>
        <v>0</v>
      </c>
      <c>
        <v>0</v>
      </c>
      <c>
        <v>1</v>
      </c>
      <c>
        <v>50</v>
      </c>
      <c>
        <v>0</v>
      </c>
      <c>
        <v>0</v>
      </c>
      <c>
        <v>0</v>
      </c>
      <c>
        <v>1345.8298629017702</v>
      </c>
      <c>
        <v>0</v>
      </c>
      <c>
        <v>0</v>
      </c>
      <c>
        <v>19.156776416657166</v>
      </c>
      <c>
        <v>496.8413711772128</v>
      </c>
      <c>
        <v>0</v>
      </c>
      <c>
        <v>0</v>
      </c>
      <c>
        <v>1861.82801049564</v>
      </c>
    </row>
    <row>
      <c>
        <v>2622968</v>
      </c>
      <c>
        <v>2</v>
      </c>
      <c>
        <is>
          <t>İZMİR</t>
        </is>
      </c>
      <c>
        <v>KİRAZ</v>
      </c>
      <c>
        <is>
          <t>Dağıtım Transformatörü</t>
        </is>
      </c>
      <c>
        <v>İĞDELİ TR-2 35-31-L00301_35-31-L00301_2364743</v>
      </c>
      <c>
        <v>Üçüncü Şahısların Vermiş Olduğu Hasarlar</v>
      </c>
      <c>
        <v>Dağıtım-AG</v>
      </c>
      <c>
        <v>Uzun</v>
      </c>
      <c>
        <v>Dışsal</v>
      </c>
      <c>
        <v>Bildirimsiz</v>
      </c>
      <c>
        <is>
          <t>26.07.2023 18:55:24</t>
        </is>
      </c>
      <c>
        <is>
          <t>26.07.2023 19:55:42</t>
        </is>
      </c>
      <c>
        <v>1.005</v>
      </c>
      <c>
        <v>0</v>
      </c>
      <c>
        <v>66</v>
      </c>
      <c>
        <v>0</v>
      </c>
      <c>
        <v>55</v>
      </c>
      <c>
        <v>0</v>
      </c>
      <c>
        <v>24</v>
      </c>
      <c>
        <v>0</v>
      </c>
      <c>
        <v>0</v>
      </c>
      <c>
        <v>0</v>
      </c>
      <c>
        <v>11.889517502672076</v>
      </c>
      <c>
        <v>0</v>
      </c>
      <c>
        <v>73.98661359113719</v>
      </c>
      <c>
        <v>0</v>
      </c>
      <c>
        <v>23.030496178026677</v>
      </c>
      <c>
        <v>0</v>
      </c>
      <c>
        <v>0</v>
      </c>
      <c>
        <v>108.90662727183594</v>
      </c>
    </row>
    <row>
      <c>
        <v>2622726</v>
      </c>
      <c>
        <v>1</v>
      </c>
      <c>
        <is>
          <t>MANİSA</t>
        </is>
      </c>
      <c>
        <v>AKHİSAR</v>
      </c>
      <c>
        <is>
          <t>OG Fideri</t>
        </is>
      </c>
      <c>
        <v>TR-1/7 45-72-M00007_DAHİLİ TRAFO M04_92411426</v>
      </c>
      <c>
        <v>Plansız Kesinti / Müdahale</v>
      </c>
      <c>
        <v>Dağıtım-OG</v>
      </c>
      <c>
        <v>Uzun</v>
      </c>
      <c>
        <v>Şebeke işletmecisi</v>
      </c>
      <c>
        <v>Bildirimsiz</v>
      </c>
      <c>
        <is>
          <t>26.07.2023 15:36:05</t>
        </is>
      </c>
      <c>
        <is>
          <t>26.07.2023 20:19:44</t>
        </is>
      </c>
      <c>
        <v>4.7275</v>
      </c>
      <c>
        <v>0</v>
      </c>
      <c>
        <v>300</v>
      </c>
      <c>
        <v>0</v>
      </c>
      <c>
        <v>2</v>
      </c>
      <c>
        <v>0</v>
      </c>
      <c>
        <v>48</v>
      </c>
      <c>
        <v>0</v>
      </c>
      <c>
        <v>0</v>
      </c>
      <c>
        <v>0</v>
      </c>
      <c>
        <v>275.6219654509145</v>
      </c>
      <c>
        <v>0</v>
      </c>
      <c>
        <v>0</v>
      </c>
      <c>
        <v>0</v>
      </c>
      <c>
        <v>278.2807615043661</v>
      </c>
      <c>
        <v>0</v>
      </c>
      <c>
        <v>0</v>
      </c>
      <c>
        <v>553.9027269552806</v>
      </c>
    </row>
    <row>
      <c>
        <v>2622703</v>
      </c>
      <c>
        <v>1</v>
      </c>
      <c>
        <is>
          <t>İZMİR</t>
        </is>
      </c>
      <c>
        <v>MENEMEN</v>
      </c>
      <c>
        <is>
          <t>AG Fideri</t>
        </is>
      </c>
      <c>
        <v>MENEMEN TR-77 35-28-L00077_C_56358006_56358006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26.07.2023 15:39:25</t>
        </is>
      </c>
      <c>
        <is>
          <t>26.07.2023 17:45:50</t>
        </is>
      </c>
      <c>
        <v>2.106944444</v>
      </c>
      <c>
        <v>0</v>
      </c>
      <c>
        <v>212</v>
      </c>
      <c>
        <v>0</v>
      </c>
      <c>
        <v>0</v>
      </c>
      <c>
        <v>0</v>
      </c>
      <c>
        <v>18</v>
      </c>
      <c>
        <v>0</v>
      </c>
      <c>
        <v>0</v>
      </c>
      <c>
        <v>0</v>
      </c>
      <c>
        <v>95.86047415646495</v>
      </c>
      <c>
        <v>0</v>
      </c>
      <c>
        <v>0</v>
      </c>
      <c>
        <v>0</v>
      </c>
      <c>
        <v>32.725239951048366</v>
      </c>
      <c>
        <v>0</v>
      </c>
      <c>
        <v>0</v>
      </c>
      <c>
        <v>128.5857141075133</v>
      </c>
    </row>
    <row>
      <c>
        <v>2623244</v>
      </c>
      <c>
        <v>1</v>
      </c>
      <c>
        <is>
          <t>MANİSA</t>
        </is>
      </c>
      <c>
        <v>TURGUTLU</v>
      </c>
      <c>
        <is>
          <t>DM</t>
        </is>
      </c>
      <c>
        <v>DERBENT İM-DM 45-83-A00004_DERBENT L05_2331776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26.07.2023 19:52:59</t>
        </is>
      </c>
      <c>
        <is>
          <t>27.07.2023 03:27:13</t>
        </is>
      </c>
      <c>
        <v>7.570555555</v>
      </c>
      <c>
        <v>0</v>
      </c>
      <c>
        <v>546</v>
      </c>
      <c>
        <v>0</v>
      </c>
      <c>
        <v>4</v>
      </c>
      <c>
        <v>0</v>
      </c>
      <c>
        <v>66</v>
      </c>
      <c>
        <v>0</v>
      </c>
      <c>
        <v>0</v>
      </c>
      <c>
        <v>0</v>
      </c>
      <c>
        <v>672.3862361682947</v>
      </c>
      <c>
        <v>0</v>
      </c>
      <c>
        <v>45.79000812836588</v>
      </c>
      <c>
        <v>0</v>
      </c>
      <c>
        <v>414.3142703560365</v>
      </c>
      <c>
        <v>0</v>
      </c>
      <c>
        <v>0</v>
      </c>
      <c>
        <v>1132.4905146526971</v>
      </c>
    </row>
    <row>
      <c>
        <v>2623267</v>
      </c>
      <c>
        <v>1</v>
      </c>
      <c>
        <is>
          <t>İZMİR</t>
        </is>
      </c>
      <c>
        <v>ÇEŞME</v>
      </c>
      <c>
        <is>
          <t>Saha Dağıtım Kutusu (SDK)</t>
        </is>
      </c>
      <c>
        <v>L-296 35-18-L00296_6786461 g1_5957252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26.07.2023 20:06:47</t>
        </is>
      </c>
      <c>
        <is>
          <t>27.07.2023 02:24:10</t>
        </is>
      </c>
      <c>
        <v>6.289722222</v>
      </c>
      <c>
        <v>0</v>
      </c>
      <c>
        <v>14</v>
      </c>
      <c>
        <v>0</v>
      </c>
      <c>
        <v>0</v>
      </c>
      <c>
        <v>0</v>
      </c>
      <c>
        <v>31</v>
      </c>
      <c>
        <v>0</v>
      </c>
      <c>
        <v>0</v>
      </c>
      <c>
        <v>0</v>
      </c>
      <c>
        <v>39.5685877452698</v>
      </c>
      <c>
        <v>0</v>
      </c>
      <c>
        <v>0</v>
      </c>
      <c>
        <v>0</v>
      </c>
      <c>
        <v>488.03401249825555</v>
      </c>
      <c>
        <v>0</v>
      </c>
      <c>
        <v>0</v>
      </c>
      <c>
        <v>527.6026002435253</v>
      </c>
    </row>
    <row>
      <c>
        <v>2622603</v>
      </c>
      <c>
        <v>1</v>
      </c>
      <c>
        <is>
          <t>İZMİR</t>
        </is>
      </c>
      <c>
        <v>KİRAZ</v>
      </c>
      <c>
        <is>
          <t>AG Fideri</t>
        </is>
      </c>
      <c>
        <v>TR-23 35-31-L00023_A_56399071_56399071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26.07.2023 14:51:37</t>
        </is>
      </c>
      <c>
        <is>
          <t>26.07.2023 16:13:15</t>
        </is>
      </c>
      <c>
        <v>1.360555555</v>
      </c>
      <c>
        <v>0</v>
      </c>
      <c>
        <v>12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2.552974802002347</v>
      </c>
      <c>
        <v>0</v>
      </c>
      <c>
        <v>0</v>
      </c>
      <c>
        <v>0</v>
      </c>
      <c>
        <v>1.0771134467835228</v>
      </c>
      <c>
        <v>0</v>
      </c>
      <c>
        <v>0</v>
      </c>
      <c>
        <v>3.63008824878587</v>
      </c>
    </row>
    <row>
      <c>
        <v>2622208</v>
      </c>
      <c>
        <v>1</v>
      </c>
      <c>
        <is>
          <t>İZMİR</t>
        </is>
      </c>
      <c>
        <v>ÖDEMİŞ</v>
      </c>
      <c>
        <is>
          <t>DM</t>
        </is>
      </c>
      <c>
        <v>BOZCAYAKA DM 35-15-M00399_OVAKENT M02_58047744</v>
      </c>
      <c>
        <v>Şebeke Yenileme ve Kapasite Artışı Çalışması</v>
      </c>
      <c>
        <v>Dağıtım-OG</v>
      </c>
      <c>
        <v>Uzun</v>
      </c>
      <c>
        <v>Şebeke işletmecisi</v>
      </c>
      <c>
        <v>Bildirimli</v>
      </c>
      <c>
        <is>
          <t>26.07.2023 09:34:00</t>
        </is>
      </c>
      <c>
        <is>
          <t>26.07.2023 14:20:42</t>
        </is>
      </c>
      <c>
        <v>4.778333333</v>
      </c>
      <c>
        <v>6</v>
      </c>
      <c>
        <v>4693</v>
      </c>
      <c>
        <v>169</v>
      </c>
      <c>
        <v>1073</v>
      </c>
      <c>
        <v>39</v>
      </c>
      <c>
        <v>1126</v>
      </c>
      <c>
        <v>6</v>
      </c>
      <c>
        <v>1</v>
      </c>
      <c>
        <v>60.60986218942992</v>
      </c>
      <c>
        <v>3929.4897101460024</v>
      </c>
      <c>
        <v>9605.463041845222</v>
      </c>
      <c>
        <v>7941.019157794407</v>
      </c>
      <c>
        <v>1571.7834904966853</v>
      </c>
      <c>
        <v>5467.157665251505</v>
      </c>
      <c>
        <v>1851.2481209994942</v>
      </c>
      <c>
        <v>12.850049124001895</v>
      </c>
      <c>
        <v>30439.621097846746</v>
      </c>
    </row>
    <row>
      <c>
        <v>2623290</v>
      </c>
      <c>
        <v>1</v>
      </c>
      <c>
        <is>
          <t>İZMİR</t>
        </is>
      </c>
      <c>
        <v>KARABAĞLAR</v>
      </c>
      <c>
        <is>
          <t>Dağıtım Transformatörü</t>
        </is>
      </c>
      <c>
        <v>K-828 35-01-K00828_35-01-K00828_2356368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26.07.2023 19:28:22</t>
        </is>
      </c>
      <c>
        <is>
          <t>26.07.2023 22:17:31</t>
        </is>
      </c>
      <c>
        <v>2.819166666</v>
      </c>
      <c>
        <v>0</v>
      </c>
      <c>
        <v>438</v>
      </c>
      <c>
        <v>0</v>
      </c>
      <c>
        <v>0</v>
      </c>
      <c>
        <v>0</v>
      </c>
      <c>
        <v>25</v>
      </c>
      <c>
        <v>0</v>
      </c>
      <c>
        <v>0</v>
      </c>
      <c>
        <v>0</v>
      </c>
      <c>
        <v>336.2071533446205</v>
      </c>
      <c>
        <v>0</v>
      </c>
      <c>
        <v>0</v>
      </c>
      <c>
        <v>0</v>
      </c>
      <c>
        <v>63.13452897468954</v>
      </c>
      <c>
        <v>0</v>
      </c>
      <c>
        <v>0</v>
      </c>
      <c>
        <v>399.34168231931005</v>
      </c>
    </row>
    <row>
      <c>
        <v>2622494</v>
      </c>
      <c>
        <v>1</v>
      </c>
      <c>
        <is>
          <t>MANİSA</t>
        </is>
      </c>
      <c>
        <v>TURGUTLU</v>
      </c>
      <c>
        <is>
          <t>KÖK</t>
        </is>
      </c>
      <c>
        <v>TR-2/82 BARIŞ MANÇO KÖK 45-83-L00082_TR-2/83 L03_61336407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26.07.2023 13:39:38</t>
        </is>
      </c>
      <c>
        <is>
          <t>26.07.2023 14:01:28</t>
        </is>
      </c>
      <c>
        <v>0.363888888</v>
      </c>
      <c>
        <v>0</v>
      </c>
      <c>
        <v>1709</v>
      </c>
      <c>
        <v>0</v>
      </c>
      <c>
        <v>0</v>
      </c>
      <c>
        <v>0</v>
      </c>
      <c>
        <v>153</v>
      </c>
      <c>
        <v>0</v>
      </c>
      <c>
        <v>1</v>
      </c>
      <c>
        <v>0</v>
      </c>
      <c>
        <v>126.79101610358536</v>
      </c>
      <c>
        <v>0</v>
      </c>
      <c>
        <v>0</v>
      </c>
      <c>
        <v>0</v>
      </c>
      <c>
        <v>49.62692630013852</v>
      </c>
      <c>
        <v>0</v>
      </c>
      <c>
        <v>3.2542834058413153</v>
      </c>
      <c>
        <v>179.6722258095652</v>
      </c>
    </row>
    <row>
      <c>
        <v>2623181</v>
      </c>
      <c>
        <v>1</v>
      </c>
      <c>
        <is>
          <t>İZMİR</t>
        </is>
      </c>
      <c>
        <v>ALİAĞA</v>
      </c>
      <c>
        <is>
          <t>TM Fideri</t>
        </is>
      </c>
      <c>
        <v>ALÇUK TM 35-17-A00001_KESİKKÖY M29_2055290</v>
      </c>
      <c>
        <v>OG Ayırıcı Arızası</v>
      </c>
      <c>
        <v>Dağıtım-OG</v>
      </c>
      <c>
        <v>Uzun</v>
      </c>
      <c>
        <v>Şebeke işletmecisi</v>
      </c>
      <c>
        <v>Bildirimsiz</v>
      </c>
      <c>
        <is>
          <t>26.07.2023 19:46:57</t>
        </is>
      </c>
      <c>
        <is>
          <t>26.07.2023 21:57:52</t>
        </is>
      </c>
      <c>
        <v>2.181944444</v>
      </c>
      <c>
        <v>11</v>
      </c>
      <c>
        <v>763</v>
      </c>
      <c>
        <v>23</v>
      </c>
      <c>
        <v>58</v>
      </c>
      <c>
        <v>18</v>
      </c>
      <c>
        <v>113</v>
      </c>
      <c>
        <v>1</v>
      </c>
      <c>
        <v>1</v>
      </c>
      <c>
        <v>45.652839142202716</v>
      </c>
      <c>
        <v>370.55020655344896</v>
      </c>
      <c>
        <v>1025.7834726067026</v>
      </c>
      <c>
        <v>128.3029543251812</v>
      </c>
      <c>
        <v>195.49620528744992</v>
      </c>
      <c>
        <v>229.21102426207003</v>
      </c>
      <c>
        <v>4.011840478089289</v>
      </c>
      <c>
        <v>0.5057982371322947</v>
      </c>
      <c>
        <v>1999.514340892277</v>
      </c>
    </row>
    <row>
      <c>
        <v>2622434</v>
      </c>
      <c>
        <v>1</v>
      </c>
      <c>
        <is>
          <t>İZMİR</t>
        </is>
      </c>
      <c>
        <v>MENEMEN</v>
      </c>
      <c>
        <is>
          <t>DM</t>
        </is>
      </c>
      <c>
        <v>ULUKENT DM-1/16 35-28-M00069_ESKİ KARŞIYAKA M06_66552881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26.07.2023 12:16:05</t>
        </is>
      </c>
      <c>
        <is>
          <t>26.07.2023 13:01:08</t>
        </is>
      </c>
      <c>
        <v>0.750833333</v>
      </c>
      <c>
        <v>4</v>
      </c>
      <c>
        <v>323</v>
      </c>
      <c>
        <v>6</v>
      </c>
      <c>
        <v>4</v>
      </c>
      <c>
        <v>42</v>
      </c>
      <c>
        <v>171</v>
      </c>
      <c>
        <v>24</v>
      </c>
      <c>
        <v>37</v>
      </c>
      <c>
        <v>9.720514190605805</v>
      </c>
      <c>
        <v>63.16102657666054</v>
      </c>
      <c>
        <v>7.2526108799081825</v>
      </c>
      <c>
        <v>11.22591469978973</v>
      </c>
      <c>
        <v>270.8812688682123</v>
      </c>
      <c>
        <v>416.931902238522</v>
      </c>
      <c>
        <v>2229.885910982409</v>
      </c>
      <c>
        <v>1133.267858726073</v>
      </c>
      <c>
        <v>4142.327007162181</v>
      </c>
    </row>
    <row>
      <c>
        <v>2622248</v>
      </c>
      <c>
        <v>1</v>
      </c>
      <c>
        <is>
          <t>MANİSA</t>
        </is>
      </c>
      <c>
        <v>AHMETLİ</v>
      </c>
      <c>
        <is>
          <t>OG Fideri</t>
        </is>
      </c>
      <c>
        <v>AHMETLİ TR-61 SANAYİ 45-84-L00061_TR-63 SANAYİ SİTESİ L04_72141952</v>
      </c>
      <c>
        <v>Plansız Kesinti / Müdahale</v>
      </c>
      <c>
        <v>Dağıtım-OG</v>
      </c>
      <c>
        <v>Uzun</v>
      </c>
      <c>
        <v>Şebeke işletmecisi</v>
      </c>
      <c>
        <v>Bildirimsiz</v>
      </c>
      <c>
        <is>
          <t>26.07.2023 10:33:04</t>
        </is>
      </c>
      <c>
        <is>
          <t>26.07.2023 12:11:45</t>
        </is>
      </c>
      <c>
        <v>1.644722222</v>
      </c>
      <c>
        <v>0</v>
      </c>
      <c>
        <v>2</v>
      </c>
      <c>
        <v>0</v>
      </c>
      <c>
        <v>1</v>
      </c>
      <c>
        <v>0</v>
      </c>
      <c>
        <v>102</v>
      </c>
      <c>
        <v>1</v>
      </c>
      <c>
        <v>0</v>
      </c>
      <c>
        <v>0</v>
      </c>
      <c>
        <v>0.37953288315498834</v>
      </c>
      <c>
        <v>0</v>
      </c>
      <c>
        <v>1.298762307796062</v>
      </c>
      <c>
        <v>0</v>
      </c>
      <c>
        <v>98.18280550531094</v>
      </c>
      <c>
        <v>98.17948256313036</v>
      </c>
      <c>
        <v>0</v>
      </c>
      <c>
        <v>198.04058325939235</v>
      </c>
    </row>
    <row>
      <c>
        <v>2622640</v>
      </c>
      <c>
        <v>1</v>
      </c>
      <c>
        <is>
          <t>İZMİR</t>
        </is>
      </c>
      <c>
        <v>BAYRAKLI</v>
      </c>
      <c>
        <is>
          <t>Dağıtım Transformatörü</t>
        </is>
      </c>
      <c>
        <v>K-3869 35-02-K03869_35-02-K03869_2365703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26.07.2023 15:03:34</t>
        </is>
      </c>
      <c>
        <is>
          <t>26.07.2023 17:09:58</t>
        </is>
      </c>
      <c>
        <v>2.106666666</v>
      </c>
      <c>
        <v>0</v>
      </c>
      <c>
        <v>347</v>
      </c>
      <c>
        <v>0</v>
      </c>
      <c>
        <v>0</v>
      </c>
      <c>
        <v>0</v>
      </c>
      <c>
        <v>53</v>
      </c>
      <c>
        <v>0</v>
      </c>
      <c>
        <v>0</v>
      </c>
      <c>
        <v>0</v>
      </c>
      <c>
        <v>194.24250331623202</v>
      </c>
      <c>
        <v>0</v>
      </c>
      <c>
        <v>0</v>
      </c>
      <c>
        <v>0</v>
      </c>
      <c>
        <v>171.32161679717635</v>
      </c>
      <c>
        <v>0</v>
      </c>
      <c>
        <v>0</v>
      </c>
      <c>
        <v>365.56412011340836</v>
      </c>
    </row>
    <row>
      <c>
        <v>2622935</v>
      </c>
      <c>
        <v>1</v>
      </c>
      <c>
        <is>
          <t>İZMİR</t>
        </is>
      </c>
      <c>
        <v>DİKİLİ</v>
      </c>
      <c>
        <is>
          <t>Saha Dağıtım Kutusu (SDK)</t>
        </is>
      </c>
      <c>
        <v>TR-30 (M-730) 35-30-M00730_E e2_43010655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26.07.2023 17:48:26</t>
        </is>
      </c>
      <c>
        <is>
          <t>26.07.2023 19:17:31</t>
        </is>
      </c>
      <c>
        <v>1.484722222</v>
      </c>
      <c>
        <v>0</v>
      </c>
      <c>
        <v>58</v>
      </c>
      <c>
        <v>0</v>
      </c>
      <c>
        <v>0</v>
      </c>
      <c>
        <v>0</v>
      </c>
      <c>
        <v>29</v>
      </c>
      <c>
        <v>0</v>
      </c>
      <c>
        <v>0</v>
      </c>
      <c>
        <v>0</v>
      </c>
      <c>
        <v>19.83247141739044</v>
      </c>
      <c>
        <v>0</v>
      </c>
      <c>
        <v>0</v>
      </c>
      <c>
        <v>0</v>
      </c>
      <c>
        <v>46.85961046825633</v>
      </c>
      <c>
        <v>0</v>
      </c>
      <c>
        <v>0</v>
      </c>
      <c>
        <v>66.69208188564677</v>
      </c>
    </row>
    <row>
      <c>
        <v>2622053</v>
      </c>
      <c>
        <v>2</v>
      </c>
      <c>
        <is>
          <t>İZMİR</t>
        </is>
      </c>
      <c>
        <v>BUCA</v>
      </c>
      <c>
        <is>
          <t>OG Fideri</t>
        </is>
      </c>
      <c>
        <v>M-2845 35-03-M02845_M-2846 M05_72156277</v>
      </c>
      <c>
        <v>OG Atlama Arızası</v>
      </c>
      <c>
        <v>Dağıtım-OG</v>
      </c>
      <c>
        <v>Uzun</v>
      </c>
      <c>
        <v>Şebeke işletmecisi</v>
      </c>
      <c>
        <v>Bildirimsiz</v>
      </c>
      <c>
        <is>
          <t>26.07.2023 09:35:04</t>
        </is>
      </c>
      <c>
        <is>
          <t>26.07.2023 10:47:39</t>
        </is>
      </c>
      <c>
        <v>1.209722222</v>
      </c>
      <c>
        <v>14</v>
      </c>
      <c>
        <v>1406</v>
      </c>
      <c>
        <v>3</v>
      </c>
      <c>
        <v>244</v>
      </c>
      <c>
        <v>10</v>
      </c>
      <c>
        <v>179</v>
      </c>
      <c>
        <v>0</v>
      </c>
      <c>
        <v>0</v>
      </c>
      <c>
        <v>10.962658660200145</v>
      </c>
      <c>
        <v>357.9992607950503</v>
      </c>
      <c>
        <v>46.72219811549677</v>
      </c>
      <c>
        <v>365.16318668104316</v>
      </c>
      <c>
        <v>26.29630478279167</v>
      </c>
      <c>
        <v>234.51797354075418</v>
      </c>
      <c>
        <v>0</v>
      </c>
      <c>
        <v>0</v>
      </c>
      <c>
        <v>1041.6615825753363</v>
      </c>
    </row>
    <row>
      <c>
        <v>2623164</v>
      </c>
      <c>
        <v>1</v>
      </c>
      <c>
        <is>
          <t>İZMİR</t>
        </is>
      </c>
      <c>
        <v>BAYRAKLI</v>
      </c>
      <c>
        <is>
          <t>Kullanıcı Bağlantı Hattı</t>
        </is>
      </c>
      <c>
        <v>K-3900 35-02-K03900_912834321_912834321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26.07.2023 19:13:23</t>
        </is>
      </c>
      <c>
        <is>
          <t>27.07.2023 04:18:44</t>
        </is>
      </c>
      <c>
        <v>9.089166666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11.1693287074934</v>
      </c>
      <c>
        <v>0</v>
      </c>
      <c>
        <v>0</v>
      </c>
      <c>
        <v>0</v>
      </c>
      <c>
        <v>0</v>
      </c>
      <c>
        <v>0</v>
      </c>
      <c>
        <v>0</v>
      </c>
      <c>
        <v>11.1693287074934</v>
      </c>
    </row>
    <row>
      <c>
        <v>2623021</v>
      </c>
      <c>
        <v>1</v>
      </c>
      <c>
        <is>
          <t>MANİSA</t>
        </is>
      </c>
      <c>
        <v>SARUHANLI</v>
      </c>
      <c>
        <is>
          <t>OG Fideri</t>
        </is>
      </c>
      <c>
        <v>SARUHANLI TR-6/A 45-80-M01200_SARUHANLI TR-32 M01_72188339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26.07.2023 18:34:38</t>
        </is>
      </c>
      <c>
        <is>
          <t>26.07.2023 20:00:13</t>
        </is>
      </c>
      <c>
        <v>1.426388888</v>
      </c>
      <c>
        <v>0</v>
      </c>
      <c>
        <v>809</v>
      </c>
      <c>
        <v>0</v>
      </c>
      <c>
        <v>2</v>
      </c>
      <c>
        <v>0</v>
      </c>
      <c>
        <v>161</v>
      </c>
      <c>
        <v>0</v>
      </c>
      <c>
        <v>0</v>
      </c>
      <c>
        <v>0</v>
      </c>
      <c>
        <v>250.52823229115117</v>
      </c>
      <c>
        <v>0</v>
      </c>
      <c>
        <v>0.14206984576946627</v>
      </c>
      <c>
        <v>0</v>
      </c>
      <c>
        <v>201.8001675404829</v>
      </c>
      <c>
        <v>0</v>
      </c>
      <c>
        <v>0</v>
      </c>
      <c>
        <v>452.47046967740357</v>
      </c>
    </row>
    <row>
      <c>
        <v>2621956</v>
      </c>
      <c>
        <v>1</v>
      </c>
      <c>
        <is>
          <t>MANİSA</t>
        </is>
      </c>
      <c>
        <v>AKHİSAR</v>
      </c>
      <c>
        <is>
          <t>DM</t>
        </is>
      </c>
      <c>
        <v>KAPAKLI DM 45-72-M00309_RAHMİYE-1 TARIMSAL SULAMA M06_2099423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26.07.2023 00:11:43</t>
        </is>
      </c>
      <c>
        <is>
          <t>26.07.2023 00:18:58</t>
        </is>
      </c>
      <c>
        <v>0.120833333</v>
      </c>
      <c>
        <v>1</v>
      </c>
      <c>
        <v>3</v>
      </c>
      <c>
        <v>13</v>
      </c>
      <c>
        <v>71</v>
      </c>
      <c>
        <v>4</v>
      </c>
      <c>
        <v>6</v>
      </c>
      <c>
        <v>1</v>
      </c>
      <c>
        <v>0</v>
      </c>
      <c>
        <v>0.025736506508333333</v>
      </c>
      <c>
        <v>0.07551981155323001</v>
      </c>
      <c>
        <v>90.95913462627733</v>
      </c>
      <c>
        <v>62.87275298694688</v>
      </c>
      <c>
        <v>1.5564103420799134</v>
      </c>
      <c>
        <v>4.7646025237898755</v>
      </c>
      <c>
        <v>0.30885614663221506</v>
      </c>
      <c>
        <v>0</v>
      </c>
      <c>
        <v>160.56301294378778</v>
      </c>
    </row>
    <row>
      <c>
        <v>2622331</v>
      </c>
      <c>
        <v>1</v>
      </c>
      <c>
        <is>
          <t>İZMİR</t>
        </is>
      </c>
      <c>
        <v>BERGAMA</v>
      </c>
      <c>
        <is>
          <t>OG Fideri</t>
        </is>
      </c>
      <c>
        <v>SEKSENLER SULAMA TR-2 35-16-M00249_DIREK TIPI TRAFO HUCRESI H01_2043727</v>
      </c>
      <c>
        <v>OG Kablo Başlığı Arızası</v>
      </c>
      <c>
        <v>Dağıtım-OG</v>
      </c>
      <c>
        <v>Uzun</v>
      </c>
      <c>
        <v>Şebeke işletmecisi</v>
      </c>
      <c>
        <v>Bildirimsiz</v>
      </c>
      <c>
        <is>
          <t>26.07.2023 11:14:56</t>
        </is>
      </c>
      <c>
        <is>
          <t>26.07.2023 13:15:49</t>
        </is>
      </c>
      <c>
        <v>2.014722222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7.599853491093045</v>
      </c>
      <c>
        <v>0</v>
      </c>
      <c>
        <v>0</v>
      </c>
      <c>
        <v>0</v>
      </c>
      <c>
        <v>0</v>
      </c>
      <c>
        <v>7.599853491093045</v>
      </c>
    </row>
    <row>
      <c>
        <v>2622480</v>
      </c>
      <c>
        <v>1</v>
      </c>
      <c>
        <is>
          <t>İZMİR</t>
        </is>
      </c>
      <c>
        <v>TORBALI</v>
      </c>
      <c>
        <is>
          <t>OG Fideri</t>
        </is>
      </c>
      <c>
        <v>ÇAPAK KÖK 35-26-M00435_HatBaşıAyırıcı_74816160 M05_74816160</v>
      </c>
      <c>
        <v>OG Ayırıcı Arızası</v>
      </c>
      <c>
        <v>Dağıtım-OG</v>
      </c>
      <c>
        <v>Uzun</v>
      </c>
      <c>
        <v>Şebeke işletmecisi</v>
      </c>
      <c>
        <v>Bildirimsiz</v>
      </c>
      <c>
        <is>
          <t>26.07.2023 13:10:46</t>
        </is>
      </c>
      <c>
        <is>
          <t>26.07.2023 14:32:01</t>
        </is>
      </c>
      <c>
        <v>1.354166666</v>
      </c>
      <c>
        <v>0</v>
      </c>
      <c>
        <v>379</v>
      </c>
      <c>
        <v>0</v>
      </c>
      <c>
        <v>24</v>
      </c>
      <c>
        <v>2</v>
      </c>
      <c>
        <v>43</v>
      </c>
      <c>
        <v>1</v>
      </c>
      <c>
        <v>0</v>
      </c>
      <c>
        <v>0</v>
      </c>
      <c>
        <v>86.36425535425543</v>
      </c>
      <c>
        <v>0</v>
      </c>
      <c>
        <v>16.387371184789895</v>
      </c>
      <c>
        <v>29.996603158672617</v>
      </c>
      <c>
        <v>41.178960588109334</v>
      </c>
      <c>
        <v>3.5250752458652306</v>
      </c>
      <c>
        <v>0</v>
      </c>
      <c>
        <v>177.45226553169252</v>
      </c>
    </row>
    <row>
      <c>
        <v>2622474</v>
      </c>
      <c>
        <v>1</v>
      </c>
      <c>
        <is>
          <t>İZMİR</t>
        </is>
      </c>
      <c>
        <v>NARLIDERE</v>
      </c>
      <c>
        <is>
          <t>Saha Dağıtım Kutusu (SDK)</t>
        </is>
      </c>
      <c>
        <v>K-2333 35-07-K02333_C C2_49079527</v>
      </c>
      <c>
        <v>AG Box / Sdk Giriş Sigorta Atığı</v>
      </c>
      <c>
        <v>Dağıtım-AG</v>
      </c>
      <c>
        <v>Uzun</v>
      </c>
      <c>
        <v>Şebeke işletmecisi</v>
      </c>
      <c>
        <v>Bildirimsiz</v>
      </c>
      <c>
        <is>
          <t>26.07.2023 13:04:24</t>
        </is>
      </c>
      <c>
        <is>
          <t>26.07.2023 14:04:18</t>
        </is>
      </c>
      <c>
        <v>0.998333333</v>
      </c>
      <c>
        <v>0</v>
      </c>
      <c>
        <v>62</v>
      </c>
      <c>
        <v>0</v>
      </c>
      <c>
        <v>0</v>
      </c>
      <c>
        <v>0</v>
      </c>
      <c>
        <v>39</v>
      </c>
      <c>
        <v>0</v>
      </c>
      <c>
        <v>0</v>
      </c>
      <c>
        <v>0</v>
      </c>
      <c>
        <v>14.939640710495421</v>
      </c>
      <c>
        <v>0</v>
      </c>
      <c>
        <v>0</v>
      </c>
      <c>
        <v>0</v>
      </c>
      <c>
        <v>79.15382852032407</v>
      </c>
      <c>
        <v>0</v>
      </c>
      <c>
        <v>0</v>
      </c>
      <c>
        <v>94.0934692308195</v>
      </c>
    </row>
    <row>
      <c>
        <v>2622411</v>
      </c>
      <c>
        <v>1</v>
      </c>
      <c>
        <is>
          <t>İZMİR</t>
        </is>
      </c>
      <c>
        <v>MENEMEN</v>
      </c>
      <c>
        <is>
          <t>TM Fideri</t>
        </is>
      </c>
      <c>
        <v>ULUCAK TM 35-28-A00002_DSİ M06_2313768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26.07.2023 12:02:38</t>
        </is>
      </c>
      <c>
        <is>
          <t>26.07.2023 12:17:47</t>
        </is>
      </c>
      <c>
        <v>0.2525</v>
      </c>
      <c>
        <v>0</v>
      </c>
      <c>
        <v>1895</v>
      </c>
      <c>
        <v>0</v>
      </c>
      <c>
        <v>0</v>
      </c>
      <c>
        <v>1</v>
      </c>
      <c>
        <v>187</v>
      </c>
      <c>
        <v>0</v>
      </c>
      <c>
        <v>0</v>
      </c>
      <c>
        <v>0</v>
      </c>
      <c>
        <v>143.89887728052116</v>
      </c>
      <c>
        <v>0</v>
      </c>
      <c>
        <v>0</v>
      </c>
      <c>
        <v>502.60481106213047</v>
      </c>
      <c>
        <v>147.7731874070644</v>
      </c>
      <c>
        <v>0</v>
      </c>
      <c>
        <v>0</v>
      </c>
      <c>
        <v>794.276875749716</v>
      </c>
    </row>
    <row>
      <c>
        <v>2622517</v>
      </c>
      <c>
        <v>1</v>
      </c>
      <c>
        <is>
          <t>İZMİR</t>
        </is>
      </c>
      <c>
        <v>KARŞIYAKA</v>
      </c>
      <c>
        <is>
          <t>Saha Dağıtım Kutusu (SDK)</t>
        </is>
      </c>
      <c>
        <v>K-1990 35-04-K01990_D 1990 D1B_5835485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26.07.2023 14:07:19</t>
        </is>
      </c>
      <c>
        <is>
          <t>26.07.2023 15:01:38</t>
        </is>
      </c>
      <c>
        <v>0.905277777</v>
      </c>
      <c>
        <v>0</v>
      </c>
      <c>
        <v>47</v>
      </c>
      <c>
        <v>0</v>
      </c>
      <c>
        <v>0</v>
      </c>
      <c>
        <v>0</v>
      </c>
      <c>
        <v>50</v>
      </c>
      <c>
        <v>0</v>
      </c>
      <c>
        <v>0</v>
      </c>
      <c>
        <v>0</v>
      </c>
      <c>
        <v>11.543278983809184</v>
      </c>
      <c>
        <v>0</v>
      </c>
      <c>
        <v>0</v>
      </c>
      <c>
        <v>0</v>
      </c>
      <c>
        <v>85.69445044416175</v>
      </c>
      <c>
        <v>0</v>
      </c>
      <c>
        <v>0</v>
      </c>
      <c>
        <v>97.23772942797093</v>
      </c>
    </row>
    <row>
      <c>
        <v>2622019</v>
      </c>
      <c>
        <v>1</v>
      </c>
      <c>
        <is>
          <t>İZMİR</t>
        </is>
      </c>
      <c>
        <v>ÖDEMİŞ</v>
      </c>
      <c>
        <is>
          <t>AG Fideri</t>
        </is>
      </c>
      <c>
        <v>OVAKENT M.METİN GRB. TR-5 35-15-L00880_A_56373133_56373133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26.07.2023 06:49:19</t>
        </is>
      </c>
      <c>
        <is>
          <t>26.07.2023 14:40:42</t>
        </is>
      </c>
      <c>
        <v>7.856388888</v>
      </c>
      <c>
        <v>0</v>
      </c>
      <c>
        <v>0</v>
      </c>
      <c>
        <v>0</v>
      </c>
      <c>
        <v>6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190.84819060040556</v>
      </c>
      <c>
        <v>0</v>
      </c>
      <c>
        <v>16.860520697772778</v>
      </c>
      <c>
        <v>0</v>
      </c>
      <c>
        <v>0</v>
      </c>
      <c>
        <v>207.70871129817834</v>
      </c>
    </row>
    <row>
      <c>
        <v>2622766</v>
      </c>
      <c>
        <v>1</v>
      </c>
      <c>
        <is>
          <t>MANİSA</t>
        </is>
      </c>
      <c>
        <v>AKHİSAR</v>
      </c>
      <c>
        <is>
          <t>AG Fideri</t>
        </is>
      </c>
      <c>
        <v>BEYOBA TR-5 45-72-M00423_B_56394327_56394327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26.07.2023 16:13:05</t>
        </is>
      </c>
      <c>
        <is>
          <t>26.07.2023 18:30:24</t>
        </is>
      </c>
      <c>
        <v>2.288611111</v>
      </c>
      <c>
        <v>0</v>
      </c>
      <c>
        <v>55</v>
      </c>
      <c>
        <v>0</v>
      </c>
      <c>
        <v>2</v>
      </c>
      <c>
        <v>0</v>
      </c>
      <c>
        <v>5</v>
      </c>
      <c>
        <v>0</v>
      </c>
      <c>
        <v>0</v>
      </c>
      <c>
        <v>0</v>
      </c>
      <c>
        <v>20.955116372940847</v>
      </c>
      <c>
        <v>0</v>
      </c>
      <c>
        <v>3.58754752063186</v>
      </c>
      <c>
        <v>0</v>
      </c>
      <c>
        <v>4.736132686567361</v>
      </c>
      <c>
        <v>0</v>
      </c>
      <c>
        <v>0</v>
      </c>
      <c>
        <v>29.278796580140067</v>
      </c>
    </row>
    <row>
      <c>
        <v>2623599</v>
      </c>
      <c>
        <v>1</v>
      </c>
      <c>
        <is>
          <t>İZMİR</t>
        </is>
      </c>
      <c>
        <v>FOÇA</v>
      </c>
      <c>
        <is>
          <t>Dağıtım Transformatörü</t>
        </is>
      </c>
      <c>
        <v>YENİ BAĞARASI TR-1 35-23-M00207_35-23-M00207_2361193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26.07.2023 23:12:54</t>
        </is>
      </c>
      <c>
        <is>
          <t>27.07.2023 00:41:54</t>
        </is>
      </c>
      <c>
        <v>1.483333333</v>
      </c>
      <c>
        <v>0</v>
      </c>
      <c>
        <v>311</v>
      </c>
      <c>
        <v>0</v>
      </c>
      <c>
        <v>0</v>
      </c>
      <c>
        <v>0</v>
      </c>
      <c>
        <v>43</v>
      </c>
      <c>
        <v>0</v>
      </c>
      <c>
        <v>0</v>
      </c>
      <c>
        <v>0</v>
      </c>
      <c>
        <v>101.48929095013493</v>
      </c>
      <c>
        <v>0</v>
      </c>
      <c>
        <v>0</v>
      </c>
      <c>
        <v>0</v>
      </c>
      <c>
        <v>44.887703833756134</v>
      </c>
      <c>
        <v>0</v>
      </c>
      <c>
        <v>0</v>
      </c>
      <c>
        <v>146.37699478389106</v>
      </c>
    </row>
    <row>
      <c>
        <v>2623101</v>
      </c>
      <c>
        <v>1</v>
      </c>
      <c>
        <is>
          <t>MANİSA</t>
        </is>
      </c>
      <c>
        <v>TURGUTLU</v>
      </c>
      <c>
        <is>
          <t>AG Fideri</t>
        </is>
      </c>
      <c>
        <v>AKÇAPINAR TR-2 45-83-L00439_A_56400137_56400137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26.07.2023 19:13:57</t>
        </is>
      </c>
      <c>
        <is>
          <t>26.07.2023 20:05:38</t>
        </is>
      </c>
      <c>
        <v>0.861388888</v>
      </c>
      <c>
        <v>0</v>
      </c>
      <c>
        <v>13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3.963633030740593</v>
      </c>
      <c>
        <v>0</v>
      </c>
      <c>
        <v>0</v>
      </c>
      <c>
        <v>0</v>
      </c>
      <c>
        <v>0</v>
      </c>
      <c>
        <v>0</v>
      </c>
      <c>
        <v>0</v>
      </c>
      <c>
        <v>3.963633030740593</v>
      </c>
    </row>
    <row>
      <c>
        <v>2622958</v>
      </c>
      <c>
        <v>1</v>
      </c>
      <c>
        <is>
          <t>MANİSA</t>
        </is>
      </c>
      <c>
        <v>SOMA</v>
      </c>
      <c>
        <is>
          <t>DM</t>
        </is>
      </c>
      <c>
        <v>SOMA A SANTRALİ İM/DM 45-82-A00001_SAVAŞTEPE 15.8 L14_2324960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26.07.2023 18:04:42</t>
        </is>
      </c>
      <c>
        <is>
          <t>26.07.2023 18:34:44</t>
        </is>
      </c>
      <c>
        <v>0.500555555</v>
      </c>
      <c>
        <v>16</v>
      </c>
      <c>
        <v>867</v>
      </c>
      <c>
        <v>72</v>
      </c>
      <c>
        <v>41</v>
      </c>
      <c>
        <v>16</v>
      </c>
      <c>
        <v>49</v>
      </c>
      <c>
        <v>0</v>
      </c>
      <c>
        <v>1</v>
      </c>
      <c>
        <v>2.741166896952501</v>
      </c>
      <c>
        <v>55.71326722337915</v>
      </c>
      <c>
        <v>44.137641876406306</v>
      </c>
      <c>
        <v>16.813219410566532</v>
      </c>
      <c>
        <v>26.23895018029579</v>
      </c>
      <c>
        <v>15.314219736644008</v>
      </c>
      <c>
        <v>0</v>
      </c>
      <c>
        <v>2.558076991714807</v>
      </c>
      <c>
        <v>163.5165423159591</v>
      </c>
    </row>
    <row>
      <c>
        <v>2622809</v>
      </c>
      <c>
        <v>1</v>
      </c>
      <c>
        <is>
          <t>İZMİR</t>
        </is>
      </c>
      <c>
        <v>ÇİĞLİ</v>
      </c>
      <c>
        <is>
          <t>OG Fideri</t>
        </is>
      </c>
      <c>
        <v>M-1067 GEÇİT 35-09-M01067_M-1923 M03_80783847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26.07.2023 16:27:22</t>
        </is>
      </c>
      <c>
        <is>
          <t>26.07.2023 16:50:10</t>
        </is>
      </c>
      <c>
        <v>0.38</v>
      </c>
      <c>
        <v>0</v>
      </c>
      <c>
        <v>82</v>
      </c>
      <c>
        <v>0</v>
      </c>
      <c>
        <v>0</v>
      </c>
      <c>
        <v>0</v>
      </c>
      <c>
        <v>9</v>
      </c>
      <c>
        <v>0</v>
      </c>
      <c>
        <v>0</v>
      </c>
      <c>
        <v>0</v>
      </c>
      <c>
        <v>11.052302299115519</v>
      </c>
      <c>
        <v>0</v>
      </c>
      <c>
        <v>0</v>
      </c>
      <c>
        <v>0</v>
      </c>
      <c>
        <v>1.7329536414871782</v>
      </c>
      <c>
        <v>0</v>
      </c>
      <c>
        <v>0</v>
      </c>
      <c>
        <v>12.785255940602697</v>
      </c>
    </row>
    <row>
      <c>
        <v>2623508</v>
      </c>
      <c>
        <v>1</v>
      </c>
      <c>
        <is>
          <t>İZMİR</t>
        </is>
      </c>
      <c>
        <v>BUCA</v>
      </c>
      <c>
        <is>
          <t>OG Fideri</t>
        </is>
      </c>
      <c>
        <v>M-984 35-03-M00984_M-1023 M01_41952310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26.07.2023 21:03:08</t>
        </is>
      </c>
      <c>
        <is>
          <t>27.07.2023 00:59:33</t>
        </is>
      </c>
      <c>
        <v>3.940277777</v>
      </c>
      <c>
        <v>0</v>
      </c>
      <c>
        <v>1813</v>
      </c>
      <c>
        <v>0</v>
      </c>
      <c>
        <v>0</v>
      </c>
      <c>
        <v>0</v>
      </c>
      <c>
        <v>116</v>
      </c>
      <c>
        <v>0</v>
      </c>
      <c>
        <v>0</v>
      </c>
      <c>
        <v>0</v>
      </c>
      <c>
        <v>1542.5439998459342</v>
      </c>
      <c>
        <v>0</v>
      </c>
      <c>
        <v>0</v>
      </c>
      <c>
        <v>0</v>
      </c>
      <c>
        <v>1059.3630281393114</v>
      </c>
      <c>
        <v>0</v>
      </c>
      <c>
        <v>0</v>
      </c>
      <c>
        <v>2601.907027985246</v>
      </c>
    </row>
    <row>
      <c>
        <v>2622297</v>
      </c>
      <c>
        <v>1</v>
      </c>
      <c>
        <is>
          <t>İZMİR</t>
        </is>
      </c>
      <c>
        <v>BORNOVA</v>
      </c>
      <c>
        <is>
          <t>Dağıtım Transformatörü</t>
        </is>
      </c>
      <c>
        <v>K-2353 35-02-K02353_35-02-K02353_82145558</v>
      </c>
      <c>
        <v>AG Atlama Kopuğu</v>
      </c>
      <c>
        <v>Dağıtım-AG</v>
      </c>
      <c>
        <v>Uzun</v>
      </c>
      <c>
        <v>Şebeke işletmecisi</v>
      </c>
      <c>
        <v>Bildirimsiz</v>
      </c>
      <c>
        <is>
          <t>26.07.2023 10:59:10</t>
        </is>
      </c>
      <c>
        <is>
          <t>26.07.2023 13:37:32</t>
        </is>
      </c>
      <c>
        <v>2.639444444</v>
      </c>
      <c>
        <v>0</v>
      </c>
      <c>
        <v>3</v>
      </c>
      <c>
        <v>0</v>
      </c>
      <c>
        <v>0</v>
      </c>
      <c>
        <v>0</v>
      </c>
      <c>
        <v>15</v>
      </c>
      <c>
        <v>0</v>
      </c>
      <c>
        <v>1</v>
      </c>
      <c>
        <v>0</v>
      </c>
      <c>
        <v>2.6733860738251733</v>
      </c>
      <c>
        <v>0</v>
      </c>
      <c>
        <v>0</v>
      </c>
      <c>
        <v>0</v>
      </c>
      <c>
        <v>87.73326657463636</v>
      </c>
      <c>
        <v>0</v>
      </c>
      <c>
        <v>1.6337786215722536</v>
      </c>
      <c>
        <v>92.04043127003378</v>
      </c>
    </row>
    <row>
      <c>
        <v>2621951</v>
      </c>
      <c>
        <v>2</v>
      </c>
      <c>
        <is>
          <t>İZMİR</t>
        </is>
      </c>
      <c>
        <v>BUCA</v>
      </c>
      <c>
        <is>
          <t>Dağıtım Transformatörü</t>
        </is>
      </c>
      <c>
        <v>K-4039 35-03-K04039_35-03-K04039_41951040</v>
      </c>
      <c>
        <v>AG Tel Kopuğu</v>
      </c>
      <c>
        <v>Dağıtım-AG</v>
      </c>
      <c>
        <v>Uzun</v>
      </c>
      <c>
        <v>Şebeke işletmecisi</v>
      </c>
      <c>
        <v>Bildirimsiz</v>
      </c>
      <c>
        <is>
          <t>26.07.2023 00:39:14</t>
        </is>
      </c>
      <c>
        <is>
          <t>26.07.2023 01:18:46</t>
        </is>
      </c>
      <c>
        <v>0.658888888</v>
      </c>
      <c>
        <v>0</v>
      </c>
      <c>
        <v>672</v>
      </c>
      <c>
        <v>0</v>
      </c>
      <c>
        <v>0</v>
      </c>
      <c>
        <v>0</v>
      </c>
      <c>
        <v>101</v>
      </c>
      <c>
        <v>0</v>
      </c>
      <c>
        <v>0</v>
      </c>
      <c>
        <v>0</v>
      </c>
      <c>
        <v>83.31404530333711</v>
      </c>
      <c>
        <v>0</v>
      </c>
      <c>
        <v>0</v>
      </c>
      <c>
        <v>0</v>
      </c>
      <c>
        <v>42.85383098352135</v>
      </c>
      <c>
        <v>0</v>
      </c>
      <c>
        <v>0</v>
      </c>
      <c>
        <v>126.16787628685846</v>
      </c>
    </row>
    <row>
      <c>
        <v>2622088</v>
      </c>
      <c>
        <v>1</v>
      </c>
      <c>
        <is>
          <t>MANİSA</t>
        </is>
      </c>
      <c>
        <v>KULA</v>
      </c>
      <c>
        <is>
          <t>DM</t>
        </is>
      </c>
      <c>
        <v>KULA İM 45-77-A00001_AKTAŞ L02_2052213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26.07.2023 08:39:51</t>
        </is>
      </c>
      <c>
        <is>
          <t>26.07.2023 08:47:02</t>
        </is>
      </c>
      <c>
        <v>0.119722222</v>
      </c>
      <c>
        <v>2</v>
      </c>
      <c>
        <v>233</v>
      </c>
      <c>
        <v>29</v>
      </c>
      <c>
        <v>52</v>
      </c>
      <c>
        <v>0</v>
      </c>
      <c>
        <v>7</v>
      </c>
      <c>
        <v>1</v>
      </c>
      <c>
        <v>0</v>
      </c>
      <c>
        <v>0.06642633532577</v>
      </c>
      <c>
        <v>3.7774348770434885</v>
      </c>
      <c>
        <v>23.99890907626784</v>
      </c>
      <c>
        <v>4.467367725244861</v>
      </c>
      <c>
        <v>0</v>
      </c>
      <c>
        <v>0.11502289604044466</v>
      </c>
      <c>
        <v>0.29467280425210296</v>
      </c>
      <c>
        <v>0</v>
      </c>
      <c>
        <v>32.719833714174506</v>
      </c>
    </row>
    <row>
      <c>
        <v>2622752</v>
      </c>
      <c>
        <v>1</v>
      </c>
      <c>
        <is>
          <t>İZMİR</t>
        </is>
      </c>
      <c>
        <v>SEFERİHİSAR</v>
      </c>
      <c>
        <is>
          <t>AG Fideri</t>
        </is>
      </c>
      <c>
        <v>M-22 HASTANE ÖNÜ 35-14-M00022_A_91295205_91295205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26.07.2023 16:01:03</t>
        </is>
      </c>
      <c>
        <is>
          <t>26.07.2023 16:39:16</t>
        </is>
      </c>
      <c>
        <v>0.636944444</v>
      </c>
      <c>
        <v>0</v>
      </c>
      <c>
        <v>18</v>
      </c>
      <c>
        <v>0</v>
      </c>
      <c>
        <v>0</v>
      </c>
      <c>
        <v>0</v>
      </c>
      <c>
        <v>15</v>
      </c>
      <c>
        <v>0</v>
      </c>
      <c>
        <v>0</v>
      </c>
      <c>
        <v>0</v>
      </c>
      <c>
        <v>2.483708977077279</v>
      </c>
      <c>
        <v>0</v>
      </c>
      <c>
        <v>0</v>
      </c>
      <c>
        <v>0</v>
      </c>
      <c>
        <v>10.47096228636301</v>
      </c>
      <c>
        <v>0</v>
      </c>
      <c>
        <v>0</v>
      </c>
      <c>
        <v>12.95467126344029</v>
      </c>
    </row>
    <row>
      <c>
        <v>2622675</v>
      </c>
      <c>
        <v>1</v>
      </c>
      <c>
        <is>
          <t>İZMİR</t>
        </is>
      </c>
      <c>
        <v>URLA</v>
      </c>
      <c>
        <is>
          <t>AG Fideri</t>
        </is>
      </c>
      <c>
        <v>TR-122 ZEYTİNALANI 35-19-L00122_A_91332190_91332190</v>
      </c>
      <c>
        <v>AG Yeraltı Kablo Arızası</v>
      </c>
      <c>
        <v>Dağıtım-AG</v>
      </c>
      <c>
        <v>Uzun</v>
      </c>
      <c>
        <v>Şebeke işletmecisi</v>
      </c>
      <c>
        <v>Bildirimsiz</v>
      </c>
      <c>
        <is>
          <t>26.07.2023 15:28:29</t>
        </is>
      </c>
      <c>
        <is>
          <t>26.07.2023 22:53:00</t>
        </is>
      </c>
      <c>
        <v>7.408611111</v>
      </c>
      <c>
        <v>0</v>
      </c>
      <c>
        <v>65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117.90448005763189</v>
      </c>
      <c>
        <v>0</v>
      </c>
      <c>
        <v>0</v>
      </c>
      <c>
        <v>0</v>
      </c>
      <c>
        <v>15.166679316713628</v>
      </c>
      <c>
        <v>0</v>
      </c>
      <c>
        <v>0</v>
      </c>
      <c>
        <v>133.0711593743455</v>
      </c>
    </row>
    <row>
      <c>
        <v>2622652</v>
      </c>
      <c>
        <v>1</v>
      </c>
      <c>
        <is>
          <t>İZMİR</t>
        </is>
      </c>
      <c>
        <v>TORBALI</v>
      </c>
      <c>
        <is>
          <t>Saha Dağıtım Kutusu (SDK)</t>
        </is>
      </c>
      <c>
        <v>DM-3/TR-21 (ESKİ TR-29) 35-26-M01364_SA C01_57783118</v>
      </c>
      <c>
        <v>AG Box / Sdk Giriş Sigorta Atığı</v>
      </c>
      <c>
        <v>Dağıtım-AG</v>
      </c>
      <c>
        <v>Uzun</v>
      </c>
      <c>
        <v>Şebeke işletmecisi</v>
      </c>
      <c>
        <v>Bildirimsiz</v>
      </c>
      <c>
        <is>
          <t>26.07.2023 15:12:22</t>
        </is>
      </c>
      <c>
        <is>
          <t>26.07.2023 16:50:20</t>
        </is>
      </c>
      <c>
        <v>1.632777777</v>
      </c>
      <c>
        <v>0</v>
      </c>
      <c>
        <v>153</v>
      </c>
      <c>
        <v>0</v>
      </c>
      <c>
        <v>0</v>
      </c>
      <c>
        <v>0</v>
      </c>
      <c>
        <v>7</v>
      </c>
      <c>
        <v>0</v>
      </c>
      <c>
        <v>0</v>
      </c>
      <c>
        <v>0</v>
      </c>
      <c>
        <v>68.58990829603412</v>
      </c>
      <c>
        <v>0</v>
      </c>
      <c>
        <v>0</v>
      </c>
      <c>
        <v>0</v>
      </c>
      <c>
        <v>11.3589238026154</v>
      </c>
      <c>
        <v>0</v>
      </c>
      <c>
        <v>0</v>
      </c>
      <c>
        <v>79.94883209864952</v>
      </c>
    </row>
    <row>
      <c>
        <v>2621988</v>
      </c>
      <c>
        <v>1</v>
      </c>
      <c>
        <is>
          <t>MANİSA</t>
        </is>
      </c>
      <c>
        <v>GÖRDES</v>
      </c>
      <c>
        <is>
          <t>Dağıtım Transformatörü</t>
        </is>
      </c>
      <c>
        <v>CABARLAR TR-3 45-75-M00140_45-75-M00140_2374616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26.07.2023 03:25:34</t>
        </is>
      </c>
      <c>
        <is>
          <t>26.07.2023 04:25:29</t>
        </is>
      </c>
      <c>
        <v>0.998611111</v>
      </c>
      <c>
        <v>0</v>
      </c>
      <c>
        <v>21</v>
      </c>
      <c>
        <v>0</v>
      </c>
      <c>
        <v>9</v>
      </c>
      <c>
        <v>0</v>
      </c>
      <c>
        <v>0</v>
      </c>
      <c>
        <v>0</v>
      </c>
      <c>
        <v>0</v>
      </c>
      <c>
        <v>0</v>
      </c>
      <c>
        <v>3.143786993601142</v>
      </c>
      <c>
        <v>0</v>
      </c>
      <c>
        <v>8.906652427987465</v>
      </c>
      <c>
        <v>0</v>
      </c>
      <c>
        <v>0</v>
      </c>
      <c>
        <v>0</v>
      </c>
      <c>
        <v>0</v>
      </c>
      <c>
        <v>12.050439421588607</v>
      </c>
    </row>
    <row>
      <c>
        <v>2622798</v>
      </c>
      <c>
        <v>1</v>
      </c>
      <c>
        <is>
          <t>İZMİR</t>
        </is>
      </c>
      <c>
        <v>BORNOVA</v>
      </c>
      <c>
        <is>
          <t>Dağıtım Transformatörü</t>
        </is>
      </c>
      <c>
        <v>K-3338 35-02-K03338_35-02-K03338_2359363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26.07.2023 16:23:48</t>
        </is>
      </c>
      <c>
        <is>
          <t>26.07.2023 18:48:37</t>
        </is>
      </c>
      <c>
        <v>2.413611111</v>
      </c>
      <c>
        <v>0</v>
      </c>
      <c>
        <v>713</v>
      </c>
      <c>
        <v>0</v>
      </c>
      <c>
        <v>0</v>
      </c>
      <c>
        <v>0</v>
      </c>
      <c>
        <v>86</v>
      </c>
      <c>
        <v>0</v>
      </c>
      <c>
        <v>1</v>
      </c>
      <c>
        <v>0</v>
      </c>
      <c>
        <v>452.19703406448434</v>
      </c>
      <c>
        <v>0</v>
      </c>
      <c>
        <v>0</v>
      </c>
      <c>
        <v>0</v>
      </c>
      <c>
        <v>310.09826294077516</v>
      </c>
      <c>
        <v>0</v>
      </c>
      <c>
        <v>54.74883540431243</v>
      </c>
      <c>
        <v>817.044132409572</v>
      </c>
    </row>
    <row>
      <c>
        <v>2623631</v>
      </c>
      <c>
        <v>1</v>
      </c>
      <c>
        <is>
          <t>İZMİR</t>
        </is>
      </c>
      <c>
        <v>BUCA</v>
      </c>
      <c>
        <is>
          <t>AG Fideri</t>
        </is>
      </c>
      <c>
        <v>M-3089 35-03-M03089_D_56363599_56363599</v>
      </c>
      <c>
        <v>AG Tel Kopuğu</v>
      </c>
      <c>
        <v>Dağıtım-AG</v>
      </c>
      <c>
        <v>Uzun</v>
      </c>
      <c>
        <v>Şebeke işletmecisi</v>
      </c>
      <c>
        <v>Bildirimsiz</v>
      </c>
      <c>
        <is>
          <t>26.07.2023 23:47:14</t>
        </is>
      </c>
      <c>
        <is>
          <t>27.07.2023 03:22:53</t>
        </is>
      </c>
      <c>
        <v>3.594166666</v>
      </c>
      <c>
        <v>0</v>
      </c>
      <c>
        <v>252</v>
      </c>
      <c>
        <v>0</v>
      </c>
      <c>
        <v>0</v>
      </c>
      <c>
        <v>0</v>
      </c>
      <c>
        <v>13</v>
      </c>
      <c>
        <v>0</v>
      </c>
      <c>
        <v>0</v>
      </c>
      <c>
        <v>0</v>
      </c>
      <c>
        <v>230.9445820914778</v>
      </c>
      <c>
        <v>0</v>
      </c>
      <c>
        <v>0</v>
      </c>
      <c>
        <v>0</v>
      </c>
      <c>
        <v>23.874130340487</v>
      </c>
      <c>
        <v>0</v>
      </c>
      <c>
        <v>0</v>
      </c>
      <c>
        <v>254.8187124319648</v>
      </c>
    </row>
    <row>
      <c>
        <v>2623608</v>
      </c>
      <c>
        <v>1</v>
      </c>
      <c>
        <is>
          <t>İZMİR</t>
        </is>
      </c>
      <c>
        <v>BAYRAKLI</v>
      </c>
      <c>
        <is>
          <t>Dağıtım Transformatörü</t>
        </is>
      </c>
      <c>
        <v>M-2515 35-02-M02515_35-02-M02515_87320500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26.07.2023 22:50:38</t>
        </is>
      </c>
      <c>
        <is>
          <t>27.07.2023 03:34:13</t>
        </is>
      </c>
      <c>
        <v>4.726388888</v>
      </c>
      <c>
        <v>0</v>
      </c>
      <c>
        <v>1102</v>
      </c>
      <c>
        <v>0</v>
      </c>
      <c>
        <v>0</v>
      </c>
      <c>
        <v>0</v>
      </c>
      <c>
        <v>75</v>
      </c>
      <c>
        <v>0</v>
      </c>
      <c>
        <v>0</v>
      </c>
      <c>
        <v>0</v>
      </c>
      <c>
        <v>1312.3898271670628</v>
      </c>
      <c>
        <v>0</v>
      </c>
      <c>
        <v>0</v>
      </c>
      <c>
        <v>0</v>
      </c>
      <c>
        <v>105.90907200308345</v>
      </c>
      <c>
        <v>0</v>
      </c>
      <c>
        <v>0</v>
      </c>
      <c>
        <v>1418.2988991701463</v>
      </c>
    </row>
    <row>
      <c>
        <v>2623485</v>
      </c>
      <c>
        <v>1</v>
      </c>
      <c>
        <is>
          <t>İZMİR</t>
        </is>
      </c>
      <c>
        <v>MENEMEN</v>
      </c>
      <c>
        <is>
          <t>Kullanıcı Bağlantı Hattı</t>
        </is>
      </c>
      <c>
        <v>ULUKENT DM-1/6 35-28-M00586_915126249_915126249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26.07.2023 22:00:33</t>
        </is>
      </c>
      <c>
        <is>
          <t>26.07.2023 22:09:38</t>
        </is>
      </c>
      <c>
        <v>0.151388888</v>
      </c>
      <c>
        <v>0</v>
      </c>
      <c>
        <v>0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</row>
    <row>
      <c>
        <v>2622944</v>
      </c>
      <c>
        <v>1</v>
      </c>
      <c>
        <is>
          <t>İZMİR</t>
        </is>
      </c>
      <c>
        <v>ÇEŞME</v>
      </c>
      <c>
        <is>
          <t>Kullanıcı Bağlantı Hattı</t>
        </is>
      </c>
      <c>
        <v>DM-1/4 35-18-L00579_950466858_950466858</v>
      </c>
      <c>
        <v>AG Branşman Yeraltı Kablo Arızası</v>
      </c>
      <c>
        <v>Dağıtım-AG</v>
      </c>
      <c>
        <v>Uzun</v>
      </c>
      <c>
        <v>Şebeke işletmecisi</v>
      </c>
      <c>
        <v>Bildirimsiz</v>
      </c>
      <c>
        <is>
          <t>26.07.2023 17:57:03</t>
        </is>
      </c>
      <c>
        <is>
          <t>26.07.2023 19:34:40</t>
        </is>
      </c>
      <c>
        <v>1.626944444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1.4971059465403456</v>
      </c>
      <c>
        <v>0</v>
      </c>
      <c>
        <v>0</v>
      </c>
      <c>
        <v>0</v>
      </c>
      <c>
        <v>0</v>
      </c>
      <c>
        <v>0</v>
      </c>
      <c>
        <v>0</v>
      </c>
      <c>
        <v>1.4971059465403456</v>
      </c>
    </row>
    <row>
      <c>
        <v>2622280</v>
      </c>
      <c>
        <v>1</v>
      </c>
      <c>
        <is>
          <t>İZMİR</t>
        </is>
      </c>
      <c>
        <v>ÇEŞME</v>
      </c>
      <c>
        <is>
          <t>Kullanıcı Bağlantı Hattı</t>
        </is>
      </c>
      <c>
        <v>L-28 SİMGE SİTESİ 35-18-L00028_950454261_950454261</v>
      </c>
      <c>
        <v>AG Branşman Yeraltı Kablo Arızası</v>
      </c>
      <c>
        <v>Dağıtım-AG</v>
      </c>
      <c>
        <v>Uzun</v>
      </c>
      <c>
        <v>Şebeke işletmecisi</v>
      </c>
      <c>
        <v>Bildirimsiz</v>
      </c>
      <c>
        <is>
          <t>26.07.2023 10:51:11</t>
        </is>
      </c>
      <c>
        <is>
          <t>26.07.2023 19:15:59</t>
        </is>
      </c>
      <c>
        <v>8.413333333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1.7238677046935458</v>
      </c>
      <c>
        <v>0</v>
      </c>
      <c>
        <v>0</v>
      </c>
      <c>
        <v>0</v>
      </c>
      <c>
        <v>0</v>
      </c>
      <c>
        <v>0</v>
      </c>
      <c>
        <v>0</v>
      </c>
      <c>
        <v>1.7238677046935458</v>
      </c>
    </row>
    <row>
      <c>
        <v>2622921</v>
      </c>
      <c>
        <v>1</v>
      </c>
      <c>
        <is>
          <t>MANİSA</t>
        </is>
      </c>
      <c>
        <v>SARIGÖL</v>
      </c>
      <c>
        <is>
          <t>KÖK</t>
        </is>
      </c>
      <c>
        <v>DİNDARLI KÖK TR-3 KAKLIK 45-79-M00395_KIZILÇUKUR GÜNYAKA KARACAALİ BEYHARMAN M06_72035421</v>
      </c>
      <c>
        <v>OG Fider Açması</v>
      </c>
      <c>
        <v>Dağıtım-OG</v>
      </c>
      <c>
        <v>Kısa</v>
      </c>
      <c>
        <v>Şebeke işletmecisi</v>
      </c>
      <c>
        <v>Bildirimsiz</v>
      </c>
      <c>
        <is>
          <t>26.07.2023 17:41:33</t>
        </is>
      </c>
      <c>
        <is>
          <t>26.07.2023 17:41:54</t>
        </is>
      </c>
      <c>
        <v>0.005833333</v>
      </c>
      <c>
        <v>3</v>
      </c>
      <c>
        <v>1396</v>
      </c>
      <c>
        <v>126</v>
      </c>
      <c>
        <v>264</v>
      </c>
      <c>
        <v>2</v>
      </c>
      <c>
        <v>96</v>
      </c>
      <c>
        <v>0</v>
      </c>
      <c>
        <v>0</v>
      </c>
      <c>
        <v>0.003929891226030001</v>
      </c>
      <c>
        <v>1.2389397366072614</v>
      </c>
      <c>
        <v>2.7010630668408453</v>
      </c>
      <c>
        <v>4.297624120164873</v>
      </c>
      <c>
        <v>0.02309656603216667</v>
      </c>
      <c>
        <v>0.4244465924905177</v>
      </c>
      <c>
        <v>0</v>
      </c>
      <c>
        <v>0</v>
      </c>
      <c>
        <v>8.689099973361694</v>
      </c>
    </row>
    <row>
      <c>
        <v>2622529</v>
      </c>
      <c>
        <v>1</v>
      </c>
      <c>
        <is>
          <t>İZMİR</t>
        </is>
      </c>
      <c>
        <v>BERGAMA</v>
      </c>
      <c>
        <is>
          <t>DM</t>
        </is>
      </c>
      <c>
        <v>TEKKEDERE DM 35-16-M00137_KAZIKBAĞLAR M12_2118602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26.07.2023 14:14:58</t>
        </is>
      </c>
      <c>
        <is>
          <t>26.07.2023 14:29:29</t>
        </is>
      </c>
      <c>
        <v>0.241944444</v>
      </c>
      <c>
        <v>0</v>
      </c>
      <c>
        <v>142</v>
      </c>
      <c>
        <v>1</v>
      </c>
      <c>
        <v>7</v>
      </c>
      <c>
        <v>13</v>
      </c>
      <c>
        <v>21</v>
      </c>
      <c>
        <v>4</v>
      </c>
      <c>
        <v>0</v>
      </c>
      <c>
        <v>0</v>
      </c>
      <c>
        <v>5.72215835089416</v>
      </c>
      <c>
        <v>37.891770144843434</v>
      </c>
      <c>
        <v>0.5915895267634852</v>
      </c>
      <c>
        <v>47.92701657400389</v>
      </c>
      <c>
        <v>6.2873428606079305</v>
      </c>
      <c>
        <v>319.1273515125978</v>
      </c>
      <c>
        <v>0</v>
      </c>
      <c>
        <v>417.54722896971066</v>
      </c>
    </row>
    <row>
      <c>
        <v>2622337</v>
      </c>
      <c>
        <v>1</v>
      </c>
      <c>
        <is>
          <t>MANİSA</t>
        </is>
      </c>
      <c>
        <v>TURGUTLU</v>
      </c>
      <c>
        <is>
          <t>OG Fideri</t>
        </is>
      </c>
      <c>
        <v>ÜÇÜNCÜ KISIM SANAYİ TR-4 45-83-M00630_TR-3 M01_72139427</v>
      </c>
      <c>
        <v>Şebeke Yenileme ve Kapasite Artışı Çalışması</v>
      </c>
      <c>
        <v>Dağıtım-OG</v>
      </c>
      <c>
        <v>Uzun</v>
      </c>
      <c>
        <v>Şebeke işletmecisi</v>
      </c>
      <c>
        <v>Bildirimli</v>
      </c>
      <c>
        <is>
          <t>26.07.2023 11:20:13</t>
        </is>
      </c>
      <c>
        <is>
          <t>26.07.2023 20:33:58</t>
        </is>
      </c>
      <c>
        <v>9.229166666</v>
      </c>
      <c>
        <v>0</v>
      </c>
      <c>
        <v>0</v>
      </c>
      <c>
        <v>0</v>
      </c>
      <c>
        <v>0</v>
      </c>
      <c>
        <v>0</v>
      </c>
      <c>
        <v>32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108.21183428714427</v>
      </c>
      <c>
        <v>0</v>
      </c>
      <c>
        <v>67.52047946031085</v>
      </c>
      <c>
        <v>175.73231374745512</v>
      </c>
    </row>
    <row>
      <c>
        <v>2622984</v>
      </c>
      <c>
        <v>1</v>
      </c>
      <c>
        <is>
          <t>İZMİR</t>
        </is>
      </c>
      <c>
        <v>ÇİĞLİ</v>
      </c>
      <c>
        <is>
          <t>Saha Dağıtım Kutusu (SDK)</t>
        </is>
      </c>
      <c>
        <v>K-1464 35-09-K01464_A a1b_5879050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26.07.2023 18:15:05</t>
        </is>
      </c>
      <c>
        <is>
          <t>26.07.2023 19:50:18</t>
        </is>
      </c>
      <c>
        <v>1.586944444</v>
      </c>
      <c>
        <v>0</v>
      </c>
      <c>
        <v>235</v>
      </c>
      <c>
        <v>0</v>
      </c>
      <c>
        <v>0</v>
      </c>
      <c>
        <v>0</v>
      </c>
      <c>
        <v>7</v>
      </c>
      <c>
        <v>0</v>
      </c>
      <c>
        <v>0</v>
      </c>
      <c>
        <v>0</v>
      </c>
      <c>
        <v>81.6768564128384</v>
      </c>
      <c>
        <v>0</v>
      </c>
      <c>
        <v>0</v>
      </c>
      <c>
        <v>0</v>
      </c>
      <c>
        <v>8.671951755734161</v>
      </c>
      <c>
        <v>0</v>
      </c>
      <c>
        <v>0</v>
      </c>
      <c>
        <v>90.34880816857256</v>
      </c>
    </row>
    <row>
      <c>
        <v>2623130</v>
      </c>
      <c>
        <v>1</v>
      </c>
      <c>
        <is>
          <t>İZMİR</t>
        </is>
      </c>
      <c>
        <v>BUCA</v>
      </c>
      <c>
        <is>
          <t>TM Fideri</t>
        </is>
      </c>
      <c>
        <v>BUCA TM 35-03-A00003_Kuru Çeşme M33_2311292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26.07.2023 18:59:08</t>
        </is>
      </c>
      <c>
        <is>
          <t>26.07.2023 19:39:28</t>
        </is>
      </c>
      <c>
        <v>0.672222222</v>
      </c>
      <c>
        <v>0</v>
      </c>
      <c>
        <v>14123</v>
      </c>
      <c>
        <v>0</v>
      </c>
      <c>
        <v>12</v>
      </c>
      <c>
        <v>5</v>
      </c>
      <c>
        <v>936</v>
      </c>
      <c>
        <v>1</v>
      </c>
      <c>
        <v>2</v>
      </c>
      <c>
        <v>0</v>
      </c>
      <c>
        <v>2448.9947807452018</v>
      </c>
      <c>
        <v>0</v>
      </c>
      <c>
        <v>3.9867852961137658</v>
      </c>
      <c>
        <v>70.17097609145466</v>
      </c>
      <c>
        <v>952.459265141473</v>
      </c>
      <c>
        <v>87.86868307367234</v>
      </c>
      <c>
        <v>1.2081128238042296</v>
      </c>
      <c>
        <v>3564.6886031717195</v>
      </c>
    </row>
    <row>
      <c>
        <v>2623376</v>
      </c>
      <c>
        <v>1</v>
      </c>
      <c>
        <is>
          <t>MANİSA</t>
        </is>
      </c>
      <c>
        <v>YUNUSEMRE</v>
      </c>
      <c>
        <is>
          <t>KÖK</t>
        </is>
      </c>
      <c>
        <v>AKGEDİK KÖK-3 45-71-M00164_AKGEDİK M02_55994694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26.07.2023 21:01:32</t>
        </is>
      </c>
      <c>
        <is>
          <t>26.07.2023 22:48:00</t>
        </is>
      </c>
      <c>
        <v>1.774444444</v>
      </c>
      <c>
        <v>3</v>
      </c>
      <c>
        <v>220</v>
      </c>
      <c>
        <v>1</v>
      </c>
      <c>
        <v>3</v>
      </c>
      <c>
        <v>3</v>
      </c>
      <c>
        <v>21</v>
      </c>
      <c>
        <v>2</v>
      </c>
      <c>
        <v>0</v>
      </c>
      <c>
        <v>1.4527214351466669</v>
      </c>
      <c>
        <v>97.97013910250915</v>
      </c>
      <c>
        <v>0.20901693964400003</v>
      </c>
      <c>
        <v>8.117842563519783</v>
      </c>
      <c>
        <v>50.83368206249455</v>
      </c>
      <c>
        <v>13.045983770164552</v>
      </c>
      <c>
        <v>32.2517431987147</v>
      </c>
      <c>
        <v>0</v>
      </c>
      <c>
        <v>203.88112907219343</v>
      </c>
    </row>
    <row>
      <c>
        <v>2623276</v>
      </c>
      <c>
        <v>1</v>
      </c>
      <c>
        <is>
          <t>İZMİR</t>
        </is>
      </c>
      <c>
        <v>BUCA</v>
      </c>
      <c>
        <is>
          <t>TM Fideri</t>
        </is>
      </c>
      <c>
        <v>BUCA TM 35-03-A00003_Yedigöller M35_2055003</v>
      </c>
      <c>
        <v>Üçüncü Şahısların Vermiş Olduğu Hasarlar</v>
      </c>
      <c>
        <v>Dağıtım-OG</v>
      </c>
      <c>
        <v>Uzun</v>
      </c>
      <c>
        <v>Dışsal</v>
      </c>
      <c>
        <v>Bildirimsiz</v>
      </c>
      <c>
        <is>
          <t>26.07.2023 20:02:22</t>
        </is>
      </c>
      <c>
        <is>
          <t>26.07.2023 23:03:42</t>
        </is>
      </c>
      <c>
        <v>3.022222222</v>
      </c>
      <c>
        <v>0</v>
      </c>
      <c>
        <v>13553</v>
      </c>
      <c>
        <v>0</v>
      </c>
      <c>
        <v>0</v>
      </c>
      <c>
        <v>2</v>
      </c>
      <c>
        <v>632</v>
      </c>
      <c>
        <v>1</v>
      </c>
      <c>
        <v>3</v>
      </c>
      <c>
        <v>0</v>
      </c>
      <c>
        <v>8931.67479961228</v>
      </c>
      <c>
        <v>0</v>
      </c>
      <c>
        <v>0</v>
      </c>
      <c>
        <v>32.02733138589945</v>
      </c>
      <c>
        <v>5125.596643344032</v>
      </c>
      <c>
        <v>139.8935432003164</v>
      </c>
      <c>
        <v>108.17476497237512</v>
      </c>
      <c>
        <v>14337.367082514902</v>
      </c>
    </row>
    <row>
      <c>
        <v>2622735</v>
      </c>
      <c>
        <v>1</v>
      </c>
      <c>
        <is>
          <t>İZMİR</t>
        </is>
      </c>
      <c>
        <v>BORNOVA</v>
      </c>
      <c>
        <is>
          <t>Kullanıcı Bağlantı Hattı</t>
        </is>
      </c>
      <c>
        <v>M-2512 35-02-M02512_910119621_910119621</v>
      </c>
      <c>
        <v>AG Box / Sdk Abone Çıkış Sigorta Atığı</v>
      </c>
      <c>
        <v>Dağıtım-AG</v>
      </c>
      <c>
        <v>Uzun</v>
      </c>
      <c>
        <v>Şebeke işletmecisi</v>
      </c>
      <c>
        <v>Bildirimsiz</v>
      </c>
      <c>
        <is>
          <t>26.07.2023 15:43:20</t>
        </is>
      </c>
      <c>
        <is>
          <t>26.07.2023 17:13:46</t>
        </is>
      </c>
      <c>
        <v>1.507222222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0.20018897136821334</v>
      </c>
      <c>
        <v>0</v>
      </c>
      <c>
        <v>0</v>
      </c>
      <c>
        <v>0</v>
      </c>
      <c>
        <v>0</v>
      </c>
      <c>
        <v>0</v>
      </c>
      <c>
        <v>0</v>
      </c>
      <c>
        <v>0.20018897136821334</v>
      </c>
    </row>
    <row>
      <c>
        <v>2622002</v>
      </c>
      <c>
        <v>1</v>
      </c>
      <c>
        <is>
          <t>İZMİR</t>
        </is>
      </c>
      <c>
        <v>ÇEŞME</v>
      </c>
      <c>
        <is>
          <t>DM</t>
        </is>
      </c>
      <c>
        <v>ÇEŞME İM 35-18-A00001_OVACIK L08_2053078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26.07.2023 06:08:15</t>
        </is>
      </c>
      <c>
        <is>
          <t>26.07.2023 06:46:07</t>
        </is>
      </c>
      <c>
        <v>0.631111111</v>
      </c>
      <c>
        <v>92</v>
      </c>
      <c>
        <v>4771</v>
      </c>
      <c>
        <v>1</v>
      </c>
      <c>
        <v>234</v>
      </c>
      <c>
        <v>8</v>
      </c>
      <c>
        <v>517</v>
      </c>
      <c>
        <v>1</v>
      </c>
      <c>
        <v>0</v>
      </c>
      <c>
        <v>25.907899914933815</v>
      </c>
      <c>
        <v>692.0712114178707</v>
      </c>
      <c>
        <v>0.7739258452551537</v>
      </c>
      <c>
        <v>74.13738272149324</v>
      </c>
      <c>
        <v>164.1274422581721</v>
      </c>
      <c>
        <v>313.04469750020456</v>
      </c>
      <c>
        <v>1.0441531730980373</v>
      </c>
      <c>
        <v>0</v>
      </c>
      <c>
        <v>1271.1067128310276</v>
      </c>
    </row>
    <row>
      <c>
        <v>2622191</v>
      </c>
      <c>
        <v>1</v>
      </c>
      <c>
        <is>
          <t>İZMİR</t>
        </is>
      </c>
      <c>
        <v>BUCA</v>
      </c>
      <c>
        <is>
          <t>Kullanıcı Bağlantı Hattı</t>
        </is>
      </c>
      <c>
        <v>M-3405(YATIRIM REZERVE) 35-03-M03405_954995347_954995347</v>
      </c>
      <c>
        <v>AG Branşman Yeraltı Kablo Arızası</v>
      </c>
      <c>
        <v>Dağıtım-AG</v>
      </c>
      <c>
        <v>Uzun</v>
      </c>
      <c>
        <v>Şebeke işletmecisi</v>
      </c>
      <c>
        <v>Bildirimsiz</v>
      </c>
      <c>
        <is>
          <t>26.07.2023 09:51:49</t>
        </is>
      </c>
      <c>
        <is>
          <t>26.07.2023 12:17:45</t>
        </is>
      </c>
      <c>
        <v>2.432222222</v>
      </c>
      <c>
        <v>0</v>
      </c>
      <c>
        <v>0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2.0653594574653065</v>
      </c>
      <c>
        <v>0</v>
      </c>
      <c>
        <v>0</v>
      </c>
      <c>
        <v>2.0653594574653065</v>
      </c>
    </row>
    <row>
      <c>
        <v>2622357</v>
      </c>
      <c>
        <v>1</v>
      </c>
      <c>
        <is>
          <t>İZMİR</t>
        </is>
      </c>
      <c>
        <v>KARABAĞLAR</v>
      </c>
      <c>
        <is>
          <t>AG Fideri</t>
        </is>
      </c>
      <c>
        <v>K-845 35-01-K00845_A_56370070_56370070</v>
      </c>
      <c>
        <v>AG Tel Kopuğu</v>
      </c>
      <c>
        <v>Dağıtım-AG</v>
      </c>
      <c>
        <v>Uzun</v>
      </c>
      <c>
        <v>Şebeke işletmecisi</v>
      </c>
      <c>
        <v>Bildirimsiz</v>
      </c>
      <c>
        <is>
          <t>26.07.2023 11:25:54</t>
        </is>
      </c>
      <c>
        <is>
          <t>26.07.2023 11:51:32</t>
        </is>
      </c>
      <c>
        <v>0.427222222</v>
      </c>
      <c>
        <v>0</v>
      </c>
      <c>
        <v>4</v>
      </c>
      <c>
        <v>0</v>
      </c>
      <c>
        <v>0</v>
      </c>
      <c>
        <v>0</v>
      </c>
      <c>
        <v>94</v>
      </c>
      <c>
        <v>0</v>
      </c>
      <c>
        <v>0</v>
      </c>
      <c>
        <v>0</v>
      </c>
      <c>
        <v>0.1338924319584005</v>
      </c>
      <c>
        <v>0</v>
      </c>
      <c>
        <v>0</v>
      </c>
      <c>
        <v>0</v>
      </c>
      <c>
        <v>26.213015810782252</v>
      </c>
      <c>
        <v>0</v>
      </c>
      <c>
        <v>0</v>
      </c>
      <c>
        <v>26.346908242740653</v>
      </c>
    </row>
    <row>
      <c>
        <v>2622904</v>
      </c>
      <c>
        <v>1</v>
      </c>
      <c>
        <is>
          <t>İZMİR</t>
        </is>
      </c>
      <c>
        <v>TORBALI</v>
      </c>
      <c>
        <is>
          <t>AG Fideri</t>
        </is>
      </c>
      <c>
        <v>TR-34 35-26-M00034__56360776_56360776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26.07.2023 17:25:22</t>
        </is>
      </c>
      <c>
        <is>
          <t>26.07.2023 18:40:42</t>
        </is>
      </c>
      <c>
        <v>1.255555555</v>
      </c>
      <c>
        <v>0</v>
      </c>
      <c>
        <v>250</v>
      </c>
      <c>
        <v>0</v>
      </c>
      <c>
        <v>0</v>
      </c>
      <c>
        <v>0</v>
      </c>
      <c>
        <v>41</v>
      </c>
      <c>
        <v>0</v>
      </c>
      <c>
        <v>0</v>
      </c>
      <c>
        <v>0</v>
      </c>
      <c>
        <v>95.33626628960477</v>
      </c>
      <c>
        <v>0</v>
      </c>
      <c>
        <v>0</v>
      </c>
      <c>
        <v>0</v>
      </c>
      <c>
        <v>84.47843781140418</v>
      </c>
      <c>
        <v>0</v>
      </c>
      <c>
        <v>0</v>
      </c>
      <c>
        <v>179.81470410100894</v>
      </c>
    </row>
    <row>
      <c>
        <v>2622051</v>
      </c>
      <c>
        <v>1</v>
      </c>
      <c>
        <is>
          <t>MANİSA</t>
        </is>
      </c>
      <c>
        <v>YUNUSEMRE</v>
      </c>
      <c>
        <is>
          <t>OG Fideri</t>
        </is>
      </c>
      <c>
        <v>YAYLAKÖY KÖYÜ TR-1 45-71-M01710_DIREK TIPI TRAFO HUCRESI H01_2085585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26.07.2023 07:59:15</t>
        </is>
      </c>
      <c>
        <is>
          <t>26.07.2023 11:18:59</t>
        </is>
      </c>
      <c>
        <v>3.328888888</v>
      </c>
      <c>
        <v>0</v>
      </c>
      <c>
        <v>129</v>
      </c>
      <c>
        <v>0</v>
      </c>
      <c>
        <v>0</v>
      </c>
      <c>
        <v>0</v>
      </c>
      <c>
        <v>10</v>
      </c>
      <c>
        <v>0</v>
      </c>
      <c>
        <v>0</v>
      </c>
      <c>
        <v>0</v>
      </c>
      <c>
        <v>56.47354402367912</v>
      </c>
      <c>
        <v>0</v>
      </c>
      <c>
        <v>0</v>
      </c>
      <c>
        <v>0</v>
      </c>
      <c>
        <v>6.501516869513591</v>
      </c>
      <c>
        <v>0</v>
      </c>
      <c>
        <v>0</v>
      </c>
      <c>
        <v>62.97506089319271</v>
      </c>
    </row>
    <row>
      <c>
        <v>2622028</v>
      </c>
      <c>
        <v>1</v>
      </c>
      <c>
        <is>
          <t>İZMİR</t>
        </is>
      </c>
      <c>
        <v>ÖDEMİŞ</v>
      </c>
      <c>
        <is>
          <t>AG Fideri</t>
        </is>
      </c>
      <c>
        <v>KAYMAKÇI TR-37 35-15-L00231_C_56406847_56406847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26.07.2023 06:30:11</t>
        </is>
      </c>
      <c>
        <is>
          <t>26.07.2023 11:17:56</t>
        </is>
      </c>
      <c>
        <v>4.795833333</v>
      </c>
      <c>
        <v>0</v>
      </c>
      <c>
        <v>0</v>
      </c>
      <c>
        <v>0</v>
      </c>
      <c>
        <v>7</v>
      </c>
      <c>
        <v>0</v>
      </c>
      <c>
        <v>4</v>
      </c>
      <c>
        <v>0</v>
      </c>
      <c>
        <v>0</v>
      </c>
      <c>
        <v>0</v>
      </c>
      <c>
        <v>0</v>
      </c>
      <c>
        <v>0</v>
      </c>
      <c>
        <v>75.27623036967091</v>
      </c>
      <c>
        <v>0</v>
      </c>
      <c>
        <v>32.18245756714521</v>
      </c>
      <c>
        <v>0</v>
      </c>
      <c>
        <v>0</v>
      </c>
      <c>
        <v>107.45868793681612</v>
      </c>
    </row>
    <row>
      <c>
        <v>2623588</v>
      </c>
      <c>
        <v>1</v>
      </c>
      <c>
        <is>
          <t>MANİSA</t>
        </is>
      </c>
      <c>
        <v>SALİHLİ</v>
      </c>
      <c>
        <is>
          <t>AG Fideri</t>
        </is>
      </c>
      <c>
        <v>DURASILLI TR-5 45-78-M01116_C_91063717_91063717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26.07.2023 23:09:12</t>
        </is>
      </c>
      <c>
        <is>
          <t>26.07.2023 23:48:21</t>
        </is>
      </c>
      <c>
        <v>0.6525</v>
      </c>
      <c>
        <v>0</v>
      </c>
      <c>
        <v>47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5.684175412473811</v>
      </c>
      <c>
        <v>0</v>
      </c>
      <c>
        <v>0</v>
      </c>
      <c>
        <v>0</v>
      </c>
      <c>
        <v>0.022716837920501998</v>
      </c>
      <c>
        <v>0</v>
      </c>
      <c>
        <v>0</v>
      </c>
      <c>
        <v>5.706892250394313</v>
      </c>
    </row>
    <row>
      <c>
        <v>2622924</v>
      </c>
      <c>
        <v>1</v>
      </c>
      <c>
        <is>
          <t>İZMİR</t>
        </is>
      </c>
      <c>
        <v>KINIK</v>
      </c>
      <c>
        <is>
          <t>OG Fideri</t>
        </is>
      </c>
      <c>
        <v>YAYAKENT DM 35-24-M00209_HatBaşıAyırıcı_90912501 M05_90912501</v>
      </c>
      <c>
        <v>Yangın</v>
      </c>
      <c>
        <v>Dağıtım-OG</v>
      </c>
      <c>
        <v>Uzun</v>
      </c>
      <c>
        <v>Güvenlik</v>
      </c>
      <c>
        <v>Bildirimsiz</v>
      </c>
      <c>
        <is>
          <t>26.07.2023 17:42:17</t>
        </is>
      </c>
      <c>
        <is>
          <t>27.07.2023 20:38:50</t>
        </is>
      </c>
      <c>
        <v>26.9425</v>
      </c>
      <c>
        <v>0</v>
      </c>
      <c>
        <v>42</v>
      </c>
      <c>
        <v>0</v>
      </c>
      <c>
        <v>11</v>
      </c>
      <c>
        <v>1</v>
      </c>
      <c>
        <v>10</v>
      </c>
      <c>
        <v>0</v>
      </c>
      <c>
        <v>0</v>
      </c>
      <c>
        <v>0</v>
      </c>
      <c>
        <v>281.8625655645759</v>
      </c>
      <c>
        <v>0</v>
      </c>
      <c>
        <v>505.74663785500513</v>
      </c>
      <c>
        <v>178.25800430185222</v>
      </c>
      <c>
        <v>390.1460295124706</v>
      </c>
      <c>
        <v>0</v>
      </c>
      <c>
        <v>0</v>
      </c>
      <c>
        <v>1356.013237233904</v>
      </c>
    </row>
    <row>
      <c>
        <v>2622549</v>
      </c>
      <c>
        <v>1</v>
      </c>
      <c>
        <is>
          <t>MANİSA</t>
        </is>
      </c>
      <c>
        <v>TURGUTLU</v>
      </c>
      <c>
        <is>
          <t>AG Fideri</t>
        </is>
      </c>
      <c>
        <v>TR-2/76 45-83-M00774_C_56396349_56396349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26.07.2023 14:23:41</t>
        </is>
      </c>
      <c>
        <is>
          <t>26.07.2023 22:27:09</t>
        </is>
      </c>
      <c>
        <v>8.057777777</v>
      </c>
      <c>
        <v>0</v>
      </c>
      <c>
        <v>93</v>
      </c>
      <c>
        <v>0</v>
      </c>
      <c>
        <v>0</v>
      </c>
      <c>
        <v>0</v>
      </c>
      <c>
        <v>11</v>
      </c>
      <c>
        <v>0</v>
      </c>
      <c>
        <v>0</v>
      </c>
      <c>
        <v>0</v>
      </c>
      <c>
        <v>134.3476709899257</v>
      </c>
      <c>
        <v>0</v>
      </c>
      <c>
        <v>0</v>
      </c>
      <c>
        <v>0</v>
      </c>
      <c>
        <v>92.52871050298042</v>
      </c>
      <c>
        <v>0</v>
      </c>
      <c>
        <v>0</v>
      </c>
      <c>
        <v>226.8763814929061</v>
      </c>
    </row>
    <row>
      <c>
        <v>2623216</v>
      </c>
      <c>
        <v>1</v>
      </c>
      <c>
        <is>
          <t>İZMİR</t>
        </is>
      </c>
      <c>
        <v>KARABAĞLAR</v>
      </c>
      <c>
        <is>
          <t>AG Fideri</t>
        </is>
      </c>
      <c>
        <v>K-240 35-01-K00240_D_56374818_56374818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26.07.2023 19:45:36</t>
        </is>
      </c>
      <c>
        <is>
          <t>27.07.2023 00:57:23</t>
        </is>
      </c>
      <c>
        <v>5.196388888</v>
      </c>
      <c>
        <v>0</v>
      </c>
      <c>
        <v>141</v>
      </c>
      <c>
        <v>0</v>
      </c>
      <c>
        <v>0</v>
      </c>
      <c>
        <v>0</v>
      </c>
      <c>
        <v>15</v>
      </c>
      <c>
        <v>0</v>
      </c>
      <c>
        <v>0</v>
      </c>
      <c>
        <v>0</v>
      </c>
      <c>
        <v>166.313745997713</v>
      </c>
      <c>
        <v>0</v>
      </c>
      <c>
        <v>0</v>
      </c>
      <c>
        <v>0</v>
      </c>
      <c>
        <v>35.374031168236606</v>
      </c>
      <c>
        <v>0</v>
      </c>
      <c>
        <v>0</v>
      </c>
      <c>
        <v>201.6877771659496</v>
      </c>
    </row>
    <row>
      <c>
        <v>2623067</v>
      </c>
      <c>
        <v>1</v>
      </c>
      <c>
        <is>
          <t>MANİSA</t>
        </is>
      </c>
      <c>
        <v>ŞEHZADELER</v>
      </c>
      <c>
        <is>
          <t>KÖK</t>
        </is>
      </c>
      <c>
        <v>KARGIN KÖK 45-71-M00095_AYTEKİNLER ESKİ HARMANDALI M07_2076259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26.07.2023 19:03:22</t>
        </is>
      </c>
      <c>
        <is>
          <t>26.07.2023 19:07:18</t>
        </is>
      </c>
      <c>
        <v>0.065555555</v>
      </c>
      <c>
        <v>10</v>
      </c>
      <c>
        <v>529</v>
      </c>
      <c>
        <v>80</v>
      </c>
      <c>
        <v>86</v>
      </c>
      <c>
        <v>17</v>
      </c>
      <c>
        <v>40</v>
      </c>
      <c>
        <v>4</v>
      </c>
      <c>
        <v>0</v>
      </c>
      <c>
        <v>0.17421139385041007</v>
      </c>
      <c>
        <v>7.534687952230769</v>
      </c>
      <c>
        <v>19.13564255003056</v>
      </c>
      <c>
        <v>11.972058465267475</v>
      </c>
      <c>
        <v>27.51622869133373</v>
      </c>
      <c>
        <v>0.9748995901343168</v>
      </c>
      <c>
        <v>8.491457907601916</v>
      </c>
      <c>
        <v>0</v>
      </c>
      <c>
        <v>75.79918655044918</v>
      </c>
    </row>
    <row>
      <c>
        <v>2623004</v>
      </c>
      <c>
        <v>1</v>
      </c>
      <c>
        <is>
          <t>İZMİR</t>
        </is>
      </c>
      <c>
        <v>KONAK</v>
      </c>
      <c>
        <is>
          <t>DM</t>
        </is>
      </c>
      <c>
        <v>GÖZTEPE İM 35-01-A00004_KÜÇÜKYALI K26_2304111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26.07.2023 18:27:02</t>
        </is>
      </c>
      <c>
        <is>
          <t>26.07.2023 20:25:18</t>
        </is>
      </c>
      <c>
        <v>1.971111111</v>
      </c>
      <c>
        <v>0</v>
      </c>
      <c>
        <v>4111</v>
      </c>
      <c>
        <v>0</v>
      </c>
      <c>
        <v>0</v>
      </c>
      <c>
        <v>5</v>
      </c>
      <c>
        <v>525</v>
      </c>
      <c>
        <v>0</v>
      </c>
      <c>
        <v>0</v>
      </c>
      <c>
        <v>0</v>
      </c>
      <c>
        <v>2140.7585316147206</v>
      </c>
      <c>
        <v>0</v>
      </c>
      <c>
        <v>0</v>
      </c>
      <c>
        <v>25.99414804627612</v>
      </c>
      <c>
        <v>976.6573192827224</v>
      </c>
      <c>
        <v>0</v>
      </c>
      <c>
        <v>0</v>
      </c>
      <c>
        <v>3143.409998943719</v>
      </c>
    </row>
    <row>
      <c>
        <v>2622722</v>
      </c>
      <c>
        <v>2</v>
      </c>
      <c>
        <is>
          <t>İZMİR</t>
        </is>
      </c>
      <c>
        <v>BUCA</v>
      </c>
      <c>
        <is>
          <t>Dağıtım Transformatörü</t>
        </is>
      </c>
      <c>
        <v>K-3846 35-03-K03846_35-03-K03846_41964597</v>
      </c>
      <c>
        <v>AG Tel Kopuğu</v>
      </c>
      <c>
        <v>Dağıtım-AG</v>
      </c>
      <c>
        <v>Uzun</v>
      </c>
      <c>
        <v>Şebeke işletmecisi</v>
      </c>
      <c>
        <v>Bildirimsiz</v>
      </c>
      <c>
        <is>
          <t>26.07.2023 17:02:24</t>
        </is>
      </c>
      <c>
        <is>
          <t>26.07.2023 20:57:38</t>
        </is>
      </c>
      <c>
        <v>3.920555555</v>
      </c>
      <c>
        <v>0</v>
      </c>
      <c>
        <v>515</v>
      </c>
      <c>
        <v>0</v>
      </c>
      <c>
        <v>0</v>
      </c>
      <c>
        <v>0</v>
      </c>
      <c>
        <v>16</v>
      </c>
      <c>
        <v>0</v>
      </c>
      <c>
        <v>0</v>
      </c>
      <c>
        <v>0</v>
      </c>
      <c>
        <v>396.1544338570016</v>
      </c>
      <c>
        <v>0</v>
      </c>
      <c>
        <v>0</v>
      </c>
      <c>
        <v>0</v>
      </c>
      <c>
        <v>94.95724870248476</v>
      </c>
      <c>
        <v>0</v>
      </c>
      <c>
        <v>0</v>
      </c>
      <c>
        <v>491.1116825594864</v>
      </c>
    </row>
    <row>
      <c>
        <v>2622898</v>
      </c>
      <c>
        <v>1</v>
      </c>
      <c>
        <is>
          <t>İZMİR</t>
        </is>
      </c>
      <c>
        <v>KARABAĞLAR</v>
      </c>
      <c>
        <is>
          <t>Dağıtım Transformatörü</t>
        </is>
      </c>
      <c>
        <v>K-828 35-01-K00828_35-01-K00828_2356368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26.07.2023 17:16:28</t>
        </is>
      </c>
      <c>
        <is>
          <t>26.07.2023 19:05:02</t>
        </is>
      </c>
      <c>
        <v>1.809444444</v>
      </c>
      <c>
        <v>0</v>
      </c>
      <c>
        <v>438</v>
      </c>
      <c>
        <v>0</v>
      </c>
      <c>
        <v>0</v>
      </c>
      <c>
        <v>0</v>
      </c>
      <c>
        <v>25</v>
      </c>
      <c>
        <v>0</v>
      </c>
      <c>
        <v>0</v>
      </c>
      <c>
        <v>0</v>
      </c>
      <c>
        <v>216.21463488474743</v>
      </c>
      <c>
        <v>0</v>
      </c>
      <c>
        <v>0</v>
      </c>
      <c>
        <v>0</v>
      </c>
      <c>
        <v>49.132217203321254</v>
      </c>
      <c>
        <v>0</v>
      </c>
      <c>
        <v>0</v>
      </c>
      <c>
        <v>265.34685208806866</v>
      </c>
    </row>
    <row>
      <c>
        <v>2622128</v>
      </c>
      <c>
        <v>1</v>
      </c>
      <c>
        <is>
          <t>İZMİR</t>
        </is>
      </c>
      <c>
        <v>KARŞIYAKA</v>
      </c>
      <c>
        <is>
          <t>OG Fideri</t>
        </is>
      </c>
      <c>
        <v>K-4013 35-04-K04013_ŞEMİKLER T.M. K01_64733767</v>
      </c>
      <c>
        <v>Şebeke Bakım Çalışması</v>
      </c>
      <c>
        <v>Dağıtım-OG</v>
      </c>
      <c>
        <v>Uzun</v>
      </c>
      <c>
        <v>Şebeke işletmecisi</v>
      </c>
      <c>
        <v>Bildirimli</v>
      </c>
      <c>
        <is>
          <t>26.07.2023 09:10:42</t>
        </is>
      </c>
      <c>
        <is>
          <t>26.07.2023 13:25:52</t>
        </is>
      </c>
      <c>
        <v>4.252777777</v>
      </c>
      <c>
        <v>0</v>
      </c>
      <c>
        <v>1760</v>
      </c>
      <c>
        <v>0</v>
      </c>
      <c>
        <v>0</v>
      </c>
      <c>
        <v>3</v>
      </c>
      <c>
        <v>202</v>
      </c>
      <c>
        <v>0</v>
      </c>
      <c>
        <v>1</v>
      </c>
      <c>
        <v>0</v>
      </c>
      <c>
        <v>2496.995227177189</v>
      </c>
      <c>
        <v>0</v>
      </c>
      <c>
        <v>0</v>
      </c>
      <c>
        <v>884.6963783995545</v>
      </c>
      <c>
        <v>3362.743817632031</v>
      </c>
      <c>
        <v>0</v>
      </c>
      <c>
        <v>18.659869183518595</v>
      </c>
      <c>
        <v>6763.095292392293</v>
      </c>
    </row>
    <row>
      <c>
        <v>2622171</v>
      </c>
      <c>
        <v>1</v>
      </c>
      <c>
        <is>
          <t>MANİSA</t>
        </is>
      </c>
      <c>
        <v>SALİHLİ</v>
      </c>
      <c>
        <is>
          <t>TM Fideri</t>
        </is>
      </c>
      <c>
        <v>DEMİRKÖPRÜ TM 45-78-A00005_KULA M05_2329518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26.07.2023 09:35:12</t>
        </is>
      </c>
      <c>
        <is>
          <t>26.07.2023 09:40:09</t>
        </is>
      </c>
      <c>
        <v>0.0825</v>
      </c>
      <c>
        <v>17</v>
      </c>
      <c>
        <v>1152</v>
      </c>
      <c>
        <v>200</v>
      </c>
      <c>
        <v>87</v>
      </c>
      <c>
        <v>31</v>
      </c>
      <c>
        <v>89</v>
      </c>
      <c>
        <v>0</v>
      </c>
      <c>
        <v>0</v>
      </c>
      <c>
        <v>0.33926822027392806</v>
      </c>
      <c>
        <v>14.919950586480581</v>
      </c>
      <c>
        <v>113.81378649210318</v>
      </c>
      <c>
        <v>11.613480830499368</v>
      </c>
      <c>
        <v>10.688706745483529</v>
      </c>
      <c>
        <v>4.702853697228714</v>
      </c>
      <c>
        <v>0</v>
      </c>
      <c>
        <v>0</v>
      </c>
      <c>
        <v>156.07804657206927</v>
      </c>
    </row>
    <row>
      <c>
        <v>2622320</v>
      </c>
      <c>
        <v>1</v>
      </c>
      <c>
        <is>
          <t>İZMİR</t>
        </is>
      </c>
      <c>
        <v>BALÇOVA</v>
      </c>
      <c>
        <is>
          <t>Saha Dağıtım Kutusu (SDK)</t>
        </is>
      </c>
      <c>
        <v>K-1317 35-07-K01317_A k1317a1_5828035</v>
      </c>
      <c>
        <v>AG Yeraltı Kablo Arızası</v>
      </c>
      <c>
        <v>Dağıtım-AG</v>
      </c>
      <c>
        <v>Uzun</v>
      </c>
      <c>
        <v>Şebeke işletmecisi</v>
      </c>
      <c>
        <v>Bildirimsiz</v>
      </c>
      <c>
        <is>
          <t>26.07.2023 11:14:02</t>
        </is>
      </c>
      <c>
        <is>
          <t>26.07.2023 12:53:28</t>
        </is>
      </c>
      <c>
        <v>1.657222222</v>
      </c>
      <c>
        <v>0</v>
      </c>
      <c>
        <v>150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51.67351134147241</v>
      </c>
      <c>
        <v>0</v>
      </c>
      <c>
        <v>0</v>
      </c>
      <c>
        <v>0</v>
      </c>
      <c>
        <v>0.6365021041359356</v>
      </c>
      <c>
        <v>0</v>
      </c>
      <c>
        <v>0</v>
      </c>
      <c>
        <v>52.31001344560835</v>
      </c>
    </row>
    <row>
      <c>
        <v>2622712</v>
      </c>
      <c>
        <v>1</v>
      </c>
      <c>
        <is>
          <t>İZMİR</t>
        </is>
      </c>
      <c>
        <v>ÇİĞLİ</v>
      </c>
      <c>
        <is>
          <t>OG Fideri</t>
        </is>
      </c>
      <c>
        <v>M-2078 35-09-M02078_M-218 M01_2064687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26.07.2023 15:44:13</t>
        </is>
      </c>
      <c>
        <is>
          <t>26.07.2023 19:01:00</t>
        </is>
      </c>
      <c>
        <v>3.279722222</v>
      </c>
      <c>
        <v>0</v>
      </c>
      <c>
        <v>301</v>
      </c>
      <c>
        <v>0</v>
      </c>
      <c>
        <v>0</v>
      </c>
      <c>
        <v>0</v>
      </c>
      <c>
        <v>7</v>
      </c>
      <c>
        <v>0</v>
      </c>
      <c>
        <v>0</v>
      </c>
      <c>
        <v>0</v>
      </c>
      <c>
        <v>234.6195020515024</v>
      </c>
      <c>
        <v>0</v>
      </c>
      <c>
        <v>0</v>
      </c>
      <c>
        <v>0</v>
      </c>
      <c>
        <v>13.580231902201026</v>
      </c>
      <c>
        <v>0</v>
      </c>
      <c>
        <v>0</v>
      </c>
      <c>
        <v>248.19973395370343</v>
      </c>
    </row>
    <row>
      <c>
        <v>2623545</v>
      </c>
      <c>
        <v>1</v>
      </c>
      <c>
        <is>
          <t>İZMİR</t>
        </is>
      </c>
      <c>
        <v>KINIK</v>
      </c>
      <c>
        <is>
          <t>AG Fideri</t>
        </is>
      </c>
      <c>
        <v>POYRACIK TR-1 35-24-L00024_A_60983552_60983552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26.07.2023 22:45:42</t>
        </is>
      </c>
      <c>
        <is>
          <t>26.07.2023 23:05:16</t>
        </is>
      </c>
      <c>
        <v>0.326111111</v>
      </c>
      <c>
        <v>0</v>
      </c>
      <c>
        <v>113</v>
      </c>
      <c>
        <v>0</v>
      </c>
      <c>
        <v>1</v>
      </c>
      <c>
        <v>0</v>
      </c>
      <c>
        <v>4</v>
      </c>
      <c>
        <v>0</v>
      </c>
      <c>
        <v>0</v>
      </c>
      <c>
        <v>0</v>
      </c>
      <c>
        <v>6.44698962659804</v>
      </c>
      <c>
        <v>0</v>
      </c>
      <c>
        <v>0.23443673845482665</v>
      </c>
      <c>
        <v>0</v>
      </c>
      <c>
        <v>0.311389620756527</v>
      </c>
      <c>
        <v>0</v>
      </c>
      <c>
        <v>0</v>
      </c>
      <c>
        <v>6.992815985809394</v>
      </c>
    </row>
    <row>
      <c>
        <v>2622463</v>
      </c>
      <c>
        <v>1</v>
      </c>
      <c>
        <is>
          <t>MANİSA</t>
        </is>
      </c>
      <c>
        <v>SARIGÖL</v>
      </c>
      <c>
        <is>
          <t>OG Fideri</t>
        </is>
      </c>
      <c>
        <v>ÇANAKÇI TR-4 45-79-M00182_DIREK TIPI TRAFO HUCRESI H01_2075438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26.07.2023 12:53:09</t>
        </is>
      </c>
      <c>
        <is>
          <t>26.07.2023 14:09:18</t>
        </is>
      </c>
      <c>
        <v>1.269166666</v>
      </c>
      <c>
        <v>0</v>
      </c>
      <c>
        <v>7</v>
      </c>
      <c>
        <v>0</v>
      </c>
      <c>
        <v>11</v>
      </c>
      <c>
        <v>0</v>
      </c>
      <c>
        <v>0</v>
      </c>
      <c>
        <v>0</v>
      </c>
      <c>
        <v>0</v>
      </c>
      <c>
        <v>0</v>
      </c>
      <c>
        <v>1.147503391331638</v>
      </c>
      <c>
        <v>0</v>
      </c>
      <c>
        <v>71.11615399371931</v>
      </c>
      <c>
        <v>0</v>
      </c>
      <c>
        <v>0</v>
      </c>
      <c>
        <v>0</v>
      </c>
      <c>
        <v>0</v>
      </c>
      <c>
        <v>72.26365738505095</v>
      </c>
    </row>
    <row>
      <c>
        <v>2622071</v>
      </c>
      <c>
        <v>1</v>
      </c>
      <c>
        <is>
          <t>MANİSA</t>
        </is>
      </c>
      <c>
        <v>SARIGÖL</v>
      </c>
      <c>
        <is>
          <t>DM</t>
        </is>
      </c>
      <c>
        <v>SARIGÖL DM 45-79-M00069_ESKİ KÖYLER FİDERİ M05_2076620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26.07.2023 08:19:47</t>
        </is>
      </c>
      <c>
        <is>
          <t>26.07.2023 08:31:36</t>
        </is>
      </c>
      <c>
        <v>0.196944444</v>
      </c>
      <c>
        <v>4</v>
      </c>
      <c>
        <v>2642</v>
      </c>
      <c>
        <v>145</v>
      </c>
      <c>
        <v>337</v>
      </c>
      <c>
        <v>5</v>
      </c>
      <c>
        <v>192</v>
      </c>
      <c>
        <v>0</v>
      </c>
      <c>
        <v>0</v>
      </c>
      <c>
        <v>0.1420743121</v>
      </c>
      <c>
        <v>67.84031142491698</v>
      </c>
      <c>
        <v>351.17947431301457</v>
      </c>
      <c>
        <v>410.18470580463975</v>
      </c>
      <c>
        <v>3.2613218609001366</v>
      </c>
      <c>
        <v>20.230552833218177</v>
      </c>
      <c>
        <v>0</v>
      </c>
      <c>
        <v>0</v>
      </c>
      <c>
        <v>852.8384405487897</v>
      </c>
    </row>
    <row>
      <c>
        <v>2623153</v>
      </c>
      <c>
        <v>1</v>
      </c>
      <c>
        <is>
          <t>İZMİR</t>
        </is>
      </c>
      <c>
        <v>BORNOVA</v>
      </c>
      <c>
        <is>
          <t>AG Fideri</t>
        </is>
      </c>
      <c>
        <v>K-3563 35-02-K03563_B_90949741_90949741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26.07.2023 19:07:59</t>
        </is>
      </c>
      <c>
        <is>
          <t>26.07.2023 20:55:46</t>
        </is>
      </c>
      <c>
        <v>1.796388888</v>
      </c>
      <c>
        <v>0</v>
      </c>
      <c>
        <v>52</v>
      </c>
      <c>
        <v>0</v>
      </c>
      <c>
        <v>0</v>
      </c>
      <c>
        <v>0</v>
      </c>
      <c>
        <v>28</v>
      </c>
      <c>
        <v>0</v>
      </c>
      <c>
        <v>0</v>
      </c>
      <c>
        <v>0</v>
      </c>
      <c>
        <v>25.383515597904058</v>
      </c>
      <c>
        <v>0</v>
      </c>
      <c>
        <v>0</v>
      </c>
      <c>
        <v>0</v>
      </c>
      <c>
        <v>23.797962468809775</v>
      </c>
      <c>
        <v>0</v>
      </c>
      <c>
        <v>0</v>
      </c>
      <c>
        <v>49.18147806671384</v>
      </c>
    </row>
    <row>
      <c>
        <v>2623674</v>
      </c>
      <c>
        <v>1</v>
      </c>
      <c>
        <is>
          <t>İZMİR</t>
        </is>
      </c>
      <c>
        <v>BAYRAKLI</v>
      </c>
      <c>
        <is>
          <t>OG Fideri</t>
        </is>
      </c>
      <c>
        <v>K-1372 35-04-K01372_K-1706 K03_2120914</v>
      </c>
      <c>
        <v>OG Yeraltı Kablo Arızası</v>
      </c>
      <c>
        <v>Dağıtım-OG</v>
      </c>
      <c>
        <v>Uzun</v>
      </c>
      <c>
        <v>Şebeke işletmecisi</v>
      </c>
      <c>
        <v>Bildirimsiz</v>
      </c>
      <c>
        <is>
          <t>26.07.2023 23:57:00</t>
        </is>
      </c>
      <c>
        <is>
          <t>27.07.2023 01:48:37</t>
        </is>
      </c>
      <c>
        <v>1.860277777</v>
      </c>
      <c>
        <v>0</v>
      </c>
      <c>
        <v>2725</v>
      </c>
      <c>
        <v>0</v>
      </c>
      <c>
        <v>0</v>
      </c>
      <c>
        <v>0</v>
      </c>
      <c>
        <v>134</v>
      </c>
      <c>
        <v>0</v>
      </c>
      <c>
        <v>1</v>
      </c>
      <c>
        <v>0</v>
      </c>
      <c>
        <v>1185.4706321522676</v>
      </c>
      <c>
        <v>0</v>
      </c>
      <c>
        <v>0</v>
      </c>
      <c>
        <v>0</v>
      </c>
      <c>
        <v>323.9799822238888</v>
      </c>
      <c>
        <v>0</v>
      </c>
      <c>
        <v>0.21048962340166666</v>
      </c>
      <c>
        <v>1509.661103999558</v>
      </c>
    </row>
    <row>
      <c>
        <v>2622891</v>
      </c>
      <c>
        <v>2</v>
      </c>
      <c>
        <is>
          <t>İZMİR</t>
        </is>
      </c>
      <c>
        <v>SEFERİHİSAR</v>
      </c>
      <c>
        <is>
          <t>Dağıtım Transformatörü</t>
        </is>
      </c>
      <c>
        <v>L-31 35-14-L00031_35-14-L00031_2350379</v>
      </c>
      <c>
        <v>NH Altlık Arızası</v>
      </c>
      <c>
        <v>Dağıtım-AG</v>
      </c>
      <c>
        <v>Uzun</v>
      </c>
      <c>
        <v>Şebeke işletmecisi</v>
      </c>
      <c>
        <v>Bildirimsiz</v>
      </c>
      <c>
        <is>
          <t>26.07.2023 18:05:18</t>
        </is>
      </c>
      <c>
        <is>
          <t>26.07.2023 18:28:00</t>
        </is>
      </c>
      <c>
        <v>0.378333333</v>
      </c>
      <c>
        <v>0</v>
      </c>
      <c>
        <v>30</v>
      </c>
      <c>
        <v>0</v>
      </c>
      <c>
        <v>34</v>
      </c>
      <c>
        <v>0</v>
      </c>
      <c>
        <v>3</v>
      </c>
      <c>
        <v>0</v>
      </c>
      <c>
        <v>0</v>
      </c>
      <c>
        <v>0</v>
      </c>
      <c>
        <v>6.31796520228552</v>
      </c>
      <c>
        <v>0</v>
      </c>
      <c>
        <v>3.660794871868719</v>
      </c>
      <c>
        <v>0</v>
      </c>
      <c>
        <v>18.014967456584124</v>
      </c>
      <c>
        <v>0</v>
      </c>
      <c>
        <v>0</v>
      </c>
      <c>
        <v>27.99372753073836</v>
      </c>
    </row>
    <row>
      <c>
        <v>2622740</v>
      </c>
      <c>
        <v>2</v>
      </c>
      <c>
        <is>
          <t>İZMİR</t>
        </is>
      </c>
      <c>
        <v>KİRAZ</v>
      </c>
      <c>
        <is>
          <t>Dağıtım Transformatörü</t>
        </is>
      </c>
      <c>
        <v>TR-17 35-31-L00017_35-31-L00017_2350088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26.07.2023 17:36:42</t>
        </is>
      </c>
      <c>
        <is>
          <t>26.07.2023 17:44:25</t>
        </is>
      </c>
      <c>
        <v>0.128611111</v>
      </c>
      <c>
        <v>0</v>
      </c>
      <c>
        <v>28</v>
      </c>
      <c>
        <v>0</v>
      </c>
      <c>
        <v>25</v>
      </c>
      <c>
        <v>0</v>
      </c>
      <c>
        <v>7</v>
      </c>
      <c>
        <v>0</v>
      </c>
      <c>
        <v>0</v>
      </c>
      <c>
        <v>0</v>
      </c>
      <c>
        <v>0.7522395254921247</v>
      </c>
      <c>
        <v>0</v>
      </c>
      <c>
        <v>4.6733872068174085</v>
      </c>
      <c>
        <v>0</v>
      </c>
      <c>
        <v>1.2598458208732604</v>
      </c>
      <c>
        <v>0</v>
      </c>
      <c>
        <v>0</v>
      </c>
      <c>
        <v>6.685472553182794</v>
      </c>
    </row>
    <row>
      <c>
        <v>2622254</v>
      </c>
      <c>
        <v>1</v>
      </c>
      <c>
        <is>
          <t>İZMİR</t>
        </is>
      </c>
      <c>
        <v>BEYDAĞ</v>
      </c>
      <c>
        <is>
          <t>AG Fideri</t>
        </is>
      </c>
      <c>
        <v>TR-4 35-32-L00004_A_65508381_65508381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26.07.2023 10:25:36</t>
        </is>
      </c>
      <c>
        <is>
          <t>26.07.2023 11:11:15</t>
        </is>
      </c>
      <c>
        <v>0.760833333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1.3436660674896264</v>
      </c>
      <c>
        <v>0</v>
      </c>
      <c>
        <v>0</v>
      </c>
      <c>
        <v>0</v>
      </c>
      <c>
        <v>0</v>
      </c>
      <c>
        <v>1.3436660674896264</v>
      </c>
    </row>
    <row>
      <c>
        <v>2622941</v>
      </c>
      <c>
        <v>1</v>
      </c>
      <c>
        <is>
          <t>İZMİR</t>
        </is>
      </c>
      <c>
        <v>ALİAĞA</v>
      </c>
      <c>
        <is>
          <t>AG Fideri</t>
        </is>
      </c>
      <c>
        <v>TR-68 35-17-M00068__65508658_65508658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26.07.2023 17:49:23</t>
        </is>
      </c>
      <c>
        <is>
          <t>26.07.2023 18:48:13</t>
        </is>
      </c>
      <c>
        <v>0.980555555</v>
      </c>
      <c>
        <v>0</v>
      </c>
      <c>
        <v>162</v>
      </c>
      <c>
        <v>0</v>
      </c>
      <c>
        <v>0</v>
      </c>
      <c>
        <v>0</v>
      </c>
      <c>
        <v>21</v>
      </c>
      <c>
        <v>0</v>
      </c>
      <c>
        <v>0</v>
      </c>
      <c>
        <v>0</v>
      </c>
      <c>
        <v>39.27452595782791</v>
      </c>
      <c>
        <v>0</v>
      </c>
      <c>
        <v>0</v>
      </c>
      <c>
        <v>0</v>
      </c>
      <c>
        <v>19.495773477794163</v>
      </c>
      <c>
        <v>0</v>
      </c>
      <c>
        <v>0</v>
      </c>
      <c>
        <v>58.77029943562208</v>
      </c>
    </row>
    <row>
      <c>
        <v>2623482</v>
      </c>
      <c>
        <v>1</v>
      </c>
      <c>
        <is>
          <t>İZMİR</t>
        </is>
      </c>
      <c>
        <v>BALÇOVA</v>
      </c>
      <c>
        <is>
          <t>AG Fideri</t>
        </is>
      </c>
      <c>
        <v>K-337 35-07-K00337_B_56383668_56383668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26.07.2023 21:18:04</t>
        </is>
      </c>
      <c>
        <is>
          <t>27.07.2023 03:41:29</t>
        </is>
      </c>
      <c>
        <v>6.390277777</v>
      </c>
      <c>
        <v>0</v>
      </c>
      <c>
        <v>101</v>
      </c>
      <c>
        <v>0</v>
      </c>
      <c>
        <v>0</v>
      </c>
      <c>
        <v>0</v>
      </c>
      <c>
        <v>11</v>
      </c>
      <c>
        <v>0</v>
      </c>
      <c>
        <v>0</v>
      </c>
      <c>
        <v>0</v>
      </c>
      <c>
        <v>147.9793860093379</v>
      </c>
      <c>
        <v>0</v>
      </c>
      <c>
        <v>0</v>
      </c>
      <c>
        <v>0</v>
      </c>
      <c>
        <v>3.437056863133152</v>
      </c>
      <c>
        <v>0</v>
      </c>
      <c>
        <v>0</v>
      </c>
      <c>
        <v>151.41644287247107</v>
      </c>
    </row>
    <row>
      <c>
        <v>2623459</v>
      </c>
      <c>
        <v>1</v>
      </c>
      <c>
        <is>
          <t>İZMİR</t>
        </is>
      </c>
      <c>
        <v>KARABAĞLAR</v>
      </c>
      <c>
        <is>
          <t>OG Fideri</t>
        </is>
      </c>
      <c>
        <v>K-544 35-01-K00544_TRAFO K02_2313322</v>
      </c>
      <c>
        <v>OG Kesici Arızası</v>
      </c>
      <c>
        <v>Dağıtım-OG</v>
      </c>
      <c>
        <v>Uzun</v>
      </c>
      <c>
        <v>Şebeke işletmecisi</v>
      </c>
      <c>
        <v>Bildirimsiz</v>
      </c>
      <c>
        <is>
          <t>26.07.2023 20:57:22</t>
        </is>
      </c>
      <c>
        <is>
          <t>26.07.2023 22:46:52</t>
        </is>
      </c>
      <c>
        <v>1.825</v>
      </c>
      <c>
        <v>0</v>
      </c>
      <c>
        <v>1219</v>
      </c>
      <c>
        <v>0</v>
      </c>
      <c>
        <v>0</v>
      </c>
      <c>
        <v>0</v>
      </c>
      <c>
        <v>118</v>
      </c>
      <c>
        <v>0</v>
      </c>
      <c>
        <v>0</v>
      </c>
      <c>
        <v>0</v>
      </c>
      <c>
        <v>573.9244222293302</v>
      </c>
      <c>
        <v>0</v>
      </c>
      <c>
        <v>0</v>
      </c>
      <c>
        <v>0</v>
      </c>
      <c>
        <v>127.9096609313107</v>
      </c>
      <c>
        <v>0</v>
      </c>
      <c>
        <v>0</v>
      </c>
      <c>
        <v>701.8340831606408</v>
      </c>
    </row>
    <row>
      <c>
        <v>2622131</v>
      </c>
      <c>
        <v>1</v>
      </c>
      <c>
        <is>
          <t>İZMİR</t>
        </is>
      </c>
      <c>
        <v>GÜZELBAHÇE</v>
      </c>
      <c>
        <is>
          <t>Saha Dağıtım Kutusu (SDK)</t>
        </is>
      </c>
      <c>
        <v>K-4420 35-10-K04420_6589844 _5867550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26.07.2023 09:05:12</t>
        </is>
      </c>
      <c>
        <is>
          <t>26.07.2023 10:18:39</t>
        </is>
      </c>
      <c>
        <v>1.224166666</v>
      </c>
      <c>
        <v>0</v>
      </c>
      <c>
        <v>6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2.9276079756206865</v>
      </c>
      <c>
        <v>0</v>
      </c>
      <c>
        <v>0</v>
      </c>
      <c>
        <v>0</v>
      </c>
      <c>
        <v>0</v>
      </c>
      <c>
        <v>0</v>
      </c>
      <c>
        <v>0</v>
      </c>
      <c>
        <v>2.9276079756206865</v>
      </c>
    </row>
    <row>
      <c>
        <v>2621985</v>
      </c>
      <c>
        <v>1</v>
      </c>
      <c>
        <is>
          <t>İZMİR</t>
        </is>
      </c>
      <c>
        <v>BUCA</v>
      </c>
      <c>
        <is>
          <t>OG Fideri</t>
        </is>
      </c>
      <c>
        <v>M-3390(YATIRIM REZERVE) 35-03-M03390_ M02_88062301</v>
      </c>
      <c>
        <v>OG Ayırıcı Arızası</v>
      </c>
      <c>
        <v>Dağıtım-OG</v>
      </c>
      <c>
        <v>Uzun</v>
      </c>
      <c>
        <v>Şebeke işletmecisi</v>
      </c>
      <c>
        <v>Bildirimsiz</v>
      </c>
      <c>
        <is>
          <t>26.07.2023 02:31:14</t>
        </is>
      </c>
      <c>
        <is>
          <t>26.07.2023 05:18:37</t>
        </is>
      </c>
      <c>
        <v>2.789722222</v>
      </c>
      <c>
        <v>0</v>
      </c>
      <c>
        <v>3263</v>
      </c>
      <c>
        <v>0</v>
      </c>
      <c>
        <v>0</v>
      </c>
      <c>
        <v>0</v>
      </c>
      <c>
        <v>135</v>
      </c>
      <c>
        <v>0</v>
      </c>
      <c>
        <v>0</v>
      </c>
      <c>
        <v>0</v>
      </c>
      <c>
        <v>1753.4372602164196</v>
      </c>
      <c>
        <v>0</v>
      </c>
      <c>
        <v>0</v>
      </c>
      <c>
        <v>0</v>
      </c>
      <c>
        <v>288.2586980279757</v>
      </c>
      <c>
        <v>0</v>
      </c>
      <c>
        <v>0</v>
      </c>
      <c>
        <v>2041.6959582443953</v>
      </c>
    </row>
    <row>
      <c>
        <v>2622649</v>
      </c>
      <c>
        <v>1</v>
      </c>
      <c>
        <is>
          <t>İZMİR</t>
        </is>
      </c>
      <c>
        <v>BUCA</v>
      </c>
      <c>
        <is>
          <t>AG Fideri</t>
        </is>
      </c>
      <c>
        <v>K-3736 35-03-K03736_D_56363265_56363265</v>
      </c>
      <c>
        <v>AG Box / Sdk Giriş Sigorta Atığı</v>
      </c>
      <c>
        <v>Dağıtım-AG</v>
      </c>
      <c>
        <v>Uzun</v>
      </c>
      <c>
        <v>Şebeke işletmecisi</v>
      </c>
      <c>
        <v>Bildirimsiz</v>
      </c>
      <c>
        <is>
          <t>26.07.2023 15:13:12</t>
        </is>
      </c>
      <c>
        <is>
          <t>26.07.2023 18:00:03</t>
        </is>
      </c>
      <c>
        <v>2.780833333</v>
      </c>
      <c>
        <v>0</v>
      </c>
      <c>
        <v>172</v>
      </c>
      <c>
        <v>0</v>
      </c>
      <c>
        <v>0</v>
      </c>
      <c>
        <v>0</v>
      </c>
      <c>
        <v>16</v>
      </c>
      <c>
        <v>0</v>
      </c>
      <c>
        <v>0</v>
      </c>
      <c>
        <v>0</v>
      </c>
      <c>
        <v>106.83978708890926</v>
      </c>
      <c>
        <v>0</v>
      </c>
      <c>
        <v>0</v>
      </c>
      <c>
        <v>0</v>
      </c>
      <c>
        <v>34.43398203344142</v>
      </c>
      <c>
        <v>0</v>
      </c>
      <c>
        <v>0</v>
      </c>
      <c>
        <v>141.27376912235067</v>
      </c>
    </row>
    <row>
      <c>
        <v>2622772</v>
      </c>
      <c>
        <v>1</v>
      </c>
      <c>
        <is>
          <t>İZMİR</t>
        </is>
      </c>
      <c>
        <v>TORBALI</v>
      </c>
      <c>
        <is>
          <t>AG Fideri</t>
        </is>
      </c>
      <c>
        <v>DM-3/17 35-26-M00817_D_91232565_91232565</v>
      </c>
      <c>
        <v>AG Tel Kopuğu</v>
      </c>
      <c>
        <v>Dağıtım-AG</v>
      </c>
      <c>
        <v>Uzun</v>
      </c>
      <c>
        <v>Şebeke işletmecisi</v>
      </c>
      <c>
        <v>Bildirimsiz</v>
      </c>
      <c>
        <is>
          <t>26.07.2023 16:16:21</t>
        </is>
      </c>
      <c>
        <is>
          <t>26.07.2023 18:02:58</t>
        </is>
      </c>
      <c>
        <v>1.776944444</v>
      </c>
      <c>
        <v>0</v>
      </c>
      <c>
        <v>189</v>
      </c>
      <c>
        <v>0</v>
      </c>
      <c>
        <v>0</v>
      </c>
      <c>
        <v>0</v>
      </c>
      <c>
        <v>8</v>
      </c>
      <c>
        <v>0</v>
      </c>
      <c>
        <v>0</v>
      </c>
      <c>
        <v>0</v>
      </c>
      <c>
        <v>81.64444602083675</v>
      </c>
      <c>
        <v>0</v>
      </c>
      <c>
        <v>0</v>
      </c>
      <c>
        <v>0</v>
      </c>
      <c>
        <v>20.690741329051185</v>
      </c>
      <c>
        <v>0</v>
      </c>
      <c>
        <v>0</v>
      </c>
      <c>
        <v>102.33518734988795</v>
      </c>
    </row>
    <row>
      <c>
        <v>2623336</v>
      </c>
      <c>
        <v>1</v>
      </c>
      <c>
        <is>
          <t>MANİSA</t>
        </is>
      </c>
      <c>
        <v>TURGUTLU</v>
      </c>
      <c>
        <is>
          <t>Dağıtım Transformatörü</t>
        </is>
      </c>
      <c>
        <v>TR-1/80(CP ARKASI) 45-83-M00080_45-83-M00080_2349145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26.07.2023 20:46:58</t>
        </is>
      </c>
      <c>
        <is>
          <t>26.07.2023 23:29:42</t>
        </is>
      </c>
      <c>
        <v>2.712222222</v>
      </c>
      <c>
        <v>0</v>
      </c>
      <c>
        <v>1</v>
      </c>
      <c>
        <v>0</v>
      </c>
      <c>
        <v>12</v>
      </c>
      <c>
        <v>0</v>
      </c>
      <c>
        <v>1</v>
      </c>
      <c>
        <v>0</v>
      </c>
      <c>
        <v>0</v>
      </c>
      <c>
        <v>0</v>
      </c>
      <c>
        <v>0.5301978127414784</v>
      </c>
      <c>
        <v>0</v>
      </c>
      <c>
        <v>45.4910604574954</v>
      </c>
      <c>
        <v>0</v>
      </c>
      <c>
        <v>4.5699400336150795</v>
      </c>
      <c>
        <v>0</v>
      </c>
      <c>
        <v>0</v>
      </c>
      <c>
        <v>50.591198303851954</v>
      </c>
    </row>
    <row>
      <c>
        <v>2623419</v>
      </c>
      <c>
        <v>1</v>
      </c>
      <c>
        <is>
          <t>İZMİR</t>
        </is>
      </c>
      <c>
        <v>BAYINDIR</v>
      </c>
      <c>
        <is>
          <t>AG Fideri</t>
        </is>
      </c>
      <c>
        <v>YAKACIK TR-7 35-20-L00245_A_91132594_91132594</v>
      </c>
      <c>
        <v>AG Direk Kırılması</v>
      </c>
      <c>
        <v>Dağıtım-AG</v>
      </c>
      <c>
        <v>Uzun</v>
      </c>
      <c>
        <v>Şebeke işletmecisi</v>
      </c>
      <c>
        <v>Bildirimsiz</v>
      </c>
      <c>
        <is>
          <t>26.07.2023 21:20:45</t>
        </is>
      </c>
      <c>
        <is>
          <t>27.07.2023 03:06:04</t>
        </is>
      </c>
      <c>
        <v>5.755277777</v>
      </c>
      <c>
        <v>0</v>
      </c>
      <c>
        <v>1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0.6217734017887065</v>
      </c>
      <c>
        <v>0</v>
      </c>
      <c>
        <v>1.222004906461336</v>
      </c>
      <c>
        <v>0</v>
      </c>
      <c>
        <v>0</v>
      </c>
      <c>
        <v>0</v>
      </c>
      <c>
        <v>0</v>
      </c>
      <c>
        <v>1.8437783082500427</v>
      </c>
    </row>
    <row>
      <c>
        <v>2622400</v>
      </c>
      <c>
        <v>1</v>
      </c>
      <c>
        <is>
          <t>İZMİR</t>
        </is>
      </c>
      <c>
        <v>BORNOVA</v>
      </c>
      <c>
        <is>
          <t>KÖK</t>
        </is>
      </c>
      <c>
        <v>M-10 35-02-M00010_M-1437 M04_2046894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26.07.2023 11:52:57</t>
        </is>
      </c>
      <c>
        <is>
          <t>26.07.2023 13:22:58</t>
        </is>
      </c>
      <c>
        <v>1.500277777</v>
      </c>
      <c>
        <v>0</v>
      </c>
      <c>
        <v>1</v>
      </c>
      <c>
        <v>0</v>
      </c>
      <c>
        <v>0</v>
      </c>
      <c>
        <v>7</v>
      </c>
      <c>
        <v>21</v>
      </c>
      <c>
        <v>4</v>
      </c>
      <c>
        <v>4</v>
      </c>
      <c>
        <v>0</v>
      </c>
      <c>
        <v>0.7390322380975602</v>
      </c>
      <c>
        <v>0</v>
      </c>
      <c>
        <v>0</v>
      </c>
      <c>
        <v>42.776295067887936</v>
      </c>
      <c>
        <v>211.239851730212</v>
      </c>
      <c>
        <v>72.16673088752877</v>
      </c>
      <c>
        <v>149.4609629389206</v>
      </c>
      <c>
        <v>476.3828728626469</v>
      </c>
    </row>
    <row>
      <c>
        <v>2623027</v>
      </c>
      <c>
        <v>1</v>
      </c>
      <c>
        <is>
          <t>İZMİR</t>
        </is>
      </c>
      <c>
        <v>KARŞIYAKA</v>
      </c>
      <c>
        <is>
          <t>Dağıtım Transformatörü</t>
        </is>
      </c>
      <c>
        <v>M-2326 35-04-M02326_35-04-M02326_47329421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26.07.2023 18:39:44</t>
        </is>
      </c>
      <c>
        <is>
          <t>26.07.2023 20:01:59</t>
        </is>
      </c>
      <c>
        <v>1.370833333</v>
      </c>
      <c>
        <v>0</v>
      </c>
      <c>
        <v>809</v>
      </c>
      <c>
        <v>0</v>
      </c>
      <c>
        <v>0</v>
      </c>
      <c>
        <v>0</v>
      </c>
      <c>
        <v>83</v>
      </c>
      <c>
        <v>0</v>
      </c>
      <c>
        <v>0</v>
      </c>
      <c>
        <v>0</v>
      </c>
      <c>
        <v>301.1216857356289</v>
      </c>
      <c>
        <v>0</v>
      </c>
      <c>
        <v>0</v>
      </c>
      <c>
        <v>0</v>
      </c>
      <c>
        <v>161.14832952571115</v>
      </c>
      <c>
        <v>0</v>
      </c>
      <c>
        <v>0</v>
      </c>
      <c>
        <v>462.27001526134006</v>
      </c>
    </row>
    <row>
      <c>
        <v>2623465</v>
      </c>
      <c>
        <v>1</v>
      </c>
      <c>
        <is>
          <t>İZMİR</t>
        </is>
      </c>
      <c>
        <v>BAYRAKLI</v>
      </c>
      <c>
        <is>
          <t>Dağıtım Transformatörü</t>
        </is>
      </c>
      <c>
        <v>K-609 35-02-K00609_35-02-K00609_2373495</v>
      </c>
      <c>
        <v>AG Tel Kopuğu</v>
      </c>
      <c>
        <v>Dağıtım-AG</v>
      </c>
      <c>
        <v>Uzun</v>
      </c>
      <c>
        <v>Şebeke işletmecisi</v>
      </c>
      <c>
        <v>Bildirimsiz</v>
      </c>
      <c>
        <is>
          <t>26.07.2023 21:40:50</t>
        </is>
      </c>
      <c>
        <is>
          <t>26.07.2023 23:02:45</t>
        </is>
      </c>
      <c>
        <v>1.365277777</v>
      </c>
      <c>
        <v>0</v>
      </c>
      <c>
        <v>517</v>
      </c>
      <c>
        <v>0</v>
      </c>
      <c>
        <v>0</v>
      </c>
      <c>
        <v>0</v>
      </c>
      <c>
        <v>51</v>
      </c>
      <c>
        <v>0</v>
      </c>
      <c>
        <v>1</v>
      </c>
      <c>
        <v>0</v>
      </c>
      <c>
        <v>213.91076297318384</v>
      </c>
      <c>
        <v>0</v>
      </c>
      <c>
        <v>0</v>
      </c>
      <c>
        <v>0</v>
      </c>
      <c>
        <v>95.07755194680244</v>
      </c>
      <c>
        <v>0</v>
      </c>
      <c>
        <v>10.044110602770946</v>
      </c>
      <c>
        <v>319.03242552275725</v>
      </c>
    </row>
    <row>
      <c>
        <v>2623133</v>
      </c>
      <c>
        <v>1</v>
      </c>
      <c>
        <is>
          <t>İZMİR</t>
        </is>
      </c>
      <c>
        <v>BORNOVA</v>
      </c>
      <c>
        <is>
          <t>Dağıtım Transformatörü</t>
        </is>
      </c>
      <c>
        <v>K-3523 35-02-K03523_35-02-K03523_2369212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26.07.2023 19:13:34</t>
        </is>
      </c>
      <c>
        <is>
          <t>26.07.2023 22:53:50</t>
        </is>
      </c>
      <c>
        <v>3.671111111</v>
      </c>
      <c>
        <v>0</v>
      </c>
      <c>
        <v>328</v>
      </c>
      <c>
        <v>0</v>
      </c>
      <c>
        <v>0</v>
      </c>
      <c>
        <v>0</v>
      </c>
      <c>
        <v>29</v>
      </c>
      <c>
        <v>0</v>
      </c>
      <c>
        <v>0</v>
      </c>
      <c>
        <v>0</v>
      </c>
      <c>
        <v>287.49804744317885</v>
      </c>
      <c>
        <v>0</v>
      </c>
      <c>
        <v>0</v>
      </c>
      <c>
        <v>0</v>
      </c>
      <c>
        <v>32.55967714805672</v>
      </c>
      <c>
        <v>0</v>
      </c>
      <c>
        <v>0</v>
      </c>
      <c>
        <v>320.05772459123557</v>
      </c>
    </row>
    <row>
      <c>
        <v>2622778</v>
      </c>
      <c>
        <v>1</v>
      </c>
      <c>
        <is>
          <t>İZMİR</t>
        </is>
      </c>
      <c>
        <v>ALİAĞA</v>
      </c>
      <c>
        <is>
          <t>AG Fideri</t>
        </is>
      </c>
      <c>
        <v>M-580 (DM-6/18) 35-17-M00580__72410856_72410856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26.07.2023 16:19:37</t>
        </is>
      </c>
      <c>
        <is>
          <t>26.07.2023 16:46:49</t>
        </is>
      </c>
      <c>
        <v>0.453333333</v>
      </c>
      <c>
        <v>0</v>
      </c>
      <c>
        <v>31</v>
      </c>
      <c>
        <v>0</v>
      </c>
      <c>
        <v>0</v>
      </c>
      <c>
        <v>0</v>
      </c>
      <c>
        <v>6</v>
      </c>
      <c>
        <v>0</v>
      </c>
      <c>
        <v>0</v>
      </c>
      <c>
        <v>0</v>
      </c>
      <c>
        <v>3.2026893454213123</v>
      </c>
      <c>
        <v>0</v>
      </c>
      <c>
        <v>0</v>
      </c>
      <c>
        <v>0</v>
      </c>
      <c>
        <v>8.612036611289936</v>
      </c>
      <c>
        <v>0</v>
      </c>
      <c>
        <v>0</v>
      </c>
      <c>
        <v>11.814725956711248</v>
      </c>
    </row>
    <row>
      <c>
        <v>2623528</v>
      </c>
      <c>
        <v>1</v>
      </c>
      <c>
        <is>
          <t>İZMİR</t>
        </is>
      </c>
      <c>
        <v>BORNOVA</v>
      </c>
      <c>
        <is>
          <t>AG Fideri</t>
        </is>
      </c>
      <c>
        <v>M-2826 35-02-M02826_A_65500069_65500069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26.07.2023 22:19:30</t>
        </is>
      </c>
      <c>
        <is>
          <t>27.07.2023 05:38:15</t>
        </is>
      </c>
      <c>
        <v>7.3125</v>
      </c>
      <c>
        <v>0</v>
      </c>
      <c>
        <v>31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50.17850659203567</v>
      </c>
      <c>
        <v>0</v>
      </c>
      <c>
        <v>0</v>
      </c>
      <c>
        <v>0</v>
      </c>
      <c>
        <v>0.7433930425599014</v>
      </c>
      <c>
        <v>0</v>
      </c>
      <c>
        <v>0</v>
      </c>
      <c>
        <v>50.92189963459557</v>
      </c>
    </row>
    <row>
      <c>
        <v>2622586</v>
      </c>
      <c>
        <v>1</v>
      </c>
      <c>
        <is>
          <t>MANİSA</t>
        </is>
      </c>
      <c>
        <v>AHMETLİ</v>
      </c>
      <c>
        <is>
          <t>Kullanıcı Bağlantı Hattı</t>
        </is>
      </c>
      <c>
        <v>YARAŞLI TR-1 45-84-L00157_955179765_955179765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26.07.2023 14:49:00</t>
        </is>
      </c>
      <c>
        <is>
          <t>26.07.2023 16:00:51</t>
        </is>
      </c>
      <c>
        <v>1.1975</v>
      </c>
      <c>
        <v>0</v>
      </c>
      <c>
        <v>0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1.1841725642983176</v>
      </c>
      <c>
        <v>0</v>
      </c>
      <c>
        <v>0</v>
      </c>
      <c>
        <v>1.1841725642983176</v>
      </c>
    </row>
    <row>
      <c>
        <v>2623062</v>
      </c>
      <c>
        <v>2</v>
      </c>
      <c>
        <is>
          <t>İZMİR</t>
        </is>
      </c>
      <c>
        <v>TORBALI</v>
      </c>
      <c>
        <is>
          <t>Dağıtım Transformatörü</t>
        </is>
      </c>
      <c>
        <v>DM-3/17 35-26-M00817_35-26-M00817_2364747</v>
      </c>
      <c>
        <v>AG Tel Kopuğu</v>
      </c>
      <c>
        <v>Dağıtım-AG</v>
      </c>
      <c>
        <v>Uzun</v>
      </c>
      <c>
        <v>Şebeke işletmecisi</v>
      </c>
      <c>
        <v>Bildirimsiz</v>
      </c>
      <c>
        <is>
          <t>26.07.2023 20:18:13</t>
        </is>
      </c>
      <c>
        <is>
          <t>26.07.2023 21:11:36</t>
        </is>
      </c>
      <c>
        <v>0.889722222</v>
      </c>
      <c>
        <v>0</v>
      </c>
      <c>
        <v>374</v>
      </c>
      <c>
        <v>0</v>
      </c>
      <c>
        <v>0</v>
      </c>
      <c>
        <v>0</v>
      </c>
      <c>
        <v>48</v>
      </c>
      <c>
        <v>0</v>
      </c>
      <c>
        <v>0</v>
      </c>
      <c>
        <v>0</v>
      </c>
      <c>
        <v>78.87654365082304</v>
      </c>
      <c>
        <v>0</v>
      </c>
      <c>
        <v>0</v>
      </c>
      <c>
        <v>0</v>
      </c>
      <c>
        <v>53.052844705993394</v>
      </c>
      <c>
        <v>0</v>
      </c>
      <c>
        <v>0</v>
      </c>
      <c>
        <v>131.92938835681645</v>
      </c>
    </row>
    <row>
      <c>
        <v>2622045</v>
      </c>
      <c>
        <v>1</v>
      </c>
      <c>
        <is>
          <t>MANİSA</t>
        </is>
      </c>
      <c>
        <v>DEMİRCİ</v>
      </c>
      <c>
        <is>
          <t>AG Fideri</t>
        </is>
      </c>
      <c>
        <v>İRİŞLER TR-2 45-74-M00303_B_56377488_56377488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26.07.2023 07:51:10</t>
        </is>
      </c>
      <c>
        <is>
          <t>26.07.2023 09:55:17</t>
        </is>
      </c>
      <c>
        <v>2.068611111</v>
      </c>
      <c>
        <v>0</v>
      </c>
      <c>
        <v>10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2.8260413271103464</v>
      </c>
      <c>
        <v>0</v>
      </c>
      <c>
        <v>0</v>
      </c>
      <c>
        <v>0</v>
      </c>
      <c>
        <v>0</v>
      </c>
      <c>
        <v>0</v>
      </c>
      <c>
        <v>0</v>
      </c>
      <c>
        <v>2.8260413271103464</v>
      </c>
    </row>
    <row>
      <c>
        <v>2623522</v>
      </c>
      <c>
        <v>1</v>
      </c>
      <c>
        <is>
          <t>İZMİR</t>
        </is>
      </c>
      <c>
        <v>KARŞIYAKA</v>
      </c>
      <c>
        <is>
          <t>Saha Dağıtım Kutusu (SDK)</t>
        </is>
      </c>
      <c>
        <v>K-930 35-04-K00930_A A02b_5775035</v>
      </c>
      <c>
        <v>AG Box / Sdk Giriş Sigorta Atığı</v>
      </c>
      <c>
        <v>Dağıtım-AG</v>
      </c>
      <c>
        <v>Uzun</v>
      </c>
      <c>
        <v>Şebeke işletmecisi</v>
      </c>
      <c>
        <v>Bildirimsiz</v>
      </c>
      <c>
        <is>
          <t>26.07.2023 21:19:31</t>
        </is>
      </c>
      <c>
        <is>
          <t>27.07.2023 03:29:50</t>
        </is>
      </c>
      <c>
        <v>6.171944444</v>
      </c>
      <c>
        <v>0</v>
      </c>
      <c>
        <v>120</v>
      </c>
      <c>
        <v>0</v>
      </c>
      <c>
        <v>0</v>
      </c>
      <c>
        <v>0</v>
      </c>
      <c>
        <v>24</v>
      </c>
      <c>
        <v>0</v>
      </c>
      <c>
        <v>0</v>
      </c>
      <c>
        <v>0</v>
      </c>
      <c>
        <v>164.59699475733362</v>
      </c>
      <c>
        <v>0</v>
      </c>
      <c>
        <v>0</v>
      </c>
      <c>
        <v>0</v>
      </c>
      <c>
        <v>124.04856867990871</v>
      </c>
      <c>
        <v>0</v>
      </c>
      <c>
        <v>0</v>
      </c>
      <c>
        <v>288.64556343724234</v>
      </c>
    </row>
    <row>
      <c>
        <v>2622440</v>
      </c>
      <c>
        <v>1</v>
      </c>
      <c>
        <is>
          <t>İZMİR</t>
        </is>
      </c>
      <c>
        <v>BUCA</v>
      </c>
      <c>
        <is>
          <t>AG Fideri</t>
        </is>
      </c>
      <c>
        <v>M-1524 ÇİNÇİN MEVKİİ 35-03-M01524_A_56362386_56362386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26.07.2023 12:23:38</t>
        </is>
      </c>
      <c>
        <is>
          <t>26.07.2023 20:02:18</t>
        </is>
      </c>
      <c>
        <v>7.644444444</v>
      </c>
      <c>
        <v>0</v>
      </c>
      <c>
        <v>23</v>
      </c>
      <c>
        <v>0</v>
      </c>
      <c>
        <v>6</v>
      </c>
      <c>
        <v>0</v>
      </c>
      <c>
        <v>1</v>
      </c>
      <c>
        <v>0</v>
      </c>
      <c>
        <v>0</v>
      </c>
      <c>
        <v>0</v>
      </c>
      <c>
        <v>76.59079558532378</v>
      </c>
      <c>
        <v>0</v>
      </c>
      <c>
        <v>87.21335860263903</v>
      </c>
      <c>
        <v>0</v>
      </c>
      <c>
        <v>18.428101853419275</v>
      </c>
      <c>
        <v>0</v>
      </c>
      <c>
        <v>0</v>
      </c>
      <c>
        <v>182.23225604138207</v>
      </c>
    </row>
    <row>
      <c>
        <v>2622194</v>
      </c>
      <c>
        <v>1</v>
      </c>
      <c>
        <is>
          <t>İZMİR</t>
        </is>
      </c>
      <c>
        <v>FOÇA</v>
      </c>
      <c>
        <is>
          <t>AG Fideri</t>
        </is>
      </c>
      <c>
        <v>KOZBEYLİ TR-3 35-23-M00072_42098143_56375400_56375400</v>
      </c>
      <c>
        <v>AG Tel Kopuğu</v>
      </c>
      <c>
        <v>Dağıtım-AG</v>
      </c>
      <c>
        <v>Uzun</v>
      </c>
      <c>
        <v>Şebeke işletmecisi</v>
      </c>
      <c>
        <v>Bildirimsiz</v>
      </c>
      <c>
        <is>
          <t>26.07.2023 09:49:19</t>
        </is>
      </c>
      <c>
        <is>
          <t>26.07.2023 14:17:40</t>
        </is>
      </c>
      <c>
        <v>4.4725</v>
      </c>
      <c>
        <v>0</v>
      </c>
      <c>
        <v>16</v>
      </c>
      <c>
        <v>0</v>
      </c>
      <c>
        <v>2</v>
      </c>
      <c>
        <v>0</v>
      </c>
      <c>
        <v>1</v>
      </c>
      <c>
        <v>0</v>
      </c>
      <c>
        <v>0</v>
      </c>
      <c>
        <v>0</v>
      </c>
      <c>
        <v>47.38992828184816</v>
      </c>
      <c>
        <v>0</v>
      </c>
      <c>
        <v>1.6127422411822472</v>
      </c>
      <c>
        <v>0</v>
      </c>
      <c>
        <v>0.8662082198877925</v>
      </c>
      <c>
        <v>0</v>
      </c>
      <c>
        <v>0</v>
      </c>
      <c>
        <v>49.8688787429182</v>
      </c>
    </row>
    <row>
      <c>
        <v>2622523</v>
      </c>
      <c>
        <v>1</v>
      </c>
      <c>
        <is>
          <t>MANİSA</t>
        </is>
      </c>
      <c>
        <v>TURGUTLU</v>
      </c>
      <c>
        <is>
          <t>AG Fideri</t>
        </is>
      </c>
      <c>
        <v>TR-2/118 45-83-M00713_C_56388223_56388223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26.07.2023 14:10:01</t>
        </is>
      </c>
      <c>
        <is>
          <t>26.07.2023 16:46:18</t>
        </is>
      </c>
      <c>
        <v>2.604722222</v>
      </c>
      <c>
        <v>0</v>
      </c>
      <c>
        <v>138</v>
      </c>
      <c>
        <v>0</v>
      </c>
      <c>
        <v>0</v>
      </c>
      <c>
        <v>0</v>
      </c>
      <c>
        <v>18</v>
      </c>
      <c>
        <v>0</v>
      </c>
      <c>
        <v>0</v>
      </c>
      <c>
        <v>0</v>
      </c>
      <c>
        <v>78.05331347935827</v>
      </c>
      <c>
        <v>0</v>
      </c>
      <c>
        <v>0</v>
      </c>
      <c>
        <v>0</v>
      </c>
      <c>
        <v>62.301549362538104</v>
      </c>
      <c>
        <v>0</v>
      </c>
      <c>
        <v>0</v>
      </c>
      <c>
        <v>140.35486284189636</v>
      </c>
    </row>
    <row>
      <c>
        <v>2622689</v>
      </c>
      <c>
        <v>1</v>
      </c>
      <c>
        <is>
          <t>İZMİR</t>
        </is>
      </c>
      <c>
        <v>MENDERES</v>
      </c>
      <c>
        <is>
          <t>Dağıtım Transformatörü</t>
        </is>
      </c>
      <c>
        <v>TR-2 GÖLCÜKLER 35-22-M00002_35-22-M00002_2347678</v>
      </c>
      <c>
        <v>AG Yük Ayırıcı Arızası</v>
      </c>
      <c>
        <v>Dağıtım-AG</v>
      </c>
      <c>
        <v>Uzun</v>
      </c>
      <c>
        <v>Şebeke işletmecisi</v>
      </c>
      <c>
        <v>Bildirimsiz</v>
      </c>
      <c>
        <is>
          <t>26.07.2023 15:37:10</t>
        </is>
      </c>
      <c>
        <is>
          <t>26.07.2023 19:31:18</t>
        </is>
      </c>
      <c>
        <v>3.902222222</v>
      </c>
      <c>
        <v>0</v>
      </c>
      <c>
        <v>183</v>
      </c>
      <c>
        <v>0</v>
      </c>
      <c>
        <v>12</v>
      </c>
      <c>
        <v>0</v>
      </c>
      <c>
        <v>16</v>
      </c>
      <c>
        <v>0</v>
      </c>
      <c>
        <v>0</v>
      </c>
      <c>
        <v>0</v>
      </c>
      <c>
        <v>237.52651994546028</v>
      </c>
      <c>
        <v>0</v>
      </c>
      <c>
        <v>92.43764589699126</v>
      </c>
      <c>
        <v>0</v>
      </c>
      <c>
        <v>85.36487841904272</v>
      </c>
      <c>
        <v>0</v>
      </c>
      <c>
        <v>0</v>
      </c>
      <c>
        <v>415.32904426149423</v>
      </c>
    </row>
    <row>
      <c>
        <v>2623236</v>
      </c>
      <c>
        <v>1</v>
      </c>
      <c>
        <is>
          <t>İZMİR</t>
        </is>
      </c>
      <c>
        <v>KARABAĞLAR</v>
      </c>
      <c>
        <is>
          <t>AG Fideri</t>
        </is>
      </c>
      <c>
        <v>K-1560 35-01-K01560_B_65501256_65501256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26.07.2023 20:00:46</t>
        </is>
      </c>
      <c>
        <is>
          <t>26.07.2023 23:54:20</t>
        </is>
      </c>
      <c>
        <v>3.892777777</v>
      </c>
      <c>
        <v>0</v>
      </c>
      <c>
        <v>173</v>
      </c>
      <c>
        <v>0</v>
      </c>
      <c>
        <v>0</v>
      </c>
      <c>
        <v>0</v>
      </c>
      <c>
        <v>9</v>
      </c>
      <c>
        <v>0</v>
      </c>
      <c>
        <v>0</v>
      </c>
      <c>
        <v>0</v>
      </c>
      <c>
        <v>150.7559164841495</v>
      </c>
      <c>
        <v>0</v>
      </c>
      <c>
        <v>0</v>
      </c>
      <c>
        <v>0</v>
      </c>
      <c>
        <v>25.468585546492445</v>
      </c>
      <c>
        <v>0</v>
      </c>
      <c>
        <v>0</v>
      </c>
      <c>
        <v>176.22450203064196</v>
      </c>
    </row>
    <row>
      <c>
        <v>2622738</v>
      </c>
      <c>
        <v>1</v>
      </c>
      <c>
        <is>
          <t>İZMİR</t>
        </is>
      </c>
      <c>
        <v>BUCA</v>
      </c>
      <c>
        <is>
          <t>AG Fideri</t>
        </is>
      </c>
      <c>
        <v>K-410 35-03-K00410_F_56366331_56366331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26.07.2023 15:50:24</t>
        </is>
      </c>
      <c>
        <is>
          <t>26.07.2023 17:35:26</t>
        </is>
      </c>
      <c>
        <v>1.750555555</v>
      </c>
      <c>
        <v>0</v>
      </c>
      <c>
        <v>99</v>
      </c>
      <c>
        <v>0</v>
      </c>
      <c>
        <v>0</v>
      </c>
      <c>
        <v>0</v>
      </c>
      <c>
        <v>31</v>
      </c>
      <c>
        <v>0</v>
      </c>
      <c>
        <v>0</v>
      </c>
      <c>
        <v>0</v>
      </c>
      <c>
        <v>36.68022912155203</v>
      </c>
      <c>
        <v>0</v>
      </c>
      <c>
        <v>0</v>
      </c>
      <c>
        <v>0</v>
      </c>
      <c>
        <v>53.27426982606479</v>
      </c>
      <c>
        <v>0</v>
      </c>
      <c>
        <v>0</v>
      </c>
      <c>
        <v>89.95449894761683</v>
      </c>
    </row>
    <row>
      <c>
        <v>2623070</v>
      </c>
      <c>
        <v>1</v>
      </c>
      <c>
        <is>
          <t>MANİSA</t>
        </is>
      </c>
      <c>
        <v>TURGUTLU</v>
      </c>
      <c>
        <is>
          <t>Dağıtım Transformatörü</t>
        </is>
      </c>
      <c>
        <v>TR-2/25 45-83-L00025_45-83-L00025_81591166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26.07.2023 18:51:16</t>
        </is>
      </c>
      <c>
        <is>
          <t>27.07.2023 01:00:13</t>
        </is>
      </c>
      <c>
        <v>6.149166666</v>
      </c>
      <c>
        <v>0</v>
      </c>
      <c>
        <v>957</v>
      </c>
      <c>
        <v>0</v>
      </c>
      <c>
        <v>0</v>
      </c>
      <c>
        <v>0</v>
      </c>
      <c>
        <v>30</v>
      </c>
      <c>
        <v>0</v>
      </c>
      <c>
        <v>0</v>
      </c>
      <c>
        <v>0</v>
      </c>
      <c>
        <v>1096.626048040551</v>
      </c>
      <c>
        <v>0</v>
      </c>
      <c>
        <v>0</v>
      </c>
      <c>
        <v>0</v>
      </c>
      <c>
        <v>52.24043061943828</v>
      </c>
      <c>
        <v>0</v>
      </c>
      <c>
        <v>0</v>
      </c>
      <c>
        <v>1148.8664786599893</v>
      </c>
    </row>
    <row>
      <c>
        <v>2622546</v>
      </c>
      <c>
        <v>1</v>
      </c>
      <c>
        <is>
          <t>İZMİR</t>
        </is>
      </c>
      <c>
        <v>KONAK</v>
      </c>
      <c>
        <is>
          <t>Saha Dağıtım Kutusu (SDK)</t>
        </is>
      </c>
      <c>
        <v>M-2009 35-01-M02009_9253619 1R_5857641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26.07.2023 14:30:53</t>
        </is>
      </c>
      <c>
        <is>
          <t>26.07.2023 17:54:20</t>
        </is>
      </c>
      <c>
        <v>3.390833333</v>
      </c>
      <c>
        <v>0</v>
      </c>
      <c>
        <v>0</v>
      </c>
      <c>
        <v>0</v>
      </c>
      <c>
        <v>0</v>
      </c>
      <c>
        <v>0</v>
      </c>
      <c>
        <v>63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411.6160233074703</v>
      </c>
      <c>
        <v>0</v>
      </c>
      <c>
        <v>16.89967046335609</v>
      </c>
      <c>
        <v>428.5156937708264</v>
      </c>
    </row>
    <row>
      <c>
        <v>2623542</v>
      </c>
      <c>
        <v>1</v>
      </c>
      <c>
        <is>
          <t>İZMİR</t>
        </is>
      </c>
      <c>
        <v>TORBALI</v>
      </c>
      <c>
        <is>
          <t>AG Fideri</t>
        </is>
      </c>
      <c>
        <v>DM-3/17 35-26-M00817_D_91232565_91232565</v>
      </c>
      <c>
        <v>AG Yeraltı Kablo Arızası</v>
      </c>
      <c>
        <v>Dağıtım-AG</v>
      </c>
      <c>
        <v>Uzun</v>
      </c>
      <c>
        <v>Şebeke işletmecisi</v>
      </c>
      <c>
        <v>Bildirimsiz</v>
      </c>
      <c>
        <is>
          <t>26.07.2023 22:44:22</t>
        </is>
      </c>
      <c>
        <is>
          <t>27.07.2023 00:52:48</t>
        </is>
      </c>
      <c>
        <v>2.140555555</v>
      </c>
      <c>
        <v>0</v>
      </c>
      <c>
        <v>189</v>
      </c>
      <c>
        <v>0</v>
      </c>
      <c>
        <v>0</v>
      </c>
      <c>
        <v>0</v>
      </c>
      <c>
        <v>8</v>
      </c>
      <c>
        <v>0</v>
      </c>
      <c>
        <v>0</v>
      </c>
      <c>
        <v>0</v>
      </c>
      <c>
        <v>90.68365518107655</v>
      </c>
      <c>
        <v>0</v>
      </c>
      <c>
        <v>0</v>
      </c>
      <c>
        <v>0</v>
      </c>
      <c>
        <v>13.635681804964335</v>
      </c>
      <c>
        <v>0</v>
      </c>
      <c>
        <v>0</v>
      </c>
      <c>
        <v>104.31933698604088</v>
      </c>
    </row>
    <row>
      <c>
        <v>2623356</v>
      </c>
      <c>
        <v>1</v>
      </c>
      <c>
        <is>
          <t>İZMİR</t>
        </is>
      </c>
      <c>
        <v>MENDERES</v>
      </c>
      <c>
        <is>
          <t>DM</t>
        </is>
      </c>
      <c>
        <v>GÜMÜLDÜR DM 35-25-M00100_BARAJ M01_2054403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26.07.2023 20:51:55</t>
        </is>
      </c>
      <c>
        <is>
          <t>26.07.2023 20:57:59</t>
        </is>
      </c>
      <c>
        <v>0.101111111</v>
      </c>
      <c>
        <v>4</v>
      </c>
      <c>
        <v>1672</v>
      </c>
      <c>
        <v>4</v>
      </c>
      <c>
        <v>105</v>
      </c>
      <c>
        <v>9</v>
      </c>
      <c>
        <v>76</v>
      </c>
      <c>
        <v>0</v>
      </c>
      <c>
        <v>0</v>
      </c>
      <c>
        <v>17.220908489018065</v>
      </c>
      <c>
        <v>48.525563777605186</v>
      </c>
      <c>
        <v>1.22104855215525</v>
      </c>
      <c>
        <v>7.006224105584624</v>
      </c>
      <c>
        <v>40.073181043873845</v>
      </c>
      <c>
        <v>7.084698256623139</v>
      </c>
      <c>
        <v>0</v>
      </c>
      <c>
        <v>0</v>
      </c>
      <c>
        <v>121.1316242248601</v>
      </c>
    </row>
    <row>
      <c>
        <v>2622901</v>
      </c>
      <c>
        <v>1</v>
      </c>
      <c>
        <is>
          <t>MANİSA</t>
        </is>
      </c>
      <c>
        <v>KIRKAĞAÇ</v>
      </c>
      <c>
        <is>
          <t>Saha Dağıtım Kutusu (SDK)</t>
        </is>
      </c>
      <c>
        <v>KIRKAĞAÇ TR-26 45-76-M00026_D D1_42857701</v>
      </c>
      <c>
        <v>AG Box / Sdk Giriş Sigorta Atığı</v>
      </c>
      <c>
        <v>Dağıtım-AG</v>
      </c>
      <c>
        <v>Uzun</v>
      </c>
      <c>
        <v>Şebeke işletmecisi</v>
      </c>
      <c>
        <v>Bildirimsiz</v>
      </c>
      <c>
        <is>
          <t>26.07.2023 17:25:34</t>
        </is>
      </c>
      <c>
        <is>
          <t>26.07.2023 17:56:01</t>
        </is>
      </c>
      <c>
        <v>0.5075</v>
      </c>
      <c>
        <v>0</v>
      </c>
      <c>
        <v>195</v>
      </c>
      <c>
        <v>0</v>
      </c>
      <c>
        <v>0</v>
      </c>
      <c>
        <v>0</v>
      </c>
      <c>
        <v>11</v>
      </c>
      <c>
        <v>0</v>
      </c>
      <c>
        <v>0</v>
      </c>
      <c>
        <v>0</v>
      </c>
      <c>
        <v>21.049082127295108</v>
      </c>
      <c>
        <v>0</v>
      </c>
      <c>
        <v>0</v>
      </c>
      <c>
        <v>0</v>
      </c>
      <c>
        <v>9.764642951472359</v>
      </c>
      <c>
        <v>0</v>
      </c>
      <c>
        <v>0</v>
      </c>
      <c>
        <v>30.81372507876747</v>
      </c>
    </row>
    <row>
      <c>
        <v>2622005</v>
      </c>
      <c>
        <v>1</v>
      </c>
      <c>
        <is>
          <t>İZMİR</t>
        </is>
      </c>
      <c>
        <v>MENDERES</v>
      </c>
      <c>
        <is>
          <t>DM</t>
        </is>
      </c>
      <c>
        <v>GÜMÜLDÜR DM 35-25-M00100_DM-4/1 M09_2054418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26.07.2023 06:15:11</t>
        </is>
      </c>
      <c>
        <is>
          <t>26.07.2023 07:24:56</t>
        </is>
      </c>
      <c>
        <v>1.1625</v>
      </c>
      <c>
        <v>1</v>
      </c>
      <c>
        <v>10039</v>
      </c>
      <c>
        <v>0</v>
      </c>
      <c>
        <v>101</v>
      </c>
      <c>
        <v>14</v>
      </c>
      <c>
        <v>1001</v>
      </c>
      <c>
        <v>0</v>
      </c>
      <c>
        <v>1</v>
      </c>
      <c>
        <v>13.208200512692713</v>
      </c>
      <c>
        <v>2300.494626544636</v>
      </c>
      <c>
        <v>0</v>
      </c>
      <c>
        <v>34.610801245876694</v>
      </c>
      <c>
        <v>310.4866128927195</v>
      </c>
      <c>
        <v>954.1028287459739</v>
      </c>
      <c>
        <v>0</v>
      </c>
      <c>
        <v>5.387417631930025</v>
      </c>
      <c>
        <v>3618.290487573829</v>
      </c>
    </row>
    <row>
      <c>
        <v>2621982</v>
      </c>
      <c>
        <v>1</v>
      </c>
      <c>
        <is>
          <t>İZMİR</t>
        </is>
      </c>
      <c>
        <v>BORNOVA</v>
      </c>
      <c>
        <is>
          <t>Saha Dağıtım Kutusu (SDK)</t>
        </is>
      </c>
      <c>
        <v>M-443 35-02-M00443_H H1_5815858</v>
      </c>
      <c>
        <v>AG Box / Sdk Giriş Sigorta Atığı</v>
      </c>
      <c>
        <v>Dağıtım-AG</v>
      </c>
      <c>
        <v>Uzun</v>
      </c>
      <c>
        <v>Şebeke işletmecisi</v>
      </c>
      <c>
        <v>Bildirimsiz</v>
      </c>
      <c>
        <is>
          <t>26.07.2023 02:24:39</t>
        </is>
      </c>
      <c>
        <is>
          <t>26.07.2023 03:56:09</t>
        </is>
      </c>
      <c>
        <v>1.525</v>
      </c>
      <c>
        <v>0</v>
      </c>
      <c>
        <v>0</v>
      </c>
      <c>
        <v>0</v>
      </c>
      <c>
        <v>0</v>
      </c>
      <c>
        <v>0</v>
      </c>
      <c>
        <v>1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4.806826781809226</v>
      </c>
      <c>
        <v>0</v>
      </c>
      <c>
        <v>14.007025204428086</v>
      </c>
      <c>
        <v>18.81385198623731</v>
      </c>
    </row>
    <row>
      <c>
        <v>2622417</v>
      </c>
      <c>
        <v>2</v>
      </c>
      <c>
        <is>
          <t>İZMİR</t>
        </is>
      </c>
      <c>
        <v>ÇİĞLİ</v>
      </c>
      <c>
        <is>
          <t>OG Fideri</t>
        </is>
      </c>
      <c>
        <v>M-2092 35-09-M02092_DAĞITIM TRF M-2092 M03_2060826</v>
      </c>
      <c>
        <v>OG Yeraltı Kablo Arızası</v>
      </c>
      <c>
        <v>Dağıtım-OG</v>
      </c>
      <c>
        <v>Uzun</v>
      </c>
      <c>
        <v>Şebeke işletmecisi</v>
      </c>
      <c>
        <v>Bildirimsiz</v>
      </c>
      <c>
        <is>
          <t>26.07.2023 15:30:01</t>
        </is>
      </c>
      <c>
        <is>
          <t>26.07.2023 15:44:01</t>
        </is>
      </c>
      <c>
        <v>0.233333333</v>
      </c>
      <c>
        <v>0</v>
      </c>
      <c>
        <v>68</v>
      </c>
      <c>
        <v>0</v>
      </c>
      <c>
        <v>0</v>
      </c>
      <c>
        <v>0</v>
      </c>
      <c>
        <v>7</v>
      </c>
      <c>
        <v>0</v>
      </c>
      <c>
        <v>0</v>
      </c>
      <c>
        <v>0</v>
      </c>
      <c>
        <v>4.2337951080327</v>
      </c>
      <c>
        <v>0</v>
      </c>
      <c>
        <v>0</v>
      </c>
      <c>
        <v>0</v>
      </c>
      <c>
        <v>1.9665698905822666</v>
      </c>
      <c>
        <v>0</v>
      </c>
      <c>
        <v>0</v>
      </c>
      <c>
        <v>6.200364998614966</v>
      </c>
    </row>
    <row>
      <c>
        <v>2623256</v>
      </c>
      <c>
        <v>1</v>
      </c>
      <c>
        <is>
          <t>İZMİR</t>
        </is>
      </c>
      <c>
        <v>FOÇA</v>
      </c>
      <c>
        <is>
          <t>Kullanıcı Bağlantı Hattı</t>
        </is>
      </c>
      <c>
        <v>FOÇA TR-46 35-23-L00046_95000544581_95000544581</v>
      </c>
      <c>
        <v>AG Box / Sdk Abone Çıkış Sigorta Atığı</v>
      </c>
      <c>
        <v>Dağıtım-AG</v>
      </c>
      <c>
        <v>Uzun</v>
      </c>
      <c>
        <v>Şebeke işletmecisi</v>
      </c>
      <c>
        <v>Bildirimsiz</v>
      </c>
      <c>
        <is>
          <t>26.07.2023 20:04:26</t>
        </is>
      </c>
      <c>
        <is>
          <t>26.07.2023 23:03:51</t>
        </is>
      </c>
      <c>
        <v>2.990277777</v>
      </c>
      <c>
        <v>0</v>
      </c>
      <c>
        <v>0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0.0708574719034789</v>
      </c>
      <c>
        <v>0</v>
      </c>
      <c>
        <v>0</v>
      </c>
      <c>
        <v>0.0708574719034789</v>
      </c>
    </row>
    <row>
      <c>
        <v>2623150</v>
      </c>
      <c>
        <v>1</v>
      </c>
      <c>
        <is>
          <t>İZMİR</t>
        </is>
      </c>
      <c>
        <v>ÖDEMİŞ</v>
      </c>
      <c>
        <is>
          <t>Dağıtım Transformatörü</t>
        </is>
      </c>
      <c>
        <v>TR-26 35-15-L00026_35-15-L00026_2369836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26.07.2023 19:28:48</t>
        </is>
      </c>
      <c>
        <is>
          <t>26.07.2023 20:45:08</t>
        </is>
      </c>
      <c>
        <v>1.272222222</v>
      </c>
      <c>
        <v>0</v>
      </c>
      <c>
        <v>470</v>
      </c>
      <c>
        <v>0</v>
      </c>
      <c>
        <v>0</v>
      </c>
      <c>
        <v>0</v>
      </c>
      <c>
        <v>56</v>
      </c>
      <c>
        <v>0</v>
      </c>
      <c>
        <v>0</v>
      </c>
      <c>
        <v>0</v>
      </c>
      <c>
        <v>111.87563919397</v>
      </c>
      <c>
        <v>0</v>
      </c>
      <c>
        <v>0</v>
      </c>
      <c>
        <v>0</v>
      </c>
      <c>
        <v>44.81978068270535</v>
      </c>
      <c>
        <v>0</v>
      </c>
      <c>
        <v>0</v>
      </c>
      <c>
        <v>156.69541987667534</v>
      </c>
    </row>
    <row>
      <c>
        <v>2622466</v>
      </c>
      <c>
        <v>1</v>
      </c>
      <c>
        <is>
          <t>İZMİR</t>
        </is>
      </c>
      <c>
        <v>MENEMEN</v>
      </c>
      <c>
        <is>
          <t>DM</t>
        </is>
      </c>
      <c>
        <v>YAHŞELLİ DM-5 35-28-M00882_EMİRALEM SULAMA M10_66811804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26.07.2023 12:59:22</t>
        </is>
      </c>
      <c>
        <is>
          <t>26.07.2023 13:21:41</t>
        </is>
      </c>
      <c>
        <v>0.371944444</v>
      </c>
      <c>
        <v>12</v>
      </c>
      <c>
        <v>1076</v>
      </c>
      <c>
        <v>18</v>
      </c>
      <c>
        <v>592</v>
      </c>
      <c>
        <v>33</v>
      </c>
      <c>
        <v>169</v>
      </c>
      <c>
        <v>0</v>
      </c>
      <c>
        <v>1</v>
      </c>
      <c>
        <v>2.195997093190962</v>
      </c>
      <c>
        <v>79.76030490452028</v>
      </c>
      <c>
        <v>45.56712392838223</v>
      </c>
      <c>
        <v>85.45070264338355</v>
      </c>
      <c>
        <v>44.23129855602941</v>
      </c>
      <c>
        <v>41.90270581707426</v>
      </c>
      <c>
        <v>0</v>
      </c>
      <c>
        <v>4.115111128533009</v>
      </c>
      <c>
        <v>303.2232440711137</v>
      </c>
    </row>
    <row>
      <c>
        <v>2622844</v>
      </c>
      <c>
        <v>1</v>
      </c>
      <c>
        <is>
          <t>MANİSA</t>
        </is>
      </c>
      <c>
        <v>ŞEHZADELER</v>
      </c>
      <c>
        <is>
          <t>Dağıtım Transformatörü</t>
        </is>
      </c>
      <c>
        <v>DM-1/5 45-71-M00005_45-71-M00005_66441475</v>
      </c>
      <c>
        <v>AG Yük Ayırıcı Arızası</v>
      </c>
      <c>
        <v>Dağıtım-AG</v>
      </c>
      <c>
        <v>Uzun</v>
      </c>
      <c>
        <v>Şebeke işletmecisi</v>
      </c>
      <c>
        <v>Bildirimsiz</v>
      </c>
      <c>
        <is>
          <t>26.07.2023 16:51:48</t>
        </is>
      </c>
      <c>
        <is>
          <t>26.07.2023 18:35:06</t>
        </is>
      </c>
      <c>
        <v>1.721666666</v>
      </c>
      <c>
        <v>0</v>
      </c>
      <c>
        <v>620</v>
      </c>
      <c>
        <v>0</v>
      </c>
      <c>
        <v>0</v>
      </c>
      <c>
        <v>0</v>
      </c>
      <c>
        <v>24</v>
      </c>
      <c>
        <v>0</v>
      </c>
      <c>
        <v>0</v>
      </c>
      <c>
        <v>0</v>
      </c>
      <c>
        <v>258.35792491298105</v>
      </c>
      <c>
        <v>0</v>
      </c>
      <c>
        <v>0</v>
      </c>
      <c>
        <v>0</v>
      </c>
      <c>
        <v>113.20201391960256</v>
      </c>
      <c>
        <v>0</v>
      </c>
      <c>
        <v>0</v>
      </c>
      <c>
        <v>371.5599388325836</v>
      </c>
    </row>
    <row>
      <c>
        <v>2622203</v>
      </c>
      <c>
        <v>1</v>
      </c>
      <c>
        <is>
          <t>İZMİR</t>
        </is>
      </c>
      <c>
        <v>URLA</v>
      </c>
      <c>
        <is>
          <t>OG Fideri</t>
        </is>
      </c>
      <c>
        <v>URLA TM-1 35-19-A00004_HatBaşıAyırıcı_75048334 M07_75048334</v>
      </c>
      <c>
        <v>Şebeke Yenileme ve Kapasite Artışı Çalışması</v>
      </c>
      <c>
        <v>Dağıtım-OG</v>
      </c>
      <c>
        <v>Uzun</v>
      </c>
      <c>
        <v>Şebeke işletmecisi</v>
      </c>
      <c>
        <v>Bildirimli</v>
      </c>
      <c>
        <is>
          <t>26.07.2023 10:02:52</t>
        </is>
      </c>
      <c>
        <is>
          <t>26.07.2023 18:51:48</t>
        </is>
      </c>
      <c>
        <v>8.815555555</v>
      </c>
      <c>
        <v>45</v>
      </c>
      <c>
        <v>244</v>
      </c>
      <c>
        <v>0</v>
      </c>
      <c>
        <v>36</v>
      </c>
      <c>
        <v>7</v>
      </c>
      <c>
        <v>29</v>
      </c>
      <c>
        <v>0</v>
      </c>
      <c>
        <v>0</v>
      </c>
      <c>
        <v>2479.785970879531</v>
      </c>
      <c>
        <v>3735.385842640716</v>
      </c>
      <c>
        <v>0</v>
      </c>
      <c>
        <v>299.23033778672686</v>
      </c>
      <c>
        <v>1260.6729043481037</v>
      </c>
      <c>
        <v>463.7426731675153</v>
      </c>
      <c>
        <v>0</v>
      </c>
      <c>
        <v>0</v>
      </c>
      <c>
        <v>8238.817728822592</v>
      </c>
    </row>
    <row>
      <c>
        <v>2622867</v>
      </c>
      <c>
        <v>1</v>
      </c>
      <c>
        <is>
          <t>İZMİR</t>
        </is>
      </c>
      <c>
        <v>KONAK</v>
      </c>
      <c>
        <is>
          <t>OG Fideri</t>
        </is>
      </c>
      <c>
        <v>M-1451 35-01-M01451_M-1105 M03_65822956</v>
      </c>
      <c>
        <v>Manevra</v>
      </c>
      <c>
        <v>Dağıtım-OG</v>
      </c>
      <c>
        <v>Uzun</v>
      </c>
      <c>
        <v>Şebeke işletmecisi</v>
      </c>
      <c>
        <v>Bildirimsiz</v>
      </c>
      <c>
        <is>
          <t>26.07.2023 17:08:02</t>
        </is>
      </c>
      <c>
        <is>
          <t>26.07.2023 17:15:08</t>
        </is>
      </c>
      <c>
        <v>0.118333333</v>
      </c>
      <c>
        <v>0</v>
      </c>
      <c>
        <v>2355</v>
      </c>
      <c>
        <v>0</v>
      </c>
      <c>
        <v>0</v>
      </c>
      <c>
        <v>2</v>
      </c>
      <c>
        <v>217</v>
      </c>
      <c>
        <v>0</v>
      </c>
      <c>
        <v>2</v>
      </c>
      <c>
        <v>0</v>
      </c>
      <c>
        <v>65.699078271638</v>
      </c>
      <c>
        <v>0</v>
      </c>
      <c>
        <v>0</v>
      </c>
      <c>
        <v>22.492374449974097</v>
      </c>
      <c>
        <v>49.32006593843578</v>
      </c>
      <c>
        <v>0</v>
      </c>
      <c>
        <v>1.5271480202465932</v>
      </c>
      <c>
        <v>139.03866668029445</v>
      </c>
    </row>
    <row>
      <c>
        <v>2623055</v>
      </c>
      <c>
        <v>2</v>
      </c>
      <c>
        <is>
          <t>MANİSA</t>
        </is>
      </c>
      <c>
        <v>SARIGÖL</v>
      </c>
      <c>
        <is>
          <t>Dağıtım Transformatörü</t>
        </is>
      </c>
      <c>
        <v>BEREKETLİ TR-2 YEĞENLER 45-79-M00322_45-79-M00322_2349137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26.07.2023 22:37:48</t>
        </is>
      </c>
      <c>
        <is>
          <t>26.07.2023 22:57:04</t>
        </is>
      </c>
      <c>
        <v>0.321111111</v>
      </c>
      <c>
        <v>0</v>
      </c>
      <c>
        <v>22</v>
      </c>
      <c>
        <v>0</v>
      </c>
      <c>
        <v>8</v>
      </c>
      <c>
        <v>0</v>
      </c>
      <c>
        <v>1</v>
      </c>
      <c>
        <v>0</v>
      </c>
      <c>
        <v>0</v>
      </c>
      <c>
        <v>0</v>
      </c>
      <c>
        <v>1.1145963871111149</v>
      </c>
      <c>
        <v>0</v>
      </c>
      <c>
        <v>9.958788416615493</v>
      </c>
      <c>
        <v>0</v>
      </c>
      <c>
        <v>0</v>
      </c>
      <c>
        <v>0</v>
      </c>
      <c>
        <v>0</v>
      </c>
      <c>
        <v>11.073384803726608</v>
      </c>
    </row>
    <row>
      <c>
        <v>2622398</v>
      </c>
      <c>
        <v>2</v>
      </c>
      <c>
        <is>
          <t>MANİSA</t>
        </is>
      </c>
      <c>
        <v>AKHİSAR</v>
      </c>
      <c>
        <is>
          <t>Dağıtım Transformatörü</t>
        </is>
      </c>
      <c>
        <v>TR-1/90 45-72-M00090_45-72-M00090_2364837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26.07.2023 17:09:38</t>
        </is>
      </c>
      <c>
        <is>
          <t>26.07.2023 18:11:51</t>
        </is>
      </c>
      <c>
        <v>1.036944444</v>
      </c>
      <c>
        <v>0</v>
      </c>
      <c>
        <v>0</v>
      </c>
      <c>
        <v>0</v>
      </c>
      <c>
        <v>3</v>
      </c>
      <c>
        <v>0</v>
      </c>
      <c>
        <v>34</v>
      </c>
      <c>
        <v>0</v>
      </c>
      <c>
        <v>1</v>
      </c>
      <c>
        <v>0</v>
      </c>
      <c>
        <v>0</v>
      </c>
      <c>
        <v>0</v>
      </c>
      <c>
        <v>5.506488165325444</v>
      </c>
      <c>
        <v>0</v>
      </c>
      <c>
        <v>34.50785561978453</v>
      </c>
      <c>
        <v>0</v>
      </c>
      <c>
        <v>29.436337875705338</v>
      </c>
      <c>
        <v>69.4506816608153</v>
      </c>
    </row>
    <row>
      <c>
        <v>2623036</v>
      </c>
      <c>
        <v>1</v>
      </c>
      <c>
        <is>
          <t>İZMİR</t>
        </is>
      </c>
      <c>
        <v>BERGAMA</v>
      </c>
      <c>
        <is>
          <t>AG Fideri</t>
        </is>
      </c>
      <c>
        <v>ZAĞNOS TR-2 35-16-M00144_B_90945464_90945464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26.07.2023 18:45:21</t>
        </is>
      </c>
      <c>
        <is>
          <t>26.07.2023 21:49:47</t>
        </is>
      </c>
      <c>
        <v>3.073888888</v>
      </c>
      <c>
        <v>0</v>
      </c>
      <c>
        <v>9</v>
      </c>
      <c>
        <v>0</v>
      </c>
      <c>
        <v>1</v>
      </c>
      <c>
        <v>0</v>
      </c>
      <c>
        <v>1</v>
      </c>
      <c>
        <v>0</v>
      </c>
      <c>
        <v>0</v>
      </c>
      <c>
        <v>0</v>
      </c>
      <c>
        <v>5.250449873198139</v>
      </c>
      <c>
        <v>0</v>
      </c>
      <c>
        <v>0.07633076506205388</v>
      </c>
      <c>
        <v>0</v>
      </c>
      <c>
        <v>5.10718020778</v>
      </c>
      <c>
        <v>0</v>
      </c>
      <c>
        <v>0</v>
      </c>
      <c>
        <v>10.433960846040193</v>
      </c>
    </row>
    <row>
      <c>
        <v>2622349</v>
      </c>
      <c>
        <v>1</v>
      </c>
      <c>
        <is>
          <t>İZMİR</t>
        </is>
      </c>
      <c>
        <v>ÇİĞLİ</v>
      </c>
      <c>
        <is>
          <t>DM</t>
        </is>
      </c>
      <c>
        <v>HARMANDALI DM-2 (M-200) 35-09-M00200_DM-2/1 (M-201) M07_45385761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26.07.2023 11:14:00</t>
        </is>
      </c>
      <c>
        <is>
          <t>26.07.2023 13:36:40</t>
        </is>
      </c>
      <c>
        <v>2.377777777</v>
      </c>
      <c>
        <v>0</v>
      </c>
      <c>
        <v>1570</v>
      </c>
      <c>
        <v>0</v>
      </c>
      <c>
        <v>0</v>
      </c>
      <c>
        <v>0</v>
      </c>
      <c>
        <v>27</v>
      </c>
      <c>
        <v>0</v>
      </c>
      <c>
        <v>0</v>
      </c>
      <c>
        <v>0</v>
      </c>
      <c>
        <v>904.7089361801369</v>
      </c>
      <c>
        <v>0</v>
      </c>
      <c>
        <v>0</v>
      </c>
      <c>
        <v>0</v>
      </c>
      <c>
        <v>146.05453617917163</v>
      </c>
      <c>
        <v>0</v>
      </c>
      <c>
        <v>0</v>
      </c>
      <c>
        <v>1050.7634723593085</v>
      </c>
    </row>
    <row>
      <c>
        <v>2622928</v>
      </c>
      <c>
        <v>2</v>
      </c>
      <c>
        <is>
          <t>İZMİR</t>
        </is>
      </c>
      <c>
        <v>BORNOVA</v>
      </c>
      <c>
        <is>
          <t>Dağıtım Transformatörü</t>
        </is>
      </c>
      <c>
        <v>K-2967 35-02-K02967_35-02-K02967_42303097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26.07.2023 18:30:11</t>
        </is>
      </c>
      <c>
        <is>
          <t>26.07.2023 19:29:58</t>
        </is>
      </c>
      <c>
        <v>0.996388888</v>
      </c>
      <c>
        <v>0</v>
      </c>
      <c>
        <v>725</v>
      </c>
      <c>
        <v>0</v>
      </c>
      <c>
        <v>0</v>
      </c>
      <c>
        <v>0</v>
      </c>
      <c>
        <v>148</v>
      </c>
      <c>
        <v>0</v>
      </c>
      <c>
        <v>0</v>
      </c>
      <c>
        <v>0</v>
      </c>
      <c>
        <v>185.31267314817015</v>
      </c>
      <c>
        <v>0</v>
      </c>
      <c>
        <v>0</v>
      </c>
      <c>
        <v>0</v>
      </c>
      <c>
        <v>144.77433294474184</v>
      </c>
      <c>
        <v>0</v>
      </c>
      <c>
        <v>0</v>
      </c>
      <c>
        <v>330.087006092912</v>
      </c>
    </row>
    <row>
      <c>
        <v>2623677</v>
      </c>
      <c>
        <v>1</v>
      </c>
      <c>
        <is>
          <t>İZMİR</t>
        </is>
      </c>
      <c>
        <v>KONAK</v>
      </c>
      <c>
        <is>
          <t>Saha Dağıtım Kutusu (SDK)</t>
        </is>
      </c>
      <c>
        <v>M-2017 35-01-M02017_D 2D_5845366</v>
      </c>
      <c>
        <v>AG Yeraltı Kablo Arızası</v>
      </c>
      <c>
        <v>Dağıtım-AG</v>
      </c>
      <c>
        <v>Uzun</v>
      </c>
      <c>
        <v>Şebeke işletmecisi</v>
      </c>
      <c>
        <v>Bildirimsiz</v>
      </c>
      <c>
        <is>
          <t>26.07.2023 21:40:11</t>
        </is>
      </c>
      <c>
        <is>
          <t>27.07.2023 03:38:00</t>
        </is>
      </c>
      <c>
        <v>5.963611111</v>
      </c>
      <c>
        <v>0</v>
      </c>
      <c>
        <v>1</v>
      </c>
      <c>
        <v>0</v>
      </c>
      <c>
        <v>0</v>
      </c>
      <c>
        <v>0</v>
      </c>
      <c>
        <v>109</v>
      </c>
      <c>
        <v>0</v>
      </c>
      <c>
        <v>0</v>
      </c>
      <c>
        <v>0</v>
      </c>
      <c>
        <v>5.259350074584175</v>
      </c>
      <c>
        <v>0</v>
      </c>
      <c>
        <v>0</v>
      </c>
      <c>
        <v>0</v>
      </c>
      <c>
        <v>552.3279790950003</v>
      </c>
      <c>
        <v>0</v>
      </c>
      <c>
        <v>0</v>
      </c>
      <c>
        <v>557.5873291695845</v>
      </c>
    </row>
    <row>
      <c>
        <v>2622721</v>
      </c>
      <c>
        <v>1</v>
      </c>
      <c>
        <is>
          <t>İZMİR</t>
        </is>
      </c>
      <c>
        <v>KONAK</v>
      </c>
      <c>
        <is>
          <t>Saha Dağıtım Kutusu (SDK)</t>
        </is>
      </c>
      <c>
        <v>K-49 35-01-K00049_G G1_5865798</v>
      </c>
      <c>
        <v>AG Box / Sdk Giriş Sigorta Atığı</v>
      </c>
      <c>
        <v>Dağıtım-AG</v>
      </c>
      <c>
        <v>Uzun</v>
      </c>
      <c>
        <v>Şebeke işletmecisi</v>
      </c>
      <c>
        <v>Bildirimsiz</v>
      </c>
      <c>
        <is>
          <t>26.07.2023 15:48:08</t>
        </is>
      </c>
      <c>
        <is>
          <t>26.07.2023 17:19:00</t>
        </is>
      </c>
      <c>
        <v>1.514444444</v>
      </c>
      <c>
        <v>0</v>
      </c>
      <c>
        <v>110</v>
      </c>
      <c>
        <v>0</v>
      </c>
      <c>
        <v>0</v>
      </c>
      <c>
        <v>0</v>
      </c>
      <c>
        <v>69</v>
      </c>
      <c>
        <v>0</v>
      </c>
      <c>
        <v>0</v>
      </c>
      <c>
        <v>0</v>
      </c>
      <c>
        <v>42.36683976871609</v>
      </c>
      <c>
        <v>0</v>
      </c>
      <c>
        <v>0</v>
      </c>
      <c>
        <v>0</v>
      </c>
      <c>
        <v>216.64319890105412</v>
      </c>
      <c>
        <v>0</v>
      </c>
      <c>
        <v>0</v>
      </c>
      <c>
        <v>259.0100386697702</v>
      </c>
    </row>
    <row>
      <c>
        <v>2622967</v>
      </c>
      <c>
        <v>1</v>
      </c>
      <c>
        <is>
          <t>İZMİR</t>
        </is>
      </c>
      <c>
        <v>KARŞIYAKA</v>
      </c>
      <c>
        <is>
          <t>Saha Dağıtım Kutusu (SDK)</t>
        </is>
      </c>
      <c>
        <v>K-1316 35-04-K01316_E 1316 E1B_5831947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26.07.2023 18:04:44</t>
        </is>
      </c>
      <c>
        <is>
          <t>26.07.2023 18:56:06</t>
        </is>
      </c>
      <c>
        <v>0.856111111</v>
      </c>
      <c>
        <v>0</v>
      </c>
      <c>
        <v>40</v>
      </c>
      <c>
        <v>0</v>
      </c>
      <c>
        <v>0</v>
      </c>
      <c>
        <v>0</v>
      </c>
      <c>
        <v>37</v>
      </c>
      <c>
        <v>0</v>
      </c>
      <c>
        <v>0</v>
      </c>
      <c>
        <v>0</v>
      </c>
      <c>
        <v>5.427517709820549</v>
      </c>
      <c>
        <v>0</v>
      </c>
      <c>
        <v>0</v>
      </c>
      <c>
        <v>0</v>
      </c>
      <c>
        <v>23.15695944935664</v>
      </c>
      <c>
        <v>0</v>
      </c>
      <c>
        <v>0</v>
      </c>
      <c>
        <v>28.58447715917719</v>
      </c>
    </row>
    <row>
      <c>
        <v>2622034</v>
      </c>
      <c>
        <v>1</v>
      </c>
      <c>
        <is>
          <t>MANİSA</t>
        </is>
      </c>
      <c>
        <v>AKHİSAR</v>
      </c>
      <c>
        <is>
          <t>DM</t>
        </is>
      </c>
      <c>
        <v>KAPAKLI İM 45-72-A00003_KAPAKLI-KAYALIOĞLU L07_2107698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26.07.2023 07:32:55</t>
        </is>
      </c>
      <c>
        <is>
          <t>26.07.2023 07:40:53</t>
        </is>
      </c>
      <c>
        <v>0.132777777</v>
      </c>
      <c>
        <v>1</v>
      </c>
      <c>
        <v>881</v>
      </c>
      <c>
        <v>92</v>
      </c>
      <c>
        <v>172</v>
      </c>
      <c>
        <v>24</v>
      </c>
      <c>
        <v>126</v>
      </c>
      <c>
        <v>7</v>
      </c>
      <c>
        <v>2</v>
      </c>
      <c>
        <v>0.020961472720738665</v>
      </c>
      <c>
        <v>18.143372753490954</v>
      </c>
      <c>
        <v>74.12559220200154</v>
      </c>
      <c>
        <v>15.313308111883797</v>
      </c>
      <c>
        <v>40.84292766087411</v>
      </c>
      <c>
        <v>10.644480812524609</v>
      </c>
      <c>
        <v>89.14632131038115</v>
      </c>
      <c>
        <v>1.0650133584758688</v>
      </c>
      <c>
        <v>249.3019776823528</v>
      </c>
    </row>
    <row>
      <c>
        <v>2622157</v>
      </c>
      <c>
        <v>1</v>
      </c>
      <c>
        <is>
          <t>İZMİR</t>
        </is>
      </c>
      <c>
        <v>TİRE</v>
      </c>
      <c>
        <is>
          <t>Dağıtım Transformatörü</t>
        </is>
      </c>
      <c>
        <v>TOPARLAR KARŞI MAH.TR-2 35-29-L00324_35-29-L00324_2375083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26.07.2023 09:30:12</t>
        </is>
      </c>
      <c>
        <is>
          <t>26.07.2023 09:46:41</t>
        </is>
      </c>
      <c>
        <v>0.274722222</v>
      </c>
      <c>
        <v>0</v>
      </c>
      <c>
        <v>21</v>
      </c>
      <c>
        <v>0</v>
      </c>
      <c>
        <v>17</v>
      </c>
      <c>
        <v>0</v>
      </c>
      <c>
        <v>5</v>
      </c>
      <c>
        <v>0</v>
      </c>
      <c>
        <v>0</v>
      </c>
      <c>
        <v>0</v>
      </c>
      <c>
        <v>0.5439410574524122</v>
      </c>
      <c>
        <v>0</v>
      </c>
      <c>
        <v>5.840105425753511</v>
      </c>
      <c>
        <v>0</v>
      </c>
      <c>
        <v>0.8557922841587157</v>
      </c>
      <c>
        <v>0</v>
      </c>
      <c>
        <v>0</v>
      </c>
      <c>
        <v>7.239838767364638</v>
      </c>
    </row>
    <row>
      <c>
        <v>2623076</v>
      </c>
      <c>
        <v>1</v>
      </c>
      <c>
        <is>
          <t>MANİSA</t>
        </is>
      </c>
      <c>
        <v>TURGUTLU</v>
      </c>
      <c>
        <is>
          <t>DM</t>
        </is>
      </c>
      <c>
        <v>DERBENT İM-DM 45-83-A00004_FABRİKALAR L06_2097157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26.07.2023 19:04:42</t>
        </is>
      </c>
      <c>
        <is>
          <t>26.07.2023 19:29:27</t>
        </is>
      </c>
      <c>
        <v>0.4125</v>
      </c>
      <c>
        <v>13</v>
      </c>
      <c>
        <v>1432</v>
      </c>
      <c>
        <v>122</v>
      </c>
      <c>
        <v>86</v>
      </c>
      <c>
        <v>36</v>
      </c>
      <c>
        <v>151</v>
      </c>
      <c>
        <v>4</v>
      </c>
      <c>
        <v>0</v>
      </c>
      <c>
        <v>2.5918940902337178</v>
      </c>
      <c>
        <v>115.38808614034758</v>
      </c>
      <c>
        <v>81.15211930729795</v>
      </c>
      <c>
        <v>65.58872027353016</v>
      </c>
      <c>
        <v>45.829263477028185</v>
      </c>
      <c>
        <v>45.113577434127656</v>
      </c>
      <c>
        <v>92.05440957172473</v>
      </c>
      <c>
        <v>0</v>
      </c>
      <c>
        <v>447.71807029429</v>
      </c>
    </row>
    <row>
      <c>
        <v>2622744</v>
      </c>
      <c>
        <v>1</v>
      </c>
      <c>
        <is>
          <t>İZMİR</t>
        </is>
      </c>
      <c>
        <v>ÇEŞME</v>
      </c>
      <c>
        <is>
          <t>AG Fideri</t>
        </is>
      </c>
      <c>
        <v>L-266 35-18-L00266_A_56369139_56369139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26.07.2023 16:01:05</t>
        </is>
      </c>
      <c>
        <is>
          <t>26.07.2023 20:51:19</t>
        </is>
      </c>
      <c>
        <v>4.837222222</v>
      </c>
      <c>
        <v>0</v>
      </c>
      <c>
        <v>98</v>
      </c>
      <c>
        <v>0</v>
      </c>
      <c>
        <v>0</v>
      </c>
      <c>
        <v>0</v>
      </c>
      <c>
        <v>7</v>
      </c>
      <c>
        <v>0</v>
      </c>
      <c>
        <v>0</v>
      </c>
      <c>
        <v>0</v>
      </c>
      <c>
        <v>540.6784448244169</v>
      </c>
      <c>
        <v>0</v>
      </c>
      <c>
        <v>0</v>
      </c>
      <c>
        <v>0</v>
      </c>
      <c>
        <v>42.96504919786961</v>
      </c>
      <c>
        <v>0</v>
      </c>
      <c>
        <v>0</v>
      </c>
      <c>
        <v>583.6434940222865</v>
      </c>
    </row>
    <row>
      <c>
        <v>2622197</v>
      </c>
      <c>
        <v>1</v>
      </c>
      <c>
        <is>
          <t>MANİSA</t>
        </is>
      </c>
      <c>
        <v>DEMİRCİ</v>
      </c>
      <c>
        <is>
          <t>Dağıtım Transformatörü</t>
        </is>
      </c>
      <c>
        <v>KILAVUZLAR TR-3 45-74-M00201_45-74-M00201_2357663</v>
      </c>
      <c>
        <v>AG Tel Kopuğu</v>
      </c>
      <c>
        <v>Dağıtım-AG</v>
      </c>
      <c>
        <v>Uzun</v>
      </c>
      <c>
        <v>Şebeke işletmecisi</v>
      </c>
      <c>
        <v>Bildirimsiz</v>
      </c>
      <c>
        <is>
          <t>26.07.2023 09:51:43</t>
        </is>
      </c>
      <c>
        <is>
          <t>26.07.2023 12:23:55</t>
        </is>
      </c>
      <c>
        <v>2.536666666</v>
      </c>
      <c>
        <v>0</v>
      </c>
      <c>
        <v>4</v>
      </c>
      <c>
        <v>0</v>
      </c>
      <c>
        <v>31</v>
      </c>
      <c>
        <v>0</v>
      </c>
      <c>
        <v>7</v>
      </c>
      <c>
        <v>0</v>
      </c>
      <c>
        <v>0</v>
      </c>
      <c>
        <v>0</v>
      </c>
      <c>
        <v>1.7651409584989974</v>
      </c>
      <c>
        <v>0</v>
      </c>
      <c>
        <v>10.518428421289773</v>
      </c>
      <c>
        <v>0</v>
      </c>
      <c>
        <v>10.923024067006335</v>
      </c>
      <c>
        <v>0</v>
      </c>
      <c>
        <v>0</v>
      </c>
      <c>
        <v>23.206593446795104</v>
      </c>
    </row>
    <row>
      <c>
        <v>2622140</v>
      </c>
      <c>
        <v>1</v>
      </c>
      <c>
        <is>
          <t>İZMİR</t>
        </is>
      </c>
      <c>
        <v>ÖDEMİŞ</v>
      </c>
      <c>
        <is>
          <t>Dağıtım Transformatörü</t>
        </is>
      </c>
      <c>
        <v>TR-113 35-15-M00113_35-15-M00113_2364926</v>
      </c>
      <c>
        <v>Şebeke Yenileme ve Kapasite Artışı Çalışması</v>
      </c>
      <c>
        <v>Dağıtım-AG</v>
      </c>
      <c>
        <v>Uzun</v>
      </c>
      <c>
        <v>Şebeke işletmecisi</v>
      </c>
      <c>
        <v>Bildirimli</v>
      </c>
      <c>
        <is>
          <t>26.07.2023 09:18:20</t>
        </is>
      </c>
      <c>
        <is>
          <t>26.07.2023 17:04:46</t>
        </is>
      </c>
      <c>
        <v>7.773888888</v>
      </c>
      <c>
        <v>0</v>
      </c>
      <c>
        <v>311</v>
      </c>
      <c>
        <v>0</v>
      </c>
      <c>
        <v>0</v>
      </c>
      <c>
        <v>0</v>
      </c>
      <c>
        <v>31</v>
      </c>
      <c>
        <v>0</v>
      </c>
      <c>
        <v>0</v>
      </c>
      <c>
        <v>0</v>
      </c>
      <c>
        <v>396.9647501706882</v>
      </c>
      <c>
        <v>0</v>
      </c>
      <c>
        <v>0</v>
      </c>
      <c>
        <v>0</v>
      </c>
      <c>
        <v>249.26831394531695</v>
      </c>
      <c>
        <v>0</v>
      </c>
      <c>
        <v>0</v>
      </c>
      <c>
        <v>646.2330641160052</v>
      </c>
    </row>
    <row>
      <c>
        <v>2623136</v>
      </c>
      <c>
        <v>1</v>
      </c>
      <c>
        <is>
          <t>İZMİR</t>
        </is>
      </c>
      <c>
        <v>KEMALPAŞA</v>
      </c>
      <c>
        <is>
          <t>AG Fideri</t>
        </is>
      </c>
      <c>
        <v>SÜTÇÜLER TR-2 35-27-M00406_A_56381804_56381804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26.07.2023 19:24:42</t>
        </is>
      </c>
      <c>
        <is>
          <t>26.07.2023 20:43:08</t>
        </is>
      </c>
      <c>
        <v>1.307222222</v>
      </c>
      <c>
        <v>0</v>
      </c>
      <c>
        <v>210</v>
      </c>
      <c>
        <v>0</v>
      </c>
      <c>
        <v>4</v>
      </c>
      <c>
        <v>0</v>
      </c>
      <c>
        <v>18</v>
      </c>
      <c>
        <v>0</v>
      </c>
      <c>
        <v>0</v>
      </c>
      <c>
        <v>0</v>
      </c>
      <c>
        <v>61.46708789999032</v>
      </c>
      <c>
        <v>0</v>
      </c>
      <c>
        <v>1.5459437385951031</v>
      </c>
      <c>
        <v>0</v>
      </c>
      <c>
        <v>20.494750203484042</v>
      </c>
      <c>
        <v>0</v>
      </c>
      <c>
        <v>0</v>
      </c>
      <c>
        <v>83.50778184206946</v>
      </c>
    </row>
    <row>
      <c>
        <v>2622495</v>
      </c>
      <c>
        <v>1</v>
      </c>
      <c>
        <is>
          <t>İZMİR</t>
        </is>
      </c>
      <c>
        <v>ÇEŞME</v>
      </c>
      <c>
        <is>
          <t>OG Fideri</t>
        </is>
      </c>
      <c>
        <v>L-245 35-18-L00245_L-401 ALTINYUNUS DM L03_2324475</v>
      </c>
      <c>
        <v>Manevra</v>
      </c>
      <c>
        <v>Dağıtım-OG</v>
      </c>
      <c>
        <v>Kısa</v>
      </c>
      <c>
        <v>Şebeke işletmecisi</v>
      </c>
      <c>
        <v>Bildirimsiz</v>
      </c>
      <c>
        <is>
          <t>26.07.2023 13:39:38</t>
        </is>
      </c>
      <c>
        <is>
          <t>26.07.2023 13:40:42</t>
        </is>
      </c>
      <c>
        <v>0.017777777</v>
      </c>
      <c>
        <v>0</v>
      </c>
      <c>
        <v>1843</v>
      </c>
      <c>
        <v>0</v>
      </c>
      <c>
        <v>0</v>
      </c>
      <c>
        <v>3</v>
      </c>
      <c>
        <v>358</v>
      </c>
      <c>
        <v>0</v>
      </c>
      <c>
        <v>0</v>
      </c>
      <c>
        <v>0</v>
      </c>
      <c>
        <v>14.327922006262652</v>
      </c>
      <c>
        <v>0</v>
      </c>
      <c>
        <v>0</v>
      </c>
      <c>
        <v>2.62597155386944</v>
      </c>
      <c>
        <v>22.80938953547068</v>
      </c>
      <c>
        <v>0</v>
      </c>
      <c>
        <v>0</v>
      </c>
      <c>
        <v>39.76328309560277</v>
      </c>
    </row>
    <row>
      <c>
        <v>2622930</v>
      </c>
      <c>
        <v>1</v>
      </c>
      <c>
        <is>
          <t>İZMİR</t>
        </is>
      </c>
      <c>
        <v>KONAK</v>
      </c>
      <c>
        <is>
          <t>Saha Dağıtım Kutusu (SDK)</t>
        </is>
      </c>
      <c>
        <v>K-235 35-01-K00235_B B1_5866038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26.07.2023 17:23:09</t>
        </is>
      </c>
      <c>
        <is>
          <t>26.07.2023 18:58:56</t>
        </is>
      </c>
      <c>
        <v>1.596388888</v>
      </c>
      <c>
        <v>0</v>
      </c>
      <c>
        <v>96</v>
      </c>
      <c>
        <v>0</v>
      </c>
      <c>
        <v>0</v>
      </c>
      <c>
        <v>0</v>
      </c>
      <c>
        <v>18</v>
      </c>
      <c>
        <v>0</v>
      </c>
      <c>
        <v>0</v>
      </c>
      <c>
        <v>0</v>
      </c>
      <c>
        <v>65.18353056060076</v>
      </c>
      <c>
        <v>0</v>
      </c>
      <c>
        <v>0</v>
      </c>
      <c>
        <v>0</v>
      </c>
      <c>
        <v>35.899917783439605</v>
      </c>
      <c>
        <v>0</v>
      </c>
      <c>
        <v>0</v>
      </c>
      <c>
        <v>101.08344834404036</v>
      </c>
    </row>
    <row>
      <c>
        <v>2622681</v>
      </c>
      <c>
        <v>1</v>
      </c>
      <c>
        <is>
          <t>İZMİR</t>
        </is>
      </c>
      <c>
        <v>ÖDEMİŞ</v>
      </c>
      <c>
        <is>
          <t>AG Fideri</t>
        </is>
      </c>
      <c>
        <v>SUBATAN TR-4 35-15-L00338_C_56371059_56371059</v>
      </c>
      <c>
        <v>Üçüncü Şahısların Vermiş Olduğu Hasarlar</v>
      </c>
      <c>
        <v>Dağıtım-AG</v>
      </c>
      <c>
        <v>Uzun</v>
      </c>
      <c>
        <v>Dışsal</v>
      </c>
      <c>
        <v>Bildirimsiz</v>
      </c>
      <c>
        <is>
          <t>26.07.2023 15:31:21</t>
        </is>
      </c>
      <c>
        <is>
          <t>26.07.2023 21:40:36</t>
        </is>
      </c>
      <c>
        <v>6.154166666</v>
      </c>
      <c>
        <v>0</v>
      </c>
      <c>
        <v>3</v>
      </c>
      <c>
        <v>0</v>
      </c>
      <c>
        <v>4</v>
      </c>
      <c>
        <v>0</v>
      </c>
      <c>
        <v>2</v>
      </c>
      <c>
        <v>0</v>
      </c>
      <c>
        <v>0</v>
      </c>
      <c>
        <v>0</v>
      </c>
      <c>
        <v>1.8564101059394704</v>
      </c>
      <c>
        <v>0</v>
      </c>
      <c>
        <v>38.53901554426657</v>
      </c>
      <c>
        <v>0</v>
      </c>
      <c>
        <v>3.5589141396270123</v>
      </c>
      <c>
        <v>0</v>
      </c>
      <c>
        <v>0</v>
      </c>
      <c>
        <v>43.95433978983305</v>
      </c>
    </row>
    <row>
      <c>
        <v>2621994</v>
      </c>
      <c>
        <v>1</v>
      </c>
      <c>
        <is>
          <t>İZMİR</t>
        </is>
      </c>
      <c>
        <v>BUCA</v>
      </c>
      <c>
        <is>
          <t>OG Fideri</t>
        </is>
      </c>
      <c>
        <v>M-3393(YATIRIM REZERVE) 35-03-M03393_M-3392 M02_88062551</v>
      </c>
      <c>
        <v>OG Trafo Arızası</v>
      </c>
      <c>
        <v>Dağıtım-OG</v>
      </c>
      <c>
        <v>Uzun</v>
      </c>
      <c>
        <v>Şebeke işletmecisi</v>
      </c>
      <c>
        <v>Bildirimsiz</v>
      </c>
      <c>
        <is>
          <t>26.07.2023 05:11:12</t>
        </is>
      </c>
      <c>
        <is>
          <t>26.07.2023 08:57:18</t>
        </is>
      </c>
      <c>
        <v>3.768333333</v>
      </c>
      <c>
        <v>0</v>
      </c>
      <c>
        <v>1811</v>
      </c>
      <c>
        <v>0</v>
      </c>
      <c>
        <v>0</v>
      </c>
      <c>
        <v>0</v>
      </c>
      <c>
        <v>76</v>
      </c>
      <c>
        <v>0</v>
      </c>
      <c>
        <v>0</v>
      </c>
      <c>
        <v>0</v>
      </c>
      <c>
        <v>1321.6548368424976</v>
      </c>
      <c>
        <v>0</v>
      </c>
      <c>
        <v>0</v>
      </c>
      <c>
        <v>0</v>
      </c>
      <c>
        <v>329.99177895684846</v>
      </c>
      <c>
        <v>0</v>
      </c>
      <c>
        <v>0</v>
      </c>
      <c>
        <v>1651.6466157993461</v>
      </c>
    </row>
    <row>
      <c>
        <v>2623617</v>
      </c>
      <c>
        <v>1</v>
      </c>
      <c>
        <is>
          <t>İZMİR</t>
        </is>
      </c>
      <c>
        <v>BUCA</v>
      </c>
      <c>
        <is>
          <t>OG Fideri</t>
        </is>
      </c>
      <c>
        <v>M-2114 35-03-M02114_M-2580 M02_2045529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26.07.2023 23:34:08</t>
        </is>
      </c>
      <c>
        <is>
          <t>27.07.2023 00:04:42</t>
        </is>
      </c>
      <c>
        <v>0.509444444</v>
      </c>
      <c>
        <v>0</v>
      </c>
      <c>
        <v>14924</v>
      </c>
      <c>
        <v>0</v>
      </c>
      <c>
        <v>13</v>
      </c>
      <c>
        <v>0</v>
      </c>
      <c>
        <v>946</v>
      </c>
      <c>
        <v>1</v>
      </c>
      <c>
        <v>1</v>
      </c>
      <c>
        <v>0</v>
      </c>
      <c>
        <v>1911.4716961207077</v>
      </c>
      <c>
        <v>0</v>
      </c>
      <c>
        <v>2.2077941431118493</v>
      </c>
      <c>
        <v>0</v>
      </c>
      <c>
        <v>449.5725155902416</v>
      </c>
      <c>
        <v>51.13566789714918</v>
      </c>
      <c>
        <v>0.5102982509332112</v>
      </c>
      <c>
        <v>2414.897972002144</v>
      </c>
    </row>
    <row>
      <c>
        <v>2623322</v>
      </c>
      <c>
        <v>1</v>
      </c>
      <c>
        <is>
          <t>İZMİR</t>
        </is>
      </c>
      <c>
        <v>DİKİLİ</v>
      </c>
      <c>
        <is>
          <t>AG Fideri</t>
        </is>
      </c>
      <c>
        <v>KOLEJ SİTESİ TR 35-30-M00314_C_91106477_91106477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26.07.2023 20:39:40</t>
        </is>
      </c>
      <c>
        <is>
          <t>26.07.2023 21:47:27</t>
        </is>
      </c>
      <c>
        <v>1.129722222</v>
      </c>
      <c>
        <v>0</v>
      </c>
      <c>
        <v>29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7.6107467589726205</v>
      </c>
      <c>
        <v>0</v>
      </c>
      <c>
        <v>0</v>
      </c>
      <c>
        <v>0</v>
      </c>
      <c>
        <v>0</v>
      </c>
      <c>
        <v>0</v>
      </c>
      <c>
        <v>0</v>
      </c>
      <c>
        <v>7.6107467589726205</v>
      </c>
    </row>
    <row>
      <c>
        <v>2623030</v>
      </c>
      <c>
        <v>1</v>
      </c>
      <c>
        <is>
          <t>İZMİR</t>
        </is>
      </c>
      <c>
        <v>URLA</v>
      </c>
      <c>
        <is>
          <t>OG Fideri</t>
        </is>
      </c>
      <c>
        <v>URLA TM-1 35-19-A00004_HatBaşıAyırıcı_53134088 M07_53134088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26.07.2023 18:39:22</t>
        </is>
      </c>
      <c>
        <is>
          <t>26.07.2023 19:03:33</t>
        </is>
      </c>
      <c>
        <v>0.403055555</v>
      </c>
      <c>
        <v>0</v>
      </c>
      <c>
        <v>13</v>
      </c>
      <c>
        <v>0</v>
      </c>
      <c>
        <v>14</v>
      </c>
      <c>
        <v>0</v>
      </c>
      <c>
        <v>10</v>
      </c>
      <c>
        <v>0</v>
      </c>
      <c>
        <v>0</v>
      </c>
      <c>
        <v>0</v>
      </c>
      <c>
        <v>2.912127607396115</v>
      </c>
      <c>
        <v>0</v>
      </c>
      <c>
        <v>2.3464342055692002</v>
      </c>
      <c>
        <v>0</v>
      </c>
      <c>
        <v>6.173461525352849</v>
      </c>
      <c>
        <v>0</v>
      </c>
      <c>
        <v>0</v>
      </c>
      <c>
        <v>11.432023338318164</v>
      </c>
    </row>
    <row>
      <c>
        <v>2622761</v>
      </c>
      <c>
        <v>1</v>
      </c>
      <c>
        <is>
          <t>MANİSA</t>
        </is>
      </c>
      <c>
        <v>ALAŞEHİR</v>
      </c>
      <c>
        <is>
          <t>AG Fideri</t>
        </is>
      </c>
      <c>
        <v>TEPEKÖY TR-1 45-73-M00785_B_56404134_56404134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26.07.2023 16:11:05</t>
        </is>
      </c>
      <c>
        <is>
          <t>26.07.2023 17:05:31</t>
        </is>
      </c>
      <c>
        <v>0.907222222</v>
      </c>
      <c>
        <v>0</v>
      </c>
      <c>
        <v>20</v>
      </c>
      <c>
        <v>0</v>
      </c>
      <c>
        <v>3</v>
      </c>
      <c>
        <v>0</v>
      </c>
      <c>
        <v>19</v>
      </c>
      <c>
        <v>0</v>
      </c>
      <c>
        <v>0</v>
      </c>
      <c>
        <v>0</v>
      </c>
      <c>
        <v>8.641901133045026</v>
      </c>
      <c>
        <v>0</v>
      </c>
      <c>
        <v>8.722584125343337</v>
      </c>
      <c>
        <v>0</v>
      </c>
      <c>
        <v>9.600598008518986</v>
      </c>
      <c>
        <v>0</v>
      </c>
      <c>
        <v>0</v>
      </c>
      <c>
        <v>26.96508326690735</v>
      </c>
    </row>
    <row>
      <c>
        <v>2623425</v>
      </c>
      <c>
        <v>1</v>
      </c>
      <c>
        <is>
          <t>İZMİR</t>
        </is>
      </c>
      <c>
        <v>ÇİĞLİ</v>
      </c>
      <c>
        <is>
          <t>Saha Dağıtım Kutusu (SDK)</t>
        </is>
      </c>
      <c>
        <v>K-1464 35-09-K01464_C C1b_5907939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26.07.2023 21:11:48</t>
        </is>
      </c>
      <c>
        <is>
          <t>27.07.2023 04:56:37</t>
        </is>
      </c>
      <c>
        <v>7.746944444</v>
      </c>
      <c>
        <v>0</v>
      </c>
      <c>
        <v>281</v>
      </c>
      <c>
        <v>0</v>
      </c>
      <c>
        <v>0</v>
      </c>
      <c>
        <v>0</v>
      </c>
      <c>
        <v>7</v>
      </c>
      <c>
        <v>0</v>
      </c>
      <c>
        <v>0</v>
      </c>
      <c>
        <v>0</v>
      </c>
      <c>
        <v>479.61108761895116</v>
      </c>
      <c>
        <v>0</v>
      </c>
      <c>
        <v>0</v>
      </c>
      <c>
        <v>0</v>
      </c>
      <c>
        <v>48.89541211834852</v>
      </c>
      <c>
        <v>0</v>
      </c>
      <c>
        <v>0</v>
      </c>
      <c>
        <v>528.5064997372997</v>
      </c>
    </row>
    <row>
      <c>
        <v>2622618</v>
      </c>
      <c>
        <v>1</v>
      </c>
      <c>
        <is>
          <t>MANİSA</t>
        </is>
      </c>
      <c>
        <v>AKHİSAR</v>
      </c>
      <c>
        <is>
          <t>DM</t>
        </is>
      </c>
      <c>
        <v>DAĞDERE DM 45-72-M00097_ÇITAK M05_2106082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26.07.2023 15:01:14</t>
        </is>
      </c>
      <c>
        <is>
          <t>26.07.2023 15:09:21</t>
        </is>
      </c>
      <c>
        <v>0.135277777</v>
      </c>
      <c>
        <v>3</v>
      </c>
      <c>
        <v>1283</v>
      </c>
      <c>
        <v>5</v>
      </c>
      <c>
        <v>37</v>
      </c>
      <c>
        <v>7</v>
      </c>
      <c>
        <v>69</v>
      </c>
      <c>
        <v>0</v>
      </c>
      <c>
        <v>0</v>
      </c>
      <c>
        <v>0.09792438617833334</v>
      </c>
      <c>
        <v>15.290127990322116</v>
      </c>
      <c>
        <v>4.869687472239707</v>
      </c>
      <c>
        <v>1.713647874416776</v>
      </c>
      <c>
        <v>2.7782615949526503</v>
      </c>
      <c>
        <v>3.9188241267916855</v>
      </c>
      <c>
        <v>0</v>
      </c>
      <c>
        <v>0</v>
      </c>
      <c>
        <v>28.668473444901267</v>
      </c>
    </row>
    <row>
      <c>
        <v>2623282</v>
      </c>
      <c>
        <v>1</v>
      </c>
      <c>
        <is>
          <t>MANİSA</t>
        </is>
      </c>
      <c>
        <v>ŞEHZADELER</v>
      </c>
      <c>
        <is>
          <t>KÖK</t>
        </is>
      </c>
      <c>
        <v>GÜZELKÖY KÖK 45-71-M00123_GÜZELKÖY M07_50218011</v>
      </c>
      <c>
        <v>OG Ayırıcı Arızası</v>
      </c>
      <c>
        <v>Dağıtım-OG</v>
      </c>
      <c>
        <v>Uzun</v>
      </c>
      <c>
        <v>Şebeke işletmecisi</v>
      </c>
      <c>
        <v>Bildirimsiz</v>
      </c>
      <c>
        <is>
          <t>26.07.2023 19:54:45</t>
        </is>
      </c>
      <c>
        <is>
          <t>26.07.2023 23:33:30</t>
        </is>
      </c>
      <c>
        <v>3.645833333</v>
      </c>
      <c>
        <v>1</v>
      </c>
      <c>
        <v>112</v>
      </c>
      <c>
        <v>12</v>
      </c>
      <c>
        <v>142</v>
      </c>
      <c>
        <v>3</v>
      </c>
      <c>
        <v>18</v>
      </c>
      <c>
        <v>0</v>
      </c>
      <c>
        <v>1</v>
      </c>
      <c>
        <v>7.435114250383823</v>
      </c>
      <c>
        <v>89.84617666557995</v>
      </c>
      <c>
        <v>90.85323131467094</v>
      </c>
      <c>
        <v>636.5468014742997</v>
      </c>
      <c>
        <v>130.07190790794579</v>
      </c>
      <c>
        <v>48.955704665208025</v>
      </c>
      <c>
        <v>0</v>
      </c>
      <c>
        <v>228.9406372548</v>
      </c>
      <c>
        <v>1232.6495735328883</v>
      </c>
    </row>
    <row>
      <c>
        <v>2623614</v>
      </c>
      <c>
        <v>1</v>
      </c>
      <c>
        <is>
          <t>İZMİR</t>
        </is>
      </c>
      <c>
        <v>ÇEŞME</v>
      </c>
      <c>
        <is>
          <t>Saha Dağıtım Kutusu (SDK)</t>
        </is>
      </c>
      <c>
        <v>L-231 35-18-L00231_9224746 e2b_5957428</v>
      </c>
      <c>
        <v>AG Box / Sdk Giriş Sigorta Atığı</v>
      </c>
      <c>
        <v>Dağıtım-AG</v>
      </c>
      <c>
        <v>Uzun</v>
      </c>
      <c>
        <v>Şebeke işletmecisi</v>
      </c>
      <c>
        <v>Bildirimsiz</v>
      </c>
      <c>
        <is>
          <t>26.07.2023 23:28:23</t>
        </is>
      </c>
      <c>
        <is>
          <t>27.07.2023 07:16:37</t>
        </is>
      </c>
      <c>
        <v>7.803888888</v>
      </c>
      <c>
        <v>0</v>
      </c>
      <c>
        <v>4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7.013603812713867</v>
      </c>
      <c>
        <v>0</v>
      </c>
      <c>
        <v>0</v>
      </c>
      <c>
        <v>0</v>
      </c>
      <c>
        <v>0</v>
      </c>
      <c>
        <v>0</v>
      </c>
      <c>
        <v>0</v>
      </c>
      <c>
        <v>7.013603812713867</v>
      </c>
    </row>
    <row>
      <c>
        <v>2622449</v>
      </c>
      <c>
        <v>1</v>
      </c>
      <c>
        <is>
          <t>MANİSA</t>
        </is>
      </c>
      <c>
        <v>TURGUTLU</v>
      </c>
      <c>
        <is>
          <t>OG Fideri</t>
        </is>
      </c>
      <c>
        <v>TR-2/92 45-83-L00092_TR-2/9 L01_72118065</v>
      </c>
      <c>
        <v>Şebeke Yenileme ve Kapasite Artışı Çalışması</v>
      </c>
      <c>
        <v>Dağıtım-OG</v>
      </c>
      <c>
        <v>Uzun</v>
      </c>
      <c>
        <v>Şebeke işletmecisi</v>
      </c>
      <c>
        <v>Bildirimli</v>
      </c>
      <c>
        <is>
          <t>26.07.2023 12:30:19</t>
        </is>
      </c>
      <c>
        <is>
          <t>26.07.2023 15:08:17</t>
        </is>
      </c>
      <c>
        <v>2.632777777</v>
      </c>
      <c>
        <v>0</v>
      </c>
      <c>
        <v>888</v>
      </c>
      <c>
        <v>0</v>
      </c>
      <c>
        <v>58</v>
      </c>
      <c>
        <v>1</v>
      </c>
      <c>
        <v>40</v>
      </c>
      <c>
        <v>0</v>
      </c>
      <c>
        <v>1</v>
      </c>
      <c>
        <v>0</v>
      </c>
      <c>
        <v>516.1335550449498</v>
      </c>
      <c>
        <v>0</v>
      </c>
      <c>
        <v>136.0267019039976</v>
      </c>
      <c>
        <v>0</v>
      </c>
      <c>
        <v>65.82754241286038</v>
      </c>
      <c>
        <v>0</v>
      </c>
      <c>
        <v>398.9724917635825</v>
      </c>
      <c>
        <v>1116.9602911253903</v>
      </c>
    </row>
    <row>
      <c>
        <v>2623139</v>
      </c>
      <c>
        <v>1</v>
      </c>
      <c>
        <is>
          <t>İZMİR</t>
        </is>
      </c>
      <c>
        <v>ÇEŞME</v>
      </c>
      <c>
        <is>
          <t>DM</t>
        </is>
      </c>
      <c>
        <v>ALAÇATI İM 35-18-A00002_L-299 ARITMA L13_2052461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26.07.2023 19:26:37</t>
        </is>
      </c>
      <c>
        <is>
          <t>26.07.2023 19:31:07</t>
        </is>
      </c>
      <c>
        <v>0.075</v>
      </c>
      <c>
        <v>0</v>
      </c>
      <c>
        <v>0</v>
      </c>
      <c>
        <v>0</v>
      </c>
      <c>
        <v>0</v>
      </c>
      <c>
        <v>1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0.11790924389999999</v>
      </c>
      <c>
        <v>0</v>
      </c>
      <c>
        <v>5.677613082336374</v>
      </c>
      <c>
        <v>0</v>
      </c>
      <c>
        <v>5.795522326236374</v>
      </c>
    </row>
    <row>
      <c>
        <v>2622475</v>
      </c>
      <c>
        <v>1</v>
      </c>
      <c>
        <is>
          <t>İZMİR</t>
        </is>
      </c>
      <c>
        <v>MENEMEN</v>
      </c>
      <c>
        <is>
          <t>DM</t>
        </is>
      </c>
      <c>
        <v>ULUKENT DM-5 35-28-M00005_ULUKENT DM-5/11 M02_66504154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26.07.2023 12:58:16</t>
        </is>
      </c>
      <c>
        <is>
          <t>26.07.2023 14:29:34</t>
        </is>
      </c>
      <c>
        <v>1.521666666</v>
      </c>
      <c>
        <v>0</v>
      </c>
      <c>
        <v>0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45.47341328294618</v>
      </c>
      <c>
        <v>0</v>
      </c>
      <c>
        <v>0</v>
      </c>
      <c>
        <v>45.47341328294618</v>
      </c>
    </row>
    <row>
      <c>
        <v>2622910</v>
      </c>
      <c>
        <v>1</v>
      </c>
      <c>
        <is>
          <t>MANİSA</t>
        </is>
      </c>
      <c>
        <v>SARUHANLI</v>
      </c>
      <c>
        <is>
          <t>OG Fideri</t>
        </is>
      </c>
      <c>
        <v>SARUHANLI TR-6/A 45-80-M01200_SARUHANLI TR-32 M01_72188306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26.07.2023 17:31:08</t>
        </is>
      </c>
      <c>
        <is>
          <t>26.07.2023 18:03:08</t>
        </is>
      </c>
      <c>
        <v>0.533333333</v>
      </c>
      <c>
        <v>0</v>
      </c>
      <c>
        <v>809</v>
      </c>
      <c>
        <v>0</v>
      </c>
      <c>
        <v>2</v>
      </c>
      <c>
        <v>0</v>
      </c>
      <c>
        <v>161</v>
      </c>
      <c>
        <v>0</v>
      </c>
      <c>
        <v>0</v>
      </c>
      <c>
        <v>0</v>
      </c>
      <c>
        <v>94.76685666852258</v>
      </c>
      <c>
        <v>0</v>
      </c>
      <c>
        <v>0.048742384009109116</v>
      </c>
      <c>
        <v>0</v>
      </c>
      <c>
        <v>86.84985680855151</v>
      </c>
      <c>
        <v>0</v>
      </c>
      <c>
        <v>0</v>
      </c>
      <c>
        <v>181.6654558610832</v>
      </c>
    </row>
    <row>
      <c>
        <v>2622469</v>
      </c>
      <c>
        <v>1</v>
      </c>
      <c>
        <is>
          <t>İZMİR</t>
        </is>
      </c>
      <c>
        <v>BAYRAKLI</v>
      </c>
      <c>
        <is>
          <t>AG Fideri</t>
        </is>
      </c>
      <c>
        <v>M-2561 35-02-M02561_C_56381904_56381904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26.07.2023 12:58:30</t>
        </is>
      </c>
      <c>
        <is>
          <t>26.07.2023 14:58:04</t>
        </is>
      </c>
      <c>
        <v>1.992777777</v>
      </c>
      <c>
        <v>0</v>
      </c>
      <c>
        <v>24</v>
      </c>
      <c>
        <v>0</v>
      </c>
      <c>
        <v>0</v>
      </c>
      <c>
        <v>0</v>
      </c>
      <c>
        <v>6</v>
      </c>
      <c>
        <v>0</v>
      </c>
      <c>
        <v>0</v>
      </c>
      <c>
        <v>0</v>
      </c>
      <c>
        <v>13.181642065158252</v>
      </c>
      <c>
        <v>0</v>
      </c>
      <c>
        <v>0</v>
      </c>
      <c>
        <v>0</v>
      </c>
      <c>
        <v>19.033682879283816</v>
      </c>
      <c>
        <v>0</v>
      </c>
      <c>
        <v>0</v>
      </c>
      <c>
        <v>32.21532494444207</v>
      </c>
    </row>
    <row>
      <c>
        <v>2622718</v>
      </c>
      <c>
        <v>1</v>
      </c>
      <c>
        <is>
          <t>MANİSA</t>
        </is>
      </c>
      <c>
        <v>ŞEHZADELER</v>
      </c>
      <c>
        <is>
          <t>OG Fideri</t>
        </is>
      </c>
      <c>
        <v>DM-1/47 45-71-M00149_DIREK TIPI TRAFO HUCRESI H01_2037538</v>
      </c>
      <c>
        <v>Plansız Kesinti / Müdahale</v>
      </c>
      <c>
        <v>Dağıtım-OG</v>
      </c>
      <c>
        <v>Uzun</v>
      </c>
      <c>
        <v>Şebeke işletmecisi</v>
      </c>
      <c>
        <v>Bildirimsiz</v>
      </c>
      <c>
        <is>
          <t>26.07.2023 15:46:48</t>
        </is>
      </c>
      <c>
        <is>
          <t>26.07.2023 17:59:13</t>
        </is>
      </c>
      <c>
        <v>2.206944444</v>
      </c>
      <c>
        <v>0</v>
      </c>
      <c>
        <v>81</v>
      </c>
      <c>
        <v>0</v>
      </c>
      <c>
        <v>0</v>
      </c>
      <c>
        <v>0</v>
      </c>
      <c>
        <v>49</v>
      </c>
      <c>
        <v>0</v>
      </c>
      <c>
        <v>0</v>
      </c>
      <c>
        <v>0</v>
      </c>
      <c>
        <v>43.74624168017934</v>
      </c>
      <c>
        <v>0</v>
      </c>
      <c>
        <v>0</v>
      </c>
      <c>
        <v>0</v>
      </c>
      <c>
        <v>574.4924613297541</v>
      </c>
      <c>
        <v>0</v>
      </c>
      <c>
        <v>0</v>
      </c>
      <c>
        <v>618.2387030099334</v>
      </c>
    </row>
    <row>
      <c>
        <v>2623551</v>
      </c>
      <c>
        <v>1</v>
      </c>
      <c>
        <is>
          <t>İZMİR</t>
        </is>
      </c>
      <c>
        <v>BAYRAKLI</v>
      </c>
      <c>
        <is>
          <t>Saha Dağıtım Kutusu (SDK)</t>
        </is>
      </c>
      <c>
        <v>M-3081 35-02-M03081_H H02b_95298783</v>
      </c>
      <c>
        <v>AG Yeraltı Kablo Arızası</v>
      </c>
      <c>
        <v>Dağıtım-AG</v>
      </c>
      <c>
        <v>Uzun</v>
      </c>
      <c>
        <v>Şebeke işletmecisi</v>
      </c>
      <c>
        <v>Bildirimsiz</v>
      </c>
      <c>
        <is>
          <t>26.07.2023 22:49:13</t>
        </is>
      </c>
      <c>
        <is>
          <t>27.07.2023 08:39:07</t>
        </is>
      </c>
      <c>
        <v>9.831666666</v>
      </c>
      <c>
        <v>0</v>
      </c>
      <c>
        <v>17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31.52890541296475</v>
      </c>
      <c>
        <v>0</v>
      </c>
      <c>
        <v>0</v>
      </c>
      <c>
        <v>0</v>
      </c>
      <c>
        <v>0</v>
      </c>
      <c>
        <v>0</v>
      </c>
      <c>
        <v>0</v>
      </c>
      <c>
        <v>31.52890541296475</v>
      </c>
    </row>
    <row>
      <c>
        <v>2622114</v>
      </c>
      <c>
        <v>1</v>
      </c>
      <c>
        <is>
          <t>İZMİR</t>
        </is>
      </c>
      <c>
        <v>MENDERES</v>
      </c>
      <c>
        <is>
          <t>KÖK</t>
        </is>
      </c>
      <c>
        <v>AĞAÇ İŞLERİ KÖK-1 35-22-M00122_BK.TASARIM AYAKABI-AĞAÇ İŞLERİ TR-11/12 M04_72110229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26.07.2023 08:52:18</t>
        </is>
      </c>
      <c>
        <is>
          <t>26.07.2023 10:13:58</t>
        </is>
      </c>
      <c>
        <v>1.361111111</v>
      </c>
      <c>
        <v>0</v>
      </c>
      <c>
        <v>0</v>
      </c>
      <c>
        <v>0</v>
      </c>
      <c>
        <v>1</v>
      </c>
      <c>
        <v>0</v>
      </c>
      <c>
        <v>29</v>
      </c>
      <c>
        <v>2</v>
      </c>
      <c>
        <v>4</v>
      </c>
      <c>
        <v>0</v>
      </c>
      <c>
        <v>0</v>
      </c>
      <c>
        <v>0</v>
      </c>
      <c>
        <v>0.009016499700581</v>
      </c>
      <c>
        <v>0</v>
      </c>
      <c>
        <v>94.19207447462553</v>
      </c>
      <c>
        <v>45.227101057783266</v>
      </c>
      <c>
        <v>22.571975523727197</v>
      </c>
      <c>
        <v>162.00016755583655</v>
      </c>
    </row>
    <row>
      <c>
        <v>2622077</v>
      </c>
      <c>
        <v>1</v>
      </c>
      <c>
        <is>
          <t>MANİSA</t>
        </is>
      </c>
      <c>
        <v>ALAŞEHİR</v>
      </c>
      <c>
        <is>
          <t>OG Fideri</t>
        </is>
      </c>
      <c>
        <v>YEŞİLYURT DM 45-73-M00476_HatBaşıAyırıcı_53136447 M02_53136447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26.07.2023 08:20:11</t>
        </is>
      </c>
      <c>
        <is>
          <t>26.07.2023 09:14:18</t>
        </is>
      </c>
      <c>
        <v>0.901944444</v>
      </c>
      <c>
        <v>0</v>
      </c>
      <c>
        <v>5</v>
      </c>
      <c>
        <v>2</v>
      </c>
      <c>
        <v>10</v>
      </c>
      <c>
        <v>2</v>
      </c>
      <c>
        <v>5</v>
      </c>
      <c>
        <v>0</v>
      </c>
      <c>
        <v>0</v>
      </c>
      <c>
        <v>0</v>
      </c>
      <c>
        <v>15.702770363723408</v>
      </c>
      <c>
        <v>14.76554966913655</v>
      </c>
      <c>
        <v>26.8053577115704</v>
      </c>
      <c>
        <v>1.556311082022886</v>
      </c>
      <c>
        <v>11.698308511643534</v>
      </c>
      <c>
        <v>0</v>
      </c>
      <c>
        <v>0</v>
      </c>
      <c>
        <v>70.52829733809678</v>
      </c>
    </row>
    <row>
      <c>
        <v>2623451</v>
      </c>
      <c>
        <v>1</v>
      </c>
      <c>
        <is>
          <t>İZMİR</t>
        </is>
      </c>
      <c>
        <v>ÖDEMİŞ</v>
      </c>
      <c>
        <is>
          <t>Dağıtım Transformatörü</t>
        </is>
      </c>
      <c>
        <v>TR-105 35-15-M00105_35-15-M00105_66875012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26.07.2023 17:52:00</t>
        </is>
      </c>
      <c>
        <is>
          <t>26.07.2023 21:56:56</t>
        </is>
      </c>
      <c>
        <v>4.082222222</v>
      </c>
      <c>
        <v>0</v>
      </c>
      <c>
        <v>560</v>
      </c>
      <c>
        <v>0</v>
      </c>
      <c>
        <v>0</v>
      </c>
      <c>
        <v>0</v>
      </c>
      <c>
        <v>24</v>
      </c>
      <c>
        <v>0</v>
      </c>
      <c>
        <v>0</v>
      </c>
      <c>
        <v>0</v>
      </c>
      <c>
        <v>569.894614446993</v>
      </c>
      <c>
        <v>0</v>
      </c>
      <c>
        <v>0</v>
      </c>
      <c>
        <v>0</v>
      </c>
      <c>
        <v>330.0256405993515</v>
      </c>
      <c>
        <v>0</v>
      </c>
      <c>
        <v>0</v>
      </c>
      <c>
        <v>899.9202550463446</v>
      </c>
    </row>
    <row>
      <c>
        <v>2623302</v>
      </c>
      <c>
        <v>1</v>
      </c>
      <c>
        <is>
          <t>MANİSA</t>
        </is>
      </c>
      <c>
        <v>SALİHLİ</v>
      </c>
      <c>
        <is>
          <t>KÖK</t>
        </is>
      </c>
      <c>
        <v>AKÖREN TR-19 KÖK 45-78-M00974_ÇOBANOĞLU M01_66244779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26.07.2023 20:23:36</t>
        </is>
      </c>
      <c>
        <is>
          <t>26.07.2023 21:11:59</t>
        </is>
      </c>
      <c>
        <v>0.806388888</v>
      </c>
      <c>
        <v>0</v>
      </c>
      <c>
        <v>0</v>
      </c>
      <c>
        <v>2</v>
      </c>
      <c>
        <v>61</v>
      </c>
      <c>
        <v>1</v>
      </c>
      <c>
        <v>3</v>
      </c>
      <c>
        <v>0</v>
      </c>
      <c>
        <v>0</v>
      </c>
      <c>
        <v>0</v>
      </c>
      <c>
        <v>0</v>
      </c>
      <c>
        <v>6.745122302522389</v>
      </c>
      <c>
        <v>394.0321246937547</v>
      </c>
      <c>
        <v>1.2660146414883333</v>
      </c>
      <c>
        <v>18.442425069560322</v>
      </c>
      <c>
        <v>0</v>
      </c>
      <c>
        <v>0</v>
      </c>
      <c>
        <v>420.4856867073257</v>
      </c>
    </row>
    <row>
      <c>
        <v>2622220</v>
      </c>
      <c>
        <v>1</v>
      </c>
      <c>
        <is>
          <t>MANİSA</t>
        </is>
      </c>
      <c>
        <v>KULA</v>
      </c>
      <c>
        <is>
          <t>OG Fideri</t>
        </is>
      </c>
      <c>
        <v>BAŞIBÜYÜK KÖK 45-77-L00158_HatBaşıAyırıcı_76564808 L03_76564808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26.07.2023 10:14:21</t>
        </is>
      </c>
      <c>
        <is>
          <t>26.07.2023 10:47:54</t>
        </is>
      </c>
      <c>
        <v>0.559166666</v>
      </c>
      <c>
        <v>0</v>
      </c>
      <c>
        <v>14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1.039790128073158</v>
      </c>
      <c>
        <v>0</v>
      </c>
      <c>
        <v>0</v>
      </c>
      <c>
        <v>0</v>
      </c>
      <c>
        <v>0</v>
      </c>
      <c>
        <v>0</v>
      </c>
      <c>
        <v>0</v>
      </c>
      <c>
        <v>1.039790128073158</v>
      </c>
    </row>
    <row>
      <c>
        <v>2622120</v>
      </c>
      <c>
        <v>1</v>
      </c>
      <c>
        <is>
          <t>İZMİR</t>
        </is>
      </c>
      <c>
        <v>KARABURUN</v>
      </c>
      <c>
        <is>
          <t>Dağıtım Transformatörü</t>
        </is>
      </c>
      <c>
        <v>GÜZELKENT YAPI KOOP TR 35-21-M00015_35-21-M00015_2366731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26.07.2023 08:59:28</t>
        </is>
      </c>
      <c>
        <is>
          <t>26.07.2023 13:39:32</t>
        </is>
      </c>
      <c>
        <v>4.667777777</v>
      </c>
      <c>
        <v>0</v>
      </c>
      <c>
        <v>146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155.3514740378392</v>
      </c>
      <c>
        <v>0</v>
      </c>
      <c>
        <v>0</v>
      </c>
      <c>
        <v>0</v>
      </c>
      <c>
        <v>0</v>
      </c>
      <c>
        <v>0</v>
      </c>
      <c>
        <v>0</v>
      </c>
      <c>
        <v>155.3514740378392</v>
      </c>
    </row>
    <row>
      <c>
        <v>2623010</v>
      </c>
      <c>
        <v>1</v>
      </c>
      <c>
        <is>
          <t>MANİSA</t>
        </is>
      </c>
      <c>
        <v>SARUHANLI</v>
      </c>
      <c>
        <is>
          <t>Dağıtım Transformatörü</t>
        </is>
      </c>
      <c>
        <v>SARUHANLI TR-16 45-80-M00016_45-80-M00016_2355925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26.07.2023 18:23:08</t>
        </is>
      </c>
      <c>
        <is>
          <t>26.07.2023 18:40:32</t>
        </is>
      </c>
      <c>
        <v>0.29</v>
      </c>
      <c>
        <v>0</v>
      </c>
      <c>
        <v>409</v>
      </c>
      <c>
        <v>0</v>
      </c>
      <c>
        <v>2</v>
      </c>
      <c>
        <v>0</v>
      </c>
      <c>
        <v>17</v>
      </c>
      <c>
        <v>0</v>
      </c>
      <c>
        <v>0</v>
      </c>
      <c>
        <v>0</v>
      </c>
      <c>
        <v>38.86562010989678</v>
      </c>
      <c>
        <v>0</v>
      </c>
      <c>
        <v>4.336350521039068</v>
      </c>
      <c>
        <v>0</v>
      </c>
      <c>
        <v>3.4835379596345226</v>
      </c>
      <c>
        <v>0</v>
      </c>
      <c>
        <v>0</v>
      </c>
      <c>
        <v>46.68550859057037</v>
      </c>
    </row>
    <row>
      <c>
        <v>2623033</v>
      </c>
      <c>
        <v>1</v>
      </c>
      <c>
        <is>
          <t>İZMİR</t>
        </is>
      </c>
      <c>
        <v>KARŞIYAKA</v>
      </c>
      <c>
        <is>
          <t>AG Fideri</t>
        </is>
      </c>
      <c>
        <v>K-1450 35-04-K01450_A_56364490_56364490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26.07.2023 18:43:29</t>
        </is>
      </c>
      <c>
        <is>
          <t>26.07.2023 19:53:16</t>
        </is>
      </c>
      <c>
        <v>1.163055555</v>
      </c>
      <c>
        <v>0</v>
      </c>
      <c>
        <v>266</v>
      </c>
      <c>
        <v>0</v>
      </c>
      <c>
        <v>0</v>
      </c>
      <c>
        <v>0</v>
      </c>
      <c>
        <v>62</v>
      </c>
      <c>
        <v>0</v>
      </c>
      <c>
        <v>0</v>
      </c>
      <c>
        <v>0</v>
      </c>
      <c>
        <v>86.59663480347176</v>
      </c>
      <c>
        <v>0</v>
      </c>
      <c>
        <v>0</v>
      </c>
      <c>
        <v>0</v>
      </c>
      <c>
        <v>84.80133100191196</v>
      </c>
      <c>
        <v>0</v>
      </c>
      <c>
        <v>0</v>
      </c>
      <c>
        <v>171.3979658053837</v>
      </c>
    </row>
    <row>
      <c>
        <v>2621991</v>
      </c>
      <c>
        <v>1</v>
      </c>
      <c>
        <is>
          <t>MANİSA</t>
        </is>
      </c>
      <c>
        <v>SALİHLİ</v>
      </c>
      <c>
        <is>
          <t>OG Fideri</t>
        </is>
      </c>
      <c>
        <v>TAYTAN TR-1 KÖK 45-78-M00305_TAYTAN MERKEZ ÇIKIŞ M01_65651002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26.07.2023 04:38:28</t>
        </is>
      </c>
      <c>
        <is>
          <t>26.07.2023 05:15:04</t>
        </is>
      </c>
      <c>
        <v>0.61</v>
      </c>
      <c>
        <v>2</v>
      </c>
      <c>
        <v>463</v>
      </c>
      <c>
        <v>4</v>
      </c>
      <c>
        <v>17</v>
      </c>
      <c>
        <v>1</v>
      </c>
      <c>
        <v>56</v>
      </c>
      <c>
        <v>0</v>
      </c>
      <c>
        <v>0</v>
      </c>
      <c>
        <v>0.09287215335333333</v>
      </c>
      <c>
        <v>44.748181148395744</v>
      </c>
      <c>
        <v>10.576680192185346</v>
      </c>
      <c>
        <v>20.333006716010537</v>
      </c>
      <c>
        <v>0.6853300253955554</v>
      </c>
      <c>
        <v>16.814165853226246</v>
      </c>
      <c>
        <v>0</v>
      </c>
      <c>
        <v>0</v>
      </c>
      <c>
        <v>93.25023608856675</v>
      </c>
    </row>
    <row>
      <c>
        <v>2622323</v>
      </c>
      <c>
        <v>1</v>
      </c>
      <c>
        <is>
          <t>MANİSA</t>
        </is>
      </c>
      <c>
        <v>SALİHLİ</v>
      </c>
      <c>
        <is>
          <t>OG Fideri</t>
        </is>
      </c>
      <c>
        <v>YILMAZ İM 45-78-A00003_HatBaşıAyırıcı_53140496 L01_53140496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26.07.2023 11:13:24</t>
        </is>
      </c>
      <c>
        <is>
          <t>26.07.2023 15:29:25</t>
        </is>
      </c>
      <c>
        <v>4.266944444</v>
      </c>
      <c>
        <v>0</v>
      </c>
      <c>
        <v>0</v>
      </c>
      <c>
        <v>16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237.22309293933787</v>
      </c>
      <c>
        <v>0</v>
      </c>
      <c>
        <v>31.419796824851993</v>
      </c>
      <c>
        <v>0</v>
      </c>
      <c>
        <v>0</v>
      </c>
      <c>
        <v>0</v>
      </c>
      <c>
        <v>268.6428897641899</v>
      </c>
    </row>
    <row>
      <c>
        <v>2622177</v>
      </c>
      <c>
        <v>1</v>
      </c>
      <c>
        <is>
          <t>MANİSA</t>
        </is>
      </c>
      <c>
        <v>GÖRDES</v>
      </c>
      <c>
        <is>
          <t>DM</t>
        </is>
      </c>
      <c>
        <v>GÖRDES DM 45-75-M00050_KÜREKÇİ M09_2083714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26.07.2023 09:43:03</t>
        </is>
      </c>
      <c>
        <is>
          <t>26.07.2023 10:00:43</t>
        </is>
      </c>
      <c>
        <v>0.294444444</v>
      </c>
      <c>
        <v>3</v>
      </c>
      <c>
        <v>673</v>
      </c>
      <c>
        <v>19</v>
      </c>
      <c>
        <v>225</v>
      </c>
      <c>
        <v>1</v>
      </c>
      <c>
        <v>45</v>
      </c>
      <c>
        <v>1</v>
      </c>
      <c>
        <v>0</v>
      </c>
      <c>
        <v>0.153419895639483</v>
      </c>
      <c>
        <v>29.102498093523536</v>
      </c>
      <c>
        <v>37.29232504742872</v>
      </c>
      <c>
        <v>98.1766411885442</v>
      </c>
      <c>
        <v>3.5424420426900074</v>
      </c>
      <c>
        <v>8.701454262462109</v>
      </c>
      <c>
        <v>7.748982806692903</v>
      </c>
      <c>
        <v>0</v>
      </c>
      <c>
        <v>184.71776333698097</v>
      </c>
    </row>
    <row>
      <c>
        <v>2622160</v>
      </c>
      <c>
        <v>1</v>
      </c>
      <c>
        <is>
          <t>İZMİR</t>
        </is>
      </c>
      <c>
        <v>TİRE</v>
      </c>
      <c>
        <is>
          <t>Dağıtım Transformatörü</t>
        </is>
      </c>
      <c>
        <v>GÖKÇEN DM 1-1/2 35-29-L00059_35-29-L00059_72210163</v>
      </c>
      <c>
        <v>Şebeke Bakım Çalışması</v>
      </c>
      <c>
        <v>Dağıtım-AG</v>
      </c>
      <c>
        <v>Uzun</v>
      </c>
      <c>
        <v>Şebeke işletmecisi</v>
      </c>
      <c>
        <v>Bildirimli</v>
      </c>
      <c>
        <is>
          <t>26.07.2023 09:32:03</t>
        </is>
      </c>
      <c>
        <is>
          <t>26.07.2023 16:44:12</t>
        </is>
      </c>
      <c>
        <v>7.2025</v>
      </c>
      <c>
        <v>0</v>
      </c>
      <c>
        <v>99</v>
      </c>
      <c>
        <v>0</v>
      </c>
      <c>
        <v>0</v>
      </c>
      <c>
        <v>0</v>
      </c>
      <c>
        <v>24</v>
      </c>
      <c>
        <v>0</v>
      </c>
      <c>
        <v>0</v>
      </c>
      <c>
        <v>0</v>
      </c>
      <c>
        <v>157.10369029795768</v>
      </c>
      <c>
        <v>0</v>
      </c>
      <c>
        <v>0</v>
      </c>
      <c>
        <v>0</v>
      </c>
      <c>
        <v>112.4145239697069</v>
      </c>
      <c>
        <v>0</v>
      </c>
      <c>
        <v>0</v>
      </c>
      <c>
        <v>269.5182142676646</v>
      </c>
    </row>
    <row>
      <c>
        <v>2623411</v>
      </c>
      <c>
        <v>1</v>
      </c>
      <c>
        <is>
          <t>İZMİR</t>
        </is>
      </c>
      <c>
        <v>BAYINDIR</v>
      </c>
      <c>
        <is>
          <t>Dağıtım Transformatörü</t>
        </is>
      </c>
      <c>
        <v>HASKÖY TR-1 35-20-L00206_35-20-L00206_2367741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26.07.2023 21:18:13</t>
        </is>
      </c>
      <c>
        <is>
          <t>26.07.2023 22:03:13</t>
        </is>
      </c>
      <c>
        <v>0.75</v>
      </c>
      <c>
        <v>0</v>
      </c>
      <c>
        <v>112</v>
      </c>
      <c>
        <v>0</v>
      </c>
      <c>
        <v>16</v>
      </c>
      <c>
        <v>0</v>
      </c>
      <c>
        <v>13</v>
      </c>
      <c>
        <v>0</v>
      </c>
      <c>
        <v>0</v>
      </c>
      <c>
        <v>0</v>
      </c>
      <c>
        <v>29.503765633186845</v>
      </c>
      <c>
        <v>0</v>
      </c>
      <c>
        <v>79.3306840237842</v>
      </c>
      <c>
        <v>0</v>
      </c>
      <c>
        <v>12.73540860855773</v>
      </c>
      <c>
        <v>0</v>
      </c>
      <c>
        <v>0</v>
      </c>
      <c>
        <v>121.56985826552878</v>
      </c>
    </row>
    <row>
      <c>
        <v>2622933</v>
      </c>
      <c>
        <v>1</v>
      </c>
      <c>
        <is>
          <t>İZMİR</t>
        </is>
      </c>
      <c>
        <v>BORNOVA</v>
      </c>
      <c>
        <is>
          <t>AG Fideri</t>
        </is>
      </c>
      <c>
        <v>K-583 35-02-K00583_A_56367444_56367444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26.07.2023 17:43:46</t>
        </is>
      </c>
      <c>
        <is>
          <t>27.07.2023 00:55:08</t>
        </is>
      </c>
      <c>
        <v>7.189444444</v>
      </c>
      <c>
        <v>0</v>
      </c>
      <c>
        <v>113</v>
      </c>
      <c>
        <v>0</v>
      </c>
      <c>
        <v>0</v>
      </c>
      <c>
        <v>0</v>
      </c>
      <c>
        <v>11</v>
      </c>
      <c>
        <v>0</v>
      </c>
      <c>
        <v>0</v>
      </c>
      <c>
        <v>0</v>
      </c>
      <c>
        <v>196.94645255480944</v>
      </c>
      <c>
        <v>0</v>
      </c>
      <c>
        <v>0</v>
      </c>
      <c>
        <v>0</v>
      </c>
      <c>
        <v>16.741323738697204</v>
      </c>
      <c>
        <v>0</v>
      </c>
      <c>
        <v>0</v>
      </c>
      <c>
        <v>213.68777629350666</v>
      </c>
    </row>
    <row>
      <c>
        <v>2622887</v>
      </c>
      <c>
        <v>1</v>
      </c>
      <c>
        <is>
          <t>MANİSA</t>
        </is>
      </c>
      <c>
        <v>YUNUSEMRE</v>
      </c>
      <c>
        <is>
          <t>KÖK</t>
        </is>
      </c>
      <c>
        <v>AKGEDİK KÖK-3 45-71-M00164_GÜRLE M04_55994735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26.07.2023 17:15:22</t>
        </is>
      </c>
      <c>
        <is>
          <t>26.07.2023 18:47:59</t>
        </is>
      </c>
      <c>
        <v>1.543611111</v>
      </c>
      <c>
        <v>0</v>
      </c>
      <c>
        <v>84</v>
      </c>
      <c>
        <v>2</v>
      </c>
      <c>
        <v>4</v>
      </c>
      <c>
        <v>6</v>
      </c>
      <c>
        <v>11</v>
      </c>
      <c>
        <v>0</v>
      </c>
      <c>
        <v>0</v>
      </c>
      <c>
        <v>0</v>
      </c>
      <c>
        <v>21.377549591123625</v>
      </c>
      <c>
        <v>8.051345520041767</v>
      </c>
      <c>
        <v>1.4575912625200511</v>
      </c>
      <c>
        <v>34.67083061010706</v>
      </c>
      <c>
        <v>13.775083818722083</v>
      </c>
      <c>
        <v>0</v>
      </c>
      <c>
        <v>0</v>
      </c>
      <c>
        <v>79.33240080251458</v>
      </c>
    </row>
    <row>
      <c>
        <v>2622054</v>
      </c>
      <c>
        <v>1</v>
      </c>
      <c>
        <is>
          <t>MANİSA</t>
        </is>
      </c>
      <c>
        <v>SALİHLİ</v>
      </c>
      <c>
        <is>
          <t>KÖK</t>
        </is>
      </c>
      <c>
        <v>AKÖREN TR-19 KÖK 45-78-M00974_YENİKENT ÇIKIŞI    KAPASİTÖR M05_66244826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26.07.2023 08:01:38</t>
        </is>
      </c>
      <c>
        <is>
          <t>26.07.2023 08:39:25</t>
        </is>
      </c>
      <c>
        <v>0.629722222</v>
      </c>
      <c>
        <v>0</v>
      </c>
      <c>
        <v>1</v>
      </c>
      <c>
        <v>0</v>
      </c>
      <c>
        <v>89</v>
      </c>
      <c>
        <v>0</v>
      </c>
      <c>
        <v>5</v>
      </c>
      <c>
        <v>0</v>
      </c>
      <c>
        <v>0</v>
      </c>
      <c>
        <v>0</v>
      </c>
      <c>
        <v>0.30077820627718843</v>
      </c>
      <c>
        <v>0</v>
      </c>
      <c>
        <v>316.55428893026476</v>
      </c>
      <c>
        <v>0</v>
      </c>
      <c>
        <v>6.894760699184049</v>
      </c>
      <c>
        <v>0</v>
      </c>
      <c>
        <v>0</v>
      </c>
      <c>
        <v>323.749827835726</v>
      </c>
    </row>
    <row>
      <c>
        <v>2622200</v>
      </c>
      <c>
        <v>1</v>
      </c>
      <c>
        <is>
          <t>İZMİR</t>
        </is>
      </c>
      <c>
        <v>KONAK</v>
      </c>
      <c>
        <is>
          <t>Kullanıcı Bağlantı Hattı</t>
        </is>
      </c>
      <c>
        <v>M-1542 35-01-M01542_911244482_911244482</v>
      </c>
      <c>
        <v>Üçüncü Şahısların Vermiş Olduğu Hasarlar</v>
      </c>
      <c>
        <v>Dağıtım-AG</v>
      </c>
      <c>
        <v>Uzun</v>
      </c>
      <c>
        <v>Dışsal</v>
      </c>
      <c>
        <v>Bildirimsiz</v>
      </c>
      <c>
        <is>
          <t>26.07.2023 09:57:49</t>
        </is>
      </c>
      <c>
        <is>
          <t>26.07.2023 11:31:09</t>
        </is>
      </c>
      <c>
        <v>1.555555555</v>
      </c>
      <c>
        <v>0</v>
      </c>
      <c>
        <v>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1.9229537877567435</v>
      </c>
      <c>
        <v>0</v>
      </c>
      <c>
        <v>0</v>
      </c>
      <c>
        <v>0</v>
      </c>
      <c>
        <v>0.14629590551990324</v>
      </c>
      <c>
        <v>0</v>
      </c>
      <c>
        <v>0</v>
      </c>
      <c>
        <v>2.069249693276647</v>
      </c>
    </row>
    <row>
      <c>
        <v>2622100</v>
      </c>
      <c>
        <v>1</v>
      </c>
      <c>
        <is>
          <t>MANİSA</t>
        </is>
      </c>
      <c>
        <v>TURGUTLU</v>
      </c>
      <c>
        <is>
          <t>Dağıtım Transformatörü</t>
        </is>
      </c>
      <c>
        <v>TR-2/83-A 45-83-L00309_45-83-L00309_2367604</v>
      </c>
      <c>
        <v>AG Pano Arızası</v>
      </c>
      <c>
        <v>Dağıtım-AG</v>
      </c>
      <c>
        <v>Uzun</v>
      </c>
      <c>
        <v>Şebeke işletmecisi</v>
      </c>
      <c>
        <v>Bildirimsiz</v>
      </c>
      <c>
        <is>
          <t>26.07.2023 09:02:54</t>
        </is>
      </c>
      <c>
        <is>
          <t>26.07.2023 14:47:42</t>
        </is>
      </c>
      <c>
        <v>5.746666666</v>
      </c>
      <c>
        <v>0</v>
      </c>
      <c>
        <v>505</v>
      </c>
      <c>
        <v>0</v>
      </c>
      <c>
        <v>0</v>
      </c>
      <c>
        <v>0</v>
      </c>
      <c>
        <v>14</v>
      </c>
      <c>
        <v>0</v>
      </c>
      <c>
        <v>0</v>
      </c>
      <c>
        <v>0</v>
      </c>
      <c>
        <v>538.160372622497</v>
      </c>
      <c>
        <v>0</v>
      </c>
      <c>
        <v>0</v>
      </c>
      <c>
        <v>0</v>
      </c>
      <c>
        <v>34.312723117457416</v>
      </c>
      <c>
        <v>0</v>
      </c>
      <c>
        <v>0</v>
      </c>
      <c>
        <v>572.4730957399544</v>
      </c>
    </row>
    <row>
      <c>
        <v>2623179</v>
      </c>
      <c>
        <v>1</v>
      </c>
      <c>
        <is>
          <t>İZMİR</t>
        </is>
      </c>
      <c>
        <v>GÜZELBAHÇE</v>
      </c>
      <c>
        <is>
          <t>Saha Dağıtım Kutusu (SDK)</t>
        </is>
      </c>
      <c>
        <v>YELKİ TR-5 (M-2339) 35-10-M02339_F F2_49574446</v>
      </c>
      <c>
        <v>AG Yeraltı Kablo Arızası</v>
      </c>
      <c>
        <v>Dağıtım-AG</v>
      </c>
      <c>
        <v>Uzun</v>
      </c>
      <c>
        <v>Şebeke işletmecisi</v>
      </c>
      <c>
        <v>Bildirimsiz</v>
      </c>
      <c>
        <is>
          <t>26.07.2023 18:33:43</t>
        </is>
      </c>
      <c>
        <is>
          <t>26.07.2023 20:38:42</t>
        </is>
      </c>
      <c>
        <v>2.083055555</v>
      </c>
      <c>
        <v>0</v>
      </c>
      <c>
        <v>30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13.771034419536402</v>
      </c>
      <c>
        <v>0</v>
      </c>
      <c>
        <v>0</v>
      </c>
      <c>
        <v>0</v>
      </c>
      <c>
        <v>0</v>
      </c>
      <c>
        <v>0</v>
      </c>
      <c>
        <v>0</v>
      </c>
      <c>
        <v>13.771034419536402</v>
      </c>
    </row>
    <row>
      <c>
        <v>2622492</v>
      </c>
      <c>
        <v>1</v>
      </c>
      <c>
        <is>
          <t>İZMİR</t>
        </is>
      </c>
      <c>
        <v>ÇEŞME</v>
      </c>
      <c>
        <is>
          <t>DM</t>
        </is>
      </c>
      <c>
        <v>ÇEŞME İM 35-18-A00001_MARİNA M01_2307667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26.07.2023 13:33:50</t>
        </is>
      </c>
      <c>
        <is>
          <t>26.07.2023 13:59:43</t>
        </is>
      </c>
      <c>
        <v>0.431388888</v>
      </c>
      <c>
        <v>10</v>
      </c>
      <c>
        <v>4215</v>
      </c>
      <c>
        <v>18</v>
      </c>
      <c>
        <v>20</v>
      </c>
      <c>
        <v>32</v>
      </c>
      <c>
        <v>445</v>
      </c>
      <c>
        <v>0</v>
      </c>
      <c>
        <v>0</v>
      </c>
      <c>
        <v>50.16172361107843</v>
      </c>
      <c>
        <v>505.94492446384794</v>
      </c>
      <c>
        <v>15.375470394491279</v>
      </c>
      <c>
        <v>3.7423619775182826</v>
      </c>
      <c>
        <v>426.3913978272588</v>
      </c>
      <c>
        <v>356.98848645629687</v>
      </c>
      <c>
        <v>0</v>
      </c>
      <c>
        <v>0</v>
      </c>
      <c>
        <v>1358.6043647304916</v>
      </c>
    </row>
    <row>
      <c>
        <v>2622638</v>
      </c>
      <c>
        <v>1</v>
      </c>
      <c>
        <is>
          <t>İZMİR</t>
        </is>
      </c>
      <c>
        <v>BUCA</v>
      </c>
      <c>
        <is>
          <t>Dağıtım Transformatörü</t>
        </is>
      </c>
      <c>
        <v>M-1520 35-03-M01520_35-03-M01520_41924015</v>
      </c>
      <c>
        <v>AG Tel Kopuğu</v>
      </c>
      <c>
        <v>Dağıtım-AG</v>
      </c>
      <c>
        <v>Uzun</v>
      </c>
      <c>
        <v>Şebeke işletmecisi</v>
      </c>
      <c>
        <v>Bildirimsiz</v>
      </c>
      <c>
        <is>
          <t>26.07.2023 15:02:56</t>
        </is>
      </c>
      <c>
        <is>
          <t>26.07.2023 18:58:00</t>
        </is>
      </c>
      <c>
        <v>3.917777777</v>
      </c>
      <c>
        <v>0</v>
      </c>
      <c>
        <v>936</v>
      </c>
      <c>
        <v>0</v>
      </c>
      <c>
        <v>0</v>
      </c>
      <c>
        <v>0</v>
      </c>
      <c>
        <v>111</v>
      </c>
      <c>
        <v>0</v>
      </c>
      <c>
        <v>0</v>
      </c>
      <c>
        <v>0</v>
      </c>
      <c>
        <v>912.1433423220446</v>
      </c>
      <c>
        <v>0</v>
      </c>
      <c>
        <v>0</v>
      </c>
      <c>
        <v>0</v>
      </c>
      <c>
        <v>540.2111954468102</v>
      </c>
      <c>
        <v>0</v>
      </c>
      <c>
        <v>0</v>
      </c>
      <c>
        <v>1452.3545377688547</v>
      </c>
    </row>
    <row>
      <c>
        <v>2622595</v>
      </c>
      <c>
        <v>1</v>
      </c>
      <c>
        <is>
          <t>İZMİR</t>
        </is>
      </c>
      <c>
        <v>FOÇA</v>
      </c>
      <c>
        <is>
          <t>Dağıtım Transformatörü</t>
        </is>
      </c>
      <c>
        <v>YENİ BAĞARASI TR-1 35-23-M00207_35-23-M00207_2361193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26.07.2023 14:49:43</t>
        </is>
      </c>
      <c>
        <is>
          <t>26.07.2023 19:02:55</t>
        </is>
      </c>
      <c>
        <v>4.22</v>
      </c>
      <c>
        <v>0</v>
      </c>
      <c>
        <v>237</v>
      </c>
      <c>
        <v>0</v>
      </c>
      <c>
        <v>0</v>
      </c>
      <c>
        <v>0</v>
      </c>
      <c>
        <v>42</v>
      </c>
      <c>
        <v>0</v>
      </c>
      <c>
        <v>0</v>
      </c>
      <c>
        <v>0</v>
      </c>
      <c>
        <v>245.63300490808422</v>
      </c>
      <c>
        <v>0</v>
      </c>
      <c>
        <v>0</v>
      </c>
      <c>
        <v>0</v>
      </c>
      <c>
        <v>227.11986603831613</v>
      </c>
      <c>
        <v>0</v>
      </c>
      <c>
        <v>0</v>
      </c>
      <c>
        <v>472.7528709464003</v>
      </c>
    </row>
    <row>
      <c>
        <v>2622074</v>
      </c>
      <c>
        <v>1</v>
      </c>
      <c>
        <is>
          <t>MANİSA</t>
        </is>
      </c>
      <c>
        <v>SELENDİ</v>
      </c>
      <c>
        <is>
          <t>KÖK</t>
        </is>
      </c>
      <c>
        <v>MIDIKLI KÖK 45-81-M00043_KINIK M03_2101973</v>
      </c>
      <c>
        <v>OG Fider Açması</v>
      </c>
      <c>
        <v>Dağıtım-OG</v>
      </c>
      <c>
        <v>Kısa</v>
      </c>
      <c>
        <v>Şebeke işletmecisi</v>
      </c>
      <c>
        <v>Bildirimsiz</v>
      </c>
      <c>
        <is>
          <t>26.07.2023 08:24:06</t>
        </is>
      </c>
      <c>
        <is>
          <t>26.07.2023 08:25:48</t>
        </is>
      </c>
      <c>
        <v>0.028333333</v>
      </c>
      <c>
        <v>4</v>
      </c>
      <c>
        <v>262</v>
      </c>
      <c>
        <v>0</v>
      </c>
      <c>
        <v>57</v>
      </c>
      <c>
        <v>3</v>
      </c>
      <c>
        <v>13</v>
      </c>
      <c>
        <v>0</v>
      </c>
      <c>
        <v>0</v>
      </c>
      <c>
        <v>0.0204394638</v>
      </c>
      <c>
        <v>0.8374927080826029</v>
      </c>
      <c>
        <v>0</v>
      </c>
      <c>
        <v>0.778837013330608</v>
      </c>
      <c>
        <v>0.103294073818848</v>
      </c>
      <c>
        <v>0.30428399400162803</v>
      </c>
      <c>
        <v>0</v>
      </c>
      <c>
        <v>0</v>
      </c>
      <c>
        <v>2.0443472530336866</v>
      </c>
    </row>
    <row>
      <c>
        <v>2623640</v>
      </c>
      <c>
        <v>1</v>
      </c>
      <c>
        <is>
          <t>MANİSA</t>
        </is>
      </c>
      <c>
        <v>SALİHLİ</v>
      </c>
      <c>
        <is>
          <t>Dağıtım Transformatörü</t>
        </is>
      </c>
      <c>
        <v>TR-53 45-78-L00053_45-78-L00053_65905034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26.07.2023 23:59:18</t>
        </is>
      </c>
      <c>
        <is>
          <t>27.07.2023 01:38:51</t>
        </is>
      </c>
      <c>
        <v>1.659166666</v>
      </c>
      <c>
        <v>0</v>
      </c>
      <c>
        <v>943</v>
      </c>
      <c>
        <v>0</v>
      </c>
      <c>
        <v>0</v>
      </c>
      <c>
        <v>0</v>
      </c>
      <c>
        <v>24</v>
      </c>
      <c>
        <v>0</v>
      </c>
      <c>
        <v>0</v>
      </c>
      <c>
        <v>0</v>
      </c>
      <c>
        <v>273.45021177242614</v>
      </c>
      <c>
        <v>0</v>
      </c>
      <c>
        <v>0</v>
      </c>
      <c>
        <v>0</v>
      </c>
      <c>
        <v>35.8500672986581</v>
      </c>
      <c>
        <v>0</v>
      </c>
      <c>
        <v>0</v>
      </c>
      <c>
        <v>309.3002790710842</v>
      </c>
    </row>
    <row>
      <c>
        <v>2622286</v>
      </c>
      <c>
        <v>1</v>
      </c>
      <c>
        <is>
          <t>İZMİR</t>
        </is>
      </c>
      <c>
        <v>BORNOVA</v>
      </c>
      <c>
        <is>
          <t>AG Fideri</t>
        </is>
      </c>
      <c>
        <v>K-2973 35-02-K02973__72373049_72373049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26.07.2023 10:51:29</t>
        </is>
      </c>
      <c>
        <is>
          <t>26.07.2023 11:31:47</t>
        </is>
      </c>
      <c>
        <v>0.671666666</v>
      </c>
      <c>
        <v>0</v>
      </c>
      <c>
        <v>0</v>
      </c>
      <c>
        <v>0</v>
      </c>
      <c>
        <v>0</v>
      </c>
      <c>
        <v>0</v>
      </c>
      <c>
        <v>6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19.54248796853885</v>
      </c>
      <c>
        <v>0</v>
      </c>
      <c>
        <v>0</v>
      </c>
      <c>
        <v>19.54248796853885</v>
      </c>
    </row>
    <row>
      <c>
        <v>2623119</v>
      </c>
      <c>
        <v>1</v>
      </c>
      <c>
        <is>
          <t>İZMİR</t>
        </is>
      </c>
      <c>
        <v>KARŞIYAKA</v>
      </c>
      <c>
        <is>
          <t>TM Fideri</t>
        </is>
      </c>
      <c>
        <v>BOSTANLI GIS TM 35-04-A00001_Bostanlı-1 K01_2055488</v>
      </c>
      <c>
        <v>OG Yeraltı Kablo Arızası</v>
      </c>
      <c>
        <v>Dağıtım-OG</v>
      </c>
      <c>
        <v>Uzun</v>
      </c>
      <c>
        <v>Şebeke işletmecisi</v>
      </c>
      <c>
        <v>Bildirimsiz</v>
      </c>
      <c>
        <is>
          <t>26.07.2023 19:16:53</t>
        </is>
      </c>
      <c>
        <is>
          <t>26.07.2023 20:31:27</t>
        </is>
      </c>
      <c>
        <v>1.242777777</v>
      </c>
      <c>
        <v>0</v>
      </c>
      <c>
        <v>2674</v>
      </c>
      <c>
        <v>0</v>
      </c>
      <c>
        <v>0</v>
      </c>
      <c>
        <v>2</v>
      </c>
      <c>
        <v>486</v>
      </c>
      <c>
        <v>0</v>
      </c>
      <c>
        <v>0</v>
      </c>
      <c>
        <v>0</v>
      </c>
      <c>
        <v>985.1271737633944</v>
      </c>
      <c>
        <v>0</v>
      </c>
      <c>
        <v>0</v>
      </c>
      <c>
        <v>241.5960305240437</v>
      </c>
      <c>
        <v>1136.331813951082</v>
      </c>
      <c>
        <v>0</v>
      </c>
      <c>
        <v>0</v>
      </c>
      <c>
        <v>2363.05501823852</v>
      </c>
    </row>
    <row>
      <c>
        <v>2623113</v>
      </c>
      <c>
        <v>1</v>
      </c>
      <c>
        <is>
          <t>İZMİR</t>
        </is>
      </c>
      <c>
        <v>ÖDEMİŞ</v>
      </c>
      <c>
        <is>
          <t>DM</t>
        </is>
      </c>
      <c>
        <v>YOLÜSTÜ İM 35-15-A00002_TR-1 L03_2074348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26.07.2023 19:18:32</t>
        </is>
      </c>
      <c>
        <is>
          <t>26.07.2023 19:23:44</t>
        </is>
      </c>
      <c>
        <v>0.086666666</v>
      </c>
      <c>
        <v>4</v>
      </c>
      <c>
        <v>3696</v>
      </c>
      <c>
        <v>109</v>
      </c>
      <c>
        <v>667</v>
      </c>
      <c>
        <v>38</v>
      </c>
      <c>
        <v>845</v>
      </c>
      <c>
        <v>4</v>
      </c>
      <c>
        <v>3</v>
      </c>
      <c>
        <v>2.7492603578952206</v>
      </c>
      <c>
        <v>75.7274693909379</v>
      </c>
      <c>
        <v>106.30979090164968</v>
      </c>
      <c>
        <v>170.60754726826042</v>
      </c>
      <c>
        <v>26.54844087737078</v>
      </c>
      <c>
        <v>80.91487738870642</v>
      </c>
      <c>
        <v>14.757585681394142</v>
      </c>
      <c>
        <v>0.48653289037080005</v>
      </c>
      <c>
        <v>478.10150475658537</v>
      </c>
    </row>
    <row>
      <c>
        <v>2622970</v>
      </c>
      <c>
        <v>1</v>
      </c>
      <c>
        <is>
          <t>İZMİR</t>
        </is>
      </c>
      <c>
        <v>BUCA</v>
      </c>
      <c>
        <is>
          <t>AG Fideri</t>
        </is>
      </c>
      <c>
        <v>K-2752 35-03-K02752_F_56363952_56363952</v>
      </c>
      <c>
        <v>AG Tel Kopuğu</v>
      </c>
      <c>
        <v>Dağıtım-AG</v>
      </c>
      <c>
        <v>Uzun</v>
      </c>
      <c>
        <v>Şebeke işletmecisi</v>
      </c>
      <c>
        <v>Bildirimsiz</v>
      </c>
      <c>
        <is>
          <t>26.07.2023 18:11:26</t>
        </is>
      </c>
      <c>
        <is>
          <t>26.07.2023 23:47:31</t>
        </is>
      </c>
      <c>
        <v>5.601388888</v>
      </c>
      <c>
        <v>0</v>
      </c>
      <c>
        <v>307</v>
      </c>
      <c>
        <v>0</v>
      </c>
      <c>
        <v>0</v>
      </c>
      <c>
        <v>0</v>
      </c>
      <c>
        <v>6</v>
      </c>
      <c>
        <v>0</v>
      </c>
      <c>
        <v>0</v>
      </c>
      <c>
        <v>0</v>
      </c>
      <c>
        <v>363.4736371141616</v>
      </c>
      <c>
        <v>0</v>
      </c>
      <c>
        <v>0</v>
      </c>
      <c>
        <v>0</v>
      </c>
      <c>
        <v>13.55278586667547</v>
      </c>
      <c>
        <v>0</v>
      </c>
      <c>
        <v>0</v>
      </c>
      <c>
        <v>377.0264229808371</v>
      </c>
    </row>
    <row>
      <c>
        <v>2622552</v>
      </c>
      <c>
        <v>1</v>
      </c>
      <c>
        <is>
          <t>İZMİR</t>
        </is>
      </c>
      <c>
        <v>KONAK</v>
      </c>
      <c>
        <is>
          <t>Kullanıcı Bağlantı Hattı</t>
        </is>
      </c>
      <c>
        <v>K-3278 35-01-K03278_912665111_912665111</v>
      </c>
      <c>
        <v>AG Box / Sdk Abone Çıkış Sigorta Atığı</v>
      </c>
      <c>
        <v>Dağıtım-AG</v>
      </c>
      <c>
        <v>Uzun</v>
      </c>
      <c>
        <v>Şebeke işletmecisi</v>
      </c>
      <c>
        <v>Bildirimsiz</v>
      </c>
      <c>
        <is>
          <t>26.07.2023 14:26:28</t>
        </is>
      </c>
      <c>
        <is>
          <t>26.07.2023 15:23:51</t>
        </is>
      </c>
      <c>
        <v>0.956388888</v>
      </c>
      <c>
        <v>0</v>
      </c>
      <c>
        <v>9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4.5516136584433164</v>
      </c>
      <c>
        <v>0</v>
      </c>
      <c>
        <v>0</v>
      </c>
      <c>
        <v>0</v>
      </c>
      <c>
        <v>2.1631067486544446</v>
      </c>
      <c>
        <v>0</v>
      </c>
      <c>
        <v>0</v>
      </c>
      <c>
        <v>6.7147204070977615</v>
      </c>
    </row>
    <row>
      <c>
        <v>2622329</v>
      </c>
      <c>
        <v>1</v>
      </c>
      <c>
        <is>
          <t>İZMİR</t>
        </is>
      </c>
      <c>
        <v>ÇEŞME</v>
      </c>
      <c>
        <is>
          <t>Kullanıcı Bağlantı Hattı</t>
        </is>
      </c>
      <c>
        <v>L-274 35-18-L00274_950445096_950445096</v>
      </c>
      <c>
        <v>AG Branşman Yeraltı Kablo Arızası</v>
      </c>
      <c>
        <v>Dağıtım-AG</v>
      </c>
      <c>
        <v>Uzun</v>
      </c>
      <c>
        <v>Şebeke işletmecisi</v>
      </c>
      <c>
        <v>Bildirimsiz</v>
      </c>
      <c>
        <is>
          <t>26.07.2023 11:14:26</t>
        </is>
      </c>
      <c>
        <is>
          <t>26.07.2023 15:58:02</t>
        </is>
      </c>
      <c>
        <v>4.726666666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0.428656096572105</v>
      </c>
      <c>
        <v>0</v>
      </c>
      <c>
        <v>0</v>
      </c>
      <c>
        <v>0</v>
      </c>
      <c>
        <v>0</v>
      </c>
      <c>
        <v>0</v>
      </c>
      <c>
        <v>0</v>
      </c>
      <c>
        <v>0.428656096572105</v>
      </c>
    </row>
    <row>
      <c>
        <v>2623348</v>
      </c>
      <c>
        <v>1</v>
      </c>
      <c>
        <is>
          <t>İZMİR</t>
        </is>
      </c>
      <c>
        <v>KARABAĞLAR</v>
      </c>
      <c>
        <is>
          <t>AG Fideri</t>
        </is>
      </c>
      <c>
        <v>K-3874 35-01-K03874_C_56369115_56369115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26.07.2023 20:31:25</t>
        </is>
      </c>
      <c>
        <is>
          <t>27.07.2023 00:17:53</t>
        </is>
      </c>
      <c>
        <v>3.774444444</v>
      </c>
      <c>
        <v>0</v>
      </c>
      <c>
        <v>293</v>
      </c>
      <c>
        <v>0</v>
      </c>
      <c>
        <v>0</v>
      </c>
      <c>
        <v>0</v>
      </c>
      <c>
        <v>19</v>
      </c>
      <c>
        <v>0</v>
      </c>
      <c>
        <v>0</v>
      </c>
      <c>
        <v>0</v>
      </c>
      <c>
        <v>256.00844925208804</v>
      </c>
      <c>
        <v>0</v>
      </c>
      <c>
        <v>0</v>
      </c>
      <c>
        <v>0</v>
      </c>
      <c>
        <v>56.76923600714978</v>
      </c>
      <c>
        <v>0</v>
      </c>
      <c>
        <v>0</v>
      </c>
      <c>
        <v>312.77768525923784</v>
      </c>
    </row>
    <row>
      <c>
        <v>2623242</v>
      </c>
      <c>
        <v>1</v>
      </c>
      <c>
        <is>
          <t>MANİSA</t>
        </is>
      </c>
      <c>
        <v>YUNUSEMRE</v>
      </c>
      <c>
        <is>
          <t>OG Fideri</t>
        </is>
      </c>
      <c>
        <v>MURADİYE TR-5 (ESKİ MEZARLIK YANI) 45-71-M00204_23 NİSAN PARK-SU DEPOSU M08_2091425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26.07.2023 19:50:50</t>
        </is>
      </c>
      <c>
        <is>
          <t>26.07.2023 20:30:00</t>
        </is>
      </c>
      <c>
        <v>0.652777777</v>
      </c>
      <c>
        <v>0</v>
      </c>
      <c>
        <v>5700</v>
      </c>
      <c>
        <v>0</v>
      </c>
      <c>
        <v>2</v>
      </c>
      <c>
        <v>0</v>
      </c>
      <c>
        <v>454</v>
      </c>
      <c>
        <v>0</v>
      </c>
      <c>
        <v>1</v>
      </c>
      <c>
        <v>0</v>
      </c>
      <c>
        <v>756.390209668477</v>
      </c>
      <c>
        <v>0</v>
      </c>
      <c>
        <v>0</v>
      </c>
      <c>
        <v>0</v>
      </c>
      <c>
        <v>318.4261470692131</v>
      </c>
      <c>
        <v>0</v>
      </c>
      <c>
        <v>7.18419119190105</v>
      </c>
      <c>
        <v>1082.000547929591</v>
      </c>
    </row>
    <row>
      <c>
        <v>2622223</v>
      </c>
      <c>
        <v>1</v>
      </c>
      <c>
        <is>
          <t>MANİSA</t>
        </is>
      </c>
      <c>
        <v>ALAŞEHİR</v>
      </c>
      <c>
        <is>
          <t>OG Fideri</t>
        </is>
      </c>
      <c>
        <v>GÖBEKLİ TR-1 45-73-M01076_DIREK TIPI TRAFO HUCRESI H01_2126636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26.07.2023 10:11:14</t>
        </is>
      </c>
      <c>
        <is>
          <t>26.07.2023 11:36:18</t>
        </is>
      </c>
      <c>
        <v>1.417777777</v>
      </c>
      <c>
        <v>0</v>
      </c>
      <c>
        <v>57</v>
      </c>
      <c>
        <v>0</v>
      </c>
      <c>
        <v>1</v>
      </c>
      <c>
        <v>0</v>
      </c>
      <c>
        <v>1</v>
      </c>
      <c>
        <v>0</v>
      </c>
      <c>
        <v>0</v>
      </c>
      <c>
        <v>0</v>
      </c>
      <c>
        <v>13.196003089841199</v>
      </c>
      <c>
        <v>0</v>
      </c>
      <c>
        <v>4.0457619631</v>
      </c>
      <c>
        <v>0</v>
      </c>
      <c>
        <v>0.6209311041594467</v>
      </c>
      <c>
        <v>0</v>
      </c>
      <c>
        <v>0</v>
      </c>
      <c>
        <v>17.862696157100643</v>
      </c>
    </row>
    <row>
      <c>
        <v>2622864</v>
      </c>
      <c>
        <v>1</v>
      </c>
      <c>
        <is>
          <t>İZMİR</t>
        </is>
      </c>
      <c>
        <v>BALÇOVA</v>
      </c>
      <c>
        <is>
          <t>OG Fideri</t>
        </is>
      </c>
      <c>
        <v>M-1691 35-07-M01691_M-1161(TOKİ-1) M02_49841400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26.07.2023 17:07:58</t>
        </is>
      </c>
      <c>
        <is>
          <t>26.07.2023 17:15:00</t>
        </is>
      </c>
      <c>
        <v>0.117222222</v>
      </c>
      <c>
        <v>0</v>
      </c>
      <c>
        <v>11223</v>
      </c>
      <c>
        <v>0</v>
      </c>
      <c>
        <v>1</v>
      </c>
      <c>
        <v>15</v>
      </c>
      <c>
        <v>1379</v>
      </c>
      <c>
        <v>0</v>
      </c>
      <c>
        <v>7</v>
      </c>
      <c>
        <v>0</v>
      </c>
      <c>
        <v>351.23049774392814</v>
      </c>
      <c>
        <v>0</v>
      </c>
      <c>
        <v>0.031573754039296</v>
      </c>
      <c>
        <v>1093.7614071705707</v>
      </c>
      <c>
        <v>221.90466107896742</v>
      </c>
      <c>
        <v>0</v>
      </c>
      <c>
        <v>3.9975272102804067</v>
      </c>
      <c>
        <v>1670.925666957786</v>
      </c>
    </row>
    <row>
      <c>
        <v>2622764</v>
      </c>
      <c>
        <v>1</v>
      </c>
      <c>
        <is>
          <t>MANİSA</t>
        </is>
      </c>
      <c>
        <v>KÖPRÜBAŞI</v>
      </c>
      <c>
        <is>
          <t>KÖK</t>
        </is>
      </c>
      <c>
        <v>TOKMAKLI KÖK 45-86-M00047_ÇATALOLUK ENH.(BORLU KÖK) M01_72227668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26.07.2023 16:14:08</t>
        </is>
      </c>
      <c>
        <is>
          <t>26.07.2023 16:35:29</t>
        </is>
      </c>
      <c>
        <v>0.355833333</v>
      </c>
      <c>
        <v>7</v>
      </c>
      <c>
        <v>1994</v>
      </c>
      <c>
        <v>50</v>
      </c>
      <c>
        <v>161</v>
      </c>
      <c>
        <v>9</v>
      </c>
      <c>
        <v>290</v>
      </c>
      <c>
        <v>0</v>
      </c>
      <c>
        <v>0</v>
      </c>
      <c>
        <v>0.5991354802183334</v>
      </c>
      <c>
        <v>94.69306353877695</v>
      </c>
      <c>
        <v>194.83423502994202</v>
      </c>
      <c>
        <v>41.03982513322752</v>
      </c>
      <c>
        <v>8.00215687767429</v>
      </c>
      <c>
        <v>50.25590125266074</v>
      </c>
      <c>
        <v>0</v>
      </c>
      <c>
        <v>0</v>
      </c>
      <c>
        <v>389.42431731249985</v>
      </c>
    </row>
    <row>
      <c>
        <v>2622515</v>
      </c>
      <c>
        <v>1</v>
      </c>
      <c>
        <is>
          <t>MANİSA</t>
        </is>
      </c>
      <c>
        <v>SALİHLİ</v>
      </c>
      <c>
        <is>
          <t>Dağıtım Transformatörü</t>
        </is>
      </c>
      <c>
        <v>TR-53 45-78-L00053_45-78-L00053_65905034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26.07.2023 14:06:29</t>
        </is>
      </c>
      <c>
        <is>
          <t>26.07.2023 14:46:43</t>
        </is>
      </c>
      <c>
        <v>0.670555555</v>
      </c>
      <c>
        <v>0</v>
      </c>
      <c>
        <v>943</v>
      </c>
      <c>
        <v>0</v>
      </c>
      <c>
        <v>0</v>
      </c>
      <c>
        <v>0</v>
      </c>
      <c>
        <v>24</v>
      </c>
      <c>
        <v>0</v>
      </c>
      <c>
        <v>0</v>
      </c>
      <c>
        <v>0</v>
      </c>
      <c>
        <v>126.11473130831583</v>
      </c>
      <c>
        <v>0</v>
      </c>
      <c>
        <v>0</v>
      </c>
      <c>
        <v>0</v>
      </c>
      <c>
        <v>30.9485157686855</v>
      </c>
      <c>
        <v>0</v>
      </c>
      <c>
        <v>0</v>
      </c>
      <c>
        <v>157.06324707700134</v>
      </c>
    </row>
    <row>
      <c>
        <v>2622017</v>
      </c>
      <c>
        <v>1</v>
      </c>
      <c>
        <is>
          <t>MANİSA</t>
        </is>
      </c>
      <c>
        <v>AKHİSAR</v>
      </c>
      <c>
        <is>
          <t>DM</t>
        </is>
      </c>
      <c>
        <v>DAĞDERE DM 45-72-M00097_KÖMÜRCÜ M06_2106080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26.07.2023 06:48:41</t>
        </is>
      </c>
      <c>
        <is>
          <t>26.07.2023 06:58:05</t>
        </is>
      </c>
      <c>
        <v>0.156666666</v>
      </c>
      <c>
        <v>4</v>
      </c>
      <c>
        <v>895</v>
      </c>
      <c>
        <v>2</v>
      </c>
      <c>
        <v>78</v>
      </c>
      <c>
        <v>3</v>
      </c>
      <c>
        <v>31</v>
      </c>
      <c>
        <v>0</v>
      </c>
      <c>
        <v>0</v>
      </c>
      <c>
        <v>0.09082849138666667</v>
      </c>
      <c>
        <v>11.568051647815855</v>
      </c>
      <c>
        <v>1.1717541394336108</v>
      </c>
      <c>
        <v>4.393827448392243</v>
      </c>
      <c>
        <v>0.33541178801386834</v>
      </c>
      <c>
        <v>0.9154951225429155</v>
      </c>
      <c>
        <v>0</v>
      </c>
      <c>
        <v>0</v>
      </c>
      <c>
        <v>18.47536863758516</v>
      </c>
    </row>
    <row>
      <c>
        <v>2622615</v>
      </c>
      <c>
        <v>1</v>
      </c>
      <c>
        <is>
          <t>İZMİR</t>
        </is>
      </c>
      <c>
        <v>BORNOVA</v>
      </c>
      <c>
        <is>
          <t>Dağıtım Transformatörü</t>
        </is>
      </c>
      <c>
        <v>K-3563 35-02-K03563_35-02-K03563_2348005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26.07.2023 14:54:08</t>
        </is>
      </c>
      <c>
        <is>
          <t>26.07.2023 16:37:39</t>
        </is>
      </c>
      <c>
        <v>1.725277777</v>
      </c>
      <c>
        <v>0</v>
      </c>
      <c>
        <v>419</v>
      </c>
      <c>
        <v>0</v>
      </c>
      <c>
        <v>0</v>
      </c>
      <c>
        <v>0</v>
      </c>
      <c>
        <v>79</v>
      </c>
      <c>
        <v>0</v>
      </c>
      <c>
        <v>0</v>
      </c>
      <c>
        <v>0</v>
      </c>
      <c>
        <v>204.06542305737636</v>
      </c>
      <c>
        <v>0</v>
      </c>
      <c>
        <v>0</v>
      </c>
      <c>
        <v>0</v>
      </c>
      <c>
        <v>118.36928034767325</v>
      </c>
      <c>
        <v>0</v>
      </c>
      <c>
        <v>0</v>
      </c>
      <c>
        <v>322.4347034050496</v>
      </c>
    </row>
    <row>
      <c>
        <v>2623156</v>
      </c>
      <c>
        <v>1</v>
      </c>
      <c>
        <is>
          <t>İZMİR</t>
        </is>
      </c>
      <c>
        <v>BORNOVA</v>
      </c>
      <c>
        <is>
          <t>Saha Dağıtım Kutusu (SDK)</t>
        </is>
      </c>
      <c>
        <v>K-3720 35-02-K03720_D D1B_5839150</v>
      </c>
      <c>
        <v>AG Yük Ayırıcı Arızası</v>
      </c>
      <c>
        <v>Dağıtım-AG</v>
      </c>
      <c>
        <v>Uzun</v>
      </c>
      <c>
        <v>Şebeke işletmecisi</v>
      </c>
      <c>
        <v>Bildirimsiz</v>
      </c>
      <c>
        <is>
          <t>26.07.2023 19:16:26</t>
        </is>
      </c>
      <c>
        <is>
          <t>27.07.2023 03:46:39</t>
        </is>
      </c>
      <c>
        <v>8.503611111</v>
      </c>
      <c>
        <v>0</v>
      </c>
      <c>
        <v>123</v>
      </c>
      <c>
        <v>0</v>
      </c>
      <c>
        <v>0</v>
      </c>
      <c>
        <v>0</v>
      </c>
      <c>
        <v>27</v>
      </c>
      <c>
        <v>0</v>
      </c>
      <c>
        <v>0</v>
      </c>
      <c>
        <v>0</v>
      </c>
      <c>
        <v>250.06277136821973</v>
      </c>
      <c>
        <v>0</v>
      </c>
      <c>
        <v>0</v>
      </c>
      <c>
        <v>0</v>
      </c>
      <c>
        <v>445.83645526801587</v>
      </c>
      <c>
        <v>0</v>
      </c>
      <c>
        <v>0</v>
      </c>
      <c>
        <v>695.8992266362357</v>
      </c>
    </row>
    <row>
      <c>
        <v>2622807</v>
      </c>
      <c>
        <v>1</v>
      </c>
      <c>
        <is>
          <t>İZMİR</t>
        </is>
      </c>
      <c>
        <v>ÇEŞME</v>
      </c>
      <c>
        <is>
          <t>KÖK</t>
        </is>
      </c>
      <c>
        <v>L-105 35-18-L00105_OVACIK KÖYÜ AZMAK MEVKİ L03_2095908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26.07.2023 16:29:18</t>
        </is>
      </c>
      <c>
        <is>
          <t>26.07.2023 18:18:56</t>
        </is>
      </c>
      <c>
        <v>1.827222222</v>
      </c>
      <c>
        <v>2</v>
      </c>
      <c>
        <v>129</v>
      </c>
      <c>
        <v>1</v>
      </c>
      <c>
        <v>193</v>
      </c>
      <c>
        <v>1</v>
      </c>
      <c>
        <v>48</v>
      </c>
      <c>
        <v>0</v>
      </c>
      <c>
        <v>0</v>
      </c>
      <c>
        <v>78.44338813221756</v>
      </c>
      <c>
        <v>112.41917336343064</v>
      </c>
      <c>
        <v>2.968839270215592</v>
      </c>
      <c>
        <v>235.6645866290469</v>
      </c>
      <c>
        <v>59.76320816225851</v>
      </c>
      <c>
        <v>298.1452170613988</v>
      </c>
      <c>
        <v>0</v>
      </c>
      <c>
        <v>0</v>
      </c>
      <c>
        <v>787.4044126185679</v>
      </c>
    </row>
    <row>
      <c>
        <v>2622907</v>
      </c>
      <c>
        <v>1</v>
      </c>
      <c>
        <is>
          <t>İZMİR</t>
        </is>
      </c>
      <c>
        <v>BAYRAKLI</v>
      </c>
      <c>
        <is>
          <t>Dağıtım Transformatörü</t>
        </is>
      </c>
      <c>
        <v>M-2738 35-02-M02738_35-02-M02738_79672923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26.07.2023 17:27:38</t>
        </is>
      </c>
      <c>
        <is>
          <t>26.07.2023 18:36:42</t>
        </is>
      </c>
      <c>
        <v>1.151111111</v>
      </c>
      <c>
        <v>0</v>
      </c>
      <c>
        <v>403</v>
      </c>
      <c>
        <v>0</v>
      </c>
      <c>
        <v>0</v>
      </c>
      <c>
        <v>0</v>
      </c>
      <c>
        <v>29</v>
      </c>
      <c>
        <v>0</v>
      </c>
      <c>
        <v>0</v>
      </c>
      <c>
        <v>0</v>
      </c>
      <c>
        <v>125.42341243352554</v>
      </c>
      <c>
        <v>0</v>
      </c>
      <c>
        <v>0</v>
      </c>
      <c>
        <v>0</v>
      </c>
      <c>
        <v>24.873631869187488</v>
      </c>
      <c>
        <v>0</v>
      </c>
      <c>
        <v>0</v>
      </c>
      <c>
        <v>150.29704430271303</v>
      </c>
    </row>
    <row>
      <c>
        <v>2623105</v>
      </c>
      <c>
        <v>1</v>
      </c>
      <c>
        <is>
          <t>MANİSA</t>
        </is>
      </c>
      <c>
        <v>TURGUTLU</v>
      </c>
      <c>
        <is>
          <t>AG Fideri</t>
        </is>
      </c>
      <c>
        <v>AYVACIK TR-1 45-83-L00298_A_56395030_56395030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26.07.2023 18:54:07</t>
        </is>
      </c>
      <c>
        <is>
          <t>27.07.2023 01:29:09</t>
        </is>
      </c>
      <c>
        <v>6.583888888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</row>
    <row>
      <c>
        <v>2623082</v>
      </c>
      <c>
        <v>1</v>
      </c>
      <c>
        <is>
          <t>İZMİR</t>
        </is>
      </c>
      <c>
        <v>ÖDEMİŞ</v>
      </c>
      <c>
        <is>
          <t>AG Fideri</t>
        </is>
      </c>
      <c>
        <v>KAZANLI TR-1 35-15-L00964__91172190_91172190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26.07.2023 19:05:38</t>
        </is>
      </c>
      <c>
        <is>
          <t>26.07.2023 21:19:54</t>
        </is>
      </c>
      <c>
        <v>2.237777777</v>
      </c>
      <c>
        <v>0</v>
      </c>
      <c>
        <v>163</v>
      </c>
      <c>
        <v>0</v>
      </c>
      <c>
        <v>21</v>
      </c>
      <c>
        <v>0</v>
      </c>
      <c>
        <v>27</v>
      </c>
      <c>
        <v>0</v>
      </c>
      <c>
        <v>0</v>
      </c>
      <c>
        <v>0</v>
      </c>
      <c>
        <v>102.7056322537251</v>
      </c>
      <c>
        <v>0</v>
      </c>
      <c>
        <v>79.58312900727931</v>
      </c>
      <c>
        <v>0</v>
      </c>
      <c>
        <v>27.81025211497505</v>
      </c>
      <c>
        <v>0</v>
      </c>
      <c>
        <v>0</v>
      </c>
      <c>
        <v>210.09901337597947</v>
      </c>
    </row>
    <row>
      <c>
        <v>2622750</v>
      </c>
      <c>
        <v>1</v>
      </c>
      <c>
        <is>
          <t>MANİSA</t>
        </is>
      </c>
      <c>
        <v>SARUHANLI</v>
      </c>
      <c>
        <is>
          <t>Dağıtım Transformatörü</t>
        </is>
      </c>
      <c>
        <v>SARUHANLI TR-32 45-80-M00032_45-80-M00032_2356750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26.07.2023 15:58:24</t>
        </is>
      </c>
      <c>
        <is>
          <t>26.07.2023 17:19:31</t>
        </is>
      </c>
      <c>
        <v>1.351944444</v>
      </c>
      <c>
        <v>0</v>
      </c>
      <c>
        <v>551</v>
      </c>
      <c>
        <v>0</v>
      </c>
      <c>
        <v>2</v>
      </c>
      <c>
        <v>0</v>
      </c>
      <c>
        <v>98</v>
      </c>
      <c>
        <v>0</v>
      </c>
      <c>
        <v>0</v>
      </c>
      <c>
        <v>0</v>
      </c>
      <c>
        <v>168.8648144183682</v>
      </c>
      <c>
        <v>0</v>
      </c>
      <c>
        <v>0.08584853635456066</v>
      </c>
      <c>
        <v>0</v>
      </c>
      <c>
        <v>152.24990030194772</v>
      </c>
      <c>
        <v>0</v>
      </c>
      <c>
        <v>0</v>
      </c>
      <c>
        <v>321.2005632566705</v>
      </c>
    </row>
    <row>
      <c>
        <v>2622290</v>
      </c>
      <c>
        <v>2</v>
      </c>
      <c>
        <is>
          <t>İZMİR</t>
        </is>
      </c>
      <c>
        <v>KEMALPAŞA</v>
      </c>
      <c>
        <is>
          <t>KÖK</t>
        </is>
      </c>
      <c>
        <v>TAŞLIYOL KÖK 35-27-M00495_TAŞLIYOL M03_72168905</v>
      </c>
      <c>
        <v>OG Ayırıcı Arızası</v>
      </c>
      <c>
        <v>Dağıtım-OG</v>
      </c>
      <c>
        <v>Uzun</v>
      </c>
      <c>
        <v>Şebeke işletmecisi</v>
      </c>
      <c>
        <v>Bildirimsiz</v>
      </c>
      <c>
        <is>
          <t>26.07.2023 11:46:02</t>
        </is>
      </c>
      <c>
        <is>
          <t>26.07.2023 12:16:24</t>
        </is>
      </c>
      <c>
        <v>0.506111111</v>
      </c>
      <c>
        <v>3</v>
      </c>
      <c>
        <v>221</v>
      </c>
      <c>
        <v>19</v>
      </c>
      <c>
        <v>247</v>
      </c>
      <c>
        <v>14</v>
      </c>
      <c>
        <v>82</v>
      </c>
      <c>
        <v>4</v>
      </c>
      <c>
        <v>0</v>
      </c>
      <c>
        <v>9.330380118045932</v>
      </c>
      <c>
        <v>48.38878415760755</v>
      </c>
      <c>
        <v>8.633428299453712</v>
      </c>
      <c>
        <v>96.56207637516827</v>
      </c>
      <c>
        <v>34.8652446195733</v>
      </c>
      <c>
        <v>49.03991100815356</v>
      </c>
      <c>
        <v>241.63551238497948</v>
      </c>
      <c>
        <v>0</v>
      </c>
      <c>
        <v>488.45533696298185</v>
      </c>
    </row>
    <row>
      <c>
        <v>2622581</v>
      </c>
      <c>
        <v>1</v>
      </c>
      <c>
        <is>
          <t>İZMİR</t>
        </is>
      </c>
      <c>
        <v>ÇİĞLİ</v>
      </c>
      <c>
        <is>
          <t>DM</t>
        </is>
      </c>
      <c>
        <v>ATAKENT DM (M-2214) 35-09-M02214_M-1087 M10_2046722</v>
      </c>
      <c>
        <v>Şebeke Yenileme ve Kapasite Artışı Çalışması</v>
      </c>
      <c>
        <v>Dağıtım-OG</v>
      </c>
      <c>
        <v>Uzun</v>
      </c>
      <c>
        <v>Şebeke işletmecisi</v>
      </c>
      <c>
        <v>Bildirimli</v>
      </c>
      <c>
        <is>
          <t>26.07.2023 14:40:18</t>
        </is>
      </c>
      <c>
        <is>
          <t>26.07.2023 17:04:21</t>
        </is>
      </c>
      <c>
        <v>2.400833333</v>
      </c>
      <c>
        <v>0</v>
      </c>
      <c>
        <v>1645</v>
      </c>
      <c>
        <v>0</v>
      </c>
      <c>
        <v>0</v>
      </c>
      <c>
        <v>0</v>
      </c>
      <c>
        <v>40</v>
      </c>
      <c>
        <v>0</v>
      </c>
      <c>
        <v>0</v>
      </c>
      <c>
        <v>0</v>
      </c>
      <c>
        <v>1734.7027000368762</v>
      </c>
      <c>
        <v>0</v>
      </c>
      <c>
        <v>0</v>
      </c>
      <c>
        <v>0</v>
      </c>
      <c>
        <v>715.635976377294</v>
      </c>
      <c>
        <v>0</v>
      </c>
      <c>
        <v>0</v>
      </c>
      <c>
        <v>2450.33867641417</v>
      </c>
    </row>
    <row>
      <c>
        <v>2623268</v>
      </c>
      <c>
        <v>1</v>
      </c>
      <c>
        <is>
          <t>MANİSA</t>
        </is>
      </c>
      <c>
        <v>TURGUTLU</v>
      </c>
      <c>
        <is>
          <t>AG Fideri</t>
        </is>
      </c>
      <c>
        <v>TR-2/25 45-83-L00025_C_81591172_81591172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26.07.2023 20:11:49</t>
        </is>
      </c>
      <c>
        <is>
          <t>27.07.2023 01:56:49</t>
        </is>
      </c>
      <c>
        <v>5.75</v>
      </c>
      <c>
        <v>0</v>
      </c>
      <c>
        <v>0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7.404236162998889</v>
      </c>
      <c>
        <v>0</v>
      </c>
      <c>
        <v>0</v>
      </c>
      <c>
        <v>7.404236162998889</v>
      </c>
    </row>
    <row>
      <c>
        <v>2622919</v>
      </c>
      <c>
        <v>1</v>
      </c>
      <c>
        <is>
          <t>İZMİR</t>
        </is>
      </c>
      <c>
        <v>KINIK</v>
      </c>
      <c>
        <is>
          <t>OG Fideri</t>
        </is>
      </c>
      <c>
        <v>YAYAKENT DM 35-24-M00209_HatBaşıAyırıcı_78438604 M05_78438604</v>
      </c>
      <c>
        <v>Yangın</v>
      </c>
      <c>
        <v>Dağıtım-OG</v>
      </c>
      <c>
        <v>Uzun</v>
      </c>
      <c>
        <v>Güvenlik</v>
      </c>
      <c>
        <v>Bildirimsiz</v>
      </c>
      <c>
        <is>
          <t>26.07.2023 18:55:53</t>
        </is>
      </c>
      <c>
        <is>
          <t>27.07.2023 20:27:36</t>
        </is>
      </c>
      <c>
        <v>25.528611111</v>
      </c>
      <c>
        <v>0</v>
      </c>
      <c>
        <v>824</v>
      </c>
      <c>
        <v>1</v>
      </c>
      <c>
        <v>13</v>
      </c>
      <c>
        <v>1</v>
      </c>
      <c>
        <v>82</v>
      </c>
      <c>
        <v>0</v>
      </c>
      <c>
        <v>0</v>
      </c>
      <c>
        <v>0</v>
      </c>
      <c>
        <v>2402.6996897483505</v>
      </c>
      <c>
        <v>148.81131210928356</v>
      </c>
      <c>
        <v>374.4318537604309</v>
      </c>
      <c>
        <v>40.76262285570612</v>
      </c>
      <c>
        <v>1454.0782175585707</v>
      </c>
      <c>
        <v>0</v>
      </c>
      <c>
        <v>0</v>
      </c>
      <c>
        <v>4420.783696032342</v>
      </c>
    </row>
    <row>
      <c>
        <v>2623460</v>
      </c>
      <c>
        <v>1</v>
      </c>
      <c>
        <is>
          <t>İZMİR</t>
        </is>
      </c>
      <c>
        <v>ÇEŞME</v>
      </c>
      <c>
        <is>
          <t>Dağıtım Transformatörü</t>
        </is>
      </c>
      <c>
        <v>L-228 ILICA GARAJ 35-18-L00228_35-18-L00228_76972363</v>
      </c>
      <c>
        <v>AG Yük Ayırıcı Arızası</v>
      </c>
      <c>
        <v>Dağıtım-AG</v>
      </c>
      <c>
        <v>Uzun</v>
      </c>
      <c>
        <v>Şebeke işletmecisi</v>
      </c>
      <c>
        <v>Bildirimsiz</v>
      </c>
      <c>
        <is>
          <t>26.07.2023 21:35:57</t>
        </is>
      </c>
      <c>
        <is>
          <t>27.07.2023 05:21:20</t>
        </is>
      </c>
      <c>
        <v>7.756388888</v>
      </c>
      <c>
        <v>0</v>
      </c>
      <c>
        <v>157</v>
      </c>
      <c>
        <v>0</v>
      </c>
      <c>
        <v>0</v>
      </c>
      <c>
        <v>0</v>
      </c>
      <c>
        <v>48</v>
      </c>
      <c>
        <v>0</v>
      </c>
      <c>
        <v>0</v>
      </c>
      <c>
        <v>0</v>
      </c>
      <c>
        <v>346.8439883109419</v>
      </c>
      <c>
        <v>0</v>
      </c>
      <c>
        <v>0</v>
      </c>
      <c>
        <v>0</v>
      </c>
      <c>
        <v>483.3283576298441</v>
      </c>
      <c>
        <v>0</v>
      </c>
      <c>
        <v>0</v>
      </c>
      <c>
        <v>830.172345940786</v>
      </c>
    </row>
    <row>
      <c>
        <v>2622103</v>
      </c>
      <c>
        <v>1</v>
      </c>
      <c>
        <is>
          <t>MANİSA</t>
        </is>
      </c>
      <c>
        <v>KIRKAĞAÇ</v>
      </c>
      <c>
        <is>
          <t>DM</t>
        </is>
      </c>
      <c>
        <v>GELENBE İM 45-76-A00001_GEBELER L12_2092293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26.07.2023 08:53:23</t>
        </is>
      </c>
      <c>
        <is>
          <t>26.07.2023 09:03:00</t>
        </is>
      </c>
      <c>
        <v>0.160277777</v>
      </c>
      <c>
        <v>3</v>
      </c>
      <c>
        <v>693</v>
      </c>
      <c>
        <v>54</v>
      </c>
      <c>
        <v>80</v>
      </c>
      <c>
        <v>4</v>
      </c>
      <c>
        <v>55</v>
      </c>
      <c>
        <v>2</v>
      </c>
      <c>
        <v>0</v>
      </c>
      <c>
        <v>0.091789884675</v>
      </c>
      <c>
        <v>14.187686320283277</v>
      </c>
      <c>
        <v>86.96879243330523</v>
      </c>
      <c>
        <v>28.879516411745293</v>
      </c>
      <c>
        <v>2.3241541540766226</v>
      </c>
      <c>
        <v>1.7234071261712258</v>
      </c>
      <c>
        <v>0.8772346764727847</v>
      </c>
      <c>
        <v>0</v>
      </c>
      <c>
        <v>135.0525810067294</v>
      </c>
    </row>
    <row>
      <c>
        <v>2623477</v>
      </c>
      <c>
        <v>1</v>
      </c>
      <c>
        <is>
          <t>İZMİR</t>
        </is>
      </c>
      <c>
        <v>KARŞIYAKA</v>
      </c>
      <c>
        <is>
          <t>AG Fideri</t>
        </is>
      </c>
      <c>
        <v>K-3074 35-04-K03074_E_56359257_56359257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26.07.2023 21:12:26</t>
        </is>
      </c>
      <c>
        <is>
          <t>27.07.2023 00:07:45</t>
        </is>
      </c>
      <c>
        <v>2.921944444</v>
      </c>
      <c>
        <v>0</v>
      </c>
      <c>
        <v>256</v>
      </c>
      <c>
        <v>0</v>
      </c>
      <c>
        <v>0</v>
      </c>
      <c>
        <v>0</v>
      </c>
      <c>
        <v>10</v>
      </c>
      <c>
        <v>0</v>
      </c>
      <c>
        <v>0</v>
      </c>
      <c>
        <v>0</v>
      </c>
      <c>
        <v>217.00751429699972</v>
      </c>
      <c>
        <v>0</v>
      </c>
      <c>
        <v>0</v>
      </c>
      <c>
        <v>0</v>
      </c>
      <c>
        <v>11.933415717952991</v>
      </c>
      <c>
        <v>0</v>
      </c>
      <c>
        <v>0</v>
      </c>
      <c>
        <v>228.9409300149527</v>
      </c>
    </row>
    <row>
      <c>
        <v>2623122</v>
      </c>
      <c>
        <v>1</v>
      </c>
      <c>
        <is>
          <t>İZMİR</t>
        </is>
      </c>
      <c>
        <v>BUCA</v>
      </c>
      <c>
        <is>
          <t>Saha Dağıtım Kutusu (SDK)</t>
        </is>
      </c>
      <c>
        <v>K-1231 35-03-K01231_A A1b_5807914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26.07.2023 19:07:22</t>
        </is>
      </c>
      <c>
        <is>
          <t>27.07.2023 02:39:29</t>
        </is>
      </c>
      <c>
        <v>7.535277777</v>
      </c>
      <c>
        <v>0</v>
      </c>
      <c>
        <v>186</v>
      </c>
      <c>
        <v>0</v>
      </c>
      <c>
        <v>0</v>
      </c>
      <c>
        <v>0</v>
      </c>
      <c>
        <v>8</v>
      </c>
      <c>
        <v>0</v>
      </c>
      <c>
        <v>0</v>
      </c>
      <c>
        <v>0</v>
      </c>
      <c>
        <v>324.0699668846225</v>
      </c>
      <c>
        <v>0</v>
      </c>
      <c>
        <v>0</v>
      </c>
      <c>
        <v>0</v>
      </c>
      <c>
        <v>25.592295097596995</v>
      </c>
      <c>
        <v>0</v>
      </c>
      <c>
        <v>0</v>
      </c>
      <c>
        <v>349.6622619822195</v>
      </c>
    </row>
    <row>
      <c>
        <v>2622836</v>
      </c>
      <c>
        <v>1</v>
      </c>
      <c>
        <is>
          <t>İZMİR</t>
        </is>
      </c>
      <c>
        <v>GÜZELBAHÇE</v>
      </c>
      <c>
        <is>
          <t>Saha Dağıtım Kutusu (SDK)</t>
        </is>
      </c>
      <c>
        <v>YELKİ TR-5 (M-2339) 35-10-M02339_D D5_49574451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26.07.2023 16:44:23</t>
        </is>
      </c>
      <c>
        <is>
          <t>26.07.2023 18:04:00</t>
        </is>
      </c>
      <c>
        <v>1.326944444</v>
      </c>
      <c>
        <v>0</v>
      </c>
      <c>
        <v>43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19.616158228837687</v>
      </c>
      <c>
        <v>0</v>
      </c>
      <c>
        <v>0</v>
      </c>
      <c>
        <v>0</v>
      </c>
      <c>
        <v>4.024515716829024</v>
      </c>
      <c>
        <v>0</v>
      </c>
      <c>
        <v>0</v>
      </c>
      <c>
        <v>23.640673945666713</v>
      </c>
    </row>
    <row>
      <c>
        <v>2622046</v>
      </c>
      <c>
        <v>1</v>
      </c>
      <c>
        <is>
          <t>MANİSA</t>
        </is>
      </c>
      <c>
        <v>SARUHANLI</v>
      </c>
      <c>
        <is>
          <t>OG Fideri</t>
        </is>
      </c>
      <c>
        <v>BÜYÜKBELEN TR-3 45-80-M00068_BÜYÜKBELEN TR-2 M05_72192565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26.07.2023 07:55:34</t>
        </is>
      </c>
      <c>
        <is>
          <t>26.07.2023 09:01:27</t>
        </is>
      </c>
      <c>
        <v>1.098055555</v>
      </c>
      <c>
        <v>0</v>
      </c>
      <c>
        <v>655</v>
      </c>
      <c>
        <v>0</v>
      </c>
      <c>
        <v>19</v>
      </c>
      <c>
        <v>0</v>
      </c>
      <c>
        <v>126</v>
      </c>
      <c>
        <v>0</v>
      </c>
      <c>
        <v>0</v>
      </c>
      <c>
        <v>0</v>
      </c>
      <c>
        <v>101.31002799872269</v>
      </c>
      <c>
        <v>0</v>
      </c>
      <c>
        <v>17.20297358159494</v>
      </c>
      <c>
        <v>0</v>
      </c>
      <c>
        <v>57.03311953290136</v>
      </c>
      <c>
        <v>0</v>
      </c>
      <c>
        <v>0</v>
      </c>
      <c>
        <v>175.546121113219</v>
      </c>
    </row>
    <row>
      <c>
        <v>2622587</v>
      </c>
      <c>
        <v>1</v>
      </c>
      <c>
        <is>
          <t>MANİSA</t>
        </is>
      </c>
      <c>
        <v>ŞEHZADELER</v>
      </c>
      <c>
        <is>
          <t>AG Fideri</t>
        </is>
      </c>
      <c>
        <v>DM-2 45-71-M00002_B_56404667_56404667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26.07.2023 14:45:09</t>
        </is>
      </c>
      <c>
        <is>
          <t>26.07.2023 15:55:33</t>
        </is>
      </c>
      <c>
        <v>1.173333333</v>
      </c>
      <c>
        <v>0</v>
      </c>
      <c>
        <v>28</v>
      </c>
      <c>
        <v>0</v>
      </c>
      <c>
        <v>0</v>
      </c>
      <c>
        <v>0</v>
      </c>
      <c>
        <v>6</v>
      </c>
      <c>
        <v>0</v>
      </c>
      <c>
        <v>0</v>
      </c>
      <c>
        <v>0</v>
      </c>
      <c>
        <v>4.559688674001929</v>
      </c>
      <c>
        <v>0</v>
      </c>
      <c>
        <v>0</v>
      </c>
      <c>
        <v>0</v>
      </c>
      <c>
        <v>13.36050751263167</v>
      </c>
      <c>
        <v>0</v>
      </c>
      <c>
        <v>0</v>
      </c>
      <c>
        <v>17.9201961866336</v>
      </c>
    </row>
    <row>
      <c>
        <v>2623374</v>
      </c>
      <c>
        <v>1</v>
      </c>
      <c>
        <is>
          <t>İZMİR</t>
        </is>
      </c>
      <c>
        <v>BORNOVA</v>
      </c>
      <c>
        <is>
          <t>Kullanıcı Bağlantı Hattı</t>
        </is>
      </c>
      <c>
        <v>M-2512 35-02-M02512_950265172_950265172</v>
      </c>
      <c>
        <v>AG Box / Sdk Abone Çıkış Sigorta Atığı</v>
      </c>
      <c>
        <v>Dağıtım-AG</v>
      </c>
      <c>
        <v>Uzun</v>
      </c>
      <c>
        <v>Şebeke işletmecisi</v>
      </c>
      <c>
        <v>Bildirimsiz</v>
      </c>
      <c>
        <is>
          <t>26.07.2023 20:52:17</t>
        </is>
      </c>
      <c>
        <is>
          <t>26.07.2023 22:34:18</t>
        </is>
      </c>
      <c>
        <v>1.700277777</v>
      </c>
      <c>
        <v>0</v>
      </c>
      <c>
        <v>0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</row>
    <row>
      <c>
        <v>2622770</v>
      </c>
      <c>
        <v>2</v>
      </c>
      <c>
        <is>
          <t>İZMİR</t>
        </is>
      </c>
      <c>
        <v>KARABAĞLAR</v>
      </c>
      <c>
        <is>
          <t>Dağıtım Transformatörü</t>
        </is>
      </c>
      <c>
        <v>M-2672 35-01-M02672_35-01-M02672_81340715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26.07.2023 17:57:32</t>
        </is>
      </c>
      <c>
        <is>
          <t>26.07.2023 22:39:33</t>
        </is>
      </c>
      <c>
        <v>4.700277777</v>
      </c>
      <c>
        <v>0</v>
      </c>
      <c>
        <v>706</v>
      </c>
      <c>
        <v>0</v>
      </c>
      <c>
        <v>0</v>
      </c>
      <c>
        <v>0</v>
      </c>
      <c>
        <v>120</v>
      </c>
      <c>
        <v>0</v>
      </c>
      <c>
        <v>0</v>
      </c>
      <c>
        <v>0</v>
      </c>
      <c>
        <v>833.049613750299</v>
      </c>
      <c>
        <v>0</v>
      </c>
      <c>
        <v>0</v>
      </c>
      <c>
        <v>0</v>
      </c>
      <c>
        <v>410.7344343569452</v>
      </c>
      <c>
        <v>0</v>
      </c>
      <c>
        <v>0</v>
      </c>
      <c>
        <v>1243.7840481072442</v>
      </c>
    </row>
    <row>
      <c>
        <v>2623543</v>
      </c>
      <c>
        <v>1</v>
      </c>
      <c>
        <is>
          <t>İZMİR</t>
        </is>
      </c>
      <c>
        <v>BAYRAKLI</v>
      </c>
      <c>
        <is>
          <t>Saha Dağıtım Kutusu (SDK)</t>
        </is>
      </c>
      <c>
        <v>K-1192 35-02-K01192_A A1b_5903435</v>
      </c>
      <c>
        <v>AG Box / Sdk Giriş Sigorta Atığı</v>
      </c>
      <c>
        <v>Dağıtım-AG</v>
      </c>
      <c>
        <v>Uzun</v>
      </c>
      <c>
        <v>Şebeke işletmecisi</v>
      </c>
      <c>
        <v>Bildirimsiz</v>
      </c>
      <c>
        <is>
          <t>26.07.2023 22:37:31</t>
        </is>
      </c>
      <c>
        <is>
          <t>27.07.2023 06:36:17</t>
        </is>
      </c>
      <c>
        <v>7.979444444</v>
      </c>
      <c>
        <v>0</v>
      </c>
      <c>
        <v>147</v>
      </c>
      <c>
        <v>0</v>
      </c>
      <c>
        <v>0</v>
      </c>
      <c>
        <v>0</v>
      </c>
      <c>
        <v>11</v>
      </c>
      <c>
        <v>0</v>
      </c>
      <c>
        <v>0</v>
      </c>
      <c>
        <v>0</v>
      </c>
      <c>
        <v>216.9922069164436</v>
      </c>
      <c>
        <v>0</v>
      </c>
      <c>
        <v>0</v>
      </c>
      <c>
        <v>0</v>
      </c>
      <c>
        <v>30.831117756294194</v>
      </c>
      <c>
        <v>0</v>
      </c>
      <c>
        <v>0</v>
      </c>
      <c>
        <v>247.82332467273778</v>
      </c>
    </row>
    <row>
      <c>
        <v>2621977</v>
      </c>
      <c>
        <v>1</v>
      </c>
      <c>
        <is>
          <t>MANİSA</t>
        </is>
      </c>
      <c>
        <v>SALİHLİ</v>
      </c>
      <c>
        <is>
          <t>Dağıtım Transformatörü</t>
        </is>
      </c>
      <c>
        <v>KABAZLI TR-4 45-78-M00678_45-78-M00678_2352421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26.07.2023 01:51:58</t>
        </is>
      </c>
      <c>
        <is>
          <t>26.07.2023 02:37:22</t>
        </is>
      </c>
      <c>
        <v>0.756666666</v>
      </c>
      <c>
        <v>0</v>
      </c>
      <c>
        <v>147</v>
      </c>
      <c>
        <v>0</v>
      </c>
      <c>
        <v>0</v>
      </c>
      <c>
        <v>0</v>
      </c>
      <c>
        <v>7</v>
      </c>
      <c>
        <v>0</v>
      </c>
      <c>
        <v>0</v>
      </c>
      <c>
        <v>0</v>
      </c>
      <c>
        <v>15.95567227373135</v>
      </c>
      <c>
        <v>0</v>
      </c>
      <c>
        <v>0</v>
      </c>
      <c>
        <v>0</v>
      </c>
      <c>
        <v>1.5104370426689664</v>
      </c>
      <c>
        <v>0</v>
      </c>
      <c>
        <v>0</v>
      </c>
      <c>
        <v>17.466109316400317</v>
      </c>
    </row>
    <row>
      <c>
        <v>2622996</v>
      </c>
      <c>
        <v>1</v>
      </c>
      <c>
        <is>
          <t>MANİSA</t>
        </is>
      </c>
      <c>
        <v>YUNUSEMRE</v>
      </c>
      <c>
        <is>
          <t>Saha Dağıtım Kutusu (SDK)</t>
        </is>
      </c>
      <c>
        <v>DM-3/20 45-71-M00100_B b2b_45134515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26.07.2023 18:21:02</t>
        </is>
      </c>
      <c>
        <is>
          <t>26.07.2023 19:27:22</t>
        </is>
      </c>
      <c>
        <v>1.105555555</v>
      </c>
      <c>
        <v>0</v>
      </c>
      <c>
        <v>47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12.677725093003826</v>
      </c>
      <c>
        <v>0</v>
      </c>
      <c>
        <v>0</v>
      </c>
      <c>
        <v>0</v>
      </c>
      <c>
        <v>0.20699796988821514</v>
      </c>
      <c>
        <v>0</v>
      </c>
      <c>
        <v>0</v>
      </c>
      <c>
        <v>12.884723062892041</v>
      </c>
    </row>
    <row>
      <c>
        <v>2621957</v>
      </c>
      <c>
        <v>1</v>
      </c>
      <c>
        <is>
          <t>MANİSA</t>
        </is>
      </c>
      <c>
        <v>SALİHLİ</v>
      </c>
      <c>
        <is>
          <t>DM</t>
        </is>
      </c>
      <c>
        <v>KARAPINAR İM 45-78-A00002_GERİ DÖNÜŞ FİDERİ M05_66243668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26.07.2023 00:14:08</t>
        </is>
      </c>
      <c>
        <is>
          <t>26.07.2023 00:56:38</t>
        </is>
      </c>
      <c>
        <v>0.708333333</v>
      </c>
      <c>
        <v>14</v>
      </c>
      <c>
        <v>1</v>
      </c>
      <c>
        <v>54</v>
      </c>
      <c>
        <v>4</v>
      </c>
      <c>
        <v>34</v>
      </c>
      <c>
        <v>0</v>
      </c>
      <c>
        <v>1</v>
      </c>
      <c>
        <v>0</v>
      </c>
      <c>
        <v>9.041962078706945</v>
      </c>
      <c>
        <v>0.07194748376041667</v>
      </c>
      <c>
        <v>104.96282733374173</v>
      </c>
      <c>
        <v>4.752943258567175</v>
      </c>
      <c>
        <v>50.06504534643424</v>
      </c>
      <c>
        <v>0</v>
      </c>
      <c>
        <v>32.225958010208885</v>
      </c>
      <c>
        <v>0</v>
      </c>
      <c>
        <v>201.12068351141937</v>
      </c>
    </row>
    <row>
      <c>
        <v>2622455</v>
      </c>
      <c>
        <v>1</v>
      </c>
      <c>
        <is>
          <t>İZMİR</t>
        </is>
      </c>
      <c>
        <v>TORBALI</v>
      </c>
      <c>
        <is>
          <t>Dağıtım Transformatörü</t>
        </is>
      </c>
      <c>
        <v>ABDİ KARATEKE ÖZEL TR 35-26-L00114Ö_35-26-L00114Ö_2349613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26.07.2023 12:43:54</t>
        </is>
      </c>
      <c>
        <is>
          <t>26.07.2023 14:11:29</t>
        </is>
      </c>
      <c>
        <v>1.459722222</v>
      </c>
      <c>
        <v>0</v>
      </c>
      <c>
        <v>0</v>
      </c>
      <c>
        <v>0</v>
      </c>
      <c>
        <v>15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168.6500835522466</v>
      </c>
      <c>
        <v>0</v>
      </c>
      <c>
        <v>22.976511654905394</v>
      </c>
      <c>
        <v>0</v>
      </c>
      <c>
        <v>0</v>
      </c>
      <c>
        <v>191.62659520715198</v>
      </c>
    </row>
    <row>
      <c>
        <v>2623065</v>
      </c>
      <c>
        <v>1</v>
      </c>
      <c>
        <is>
          <t>İZMİR</t>
        </is>
      </c>
      <c>
        <v>URLA</v>
      </c>
      <c>
        <is>
          <t>DM</t>
        </is>
      </c>
      <c>
        <v>GÜLBAHÇE İM 35-19-A00006_GÜLBAHÇE L02_72213957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26.07.2023 18:59:24</t>
        </is>
      </c>
      <c>
        <is>
          <t>26.07.2023 19:59:48</t>
        </is>
      </c>
      <c>
        <v>1.006666666</v>
      </c>
      <c>
        <v>1</v>
      </c>
      <c>
        <v>3125</v>
      </c>
      <c>
        <v>0</v>
      </c>
      <c>
        <v>46</v>
      </c>
      <c>
        <v>0</v>
      </c>
      <c>
        <v>302</v>
      </c>
      <c>
        <v>1</v>
      </c>
      <c>
        <v>0</v>
      </c>
      <c>
        <v>12.786842756037817</v>
      </c>
      <c>
        <v>800.7680692639434</v>
      </c>
      <c>
        <v>0</v>
      </c>
      <c>
        <v>25.851410456980133</v>
      </c>
      <c>
        <v>0</v>
      </c>
      <c>
        <v>386.87869958214236</v>
      </c>
      <c>
        <v>11.781806930507187</v>
      </c>
      <c>
        <v>0</v>
      </c>
      <c>
        <v>1238.066828989611</v>
      </c>
    </row>
    <row>
      <c>
        <v>2623165</v>
      </c>
      <c>
        <v>1</v>
      </c>
      <c>
        <is>
          <t>İZMİR</t>
        </is>
      </c>
      <c>
        <v>KARABAĞLAR</v>
      </c>
      <c>
        <is>
          <t>AG Fideri</t>
        </is>
      </c>
      <c>
        <v>K-4577 35-01-K04577_D_56355582_56355582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26.07.2023 19:21:36</t>
        </is>
      </c>
      <c>
        <is>
          <t>27.07.2023 03:12:19</t>
        </is>
      </c>
      <c>
        <v>7.845277777</v>
      </c>
      <c>
        <v>0</v>
      </c>
      <c>
        <v>88</v>
      </c>
      <c>
        <v>0</v>
      </c>
      <c>
        <v>0</v>
      </c>
      <c>
        <v>0</v>
      </c>
      <c>
        <v>34</v>
      </c>
      <c>
        <v>0</v>
      </c>
      <c>
        <v>1</v>
      </c>
      <c>
        <v>0</v>
      </c>
      <c>
        <v>154.6959193278373</v>
      </c>
      <c>
        <v>0</v>
      </c>
      <c>
        <v>0</v>
      </c>
      <c>
        <v>0</v>
      </c>
      <c>
        <v>114.78076837394066</v>
      </c>
      <c>
        <v>0</v>
      </c>
      <c>
        <v>7.342896266948663</v>
      </c>
      <c>
        <v>276.81958396872665</v>
      </c>
    </row>
    <row>
      <c>
        <v>2623288</v>
      </c>
      <c>
        <v>1</v>
      </c>
      <c>
        <is>
          <t>MANİSA</t>
        </is>
      </c>
      <c>
        <v>TURGUTLU</v>
      </c>
      <c>
        <is>
          <t>AG Fideri</t>
        </is>
      </c>
      <c>
        <v>AVŞAR TR-1 45-83-L00340_A_56399810_56399810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26.07.2023 20:13:16</t>
        </is>
      </c>
      <c>
        <is>
          <t>27.07.2023 00:12:25</t>
        </is>
      </c>
      <c>
        <v>3.985833333</v>
      </c>
      <c>
        <v>0</v>
      </c>
      <c>
        <v>36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27.118220868725274</v>
      </c>
      <c>
        <v>0</v>
      </c>
      <c>
        <v>0</v>
      </c>
      <c>
        <v>0</v>
      </c>
      <c>
        <v>32.871091097405326</v>
      </c>
      <c>
        <v>0</v>
      </c>
      <c>
        <v>0</v>
      </c>
      <c>
        <v>59.9893119661306</v>
      </c>
    </row>
    <row>
      <c>
        <v>2623394</v>
      </c>
      <c>
        <v>1</v>
      </c>
      <c>
        <is>
          <t>İZMİR</t>
        </is>
      </c>
      <c>
        <v>ÖDEMİŞ</v>
      </c>
      <c>
        <is>
          <t>Dağıtım Transformatörü</t>
        </is>
      </c>
      <c>
        <v>ŞİRİNKÖY TR-1 35-15-L00554_35-15-L00554_2366042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26.07.2023 21:12:18</t>
        </is>
      </c>
      <c>
        <is>
          <t>26.07.2023 23:02:06</t>
        </is>
      </c>
      <c>
        <v>1.83</v>
      </c>
      <c>
        <v>0</v>
      </c>
      <c>
        <v>75</v>
      </c>
      <c>
        <v>0</v>
      </c>
      <c>
        <v>5</v>
      </c>
      <c>
        <v>0</v>
      </c>
      <c>
        <v>14</v>
      </c>
      <c>
        <v>0</v>
      </c>
      <c>
        <v>0</v>
      </c>
      <c>
        <v>0</v>
      </c>
      <c>
        <v>19.9441164772884</v>
      </c>
      <c>
        <v>0</v>
      </c>
      <c>
        <v>15.27447063900411</v>
      </c>
      <c>
        <v>0</v>
      </c>
      <c>
        <v>12.746223840758143</v>
      </c>
      <c>
        <v>0</v>
      </c>
      <c>
        <v>0</v>
      </c>
      <c>
        <v>47.96481095705065</v>
      </c>
    </row>
    <row>
      <c>
        <v>2623145</v>
      </c>
      <c>
        <v>1</v>
      </c>
      <c>
        <is>
          <t>İZMİR</t>
        </is>
      </c>
      <c>
        <v>ÇİĞLİ</v>
      </c>
      <c>
        <is>
          <t>OG Fideri</t>
        </is>
      </c>
      <c>
        <v>M-218(TR-2) 35-09-M00218_M-1710 M01_42986454</v>
      </c>
      <c>
        <v>OG Yeraltı Kablo Arızası</v>
      </c>
      <c>
        <v>Dağıtım-OG</v>
      </c>
      <c>
        <v>Uzun</v>
      </c>
      <c>
        <v>Şebeke işletmecisi</v>
      </c>
      <c>
        <v>Bildirimsiz</v>
      </c>
      <c>
        <is>
          <t>26.07.2023 19:02:22</t>
        </is>
      </c>
      <c>
        <is>
          <t>26.07.2023 19:34:18</t>
        </is>
      </c>
      <c>
        <v>0.532222222</v>
      </c>
      <c>
        <v>0</v>
      </c>
      <c>
        <v>1226</v>
      </c>
      <c>
        <v>0</v>
      </c>
      <c>
        <v>0</v>
      </c>
      <c>
        <v>0</v>
      </c>
      <c>
        <v>16</v>
      </c>
      <c>
        <v>0</v>
      </c>
      <c>
        <v>0</v>
      </c>
      <c>
        <v>0</v>
      </c>
      <c>
        <v>154.94543186942784</v>
      </c>
      <c>
        <v>0</v>
      </c>
      <c>
        <v>0</v>
      </c>
      <c>
        <v>0</v>
      </c>
      <c>
        <v>6.845736705110066</v>
      </c>
      <c>
        <v>0</v>
      </c>
      <c>
        <v>0</v>
      </c>
      <c>
        <v>161.7911685745379</v>
      </c>
    </row>
    <row>
      <c>
        <v>2622816</v>
      </c>
      <c>
        <v>1</v>
      </c>
      <c>
        <is>
          <t>İZMİR</t>
        </is>
      </c>
      <c>
        <v>FOÇA</v>
      </c>
      <c>
        <is>
          <t>Saha Dağıtım Kutusu (SDK)</t>
        </is>
      </c>
      <c>
        <v>FOÇA TR-46 35-23-L00046_42135219 f3b_42054557</v>
      </c>
      <c>
        <v>AG Box / Sdk Abone Çıkış Sigorta Atığı</v>
      </c>
      <c>
        <v>Dağıtım-AG</v>
      </c>
      <c>
        <v>Uzun</v>
      </c>
      <c>
        <v>Şebeke işletmecisi</v>
      </c>
      <c>
        <v>Bildirimsiz</v>
      </c>
      <c>
        <is>
          <t>26.07.2023 16:32:05</t>
        </is>
      </c>
      <c>
        <is>
          <t>26.07.2023 17:57:16</t>
        </is>
      </c>
      <c>
        <v>1.419722222</v>
      </c>
      <c>
        <v>0</v>
      </c>
      <c>
        <v>97</v>
      </c>
      <c>
        <v>0</v>
      </c>
      <c>
        <v>0</v>
      </c>
      <c>
        <v>0</v>
      </c>
      <c>
        <v>69</v>
      </c>
      <c>
        <v>0</v>
      </c>
      <c>
        <v>0</v>
      </c>
      <c>
        <v>0</v>
      </c>
      <c>
        <v>32.056340351369904</v>
      </c>
      <c>
        <v>0</v>
      </c>
      <c>
        <v>0</v>
      </c>
      <c>
        <v>0</v>
      </c>
      <c>
        <v>170.59476713213397</v>
      </c>
      <c>
        <v>0</v>
      </c>
      <c>
        <v>0</v>
      </c>
      <c>
        <v>202.65110748350386</v>
      </c>
    </row>
    <row>
      <c>
        <v>2622853</v>
      </c>
      <c>
        <v>1</v>
      </c>
      <c>
        <is>
          <t>İZMİR</t>
        </is>
      </c>
      <c>
        <v>BORNOVA</v>
      </c>
      <c>
        <is>
          <t>Dağıtım Transformatörü</t>
        </is>
      </c>
      <c>
        <v>K-3563 35-02-K03563_35-02-K03563_2348005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26.07.2023 16:56:08</t>
        </is>
      </c>
      <c>
        <is>
          <t>26.07.2023 19:25:31</t>
        </is>
      </c>
      <c>
        <v>2.489722222</v>
      </c>
      <c>
        <v>0</v>
      </c>
      <c>
        <v>419</v>
      </c>
      <c>
        <v>0</v>
      </c>
      <c>
        <v>0</v>
      </c>
      <c>
        <v>0</v>
      </c>
      <c>
        <v>79</v>
      </c>
      <c>
        <v>0</v>
      </c>
      <c>
        <v>0</v>
      </c>
      <c>
        <v>0</v>
      </c>
      <c>
        <v>293.1740816761586</v>
      </c>
      <c>
        <v>0</v>
      </c>
      <c>
        <v>0</v>
      </c>
      <c>
        <v>0</v>
      </c>
      <c>
        <v>145.80484319223194</v>
      </c>
      <c>
        <v>0</v>
      </c>
      <c>
        <v>0</v>
      </c>
      <c>
        <v>438.97892486839055</v>
      </c>
    </row>
    <row>
      <c>
        <v>2622959</v>
      </c>
      <c>
        <v>1</v>
      </c>
      <c>
        <is>
          <t>MANİSA</t>
        </is>
      </c>
      <c>
        <v>SALİHLİ</v>
      </c>
      <c>
        <is>
          <t>DM</t>
        </is>
      </c>
      <c>
        <v>ADALA DM 45-78-M00827_ADALA TR-1 M08_66113865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26.07.2023 18:04:26</t>
        </is>
      </c>
      <c>
        <is>
          <t>26.07.2023 18:31:03</t>
        </is>
      </c>
      <c>
        <v>0.443611111</v>
      </c>
      <c>
        <v>1</v>
      </c>
      <c>
        <v>826</v>
      </c>
      <c>
        <v>1</v>
      </c>
      <c>
        <v>32</v>
      </c>
      <c>
        <v>1</v>
      </c>
      <c>
        <v>77</v>
      </c>
      <c>
        <v>1</v>
      </c>
      <c>
        <v>1</v>
      </c>
      <c>
        <v>0.11491737227277778</v>
      </c>
      <c>
        <v>67.22740360494596</v>
      </c>
      <c>
        <v>2.8391440603103306</v>
      </c>
      <c>
        <v>35.943823521686575</v>
      </c>
      <c>
        <v>1.159824417643245</v>
      </c>
      <c>
        <v>23.19718090149065</v>
      </c>
      <c>
        <v>17.690161292022985</v>
      </c>
      <c>
        <v>0.34236014401015846</v>
      </c>
      <c>
        <v>148.5148153143827</v>
      </c>
    </row>
    <row>
      <c>
        <v>2623500</v>
      </c>
      <c>
        <v>1</v>
      </c>
      <c>
        <is>
          <t>İZMİR</t>
        </is>
      </c>
      <c>
        <v>KONAK</v>
      </c>
      <c>
        <is>
          <t>Saha Dağıtım Kutusu (SDK)</t>
        </is>
      </c>
      <c>
        <v>M-3546 35-01-M03546_L L1_5839398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26.07.2023 22:03:27</t>
        </is>
      </c>
      <c>
        <is>
          <t>27.07.2023 00:47:17</t>
        </is>
      </c>
      <c>
        <v>2.730555555</v>
      </c>
      <c>
        <v>0</v>
      </c>
      <c>
        <v>230</v>
      </c>
      <c>
        <v>0</v>
      </c>
      <c>
        <v>0</v>
      </c>
      <c>
        <v>0</v>
      </c>
      <c>
        <v>47</v>
      </c>
      <c>
        <v>0</v>
      </c>
      <c>
        <v>0</v>
      </c>
      <c>
        <v>0</v>
      </c>
      <c>
        <v>158.396490613792</v>
      </c>
      <c>
        <v>0</v>
      </c>
      <c>
        <v>0</v>
      </c>
      <c>
        <v>0</v>
      </c>
      <c>
        <v>39.90363340866037</v>
      </c>
      <c>
        <v>0</v>
      </c>
      <c>
        <v>0</v>
      </c>
      <c>
        <v>198.30012402245237</v>
      </c>
    </row>
    <row>
      <c>
        <v>2623643</v>
      </c>
      <c>
        <v>1</v>
      </c>
      <c>
        <is>
          <t>İZMİR</t>
        </is>
      </c>
      <c>
        <v>KARABAĞLAR</v>
      </c>
      <c>
        <is>
          <t>TM Fideri</t>
        </is>
      </c>
      <c>
        <v>BOZYAKA TM 35-01-A00007_GÖZTEPE-2 M06_2312208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26.07.2023 23:57:24</t>
        </is>
      </c>
      <c>
        <is>
          <t>27.07.2023 03:40:05</t>
        </is>
      </c>
      <c>
        <v>3.711388888</v>
      </c>
      <c>
        <v>0</v>
      </c>
      <c>
        <v>5642</v>
      </c>
      <c>
        <v>0</v>
      </c>
      <c>
        <v>0</v>
      </c>
      <c>
        <v>1</v>
      </c>
      <c>
        <v>638</v>
      </c>
      <c>
        <v>0</v>
      </c>
      <c>
        <v>0</v>
      </c>
      <c>
        <v>0</v>
      </c>
      <c>
        <v>4192.349066838068</v>
      </c>
      <c>
        <v>0</v>
      </c>
      <c>
        <v>0</v>
      </c>
      <c>
        <v>242.9685611269523</v>
      </c>
      <c>
        <v>1607.7238890077342</v>
      </c>
      <c>
        <v>0</v>
      </c>
      <c>
        <v>0</v>
      </c>
      <c>
        <v>6043.041516972755</v>
      </c>
    </row>
    <row>
      <c>
        <v>2623251</v>
      </c>
      <c>
        <v>1</v>
      </c>
      <c>
        <is>
          <t>İZMİR</t>
        </is>
      </c>
      <c>
        <v>BUCA</v>
      </c>
      <c>
        <is>
          <t>TM Fideri</t>
        </is>
      </c>
      <c>
        <v>BUCA TM 35-03-A00003_Adatepe M31_2311290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26.07.2023 19:02:17</t>
        </is>
      </c>
      <c>
        <is>
          <t>26.07.2023 21:15:00</t>
        </is>
      </c>
      <c>
        <v>2.211944444</v>
      </c>
      <c>
        <v>0</v>
      </c>
      <c>
        <v>6809</v>
      </c>
      <c>
        <v>0</v>
      </c>
      <c>
        <v>0</v>
      </c>
      <c>
        <v>1</v>
      </c>
      <c>
        <v>652</v>
      </c>
      <c>
        <v>0</v>
      </c>
      <c>
        <v>2</v>
      </c>
      <c>
        <v>0</v>
      </c>
      <c>
        <v>3597.201649331777</v>
      </c>
      <c>
        <v>0</v>
      </c>
      <c>
        <v>0</v>
      </c>
      <c>
        <v>3.4743023067433336</v>
      </c>
      <c>
        <v>2944.0060231925595</v>
      </c>
      <c>
        <v>0</v>
      </c>
      <c>
        <v>121.24572941718108</v>
      </c>
      <c>
        <v>6665.927704248261</v>
      </c>
    </row>
    <row>
      <c>
        <v>2622939</v>
      </c>
      <c>
        <v>1</v>
      </c>
      <c>
        <is>
          <t>İZMİR</t>
        </is>
      </c>
      <c>
        <v>ÖDEMİŞ</v>
      </c>
      <c>
        <is>
          <t>DM</t>
        </is>
      </c>
      <c>
        <v>BİRGİ DM 35-15-L01013_CEVİZALAN L05_67562276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26.07.2023 17:54:37</t>
        </is>
      </c>
      <c>
        <is>
          <t>26.07.2023 18:04:42</t>
        </is>
      </c>
      <c>
        <v>0.168055555</v>
      </c>
      <c>
        <v>0</v>
      </c>
      <c>
        <v>584</v>
      </c>
      <c>
        <v>2</v>
      </c>
      <c>
        <v>124</v>
      </c>
      <c>
        <v>6</v>
      </c>
      <c>
        <v>112</v>
      </c>
      <c>
        <v>1</v>
      </c>
      <c>
        <v>0</v>
      </c>
      <c>
        <v>0</v>
      </c>
      <c>
        <v>15.281788355257227</v>
      </c>
      <c>
        <v>6.313681060339923</v>
      </c>
      <c>
        <v>28.582344619447746</v>
      </c>
      <c>
        <v>3.467406097006701</v>
      </c>
      <c>
        <v>16.381868778397116</v>
      </c>
      <c>
        <v>0.8317756812777723</v>
      </c>
      <c>
        <v>0</v>
      </c>
      <c>
        <v>70.85886459172649</v>
      </c>
    </row>
    <row>
      <c>
        <v>2622607</v>
      </c>
      <c>
        <v>1</v>
      </c>
      <c>
        <is>
          <t>İZMİR</t>
        </is>
      </c>
      <c>
        <v>BORNOVA</v>
      </c>
      <c>
        <is>
          <t>Kullanıcı Bağlantı Hattı</t>
        </is>
      </c>
      <c>
        <v>K-4359 35-02-K04359_99506207_99506207</v>
      </c>
      <c>
        <v>AG Branşman Yeraltı Kablo Arızası</v>
      </c>
      <c>
        <v>Dağıtım-AG</v>
      </c>
      <c>
        <v>Uzun</v>
      </c>
      <c>
        <v>Şebeke işletmecisi</v>
      </c>
      <c>
        <v>Bildirimsiz</v>
      </c>
      <c>
        <is>
          <t>26.07.2023 14:58:13</t>
        </is>
      </c>
      <c>
        <is>
          <t>26.07.2023 17:08:16</t>
        </is>
      </c>
      <c>
        <v>2.1675</v>
      </c>
      <c>
        <v>0</v>
      </c>
      <c>
        <v>5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4.464900053945887</v>
      </c>
      <c>
        <v>0</v>
      </c>
      <c>
        <v>0</v>
      </c>
      <c>
        <v>0</v>
      </c>
      <c>
        <v>9.968869323333703</v>
      </c>
      <c>
        <v>0</v>
      </c>
      <c>
        <v>0</v>
      </c>
      <c>
        <v>14.433769377279589</v>
      </c>
    </row>
    <row>
      <c>
        <v>2623294</v>
      </c>
      <c>
        <v>1</v>
      </c>
      <c>
        <is>
          <t>İZMİR</t>
        </is>
      </c>
      <c>
        <v>BORNOVA</v>
      </c>
      <c>
        <is>
          <t>AG Fideri</t>
        </is>
      </c>
      <c>
        <v>K-2725 35-02-K02725_C_56382341_56382341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26.07.2023 20:19:34</t>
        </is>
      </c>
      <c>
        <is>
          <t>27.07.2023 04:01:36</t>
        </is>
      </c>
      <c>
        <v>7.700555555</v>
      </c>
      <c>
        <v>0</v>
      </c>
      <c>
        <v>191</v>
      </c>
      <c>
        <v>0</v>
      </c>
      <c>
        <v>0</v>
      </c>
      <c>
        <v>0</v>
      </c>
      <c>
        <v>26</v>
      </c>
      <c>
        <v>0</v>
      </c>
      <c>
        <v>0</v>
      </c>
      <c>
        <v>0</v>
      </c>
      <c>
        <v>407.1655394572818</v>
      </c>
      <c>
        <v>0</v>
      </c>
      <c>
        <v>0</v>
      </c>
      <c>
        <v>0</v>
      </c>
      <c>
        <v>115.67726236558175</v>
      </c>
      <c>
        <v>0</v>
      </c>
      <c>
        <v>0</v>
      </c>
      <c>
        <v>522.8428018228635</v>
      </c>
    </row>
    <row>
      <c>
        <v>2622770</v>
      </c>
      <c>
        <v>1</v>
      </c>
      <c>
        <is>
          <t>İZMİR</t>
        </is>
      </c>
      <c>
        <v>KARABAĞLAR</v>
      </c>
      <c>
        <is>
          <t>AG Fideri</t>
        </is>
      </c>
      <c>
        <v>M-2672 35-01-M02672__81571385_81571385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26.07.2023 16:13:15</t>
        </is>
      </c>
      <c>
        <is>
          <t>26.07.2023 17:57:32</t>
        </is>
      </c>
      <c>
        <v>1.738055555</v>
      </c>
      <c>
        <v>0</v>
      </c>
      <c>
        <v>133</v>
      </c>
      <c>
        <v>0</v>
      </c>
      <c>
        <v>0</v>
      </c>
      <c>
        <v>0</v>
      </c>
      <c>
        <v>77</v>
      </c>
      <c>
        <v>0</v>
      </c>
      <c>
        <v>0</v>
      </c>
      <c>
        <v>0</v>
      </c>
      <c>
        <v>57.04430507594037</v>
      </c>
      <c>
        <v>0</v>
      </c>
      <c>
        <v>0</v>
      </c>
      <c>
        <v>0</v>
      </c>
      <c>
        <v>125.22680897390886</v>
      </c>
      <c>
        <v>0</v>
      </c>
      <c>
        <v>0</v>
      </c>
      <c>
        <v>182.27111404984925</v>
      </c>
    </row>
    <row>
      <c>
        <v>2622793</v>
      </c>
      <c>
        <v>1</v>
      </c>
      <c>
        <is>
          <t>MANİSA</t>
        </is>
      </c>
      <c>
        <v>SALİHLİ</v>
      </c>
      <c>
        <is>
          <t>OG Fideri</t>
        </is>
      </c>
      <c>
        <v>TR-84 45-78-L00084_TR-85 L04_2328612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26.07.2023 16:19:44</t>
        </is>
      </c>
      <c>
        <is>
          <t>26.07.2023 17:13:59</t>
        </is>
      </c>
      <c>
        <v>0.904166666</v>
      </c>
      <c>
        <v>0</v>
      </c>
      <c>
        <v>523</v>
      </c>
      <c>
        <v>0</v>
      </c>
      <c>
        <v>0</v>
      </c>
      <c>
        <v>0</v>
      </c>
      <c>
        <v>16</v>
      </c>
      <c>
        <v>0</v>
      </c>
      <c>
        <v>0</v>
      </c>
      <c>
        <v>0</v>
      </c>
      <c>
        <v>102.3115331150428</v>
      </c>
      <c>
        <v>0</v>
      </c>
      <c>
        <v>0</v>
      </c>
      <c>
        <v>0</v>
      </c>
      <c>
        <v>20.90929841059974</v>
      </c>
      <c>
        <v>0</v>
      </c>
      <c>
        <v>0</v>
      </c>
      <c>
        <v>123.22083152564255</v>
      </c>
    </row>
    <row>
      <c>
        <v>2623457</v>
      </c>
      <c>
        <v>1</v>
      </c>
      <c>
        <is>
          <t>İZMİR</t>
        </is>
      </c>
      <c>
        <v>BORNOVA</v>
      </c>
      <c>
        <is>
          <t>AG Fideri</t>
        </is>
      </c>
      <c>
        <v>M-423 35-02-M00423__72372098_72372098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26.07.2023 21:40:59</t>
        </is>
      </c>
      <c>
        <is>
          <t>26.07.2023 22:17:19</t>
        </is>
      </c>
      <c>
        <v>0.605555555</v>
      </c>
      <c>
        <v>0</v>
      </c>
      <c>
        <v>0</v>
      </c>
      <c>
        <v>0</v>
      </c>
      <c>
        <v>0</v>
      </c>
      <c>
        <v>0</v>
      </c>
      <c>
        <v>115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70.17661803295898</v>
      </c>
      <c>
        <v>0</v>
      </c>
      <c>
        <v>0</v>
      </c>
      <c>
        <v>70.17661803295898</v>
      </c>
    </row>
    <row>
      <c>
        <v>2622229</v>
      </c>
      <c>
        <v>1</v>
      </c>
      <c>
        <is>
          <t>MANİSA</t>
        </is>
      </c>
      <c>
        <v>GÖRDES</v>
      </c>
      <c>
        <is>
          <t>OG Fideri</t>
        </is>
      </c>
      <c>
        <v>GÖRDES DM 45-75-M00050_HatBaşıAyırıcı_53135679 M09_53135679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26.07.2023 10:14:04</t>
        </is>
      </c>
      <c>
        <is>
          <t>26.07.2023 12:56:39</t>
        </is>
      </c>
      <c>
        <v>2.709722222</v>
      </c>
      <c>
        <v>0</v>
      </c>
      <c>
        <v>31</v>
      </c>
      <c>
        <v>0</v>
      </c>
      <c>
        <v>6</v>
      </c>
      <c>
        <v>0</v>
      </c>
      <c>
        <v>1</v>
      </c>
      <c>
        <v>0</v>
      </c>
      <c>
        <v>0</v>
      </c>
      <c>
        <v>0</v>
      </c>
      <c>
        <v>12.825811763213638</v>
      </c>
      <c>
        <v>0</v>
      </c>
      <c>
        <v>7.184367552306991</v>
      </c>
      <c>
        <v>0</v>
      </c>
      <c>
        <v>2.397898743106055</v>
      </c>
      <c>
        <v>0</v>
      </c>
      <c>
        <v>0</v>
      </c>
      <c>
        <v>22.408078058626685</v>
      </c>
    </row>
    <row>
      <c>
        <v>2622747</v>
      </c>
      <c>
        <v>1</v>
      </c>
      <c>
        <is>
          <t>İZMİR</t>
        </is>
      </c>
      <c>
        <v>URLA</v>
      </c>
      <c>
        <is>
          <t>AG Fideri</t>
        </is>
      </c>
      <c>
        <v>TR-25 35-19-L00025_8164569_56394796_56394796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26.07.2023 16:02:23</t>
        </is>
      </c>
      <c>
        <is>
          <t>26.07.2023 17:07:28</t>
        </is>
      </c>
      <c>
        <v>1.084722222</v>
      </c>
      <c>
        <v>0</v>
      </c>
      <c>
        <v>9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2.4800661587578525</v>
      </c>
      <c>
        <v>0</v>
      </c>
      <c>
        <v>0</v>
      </c>
      <c>
        <v>0</v>
      </c>
      <c>
        <v>16.068675787134772</v>
      </c>
      <c>
        <v>0</v>
      </c>
      <c>
        <v>0</v>
      </c>
      <c>
        <v>18.548741945892626</v>
      </c>
    </row>
    <row>
      <c>
        <v>2622206</v>
      </c>
      <c>
        <v>1</v>
      </c>
      <c>
        <is>
          <t>İZMİR</t>
        </is>
      </c>
      <c>
        <v>BAYRAKLI</v>
      </c>
      <c>
        <is>
          <t>OG Fideri</t>
        </is>
      </c>
      <c>
        <v>K-3769 35-04-K03769_K-1409 K01_2041938</v>
      </c>
      <c>
        <v>Şebeke Yenileme ve Kapasite Artışı Çalışması</v>
      </c>
      <c>
        <v>Dağıtım-OG</v>
      </c>
      <c>
        <v>Uzun</v>
      </c>
      <c>
        <v>Şebeke işletmecisi</v>
      </c>
      <c>
        <v>Bildirimli</v>
      </c>
      <c>
        <is>
          <t>26.07.2023 10:02:58</t>
        </is>
      </c>
      <c>
        <is>
          <t>26.07.2023 19:46:06</t>
        </is>
      </c>
      <c>
        <v>9.718888888</v>
      </c>
      <c>
        <v>0</v>
      </c>
      <c>
        <v>1593</v>
      </c>
      <c>
        <v>0</v>
      </c>
      <c>
        <v>0</v>
      </c>
      <c>
        <v>0</v>
      </c>
      <c>
        <v>116</v>
      </c>
      <c>
        <v>0</v>
      </c>
      <c>
        <v>0</v>
      </c>
      <c>
        <v>0</v>
      </c>
      <c>
        <v>4288.907131165643</v>
      </c>
      <c>
        <v>0</v>
      </c>
      <c>
        <v>0</v>
      </c>
      <c>
        <v>0</v>
      </c>
      <c>
        <v>1079.6170208896865</v>
      </c>
      <c>
        <v>0</v>
      </c>
      <c>
        <v>0</v>
      </c>
      <c>
        <v>5368.524152055329</v>
      </c>
    </row>
    <row>
      <c>
        <v>2623039</v>
      </c>
      <c>
        <v>1</v>
      </c>
      <c>
        <is>
          <t>İZMİR</t>
        </is>
      </c>
      <c>
        <v>BERGAMA</v>
      </c>
      <c>
        <is>
          <t>AG Fideri</t>
        </is>
      </c>
      <c>
        <v>TR-61 35-16-L00061_A_90936498_90936498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26.07.2023 18:43:09</t>
        </is>
      </c>
      <c>
        <is>
          <t>26.07.2023 21:19:10</t>
        </is>
      </c>
      <c>
        <v>2.600277777</v>
      </c>
      <c>
        <v>0</v>
      </c>
      <c>
        <v>203</v>
      </c>
      <c>
        <v>0</v>
      </c>
      <c>
        <v>0</v>
      </c>
      <c>
        <v>0</v>
      </c>
      <c>
        <v>31</v>
      </c>
      <c>
        <v>0</v>
      </c>
      <c>
        <v>0</v>
      </c>
      <c>
        <v>0</v>
      </c>
      <c>
        <v>102.49405517900392</v>
      </c>
      <c>
        <v>0</v>
      </c>
      <c>
        <v>0</v>
      </c>
      <c>
        <v>0</v>
      </c>
      <c>
        <v>101.72650581707597</v>
      </c>
      <c>
        <v>0</v>
      </c>
      <c>
        <v>0</v>
      </c>
      <c>
        <v>204.22056099607988</v>
      </c>
    </row>
    <row>
      <c>
        <v>2622043</v>
      </c>
      <c>
        <v>1</v>
      </c>
      <c>
        <is>
          <t>İZMİR</t>
        </is>
      </c>
      <c>
        <v>MENEMEN</v>
      </c>
      <c>
        <is>
          <t>TM Fideri</t>
        </is>
      </c>
      <c>
        <v>ULUCAK TM 35-28-A00002_KOYUNDERE M13_2313760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26.07.2023 07:41:28</t>
        </is>
      </c>
      <c>
        <is>
          <t>26.07.2023 08:13:08</t>
        </is>
      </c>
      <c>
        <v>0.527777777</v>
      </c>
      <c>
        <v>1</v>
      </c>
      <c>
        <v>1797</v>
      </c>
      <c>
        <v>8</v>
      </c>
      <c>
        <v>12</v>
      </c>
      <c>
        <v>32</v>
      </c>
      <c>
        <v>222</v>
      </c>
      <c>
        <v>11</v>
      </c>
      <c>
        <v>11</v>
      </c>
      <c>
        <v>0.20380055608158265</v>
      </c>
      <c>
        <v>186.35012154335584</v>
      </c>
      <c>
        <v>30.982771979268144</v>
      </c>
      <c>
        <v>2.8824975348343704</v>
      </c>
      <c>
        <v>182.68005972604075</v>
      </c>
      <c>
        <v>146.1628968535339</v>
      </c>
      <c>
        <v>1009.9829108981731</v>
      </c>
      <c>
        <v>169.62383238137306</v>
      </c>
      <c>
        <v>1728.8688914726608</v>
      </c>
    </row>
    <row>
      <c>
        <v>2622398</v>
      </c>
      <c>
        <v>1</v>
      </c>
      <c>
        <is>
          <t>MANİSA</t>
        </is>
      </c>
      <c>
        <v>AKHİSAR</v>
      </c>
      <c>
        <is>
          <t>AG Fideri</t>
        </is>
      </c>
      <c>
        <v>TR-1/90 45-72-M00090_D_56394306_56394306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26.07.2023 11:49:06</t>
        </is>
      </c>
      <c>
        <is>
          <t>26.07.2023 17:09:38</t>
        </is>
      </c>
      <c>
        <v>5.342222222</v>
      </c>
      <c>
        <v>0</v>
      </c>
      <c>
        <v>0</v>
      </c>
      <c>
        <v>0</v>
      </c>
      <c>
        <v>2</v>
      </c>
      <c>
        <v>0</v>
      </c>
      <c>
        <v>18</v>
      </c>
      <c>
        <v>0</v>
      </c>
      <c>
        <v>1</v>
      </c>
      <c>
        <v>0</v>
      </c>
      <c>
        <v>0</v>
      </c>
      <c>
        <v>0</v>
      </c>
      <c>
        <v>92.6615780786659</v>
      </c>
      <c>
        <v>0</v>
      </c>
      <c>
        <v>86.97982942172365</v>
      </c>
      <c>
        <v>0</v>
      </c>
      <c>
        <v>173.06788358329044</v>
      </c>
      <c>
        <v>352.70929108368</v>
      </c>
    </row>
    <row>
      <c>
        <v>2622876</v>
      </c>
      <c>
        <v>1</v>
      </c>
      <c>
        <is>
          <t>İZMİR</t>
        </is>
      </c>
      <c>
        <v>KİRAZ</v>
      </c>
      <c>
        <is>
          <t>AG Fideri</t>
        </is>
      </c>
      <c>
        <v>TR-11 35-31-L00011_47995934_56398012_56398012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26.07.2023 17:10:12</t>
        </is>
      </c>
      <c>
        <is>
          <t>26.07.2023 17:59:21</t>
        </is>
      </c>
      <c>
        <v>0.819166666</v>
      </c>
      <c>
        <v>0</v>
      </c>
      <c>
        <v>148</v>
      </c>
      <c>
        <v>0</v>
      </c>
      <c>
        <v>1</v>
      </c>
      <c>
        <v>0</v>
      </c>
      <c>
        <v>47</v>
      </c>
      <c>
        <v>0</v>
      </c>
      <c>
        <v>0</v>
      </c>
      <c>
        <v>0</v>
      </c>
      <c>
        <v>18.538369226964825</v>
      </c>
      <c>
        <v>0</v>
      </c>
      <c>
        <v>1.8862017660358201</v>
      </c>
      <c>
        <v>0</v>
      </c>
      <c>
        <v>29.023038573063378</v>
      </c>
      <c>
        <v>0</v>
      </c>
      <c>
        <v>0</v>
      </c>
      <c>
        <v>49.447609566064024</v>
      </c>
    </row>
    <row>
      <c>
        <v>2623085</v>
      </c>
      <c>
        <v>1</v>
      </c>
      <c>
        <is>
          <t>İZMİR</t>
        </is>
      </c>
      <c>
        <v>BAYRAKLI</v>
      </c>
      <c>
        <is>
          <t>Dağıtım Transformatörü</t>
        </is>
      </c>
      <c>
        <v>M-2738 35-02-M02738_35-02-M02738_79672923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26.07.2023 19:04:09</t>
        </is>
      </c>
      <c>
        <is>
          <t>26.07.2023 21:02:01</t>
        </is>
      </c>
      <c>
        <v>1.964444444</v>
      </c>
      <c>
        <v>0</v>
      </c>
      <c>
        <v>403</v>
      </c>
      <c>
        <v>0</v>
      </c>
      <c>
        <v>0</v>
      </c>
      <c>
        <v>0</v>
      </c>
      <c>
        <v>29</v>
      </c>
      <c>
        <v>0</v>
      </c>
      <c>
        <v>0</v>
      </c>
      <c>
        <v>0</v>
      </c>
      <c>
        <v>209.70154665676029</v>
      </c>
      <c>
        <v>0</v>
      </c>
      <c>
        <v>0</v>
      </c>
      <c>
        <v>0</v>
      </c>
      <c>
        <v>36.879959944536274</v>
      </c>
      <c>
        <v>0</v>
      </c>
      <c>
        <v>0</v>
      </c>
      <c>
        <v>246.58150660129655</v>
      </c>
    </row>
    <row>
      <c>
        <v>2623517</v>
      </c>
      <c>
        <v>1</v>
      </c>
      <c>
        <is>
          <t>MANİSA</t>
        </is>
      </c>
      <c>
        <v>AKHİSAR</v>
      </c>
      <c>
        <is>
          <t>AG Fideri</t>
        </is>
      </c>
      <c>
        <v>TR-1/76 45-72-M00076_B_56392681_56392681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26.07.2023 22:22:33</t>
        </is>
      </c>
      <c>
        <is>
          <t>26.07.2023 22:37:18</t>
        </is>
      </c>
      <c>
        <v>0.245833333</v>
      </c>
      <c>
        <v>0</v>
      </c>
      <c>
        <v>375</v>
      </c>
      <c>
        <v>0</v>
      </c>
      <c>
        <v>0</v>
      </c>
      <c>
        <v>0</v>
      </c>
      <c>
        <v>9</v>
      </c>
      <c>
        <v>0</v>
      </c>
      <c>
        <v>0</v>
      </c>
      <c>
        <v>0</v>
      </c>
      <c>
        <v>16.072080106591404</v>
      </c>
      <c>
        <v>0</v>
      </c>
      <c>
        <v>0</v>
      </c>
      <c>
        <v>0</v>
      </c>
      <c>
        <v>2.0210587490246588</v>
      </c>
      <c>
        <v>0</v>
      </c>
      <c>
        <v>0</v>
      </c>
      <c>
        <v>18.09313885561606</v>
      </c>
    </row>
    <row>
      <c>
        <v>2622189</v>
      </c>
      <c>
        <v>1</v>
      </c>
      <c>
        <is>
          <t>İZMİR</t>
        </is>
      </c>
      <c>
        <v>ÇEŞME</v>
      </c>
      <c>
        <is>
          <t>Kullanıcı Bağlantı Hattı</t>
        </is>
      </c>
      <c>
        <v>L-242 35-18-L00242_950440975_950440975</v>
      </c>
      <c>
        <v>AG Branşman Yeraltı Kablo Arızası</v>
      </c>
      <c>
        <v>Dağıtım-AG</v>
      </c>
      <c>
        <v>Uzun</v>
      </c>
      <c>
        <v>Şebeke işletmecisi</v>
      </c>
      <c>
        <v>Bildirimsiz</v>
      </c>
      <c>
        <is>
          <t>26.07.2023 09:45:06</t>
        </is>
      </c>
      <c>
        <is>
          <t>26.07.2023 14:44:42</t>
        </is>
      </c>
      <c>
        <v>4.993333333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1.1562306583799997</v>
      </c>
      <c>
        <v>0</v>
      </c>
      <c>
        <v>0</v>
      </c>
      <c>
        <v>0</v>
      </c>
      <c>
        <v>0</v>
      </c>
      <c>
        <v>0</v>
      </c>
      <c>
        <v>0</v>
      </c>
      <c>
        <v>1.1562306583799997</v>
      </c>
    </row>
    <row>
      <c>
        <v>2621997</v>
      </c>
      <c>
        <v>1</v>
      </c>
      <c>
        <is>
          <t>İZMİR</t>
        </is>
      </c>
      <c>
        <v>BORNOVA</v>
      </c>
      <c>
        <is>
          <t>OG Fideri</t>
        </is>
      </c>
      <c>
        <v>M-30 35-02-M00030_M-454 M08_2121890</v>
      </c>
      <c>
        <v>Şebeke Bakım Çalışması</v>
      </c>
      <c>
        <v>Dağıtım-OG</v>
      </c>
      <c>
        <v>Uzun</v>
      </c>
      <c>
        <v>Şebeke işletmecisi</v>
      </c>
      <c>
        <v>Bildirimli</v>
      </c>
      <c>
        <is>
          <t>26.07.2023 06:02:56</t>
        </is>
      </c>
      <c>
        <is>
          <t>26.07.2023 08:05:53</t>
        </is>
      </c>
      <c>
        <v>2.049166666</v>
      </c>
      <c>
        <v>0</v>
      </c>
      <c>
        <v>1479</v>
      </c>
      <c>
        <v>0</v>
      </c>
      <c>
        <v>0</v>
      </c>
      <c>
        <v>10</v>
      </c>
      <c>
        <v>179</v>
      </c>
      <c>
        <v>10</v>
      </c>
      <c>
        <v>0</v>
      </c>
      <c>
        <v>0</v>
      </c>
      <c>
        <v>579.3238879943634</v>
      </c>
      <c>
        <v>0</v>
      </c>
      <c>
        <v>0</v>
      </c>
      <c>
        <v>384.0260597294329</v>
      </c>
      <c>
        <v>162.27558133615727</v>
      </c>
      <c>
        <v>356.0826807006393</v>
      </c>
      <c>
        <v>0</v>
      </c>
      <c>
        <v>1481.7082097605928</v>
      </c>
    </row>
    <row>
      <c>
        <v>2622538</v>
      </c>
      <c>
        <v>1</v>
      </c>
      <c>
        <is>
          <t>MANİSA</t>
        </is>
      </c>
      <c>
        <v>AKHİSAR</v>
      </c>
      <c>
        <is>
          <t>AG Fideri</t>
        </is>
      </c>
      <c>
        <v>BEYOBA TR-5 45-72-M00423_C_91182789_91182789</v>
      </c>
      <c>
        <v>AG Yük Ayırıcı Arızası</v>
      </c>
      <c>
        <v>Dağıtım-AG</v>
      </c>
      <c>
        <v>Uzun</v>
      </c>
      <c>
        <v>Şebeke işletmecisi</v>
      </c>
      <c>
        <v>Bildirimsiz</v>
      </c>
      <c>
        <is>
          <t>26.07.2023 14:15:27</t>
        </is>
      </c>
      <c>
        <is>
          <t>26.07.2023 15:15:23</t>
        </is>
      </c>
      <c>
        <v>0.998888888</v>
      </c>
      <c>
        <v>0</v>
      </c>
      <c>
        <v>26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4.2657236121487525</v>
      </c>
      <c>
        <v>0</v>
      </c>
      <c>
        <v>0</v>
      </c>
      <c>
        <v>0</v>
      </c>
      <c>
        <v>0.08050705538939124</v>
      </c>
      <c>
        <v>0</v>
      </c>
      <c>
        <v>0</v>
      </c>
      <c>
        <v>4.346230667538144</v>
      </c>
    </row>
    <row>
      <c>
        <v>2622833</v>
      </c>
      <c>
        <v>1</v>
      </c>
      <c>
        <is>
          <t>İZMİR</t>
        </is>
      </c>
      <c>
        <v>TORBALI</v>
      </c>
      <c>
        <is>
          <t>Saha Dağıtım Kutusu (SDK)</t>
        </is>
      </c>
      <c>
        <v>DM-5/TR-11 ALPKENT (ESKİ TR-38) 35-26-M01359_B B04_57777657</v>
      </c>
      <c>
        <v>AG Box / Sdk Giriş Sigorta Atığı</v>
      </c>
      <c>
        <v>Dağıtım-AG</v>
      </c>
      <c>
        <v>Uzun</v>
      </c>
      <c>
        <v>Şebeke işletmecisi</v>
      </c>
      <c>
        <v>Bildirimsiz</v>
      </c>
      <c>
        <is>
          <t>26.07.2023 16:44:04</t>
        </is>
      </c>
      <c>
        <is>
          <t>26.07.2023 18:25:35</t>
        </is>
      </c>
      <c>
        <v>1.691944444</v>
      </c>
      <c>
        <v>0</v>
      </c>
      <c>
        <v>25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11.767702648379654</v>
      </c>
      <c>
        <v>0</v>
      </c>
      <c>
        <v>0</v>
      </c>
      <c>
        <v>0</v>
      </c>
      <c>
        <v>7.0434558052037515</v>
      </c>
      <c>
        <v>0</v>
      </c>
      <c>
        <v>0</v>
      </c>
      <c>
        <v>18.811158453583406</v>
      </c>
    </row>
    <row>
      <c>
        <v>2623211</v>
      </c>
      <c>
        <v>1</v>
      </c>
      <c>
        <is>
          <t>İZMİR</t>
        </is>
      </c>
      <c>
        <v>KARŞIYAKA</v>
      </c>
      <c>
        <is>
          <t>AG Fideri</t>
        </is>
      </c>
      <c>
        <v>K-3980 35-04-K03980_A_56362878_56362878</v>
      </c>
      <c>
        <v>AG Tel Kopuğu</v>
      </c>
      <c>
        <v>Dağıtım-AG</v>
      </c>
      <c>
        <v>Uzun</v>
      </c>
      <c>
        <v>Şebeke işletmecisi</v>
      </c>
      <c>
        <v>Bildirimsiz</v>
      </c>
      <c>
        <is>
          <t>26.07.2023 19:47:49</t>
        </is>
      </c>
      <c>
        <is>
          <t>26.07.2023 23:10:27</t>
        </is>
      </c>
      <c>
        <v>3.377222222</v>
      </c>
      <c>
        <v>0</v>
      </c>
      <c>
        <v>37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26.136627825029887</v>
      </c>
      <c>
        <v>0</v>
      </c>
      <c>
        <v>0</v>
      </c>
      <c>
        <v>0</v>
      </c>
      <c>
        <v>0.49908235818533947</v>
      </c>
      <c>
        <v>0</v>
      </c>
      <c>
        <v>0</v>
      </c>
      <c>
        <v>26.635710183215227</v>
      </c>
    </row>
    <row>
      <c>
        <v>2623377</v>
      </c>
      <c>
        <v>1</v>
      </c>
      <c>
        <is>
          <t>İZMİR</t>
        </is>
      </c>
      <c>
        <v>KARABAĞLAR</v>
      </c>
      <c>
        <is>
          <t>OG Fideri</t>
        </is>
      </c>
      <c>
        <v>M-2414 35-01-M02414_M-2414 TR-1 M04_66125549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26.07.2023 20:55:42</t>
        </is>
      </c>
      <c>
        <is>
          <t>27.07.2023 03:17:00</t>
        </is>
      </c>
      <c>
        <v>6.355</v>
      </c>
      <c>
        <v>0</v>
      </c>
      <c>
        <v>1004</v>
      </c>
      <c>
        <v>0</v>
      </c>
      <c>
        <v>0</v>
      </c>
      <c>
        <v>0</v>
      </c>
      <c>
        <v>151</v>
      </c>
      <c>
        <v>0</v>
      </c>
      <c>
        <v>0</v>
      </c>
      <c>
        <v>0</v>
      </c>
      <c>
        <v>1343.8599019348774</v>
      </c>
      <c>
        <v>0</v>
      </c>
      <c>
        <v>0</v>
      </c>
      <c>
        <v>0</v>
      </c>
      <c>
        <v>899.0209757593555</v>
      </c>
      <c>
        <v>0</v>
      </c>
      <c>
        <v>0</v>
      </c>
      <c>
        <v>2242.880877694233</v>
      </c>
    </row>
    <row>
      <c>
        <v>2622644</v>
      </c>
      <c>
        <v>1</v>
      </c>
      <c>
        <is>
          <t>İZMİR</t>
        </is>
      </c>
      <c>
        <v>KARŞIYAKA</v>
      </c>
      <c>
        <is>
          <t>TM Fideri</t>
        </is>
      </c>
      <c>
        <v>ŞEMİKLER TM 35-04-A00003_ŞEMİKLER-12 K42_2053427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26.07.2023 14:58:14</t>
        </is>
      </c>
      <c>
        <is>
          <t>26.07.2023 17:36:12</t>
        </is>
      </c>
      <c>
        <v>2.632777777</v>
      </c>
      <c>
        <v>0</v>
      </c>
      <c>
        <v>348</v>
      </c>
      <c>
        <v>0</v>
      </c>
      <c>
        <v>0</v>
      </c>
      <c>
        <v>0</v>
      </c>
      <c>
        <v>36</v>
      </c>
      <c>
        <v>0</v>
      </c>
      <c>
        <v>0</v>
      </c>
      <c>
        <v>0</v>
      </c>
      <c>
        <v>265.618439481719</v>
      </c>
      <c>
        <v>0</v>
      </c>
      <c>
        <v>0</v>
      </c>
      <c>
        <v>0</v>
      </c>
      <c>
        <v>199.37912566360822</v>
      </c>
      <c>
        <v>0</v>
      </c>
      <c>
        <v>0</v>
      </c>
      <c>
        <v>464.99756514532726</v>
      </c>
    </row>
    <row>
      <c>
        <v>2621980</v>
      </c>
      <c>
        <v>1</v>
      </c>
      <c>
        <is>
          <t>İZMİR</t>
        </is>
      </c>
      <c>
        <v>ÖDEMİŞ</v>
      </c>
      <c>
        <is>
          <t>DM</t>
        </is>
      </c>
      <c>
        <v>KAYMAKÇI İM 35-15-A00004_EMİRLİOVA L07_2121823</v>
      </c>
      <c>
        <v>Manevra</v>
      </c>
      <c>
        <v>Dağıtım-OG</v>
      </c>
      <c>
        <v>Uzun</v>
      </c>
      <c>
        <v>Şebeke işletmecisi</v>
      </c>
      <c>
        <v>Bildirimsiz</v>
      </c>
      <c>
        <is>
          <t>26.07.2023 02:16:45</t>
        </is>
      </c>
      <c>
        <is>
          <t>26.07.2023 02:20:22</t>
        </is>
      </c>
      <c>
        <v>0.060277777</v>
      </c>
      <c>
        <v>0</v>
      </c>
      <c>
        <v>430</v>
      </c>
      <c>
        <v>48</v>
      </c>
      <c>
        <v>362</v>
      </c>
      <c>
        <v>18</v>
      </c>
      <c>
        <v>236</v>
      </c>
      <c>
        <v>0</v>
      </c>
      <c>
        <v>1</v>
      </c>
      <c>
        <v>0</v>
      </c>
      <c>
        <v>5.334069955916045</v>
      </c>
      <c>
        <v>6.884321101384383</v>
      </c>
      <c>
        <v>26.024778877117388</v>
      </c>
      <c>
        <v>4.0440940445670615</v>
      </c>
      <c>
        <v>12.196947540821425</v>
      </c>
      <c>
        <v>0</v>
      </c>
      <c>
        <v>0</v>
      </c>
      <c>
        <v>54.4842115198063</v>
      </c>
    </row>
    <row>
      <c>
        <v>2622003</v>
      </c>
      <c>
        <v>1</v>
      </c>
      <c>
        <is>
          <t>İZMİR</t>
        </is>
      </c>
      <c>
        <v>ÖDEMİŞ</v>
      </c>
      <c>
        <is>
          <t>AG Fideri</t>
        </is>
      </c>
      <c>
        <v>TR-162 35-15-L00162_B_56364015_56364015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26.07.2023 06:04:01</t>
        </is>
      </c>
      <c>
        <is>
          <t>26.07.2023 09:20:45</t>
        </is>
      </c>
      <c>
        <v>3.278888888</v>
      </c>
      <c>
        <v>0</v>
      </c>
      <c>
        <v>4</v>
      </c>
      <c>
        <v>0</v>
      </c>
      <c>
        <v>5</v>
      </c>
      <c>
        <v>0</v>
      </c>
      <c>
        <v>3</v>
      </c>
      <c>
        <v>0</v>
      </c>
      <c>
        <v>0</v>
      </c>
      <c>
        <v>0</v>
      </c>
      <c>
        <v>2.9485295935409677</v>
      </c>
      <c>
        <v>0</v>
      </c>
      <c>
        <v>65.64885447578841</v>
      </c>
      <c>
        <v>0</v>
      </c>
      <c>
        <v>4.321117706083889</v>
      </c>
      <c>
        <v>0</v>
      </c>
      <c>
        <v>0</v>
      </c>
      <c>
        <v>72.91850177541326</v>
      </c>
    </row>
    <row>
      <c>
        <v>2621960</v>
      </c>
      <c>
        <v>1</v>
      </c>
      <c>
        <is>
          <t>İZMİR</t>
        </is>
      </c>
      <c>
        <v>BAYRAKLI</v>
      </c>
      <c>
        <is>
          <t>OG Fideri</t>
        </is>
      </c>
      <c>
        <v>K-848 35-04-K00848_K-3857 K02_2314300</v>
      </c>
      <c>
        <v>Plansız Kesinti / Müdahale</v>
      </c>
      <c>
        <v>Dağıtım-OG</v>
      </c>
      <c>
        <v>Uzun</v>
      </c>
      <c>
        <v>Şebeke işletmecisi</v>
      </c>
      <c>
        <v>Bildirimsiz</v>
      </c>
      <c>
        <is>
          <t>26.07.2023 00:24:04</t>
        </is>
      </c>
      <c>
        <is>
          <t>26.07.2023 00:33:12</t>
        </is>
      </c>
      <c>
        <v>0.152222222</v>
      </c>
      <c>
        <v>0</v>
      </c>
      <c>
        <v>269</v>
      </c>
      <c>
        <v>0</v>
      </c>
      <c>
        <v>0</v>
      </c>
      <c>
        <v>0</v>
      </c>
      <c>
        <v>11</v>
      </c>
      <c>
        <v>0</v>
      </c>
      <c>
        <v>0</v>
      </c>
      <c>
        <v>0</v>
      </c>
      <c>
        <v>10.455822469861692</v>
      </c>
      <c>
        <v>0</v>
      </c>
      <c>
        <v>0</v>
      </c>
      <c>
        <v>0</v>
      </c>
      <c>
        <v>0.776786574820804</v>
      </c>
      <c>
        <v>0</v>
      </c>
      <c>
        <v>0</v>
      </c>
      <c>
        <v>11.232609044682496</v>
      </c>
    </row>
    <row>
      <c>
        <v>2622066</v>
      </c>
      <c>
        <v>1</v>
      </c>
      <c>
        <is>
          <t>MANİSA</t>
        </is>
      </c>
      <c>
        <v>SALİHLİ</v>
      </c>
      <c>
        <is>
          <t>OG Fideri</t>
        </is>
      </c>
      <c>
        <v>ÇAPAKLI KÖK 45-78-M01161_HatBaşıAyırıcı_53139944 M05_53139944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26.07.2023 08:15:37</t>
        </is>
      </c>
      <c>
        <is>
          <t>26.07.2023 11:18:06</t>
        </is>
      </c>
      <c>
        <v>3.041388888</v>
      </c>
      <c>
        <v>0</v>
      </c>
      <c>
        <v>0</v>
      </c>
      <c>
        <v>12</v>
      </c>
      <c>
        <v>11</v>
      </c>
      <c>
        <v>0</v>
      </c>
      <c>
        <v>0</v>
      </c>
      <c>
        <v>1</v>
      </c>
      <c>
        <v>0</v>
      </c>
      <c>
        <v>0</v>
      </c>
      <c>
        <v>0</v>
      </c>
      <c>
        <v>323.22503783867495</v>
      </c>
      <c>
        <v>102.80427642223124</v>
      </c>
      <c>
        <v>0</v>
      </c>
      <c>
        <v>0</v>
      </c>
      <c>
        <v>360.048401109647</v>
      </c>
      <c>
        <v>0</v>
      </c>
      <c>
        <v>786.0777153705532</v>
      </c>
    </row>
    <row>
      <c>
        <v>2623062</v>
      </c>
      <c>
        <v>1</v>
      </c>
      <c>
        <is>
          <t>İZMİR</t>
        </is>
      </c>
      <c>
        <v>TORBALI</v>
      </c>
      <c>
        <is>
          <t>AG Fideri</t>
        </is>
      </c>
      <c>
        <v>DM-3/17 35-26-M00817_D_91232565_91232565</v>
      </c>
      <c>
        <v>AG Tel Kopuğu</v>
      </c>
      <c>
        <v>Dağıtım-AG</v>
      </c>
      <c>
        <v>Uzun</v>
      </c>
      <c>
        <v>Şebeke işletmecisi</v>
      </c>
      <c>
        <v>Bildirimsiz</v>
      </c>
      <c>
        <is>
          <t>26.07.2023 18:53:22</t>
        </is>
      </c>
      <c>
        <is>
          <t>26.07.2023 20:18:13</t>
        </is>
      </c>
      <c>
        <v>1.414166666</v>
      </c>
      <c>
        <v>0</v>
      </c>
      <c>
        <v>189</v>
      </c>
      <c>
        <v>0</v>
      </c>
      <c>
        <v>0</v>
      </c>
      <c>
        <v>0</v>
      </c>
      <c>
        <v>8</v>
      </c>
      <c>
        <v>0</v>
      </c>
      <c>
        <v>0</v>
      </c>
      <c>
        <v>0</v>
      </c>
      <c>
        <v>63.80895818322046</v>
      </c>
      <c>
        <v>0</v>
      </c>
      <c>
        <v>0</v>
      </c>
      <c>
        <v>0</v>
      </c>
      <c>
        <v>13.403474038717183</v>
      </c>
      <c>
        <v>0</v>
      </c>
      <c>
        <v>0</v>
      </c>
      <c>
        <v>77.21243222193765</v>
      </c>
    </row>
    <row>
      <c>
        <v>2623540</v>
      </c>
      <c>
        <v>1</v>
      </c>
      <c>
        <is>
          <t>İZMİR</t>
        </is>
      </c>
      <c>
        <v>KARŞIYAKA</v>
      </c>
      <c>
        <is>
          <t>OG Fideri</t>
        </is>
      </c>
      <c>
        <v>M-1676 35-04-M01676_DAĞITIM TR M-1676 M03_47239636</v>
      </c>
      <c>
        <v>OG Ayırıcı Arızası</v>
      </c>
      <c>
        <v>Dağıtım-OG</v>
      </c>
      <c>
        <v>Uzun</v>
      </c>
      <c>
        <v>Şebeke işletmecisi</v>
      </c>
      <c>
        <v>Bildirimsiz</v>
      </c>
      <c>
        <is>
          <t>26.07.2023 22:38:55</t>
        </is>
      </c>
      <c>
        <is>
          <t>27.07.2023 00:27:21</t>
        </is>
      </c>
      <c>
        <v>1.807222222</v>
      </c>
      <c>
        <v>0</v>
      </c>
      <c>
        <v>409</v>
      </c>
      <c>
        <v>0</v>
      </c>
      <c>
        <v>0</v>
      </c>
      <c>
        <v>0</v>
      </c>
      <c>
        <v>18</v>
      </c>
      <c>
        <v>0</v>
      </c>
      <c>
        <v>0</v>
      </c>
      <c>
        <v>0</v>
      </c>
      <c>
        <v>226.7300559735724</v>
      </c>
      <c>
        <v>0</v>
      </c>
      <c>
        <v>0</v>
      </c>
      <c>
        <v>0</v>
      </c>
      <c>
        <v>19.898677555287442</v>
      </c>
      <c>
        <v>0</v>
      </c>
      <c>
        <v>0</v>
      </c>
      <c>
        <v>246.62873352885984</v>
      </c>
    </row>
    <row>
      <c>
        <v>2622023</v>
      </c>
      <c>
        <v>1</v>
      </c>
      <c>
        <is>
          <t>MANİSA</t>
        </is>
      </c>
      <c>
        <v>SALİHLİ</v>
      </c>
      <c>
        <is>
          <t>AG Fideri</t>
        </is>
      </c>
      <c>
        <v>TR-77 45-78-L00077_A_91080743_91080743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26.07.2023 07:03:40</t>
        </is>
      </c>
      <c>
        <is>
          <t>26.07.2023 07:46:50</t>
        </is>
      </c>
      <c>
        <v>0.719444444</v>
      </c>
      <c>
        <v>0</v>
      </c>
      <c>
        <v>0</v>
      </c>
      <c>
        <v>0</v>
      </c>
      <c>
        <v>0</v>
      </c>
      <c>
        <v>0</v>
      </c>
      <c>
        <v>59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14.492218668834642</v>
      </c>
      <c>
        <v>0</v>
      </c>
      <c>
        <v>10.661540514257336</v>
      </c>
      <c>
        <v>25.153759183091978</v>
      </c>
    </row>
    <row>
      <c>
        <v>2622123</v>
      </c>
      <c>
        <v>1</v>
      </c>
      <c>
        <is>
          <t>İZMİR</t>
        </is>
      </c>
      <c>
        <v>BUCA</v>
      </c>
      <c>
        <is>
          <t>OG Fideri</t>
        </is>
      </c>
      <c>
        <v>K-2745 35-03-K02745_TRAFO K03_41968134</v>
      </c>
      <c>
        <v>Şebeke Yenileme ve Kapasite Artışı Çalışması</v>
      </c>
      <c>
        <v>Dağıtım-OG</v>
      </c>
      <c>
        <v>Uzun</v>
      </c>
      <c>
        <v>Şebeke işletmecisi</v>
      </c>
      <c>
        <v>Bildirimli</v>
      </c>
      <c>
        <is>
          <t>26.07.2023 09:07:34</t>
        </is>
      </c>
      <c>
        <is>
          <t>27.07.2023 00:18:00</t>
        </is>
      </c>
      <c>
        <v>15.173888888</v>
      </c>
      <c>
        <v>0</v>
      </c>
      <c>
        <v>668</v>
      </c>
      <c>
        <v>0</v>
      </c>
      <c>
        <v>0</v>
      </c>
      <c>
        <v>0</v>
      </c>
      <c>
        <v>133</v>
      </c>
      <c>
        <v>0</v>
      </c>
      <c>
        <v>0</v>
      </c>
      <c>
        <v>0</v>
      </c>
      <c>
        <v>2077.643521474322</v>
      </c>
      <c>
        <v>0</v>
      </c>
      <c>
        <v>0</v>
      </c>
      <c>
        <v>0</v>
      </c>
      <c>
        <v>1988.6907714137915</v>
      </c>
      <c>
        <v>0</v>
      </c>
      <c>
        <v>0</v>
      </c>
      <c>
        <v>4066.3342928881134</v>
      </c>
    </row>
    <row>
      <c>
        <v>2623397</v>
      </c>
      <c>
        <v>1</v>
      </c>
      <c>
        <is>
          <t>İZMİR</t>
        </is>
      </c>
      <c>
        <v>KARŞIYAKA</v>
      </c>
      <c>
        <is>
          <t>Saha Dağıtım Kutusu (SDK)</t>
        </is>
      </c>
      <c>
        <v>K-707 35-04-K00707_D D1B_5821083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26.07.2023 21:12:04</t>
        </is>
      </c>
      <c>
        <is>
          <t>27.07.2023 05:17:59</t>
        </is>
      </c>
      <c>
        <v>8.098611111</v>
      </c>
      <c>
        <v>0</v>
      </c>
      <c>
        <v>67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141.4571071674586</v>
      </c>
      <c>
        <v>0</v>
      </c>
      <c>
        <v>0</v>
      </c>
      <c>
        <v>0</v>
      </c>
      <c>
        <v>18.11902312807313</v>
      </c>
      <c>
        <v>0</v>
      </c>
      <c>
        <v>0</v>
      </c>
      <c>
        <v>159.57613029553173</v>
      </c>
    </row>
    <row>
      <c>
        <v>2622415</v>
      </c>
      <c>
        <v>1</v>
      </c>
      <c>
        <is>
          <t>İZMİR</t>
        </is>
      </c>
      <c>
        <v>ÖDEMİŞ</v>
      </c>
      <c>
        <is>
          <t>DM</t>
        </is>
      </c>
      <c>
        <v>VELİLER DM 35-15-L00840_SEKİKÖY-ŞİRİNKÖY L02_66945986</v>
      </c>
      <c>
        <v>Şebeke Bakım Çalışması</v>
      </c>
      <c>
        <v>Dağıtım-OG</v>
      </c>
      <c>
        <v>Uzun</v>
      </c>
      <c>
        <v>Şebeke işletmecisi</v>
      </c>
      <c>
        <v>Bildirimli</v>
      </c>
      <c>
        <is>
          <t>26.07.2023 12:06:33</t>
        </is>
      </c>
      <c>
        <is>
          <t>26.07.2023 19:32:26</t>
        </is>
      </c>
      <c>
        <v>7.431388888</v>
      </c>
      <c>
        <v>0</v>
      </c>
      <c>
        <v>155</v>
      </c>
      <c>
        <v>12</v>
      </c>
      <c>
        <v>14</v>
      </c>
      <c>
        <v>6</v>
      </c>
      <c>
        <v>24</v>
      </c>
      <c>
        <v>0</v>
      </c>
      <c>
        <v>0</v>
      </c>
      <c>
        <v>0</v>
      </c>
      <c>
        <v>164.57979528153405</v>
      </c>
      <c>
        <v>400.56364863409834</v>
      </c>
      <c>
        <v>178.05934662996833</v>
      </c>
      <c>
        <v>166.68254078774245</v>
      </c>
      <c>
        <v>126.8348036055651</v>
      </c>
      <c>
        <v>0</v>
      </c>
      <c>
        <v>0</v>
      </c>
      <c>
        <v>1036.7201349389084</v>
      </c>
    </row>
    <row>
      <c>
        <v>2623320</v>
      </c>
      <c>
        <v>1</v>
      </c>
      <c>
        <is>
          <t>MANİSA</t>
        </is>
      </c>
      <c>
        <v>KULA</v>
      </c>
      <c>
        <is>
          <t>OG Fideri</t>
        </is>
      </c>
      <c>
        <v>TR-60 45-77-L00060_TR-65 L01_72215094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26.07.2023 20:39:58</t>
        </is>
      </c>
      <c>
        <is>
          <t>26.07.2023 21:12:50</t>
        </is>
      </c>
      <c>
        <v>0.547777777</v>
      </c>
      <c>
        <v>12</v>
      </c>
      <c>
        <v>1872</v>
      </c>
      <c>
        <v>106</v>
      </c>
      <c>
        <v>376</v>
      </c>
      <c>
        <v>20</v>
      </c>
      <c>
        <v>499</v>
      </c>
      <c>
        <v>7</v>
      </c>
      <c>
        <v>4</v>
      </c>
      <c>
        <v>3.330763974672064</v>
      </c>
      <c>
        <v>192.94316726743014</v>
      </c>
      <c>
        <v>361.52107590639986</v>
      </c>
      <c>
        <v>445.2037471187249</v>
      </c>
      <c>
        <v>70.63057639443248</v>
      </c>
      <c>
        <v>176.81919283177623</v>
      </c>
      <c>
        <v>113.68095916752388</v>
      </c>
      <c>
        <v>11.743015538279927</v>
      </c>
      <c>
        <v>1375.8724981992395</v>
      </c>
    </row>
    <row>
      <c>
        <v>2622656</v>
      </c>
      <c>
        <v>1</v>
      </c>
      <c>
        <is>
          <t>İZMİR</t>
        </is>
      </c>
      <c>
        <v>ÖDEMİŞ</v>
      </c>
      <c>
        <is>
          <t>Kullanıcı Bağlantı Hattı</t>
        </is>
      </c>
      <c>
        <v>TR-19 35-15-M00019_950381183_950381183</v>
      </c>
      <c>
        <v>AG Box / Sdk Abone Çıkış Sigorta Atığı</v>
      </c>
      <c>
        <v>Dağıtım-AG</v>
      </c>
      <c>
        <v>Uzun</v>
      </c>
      <c>
        <v>Şebeke işletmecisi</v>
      </c>
      <c>
        <v>Bildirimsiz</v>
      </c>
      <c>
        <is>
          <t>26.07.2023 15:17:06</t>
        </is>
      </c>
      <c>
        <is>
          <t>26.07.2023 22:11:02</t>
        </is>
      </c>
      <c>
        <v>6.898888888</v>
      </c>
      <c>
        <v>0</v>
      </c>
      <c>
        <v>11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18.170557016154856</v>
      </c>
      <c>
        <v>0</v>
      </c>
      <c>
        <v>0</v>
      </c>
      <c>
        <v>0</v>
      </c>
      <c>
        <v>0</v>
      </c>
      <c>
        <v>0</v>
      </c>
      <c>
        <v>0</v>
      </c>
      <c>
        <v>18.170557016154856</v>
      </c>
    </row>
    <row>
      <c>
        <v>2622278</v>
      </c>
      <c>
        <v>1</v>
      </c>
      <c>
        <is>
          <t>İZMİR</t>
        </is>
      </c>
      <c>
        <v>ÖDEMİŞ</v>
      </c>
      <c>
        <is>
          <t>DM</t>
        </is>
      </c>
      <c>
        <v>DEMİRCİLİ DM 35-15-L00895_KARAKOVA DM L013_85268591</v>
      </c>
      <c>
        <v>Şebeke Bakım Çalışması</v>
      </c>
      <c>
        <v>Dağıtım-OG</v>
      </c>
      <c>
        <v>Uzun</v>
      </c>
      <c>
        <v>Şebeke işletmecisi</v>
      </c>
      <c>
        <v>Bildirimli</v>
      </c>
      <c>
        <is>
          <t>26.07.2023 10:56:29</t>
        </is>
      </c>
      <c>
        <is>
          <t>26.07.2023 19:01:25</t>
        </is>
      </c>
      <c>
        <v>8.082222222</v>
      </c>
      <c>
        <v>1</v>
      </c>
      <c>
        <v>336</v>
      </c>
      <c>
        <v>39</v>
      </c>
      <c>
        <v>199</v>
      </c>
      <c>
        <v>7</v>
      </c>
      <c>
        <v>96</v>
      </c>
      <c>
        <v>0</v>
      </c>
      <c>
        <v>0</v>
      </c>
      <c>
        <v>19.966493249218317</v>
      </c>
      <c>
        <v>843.4133692120329</v>
      </c>
      <c>
        <v>11283.547133171034</v>
      </c>
      <c>
        <v>7344.066151363925</v>
      </c>
      <c>
        <v>827.1901956567385</v>
      </c>
      <c>
        <v>2332.554069108233</v>
      </c>
      <c>
        <v>0</v>
      </c>
      <c>
        <v>0</v>
      </c>
      <c>
        <v>22650.73741176118</v>
      </c>
    </row>
    <row>
      <c>
        <v>2622865</v>
      </c>
      <c>
        <v>1</v>
      </c>
      <c>
        <is>
          <t>İZMİR</t>
        </is>
      </c>
      <c>
        <v>GAZİEMİR</v>
      </c>
      <c>
        <is>
          <t>OG Fideri</t>
        </is>
      </c>
      <c>
        <v>M-2627 35-08-M02627_M-3359 M02_54861612</v>
      </c>
      <c>
        <v>Plansız Kesinti / Müdahale</v>
      </c>
      <c>
        <v>Dağıtım-OG</v>
      </c>
      <c>
        <v>Uzun</v>
      </c>
      <c>
        <v>Şebeke işletmecisi</v>
      </c>
      <c>
        <v>Bildirimsiz</v>
      </c>
      <c>
        <is>
          <t>26.07.2023 17:07:58</t>
        </is>
      </c>
      <c>
        <is>
          <t>26.07.2023 17:18:58</t>
        </is>
      </c>
      <c>
        <v>0.183333333</v>
      </c>
      <c>
        <v>0</v>
      </c>
      <c>
        <v>7859</v>
      </c>
      <c>
        <v>0</v>
      </c>
      <c>
        <v>0</v>
      </c>
      <c>
        <v>9</v>
      </c>
      <c>
        <v>1903</v>
      </c>
      <c>
        <v>4</v>
      </c>
      <c>
        <v>9</v>
      </c>
      <c>
        <v>0</v>
      </c>
      <c>
        <v>393.18156925310024</v>
      </c>
      <c>
        <v>0</v>
      </c>
      <c>
        <v>0</v>
      </c>
      <c>
        <v>55.25113697679657</v>
      </c>
      <c>
        <v>396.2936836184475</v>
      </c>
      <c>
        <v>36.55150327731555</v>
      </c>
      <c>
        <v>23.051428041202</v>
      </c>
      <c>
        <v>904.3293211668619</v>
      </c>
    </row>
    <row>
      <c>
        <v>2623629</v>
      </c>
      <c>
        <v>1</v>
      </c>
      <c>
        <is>
          <t>İZMİR</t>
        </is>
      </c>
      <c>
        <v>GAZİEMİR</v>
      </c>
      <c>
        <is>
          <t>DM</t>
        </is>
      </c>
      <c>
        <v>OTOKENT İM 35-08-A00004_ESENLİ M01_47420174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26.07.2023 19:07:04</t>
        </is>
      </c>
      <c>
        <is>
          <t>27.07.2023 02:13:58</t>
        </is>
      </c>
      <c>
        <v>7.115</v>
      </c>
      <c>
        <v>0</v>
      </c>
      <c>
        <v>5432</v>
      </c>
      <c>
        <v>0</v>
      </c>
      <c>
        <v>1</v>
      </c>
      <c>
        <v>0</v>
      </c>
      <c>
        <v>520</v>
      </c>
      <c>
        <v>1</v>
      </c>
      <c>
        <v>0</v>
      </c>
      <c>
        <v>0</v>
      </c>
      <c>
        <v>9941.912017743629</v>
      </c>
      <c>
        <v>0</v>
      </c>
      <c>
        <v>0.07383978047331499</v>
      </c>
      <c>
        <v>0</v>
      </c>
      <c>
        <v>3246.318334033057</v>
      </c>
      <c>
        <v>758.8769988626557</v>
      </c>
      <c>
        <v>0</v>
      </c>
      <c>
        <v>13947.181190419815</v>
      </c>
    </row>
    <row>
      <c>
        <v>2621986</v>
      </c>
      <c>
        <v>1</v>
      </c>
      <c>
        <is>
          <t>İZMİR</t>
        </is>
      </c>
      <c>
        <v>MENDERES</v>
      </c>
      <c>
        <is>
          <t>AG Fideri</t>
        </is>
      </c>
      <c>
        <v>KARAKUYU TR-4 35-22-M00292_B_56353816_56353816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26.07.2023 02:00:11</t>
        </is>
      </c>
      <c>
        <is>
          <t>26.07.2023 07:59:25</t>
        </is>
      </c>
      <c>
        <v>5.987222222</v>
      </c>
      <c>
        <v>0</v>
      </c>
      <c>
        <v>4</v>
      </c>
      <c>
        <v>0</v>
      </c>
      <c>
        <v>5</v>
      </c>
      <c>
        <v>0</v>
      </c>
      <c>
        <v>1</v>
      </c>
      <c>
        <v>0</v>
      </c>
      <c>
        <v>0</v>
      </c>
      <c>
        <v>0</v>
      </c>
      <c>
        <v>6.168789347057413</v>
      </c>
      <c>
        <v>0</v>
      </c>
      <c>
        <v>125.29413914849574</v>
      </c>
      <c>
        <v>0</v>
      </c>
      <c>
        <v>7.175613725471935</v>
      </c>
      <c>
        <v>0</v>
      </c>
      <c>
        <v>0</v>
      </c>
      <c>
        <v>138.63854222102512</v>
      </c>
    </row>
    <row>
      <c>
        <v>2622155</v>
      </c>
      <c>
        <v>1</v>
      </c>
      <c>
        <is>
          <t>İZMİR</t>
        </is>
      </c>
      <c>
        <v>BERGAMA</v>
      </c>
      <c>
        <is>
          <t>OG Fideri</t>
        </is>
      </c>
      <c>
        <v>TR-33 35-16-L00033_TR-3 L03_67585179</v>
      </c>
      <c>
        <v>Şebeke Yenileme ve Kapasite Artışı Çalışması</v>
      </c>
      <c>
        <v>Dağıtım-OG</v>
      </c>
      <c>
        <v>Uzun</v>
      </c>
      <c>
        <v>Şebeke işletmecisi</v>
      </c>
      <c>
        <v>Bildirimli</v>
      </c>
      <c>
        <is>
          <t>26.07.2023 09:24:38</t>
        </is>
      </c>
      <c>
        <is>
          <t>26.07.2023 16:33:22</t>
        </is>
      </c>
      <c>
        <v>7.145555555</v>
      </c>
      <c>
        <v>0</v>
      </c>
      <c>
        <v>1270</v>
      </c>
      <c>
        <v>0</v>
      </c>
      <c>
        <v>0</v>
      </c>
      <c>
        <v>0</v>
      </c>
      <c>
        <v>99</v>
      </c>
      <c>
        <v>0</v>
      </c>
      <c>
        <v>0</v>
      </c>
      <c>
        <v>0</v>
      </c>
      <c>
        <v>1785.9385100175325</v>
      </c>
      <c>
        <v>0</v>
      </c>
      <c>
        <v>0</v>
      </c>
      <c>
        <v>0</v>
      </c>
      <c>
        <v>763.0739153135564</v>
      </c>
      <c>
        <v>0</v>
      </c>
      <c>
        <v>0</v>
      </c>
      <c>
        <v>2549.0124253310887</v>
      </c>
    </row>
    <row>
      <c>
        <v>2622009</v>
      </c>
      <c>
        <v>1</v>
      </c>
      <c>
        <is>
          <t>MANİSA</t>
        </is>
      </c>
      <c>
        <v>ŞEHZADELER</v>
      </c>
      <c>
        <is>
          <t>KÖK</t>
        </is>
      </c>
      <c>
        <v>BEYDERE KÖK 45-71-M00128_ESKİ YENİKÖY M09_50217160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26.07.2023 06:26:31</t>
        </is>
      </c>
      <c>
        <is>
          <t>26.07.2023 06:51:28</t>
        </is>
      </c>
      <c>
        <v>0.415833333</v>
      </c>
      <c>
        <v>0</v>
      </c>
      <c>
        <v>0</v>
      </c>
      <c>
        <v>9</v>
      </c>
      <c>
        <v>25</v>
      </c>
      <c>
        <v>12</v>
      </c>
      <c>
        <v>1</v>
      </c>
      <c>
        <v>2</v>
      </c>
      <c>
        <v>0</v>
      </c>
      <c>
        <v>0</v>
      </c>
      <c>
        <v>0</v>
      </c>
      <c>
        <v>23.89322779327007</v>
      </c>
      <c>
        <v>39.5277124668906</v>
      </c>
      <c>
        <v>57.49311754392451</v>
      </c>
      <c>
        <v>1.132689739827126</v>
      </c>
      <c>
        <v>6.721529772740929</v>
      </c>
      <c>
        <v>0</v>
      </c>
      <c>
        <v>128.76827731665324</v>
      </c>
    </row>
    <row>
      <c>
        <v>2622255</v>
      </c>
      <c>
        <v>1</v>
      </c>
      <c>
        <is>
          <t>MANİSA</t>
        </is>
      </c>
      <c>
        <v>YUNUSEMRE</v>
      </c>
      <c>
        <is>
          <t>OG Fideri</t>
        </is>
      </c>
      <c>
        <v>ÖRENCİK TR-1 45-71-M01564_ H_82386917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26.07.2023 10:31:36</t>
        </is>
      </c>
      <c>
        <is>
          <t>26.07.2023 15:48:24</t>
        </is>
      </c>
      <c>
        <v>5.28</v>
      </c>
      <c>
        <v>0</v>
      </c>
      <c>
        <v>149</v>
      </c>
      <c>
        <v>0</v>
      </c>
      <c>
        <v>8</v>
      </c>
      <c>
        <v>0</v>
      </c>
      <c>
        <v>13</v>
      </c>
      <c>
        <v>0</v>
      </c>
      <c>
        <v>0</v>
      </c>
      <c>
        <v>0</v>
      </c>
      <c>
        <v>120.02662235453622</v>
      </c>
      <c>
        <v>0</v>
      </c>
      <c>
        <v>95.36368759012366</v>
      </c>
      <c>
        <v>0</v>
      </c>
      <c>
        <v>55.92401655406165</v>
      </c>
      <c>
        <v>0</v>
      </c>
      <c>
        <v>0</v>
      </c>
      <c>
        <v>271.3143264987215</v>
      </c>
    </row>
    <row>
      <c>
        <v>2622132</v>
      </c>
      <c>
        <v>1</v>
      </c>
      <c>
        <is>
          <t>İZMİR</t>
        </is>
      </c>
      <c>
        <v>SELÇUK</v>
      </c>
      <c>
        <is>
          <t>Dağıtım Transformatörü</t>
        </is>
      </c>
      <c>
        <v>DM-4/TR-19 35-13-M00034_35-13-M00034_66208612</v>
      </c>
      <c>
        <v>Şebeke Bakım Çalışması</v>
      </c>
      <c>
        <v>Dağıtım-AG</v>
      </c>
      <c>
        <v>Uzun</v>
      </c>
      <c>
        <v>Şebeke işletmecisi</v>
      </c>
      <c>
        <v>Bildirimli</v>
      </c>
      <c>
        <is>
          <t>26.07.2023 09:14:29</t>
        </is>
      </c>
      <c>
        <is>
          <t>26.07.2023 11:38:25</t>
        </is>
      </c>
      <c>
        <v>2.398888888</v>
      </c>
      <c>
        <v>0</v>
      </c>
      <c>
        <v>296</v>
      </c>
      <c>
        <v>0</v>
      </c>
      <c>
        <v>1</v>
      </c>
      <c>
        <v>0</v>
      </c>
      <c>
        <v>71</v>
      </c>
      <c>
        <v>0</v>
      </c>
      <c>
        <v>0</v>
      </c>
      <c>
        <v>0</v>
      </c>
      <c>
        <v>139.0607605153258</v>
      </c>
      <c>
        <v>0</v>
      </c>
      <c>
        <v>0.3011984126824322</v>
      </c>
      <c>
        <v>0</v>
      </c>
      <c>
        <v>238.99498121734095</v>
      </c>
      <c>
        <v>0</v>
      </c>
      <c>
        <v>0</v>
      </c>
      <c>
        <v>378.3569401453492</v>
      </c>
    </row>
    <row>
      <c>
        <v>2622779</v>
      </c>
      <c>
        <v>1</v>
      </c>
      <c>
        <is>
          <t>İZMİR</t>
        </is>
      </c>
      <c>
        <v>ÇEŞME</v>
      </c>
      <c>
        <is>
          <t>Saha Dağıtım Kutusu (SDK)</t>
        </is>
      </c>
      <c>
        <v>L-239 BAYKAL 35-18-L00239_C c2b_5952933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26.07.2023 16:18:41</t>
        </is>
      </c>
      <c>
        <is>
          <t>26.07.2023 21:21:16</t>
        </is>
      </c>
      <c>
        <v>5.043055555</v>
      </c>
      <c>
        <v>0</v>
      </c>
      <c>
        <v>76</v>
      </c>
      <c>
        <v>0</v>
      </c>
      <c>
        <v>0</v>
      </c>
      <c>
        <v>0</v>
      </c>
      <c>
        <v>71</v>
      </c>
      <c>
        <v>0</v>
      </c>
      <c>
        <v>0</v>
      </c>
      <c>
        <v>0</v>
      </c>
      <c>
        <v>173.8948646682835</v>
      </c>
      <c>
        <v>0</v>
      </c>
      <c>
        <v>0</v>
      </c>
      <c>
        <v>0</v>
      </c>
      <c>
        <v>721.6135836375719</v>
      </c>
      <c>
        <v>0</v>
      </c>
      <c>
        <v>0</v>
      </c>
      <c>
        <v>895.5084483058554</v>
      </c>
    </row>
    <row>
      <c>
        <v>2623088</v>
      </c>
      <c>
        <v>1</v>
      </c>
      <c>
        <is>
          <t>İZMİR</t>
        </is>
      </c>
      <c>
        <v>BUCA</v>
      </c>
      <c>
        <is>
          <t>AG Fideri</t>
        </is>
      </c>
      <c>
        <v>M-3089 35-03-M03089_A_56363320_56363320</v>
      </c>
      <c>
        <v>AG Tel Kopuğu</v>
      </c>
      <c>
        <v>Dağıtım-AG</v>
      </c>
      <c>
        <v>Uzun</v>
      </c>
      <c>
        <v>Şebeke işletmecisi</v>
      </c>
      <c>
        <v>Bildirimsiz</v>
      </c>
      <c>
        <is>
          <t>26.07.2023 18:54:51</t>
        </is>
      </c>
      <c>
        <is>
          <t>26.07.2023 23:06:29</t>
        </is>
      </c>
      <c>
        <v>4.193888888</v>
      </c>
      <c>
        <v>0</v>
      </c>
      <c>
        <v>203</v>
      </c>
      <c>
        <v>0</v>
      </c>
      <c>
        <v>0</v>
      </c>
      <c>
        <v>0</v>
      </c>
      <c>
        <v>15</v>
      </c>
      <c>
        <v>0</v>
      </c>
      <c>
        <v>0</v>
      </c>
      <c>
        <v>0</v>
      </c>
      <c>
        <v>205.07475335343437</v>
      </c>
      <c>
        <v>0</v>
      </c>
      <c>
        <v>0</v>
      </c>
      <c>
        <v>0</v>
      </c>
      <c>
        <v>60.4160879592347</v>
      </c>
      <c>
        <v>0</v>
      </c>
      <c>
        <v>0</v>
      </c>
      <c>
        <v>265.4908413126691</v>
      </c>
    </row>
    <row>
      <c>
        <v>2622092</v>
      </c>
      <c>
        <v>1</v>
      </c>
      <c>
        <is>
          <t>İZMİR</t>
        </is>
      </c>
      <c>
        <v>ÖDEMİŞ</v>
      </c>
      <c>
        <is>
          <t>AG Fideri</t>
        </is>
      </c>
      <c>
        <v>TR-63 GERENLİKUYU MEVKİİ 35-15-L00063_B_56378247_56378247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26.07.2023 08:41:51</t>
        </is>
      </c>
      <c>
        <is>
          <t>26.07.2023 13:37:18</t>
        </is>
      </c>
      <c>
        <v>4.924166666</v>
      </c>
      <c>
        <v>0</v>
      </c>
      <c>
        <v>0</v>
      </c>
      <c>
        <v>0</v>
      </c>
      <c>
        <v>7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131.96746381873587</v>
      </c>
      <c>
        <v>0</v>
      </c>
      <c>
        <v>0.04111387055854534</v>
      </c>
      <c>
        <v>0</v>
      </c>
      <c>
        <v>0</v>
      </c>
      <c>
        <v>132.0085776892944</v>
      </c>
    </row>
    <row>
      <c>
        <v>2623123</v>
      </c>
      <c>
        <v>3</v>
      </c>
      <c>
        <is>
          <t>İZMİR</t>
        </is>
      </c>
      <c>
        <v>BUCA</v>
      </c>
      <c>
        <is>
          <t>OG Fideri</t>
        </is>
      </c>
      <c>
        <v>M-3089 35-03-M03089_M-2125 M01_80918021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26.07.2023 20:16:22</t>
        </is>
      </c>
      <c>
        <is>
          <t>26.07.2023 22:57:36</t>
        </is>
      </c>
      <c>
        <v>2.687222222</v>
      </c>
      <c>
        <v>0</v>
      </c>
      <c>
        <v>3636</v>
      </c>
      <c>
        <v>0</v>
      </c>
      <c>
        <v>0</v>
      </c>
      <c>
        <v>0</v>
      </c>
      <c>
        <v>416</v>
      </c>
      <c>
        <v>1</v>
      </c>
      <c>
        <v>0</v>
      </c>
      <c>
        <v>0</v>
      </c>
      <c>
        <v>2720.4514246146214</v>
      </c>
      <c>
        <v>0</v>
      </c>
      <c>
        <v>0</v>
      </c>
      <c>
        <v>0</v>
      </c>
      <c>
        <v>1177.17443779139</v>
      </c>
      <c>
        <v>299.9913925641463</v>
      </c>
      <c>
        <v>0</v>
      </c>
      <c>
        <v>4197.617254970157</v>
      </c>
    </row>
    <row>
      <c>
        <v>2623280</v>
      </c>
      <c>
        <v>1</v>
      </c>
      <c>
        <is>
          <t>İZMİR</t>
        </is>
      </c>
      <c>
        <v>KONAK</v>
      </c>
      <c>
        <is>
          <t>DM</t>
        </is>
      </c>
      <c>
        <v>GÖZTEPE İM 35-01-A00004_POLİGON K18_2047135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26.07.2023 20:19:12</t>
        </is>
      </c>
      <c>
        <is>
          <t>26.07.2023 20:23:54</t>
        </is>
      </c>
      <c>
        <v>0.078333333</v>
      </c>
      <c>
        <v>0</v>
      </c>
      <c>
        <v>2822</v>
      </c>
      <c>
        <v>0</v>
      </c>
      <c>
        <v>0</v>
      </c>
      <c>
        <v>0</v>
      </c>
      <c>
        <v>191</v>
      </c>
      <c>
        <v>0</v>
      </c>
      <c>
        <v>1</v>
      </c>
      <c>
        <v>0</v>
      </c>
      <c>
        <v>55.45586529797384</v>
      </c>
      <c>
        <v>0</v>
      </c>
      <c>
        <v>0</v>
      </c>
      <c>
        <v>0</v>
      </c>
      <c>
        <v>19.671669311976746</v>
      </c>
      <c>
        <v>0</v>
      </c>
      <c>
        <v>1.2092898899833353</v>
      </c>
      <c>
        <v>76.33682449993393</v>
      </c>
    </row>
    <row>
      <c>
        <v>2622882</v>
      </c>
      <c>
        <v>1</v>
      </c>
      <c>
        <is>
          <t>İZMİR</t>
        </is>
      </c>
      <c>
        <v>GAZİEMİR</v>
      </c>
      <c>
        <is>
          <t>DM</t>
        </is>
      </c>
      <c>
        <v>OTOKENT İM 35-08-A00004_TR-1 34.5 M06_2051741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26.07.2023 17:17:43</t>
        </is>
      </c>
      <c>
        <is>
          <t>26.07.2023 19:51:26</t>
        </is>
      </c>
      <c>
        <v>2.561944444</v>
      </c>
      <c>
        <v>0</v>
      </c>
      <c>
        <v>7649</v>
      </c>
      <c>
        <v>0</v>
      </c>
      <c>
        <v>0</v>
      </c>
      <c>
        <v>9</v>
      </c>
      <c>
        <v>1844</v>
      </c>
      <c>
        <v>4</v>
      </c>
      <c>
        <v>9</v>
      </c>
      <c>
        <v>0</v>
      </c>
      <c>
        <v>5310.615864004644</v>
      </c>
      <c>
        <v>0</v>
      </c>
      <c>
        <v>0</v>
      </c>
      <c>
        <v>697.8942562759023</v>
      </c>
      <c>
        <v>4882.664310662802</v>
      </c>
      <c>
        <v>382.3686695165055</v>
      </c>
      <c>
        <v>237.5809089488465</v>
      </c>
      <c>
        <v>11511.1240094087</v>
      </c>
    </row>
    <row>
      <c>
        <v>2623592</v>
      </c>
      <c>
        <v>1</v>
      </c>
      <c>
        <is>
          <t>İZMİR</t>
        </is>
      </c>
      <c>
        <v>ÖDEMİŞ</v>
      </c>
      <c>
        <is>
          <t>AG Fideri</t>
        </is>
      </c>
      <c>
        <v>TR-136 35-15-M00136__72374185_72374185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26.07.2023 20:52:33</t>
        </is>
      </c>
      <c>
        <is>
          <t>27.07.2023 01:29:58</t>
        </is>
      </c>
      <c>
        <v>4.623611111</v>
      </c>
      <c>
        <v>0</v>
      </c>
      <c>
        <v>9</v>
      </c>
      <c>
        <v>0</v>
      </c>
      <c>
        <v>9</v>
      </c>
      <c>
        <v>0</v>
      </c>
      <c>
        <v>2</v>
      </c>
      <c>
        <v>0</v>
      </c>
      <c>
        <v>0</v>
      </c>
      <c>
        <v>0</v>
      </c>
      <c>
        <v>22.092921289539653</v>
      </c>
      <c>
        <v>0</v>
      </c>
      <c>
        <v>180.85664092641792</v>
      </c>
      <c>
        <v>0</v>
      </c>
      <c>
        <v>2.4595511637701377</v>
      </c>
      <c>
        <v>0</v>
      </c>
      <c>
        <v>0</v>
      </c>
      <c>
        <v>205.4091133797277</v>
      </c>
    </row>
    <row>
      <c>
        <v>2622547</v>
      </c>
      <c>
        <v>1</v>
      </c>
      <c>
        <is>
          <t>İZMİR</t>
        </is>
      </c>
      <c>
        <v>MENEMEN</v>
      </c>
      <c>
        <is>
          <t>DM</t>
        </is>
      </c>
      <c>
        <v>ULUKENT DM-1/16 35-28-M00069_ESKİ KARŞIYAKA M06_66552881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26.07.2023 14:27:14</t>
        </is>
      </c>
      <c>
        <is>
          <t>26.07.2023 14:41:48</t>
        </is>
      </c>
      <c>
        <v>0.242777777</v>
      </c>
      <c>
        <v>4</v>
      </c>
      <c>
        <v>323</v>
      </c>
      <c>
        <v>6</v>
      </c>
      <c>
        <v>4</v>
      </c>
      <c>
        <v>42</v>
      </c>
      <c>
        <v>175</v>
      </c>
      <c>
        <v>24</v>
      </c>
      <c>
        <v>37</v>
      </c>
      <c>
        <v>3.1235746464462757</v>
      </c>
      <c>
        <v>21.02186759943261</v>
      </c>
      <c>
        <v>2.452588859259155</v>
      </c>
      <c>
        <v>3.521562707988493</v>
      </c>
      <c>
        <v>93.84379329172579</v>
      </c>
      <c>
        <v>149.17864033710967</v>
      </c>
      <c>
        <v>890.8050557356704</v>
      </c>
      <c>
        <v>417.15713785237324</v>
      </c>
      <c>
        <v>1581.1042210300056</v>
      </c>
    </row>
    <row>
      <c>
        <v>2622902</v>
      </c>
      <c>
        <v>1</v>
      </c>
      <c>
        <is>
          <t>İZMİR</t>
        </is>
      </c>
      <c>
        <v>BALÇOVA</v>
      </c>
      <c>
        <is>
          <t>KÖK</t>
        </is>
      </c>
      <c>
        <v>M-2132 KÖK 35-07-M02132_M-2133 M07_60554927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26.07.2023 17:11:14</t>
        </is>
      </c>
      <c>
        <is>
          <t>26.07.2023 17:48:41</t>
        </is>
      </c>
      <c>
        <v>0.624166666</v>
      </c>
      <c>
        <v>0</v>
      </c>
      <c>
        <v>4690</v>
      </c>
      <c>
        <v>0</v>
      </c>
      <c>
        <v>1</v>
      </c>
      <c>
        <v>12</v>
      </c>
      <c>
        <v>523</v>
      </c>
      <c>
        <v>0</v>
      </c>
      <c>
        <v>1</v>
      </c>
      <c>
        <v>0</v>
      </c>
      <c>
        <v>775.8610425739331</v>
      </c>
      <c>
        <v>0</v>
      </c>
      <c>
        <v>0.168119017360896</v>
      </c>
      <c>
        <v>4316.661341846395</v>
      </c>
      <c>
        <v>575.8162035784457</v>
      </c>
      <c>
        <v>0</v>
      </c>
      <c>
        <v>0.12443972501510667</v>
      </c>
      <c>
        <v>5668.631146741149</v>
      </c>
    </row>
    <row>
      <c>
        <v>2622739</v>
      </c>
      <c>
        <v>1</v>
      </c>
      <c>
        <is>
          <t>İZMİR</t>
        </is>
      </c>
      <c>
        <v>MENEMEN</v>
      </c>
      <c>
        <is>
          <t>Dağıtım Transformatörü</t>
        </is>
      </c>
      <c>
        <v>TÜRKELLİ TR-6 35-28-M00459_35-28-M00459_2372080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26.07.2023 15:51:18</t>
        </is>
      </c>
      <c>
        <is>
          <t>26.07.2023 18:56:14</t>
        </is>
      </c>
      <c>
        <v>3.082222222</v>
      </c>
      <c>
        <v>0</v>
      </c>
      <c>
        <v>255</v>
      </c>
      <c>
        <v>0</v>
      </c>
      <c>
        <v>0</v>
      </c>
      <c>
        <v>0</v>
      </c>
      <c>
        <v>12</v>
      </c>
      <c>
        <v>0</v>
      </c>
      <c>
        <v>0</v>
      </c>
      <c>
        <v>0</v>
      </c>
      <c>
        <v>182.16964316097148</v>
      </c>
      <c>
        <v>0</v>
      </c>
      <c>
        <v>0</v>
      </c>
      <c>
        <v>0</v>
      </c>
      <c>
        <v>119.737513590246</v>
      </c>
      <c>
        <v>0</v>
      </c>
      <c>
        <v>0</v>
      </c>
      <c>
        <v>301.9071567512175</v>
      </c>
    </row>
    <row>
      <c>
        <v>2623380</v>
      </c>
      <c>
        <v>1</v>
      </c>
      <c>
        <is>
          <t>MANİSA</t>
        </is>
      </c>
      <c>
        <v>SALİHLİ</v>
      </c>
      <c>
        <is>
          <t>OG Fideri</t>
        </is>
      </c>
      <c>
        <v>ÇALTILI TR-2 45-78-L00367_DIREK TIPI TRAFO HUCRESI H01_2105616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26.07.2023 21:00:32</t>
        </is>
      </c>
      <c>
        <is>
          <t>26.07.2023 21:53:53</t>
        </is>
      </c>
      <c>
        <v>0.889166666</v>
      </c>
      <c>
        <v>0</v>
      </c>
      <c>
        <v>72</v>
      </c>
      <c>
        <v>0</v>
      </c>
      <c>
        <v>3</v>
      </c>
      <c>
        <v>0</v>
      </c>
      <c>
        <v>4</v>
      </c>
      <c>
        <v>0</v>
      </c>
      <c>
        <v>0</v>
      </c>
      <c>
        <v>0</v>
      </c>
      <c>
        <v>10.024945452979454</v>
      </c>
      <c>
        <v>0</v>
      </c>
      <c>
        <v>2.838944987003573</v>
      </c>
      <c>
        <v>0</v>
      </c>
      <c>
        <v>1.9682178589767347</v>
      </c>
      <c>
        <v>0</v>
      </c>
      <c>
        <v>0</v>
      </c>
      <c>
        <v>14.832108298959762</v>
      </c>
    </row>
    <row>
      <c>
        <v>2622716</v>
      </c>
      <c>
        <v>1</v>
      </c>
      <c>
        <is>
          <t>İZMİR</t>
        </is>
      </c>
      <c>
        <v>MENEMEN</v>
      </c>
      <c>
        <is>
          <t>Dağıtım Transformatörü</t>
        </is>
      </c>
      <c>
        <v>ASARLIK TR-11 35-28-L00129_35-28-L00129_2377225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26.07.2023 15:44:11</t>
        </is>
      </c>
      <c>
        <is>
          <t>26.07.2023 17:12:20</t>
        </is>
      </c>
      <c>
        <v>1.469166666</v>
      </c>
      <c>
        <v>0</v>
      </c>
      <c>
        <v>160</v>
      </c>
      <c>
        <v>0</v>
      </c>
      <c>
        <v>0</v>
      </c>
      <c>
        <v>0</v>
      </c>
      <c>
        <v>11</v>
      </c>
      <c>
        <v>0</v>
      </c>
      <c>
        <v>0</v>
      </c>
      <c>
        <v>0</v>
      </c>
      <c>
        <v>49.938980550553644</v>
      </c>
      <c>
        <v>0</v>
      </c>
      <c>
        <v>0</v>
      </c>
      <c>
        <v>0</v>
      </c>
      <c>
        <v>19.89685491050787</v>
      </c>
      <c>
        <v>0</v>
      </c>
      <c>
        <v>0</v>
      </c>
      <c>
        <v>69.83583546106152</v>
      </c>
    </row>
    <row>
      <c>
        <v>2623257</v>
      </c>
      <c>
        <v>1</v>
      </c>
      <c>
        <is>
          <t>İZMİR</t>
        </is>
      </c>
      <c>
        <v>BAYINDIR</v>
      </c>
      <c>
        <is>
          <t>Dağıtım Transformatörü</t>
        </is>
      </c>
      <c>
        <v>TOKATBAŞI TR-3 35-20-L00103_35-20-L00103_2367674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26.07.2023 20:04:22</t>
        </is>
      </c>
      <c>
        <is>
          <t>26.07.2023 20:49:02</t>
        </is>
      </c>
      <c>
        <v>0.744444444</v>
      </c>
      <c>
        <v>0</v>
      </c>
      <c>
        <v>72</v>
      </c>
      <c>
        <v>0</v>
      </c>
      <c>
        <v>13</v>
      </c>
      <c>
        <v>0</v>
      </c>
      <c>
        <v>11</v>
      </c>
      <c>
        <v>0</v>
      </c>
      <c>
        <v>0</v>
      </c>
      <c>
        <v>0</v>
      </c>
      <c>
        <v>18.38207930404128</v>
      </c>
      <c>
        <v>0</v>
      </c>
      <c>
        <v>27.675986854134162</v>
      </c>
      <c>
        <v>0</v>
      </c>
      <c>
        <v>7.137263844979864</v>
      </c>
      <c>
        <v>0</v>
      </c>
      <c>
        <v>0</v>
      </c>
      <c>
        <v>53.195330003155306</v>
      </c>
    </row>
    <row>
      <c>
        <v>2623114</v>
      </c>
      <c>
        <v>1</v>
      </c>
      <c>
        <is>
          <t>İZMİR</t>
        </is>
      </c>
      <c>
        <v>NARLIDERE</v>
      </c>
      <c>
        <is>
          <t>Saha Dağıtım Kutusu (SDK)</t>
        </is>
      </c>
      <c>
        <v>K-981 35-07-K00981_6366980 k981/f1_5780013</v>
      </c>
      <c>
        <v>AG Box / Sdk Giriş Sigorta Atığı</v>
      </c>
      <c>
        <v>Dağıtım-AG</v>
      </c>
      <c>
        <v>Uzun</v>
      </c>
      <c>
        <v>Şebeke işletmecisi</v>
      </c>
      <c>
        <v>Bildirimsiz</v>
      </c>
      <c>
        <is>
          <t>26.07.2023 18:54:00</t>
        </is>
      </c>
      <c>
        <is>
          <t>26.07.2023 20:36:18</t>
        </is>
      </c>
      <c>
        <v>1.705</v>
      </c>
      <c>
        <v>0</v>
      </c>
      <c>
        <v>30</v>
      </c>
      <c>
        <v>0</v>
      </c>
      <c>
        <v>0</v>
      </c>
      <c>
        <v>0</v>
      </c>
      <c>
        <v>36</v>
      </c>
      <c>
        <v>0</v>
      </c>
      <c>
        <v>0</v>
      </c>
      <c>
        <v>0</v>
      </c>
      <c>
        <v>12.375708565123151</v>
      </c>
      <c>
        <v>0</v>
      </c>
      <c>
        <v>0</v>
      </c>
      <c>
        <v>0</v>
      </c>
      <c>
        <v>85.30888207659979</v>
      </c>
      <c>
        <v>0</v>
      </c>
      <c>
        <v>0</v>
      </c>
      <c>
        <v>97.68459064172293</v>
      </c>
    </row>
    <row>
      <c>
        <v>2622006</v>
      </c>
      <c>
        <v>1</v>
      </c>
      <c>
        <is>
          <t>İZMİR</t>
        </is>
      </c>
      <c>
        <v>SEFERİHİSAR</v>
      </c>
      <c>
        <is>
          <t>KÖK</t>
        </is>
      </c>
      <c>
        <v>PAYAMLI M-1 KÖK 35-25-M00175_KARAYOLLARI M08_72056660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26.07.2023 06:15:11</t>
        </is>
      </c>
      <c>
        <is>
          <t>26.07.2023 06:21:15</t>
        </is>
      </c>
      <c>
        <v>0.101111111</v>
      </c>
      <c>
        <v>0</v>
      </c>
      <c>
        <v>1265</v>
      </c>
      <c>
        <v>0</v>
      </c>
      <c>
        <v>26</v>
      </c>
      <c>
        <v>0</v>
      </c>
      <c>
        <v>49</v>
      </c>
      <c>
        <v>0</v>
      </c>
      <c>
        <v>0</v>
      </c>
      <c>
        <v>0</v>
      </c>
      <c>
        <v>23.752467487796444</v>
      </c>
      <c>
        <v>0</v>
      </c>
      <c>
        <v>0.6866961275501501</v>
      </c>
      <c>
        <v>0</v>
      </c>
      <c>
        <v>2.7518034527070956</v>
      </c>
      <c>
        <v>0</v>
      </c>
      <c>
        <v>0</v>
      </c>
      <c>
        <v>27.190967068053688</v>
      </c>
    </row>
    <row>
      <c>
        <v>2622573</v>
      </c>
      <c>
        <v>1</v>
      </c>
      <c>
        <is>
          <t>MANİSA</t>
        </is>
      </c>
      <c>
        <v>GÖRDES</v>
      </c>
      <c>
        <is>
          <t>AG Fideri</t>
        </is>
      </c>
      <c>
        <v>TEPEBAŞI TR-2 45-75-L00003_A_91382311_91382311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26.07.2023 14:35:33</t>
        </is>
      </c>
      <c>
        <is>
          <t>26.07.2023 18:08:44</t>
        </is>
      </c>
      <c>
        <v>3.553055555</v>
      </c>
      <c>
        <v>0</v>
      </c>
      <c>
        <v>16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2.5123350798087247</v>
      </c>
      <c>
        <v>0</v>
      </c>
      <c>
        <v>0</v>
      </c>
      <c>
        <v>0</v>
      </c>
      <c>
        <v>0</v>
      </c>
      <c>
        <v>0</v>
      </c>
      <c>
        <v>0</v>
      </c>
      <c>
        <v>2.5123350798087247</v>
      </c>
    </row>
    <row>
      <c>
        <v>2623549</v>
      </c>
      <c>
        <v>1</v>
      </c>
      <c>
        <is>
          <t>İZMİR</t>
        </is>
      </c>
      <c>
        <v>ÖDEMİŞ</v>
      </c>
      <c>
        <is>
          <t>Dağıtım Transformatörü</t>
        </is>
      </c>
      <c>
        <v>TR-80 TAHSİN KUYUCU GRB. 35-15-M00080_35-15-M00080_2365995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26.07.2023 22:06:20</t>
        </is>
      </c>
      <c>
        <is>
          <t>27.07.2023 01:14:02</t>
        </is>
      </c>
      <c>
        <v>3.128333333</v>
      </c>
      <c>
        <v>0</v>
      </c>
      <c>
        <v>5</v>
      </c>
      <c>
        <v>0</v>
      </c>
      <c>
        <v>16</v>
      </c>
      <c>
        <v>0</v>
      </c>
      <c>
        <v>11</v>
      </c>
      <c>
        <v>0</v>
      </c>
      <c>
        <v>0</v>
      </c>
      <c>
        <v>0</v>
      </c>
      <c>
        <v>4.392432936683201</v>
      </c>
      <c>
        <v>0</v>
      </c>
      <c>
        <v>225.72170726291264</v>
      </c>
      <c>
        <v>0</v>
      </c>
      <c>
        <v>41.80686581171427</v>
      </c>
      <c>
        <v>0</v>
      </c>
      <c>
        <v>0</v>
      </c>
      <c>
        <v>271.9210060113101</v>
      </c>
    </row>
    <row>
      <c>
        <v>2622859</v>
      </c>
      <c>
        <v>1</v>
      </c>
      <c>
        <is>
          <t>İZMİR</t>
        </is>
      </c>
      <c>
        <v>KARŞIYAKA</v>
      </c>
      <c>
        <is>
          <t>TM Fideri</t>
        </is>
      </c>
      <c>
        <v>BOSTANLI GIS TM 35-04-A00001_Bostanlı-5 K05_2055496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26.07.2023 16:58:18</t>
        </is>
      </c>
      <c>
        <is>
          <t>26.07.2023 17:44:07</t>
        </is>
      </c>
      <c>
        <v>0.763611111</v>
      </c>
      <c>
        <v>0</v>
      </c>
      <c>
        <v>7614</v>
      </c>
      <c>
        <v>0</v>
      </c>
      <c>
        <v>0</v>
      </c>
      <c>
        <v>1</v>
      </c>
      <c>
        <v>991</v>
      </c>
      <c>
        <v>0</v>
      </c>
      <c>
        <v>0</v>
      </c>
      <c>
        <v>0</v>
      </c>
      <c>
        <v>1548.1563228435994</v>
      </c>
      <c>
        <v>0</v>
      </c>
      <c>
        <v>0</v>
      </c>
      <c>
        <v>1.4299632449822224</v>
      </c>
      <c>
        <v>1054.8068392111795</v>
      </c>
      <c>
        <v>0</v>
      </c>
      <c>
        <v>0</v>
      </c>
      <c>
        <v>2604.393125299761</v>
      </c>
    </row>
    <row>
      <c>
        <v>2622467</v>
      </c>
      <c>
        <v>1</v>
      </c>
      <c>
        <is>
          <t>İZMİR</t>
        </is>
      </c>
      <c>
        <v>KONAK</v>
      </c>
      <c>
        <is>
          <t>OG Fideri</t>
        </is>
      </c>
      <c>
        <v>K-3853 35-01-K03853_K-1085 K02_2069529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26.07.2023 12:59:58</t>
        </is>
      </c>
      <c>
        <is>
          <t>26.07.2023 13:32:26</t>
        </is>
      </c>
      <c>
        <v>0.541111111</v>
      </c>
      <c>
        <v>0</v>
      </c>
      <c>
        <v>2389</v>
      </c>
      <c>
        <v>0</v>
      </c>
      <c>
        <v>0</v>
      </c>
      <c>
        <v>0</v>
      </c>
      <c>
        <v>225</v>
      </c>
      <c>
        <v>0</v>
      </c>
      <c>
        <v>1</v>
      </c>
      <c>
        <v>0</v>
      </c>
      <c>
        <v>342.28920895539255</v>
      </c>
      <c>
        <v>0</v>
      </c>
      <c>
        <v>0</v>
      </c>
      <c>
        <v>0</v>
      </c>
      <c>
        <v>175.41162874643402</v>
      </c>
      <c>
        <v>0</v>
      </c>
      <c>
        <v>6.114772362414808</v>
      </c>
      <c>
        <v>523.8156100642414</v>
      </c>
    </row>
    <row>
      <c>
        <v>2621969</v>
      </c>
      <c>
        <v>1</v>
      </c>
      <c>
        <is>
          <t>İZMİR</t>
        </is>
      </c>
      <c>
        <v>MENEMEN</v>
      </c>
      <c>
        <is>
          <t>Saha Dağıtım Kutusu (SDK)</t>
        </is>
      </c>
      <c>
        <v>MENEMEN DM-4/11 35-28-M00723_60766151 C02_60766395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26.07.2023 00:52:31</t>
        </is>
      </c>
      <c>
        <is>
          <t>26.07.2023 01:19:54</t>
        </is>
      </c>
      <c>
        <v>0.456388888</v>
      </c>
      <c>
        <v>0</v>
      </c>
      <c>
        <v>91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8.356006283876793</v>
      </c>
      <c>
        <v>0</v>
      </c>
      <c>
        <v>0</v>
      </c>
      <c>
        <v>0</v>
      </c>
      <c>
        <v>0.006841561769315666</v>
      </c>
      <c>
        <v>0</v>
      </c>
      <c>
        <v>0</v>
      </c>
      <c>
        <v>8.362847845646108</v>
      </c>
    </row>
    <row>
      <c>
        <v>2622069</v>
      </c>
      <c>
        <v>1</v>
      </c>
      <c>
        <is>
          <t>MANİSA</t>
        </is>
      </c>
      <c>
        <v>TURGUTLU</v>
      </c>
      <c>
        <is>
          <t>KÖK</t>
        </is>
      </c>
      <c>
        <v>İSTASYONALTI KÖK 45-83-M00131_CELALETTİN AŞKIN M08_2329824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26.07.2023 08:15:38</t>
        </is>
      </c>
      <c>
        <is>
          <t>26.07.2023 09:02:32</t>
        </is>
      </c>
      <c>
        <v>0.781666666</v>
      </c>
      <c>
        <v>4</v>
      </c>
      <c>
        <v>61</v>
      </c>
      <c>
        <v>130</v>
      </c>
      <c>
        <v>328</v>
      </c>
      <c>
        <v>17</v>
      </c>
      <c>
        <v>80</v>
      </c>
      <c>
        <v>0</v>
      </c>
      <c>
        <v>0</v>
      </c>
      <c>
        <v>3.8259744278128847</v>
      </c>
      <c>
        <v>13.010854518751982</v>
      </c>
      <c>
        <v>181.84808405204242</v>
      </c>
      <c>
        <v>203.90684807698793</v>
      </c>
      <c>
        <v>19.318535626252064</v>
      </c>
      <c>
        <v>42.011654176277105</v>
      </c>
      <c>
        <v>0</v>
      </c>
      <c>
        <v>0</v>
      </c>
      <c>
        <v>463.9219508781244</v>
      </c>
    </row>
    <row>
      <c>
        <v>2622218</v>
      </c>
      <c>
        <v>1</v>
      </c>
      <c>
        <is>
          <t>İZMİR</t>
        </is>
      </c>
      <c>
        <v>MENEMEN</v>
      </c>
      <c>
        <is>
          <t>OG Fideri</t>
        </is>
      </c>
      <c>
        <v>ULUKENT DM-1/11 35-28-M00569_DAĞITIM TRAFO ULUKENT DM-1/11 M01_66555262</v>
      </c>
      <c>
        <v>Şebeke Yenileme ve Kapasite Artışı Çalışması</v>
      </c>
      <c>
        <v>Dağıtım-OG</v>
      </c>
      <c>
        <v>Uzun</v>
      </c>
      <c>
        <v>Şebeke işletmecisi</v>
      </c>
      <c>
        <v>Bildirimli</v>
      </c>
      <c>
        <is>
          <t>26.07.2023 10:09:06</t>
        </is>
      </c>
      <c>
        <is>
          <t>26.07.2023 17:11:20</t>
        </is>
      </c>
      <c>
        <v>7.037222222</v>
      </c>
      <c>
        <v>0</v>
      </c>
      <c>
        <v>447</v>
      </c>
      <c>
        <v>0</v>
      </c>
      <c>
        <v>0</v>
      </c>
      <c>
        <v>0</v>
      </c>
      <c>
        <v>37</v>
      </c>
      <c>
        <v>0</v>
      </c>
      <c>
        <v>0</v>
      </c>
      <c>
        <v>0</v>
      </c>
      <c>
        <v>906.4050193848773</v>
      </c>
      <c>
        <v>0</v>
      </c>
      <c>
        <v>0</v>
      </c>
      <c>
        <v>0</v>
      </c>
      <c>
        <v>320.363288461461</v>
      </c>
      <c>
        <v>0</v>
      </c>
      <c>
        <v>0</v>
      </c>
      <c>
        <v>1226.7683078463383</v>
      </c>
    </row>
    <row>
      <c>
        <v>2622630</v>
      </c>
      <c>
        <v>1</v>
      </c>
      <c>
        <is>
          <t>İZMİR</t>
        </is>
      </c>
      <c>
        <v>MENEMEN</v>
      </c>
      <c>
        <is>
          <t>DM</t>
        </is>
      </c>
      <c>
        <v>ULUKENT DM-1/16 35-28-M00069_ESKİ KARŞIYAKA M06_66552813</v>
      </c>
      <c>
        <v>OG Fider Açması</v>
      </c>
      <c>
        <v>Dağıtım-OG</v>
      </c>
      <c>
        <v>Kısa</v>
      </c>
      <c>
        <v>Şebeke işletmecisi</v>
      </c>
      <c>
        <v>Bildirimsiz</v>
      </c>
      <c>
        <is>
          <t>26.07.2023 15:06:19</t>
        </is>
      </c>
      <c>
        <is>
          <t>26.07.2023 15:09:13</t>
        </is>
      </c>
      <c>
        <v>0.048333333</v>
      </c>
      <c>
        <v>4</v>
      </c>
      <c>
        <v>323</v>
      </c>
      <c>
        <v>6</v>
      </c>
      <c>
        <v>4</v>
      </c>
      <c>
        <v>42</v>
      </c>
      <c>
        <v>171</v>
      </c>
      <c>
        <v>24</v>
      </c>
      <c>
        <v>37</v>
      </c>
      <c>
        <v>0.6307703860551559</v>
      </c>
      <c>
        <v>4.186490872500741</v>
      </c>
      <c>
        <v>0.48707228237550215</v>
      </c>
      <c>
        <v>0.6982036238203521</v>
      </c>
      <c>
        <v>18.52749285846419</v>
      </c>
      <c>
        <v>28.30801025644812</v>
      </c>
      <c>
        <v>169.88242197018238</v>
      </c>
      <c>
        <v>80.04007007136558</v>
      </c>
      <c>
        <v>302.760532321212</v>
      </c>
    </row>
    <row>
      <c>
        <v>2622962</v>
      </c>
      <c>
        <v>1</v>
      </c>
      <c>
        <is>
          <t>İZMİR</t>
        </is>
      </c>
      <c>
        <v>ÇİĞLİ</v>
      </c>
      <c>
        <is>
          <t>AG Fideri</t>
        </is>
      </c>
      <c>
        <v>K-4314 35-09-K04314_B_56380678_56380678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26.07.2023 17:53:07</t>
        </is>
      </c>
      <c>
        <is>
          <t>26.07.2023 19:00:00</t>
        </is>
      </c>
      <c>
        <v>1.114722222</v>
      </c>
      <c>
        <v>0</v>
      </c>
      <c>
        <v>46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10.772659745817716</v>
      </c>
      <c>
        <v>0</v>
      </c>
      <c>
        <v>0</v>
      </c>
      <c>
        <v>0</v>
      </c>
      <c>
        <v>7.6774750283457305</v>
      </c>
      <c>
        <v>0</v>
      </c>
      <c>
        <v>0</v>
      </c>
      <c>
        <v>18.450134774163445</v>
      </c>
    </row>
    <row>
      <c>
        <v>2622776</v>
      </c>
      <c>
        <v>1</v>
      </c>
      <c>
        <is>
          <t>İZMİR</t>
        </is>
      </c>
      <c>
        <v>KONAK</v>
      </c>
      <c>
        <is>
          <t>OG Fideri</t>
        </is>
      </c>
      <c>
        <v>K-1085 35-01-K01085_K-630 K01_2067103</v>
      </c>
      <c>
        <v>OG Yeraltı Kablo Arızası</v>
      </c>
      <c>
        <v>Dağıtım-OG</v>
      </c>
      <c>
        <v>Uzun</v>
      </c>
      <c>
        <v>Şebeke işletmecisi</v>
      </c>
      <c>
        <v>Bildirimsiz</v>
      </c>
      <c>
        <is>
          <t>26.07.2023 16:12:10</t>
        </is>
      </c>
      <c>
        <is>
          <t>26.07.2023 18:25:03</t>
        </is>
      </c>
      <c>
        <v>2.214722222</v>
      </c>
      <c>
        <v>0</v>
      </c>
      <c>
        <v>1754</v>
      </c>
      <c>
        <v>0</v>
      </c>
      <c>
        <v>0</v>
      </c>
      <c>
        <v>0</v>
      </c>
      <c>
        <v>144</v>
      </c>
      <c>
        <v>0</v>
      </c>
      <c>
        <v>0</v>
      </c>
      <c>
        <v>0</v>
      </c>
      <c>
        <v>1034.6826911130458</v>
      </c>
      <c>
        <v>0</v>
      </c>
      <c>
        <v>0</v>
      </c>
      <c>
        <v>0</v>
      </c>
      <c>
        <v>409.1370007291239</v>
      </c>
      <c>
        <v>0</v>
      </c>
      <c>
        <v>0</v>
      </c>
      <c>
        <v>1443.8196918421697</v>
      </c>
    </row>
    <row>
      <c>
        <v>2623463</v>
      </c>
      <c>
        <v>1</v>
      </c>
      <c>
        <is>
          <t>İZMİR</t>
        </is>
      </c>
      <c>
        <v>BAYRAKLI</v>
      </c>
      <c>
        <is>
          <t>DM</t>
        </is>
      </c>
      <c>
        <v>DOĞANÇAY İM 35-04-A00004_YAMANLAR K06_77533371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26.07.2023 21:42:46</t>
        </is>
      </c>
      <c>
        <is>
          <t>26.07.2023 23:56:55</t>
        </is>
      </c>
      <c>
        <v>2.235833333</v>
      </c>
      <c>
        <v>0</v>
      </c>
      <c>
        <v>4474</v>
      </c>
      <c>
        <v>0</v>
      </c>
      <c>
        <v>0</v>
      </c>
      <c>
        <v>0</v>
      </c>
      <c>
        <v>214</v>
      </c>
      <c>
        <v>0</v>
      </c>
      <c>
        <v>1</v>
      </c>
      <c>
        <v>0</v>
      </c>
      <c>
        <v>2609.368394043955</v>
      </c>
      <c>
        <v>0</v>
      </c>
      <c>
        <v>0</v>
      </c>
      <c>
        <v>0</v>
      </c>
      <c>
        <v>663.3699713468403</v>
      </c>
      <c>
        <v>0</v>
      </c>
      <c>
        <v>0.2755305800087555</v>
      </c>
      <c>
        <v>3273.0138959708042</v>
      </c>
    </row>
    <row>
      <c>
        <v>2623486</v>
      </c>
      <c>
        <v>1</v>
      </c>
      <c>
        <is>
          <t>İZMİR</t>
        </is>
      </c>
      <c>
        <v>KARŞIYAKA</v>
      </c>
      <c>
        <is>
          <t>Saha Dağıtım Kutusu (SDK)</t>
        </is>
      </c>
      <c>
        <v>M-1038 35-04-M01038_B B1_92600190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26.07.2023 21:15:01</t>
        </is>
      </c>
      <c>
        <is>
          <t>27.07.2023 03:42:43</t>
        </is>
      </c>
      <c>
        <v>6.461666666</v>
      </c>
      <c>
        <v>0</v>
      </c>
      <c>
        <v>67</v>
      </c>
      <c>
        <v>0</v>
      </c>
      <c>
        <v>0</v>
      </c>
      <c>
        <v>0</v>
      </c>
      <c>
        <v>13</v>
      </c>
      <c>
        <v>0</v>
      </c>
      <c>
        <v>0</v>
      </c>
      <c>
        <v>0</v>
      </c>
      <c>
        <v>75.00238040550069</v>
      </c>
      <c>
        <v>0</v>
      </c>
      <c>
        <v>0</v>
      </c>
      <c>
        <v>0</v>
      </c>
      <c>
        <v>70.4664817165382</v>
      </c>
      <c>
        <v>0</v>
      </c>
      <c>
        <v>0</v>
      </c>
      <c>
        <v>145.4688621220389</v>
      </c>
    </row>
    <row>
      <c>
        <v>2622968</v>
      </c>
      <c>
        <v>1</v>
      </c>
      <c>
        <is>
          <t>İZMİR</t>
        </is>
      </c>
      <c>
        <v>KİRAZ</v>
      </c>
      <c>
        <is>
          <t>AG Fideri</t>
        </is>
      </c>
      <c>
        <v>İĞDELİ TR-2 35-31-L00301_D_91227479_91227479</v>
      </c>
      <c>
        <v>Üçüncü Şahısların Vermiş Olduğu Hasarlar</v>
      </c>
      <c>
        <v>Dağıtım-AG</v>
      </c>
      <c>
        <v>Uzun</v>
      </c>
      <c>
        <v>Dışsal</v>
      </c>
      <c>
        <v>Bildirimsiz</v>
      </c>
      <c>
        <is>
          <t>26.07.2023 18:09:02</t>
        </is>
      </c>
      <c>
        <is>
          <t>26.07.2023 18:55:24</t>
        </is>
      </c>
      <c>
        <v>0.772777777</v>
      </c>
      <c>
        <v>0</v>
      </c>
      <c>
        <v>9</v>
      </c>
      <c>
        <v>0</v>
      </c>
      <c>
        <v>15</v>
      </c>
      <c>
        <v>0</v>
      </c>
      <c>
        <v>5</v>
      </c>
      <c>
        <v>0</v>
      </c>
      <c>
        <v>0</v>
      </c>
      <c>
        <v>0</v>
      </c>
      <c>
        <v>1.1778719624501626</v>
      </c>
      <c>
        <v>0</v>
      </c>
      <c>
        <v>11.543260947359606</v>
      </c>
      <c>
        <v>0</v>
      </c>
      <c>
        <v>4.121269284856639</v>
      </c>
      <c>
        <v>0</v>
      </c>
      <c>
        <v>0</v>
      </c>
      <c>
        <v>16.842402194666406</v>
      </c>
    </row>
    <row>
      <c>
        <v>2623632</v>
      </c>
      <c>
        <v>1</v>
      </c>
      <c>
        <is>
          <t>İZMİR</t>
        </is>
      </c>
      <c>
        <v>KONAK</v>
      </c>
      <c>
        <is>
          <t>Dağıtım Transformatörü</t>
        </is>
      </c>
      <c>
        <v>K-1996 35-01-K01996_35-01-K01996_65799628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26.07.2023 23:53:32</t>
        </is>
      </c>
      <c>
        <is>
          <t>27.07.2023 03:43:45</t>
        </is>
      </c>
      <c>
        <v>3.836944444</v>
      </c>
      <c>
        <v>0</v>
      </c>
      <c>
        <v>5</v>
      </c>
      <c>
        <v>0</v>
      </c>
      <c>
        <v>0</v>
      </c>
      <c>
        <v>0</v>
      </c>
      <c>
        <v>408</v>
      </c>
      <c>
        <v>0</v>
      </c>
      <c>
        <v>0</v>
      </c>
      <c>
        <v>0</v>
      </c>
      <c>
        <v>1.1971081129634153</v>
      </c>
      <c>
        <v>0</v>
      </c>
      <c>
        <v>0</v>
      </c>
      <c>
        <v>0</v>
      </c>
      <c>
        <v>391.40495978838266</v>
      </c>
      <c>
        <v>0</v>
      </c>
      <c>
        <v>0</v>
      </c>
      <c>
        <v>392.60206790134606</v>
      </c>
    </row>
    <row>
      <c>
        <v>2622198</v>
      </c>
      <c>
        <v>1</v>
      </c>
      <c>
        <is>
          <t>İZMİR</t>
        </is>
      </c>
      <c>
        <v>KİRAZ</v>
      </c>
      <c>
        <is>
          <t>KÖK</t>
        </is>
      </c>
      <c>
        <v>VELİLER KÖK 35-31-L00116_CERİTLER TR-1 L03_2337024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26.07.2023 09:58:52</t>
        </is>
      </c>
      <c>
        <is>
          <t>26.07.2023 10:26:44</t>
        </is>
      </c>
      <c>
        <v>0.464444444</v>
      </c>
      <c>
        <v>0</v>
      </c>
      <c>
        <v>846</v>
      </c>
      <c>
        <v>5</v>
      </c>
      <c>
        <v>99</v>
      </c>
      <c>
        <v>2</v>
      </c>
      <c>
        <v>161</v>
      </c>
      <c>
        <v>1</v>
      </c>
      <c>
        <v>0</v>
      </c>
      <c>
        <v>0</v>
      </c>
      <c>
        <v>84.49779970244353</v>
      </c>
      <c>
        <v>25.694933153718125</v>
      </c>
      <c>
        <v>42.7708036061143</v>
      </c>
      <c>
        <v>8.882578803746986</v>
      </c>
      <c>
        <v>88.56484410027787</v>
      </c>
      <c>
        <v>21.626601957107777</v>
      </c>
      <c>
        <v>0</v>
      </c>
      <c>
        <v>272.03756132340857</v>
      </c>
    </row>
    <row>
      <c>
        <v>2623526</v>
      </c>
      <c>
        <v>1</v>
      </c>
      <c>
        <is>
          <t>İZMİR</t>
        </is>
      </c>
      <c>
        <v>BALÇOVA</v>
      </c>
      <c>
        <is>
          <t>Dağıtım Transformatörü</t>
        </is>
      </c>
      <c>
        <v>K-1317 35-07-K01317_35-07-K01317_48417293</v>
      </c>
      <c>
        <v>AG Pano Arızası</v>
      </c>
      <c>
        <v>Dağıtım-AG</v>
      </c>
      <c>
        <v>Uzun</v>
      </c>
      <c>
        <v>Şebeke işletmecisi</v>
      </c>
      <c>
        <v>Bildirimsiz</v>
      </c>
      <c>
        <is>
          <t>26.07.2023 22:20:23</t>
        </is>
      </c>
      <c>
        <is>
          <t>27.07.2023 02:51:16</t>
        </is>
      </c>
      <c>
        <v>4.514722222</v>
      </c>
      <c>
        <v>0</v>
      </c>
      <c>
        <v>227</v>
      </c>
      <c>
        <v>0</v>
      </c>
      <c>
        <v>0</v>
      </c>
      <c>
        <v>0</v>
      </c>
      <c>
        <v>45</v>
      </c>
      <c>
        <v>0</v>
      </c>
      <c>
        <v>0</v>
      </c>
      <c>
        <v>0</v>
      </c>
      <c>
        <v>227.3776775893122</v>
      </c>
      <c>
        <v>0</v>
      </c>
      <c>
        <v>0</v>
      </c>
      <c>
        <v>0</v>
      </c>
      <c>
        <v>153.67249615874402</v>
      </c>
      <c>
        <v>0</v>
      </c>
      <c>
        <v>0</v>
      </c>
      <c>
        <v>381.05017374805624</v>
      </c>
    </row>
    <row>
      <c>
        <v>2623609</v>
      </c>
      <c>
        <v>1</v>
      </c>
      <c>
        <is>
          <t>MANİSA</t>
        </is>
      </c>
      <c>
        <v>TURGUTLU</v>
      </c>
      <c>
        <is>
          <t>AG Fideri</t>
        </is>
      </c>
      <c>
        <v>TR-2/82 BARIŞ MANÇO KÖK 45-83-L00082__72373182_72373182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26.07.2023 23:23:56</t>
        </is>
      </c>
      <c>
        <is>
          <t>27.07.2023 00:25:38</t>
        </is>
      </c>
      <c>
        <v>1.028333333</v>
      </c>
      <c>
        <v>0</v>
      </c>
      <c>
        <v>49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9.632264737072278</v>
      </c>
      <c>
        <v>0</v>
      </c>
      <c>
        <v>0</v>
      </c>
      <c>
        <v>0</v>
      </c>
      <c>
        <v>2.3981422150132694</v>
      </c>
      <c>
        <v>0</v>
      </c>
      <c>
        <v>0</v>
      </c>
      <c>
        <v>12.030406952085547</v>
      </c>
    </row>
    <row>
      <c>
        <v>2623277</v>
      </c>
      <c>
        <v>1</v>
      </c>
      <c>
        <is>
          <t>MANİSA</t>
        </is>
      </c>
      <c>
        <v>TURGUTLU</v>
      </c>
      <c>
        <is>
          <t>AG Fideri</t>
        </is>
      </c>
      <c>
        <v>TR-2/20 45-83-L00020_48136737_56384783_56384783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26.07.2023 20:16:01</t>
        </is>
      </c>
      <c>
        <is>
          <t>27.07.2023 01:05:24</t>
        </is>
      </c>
      <c>
        <v>4.823055555</v>
      </c>
      <c>
        <v>0</v>
      </c>
      <c>
        <v>422</v>
      </c>
      <c>
        <v>0</v>
      </c>
      <c>
        <v>0</v>
      </c>
      <c>
        <v>0</v>
      </c>
      <c>
        <v>17</v>
      </c>
      <c>
        <v>0</v>
      </c>
      <c>
        <v>0</v>
      </c>
      <c>
        <v>0</v>
      </c>
      <c>
        <v>382.68524161586504</v>
      </c>
      <c>
        <v>0</v>
      </c>
      <c>
        <v>0</v>
      </c>
      <c>
        <v>0</v>
      </c>
      <c>
        <v>39.385812000202876</v>
      </c>
      <c>
        <v>0</v>
      </c>
      <c>
        <v>0</v>
      </c>
      <c>
        <v>422.0710536160679</v>
      </c>
    </row>
    <row>
      <c>
        <v>2623217</v>
      </c>
      <c>
        <v>1</v>
      </c>
      <c>
        <is>
          <t>İZMİR</t>
        </is>
      </c>
      <c>
        <v>MENDERES</v>
      </c>
      <c>
        <is>
          <t>DM</t>
        </is>
      </c>
      <c>
        <v>GÜMÜLDÜR DM 35-25-M00100_BARAJ M01_2054403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26.07.2023 19:57:37</t>
        </is>
      </c>
      <c>
        <is>
          <t>26.07.2023 20:30:39</t>
        </is>
      </c>
      <c>
        <v>0.550555555</v>
      </c>
      <c>
        <v>4</v>
      </c>
      <c>
        <v>1672</v>
      </c>
      <c>
        <v>4</v>
      </c>
      <c>
        <v>105</v>
      </c>
      <c>
        <v>9</v>
      </c>
      <c>
        <v>76</v>
      </c>
      <c>
        <v>0</v>
      </c>
      <c>
        <v>0</v>
      </c>
      <c>
        <v>93.78353246452282</v>
      </c>
      <c>
        <v>264.39261067644895</v>
      </c>
      <c>
        <v>6.659204514828563</v>
      </c>
      <c>
        <v>38.12605886808196</v>
      </c>
      <c>
        <v>218.241727141967</v>
      </c>
      <c>
        <v>38.707336442791984</v>
      </c>
      <c>
        <v>0</v>
      </c>
      <c>
        <v>0</v>
      </c>
      <c>
        <v>659.9104701086412</v>
      </c>
    </row>
    <row>
      <c>
        <v>2622590</v>
      </c>
      <c>
        <v>1</v>
      </c>
      <c>
        <is>
          <t>İZMİR</t>
        </is>
      </c>
      <c>
        <v>BUCA</v>
      </c>
      <c>
        <is>
          <t>AG Fideri</t>
        </is>
      </c>
      <c>
        <v>K-3499 35-03-K03499_C_56365919_56365919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26.07.2023 14:47:26</t>
        </is>
      </c>
      <c>
        <is>
          <t>26.07.2023 18:46:12</t>
        </is>
      </c>
      <c>
        <v>3.979444444</v>
      </c>
      <c>
        <v>0</v>
      </c>
      <c>
        <v>387</v>
      </c>
      <c>
        <v>0</v>
      </c>
      <c>
        <v>0</v>
      </c>
      <c>
        <v>0</v>
      </c>
      <c>
        <v>26</v>
      </c>
      <c>
        <v>0</v>
      </c>
      <c>
        <v>0</v>
      </c>
      <c>
        <v>0</v>
      </c>
      <c>
        <v>389.1594603902741</v>
      </c>
      <c>
        <v>0</v>
      </c>
      <c>
        <v>0</v>
      </c>
      <c>
        <v>0</v>
      </c>
      <c>
        <v>69.06448528828645</v>
      </c>
      <c>
        <v>0</v>
      </c>
      <c>
        <v>0</v>
      </c>
      <c>
        <v>458.22394567856054</v>
      </c>
    </row>
    <row>
      <c>
        <v>2622922</v>
      </c>
      <c>
        <v>1</v>
      </c>
      <c>
        <is>
          <t>İZMİR</t>
        </is>
      </c>
      <c>
        <v>BAYINDIR</v>
      </c>
      <c>
        <is>
          <t>OG Fideri</t>
        </is>
      </c>
      <c>
        <v>KÜPELİ TARIM HAYVANCILIK ÖZEL TR 35-20-L00074Ö_DIREK TIPI TRAFO HUCRESI H01_2047543</v>
      </c>
      <c>
        <v>OG Ayırıcı Arızası</v>
      </c>
      <c>
        <v>Dağıtım-OG</v>
      </c>
      <c>
        <v>Uzun</v>
      </c>
      <c>
        <v>Şebeke işletmecisi</v>
      </c>
      <c>
        <v>Bildirimsiz</v>
      </c>
      <c>
        <is>
          <t>26.07.2023 17:32:46</t>
        </is>
      </c>
      <c>
        <is>
          <t>26.07.2023 19:24:30</t>
        </is>
      </c>
      <c>
        <v>1.862222222</v>
      </c>
      <c>
        <v>0</v>
      </c>
      <c>
        <v>0</v>
      </c>
      <c>
        <v>3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77.0427641333805</v>
      </c>
      <c>
        <v>0</v>
      </c>
      <c>
        <v>0</v>
      </c>
      <c>
        <v>0</v>
      </c>
      <c>
        <v>0</v>
      </c>
      <c>
        <v>0</v>
      </c>
      <c>
        <v>77.0427641333805</v>
      </c>
    </row>
    <row>
      <c>
        <v>2622152</v>
      </c>
      <c>
        <v>1</v>
      </c>
      <c>
        <is>
          <t>MANİSA</t>
        </is>
      </c>
      <c>
        <v>AKHİSAR</v>
      </c>
      <c>
        <is>
          <t>KÖK</t>
        </is>
      </c>
      <c>
        <v>KULAKSIZLAR KÖK 45-72-L00839_SIRÇALI L04_66574896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26.07.2023 09:27:01</t>
        </is>
      </c>
      <c>
        <is>
          <t>26.07.2023 10:03:57</t>
        </is>
      </c>
      <c>
        <v>0.615555555</v>
      </c>
      <c>
        <v>0</v>
      </c>
      <c>
        <v>0</v>
      </c>
      <c>
        <v>25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170.41749584627533</v>
      </c>
      <c>
        <v>0</v>
      </c>
      <c>
        <v>10.659773526844912</v>
      </c>
      <c>
        <v>0</v>
      </c>
      <c>
        <v>0</v>
      </c>
      <c>
        <v>0</v>
      </c>
      <c>
        <v>181.07726937312023</v>
      </c>
    </row>
    <row>
      <c>
        <v>2622484</v>
      </c>
      <c>
        <v>1</v>
      </c>
      <c>
        <is>
          <t>İZMİR</t>
        </is>
      </c>
      <c>
        <v>KARABAĞLAR</v>
      </c>
      <c>
        <is>
          <t>Saha Dağıtım Kutusu (SDK)</t>
        </is>
      </c>
      <c>
        <v>M-2573 35-01-M02573_B k1499/b1_5895385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26.07.2023 13:13:15</t>
        </is>
      </c>
      <c>
        <is>
          <t>26.07.2023 14:33:35</t>
        </is>
      </c>
      <c>
        <v>1.338888888</v>
      </c>
      <c>
        <v>0</v>
      </c>
      <c>
        <v>45</v>
      </c>
      <c>
        <v>0</v>
      </c>
      <c>
        <v>0</v>
      </c>
      <c>
        <v>0</v>
      </c>
      <c>
        <v>33</v>
      </c>
      <c>
        <v>0</v>
      </c>
      <c>
        <v>2</v>
      </c>
      <c>
        <v>0</v>
      </c>
      <c>
        <v>13.72771696825449</v>
      </c>
      <c>
        <v>0</v>
      </c>
      <c>
        <v>0</v>
      </c>
      <c>
        <v>0</v>
      </c>
      <c>
        <v>80.34720440481205</v>
      </c>
      <c>
        <v>0</v>
      </c>
      <c>
        <v>46.455771346340555</v>
      </c>
      <c>
        <v>140.53069271940709</v>
      </c>
    </row>
    <row>
      <c>
        <v>2622089</v>
      </c>
      <c>
        <v>1</v>
      </c>
      <c>
        <is>
          <t>İZMİR</t>
        </is>
      </c>
      <c>
        <v>TORBALI</v>
      </c>
      <c>
        <is>
          <t>AG Fideri</t>
        </is>
      </c>
      <c>
        <v>TORBALI DM 35-26-M00001_7378918_56358402_56358402</v>
      </c>
      <c>
        <v>AG Yük Ayırıcı Arızası</v>
      </c>
      <c>
        <v>Dağıtım-AG</v>
      </c>
      <c>
        <v>Uzun</v>
      </c>
      <c>
        <v>Şebeke işletmecisi</v>
      </c>
      <c>
        <v>Bildirimsiz</v>
      </c>
      <c>
        <is>
          <t>26.07.2023 08:41:10</t>
        </is>
      </c>
      <c>
        <is>
          <t>26.07.2023 10:34:49</t>
        </is>
      </c>
      <c>
        <v>1.894166666</v>
      </c>
      <c>
        <v>0</v>
      </c>
      <c>
        <v>69</v>
      </c>
      <c>
        <v>0</v>
      </c>
      <c>
        <v>0</v>
      </c>
      <c>
        <v>0</v>
      </c>
      <c>
        <v>18</v>
      </c>
      <c>
        <v>0</v>
      </c>
      <c>
        <v>0</v>
      </c>
      <c>
        <v>0</v>
      </c>
      <c>
        <v>30.235681372645363</v>
      </c>
      <c>
        <v>0</v>
      </c>
      <c>
        <v>0</v>
      </c>
      <c>
        <v>0</v>
      </c>
      <c>
        <v>16.913452303895085</v>
      </c>
      <c>
        <v>0</v>
      </c>
      <c>
        <v>0</v>
      </c>
      <c>
        <v>47.149133676540444</v>
      </c>
    </row>
    <row>
      <c>
        <v>2623031</v>
      </c>
      <c>
        <v>1</v>
      </c>
      <c>
        <is>
          <t>İZMİR</t>
        </is>
      </c>
      <c>
        <v>ÖDEMİŞ</v>
      </c>
      <c>
        <is>
          <t>AG Fideri</t>
        </is>
      </c>
      <c>
        <v>KAYMAKÇI TR-37 35-15-L00231_B_91353408_91353408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26.07.2023 18:31:05</t>
        </is>
      </c>
      <c>
        <is>
          <t>26.07.2023 23:27:01</t>
        </is>
      </c>
      <c>
        <v>4.932222222</v>
      </c>
      <c>
        <v>0</v>
      </c>
      <c>
        <v>0</v>
      </c>
      <c>
        <v>0</v>
      </c>
      <c>
        <v>4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30.782754028329446</v>
      </c>
      <c>
        <v>0</v>
      </c>
      <c>
        <v>11.913370046019372</v>
      </c>
      <c>
        <v>0</v>
      </c>
      <c>
        <v>0</v>
      </c>
      <c>
        <v>42.696124074348816</v>
      </c>
    </row>
    <row>
      <c>
        <v>2623025</v>
      </c>
      <c>
        <v>1</v>
      </c>
      <c>
        <is>
          <t>İZMİR</t>
        </is>
      </c>
      <c>
        <v>KONAK</v>
      </c>
      <c>
        <is>
          <t>DM</t>
        </is>
      </c>
      <c>
        <v>GÖZTEPE İM 35-01-A00004_ÜÇKUYULAR K19_2047138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26.07.2023 18:40:08</t>
        </is>
      </c>
      <c>
        <is>
          <t>26.07.2023 20:59:42</t>
        </is>
      </c>
      <c>
        <v>2.326111111</v>
      </c>
      <c>
        <v>0</v>
      </c>
      <c>
        <v>5016</v>
      </c>
      <c>
        <v>0</v>
      </c>
      <c>
        <v>0</v>
      </c>
      <c>
        <v>0</v>
      </c>
      <c>
        <v>523</v>
      </c>
      <c>
        <v>0</v>
      </c>
      <c>
        <v>1</v>
      </c>
      <c>
        <v>0</v>
      </c>
      <c>
        <v>3202.815848685077</v>
      </c>
      <c>
        <v>0</v>
      </c>
      <c>
        <v>0</v>
      </c>
      <c>
        <v>0</v>
      </c>
      <c>
        <v>1824.3345168279839</v>
      </c>
      <c>
        <v>0</v>
      </c>
      <c>
        <v>13.602581992122927</v>
      </c>
      <c>
        <v>5040.752947505184</v>
      </c>
    </row>
    <row>
      <c>
        <v>2622444</v>
      </c>
      <c>
        <v>1</v>
      </c>
      <c>
        <is>
          <t>İZMİR</t>
        </is>
      </c>
      <c>
        <v>MENDERES</v>
      </c>
      <c>
        <is>
          <t>AG Fideri</t>
        </is>
      </c>
      <c>
        <v>TR-2 GÖLCÜKLER 35-22-M00002_E_56354005_56354005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26.07.2023 12:22:40</t>
        </is>
      </c>
      <c>
        <is>
          <t>26.07.2023 15:16:44</t>
        </is>
      </c>
      <c>
        <v>2.901111111</v>
      </c>
      <c>
        <v>0</v>
      </c>
      <c>
        <v>105</v>
      </c>
      <c>
        <v>0</v>
      </c>
      <c>
        <v>1</v>
      </c>
      <c>
        <v>0</v>
      </c>
      <c>
        <v>7</v>
      </c>
      <c>
        <v>0</v>
      </c>
      <c>
        <v>0</v>
      </c>
      <c>
        <v>0</v>
      </c>
      <c>
        <v>74.0199564332626</v>
      </c>
      <c>
        <v>0</v>
      </c>
      <c>
        <v>24.752230469360914</v>
      </c>
      <c>
        <v>0</v>
      </c>
      <c>
        <v>55.805084249519126</v>
      </c>
      <c>
        <v>0</v>
      </c>
      <c>
        <v>0</v>
      </c>
      <c>
        <v>154.57727115214266</v>
      </c>
    </row>
    <row>
      <c>
        <v>2622338</v>
      </c>
      <c>
        <v>1</v>
      </c>
      <c>
        <is>
          <t>İZMİR</t>
        </is>
      </c>
      <c>
        <v>TORBALI</v>
      </c>
      <c>
        <is>
          <t>AG Fideri</t>
        </is>
      </c>
      <c>
        <v>KUŞÇUBURUN-4 35-26-M00530_7100597_56360980_56360980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26.07.2023 11:19:42</t>
        </is>
      </c>
      <c>
        <is>
          <t>26.07.2023 12:08:22</t>
        </is>
      </c>
      <c>
        <v>0.811111111</v>
      </c>
      <c>
        <v>0</v>
      </c>
      <c>
        <v>1</v>
      </c>
      <c>
        <v>0</v>
      </c>
      <c>
        <v>3</v>
      </c>
      <c>
        <v>0</v>
      </c>
      <c>
        <v>3</v>
      </c>
      <c>
        <v>0</v>
      </c>
      <c>
        <v>0</v>
      </c>
      <c>
        <v>0</v>
      </c>
      <c>
        <v>0.3269532805298141</v>
      </c>
      <c>
        <v>0</v>
      </c>
      <c>
        <v>17.180127228875385</v>
      </c>
      <c>
        <v>0</v>
      </c>
      <c>
        <v>30.965954620694585</v>
      </c>
      <c>
        <v>0</v>
      </c>
      <c>
        <v>0</v>
      </c>
      <c>
        <v>48.47303513009979</v>
      </c>
    </row>
    <row>
      <c>
        <v>2623323</v>
      </c>
      <c>
        <v>1</v>
      </c>
      <c>
        <is>
          <t>İZMİR</t>
        </is>
      </c>
      <c>
        <v>ÖDEMİŞ</v>
      </c>
      <c>
        <is>
          <t>Dağıtım Transformatörü</t>
        </is>
      </c>
      <c>
        <v>TR-162 35-15-L00162_35-15-L00162_2366031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26.07.2023 20:36:52</t>
        </is>
      </c>
      <c>
        <is>
          <t>26.07.2023 22:57:55</t>
        </is>
      </c>
      <c>
        <v>2.350833333</v>
      </c>
      <c>
        <v>0</v>
      </c>
      <c>
        <v>13</v>
      </c>
      <c>
        <v>0</v>
      </c>
      <c>
        <v>11</v>
      </c>
      <c>
        <v>0</v>
      </c>
      <c>
        <v>11</v>
      </c>
      <c>
        <v>0</v>
      </c>
      <c>
        <v>0</v>
      </c>
      <c>
        <v>0</v>
      </c>
      <c>
        <v>8.266606651775614</v>
      </c>
      <c>
        <v>0</v>
      </c>
      <c>
        <v>99.20803619280427</v>
      </c>
      <c>
        <v>0</v>
      </c>
      <c>
        <v>31.777424241517423</v>
      </c>
      <c>
        <v>0</v>
      </c>
      <c>
        <v>0</v>
      </c>
      <c>
        <v>139.25206708609733</v>
      </c>
    </row>
    <row>
      <c>
        <v>2622636</v>
      </c>
      <c>
        <v>1</v>
      </c>
      <c>
        <is>
          <t>MANİSA</t>
        </is>
      </c>
      <c>
        <v>TURGUTLU</v>
      </c>
      <c>
        <is>
          <t>OG Fideri</t>
        </is>
      </c>
      <c>
        <v>TR-2/92 45-83-L00092_TR-2/93 L03_72118064</v>
      </c>
      <c>
        <v>Şebeke Yenileme ve Kapasite Artışı Çalışması</v>
      </c>
      <c>
        <v>Dağıtım-OG</v>
      </c>
      <c>
        <v>Uzun</v>
      </c>
      <c>
        <v>Şebeke işletmecisi</v>
      </c>
      <c>
        <v>Bildirimli</v>
      </c>
      <c>
        <is>
          <t>26.07.2023 15:09:24</t>
        </is>
      </c>
      <c>
        <is>
          <t>26.07.2023 20:50:45</t>
        </is>
      </c>
      <c>
        <v>5.689166666</v>
      </c>
      <c>
        <v>0</v>
      </c>
      <c>
        <v>286</v>
      </c>
      <c>
        <v>0</v>
      </c>
      <c>
        <v>57</v>
      </c>
      <c>
        <v>1</v>
      </c>
      <c>
        <v>21</v>
      </c>
      <c>
        <v>0</v>
      </c>
      <c>
        <v>1</v>
      </c>
      <c>
        <v>0</v>
      </c>
      <c>
        <v>409.32897198367476</v>
      </c>
      <c>
        <v>0</v>
      </c>
      <c>
        <v>291.5675686100747</v>
      </c>
      <c>
        <v>0</v>
      </c>
      <c>
        <v>69.0365509284247</v>
      </c>
      <c>
        <v>0</v>
      </c>
      <c>
        <v>661.494086994195</v>
      </c>
      <c>
        <v>1431.4271785163692</v>
      </c>
    </row>
    <row>
      <c>
        <v>2622215</v>
      </c>
      <c>
        <v>1</v>
      </c>
      <c>
        <is>
          <t>İZMİR</t>
        </is>
      </c>
      <c>
        <v>BERGAMA</v>
      </c>
      <c>
        <is>
          <t>DM</t>
        </is>
      </c>
      <c>
        <v>AHMETBEYLER DM 35-16-M00154_ÇİTKÖY SULAMA M09_82965211</v>
      </c>
      <c>
        <v>Şebeke Yenileme ve Kapasite Artışı Çalışması</v>
      </c>
      <c>
        <v>Dağıtım-OG</v>
      </c>
      <c>
        <v>Uzun</v>
      </c>
      <c>
        <v>Şebeke işletmecisi</v>
      </c>
      <c>
        <v>Bildirimli</v>
      </c>
      <c>
        <is>
          <t>26.07.2023 09:06:02</t>
        </is>
      </c>
      <c>
        <is>
          <t>26.07.2023 14:52:32</t>
        </is>
      </c>
      <c>
        <v>5.775</v>
      </c>
      <c>
        <v>0</v>
      </c>
      <c>
        <v>524</v>
      </c>
      <c>
        <v>17</v>
      </c>
      <c>
        <v>278</v>
      </c>
      <c>
        <v>5</v>
      </c>
      <c>
        <v>91</v>
      </c>
      <c>
        <v>0</v>
      </c>
      <c>
        <v>0</v>
      </c>
      <c>
        <v>0</v>
      </c>
      <c>
        <v>1109.032934116635</v>
      </c>
      <c>
        <v>517.8301679887626</v>
      </c>
      <c>
        <v>1694.5719302546504</v>
      </c>
      <c>
        <v>234.36951091785585</v>
      </c>
      <c>
        <v>721.8219977772395</v>
      </c>
      <c>
        <v>0</v>
      </c>
      <c>
        <v>0</v>
      </c>
      <c>
        <v>4277.626541055143</v>
      </c>
    </row>
    <row>
      <c>
        <v>2622713</v>
      </c>
      <c>
        <v>1</v>
      </c>
      <c>
        <is>
          <t>İZMİR</t>
        </is>
      </c>
      <c>
        <v>KONAK</v>
      </c>
      <c>
        <is>
          <t>Dağıtım Transformatörü</t>
        </is>
      </c>
      <c>
        <v>M-1439 35-01-M01439_35-01-M01439_2369924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26.07.2023 15:45:18</t>
        </is>
      </c>
      <c>
        <is>
          <t>26.07.2023 16:37:58</t>
        </is>
      </c>
      <c>
        <v>0.877777777</v>
      </c>
      <c>
        <v>0</v>
      </c>
      <c>
        <v>14</v>
      </c>
      <c>
        <v>0</v>
      </c>
      <c>
        <v>0</v>
      </c>
      <c>
        <v>0</v>
      </c>
      <c>
        <v>275</v>
      </c>
      <c>
        <v>0</v>
      </c>
      <c>
        <v>3</v>
      </c>
      <c>
        <v>0</v>
      </c>
      <c>
        <v>2.7611265728521888</v>
      </c>
      <c>
        <v>0</v>
      </c>
      <c>
        <v>0</v>
      </c>
      <c>
        <v>0</v>
      </c>
      <c>
        <v>348.6693534761796</v>
      </c>
      <c>
        <v>0</v>
      </c>
      <c>
        <v>38.640726009246904</v>
      </c>
      <c>
        <v>390.0712060582787</v>
      </c>
    </row>
    <row>
      <c>
        <v>2623426</v>
      </c>
      <c>
        <v>1</v>
      </c>
      <c>
        <is>
          <t>İZMİR</t>
        </is>
      </c>
      <c>
        <v>TORBALI</v>
      </c>
      <c>
        <is>
          <t>Saha Dağıtım Kutusu (SDK)</t>
        </is>
      </c>
      <c>
        <v>TR-166 35-26-M00166_A a01_5902499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26.07.2023 21:23:05</t>
        </is>
      </c>
      <c>
        <is>
          <t>26.07.2023 21:52:15</t>
        </is>
      </c>
      <c>
        <v>0.486111111</v>
      </c>
      <c>
        <v>0</v>
      </c>
      <c>
        <v>180</v>
      </c>
      <c>
        <v>0</v>
      </c>
      <c>
        <v>0</v>
      </c>
      <c>
        <v>0</v>
      </c>
      <c>
        <v>18</v>
      </c>
      <c>
        <v>0</v>
      </c>
      <c>
        <v>0</v>
      </c>
      <c>
        <v>0</v>
      </c>
      <c>
        <v>21.082441763162493</v>
      </c>
      <c>
        <v>0</v>
      </c>
      <c>
        <v>0</v>
      </c>
      <c>
        <v>0</v>
      </c>
      <c>
        <v>12.804516484345834</v>
      </c>
      <c>
        <v>0</v>
      </c>
      <c>
        <v>0</v>
      </c>
      <c>
        <v>33.886958247508325</v>
      </c>
    </row>
    <row>
      <c>
        <v>2622570</v>
      </c>
      <c>
        <v>1</v>
      </c>
      <c>
        <is>
          <t>İZMİR</t>
        </is>
      </c>
      <c>
        <v>BAYRAKLI</v>
      </c>
      <c>
        <is>
          <t>AG Fideri</t>
        </is>
      </c>
      <c>
        <v>K-4197 35-02-K04197_B_56364166_56364166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26.07.2023 14:33:08</t>
        </is>
      </c>
      <c>
        <is>
          <t>26.07.2023 16:26:27</t>
        </is>
      </c>
      <c>
        <v>1.888611111</v>
      </c>
      <c>
        <v>0</v>
      </c>
      <c>
        <v>63</v>
      </c>
      <c>
        <v>0</v>
      </c>
      <c>
        <v>0</v>
      </c>
      <c>
        <v>0</v>
      </c>
      <c>
        <v>35</v>
      </c>
      <c>
        <v>0</v>
      </c>
      <c>
        <v>0</v>
      </c>
      <c>
        <v>0</v>
      </c>
      <c>
        <v>37.966848273726484</v>
      </c>
      <c>
        <v>0</v>
      </c>
      <c>
        <v>0</v>
      </c>
      <c>
        <v>0</v>
      </c>
      <c>
        <v>106.61386031955641</v>
      </c>
      <c>
        <v>0</v>
      </c>
      <c>
        <v>0</v>
      </c>
      <c>
        <v>144.5807085932829</v>
      </c>
    </row>
    <row>
      <c>
        <v>2622925</v>
      </c>
      <c>
        <v>1</v>
      </c>
      <c>
        <is>
          <t>İZMİR</t>
        </is>
      </c>
      <c>
        <v>KONAK</v>
      </c>
      <c>
        <is>
          <t>Kullanıcı Bağlantı Hattı</t>
        </is>
      </c>
      <c>
        <v>K-2352 35-01-K02352_911116795_911116795</v>
      </c>
      <c>
        <v>AG Branşman Yeraltı Kablo Arızası</v>
      </c>
      <c>
        <v>Dağıtım-AG</v>
      </c>
      <c>
        <v>Uzun</v>
      </c>
      <c>
        <v>Şebeke işletmecisi</v>
      </c>
      <c>
        <v>Bildirimsiz</v>
      </c>
      <c>
        <is>
          <t>26.07.2023 17:43:08</t>
        </is>
      </c>
      <c>
        <is>
          <t>26.07.2023 19:43:36</t>
        </is>
      </c>
      <c>
        <v>2.007777777</v>
      </c>
      <c>
        <v>0</v>
      </c>
      <c>
        <v>0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0.5046159728813422</v>
      </c>
      <c>
        <v>0</v>
      </c>
      <c>
        <v>0</v>
      </c>
      <c>
        <v>0.5046159728813422</v>
      </c>
    </row>
    <row>
      <c>
        <v>2622029</v>
      </c>
      <c>
        <v>1</v>
      </c>
      <c>
        <is>
          <t>İZMİR</t>
        </is>
      </c>
      <c>
        <v>TİRE</v>
      </c>
      <c>
        <is>
          <t>DM</t>
        </is>
      </c>
      <c>
        <v>TİRE İM-DM-1 35-29-A00001_YENİÇİFTLİK M18_2059040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26.07.2023 07:16:21</t>
        </is>
      </c>
      <c>
        <is>
          <t>26.07.2023 07:23:40</t>
        </is>
      </c>
      <c>
        <v>0.121944444</v>
      </c>
      <c>
        <v>1</v>
      </c>
      <c>
        <v>4</v>
      </c>
      <c>
        <v>68</v>
      </c>
      <c>
        <v>334</v>
      </c>
      <c>
        <v>28</v>
      </c>
      <c>
        <v>63</v>
      </c>
      <c>
        <v>0</v>
      </c>
      <c>
        <v>0</v>
      </c>
      <c>
        <v>0.06243509217266633</v>
      </c>
      <c>
        <v>0.39821907382722516</v>
      </c>
      <c>
        <v>120.77864124585828</v>
      </c>
      <c>
        <v>256.9557381432425</v>
      </c>
      <c>
        <v>16.165842482254966</v>
      </c>
      <c>
        <v>27.464628976676238</v>
      </c>
      <c>
        <v>0</v>
      </c>
      <c>
        <v>0</v>
      </c>
      <c>
        <v>421.8255050140319</v>
      </c>
    </row>
    <row>
      <c>
        <v>2622693</v>
      </c>
      <c>
        <v>1</v>
      </c>
      <c>
        <is>
          <t>İZMİR</t>
        </is>
      </c>
      <c>
        <v>MENDERES</v>
      </c>
      <c>
        <is>
          <t>AG Fideri</t>
        </is>
      </c>
      <c>
        <v>ÇUKURALTI M-11 35-25-M00057_A_91348540_91348540</v>
      </c>
      <c>
        <v>AG Hatta Ağaç Kesimi</v>
      </c>
      <c>
        <v>Dağıtım-AG</v>
      </c>
      <c>
        <v>Uzun</v>
      </c>
      <c>
        <v>Şebeke işletmecisi</v>
      </c>
      <c>
        <v>Bildirimsiz</v>
      </c>
      <c>
        <is>
          <t>26.07.2023 15:38:15</t>
        </is>
      </c>
      <c>
        <is>
          <t>26.07.2023 17:01:47</t>
        </is>
      </c>
      <c>
        <v>1.392222222</v>
      </c>
      <c>
        <v>0</v>
      </c>
      <c>
        <v>140</v>
      </c>
      <c>
        <v>0</v>
      </c>
      <c>
        <v>0</v>
      </c>
      <c>
        <v>0</v>
      </c>
      <c>
        <v>8</v>
      </c>
      <c>
        <v>0</v>
      </c>
      <c>
        <v>0</v>
      </c>
      <c>
        <v>0</v>
      </c>
      <c>
        <v>35.52107692792073</v>
      </c>
      <c>
        <v>0</v>
      </c>
      <c>
        <v>0</v>
      </c>
      <c>
        <v>0</v>
      </c>
      <c>
        <v>1.2748799959199404</v>
      </c>
      <c>
        <v>0</v>
      </c>
      <c>
        <v>0</v>
      </c>
      <c>
        <v>36.79595692384067</v>
      </c>
    </row>
    <row>
      <c>
        <v>2622527</v>
      </c>
      <c>
        <v>1</v>
      </c>
      <c>
        <is>
          <t>İZMİR</t>
        </is>
      </c>
      <c>
        <v>KARŞIYAKA</v>
      </c>
      <c>
        <is>
          <t>Saha Dağıtım Kutusu (SDK)</t>
        </is>
      </c>
      <c>
        <v>K-930 35-04-K00930_A A01b_5775084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26.07.2023 14:11:31</t>
        </is>
      </c>
      <c>
        <is>
          <t>26.07.2023 16:10:43</t>
        </is>
      </c>
      <c>
        <v>1.986666666</v>
      </c>
      <c>
        <v>0</v>
      </c>
      <c>
        <v>120</v>
      </c>
      <c>
        <v>0</v>
      </c>
      <c>
        <v>0</v>
      </c>
      <c>
        <v>0</v>
      </c>
      <c>
        <v>24</v>
      </c>
      <c>
        <v>0</v>
      </c>
      <c>
        <v>0</v>
      </c>
      <c>
        <v>0</v>
      </c>
      <c>
        <v>59.76053145605911</v>
      </c>
      <c>
        <v>0</v>
      </c>
      <c>
        <v>0</v>
      </c>
      <c>
        <v>0</v>
      </c>
      <c>
        <v>78.57834294502405</v>
      </c>
      <c>
        <v>0</v>
      </c>
      <c>
        <v>0</v>
      </c>
      <c>
        <v>138.33887440108316</v>
      </c>
    </row>
    <row>
      <c>
        <v>2622550</v>
      </c>
      <c>
        <v>1</v>
      </c>
      <c>
        <is>
          <t>İZMİR</t>
        </is>
      </c>
      <c>
        <v>KARABAĞLAR</v>
      </c>
      <c>
        <is>
          <t>OG Fideri</t>
        </is>
      </c>
      <c>
        <v>M-1228 35-01-M01228_M-1394 M01_2070402</v>
      </c>
      <c>
        <v>Manevra</v>
      </c>
      <c>
        <v>Dağıtım-OG</v>
      </c>
      <c>
        <v>Uzun</v>
      </c>
      <c>
        <v>Şebeke işletmecisi</v>
      </c>
      <c>
        <v>Bildirimsiz</v>
      </c>
      <c>
        <is>
          <t>26.07.2023 14:35:42</t>
        </is>
      </c>
      <c>
        <is>
          <t>26.07.2023 14:39:22</t>
        </is>
      </c>
      <c>
        <v>0.061111111</v>
      </c>
      <c>
        <v>0</v>
      </c>
      <c>
        <v>9561</v>
      </c>
      <c>
        <v>0</v>
      </c>
      <c>
        <v>0</v>
      </c>
      <c>
        <v>5</v>
      </c>
      <c>
        <v>998</v>
      </c>
      <c>
        <v>0</v>
      </c>
      <c>
        <v>0</v>
      </c>
      <c>
        <v>0</v>
      </c>
      <c>
        <v>149.32477328030492</v>
      </c>
      <c>
        <v>0</v>
      </c>
      <c>
        <v>0</v>
      </c>
      <c>
        <v>11.357962363127893</v>
      </c>
      <c>
        <v>108.82236210037516</v>
      </c>
      <c>
        <v>0</v>
      </c>
      <c>
        <v>0</v>
      </c>
      <c>
        <v>269.50509774380794</v>
      </c>
    </row>
    <row>
      <c>
        <v>2622613</v>
      </c>
      <c>
        <v>1</v>
      </c>
      <c>
        <is>
          <t>İZMİR</t>
        </is>
      </c>
      <c>
        <v>ÖDEMİŞ</v>
      </c>
      <c>
        <is>
          <t>AG Fideri</t>
        </is>
      </c>
      <c>
        <v>EROL ERBİL SULAMA TR-5 35-15-L00863_A_56372083_56372083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26.07.2023 14:58:17</t>
        </is>
      </c>
      <c>
        <is>
          <t>26.07.2023 20:08:40</t>
        </is>
      </c>
      <c>
        <v>5.173055555</v>
      </c>
      <c>
        <v>0</v>
      </c>
      <c>
        <v>1</v>
      </c>
      <c>
        <v>0</v>
      </c>
      <c>
        <v>7</v>
      </c>
      <c>
        <v>0</v>
      </c>
      <c>
        <v>5</v>
      </c>
      <c>
        <v>0</v>
      </c>
      <c>
        <v>0</v>
      </c>
      <c>
        <v>0</v>
      </c>
      <c>
        <v>0</v>
      </c>
      <c>
        <v>0</v>
      </c>
      <c>
        <v>23.6171849035328</v>
      </c>
      <c>
        <v>0</v>
      </c>
      <c>
        <v>30.234418868712346</v>
      </c>
      <c>
        <v>0</v>
      </c>
      <c>
        <v>0</v>
      </c>
      <c>
        <v>53.85160377224514</v>
      </c>
    </row>
    <row>
      <c>
        <v>2622364</v>
      </c>
      <c>
        <v>1</v>
      </c>
      <c>
        <is>
          <t>İZMİR</t>
        </is>
      </c>
      <c>
        <v>ÖDEMİŞ</v>
      </c>
      <c>
        <is>
          <t>KÖK</t>
        </is>
      </c>
      <c>
        <v>YALLIOĞLU KÖK 35-15-L00361_YENİKÖY L02_66935979</v>
      </c>
      <c>
        <v>Şebeke Bakım Çalışması</v>
      </c>
      <c>
        <v>Dağıtım-OG</v>
      </c>
      <c>
        <v>Uzun</v>
      </c>
      <c>
        <v>Şebeke işletmecisi</v>
      </c>
      <c>
        <v>Bildirimli</v>
      </c>
      <c>
        <is>
          <t>26.07.2023 11:28:37</t>
        </is>
      </c>
      <c>
        <is>
          <t>26.07.2023 19:09:44</t>
        </is>
      </c>
      <c>
        <v>7.685277777</v>
      </c>
      <c>
        <v>2</v>
      </c>
      <c>
        <v>341</v>
      </c>
      <c>
        <v>23</v>
      </c>
      <c>
        <v>86</v>
      </c>
      <c>
        <v>5</v>
      </c>
      <c>
        <v>71</v>
      </c>
      <c>
        <v>0</v>
      </c>
      <c>
        <v>0</v>
      </c>
      <c>
        <v>13.163814556600487</v>
      </c>
      <c>
        <v>660.0365940784136</v>
      </c>
      <c>
        <v>906.1684378259478</v>
      </c>
      <c>
        <v>2514.7557547734505</v>
      </c>
      <c>
        <v>69.78477331786162</v>
      </c>
      <c>
        <v>752.5985531903569</v>
      </c>
      <c>
        <v>0</v>
      </c>
      <c>
        <v>0</v>
      </c>
      <c>
        <v>4916.507927742631</v>
      </c>
    </row>
    <row>
      <c>
        <v>2622115</v>
      </c>
      <c>
        <v>1</v>
      </c>
      <c>
        <is>
          <t>MANİSA</t>
        </is>
      </c>
      <c>
        <v>TURGUTLU</v>
      </c>
      <c>
        <is>
          <t>KÖK</t>
        </is>
      </c>
      <c>
        <v>TR-2/82 BARIŞ MANÇO KÖK 45-83-L00082_TR-2/83 L03_61336407</v>
      </c>
      <c>
        <v>Plansız Kesinti / Müdahale</v>
      </c>
      <c>
        <v>Dağıtım-OG</v>
      </c>
      <c>
        <v>Uzun</v>
      </c>
      <c>
        <v>Şebeke işletmecisi</v>
      </c>
      <c>
        <v>Bildirimsiz</v>
      </c>
      <c>
        <is>
          <t>26.07.2023 09:02:52</t>
        </is>
      </c>
      <c>
        <is>
          <t>26.07.2023 09:42:48</t>
        </is>
      </c>
      <c>
        <v>0.665555555</v>
      </c>
      <c>
        <v>0</v>
      </c>
      <c>
        <v>1709</v>
      </c>
      <c>
        <v>0</v>
      </c>
      <c>
        <v>0</v>
      </c>
      <c>
        <v>0</v>
      </c>
      <c>
        <v>153</v>
      </c>
      <c>
        <v>0</v>
      </c>
      <c>
        <v>1</v>
      </c>
      <c>
        <v>0</v>
      </c>
      <c>
        <v>218.49568309995112</v>
      </c>
      <c>
        <v>0</v>
      </c>
      <c>
        <v>0</v>
      </c>
      <c>
        <v>0</v>
      </c>
      <c>
        <v>78.46703535936162</v>
      </c>
      <c>
        <v>0</v>
      </c>
      <c>
        <v>6.114242646585337</v>
      </c>
      <c>
        <v>303.0769611058981</v>
      </c>
    </row>
    <row>
      <c>
        <v>2622719</v>
      </c>
      <c>
        <v>1</v>
      </c>
      <c>
        <is>
          <t>MANİSA</t>
        </is>
      </c>
      <c>
        <v>AKHİSAR</v>
      </c>
      <c>
        <is>
          <t>Dağıtım Transformatörü</t>
        </is>
      </c>
      <c>
        <v>DEREKÖY TR-1 45-72-L00461_45-72-L00461_2359141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26.07.2023 15:40:14</t>
        </is>
      </c>
      <c>
        <is>
          <t>26.07.2023 17:20:24</t>
        </is>
      </c>
      <c>
        <v>1.669444444</v>
      </c>
      <c>
        <v>0</v>
      </c>
      <c>
        <v>231</v>
      </c>
      <c>
        <v>0</v>
      </c>
      <c>
        <v>40</v>
      </c>
      <c>
        <v>0</v>
      </c>
      <c>
        <v>61</v>
      </c>
      <c>
        <v>0</v>
      </c>
      <c>
        <v>0</v>
      </c>
      <c>
        <v>0</v>
      </c>
      <c>
        <v>76.75766823050375</v>
      </c>
      <c>
        <v>0</v>
      </c>
      <c>
        <v>32.092947205446706</v>
      </c>
      <c>
        <v>0</v>
      </c>
      <c>
        <v>44.90819298200468</v>
      </c>
      <c>
        <v>0</v>
      </c>
      <c>
        <v>0</v>
      </c>
      <c>
        <v>153.75880841795515</v>
      </c>
    </row>
    <row>
      <c>
        <v>2623489</v>
      </c>
      <c>
        <v>1</v>
      </c>
      <c>
        <is>
          <t>İZMİR</t>
        </is>
      </c>
      <c>
        <v>KARŞIYAKA</v>
      </c>
      <c>
        <is>
          <t>Saha Dağıtım Kutusu (SDK)</t>
        </is>
      </c>
      <c>
        <v>K-215 35-04-K00215_C C1B_5815809</v>
      </c>
      <c>
        <v>AG Box / Sdk Giriş Sigorta Atığı</v>
      </c>
      <c>
        <v>Dağıtım-AG</v>
      </c>
      <c>
        <v>Uzun</v>
      </c>
      <c>
        <v>Şebeke işletmecisi</v>
      </c>
      <c>
        <v>Bildirimsiz</v>
      </c>
      <c>
        <is>
          <t>26.07.2023 20:48:51</t>
        </is>
      </c>
      <c>
        <is>
          <t>27.07.2023 02:11:52</t>
        </is>
      </c>
      <c>
        <v>5.383611111</v>
      </c>
      <c>
        <v>0</v>
      </c>
      <c>
        <v>144</v>
      </c>
      <c>
        <v>0</v>
      </c>
      <c>
        <v>0</v>
      </c>
      <c>
        <v>0</v>
      </c>
      <c>
        <v>29</v>
      </c>
      <c>
        <v>0</v>
      </c>
      <c>
        <v>0</v>
      </c>
      <c>
        <v>0</v>
      </c>
      <c>
        <v>182.94502781588832</v>
      </c>
      <c>
        <v>0</v>
      </c>
      <c>
        <v>0</v>
      </c>
      <c>
        <v>0</v>
      </c>
      <c>
        <v>60.25121056186858</v>
      </c>
      <c>
        <v>0</v>
      </c>
      <c>
        <v>0</v>
      </c>
      <c>
        <v>243.1962383777569</v>
      </c>
    </row>
    <row>
      <c>
        <v>2622507</v>
      </c>
      <c>
        <v>1</v>
      </c>
      <c>
        <is>
          <t>İZMİR</t>
        </is>
      </c>
      <c>
        <v>BORNOVA</v>
      </c>
      <c>
        <is>
          <t>Saha Dağıtım Kutusu (SDK)</t>
        </is>
      </c>
      <c>
        <v>K-304 35-02-K00304_D D4B_5855365</v>
      </c>
      <c>
        <v>AG Box / Sdk Giriş Sigorta Atığı</v>
      </c>
      <c>
        <v>Dağıtım-AG</v>
      </c>
      <c>
        <v>Uzun</v>
      </c>
      <c>
        <v>Şebeke işletmecisi</v>
      </c>
      <c>
        <v>Bildirimsiz</v>
      </c>
      <c>
        <is>
          <t>26.07.2023 13:57:04</t>
        </is>
      </c>
      <c>
        <is>
          <t>26.07.2023 15:04:36</t>
        </is>
      </c>
      <c>
        <v>1.125555555</v>
      </c>
      <c>
        <v>0</v>
      </c>
      <c>
        <v>112</v>
      </c>
      <c>
        <v>0</v>
      </c>
      <c>
        <v>0</v>
      </c>
      <c>
        <v>0</v>
      </c>
      <c>
        <v>18</v>
      </c>
      <c>
        <v>0</v>
      </c>
      <c>
        <v>0</v>
      </c>
      <c>
        <v>0</v>
      </c>
      <c>
        <v>31.249092224995024</v>
      </c>
      <c>
        <v>0</v>
      </c>
      <c>
        <v>0</v>
      </c>
      <c>
        <v>0</v>
      </c>
      <c>
        <v>23.72071411326709</v>
      </c>
      <c>
        <v>0</v>
      </c>
      <c>
        <v>0</v>
      </c>
      <c>
        <v>54.96980633826212</v>
      </c>
    </row>
    <row>
      <c>
        <v>2623297</v>
      </c>
      <c>
        <v>1</v>
      </c>
      <c>
        <is>
          <t>MANİSA</t>
        </is>
      </c>
      <c>
        <v>SOMA</v>
      </c>
      <c>
        <is>
          <t>OG Fideri</t>
        </is>
      </c>
      <c>
        <v>SOMA KÖYLER DM-2 45-82-M00125_HatBaşıAyırıcı_89955574 M08_89955574</v>
      </c>
      <c>
        <v>Manevra</v>
      </c>
      <c>
        <v>Dağıtım-OG</v>
      </c>
      <c>
        <v>Uzun</v>
      </c>
      <c>
        <v>Şebeke işletmecisi</v>
      </c>
      <c>
        <v>Bildirimsiz</v>
      </c>
      <c>
        <is>
          <t>26.07.2023 20:26:38</t>
        </is>
      </c>
      <c>
        <is>
          <t>26.07.2023 20:40:59</t>
        </is>
      </c>
      <c>
        <v>0.239166666</v>
      </c>
      <c>
        <v>0</v>
      </c>
      <c>
        <v>291</v>
      </c>
      <c>
        <v>0</v>
      </c>
      <c>
        <v>1</v>
      </c>
      <c>
        <v>2</v>
      </c>
      <c>
        <v>17</v>
      </c>
      <c>
        <v>0</v>
      </c>
      <c>
        <v>0</v>
      </c>
      <c>
        <v>0</v>
      </c>
      <c>
        <v>9.03645298719801</v>
      </c>
      <c>
        <v>0</v>
      </c>
      <c>
        <v>0.10352110597769967</v>
      </c>
      <c>
        <v>0.6975847337848096</v>
      </c>
      <c>
        <v>2.5731192345781793</v>
      </c>
      <c>
        <v>0</v>
      </c>
      <c>
        <v>0</v>
      </c>
      <c>
        <v>12.410678061538698</v>
      </c>
    </row>
    <row>
      <c>
        <v>2623154</v>
      </c>
      <c>
        <v>1</v>
      </c>
      <c>
        <is>
          <t>MANİSA</t>
        </is>
      </c>
      <c>
        <v>ŞEHZADELER</v>
      </c>
      <c>
        <is>
          <t>Dağıtım Transformatörü</t>
        </is>
      </c>
      <c>
        <v>AŞAĞIÇOBANİSA TR-24 45-71-M00098_45-71-M00098_2350191</v>
      </c>
      <c>
        <v>AG Yük Ayırıcı Arızası</v>
      </c>
      <c>
        <v>Dağıtım-AG</v>
      </c>
      <c>
        <v>Uzun</v>
      </c>
      <c>
        <v>Şebeke işletmecisi</v>
      </c>
      <c>
        <v>Bildirimsiz</v>
      </c>
      <c>
        <is>
          <t>26.07.2023 19:34:20</t>
        </is>
      </c>
      <c>
        <is>
          <t>26.07.2023 23:56:20</t>
        </is>
      </c>
      <c>
        <v>4.366666666</v>
      </c>
      <c>
        <v>0</v>
      </c>
      <c>
        <v>152</v>
      </c>
      <c>
        <v>0</v>
      </c>
      <c>
        <v>10</v>
      </c>
      <c>
        <v>0</v>
      </c>
      <c>
        <v>10</v>
      </c>
      <c>
        <v>0</v>
      </c>
      <c>
        <v>0</v>
      </c>
      <c>
        <v>0</v>
      </c>
      <c>
        <v>134.46430953727685</v>
      </c>
      <c>
        <v>0</v>
      </c>
      <c>
        <v>106.59333877870682</v>
      </c>
      <c>
        <v>0</v>
      </c>
      <c>
        <v>14.594225860882299</v>
      </c>
      <c>
        <v>0</v>
      </c>
      <c>
        <v>0</v>
      </c>
      <c>
        <v>255.65187417686596</v>
      </c>
    </row>
    <row>
      <c>
        <v>2623005</v>
      </c>
      <c>
        <v>1</v>
      </c>
      <c>
        <is>
          <t>İZMİR</t>
        </is>
      </c>
      <c>
        <v>KARABAĞLAR</v>
      </c>
      <c>
        <is>
          <t>TM Fideri</t>
        </is>
      </c>
      <c>
        <v>GÜZELYALI TM 35-01-A00008_GÜZELYALI-7 K14_2313689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26.07.2023 18:27:02</t>
        </is>
      </c>
      <c>
        <is>
          <t>26.07.2023 18:56:00</t>
        </is>
      </c>
      <c>
        <v>0.482777777</v>
      </c>
      <c>
        <v>0</v>
      </c>
      <c>
        <v>1596</v>
      </c>
      <c>
        <v>0</v>
      </c>
      <c>
        <v>0</v>
      </c>
      <c>
        <v>0</v>
      </c>
      <c>
        <v>342</v>
      </c>
      <c>
        <v>0</v>
      </c>
      <c>
        <v>0</v>
      </c>
      <c>
        <v>0</v>
      </c>
      <c>
        <v>211.56790590591675</v>
      </c>
      <c>
        <v>0</v>
      </c>
      <c>
        <v>0</v>
      </c>
      <c>
        <v>0</v>
      </c>
      <c>
        <v>320.0205487119271</v>
      </c>
      <c>
        <v>0</v>
      </c>
      <c>
        <v>0</v>
      </c>
      <c>
        <v>531.5884546178438</v>
      </c>
    </row>
    <row>
      <c>
        <v>2624385</v>
      </c>
      <c>
        <v>1</v>
      </c>
      <c>
        <is>
          <t>MANİSA</t>
        </is>
      </c>
      <c>
        <v>ŞEHZADELER</v>
      </c>
      <c>
        <is>
          <t>OG Fideri</t>
        </is>
      </c>
      <c>
        <v>HACIHALİLLER TR-5 45-71-M01782_DIREK TIPI TRAFO HUCRESI H01_2046414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27.07.2023 12:24:43</t>
        </is>
      </c>
      <c>
        <is>
          <t>27.07.2023 12:48:32</t>
        </is>
      </c>
      <c>
        <v>0.396944444</v>
      </c>
      <c>
        <v>0</v>
      </c>
      <c>
        <v>111</v>
      </c>
      <c>
        <v>0</v>
      </c>
      <c>
        <v>2</v>
      </c>
      <c>
        <v>0</v>
      </c>
      <c>
        <v>19</v>
      </c>
      <c>
        <v>0</v>
      </c>
      <c>
        <v>0</v>
      </c>
      <c>
        <v>0</v>
      </c>
      <c>
        <v>8.90434811233466</v>
      </c>
      <c>
        <v>0</v>
      </c>
      <c>
        <v>0.5756205100737848</v>
      </c>
      <c>
        <v>0</v>
      </c>
      <c>
        <v>6.710359794488757</v>
      </c>
      <c>
        <v>0</v>
      </c>
      <c>
        <v>0</v>
      </c>
      <c>
        <v>16.190328416897202</v>
      </c>
    </row>
    <row>
      <c>
        <v>2624053</v>
      </c>
      <c>
        <v>1</v>
      </c>
      <c>
        <is>
          <t>İZMİR</t>
        </is>
      </c>
      <c>
        <v>ÇİĞLİ</v>
      </c>
      <c>
        <is>
          <t>Saha Dağıtım Kutusu (SDK)</t>
        </is>
      </c>
      <c>
        <v>M-2548 35-09-M02548_H H1_65897876</v>
      </c>
      <c>
        <v>AG Box / Sdk Giriş Sigorta Atığı</v>
      </c>
      <c>
        <v>Dağıtım-AG</v>
      </c>
      <c>
        <v>Uzun</v>
      </c>
      <c>
        <v>Şebeke işletmecisi</v>
      </c>
      <c>
        <v>Bildirimsiz</v>
      </c>
      <c>
        <is>
          <t>27.07.2023 09:05:50</t>
        </is>
      </c>
      <c>
        <is>
          <t>27.07.2023 17:06:21</t>
        </is>
      </c>
      <c>
        <v>8.008611111</v>
      </c>
      <c>
        <v>0</v>
      </c>
      <c>
        <v>0</v>
      </c>
      <c>
        <v>0</v>
      </c>
      <c>
        <v>0</v>
      </c>
      <c>
        <v>0</v>
      </c>
      <c>
        <v>8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736.4017348773598</v>
      </c>
      <c>
        <v>0</v>
      </c>
      <c>
        <v>0</v>
      </c>
      <c>
        <v>736.4017348773598</v>
      </c>
    </row>
    <row>
      <c>
        <v>2624600</v>
      </c>
      <c>
        <v>1</v>
      </c>
      <c>
        <is>
          <t>MANİSA</t>
        </is>
      </c>
      <c>
        <v>ALAŞEHİR</v>
      </c>
      <c>
        <is>
          <t>OG Fideri</t>
        </is>
      </c>
      <c>
        <v>DM08/TR20 45-73-M00071_DAĞITIM TRAFOSU M04_2318430</v>
      </c>
      <c>
        <v>Şebeke Bakım Çalışması</v>
      </c>
      <c>
        <v>Dağıtım-OG</v>
      </c>
      <c>
        <v>Uzun</v>
      </c>
      <c>
        <v>Şebeke işletmecisi</v>
      </c>
      <c>
        <v>Bildirimli</v>
      </c>
      <c>
        <is>
          <t>27.07.2023 15:12:12</t>
        </is>
      </c>
      <c>
        <is>
          <t>27.07.2023 16:11:51</t>
        </is>
      </c>
      <c>
        <v>0.994166666</v>
      </c>
      <c>
        <v>0</v>
      </c>
      <c>
        <v>363</v>
      </c>
      <c>
        <v>0</v>
      </c>
      <c>
        <v>0</v>
      </c>
      <c>
        <v>0</v>
      </c>
      <c>
        <v>6</v>
      </c>
      <c>
        <v>0</v>
      </c>
      <c>
        <v>0</v>
      </c>
      <c>
        <v>0</v>
      </c>
      <c>
        <v>101.96033002316223</v>
      </c>
      <c>
        <v>0</v>
      </c>
      <c>
        <v>0</v>
      </c>
      <c>
        <v>0</v>
      </c>
      <c>
        <v>17.231545572935893</v>
      </c>
      <c>
        <v>0</v>
      </c>
      <c>
        <v>0</v>
      </c>
      <c>
        <v>119.19187559609813</v>
      </c>
    </row>
    <row>
      <c>
        <v>2624932</v>
      </c>
      <c>
        <v>1</v>
      </c>
      <c>
        <is>
          <t>İZMİR</t>
        </is>
      </c>
      <c>
        <v>DİKİLİ</v>
      </c>
      <c>
        <is>
          <t>Dağıtım Transformatörü</t>
        </is>
      </c>
      <c>
        <v>BİMEYKO KÖK-10 35-30-M00048_35-30-M00048_65444101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27.07.2023 18:55:19</t>
        </is>
      </c>
      <c>
        <is>
          <t>27.07.2023 19:16:50</t>
        </is>
      </c>
      <c>
        <v>0.358611111</v>
      </c>
      <c>
        <v>0</v>
      </c>
      <c>
        <v>58</v>
      </c>
      <c>
        <v>0</v>
      </c>
      <c>
        <v>0</v>
      </c>
      <c>
        <v>0</v>
      </c>
      <c>
        <v>33</v>
      </c>
      <c>
        <v>0</v>
      </c>
      <c>
        <v>0</v>
      </c>
      <c>
        <v>0</v>
      </c>
      <c>
        <v>5.359727452513279</v>
      </c>
      <c>
        <v>0</v>
      </c>
      <c>
        <v>0</v>
      </c>
      <c>
        <v>0</v>
      </c>
      <c>
        <v>13.094159486398718</v>
      </c>
      <c>
        <v>0</v>
      </c>
      <c>
        <v>0</v>
      </c>
      <c>
        <v>18.453886938911996</v>
      </c>
    </row>
    <row>
      <c>
        <v>2624222</v>
      </c>
      <c>
        <v>1</v>
      </c>
      <c>
        <is>
          <t>İZMİR</t>
        </is>
      </c>
      <c>
        <v>ÇEŞME</v>
      </c>
      <c>
        <is>
          <t>AG Fideri</t>
        </is>
      </c>
      <c>
        <v>L-332 SERKANKENT 35-18-L00332_9103482_56372463_56372463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27.07.2023 10:47:26</t>
        </is>
      </c>
      <c>
        <is>
          <t>27.07.2023 16:00:45</t>
        </is>
      </c>
      <c>
        <v>5.221944444</v>
      </c>
      <c>
        <v>0</v>
      </c>
      <c>
        <v>34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30.86728552029858</v>
      </c>
      <c>
        <v>0</v>
      </c>
      <c>
        <v>0</v>
      </c>
      <c>
        <v>0</v>
      </c>
      <c>
        <v>11.48766754019889</v>
      </c>
      <c>
        <v>0</v>
      </c>
      <c>
        <v>0</v>
      </c>
      <c>
        <v>42.35495306049747</v>
      </c>
    </row>
    <row>
      <c>
        <v>2623907</v>
      </c>
      <c>
        <v>1</v>
      </c>
      <c>
        <is>
          <t>İZMİR</t>
        </is>
      </c>
      <c>
        <v>BUCA</v>
      </c>
      <c>
        <is>
          <t>Kullanıcı Bağlantı Hattı</t>
        </is>
      </c>
      <c>
        <v>K-2861 35-03-K02861_910263013_910263013</v>
      </c>
      <c>
        <v>AG Branşman Yeraltı Kablo Arızası</v>
      </c>
      <c>
        <v>Dağıtım-AG</v>
      </c>
      <c>
        <v>Uzun</v>
      </c>
      <c>
        <v>Şebeke işletmecisi</v>
      </c>
      <c>
        <v>Bildirimsiz</v>
      </c>
      <c>
        <is>
          <t>27.07.2023 06:21:51</t>
        </is>
      </c>
      <c>
        <is>
          <t>27.07.2023 11:39:37</t>
        </is>
      </c>
      <c>
        <v>5.296111111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2.313247422154778</v>
      </c>
      <c>
        <v>0</v>
      </c>
      <c>
        <v>0</v>
      </c>
      <c>
        <v>0</v>
      </c>
      <c>
        <v>0</v>
      </c>
      <c>
        <v>0</v>
      </c>
      <c>
        <v>0</v>
      </c>
      <c>
        <v>2.313247422154778</v>
      </c>
    </row>
    <row>
      <c>
        <v>2624786</v>
      </c>
      <c>
        <v>1</v>
      </c>
      <c>
        <is>
          <t>İZMİR</t>
        </is>
      </c>
      <c>
        <v>BUCA</v>
      </c>
      <c>
        <is>
          <t>OG Fideri</t>
        </is>
      </c>
      <c>
        <v>M-2805 35-03-M02805_M-1154 M02_66668324</v>
      </c>
      <c>
        <v>OG Yeraltı Kablo Arızası</v>
      </c>
      <c>
        <v>Dağıtım-OG</v>
      </c>
      <c>
        <v>Uzun</v>
      </c>
      <c>
        <v>Şebeke işletmecisi</v>
      </c>
      <c>
        <v>Bildirimsiz</v>
      </c>
      <c>
        <is>
          <t>27.07.2023 17:04:39</t>
        </is>
      </c>
      <c>
        <is>
          <t>27.07.2023 17:43:00</t>
        </is>
      </c>
      <c>
        <v>0.639166666</v>
      </c>
      <c>
        <v>0</v>
      </c>
      <c>
        <v>13505</v>
      </c>
      <c>
        <v>0</v>
      </c>
      <c>
        <v>0</v>
      </c>
      <c>
        <v>0</v>
      </c>
      <c>
        <v>1255</v>
      </c>
      <c>
        <v>0</v>
      </c>
      <c>
        <v>2</v>
      </c>
      <c>
        <v>0</v>
      </c>
      <c>
        <v>2062.454814183736</v>
      </c>
      <c>
        <v>0</v>
      </c>
      <c>
        <v>0</v>
      </c>
      <c>
        <v>0</v>
      </c>
      <c>
        <v>1790.8895791425318</v>
      </c>
      <c>
        <v>0</v>
      </c>
      <c>
        <v>49.626353547558345</v>
      </c>
      <c>
        <v>3902.970746873826</v>
      </c>
    </row>
    <row>
      <c>
        <v>2624245</v>
      </c>
      <c>
        <v>1</v>
      </c>
      <c>
        <is>
          <t>İZMİR</t>
        </is>
      </c>
      <c>
        <v>FOÇA</v>
      </c>
      <c>
        <is>
          <t>Saha Dağıtım Kutusu (SDK)</t>
        </is>
      </c>
      <c>
        <v>FOÇA TR-48 35-23-L00048_42134249 d/6b_42054504</v>
      </c>
      <c>
        <v>Üçüncü Şahısların Vermiş Olduğu Hasarlar</v>
      </c>
      <c>
        <v>Dağıtım-AG</v>
      </c>
      <c>
        <v>Uzun</v>
      </c>
      <c>
        <v>Dışsal</v>
      </c>
      <c>
        <v>Bildirimsiz</v>
      </c>
      <c>
        <is>
          <t>27.07.2023 11:02:08</t>
        </is>
      </c>
      <c>
        <is>
          <t>27.07.2023 11:25:27</t>
        </is>
      </c>
      <c>
        <v>0.388611111</v>
      </c>
      <c>
        <v>0</v>
      </c>
      <c>
        <v>11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0.8218945774582163</v>
      </c>
      <c>
        <v>0</v>
      </c>
      <c>
        <v>0</v>
      </c>
      <c>
        <v>0</v>
      </c>
      <c>
        <v>0.24502963299842667</v>
      </c>
      <c>
        <v>0</v>
      </c>
      <c>
        <v>0</v>
      </c>
      <c>
        <v>1.066924210456643</v>
      </c>
    </row>
    <row>
      <c>
        <v>2624099</v>
      </c>
      <c>
        <v>1</v>
      </c>
      <c>
        <is>
          <t>MANİSA</t>
        </is>
      </c>
      <c>
        <v>SARUHANLI</v>
      </c>
      <c>
        <is>
          <t>KÖK</t>
        </is>
      </c>
      <c>
        <v>MÜTEVELLİ KÖK 45-80-M00100_KARAAĞAÇLI M01_72196257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27.07.2023 09:46:12</t>
        </is>
      </c>
      <c>
        <is>
          <t>27.07.2023 10:01:23</t>
        </is>
      </c>
      <c>
        <v>0.253055555</v>
      </c>
      <c>
        <v>2</v>
      </c>
      <c>
        <v>1</v>
      </c>
      <c>
        <v>64</v>
      </c>
      <c>
        <v>29</v>
      </c>
      <c>
        <v>6</v>
      </c>
      <c>
        <v>2</v>
      </c>
      <c>
        <v>1</v>
      </c>
      <c>
        <v>0</v>
      </c>
      <c>
        <v>0.10806011557666667</v>
      </c>
      <c>
        <v>0</v>
      </c>
      <c>
        <v>79.92847402512058</v>
      </c>
      <c>
        <v>41.47662423513588</v>
      </c>
      <c>
        <v>4.076428354786275</v>
      </c>
      <c>
        <v>0.02008113906221806</v>
      </c>
      <c>
        <v>0.8912897008338369</v>
      </c>
      <c>
        <v>0</v>
      </c>
      <c>
        <v>126.50095757051544</v>
      </c>
    </row>
    <row>
      <c>
        <v>2623953</v>
      </c>
      <c>
        <v>1</v>
      </c>
      <c>
        <is>
          <t>İZMİR</t>
        </is>
      </c>
      <c>
        <v>MENEMEN</v>
      </c>
      <c>
        <is>
          <t>DM</t>
        </is>
      </c>
      <c>
        <v>VİLLAKENT DM 35-28-M00381_KÖK-24(SEYREK) M03_66521695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27.07.2023 07:49:58</t>
        </is>
      </c>
      <c>
        <is>
          <t>27.07.2023 08:42:01</t>
        </is>
      </c>
      <c>
        <v>0.8675</v>
      </c>
      <c>
        <v>6</v>
      </c>
      <c>
        <v>5573</v>
      </c>
      <c>
        <v>7</v>
      </c>
      <c>
        <v>19</v>
      </c>
      <c>
        <v>33</v>
      </c>
      <c>
        <v>503</v>
      </c>
      <c>
        <v>5</v>
      </c>
      <c>
        <v>0</v>
      </c>
      <c>
        <v>42.73563692680428</v>
      </c>
      <c>
        <v>856.8598531034108</v>
      </c>
      <c>
        <v>87.12633230359994</v>
      </c>
      <c>
        <v>19.733021962794325</v>
      </c>
      <c>
        <v>217.53308368372257</v>
      </c>
      <c>
        <v>511.05984441282123</v>
      </c>
      <c>
        <v>323.43463462575687</v>
      </c>
      <c>
        <v>0</v>
      </c>
      <c>
        <v>2058.4824070189097</v>
      </c>
    </row>
    <row>
      <c>
        <v>2624076</v>
      </c>
      <c>
        <v>1</v>
      </c>
      <c>
        <is>
          <t>İZMİR</t>
        </is>
      </c>
      <c>
        <v>ÇEŞME</v>
      </c>
      <c>
        <is>
          <t>AG Fideri</t>
        </is>
      </c>
      <c>
        <v>L-331 DENİZKENT 35-18-L00331_C_91253190_91253190</v>
      </c>
      <c>
        <v>Şebeke Yenileme ve Kapasite Artışı Çalışması</v>
      </c>
      <c>
        <v>Dağıtım-AG</v>
      </c>
      <c>
        <v>Uzun</v>
      </c>
      <c>
        <v>Şebeke işletmecisi</v>
      </c>
      <c>
        <v>Bildirimli</v>
      </c>
      <c>
        <is>
          <t>27.07.2023 09:26:27</t>
        </is>
      </c>
      <c>
        <is>
          <t>27.07.2023 15:52:46</t>
        </is>
      </c>
      <c>
        <v>6.438611111</v>
      </c>
      <c>
        <v>0</v>
      </c>
      <c>
        <v>9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11.173007991747463</v>
      </c>
      <c>
        <v>0</v>
      </c>
      <c>
        <v>0</v>
      </c>
      <c>
        <v>0</v>
      </c>
      <c>
        <v>13.86048610457778</v>
      </c>
      <c>
        <v>0</v>
      </c>
      <c>
        <v>0</v>
      </c>
      <c>
        <v>25.033494096325242</v>
      </c>
    </row>
    <row>
      <c>
        <v>2624059</v>
      </c>
      <c>
        <v>1</v>
      </c>
      <c>
        <is>
          <t>İZMİR</t>
        </is>
      </c>
      <c>
        <v>ÖDEMİŞ</v>
      </c>
      <c>
        <is>
          <t>Dağıtım Transformatörü</t>
        </is>
      </c>
      <c>
        <v>TR-91 35-15-M00091_35-15-M00091_2364917</v>
      </c>
      <c>
        <v>Şebeke Yenileme ve Kapasite Artışı Çalışması</v>
      </c>
      <c>
        <v>Dağıtım-AG</v>
      </c>
      <c>
        <v>Uzun</v>
      </c>
      <c>
        <v>Şebeke işletmecisi</v>
      </c>
      <c>
        <v>Bildirimli</v>
      </c>
      <c>
        <is>
          <t>27.07.2023 09:18:18</t>
        </is>
      </c>
      <c>
        <is>
          <t>27.07.2023 15:41:35</t>
        </is>
      </c>
      <c>
        <v>6.388055555</v>
      </c>
      <c>
        <v>0</v>
      </c>
      <c>
        <v>414</v>
      </c>
      <c>
        <v>0</v>
      </c>
      <c>
        <v>0</v>
      </c>
      <c>
        <v>0</v>
      </c>
      <c>
        <v>81</v>
      </c>
      <c>
        <v>0</v>
      </c>
      <c>
        <v>0</v>
      </c>
      <c>
        <v>0</v>
      </c>
      <c>
        <v>538.9239461511377</v>
      </c>
      <c>
        <v>0</v>
      </c>
      <c>
        <v>0</v>
      </c>
      <c>
        <v>0</v>
      </c>
      <c>
        <v>752.3640706209833</v>
      </c>
      <c>
        <v>0</v>
      </c>
      <c>
        <v>0</v>
      </c>
      <c>
        <v>1291.288016772121</v>
      </c>
    </row>
    <row>
      <c>
        <v>2623976</v>
      </c>
      <c>
        <v>1</v>
      </c>
      <c>
        <is>
          <t>İZMİR</t>
        </is>
      </c>
      <c>
        <v>KONAK</v>
      </c>
      <c>
        <is>
          <t>Kullanıcı Bağlantı Hattı</t>
        </is>
      </c>
      <c>
        <v>K-1 35-01-K00001_911078312_911078312</v>
      </c>
      <c>
        <v>AG Box / Sdk Abone Çıkış Sigorta Atığı</v>
      </c>
      <c>
        <v>Dağıtım-AG</v>
      </c>
      <c>
        <v>Uzun</v>
      </c>
      <c>
        <v>Şebeke işletmecisi</v>
      </c>
      <c>
        <v>Bildirimsiz</v>
      </c>
      <c>
        <is>
          <t>27.07.2023 08:19:51</t>
        </is>
      </c>
      <c>
        <is>
          <t>27.07.2023 10:18:25</t>
        </is>
      </c>
      <c>
        <v>1.976111111</v>
      </c>
      <c>
        <v>0</v>
      </c>
      <c>
        <v>0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2.219593220058845</v>
      </c>
      <c>
        <v>0</v>
      </c>
      <c>
        <v>0</v>
      </c>
      <c>
        <v>2.219593220058845</v>
      </c>
    </row>
    <row>
      <c>
        <v>2624995</v>
      </c>
      <c>
        <v>1</v>
      </c>
      <c>
        <is>
          <t>MANİSA</t>
        </is>
      </c>
      <c>
        <v>TURGUTLU</v>
      </c>
      <c>
        <is>
          <t>Dağıtım Transformatörü</t>
        </is>
      </c>
      <c>
        <v>ÇAMPINAR TARIMSAL SULAMA TR-5 45-83-M00362_45-83-M00362_2359832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27.07.2023 19:33:49</t>
        </is>
      </c>
      <c>
        <is>
          <t>27.07.2023 23:42:03</t>
        </is>
      </c>
      <c>
        <v>4.137222222</v>
      </c>
      <c>
        <v>0</v>
      </c>
      <c>
        <v>2</v>
      </c>
      <c>
        <v>0</v>
      </c>
      <c>
        <v>27</v>
      </c>
      <c>
        <v>0</v>
      </c>
      <c>
        <v>2</v>
      </c>
      <c>
        <v>0</v>
      </c>
      <c>
        <v>0</v>
      </c>
      <c>
        <v>0</v>
      </c>
      <c>
        <v>1.0923808839901676</v>
      </c>
      <c>
        <v>0</v>
      </c>
      <c>
        <v>232.973140544793</v>
      </c>
      <c>
        <v>0</v>
      </c>
      <c>
        <v>11.881460882509561</v>
      </c>
      <c>
        <v>0</v>
      </c>
      <c>
        <v>0</v>
      </c>
      <c>
        <v>245.94698231129274</v>
      </c>
    </row>
    <row>
      <c>
        <v>2624700</v>
      </c>
      <c>
        <v>1</v>
      </c>
      <c>
        <is>
          <t>MANİSA</t>
        </is>
      </c>
      <c>
        <v>ALAŞEHİR</v>
      </c>
      <c>
        <is>
          <t>Dağıtım Transformatörü</t>
        </is>
      </c>
      <c>
        <v>ALAŞEHİR TR-56 EVRENLİ YOLU 45-73-M00056_45-73-M00056_2354277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27.07.2023 16:06:28</t>
        </is>
      </c>
      <c>
        <is>
          <t>27.07.2023 19:02:54</t>
        </is>
      </c>
      <c>
        <v>2.940555555</v>
      </c>
      <c>
        <v>0</v>
      </c>
      <c>
        <v>4</v>
      </c>
      <c>
        <v>0</v>
      </c>
      <c>
        <v>3</v>
      </c>
      <c>
        <v>0</v>
      </c>
      <c>
        <v>1</v>
      </c>
      <c>
        <v>0</v>
      </c>
      <c>
        <v>0</v>
      </c>
      <c>
        <v>0</v>
      </c>
      <c>
        <v>2.8412057180823354</v>
      </c>
      <c>
        <v>0</v>
      </c>
      <c>
        <v>5.720499591171319</v>
      </c>
      <c>
        <v>0</v>
      </c>
      <c>
        <v>3.67014250810668</v>
      </c>
      <c>
        <v>0</v>
      </c>
      <c>
        <v>0</v>
      </c>
      <c>
        <v>12.231847817360334</v>
      </c>
    </row>
    <row>
      <c>
        <v>2624746</v>
      </c>
      <c>
        <v>1</v>
      </c>
      <c>
        <is>
          <t>MANİSA</t>
        </is>
      </c>
      <c>
        <v>SOMA</v>
      </c>
      <c>
        <is>
          <t>OG Fideri</t>
        </is>
      </c>
      <c>
        <v>SOMA TR-12 45-82-M00012_DM-4 M05_83333959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27.07.2023 16:47:14</t>
        </is>
      </c>
      <c>
        <is>
          <t>27.07.2023 17:25:57</t>
        </is>
      </c>
      <c>
        <v>0.645277777</v>
      </c>
      <c>
        <v>0</v>
      </c>
      <c>
        <v>5736</v>
      </c>
      <c>
        <v>0</v>
      </c>
      <c>
        <v>1</v>
      </c>
      <c>
        <v>0</v>
      </c>
      <c>
        <v>438</v>
      </c>
      <c>
        <v>0</v>
      </c>
      <c>
        <v>0</v>
      </c>
      <c>
        <v>0</v>
      </c>
      <c>
        <v>779.1156107561183</v>
      </c>
      <c>
        <v>0</v>
      </c>
      <c>
        <v>0.04640912679584422</v>
      </c>
      <c>
        <v>0</v>
      </c>
      <c>
        <v>341.8736505081832</v>
      </c>
      <c>
        <v>0</v>
      </c>
      <c>
        <v>0</v>
      </c>
      <c>
        <v>1121.0356703910973</v>
      </c>
    </row>
    <row>
      <c>
        <v>2624554</v>
      </c>
      <c>
        <v>1</v>
      </c>
      <c>
        <is>
          <t>İZMİR</t>
        </is>
      </c>
      <c>
        <v>ÖDEMİŞ</v>
      </c>
      <c>
        <is>
          <t>DM</t>
        </is>
      </c>
      <c>
        <v>BİRGİ DM 35-15-L01013_CEVİZALAN L05_67562276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27.07.2023 14:44:55</t>
        </is>
      </c>
      <c>
        <is>
          <t>27.07.2023 14:55:58</t>
        </is>
      </c>
      <c>
        <v>0.184166666</v>
      </c>
      <c>
        <v>0</v>
      </c>
      <c>
        <v>584</v>
      </c>
      <c>
        <v>2</v>
      </c>
      <c>
        <v>124</v>
      </c>
      <c>
        <v>6</v>
      </c>
      <c>
        <v>112</v>
      </c>
      <c>
        <v>1</v>
      </c>
      <c>
        <v>0</v>
      </c>
      <c>
        <v>0</v>
      </c>
      <c>
        <v>17.038250352460643</v>
      </c>
      <c>
        <v>7.216791864310499</v>
      </c>
      <c>
        <v>29.926438641451757</v>
      </c>
      <c>
        <v>4.573156216215873</v>
      </c>
      <c>
        <v>20.824185392203436</v>
      </c>
      <c>
        <v>1.263790488793457</v>
      </c>
      <c>
        <v>0</v>
      </c>
      <c>
        <v>80.84261295543567</v>
      </c>
    </row>
    <row>
      <c>
        <v>2624803</v>
      </c>
      <c>
        <v>1</v>
      </c>
      <c>
        <is>
          <t>İZMİR</t>
        </is>
      </c>
      <c>
        <v>TORBALI</v>
      </c>
      <c>
        <is>
          <t>KÖK</t>
        </is>
      </c>
      <c>
        <v>ÇAPAK KÖK 35-26-M00435_DAĞKIZILCA-2 ÇIKIŞ M05_66033272</v>
      </c>
      <c>
        <v>Manevra</v>
      </c>
      <c>
        <v>Dağıtım-OG</v>
      </c>
      <c>
        <v>Uzun</v>
      </c>
      <c>
        <v>Şebeke işletmecisi</v>
      </c>
      <c>
        <v>Bildirimsiz</v>
      </c>
      <c>
        <is>
          <t>27.07.2023 17:24:11</t>
        </is>
      </c>
      <c>
        <is>
          <t>27.07.2023 17:46:48</t>
        </is>
      </c>
      <c>
        <v>0.376944444</v>
      </c>
      <c>
        <v>22</v>
      </c>
      <c>
        <v>2684</v>
      </c>
      <c>
        <v>35</v>
      </c>
      <c>
        <v>208</v>
      </c>
      <c>
        <v>64</v>
      </c>
      <c>
        <v>808</v>
      </c>
      <c>
        <v>6</v>
      </c>
      <c>
        <v>1</v>
      </c>
      <c>
        <v>7.23591347612059</v>
      </c>
      <c>
        <v>183.77214758825502</v>
      </c>
      <c>
        <v>70.65939264309155</v>
      </c>
      <c>
        <v>54.950057764217036</v>
      </c>
      <c>
        <v>106.7827999239943</v>
      </c>
      <c>
        <v>199.03538654796208</v>
      </c>
      <c>
        <v>134.70382202634096</v>
      </c>
      <c>
        <v>8.862580153937015</v>
      </c>
      <c>
        <v>766.0021001239185</v>
      </c>
    </row>
    <row>
      <c>
        <v>2625141</v>
      </c>
      <c>
        <v>1</v>
      </c>
      <c>
        <is>
          <t>İZMİR</t>
        </is>
      </c>
      <c>
        <v>BUCA</v>
      </c>
      <c>
        <is>
          <t>Kullanıcı Bağlantı Hattı</t>
        </is>
      </c>
      <c>
        <v>K-3711 35-03-K03711_98808552_98808552</v>
      </c>
      <c>
        <v>AG Branşman Yeraltı Kablo Arızası</v>
      </c>
      <c>
        <v>Dağıtım-AG</v>
      </c>
      <c>
        <v>Uzun</v>
      </c>
      <c>
        <v>Şebeke işletmecisi</v>
      </c>
      <c>
        <v>Bildirimsiz</v>
      </c>
      <c>
        <is>
          <t>27.07.2023 21:10:40</t>
        </is>
      </c>
      <c>
        <is>
          <t>27.07.2023 22:54:00</t>
        </is>
      </c>
      <c>
        <v>1.722222222</v>
      </c>
      <c>
        <v>0</v>
      </c>
      <c>
        <v>9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2.634490517370467</v>
      </c>
      <c>
        <v>0</v>
      </c>
      <c>
        <v>0</v>
      </c>
      <c>
        <v>0</v>
      </c>
      <c>
        <v>0</v>
      </c>
      <c>
        <v>0</v>
      </c>
      <c>
        <v>0</v>
      </c>
      <c>
        <v>2.634490517370467</v>
      </c>
    </row>
    <row>
      <c>
        <v>2623913</v>
      </c>
      <c>
        <v>1</v>
      </c>
      <c>
        <is>
          <t>MANİSA</t>
        </is>
      </c>
      <c>
        <v>YUNUSEMRE</v>
      </c>
      <c>
        <is>
          <t>AG Fideri</t>
        </is>
      </c>
      <c>
        <v>SAKALLI KÖYÜ TR-1 45-71-M01695_43184231_56392405_56392405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27.07.2023 06:33:23</t>
        </is>
      </c>
      <c>
        <is>
          <t>27.07.2023 09:15:19</t>
        </is>
      </c>
      <c>
        <v>2.698888888</v>
      </c>
      <c>
        <v>0</v>
      </c>
      <c>
        <v>46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10.117385664435183</v>
      </c>
      <c>
        <v>0</v>
      </c>
      <c>
        <v>0</v>
      </c>
      <c>
        <v>0</v>
      </c>
      <c>
        <v>1.5899754161782698</v>
      </c>
      <c>
        <v>0</v>
      </c>
      <c>
        <v>0</v>
      </c>
      <c>
        <v>11.707361080613452</v>
      </c>
    </row>
    <row>
      <c>
        <v>2624013</v>
      </c>
      <c>
        <v>1</v>
      </c>
      <c>
        <is>
          <t>MANİSA</t>
        </is>
      </c>
      <c>
        <v>KÖPRÜBAŞI</v>
      </c>
      <c>
        <is>
          <t>OG Fideri</t>
        </is>
      </c>
      <c>
        <v>KÖPRÜBAŞI TR-20 45-86-M00020_TR-6 M03_84552716</v>
      </c>
      <c>
        <v>Şebeke Yenileme ve Kapasite Artışı Çalışması</v>
      </c>
      <c>
        <v>Dağıtım-OG</v>
      </c>
      <c>
        <v>Uzun</v>
      </c>
      <c>
        <v>Şebeke işletmecisi</v>
      </c>
      <c>
        <v>Bildirimli</v>
      </c>
      <c>
        <is>
          <t>27.07.2023 08:57:59</t>
        </is>
      </c>
      <c>
        <is>
          <t>27.07.2023 15:52:48</t>
        </is>
      </c>
      <c>
        <v>6.913611111</v>
      </c>
      <c>
        <v>0</v>
      </c>
      <c>
        <v>432</v>
      </c>
      <c>
        <v>0</v>
      </c>
      <c>
        <v>43</v>
      </c>
      <c>
        <v>0</v>
      </c>
      <c>
        <v>17</v>
      </c>
      <c>
        <v>0</v>
      </c>
      <c>
        <v>0</v>
      </c>
      <c>
        <v>0</v>
      </c>
      <c>
        <v>405.2452162153855</v>
      </c>
      <c>
        <v>0</v>
      </c>
      <c>
        <v>197.25748294947053</v>
      </c>
      <c>
        <v>0</v>
      </c>
      <c>
        <v>180.0827411409392</v>
      </c>
      <c>
        <v>0</v>
      </c>
      <c>
        <v>0</v>
      </c>
      <c>
        <v>782.5854403057953</v>
      </c>
    </row>
    <row>
      <c>
        <v>2624849</v>
      </c>
      <c>
        <v>1</v>
      </c>
      <c>
        <is>
          <t>MANİSA</t>
        </is>
      </c>
      <c>
        <v>KÖPRÜBAŞI</v>
      </c>
      <c>
        <is>
          <t>AG Fideri</t>
        </is>
      </c>
      <c>
        <v>KÖPRÜBAŞI TR-10 45-86-M00010__72374866_72374866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27.07.2023 17:41:43</t>
        </is>
      </c>
      <c>
        <is>
          <t>27.07.2023 19:07:18</t>
        </is>
      </c>
      <c>
        <v>1.426388888</v>
      </c>
      <c>
        <v>0</v>
      </c>
      <c>
        <v>29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7.216785074568531</v>
      </c>
      <c>
        <v>0</v>
      </c>
      <c>
        <v>0</v>
      </c>
      <c>
        <v>0</v>
      </c>
      <c>
        <v>7.206707698093669</v>
      </c>
      <c>
        <v>0</v>
      </c>
      <c>
        <v>0</v>
      </c>
      <c>
        <v>14.4234927726622</v>
      </c>
    </row>
    <row>
      <c>
        <v>2625095</v>
      </c>
      <c>
        <v>1</v>
      </c>
      <c>
        <is>
          <t>İZMİR</t>
        </is>
      </c>
      <c>
        <v>BAYINDIR</v>
      </c>
      <c>
        <is>
          <t>AG Fideri</t>
        </is>
      </c>
      <c>
        <v>TR-1-5/3A 35-20-L00316_A_92885184_92885184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27.07.2023 20:24:55</t>
        </is>
      </c>
      <c>
        <is>
          <t>27.07.2023 21:53:45</t>
        </is>
      </c>
      <c>
        <v>1.480555555</v>
      </c>
      <c>
        <v>0</v>
      </c>
      <c>
        <v>0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13.971236881421527</v>
      </c>
      <c>
        <v>0</v>
      </c>
      <c>
        <v>0</v>
      </c>
      <c>
        <v>13.971236881421527</v>
      </c>
    </row>
    <row>
      <c>
        <v>2624408</v>
      </c>
      <c>
        <v>1</v>
      </c>
      <c>
        <is>
          <t>İZMİR</t>
        </is>
      </c>
      <c>
        <v>SELÇUK</v>
      </c>
      <c>
        <is>
          <t>Kullanıcı Bağlantı Hattı</t>
        </is>
      </c>
      <c>
        <v>DM-3/TR-3 35-13-M00055_95001235393_95001235393</v>
      </c>
      <c>
        <v>Üçüncü Şahısların Vermiş Olduğu Hasarlar</v>
      </c>
      <c>
        <v>Dağıtım-AG</v>
      </c>
      <c>
        <v>Uzun</v>
      </c>
      <c>
        <v>Şebeke işletmecisi</v>
      </c>
      <c>
        <v>Bildirimsiz</v>
      </c>
      <c>
        <is>
          <t>27.07.2023 12:47:15</t>
        </is>
      </c>
      <c>
        <is>
          <t>27.07.2023 13:55:22</t>
        </is>
      </c>
      <c>
        <v>1.135277777</v>
      </c>
      <c>
        <v>0</v>
      </c>
      <c>
        <v>7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2.0499121185118225</v>
      </c>
      <c>
        <v>0</v>
      </c>
      <c>
        <v>0</v>
      </c>
      <c>
        <v>0</v>
      </c>
      <c>
        <v>0</v>
      </c>
      <c>
        <v>0</v>
      </c>
      <c>
        <v>0</v>
      </c>
      <c>
        <v>2.0499121185118225</v>
      </c>
    </row>
    <row>
      <c>
        <v>2624302</v>
      </c>
      <c>
        <v>1</v>
      </c>
      <c>
        <is>
          <t>İZMİR</t>
        </is>
      </c>
      <c>
        <v>KİRAZ</v>
      </c>
      <c>
        <is>
          <t>OG Fideri</t>
        </is>
      </c>
      <c>
        <v>HALİLLER KÖK 35-31-L00228_HatBaşıAyırıcı_97368131 L02_97368131</v>
      </c>
      <c>
        <v>Şebeke Yenileme ve Kapasite Artışı Çalışması</v>
      </c>
      <c>
        <v>Dağıtım-OG</v>
      </c>
      <c>
        <v>Uzun</v>
      </c>
      <c>
        <v>Şebeke işletmecisi</v>
      </c>
      <c>
        <v>Bildirimli</v>
      </c>
      <c>
        <is>
          <t>27.07.2023 12:05:00</t>
        </is>
      </c>
      <c>
        <is>
          <t>27.07.2023 18:23:21</t>
        </is>
      </c>
      <c>
        <v>6.305833333</v>
      </c>
      <c>
        <v>0</v>
      </c>
      <c>
        <v>78</v>
      </c>
      <c>
        <v>0</v>
      </c>
      <c>
        <v>79</v>
      </c>
      <c>
        <v>0</v>
      </c>
      <c>
        <v>54</v>
      </c>
      <c>
        <v>0</v>
      </c>
      <c>
        <v>0</v>
      </c>
      <c>
        <v>0</v>
      </c>
      <c>
        <v>147.09483525552594</v>
      </c>
      <c>
        <v>0</v>
      </c>
      <c>
        <v>1943.5178576425722</v>
      </c>
      <c>
        <v>0</v>
      </c>
      <c>
        <v>981.2158840085821</v>
      </c>
      <c>
        <v>0</v>
      </c>
      <c>
        <v>0</v>
      </c>
      <c>
        <v>3071.82857690668</v>
      </c>
    </row>
    <row>
      <c>
        <v>2623842</v>
      </c>
      <c>
        <v>2</v>
      </c>
      <c>
        <is>
          <t>İZMİR</t>
        </is>
      </c>
      <c>
        <v>BAYRAKLI</v>
      </c>
      <c>
        <is>
          <t>Dağıtım Transformatörü</t>
        </is>
      </c>
      <c>
        <v>K-1706 35-04-K01706_35-04-K01706_2350487</v>
      </c>
      <c>
        <v>AG Yük Ayırıcı Arızası</v>
      </c>
      <c>
        <v>Dağıtım-AG</v>
      </c>
      <c>
        <v>Uzun</v>
      </c>
      <c>
        <v>Şebeke işletmecisi</v>
      </c>
      <c>
        <v>Bildirimsiz</v>
      </c>
      <c>
        <is>
          <t>27.07.2023 08:04:52</t>
        </is>
      </c>
      <c>
        <is>
          <t>27.07.2023 08:39:23</t>
        </is>
      </c>
      <c>
        <v>0.575277777</v>
      </c>
      <c>
        <v>0</v>
      </c>
      <c>
        <v>489</v>
      </c>
      <c>
        <v>0</v>
      </c>
      <c>
        <v>0</v>
      </c>
      <c>
        <v>0</v>
      </c>
      <c>
        <v>20</v>
      </c>
      <c>
        <v>0</v>
      </c>
      <c>
        <v>0</v>
      </c>
      <c>
        <v>0</v>
      </c>
      <c>
        <v>62.92287789918307</v>
      </c>
      <c>
        <v>0</v>
      </c>
      <c>
        <v>0</v>
      </c>
      <c>
        <v>0</v>
      </c>
      <c>
        <v>17.453108833206713</v>
      </c>
      <c>
        <v>0</v>
      </c>
      <c>
        <v>0</v>
      </c>
      <c>
        <v>80.37598673238978</v>
      </c>
    </row>
    <row>
      <c>
        <v>2624823</v>
      </c>
      <c>
        <v>1</v>
      </c>
      <c>
        <is>
          <t>İZMİR</t>
        </is>
      </c>
      <c>
        <v>ALİAĞA</v>
      </c>
      <c>
        <is>
          <t>Kullanıcı Bağlantı Hattı</t>
        </is>
      </c>
      <c>
        <v>ÇAMLIK DM 35-17-M00173_950308207_950308207</v>
      </c>
      <c>
        <v>AG Branşman Yeraltı Kablo Arızası</v>
      </c>
      <c>
        <v>Dağıtım-AG</v>
      </c>
      <c>
        <v>Uzun</v>
      </c>
      <c>
        <v>Şebeke işletmecisi</v>
      </c>
      <c>
        <v>Bildirimsiz</v>
      </c>
      <c>
        <is>
          <t>27.07.2023 17:27:17</t>
        </is>
      </c>
      <c>
        <is>
          <t>27.07.2023 21:28:16</t>
        </is>
      </c>
      <c>
        <v>4.016388888</v>
      </c>
      <c>
        <v>0</v>
      </c>
      <c>
        <v>5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2.6946683096517474</v>
      </c>
      <c>
        <v>0</v>
      </c>
      <c>
        <v>0</v>
      </c>
      <c>
        <v>0</v>
      </c>
      <c>
        <v>0</v>
      </c>
      <c>
        <v>0</v>
      </c>
      <c>
        <v>0</v>
      </c>
      <c>
        <v>2.6946683096517474</v>
      </c>
    </row>
    <row>
      <c>
        <v>2624159</v>
      </c>
      <c>
        <v>1</v>
      </c>
      <c>
        <is>
          <t>İZMİR</t>
        </is>
      </c>
      <c>
        <v>SEFERİHİSAR</v>
      </c>
      <c>
        <is>
          <t>Kullanıcı Bağlantı Hattı</t>
        </is>
      </c>
      <c>
        <v>SANAYİ TR-4 35-14-M00307_956657558_956657558</v>
      </c>
      <c>
        <v>AG Branşman Yeraltı Kablo Arızası</v>
      </c>
      <c>
        <v>Dağıtım-AG</v>
      </c>
      <c>
        <v>Uzun</v>
      </c>
      <c>
        <v>Şebeke işletmecisi</v>
      </c>
      <c>
        <v>Bildirimsiz</v>
      </c>
      <c>
        <is>
          <t>27.07.2023 10:16:13</t>
        </is>
      </c>
      <c>
        <is>
          <t>27.07.2023 11:50:35</t>
        </is>
      </c>
      <c>
        <v>1.572777777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0.4934099413512498</v>
      </c>
      <c>
        <v>0</v>
      </c>
      <c>
        <v>0</v>
      </c>
      <c>
        <v>0</v>
      </c>
      <c>
        <v>0</v>
      </c>
      <c>
        <v>0</v>
      </c>
      <c>
        <v>0</v>
      </c>
      <c>
        <v>0.4934099413512498</v>
      </c>
    </row>
    <row>
      <c>
        <v>2624660</v>
      </c>
      <c>
        <v>1</v>
      </c>
      <c>
        <is>
          <t>İZMİR</t>
        </is>
      </c>
      <c>
        <v>ÇEŞME</v>
      </c>
      <c>
        <is>
          <t>OG Fideri</t>
        </is>
      </c>
      <c>
        <v>L-297 35-18-L00297_L-298 L01_72058214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27.07.2023 16:02:44</t>
        </is>
      </c>
      <c>
        <is>
          <t>27.07.2023 16:22:42</t>
        </is>
      </c>
      <c>
        <v>0.332777777</v>
      </c>
      <c>
        <v>1</v>
      </c>
      <c>
        <v>648</v>
      </c>
      <c>
        <v>0</v>
      </c>
      <c>
        <v>0</v>
      </c>
      <c>
        <v>1</v>
      </c>
      <c>
        <v>281</v>
      </c>
      <c>
        <v>0</v>
      </c>
      <c>
        <v>1</v>
      </c>
      <c>
        <v>8.1340120292464</v>
      </c>
      <c>
        <v>173.54390186147052</v>
      </c>
      <c>
        <v>0</v>
      </c>
      <c>
        <v>0</v>
      </c>
      <c>
        <v>27.57158380676537</v>
      </c>
      <c>
        <v>413.49239882152483</v>
      </c>
      <c>
        <v>0</v>
      </c>
      <c>
        <v>10.666671257863067</v>
      </c>
      <c>
        <v>633.4085677768702</v>
      </c>
    </row>
    <row>
      <c>
        <v>2625135</v>
      </c>
      <c>
        <v>1</v>
      </c>
      <c>
        <is>
          <t>İZMİR</t>
        </is>
      </c>
      <c>
        <v>ÖDEMİŞ</v>
      </c>
      <c>
        <is>
          <t>Dağıtım Transformatörü</t>
        </is>
      </c>
      <c>
        <v>GERELİ KÖYÜ İBRAHİM SAYGILI SULAMA GRB TR-14 35-15-M00130_35-15-M00130_2365568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27.07.2023 21:07:50</t>
        </is>
      </c>
      <c>
        <is>
          <t>27.07.2023 23:53:36</t>
        </is>
      </c>
      <c>
        <v>2.762777777</v>
      </c>
      <c>
        <v>0</v>
      </c>
      <c>
        <v>0</v>
      </c>
      <c>
        <v>0</v>
      </c>
      <c>
        <v>25</v>
      </c>
      <c>
        <v>0</v>
      </c>
      <c>
        <v>4</v>
      </c>
      <c>
        <v>0</v>
      </c>
      <c>
        <v>0</v>
      </c>
      <c>
        <v>0</v>
      </c>
      <c>
        <v>0</v>
      </c>
      <c>
        <v>0</v>
      </c>
      <c>
        <v>530.428718449511</v>
      </c>
      <c>
        <v>0</v>
      </c>
      <c>
        <v>50.82836673492221</v>
      </c>
      <c>
        <v>0</v>
      </c>
      <c>
        <v>0</v>
      </c>
      <c>
        <v>581.2570851844332</v>
      </c>
    </row>
    <row>
      <c>
        <v>2624517</v>
      </c>
      <c>
        <v>1</v>
      </c>
      <c>
        <is>
          <t>MANİSA</t>
        </is>
      </c>
      <c>
        <v>YUNUSEMRE</v>
      </c>
      <c>
        <is>
          <t>Kullanıcı Bağlantı Hattı</t>
        </is>
      </c>
      <c>
        <v>DM-3/4-A 45-71-M00118_953218268_953218268</v>
      </c>
      <c>
        <v>AG Branşman Yeraltı Kablo Arızası</v>
      </c>
      <c>
        <v>Dağıtım-AG</v>
      </c>
      <c>
        <v>Uzun</v>
      </c>
      <c>
        <v>Şebeke işletmecisi</v>
      </c>
      <c>
        <v>Bildirimsiz</v>
      </c>
      <c>
        <is>
          <t>27.07.2023 14:04:00</t>
        </is>
      </c>
      <c>
        <is>
          <t>27.07.2023 21:39:28</t>
        </is>
      </c>
      <c>
        <v>7.591111111</v>
      </c>
      <c>
        <v>0</v>
      </c>
      <c>
        <v>10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22.838322221950744</v>
      </c>
      <c>
        <v>0</v>
      </c>
      <c>
        <v>0</v>
      </c>
      <c>
        <v>0</v>
      </c>
      <c>
        <v>1.0879589125979903</v>
      </c>
      <c>
        <v>0</v>
      </c>
      <c>
        <v>0</v>
      </c>
      <c>
        <v>23.926281134548734</v>
      </c>
    </row>
    <row>
      <c>
        <v>2625035</v>
      </c>
      <c>
        <v>1</v>
      </c>
      <c>
        <is>
          <t>MANİSA</t>
        </is>
      </c>
      <c>
        <v>TURGUTLU</v>
      </c>
      <c>
        <is>
          <t>AG Fideri</t>
        </is>
      </c>
      <c>
        <v>BAKTIRLI TR-1 45-83-L00426_B_56400819_56400819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27.07.2023 19:53:44</t>
        </is>
      </c>
      <c>
        <is>
          <t>28.07.2023 02:34:52</t>
        </is>
      </c>
      <c>
        <v>6.685555555</v>
      </c>
      <c>
        <v>0</v>
      </c>
      <c>
        <v>7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5.1770897843053545</v>
      </c>
      <c>
        <v>0</v>
      </c>
      <c>
        <v>2.3613251707148795</v>
      </c>
      <c>
        <v>0</v>
      </c>
      <c>
        <v>0</v>
      </c>
      <c>
        <v>0</v>
      </c>
      <c>
        <v>0</v>
      </c>
      <c>
        <v>7.538414955020234</v>
      </c>
    </row>
    <row>
      <c>
        <v>2624225</v>
      </c>
      <c>
        <v>1</v>
      </c>
      <c>
        <is>
          <t>İZMİR</t>
        </is>
      </c>
      <c>
        <v>MENDERES</v>
      </c>
      <c>
        <is>
          <t>Kullanıcı Bağlantı Hattı</t>
        </is>
      </c>
      <c>
        <v>TEKELİ TR-5 35-22-M00235_95000024126_95000024126</v>
      </c>
      <c>
        <v>AG Branşman Yeraltı Kablo Arızası</v>
      </c>
      <c>
        <v>Dağıtım-AG</v>
      </c>
      <c>
        <v>Uzun</v>
      </c>
      <c>
        <v>Şebeke işletmecisi</v>
      </c>
      <c>
        <v>Bildirimsiz</v>
      </c>
      <c>
        <is>
          <t>27.07.2023 10:40:20</t>
        </is>
      </c>
      <c>
        <is>
          <t>27.07.2023 17:30:24</t>
        </is>
      </c>
      <c>
        <v>6.834444444</v>
      </c>
      <c>
        <v>0</v>
      </c>
      <c>
        <v>0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0.08481290862888444</v>
      </c>
      <c>
        <v>0</v>
      </c>
      <c>
        <v>0</v>
      </c>
      <c>
        <v>0.08481290862888444</v>
      </c>
    </row>
    <row>
      <c>
        <v>2624829</v>
      </c>
      <c>
        <v>1</v>
      </c>
      <c>
        <is>
          <t>İZMİR</t>
        </is>
      </c>
      <c>
        <v>SELÇUK</v>
      </c>
      <c>
        <is>
          <t>AG Fideri</t>
        </is>
      </c>
      <c>
        <v>TR-18 35-13-L00018_D_56355922_56355922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27.07.2023 17:30:59</t>
        </is>
      </c>
      <c>
        <is>
          <t>27.07.2023 19:07:49</t>
        </is>
      </c>
      <c>
        <v>1.613888888</v>
      </c>
      <c>
        <v>0</v>
      </c>
      <c>
        <v>116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39.01992951304548</v>
      </c>
      <c>
        <v>0</v>
      </c>
      <c>
        <v>0</v>
      </c>
      <c>
        <v>0</v>
      </c>
      <c>
        <v>37.426691562643754</v>
      </c>
      <c>
        <v>0</v>
      </c>
      <c>
        <v>0</v>
      </c>
      <c>
        <v>76.44662107568924</v>
      </c>
    </row>
    <row>
      <c>
        <v>2625115</v>
      </c>
      <c>
        <v>1</v>
      </c>
      <c>
        <is>
          <t>İZMİR</t>
        </is>
      </c>
      <c>
        <v>KARŞIYAKA</v>
      </c>
      <c>
        <is>
          <t>Saha Dağıtım Kutusu (SDK)</t>
        </is>
      </c>
      <c>
        <v>K-476 35-04-K00476_E E2B_5778452</v>
      </c>
      <c>
        <v>AG Yeraltı Kablo Arızası</v>
      </c>
      <c>
        <v>Dağıtım-AG</v>
      </c>
      <c>
        <v>Uzun</v>
      </c>
      <c>
        <v>Şebeke işletmecisi</v>
      </c>
      <c>
        <v>Bildirimsiz</v>
      </c>
      <c>
        <is>
          <t>27.07.2023 14:25:27</t>
        </is>
      </c>
      <c>
        <is>
          <t>27.07.2023 22:03:41</t>
        </is>
      </c>
      <c>
        <v>7.637222222</v>
      </c>
      <c>
        <v>0</v>
      </c>
      <c>
        <v>39</v>
      </c>
      <c>
        <v>0</v>
      </c>
      <c>
        <v>0</v>
      </c>
      <c>
        <v>0</v>
      </c>
      <c>
        <v>19</v>
      </c>
      <c>
        <v>0</v>
      </c>
      <c>
        <v>0</v>
      </c>
      <c>
        <v>0</v>
      </c>
      <c>
        <v>85.16555460112725</v>
      </c>
      <c>
        <v>0</v>
      </c>
      <c>
        <v>0</v>
      </c>
      <c>
        <v>0</v>
      </c>
      <c>
        <v>781.0820852029613</v>
      </c>
      <c>
        <v>0</v>
      </c>
      <c>
        <v>0</v>
      </c>
      <c>
        <v>866.2476398040885</v>
      </c>
    </row>
    <row>
      <c>
        <v>2624288</v>
      </c>
      <c>
        <v>1</v>
      </c>
      <c>
        <is>
          <t>İZMİR</t>
        </is>
      </c>
      <c>
        <v>DİKİLİ</v>
      </c>
      <c>
        <is>
          <t>AG Fideri</t>
        </is>
      </c>
      <c>
        <v>ÇANDARLI TR-6 35-30-M00006_N_56363324_56363324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27.07.2023 11:24:03</t>
        </is>
      </c>
      <c>
        <is>
          <t>27.07.2023 13:18:22</t>
        </is>
      </c>
      <c>
        <v>1.905277777</v>
      </c>
      <c>
        <v>0</v>
      </c>
      <c>
        <v>210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80.32271833261088</v>
      </c>
      <c>
        <v>0</v>
      </c>
      <c>
        <v>0</v>
      </c>
      <c>
        <v>0</v>
      </c>
      <c>
        <v>0.32738257016999994</v>
      </c>
      <c>
        <v>0</v>
      </c>
      <c>
        <v>0</v>
      </c>
      <c>
        <v>80.65010090278088</v>
      </c>
    </row>
    <row>
      <c>
        <v>2624680</v>
      </c>
      <c>
        <v>1</v>
      </c>
      <c>
        <is>
          <t>İZMİR</t>
        </is>
      </c>
      <c>
        <v>ÇEŞME</v>
      </c>
      <c>
        <is>
          <t>AG Fideri</t>
        </is>
      </c>
      <c>
        <v>L-301 ÇARK 35-18-L00301_A_91304803_91304803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27.07.2023 16:12:02</t>
        </is>
      </c>
      <c>
        <is>
          <t>27.07.2023 21:12:17</t>
        </is>
      </c>
      <c>
        <v>5.004166666</v>
      </c>
      <c>
        <v>0</v>
      </c>
      <c>
        <v>0</v>
      </c>
      <c>
        <v>0</v>
      </c>
      <c>
        <v>0</v>
      </c>
      <c>
        <v>0</v>
      </c>
      <c>
        <v>10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140.14023147151934</v>
      </c>
      <c>
        <v>0</v>
      </c>
      <c>
        <v>0</v>
      </c>
      <c>
        <v>140.14023147151934</v>
      </c>
    </row>
    <row>
      <c>
        <v>2624531</v>
      </c>
      <c>
        <v>1</v>
      </c>
      <c>
        <is>
          <t>MANİSA</t>
        </is>
      </c>
      <c>
        <v>AKHİSAR</v>
      </c>
      <c>
        <is>
          <t>KÖK</t>
        </is>
      </c>
      <c>
        <v>SUDELİĞİ KÖK 45-72-L00111_SELCİKLİ ÇIKIŞI L04_66544616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27.07.2023 14:37:28</t>
        </is>
      </c>
      <c>
        <is>
          <t>27.07.2023 15:25:08</t>
        </is>
      </c>
      <c>
        <v>0.794444444</v>
      </c>
      <c>
        <v>8</v>
      </c>
      <c>
        <v>2126</v>
      </c>
      <c>
        <v>124</v>
      </c>
      <c>
        <v>393</v>
      </c>
      <c>
        <v>32</v>
      </c>
      <c>
        <v>184</v>
      </c>
      <c>
        <v>3</v>
      </c>
      <c>
        <v>0</v>
      </c>
      <c>
        <v>1.1789900154902133</v>
      </c>
      <c>
        <v>308.55215590859507</v>
      </c>
      <c>
        <v>351.27398611322144</v>
      </c>
      <c>
        <v>174.37482449600049</v>
      </c>
      <c>
        <v>60.33690313036062</v>
      </c>
      <c>
        <v>65.62685716114855</v>
      </c>
      <c>
        <v>4.040657859964995</v>
      </c>
      <c>
        <v>0</v>
      </c>
      <c>
        <v>965.3843746847814</v>
      </c>
    </row>
    <row>
      <c>
        <v>2625072</v>
      </c>
      <c>
        <v>1</v>
      </c>
      <c>
        <is>
          <t>MANİSA</t>
        </is>
      </c>
      <c>
        <v>SELENDİ</v>
      </c>
      <c>
        <is>
          <t>OG Fideri</t>
        </is>
      </c>
      <c>
        <v>OKLUİSA KÖK 45-81-M00046_HatBaşıAyırıcı_53135383 M03_53135383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27.07.2023 19:31:01</t>
        </is>
      </c>
      <c>
        <is>
          <t>27.07.2023 22:56:01</t>
        </is>
      </c>
      <c>
        <v>3.416666666</v>
      </c>
      <c>
        <v>0</v>
      </c>
      <c>
        <v>38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18.190252382440175</v>
      </c>
      <c>
        <v>0</v>
      </c>
      <c>
        <v>0</v>
      </c>
      <c>
        <v>0</v>
      </c>
      <c>
        <v>0.7338691905318835</v>
      </c>
      <c>
        <v>0</v>
      </c>
      <c>
        <v>0</v>
      </c>
      <c>
        <v>18.92412157297206</v>
      </c>
    </row>
    <row>
      <c>
        <v>2623830</v>
      </c>
      <c>
        <v>2</v>
      </c>
      <c>
        <is>
          <t>İZMİR</t>
        </is>
      </c>
      <c>
        <v>BORNOVA</v>
      </c>
      <c>
        <is>
          <t>Dağıtım Transformatörü</t>
        </is>
      </c>
      <c>
        <v>M-1054 35-02-M01054_35-02-M01054_2363717</v>
      </c>
      <c>
        <v>AG Tel Kopuğu</v>
      </c>
      <c>
        <v>Dağıtım-AG</v>
      </c>
      <c>
        <v>Uzun</v>
      </c>
      <c>
        <v>Şebeke işletmecisi</v>
      </c>
      <c>
        <v>Bildirimsiz</v>
      </c>
      <c>
        <is>
          <t>27.07.2023 05:09:42</t>
        </is>
      </c>
      <c>
        <is>
          <t>27.07.2023 05:57:12</t>
        </is>
      </c>
      <c>
        <v>0.791666666</v>
      </c>
      <c>
        <v>0</v>
      </c>
      <c>
        <v>325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54.86696854133972</v>
      </c>
      <c>
        <v>0</v>
      </c>
      <c>
        <v>0</v>
      </c>
      <c>
        <v>0</v>
      </c>
      <c>
        <v>1.7910744303018709</v>
      </c>
      <c>
        <v>0</v>
      </c>
      <c>
        <v>0</v>
      </c>
      <c>
        <v>56.65804297164159</v>
      </c>
    </row>
    <row>
      <c>
        <v>2625261</v>
      </c>
      <c>
        <v>1</v>
      </c>
      <c>
        <is>
          <t>İZMİR</t>
        </is>
      </c>
      <c>
        <v>KONAK</v>
      </c>
      <c>
        <is>
          <t>Kullanıcı Bağlantı Hattı</t>
        </is>
      </c>
      <c>
        <v>K-3228 35-01-K03228_98512370_98512370</v>
      </c>
      <c>
        <v>AG Box / Sdk Abone Çıkış Sigorta Atığı</v>
      </c>
      <c>
        <v>Dağıtım-AG</v>
      </c>
      <c>
        <v>Uzun</v>
      </c>
      <c>
        <v>Şebeke işletmecisi</v>
      </c>
      <c>
        <v>Bildirimsiz</v>
      </c>
      <c>
        <is>
          <t>27.07.2023 23:07:21</t>
        </is>
      </c>
      <c>
        <is>
          <t>28.07.2023 00:32:41</t>
        </is>
      </c>
      <c>
        <v>1.422222222</v>
      </c>
      <c>
        <v>0</v>
      </c>
      <c>
        <v>0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18.747756004643314</v>
      </c>
      <c>
        <v>0</v>
      </c>
      <c>
        <v>0</v>
      </c>
      <c>
        <v>18.747756004643314</v>
      </c>
    </row>
    <row>
      <c>
        <v>2624056</v>
      </c>
      <c>
        <v>1</v>
      </c>
      <c>
        <is>
          <t>MANİSA</t>
        </is>
      </c>
      <c>
        <v>AKHİSAR</v>
      </c>
      <c>
        <is>
          <t>AG Fideri</t>
        </is>
      </c>
      <c>
        <v>MEDAR TR-9 45-72-L00278_C_56392268_56392268</v>
      </c>
      <c>
        <v>Müteahhit Çalışması</v>
      </c>
      <c>
        <v>Dağıtım-AG</v>
      </c>
      <c>
        <v>Uzun</v>
      </c>
      <c>
        <v>Şebeke işletmecisi</v>
      </c>
      <c>
        <v>Bildirimli</v>
      </c>
      <c>
        <is>
          <t>27.07.2023 09:17:45</t>
        </is>
      </c>
      <c>
        <is>
          <t>27.07.2023 12:41:55</t>
        </is>
      </c>
      <c>
        <v>3.402777777</v>
      </c>
      <c>
        <v>0</v>
      </c>
      <c>
        <v>17</v>
      </c>
      <c>
        <v>0</v>
      </c>
      <c>
        <v>3</v>
      </c>
      <c>
        <v>0</v>
      </c>
      <c>
        <v>1</v>
      </c>
      <c>
        <v>0</v>
      </c>
      <c>
        <v>0</v>
      </c>
      <c>
        <v>0</v>
      </c>
      <c>
        <v>5.804708525502281</v>
      </c>
      <c>
        <v>0</v>
      </c>
      <c>
        <v>15.015823848346958</v>
      </c>
      <c>
        <v>0</v>
      </c>
      <c>
        <v>0.5313827254833655</v>
      </c>
      <c>
        <v>0</v>
      </c>
      <c>
        <v>0</v>
      </c>
      <c>
        <v>21.351915099332604</v>
      </c>
    </row>
    <row>
      <c>
        <v>2624079</v>
      </c>
      <c>
        <v>1</v>
      </c>
      <c>
        <is>
          <t>İZMİR</t>
        </is>
      </c>
      <c>
        <v>SEFERİHİSAR</v>
      </c>
      <c>
        <is>
          <t>DM</t>
        </is>
      </c>
      <c>
        <v>SIĞACIK DM (L-35) 35-14-M00425_L-36 M02_97012815</v>
      </c>
      <c>
        <v>Şebeke Yenileme ve Kapasite Artışı Çalışması</v>
      </c>
      <c>
        <v>Dağıtım-OG</v>
      </c>
      <c>
        <v>Uzun</v>
      </c>
      <c>
        <v>Şebeke işletmecisi</v>
      </c>
      <c>
        <v>Bildirimli</v>
      </c>
      <c>
        <is>
          <t>27.07.2023 09:33:22</t>
        </is>
      </c>
      <c>
        <is>
          <t>27.07.2023 18:35:21</t>
        </is>
      </c>
      <c>
        <v>9.033055555</v>
      </c>
      <c>
        <v>1</v>
      </c>
      <c>
        <v>599</v>
      </c>
      <c>
        <v>0</v>
      </c>
      <c>
        <v>20</v>
      </c>
      <c>
        <v>1</v>
      </c>
      <c>
        <v>41</v>
      </c>
      <c>
        <v>0</v>
      </c>
      <c>
        <v>0</v>
      </c>
      <c>
        <v>0</v>
      </c>
      <c>
        <v>1702.8497661302445</v>
      </c>
      <c>
        <v>0</v>
      </c>
      <c>
        <v>50.5602271732499</v>
      </c>
      <c>
        <v>648.5188410636758</v>
      </c>
      <c>
        <v>703.0778072779939</v>
      </c>
      <c>
        <v>0</v>
      </c>
      <c>
        <v>0</v>
      </c>
      <c>
        <v>3105.006641645164</v>
      </c>
    </row>
    <row>
      <c>
        <v>2624743</v>
      </c>
      <c>
        <v>1</v>
      </c>
      <c>
        <is>
          <t>MANİSA</t>
        </is>
      </c>
      <c>
        <v>YUNUSEMRE</v>
      </c>
      <c>
        <is>
          <t>DM</t>
        </is>
      </c>
      <c>
        <v>YENİ TOKİ DM-2 45-71-M02244_YENİ TOKİ TR-7 M07_72147894</v>
      </c>
      <c>
        <v>OG Yeraltı Kablo Arızası</v>
      </c>
      <c>
        <v>Dağıtım-OG</v>
      </c>
      <c>
        <v>Uzun</v>
      </c>
      <c>
        <v>Şebeke işletmecisi</v>
      </c>
      <c>
        <v>Bildirimsiz</v>
      </c>
      <c>
        <is>
          <t>27.07.2023 16:38:09</t>
        </is>
      </c>
      <c>
        <is>
          <t>27.07.2023 18:59:55</t>
        </is>
      </c>
      <c>
        <v>2.362777777</v>
      </c>
      <c>
        <v>0</v>
      </c>
      <c>
        <v>1866</v>
      </c>
      <c>
        <v>0</v>
      </c>
      <c>
        <v>0</v>
      </c>
      <c>
        <v>0</v>
      </c>
      <c>
        <v>19</v>
      </c>
      <c>
        <v>0</v>
      </c>
      <c>
        <v>0</v>
      </c>
      <c>
        <v>0</v>
      </c>
      <c>
        <v>951.5331792559482</v>
      </c>
      <c>
        <v>0</v>
      </c>
      <c>
        <v>0</v>
      </c>
      <c>
        <v>0</v>
      </c>
      <c>
        <v>120.70956352755832</v>
      </c>
      <c>
        <v>0</v>
      </c>
      <c>
        <v>0</v>
      </c>
      <c>
        <v>1072.2427427835064</v>
      </c>
    </row>
    <row>
      <c>
        <v>2652652</v>
      </c>
      <c>
        <v>1</v>
      </c>
      <c>
        <is>
          <t>MANİSA</t>
        </is>
      </c>
      <c>
        <v>GÖRDES</v>
      </c>
      <c>
        <is>
          <t>KÖK</t>
        </is>
      </c>
      <c>
        <v>KAYACIK KÖK 45-75-M00065_KAYACIK M010_84267192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27.07.2023 17:30:00</t>
        </is>
      </c>
      <c>
        <is>
          <t>27.07.2023 21:00:00</t>
        </is>
      </c>
      <c>
        <v>3.5</v>
      </c>
      <c>
        <v>0</v>
      </c>
      <c>
        <v>350</v>
      </c>
      <c>
        <v>0</v>
      </c>
      <c>
        <v>1</v>
      </c>
      <c>
        <v>1</v>
      </c>
      <c>
        <v>40</v>
      </c>
      <c>
        <v>0</v>
      </c>
      <c>
        <v>0</v>
      </c>
      <c>
        <v>0</v>
      </c>
      <c>
        <v>68.3697698594678</v>
      </c>
      <c>
        <v>0</v>
      </c>
      <c>
        <v>0</v>
      </c>
      <c>
        <v>53.587640648299995</v>
      </c>
      <c>
        <v>38.88954767236265</v>
      </c>
      <c>
        <v>0</v>
      </c>
      <c>
        <v>0</v>
      </c>
      <c>
        <v>160.84695818013046</v>
      </c>
    </row>
    <row>
      <c>
        <v>2624573</v>
      </c>
      <c>
        <v>2</v>
      </c>
      <c>
        <is>
          <t>İZMİR</t>
        </is>
      </c>
      <c>
        <v>KARABURUN</v>
      </c>
      <c>
        <is>
          <t>Dağıtım Transformatörü</t>
        </is>
      </c>
      <c>
        <v>MORDOĞAN TR-33 35-21-L00150_35-21-L00150_72195256</v>
      </c>
      <c>
        <v>AG Tel Kopuğu</v>
      </c>
      <c>
        <v>Dağıtım-AG</v>
      </c>
      <c>
        <v>Uzun</v>
      </c>
      <c>
        <v>Şebeke işletmecisi</v>
      </c>
      <c>
        <v>Bildirimsiz</v>
      </c>
      <c>
        <is>
          <t>27.07.2023 18:43:53</t>
        </is>
      </c>
      <c>
        <is>
          <t>27.07.2023 19:06:55</t>
        </is>
      </c>
      <c>
        <v>0.383888888</v>
      </c>
      <c>
        <v>0</v>
      </c>
      <c>
        <v>233</v>
      </c>
      <c>
        <v>0</v>
      </c>
      <c>
        <v>0</v>
      </c>
      <c>
        <v>0</v>
      </c>
      <c>
        <v>8</v>
      </c>
      <c>
        <v>0</v>
      </c>
      <c>
        <v>0</v>
      </c>
      <c>
        <v>0</v>
      </c>
      <c>
        <v>16.672790817622058</v>
      </c>
      <c>
        <v>0</v>
      </c>
      <c>
        <v>0</v>
      </c>
      <c>
        <v>0</v>
      </c>
      <c>
        <v>12.068846165563812</v>
      </c>
      <c>
        <v>0</v>
      </c>
      <c>
        <v>0</v>
      </c>
      <c>
        <v>28.74163698318587</v>
      </c>
    </row>
    <row>
      <c>
        <v>2624889</v>
      </c>
      <c>
        <v>1</v>
      </c>
      <c>
        <is>
          <t>İZMİR</t>
        </is>
      </c>
      <c>
        <v>BERGAMA</v>
      </c>
      <c>
        <is>
          <t>OG Fideri</t>
        </is>
      </c>
      <c>
        <v>YUKARIBEY DM (TR-3) 35-16-M00866_HatBaşıAyırıcı_60213185 M05_60213185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27.07.2023 18:27:42</t>
        </is>
      </c>
      <c>
        <is>
          <t>27.07.2023 18:37:39</t>
        </is>
      </c>
      <c>
        <v>0.165833333</v>
      </c>
      <c>
        <v>0</v>
      </c>
      <c>
        <v>920</v>
      </c>
      <c>
        <v>18</v>
      </c>
      <c>
        <v>33</v>
      </c>
      <c>
        <v>10</v>
      </c>
      <c>
        <v>175</v>
      </c>
      <c>
        <v>0</v>
      </c>
      <c>
        <v>0</v>
      </c>
      <c>
        <v>0</v>
      </c>
      <c>
        <v>19.66371537507846</v>
      </c>
      <c>
        <v>10.466986937284833</v>
      </c>
      <c>
        <v>8.136506785062709</v>
      </c>
      <c>
        <v>19.199326978760624</v>
      </c>
      <c>
        <v>18.791859983334305</v>
      </c>
      <c>
        <v>0</v>
      </c>
      <c>
        <v>0</v>
      </c>
      <c>
        <v>76.25839605952093</v>
      </c>
    </row>
    <row>
      <c>
        <v>2624806</v>
      </c>
      <c>
        <v>1</v>
      </c>
      <c>
        <is>
          <t>İZMİR</t>
        </is>
      </c>
      <c>
        <v>BUCA</v>
      </c>
      <c>
        <is>
          <t>OG Fideri</t>
        </is>
      </c>
      <c>
        <v>M-1000 35-03-M01000_M-1642 M01_41972817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27.07.2023 17:19:04</t>
        </is>
      </c>
      <c>
        <is>
          <t>27.07.2023 19:40:26</t>
        </is>
      </c>
      <c>
        <v>2.356111111</v>
      </c>
      <c>
        <v>0</v>
      </c>
      <c>
        <v>9261</v>
      </c>
      <c>
        <v>0</v>
      </c>
      <c>
        <v>12</v>
      </c>
      <c>
        <v>2</v>
      </c>
      <c>
        <v>453</v>
      </c>
      <c>
        <v>0</v>
      </c>
      <c>
        <v>1</v>
      </c>
      <c>
        <v>0</v>
      </c>
      <c>
        <v>5641.093944771911</v>
      </c>
      <c>
        <v>0</v>
      </c>
      <c>
        <v>13.370028720078754</v>
      </c>
      <c>
        <v>208.11977360017244</v>
      </c>
      <c>
        <v>2366.1444631913655</v>
      </c>
      <c>
        <v>0</v>
      </c>
      <c>
        <v>4.265437658518961</v>
      </c>
      <c>
        <v>8232.993647942047</v>
      </c>
    </row>
    <row>
      <c>
        <v>2625138</v>
      </c>
      <c>
        <v>1</v>
      </c>
      <c>
        <is>
          <t>İZMİR</t>
        </is>
      </c>
      <c>
        <v>BUCA</v>
      </c>
      <c>
        <is>
          <t>Saha Dağıtım Kutusu (SDK)</t>
        </is>
      </c>
      <c>
        <v>K-410 35-03-K00410_C c1b_5802117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27.07.2023 19:27:08</t>
        </is>
      </c>
      <c>
        <is>
          <t>28.07.2023 00:06:53</t>
        </is>
      </c>
      <c>
        <v>4.6625</v>
      </c>
      <c>
        <v>0</v>
      </c>
      <c>
        <v>97</v>
      </c>
      <c>
        <v>0</v>
      </c>
      <c>
        <v>0</v>
      </c>
      <c>
        <v>0</v>
      </c>
      <c>
        <v>28</v>
      </c>
      <c>
        <v>0</v>
      </c>
      <c>
        <v>0</v>
      </c>
      <c>
        <v>0</v>
      </c>
      <c>
        <v>98.18226799178717</v>
      </c>
      <c>
        <v>0</v>
      </c>
      <c>
        <v>0</v>
      </c>
      <c>
        <v>0</v>
      </c>
      <c>
        <v>197.7940613382626</v>
      </c>
      <c>
        <v>0</v>
      </c>
      <c>
        <v>0</v>
      </c>
      <c>
        <v>295.9763293300498</v>
      </c>
    </row>
    <row>
      <c>
        <v>2624557</v>
      </c>
      <c>
        <v>1</v>
      </c>
      <c>
        <is>
          <t>İZMİR</t>
        </is>
      </c>
      <c>
        <v>BORNOVA</v>
      </c>
      <c>
        <is>
          <t>Kullanıcı Bağlantı Hattı</t>
        </is>
      </c>
      <c>
        <v>M-236 35-02-M00236_910149565_910149565</v>
      </c>
      <c>
        <v>AG Box / Sdk Abone Çıkış Sigorta Atığı</v>
      </c>
      <c>
        <v>Dağıtım-AG</v>
      </c>
      <c>
        <v>Uzun</v>
      </c>
      <c>
        <v>Şebeke işletmecisi</v>
      </c>
      <c>
        <v>Bildirimsiz</v>
      </c>
      <c>
        <is>
          <t>27.07.2023 14:33:23</t>
        </is>
      </c>
      <c>
        <is>
          <t>27.07.2023 17:21:41</t>
        </is>
      </c>
      <c>
        <v>2.805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1</v>
      </c>
      <c>
        <v>0</v>
      </c>
      <c>
        <v>0.0632902692032861</v>
      </c>
      <c>
        <v>0</v>
      </c>
      <c>
        <v>0</v>
      </c>
      <c>
        <v>0</v>
      </c>
      <c>
        <v>0</v>
      </c>
      <c>
        <v>0</v>
      </c>
      <c>
        <v>37.583560478400976</v>
      </c>
      <c>
        <v>37.64685074760426</v>
      </c>
    </row>
    <row>
      <c>
        <v>2624511</v>
      </c>
      <c>
        <v>1</v>
      </c>
      <c>
        <is>
          <t>MANİSA</t>
        </is>
      </c>
      <c>
        <v>SOMA</v>
      </c>
      <c>
        <is>
          <t>KÖK</t>
        </is>
      </c>
      <c>
        <v>HECİZ KÖK 45-82-M00485_SAVAŞTEPE 34.5 ÇIKIŞ M03_66191057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27.07.2023 14:22:16</t>
        </is>
      </c>
      <c>
        <is>
          <t>27.07.2023 15:39:30</t>
        </is>
      </c>
      <c>
        <v>1.287222222</v>
      </c>
      <c>
        <v>2</v>
      </c>
      <c>
        <v>381</v>
      </c>
      <c>
        <v>46</v>
      </c>
      <c>
        <v>23</v>
      </c>
      <c>
        <v>2</v>
      </c>
      <c>
        <v>48</v>
      </c>
      <c>
        <v>0</v>
      </c>
      <c>
        <v>0</v>
      </c>
      <c>
        <v>0.7172783835366207</v>
      </c>
      <c>
        <v>74.55275783237977</v>
      </c>
      <c>
        <v>145.73400352449693</v>
      </c>
      <c>
        <v>24.888285349608697</v>
      </c>
      <c>
        <v>3.0946604400433717</v>
      </c>
      <c>
        <v>57.119921014124074</v>
      </c>
      <c>
        <v>0</v>
      </c>
      <c>
        <v>0</v>
      </c>
      <c>
        <v>306.1069065441895</v>
      </c>
    </row>
    <row>
      <c>
        <v>2624843</v>
      </c>
      <c>
        <v>1</v>
      </c>
      <c>
        <is>
          <t>MANİSA</t>
        </is>
      </c>
      <c>
        <v>SARUHANLI</v>
      </c>
      <c>
        <is>
          <t>DM</t>
        </is>
      </c>
      <c>
        <v>YILMAZ DM 45-80-M02976_TR-20 M03_78582776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27.07.2023 17:48:02</t>
        </is>
      </c>
      <c>
        <is>
          <t>27.07.2023 18:11:25</t>
        </is>
      </c>
      <c>
        <v>0.389722222</v>
      </c>
      <c>
        <v>1</v>
      </c>
      <c>
        <v>1733</v>
      </c>
      <c>
        <v>0</v>
      </c>
      <c>
        <v>11</v>
      </c>
      <c>
        <v>0</v>
      </c>
      <c>
        <v>93</v>
      </c>
      <c>
        <v>0</v>
      </c>
      <c>
        <v>0</v>
      </c>
      <c>
        <v>0.0998562891061111</v>
      </c>
      <c>
        <v>186.8590339895937</v>
      </c>
      <c>
        <v>0</v>
      </c>
      <c>
        <v>19.002453017504273</v>
      </c>
      <c>
        <v>0</v>
      </c>
      <c>
        <v>37.23628669022876</v>
      </c>
      <c>
        <v>0</v>
      </c>
      <c>
        <v>0</v>
      </c>
      <c>
        <v>243.19762998643284</v>
      </c>
    </row>
    <row>
      <c>
        <v>2623678</v>
      </c>
      <c>
        <v>1</v>
      </c>
      <c>
        <is>
          <t>İZMİR</t>
        </is>
      </c>
      <c>
        <v>BUCA</v>
      </c>
      <c>
        <is>
          <t>OG Fideri</t>
        </is>
      </c>
      <c>
        <v>K-3165 35-03-K03165_K-826 K01_41915547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27.07.2023 00:24:44</t>
        </is>
      </c>
      <c>
        <is>
          <t>27.07.2023 01:55:47</t>
        </is>
      </c>
      <c>
        <v>1.5175</v>
      </c>
      <c>
        <v>0</v>
      </c>
      <c>
        <v>4716</v>
      </c>
      <c>
        <v>0</v>
      </c>
      <c>
        <v>0</v>
      </c>
      <c>
        <v>0</v>
      </c>
      <c>
        <v>463</v>
      </c>
      <c>
        <v>0</v>
      </c>
      <c>
        <v>0</v>
      </c>
      <c>
        <v>0</v>
      </c>
      <c>
        <v>1361.46545530654</v>
      </c>
      <c>
        <v>0</v>
      </c>
      <c>
        <v>0</v>
      </c>
      <c>
        <v>0</v>
      </c>
      <c>
        <v>383.6755392357188</v>
      </c>
      <c>
        <v>0</v>
      </c>
      <c>
        <v>0</v>
      </c>
      <c>
        <v>1745.1409945422588</v>
      </c>
    </row>
    <row>
      <c>
        <v>2624156</v>
      </c>
      <c>
        <v>1</v>
      </c>
      <c>
        <is>
          <t>İZMİR</t>
        </is>
      </c>
      <c>
        <v>FOÇA</v>
      </c>
      <c>
        <is>
          <t>Kullanıcı Bağlantı Hattı</t>
        </is>
      </c>
      <c>
        <v>YENİFOÇA TR-23 35-23-M00023_950413603_950413603</v>
      </c>
      <c>
        <v>Üçüncü Şahısların Vermiş Olduğu Hasarlar</v>
      </c>
      <c>
        <v>Dağıtım-AG</v>
      </c>
      <c>
        <v>Uzun</v>
      </c>
      <c>
        <v>Dışsal</v>
      </c>
      <c>
        <v>Bildirimsiz</v>
      </c>
      <c>
        <is>
          <t>27.07.2023 10:12:07</t>
        </is>
      </c>
      <c>
        <is>
          <t>27.07.2023 15:00:10</t>
        </is>
      </c>
      <c>
        <v>4.800833333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1.1228276227761422</v>
      </c>
      <c>
        <v>0</v>
      </c>
      <c>
        <v>0</v>
      </c>
      <c>
        <v>0</v>
      </c>
      <c>
        <v>0</v>
      </c>
      <c>
        <v>0</v>
      </c>
      <c>
        <v>0</v>
      </c>
      <c>
        <v>1.1228276227761422</v>
      </c>
    </row>
    <row>
      <c>
        <v>2624365</v>
      </c>
      <c>
        <v>1</v>
      </c>
      <c>
        <is>
          <t>İZMİR</t>
        </is>
      </c>
      <c>
        <v>KARŞIYAKA</v>
      </c>
      <c>
        <is>
          <t>Kullanıcı Bağlantı Hattı</t>
        </is>
      </c>
      <c>
        <v>K-3083 35-04-K03083_912495725_912495725</v>
      </c>
      <c>
        <v>AG Box / Sdk Abone Çıkış Sigorta Atığı</v>
      </c>
      <c>
        <v>Dağıtım-AG</v>
      </c>
      <c>
        <v>Uzun</v>
      </c>
      <c>
        <v>Şebeke işletmecisi</v>
      </c>
      <c>
        <v>Bildirimsiz</v>
      </c>
      <c>
        <is>
          <t>27.07.2023 11:56:05</t>
        </is>
      </c>
      <c>
        <is>
          <t>27.07.2023 17:32:17</t>
        </is>
      </c>
      <c>
        <v>5.603333333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1.8240976282692853</v>
      </c>
      <c>
        <v>0</v>
      </c>
      <c>
        <v>0</v>
      </c>
      <c>
        <v>0</v>
      </c>
      <c>
        <v>0</v>
      </c>
      <c>
        <v>0</v>
      </c>
      <c>
        <v>0</v>
      </c>
      <c>
        <v>1.8240976282692853</v>
      </c>
    </row>
    <row>
      <c>
        <v>2624119</v>
      </c>
      <c>
        <v>1</v>
      </c>
      <c>
        <is>
          <t>İZMİR</t>
        </is>
      </c>
      <c>
        <v>BAYRAKLI</v>
      </c>
      <c>
        <is>
          <t>AG Fideri</t>
        </is>
      </c>
      <c>
        <v>M-3458(YATIRIM REZERVE) 35-02-M03458_B_56364864_56364864</v>
      </c>
      <c>
        <v>Şebeke Yenileme ve Kapasite Artışı Çalışması</v>
      </c>
      <c>
        <v>Dağıtım-AG</v>
      </c>
      <c>
        <v>Uzun</v>
      </c>
      <c>
        <v>Şebeke işletmecisi</v>
      </c>
      <c>
        <v>Bildirimli</v>
      </c>
      <c>
        <is>
          <t>27.07.2023 09:58:21</t>
        </is>
      </c>
      <c>
        <is>
          <t>27.07.2023 14:18:36</t>
        </is>
      </c>
      <c>
        <v>4.3375</v>
      </c>
      <c>
        <v>0</v>
      </c>
      <c>
        <v>81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97.90488004419561</v>
      </c>
      <c>
        <v>0</v>
      </c>
      <c>
        <v>0</v>
      </c>
      <c>
        <v>0</v>
      </c>
      <c>
        <v>2.2158605180073283</v>
      </c>
      <c>
        <v>0</v>
      </c>
      <c>
        <v>0</v>
      </c>
      <c>
        <v>100.12074056220294</v>
      </c>
    </row>
    <row>
      <c>
        <v>2624451</v>
      </c>
      <c>
        <v>1</v>
      </c>
      <c>
        <is>
          <t>İZMİR</t>
        </is>
      </c>
      <c>
        <v>ÇEŞME</v>
      </c>
      <c>
        <is>
          <t>AG Fideri</t>
        </is>
      </c>
      <c>
        <v>L-210 35-18-L00210_10502919_56375209_56375209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27.07.2023 13:23:12</t>
        </is>
      </c>
      <c>
        <is>
          <t>27.07.2023 17:10:51</t>
        </is>
      </c>
      <c>
        <v>3.794166666</v>
      </c>
      <c>
        <v>0</v>
      </c>
      <c>
        <v>260</v>
      </c>
      <c>
        <v>0</v>
      </c>
      <c>
        <v>0</v>
      </c>
      <c>
        <v>0</v>
      </c>
      <c>
        <v>13</v>
      </c>
      <c>
        <v>0</v>
      </c>
      <c>
        <v>0</v>
      </c>
      <c>
        <v>0</v>
      </c>
      <c>
        <v>401.3161923863079</v>
      </c>
      <c>
        <v>0</v>
      </c>
      <c>
        <v>0</v>
      </c>
      <c>
        <v>0</v>
      </c>
      <c>
        <v>190.38340461025447</v>
      </c>
      <c>
        <v>0</v>
      </c>
      <c>
        <v>0</v>
      </c>
      <c>
        <v>591.6995969965624</v>
      </c>
    </row>
    <row>
      <c>
        <v>2624385</v>
      </c>
      <c>
        <v>2</v>
      </c>
      <c>
        <is>
          <t>MANİSA</t>
        </is>
      </c>
      <c>
        <v>ŞEHZADELER</v>
      </c>
      <c>
        <is>
          <t>KÖK</t>
        </is>
      </c>
      <c>
        <v>HACIHALİLLER TR-1 KÖK 45-71-M00066_SULAMA M02_72238426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27.07.2023 12:48:32</t>
        </is>
      </c>
      <c>
        <is>
          <t>27.07.2023 15:25:30</t>
        </is>
      </c>
      <c>
        <v>2.616111111</v>
      </c>
      <c>
        <v>0</v>
      </c>
      <c>
        <v>0</v>
      </c>
      <c>
        <v>31</v>
      </c>
      <c>
        <v>7</v>
      </c>
      <c>
        <v>2</v>
      </c>
      <c>
        <v>0</v>
      </c>
      <c>
        <v>0</v>
      </c>
      <c>
        <v>0</v>
      </c>
      <c>
        <v>0</v>
      </c>
      <c>
        <v>0</v>
      </c>
      <c>
        <v>616.312054703189</v>
      </c>
      <c>
        <v>60.17507963933225</v>
      </c>
      <c>
        <v>133.82255747448414</v>
      </c>
      <c>
        <v>0</v>
      </c>
      <c>
        <v>0</v>
      </c>
      <c>
        <v>0</v>
      </c>
      <c>
        <v>810.3096918170054</v>
      </c>
    </row>
    <row>
      <c>
        <v>2625204</v>
      </c>
      <c>
        <v>1</v>
      </c>
      <c>
        <is>
          <t>İZMİR</t>
        </is>
      </c>
      <c>
        <v>BERGAMA</v>
      </c>
      <c>
        <is>
          <t>DM</t>
        </is>
      </c>
      <c>
        <v>AŞAĞIKIRIKLAR DM 35-16-M00448_YENİKENT SULAMA M11_2334658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27.07.2023 22:56:13</t>
        </is>
      </c>
      <c>
        <is>
          <t>28.07.2023 00:02:01</t>
        </is>
      </c>
      <c>
        <v>1.096666666</v>
      </c>
      <c>
        <v>0</v>
      </c>
      <c>
        <v>0</v>
      </c>
      <c>
        <v>1</v>
      </c>
      <c>
        <v>133</v>
      </c>
      <c>
        <v>0</v>
      </c>
      <c>
        <v>8</v>
      </c>
      <c>
        <v>0</v>
      </c>
      <c>
        <v>0</v>
      </c>
      <c>
        <v>0</v>
      </c>
      <c>
        <v>0</v>
      </c>
      <c>
        <v>2.9441370015633335</v>
      </c>
      <c>
        <v>823.2812187373721</v>
      </c>
      <c>
        <v>0</v>
      </c>
      <c>
        <v>18.472840677735466</v>
      </c>
      <c>
        <v>0</v>
      </c>
      <c>
        <v>0</v>
      </c>
      <c>
        <v>844.698196416671</v>
      </c>
    </row>
    <row>
      <c>
        <v>2624657</v>
      </c>
      <c>
        <v>1</v>
      </c>
      <c>
        <is>
          <t>İZMİR</t>
        </is>
      </c>
      <c>
        <v>ÖDEMİŞ</v>
      </c>
      <c>
        <is>
          <t>AG Fideri</t>
        </is>
      </c>
      <c>
        <v>BADEMLİ TR-37 35-15-L01053_B_56361229_56361229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27.07.2023 15:45:33</t>
        </is>
      </c>
      <c>
        <is>
          <t>27.07.2023 18:45:29</t>
        </is>
      </c>
      <c>
        <v>2.998888888</v>
      </c>
      <c>
        <v>0</v>
      </c>
      <c>
        <v>3</v>
      </c>
      <c>
        <v>0</v>
      </c>
      <c>
        <v>6</v>
      </c>
      <c>
        <v>0</v>
      </c>
      <c>
        <v>0</v>
      </c>
      <c>
        <v>0</v>
      </c>
      <c>
        <v>0</v>
      </c>
      <c>
        <v>0</v>
      </c>
      <c>
        <v>2.5390049373854873</v>
      </c>
      <c>
        <v>0</v>
      </c>
      <c>
        <v>13.349092468821885</v>
      </c>
      <c>
        <v>0</v>
      </c>
      <c>
        <v>0</v>
      </c>
      <c>
        <v>0</v>
      </c>
      <c>
        <v>0</v>
      </c>
      <c>
        <v>15.888097406207372</v>
      </c>
    </row>
    <row>
      <c>
        <v>2624989</v>
      </c>
      <c>
        <v>1</v>
      </c>
      <c>
        <is>
          <t>İZMİR</t>
        </is>
      </c>
      <c>
        <v>DİKİLİ</v>
      </c>
      <c>
        <is>
          <t>AG Fideri</t>
        </is>
      </c>
      <c>
        <v>GÜLKENT TR-2 35-30-M00225_A_56404771_56404771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27.07.2023 19:23:17</t>
        </is>
      </c>
      <c>
        <is>
          <t>27.07.2023 20:39:34</t>
        </is>
      </c>
      <c>
        <v>1.271388888</v>
      </c>
      <c>
        <v>0</v>
      </c>
      <c>
        <v>83</v>
      </c>
      <c>
        <v>0</v>
      </c>
      <c>
        <v>0</v>
      </c>
      <c>
        <v>0</v>
      </c>
      <c>
        <v>6</v>
      </c>
      <c>
        <v>0</v>
      </c>
      <c>
        <v>0</v>
      </c>
      <c>
        <v>0</v>
      </c>
      <c>
        <v>26.283542784884077</v>
      </c>
      <c>
        <v>0</v>
      </c>
      <c>
        <v>0</v>
      </c>
      <c>
        <v>0</v>
      </c>
      <c>
        <v>2.2085379973719506</v>
      </c>
      <c>
        <v>0</v>
      </c>
      <c>
        <v>0</v>
      </c>
      <c>
        <v>28.49208078225603</v>
      </c>
    </row>
    <row>
      <c>
        <v>2624683</v>
      </c>
      <c>
        <v>1</v>
      </c>
      <c>
        <is>
          <t>MANİSA</t>
        </is>
      </c>
      <c>
        <v>SELENDİ</v>
      </c>
      <c>
        <is>
          <t>KÖK</t>
        </is>
      </c>
      <c>
        <v>OKLUİSA KÖK 45-81-M00046_CINAN GRUP M04_71994464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27.07.2023 16:31:14</t>
        </is>
      </c>
      <c>
        <is>
          <t>27.07.2023 16:39:05</t>
        </is>
      </c>
      <c>
        <v>0.130833333</v>
      </c>
      <c>
        <v>3</v>
      </c>
      <c>
        <v>291</v>
      </c>
      <c>
        <v>4</v>
      </c>
      <c>
        <v>37</v>
      </c>
      <c>
        <v>3</v>
      </c>
      <c>
        <v>14</v>
      </c>
      <c>
        <v>0</v>
      </c>
      <c>
        <v>0</v>
      </c>
      <c>
        <v>0.09655163078000001</v>
      </c>
      <c>
        <v>6.935953368609739</v>
      </c>
      <c>
        <v>1.1106970338128739</v>
      </c>
      <c>
        <v>4.809989674009666</v>
      </c>
      <c>
        <v>3.1416479309462124</v>
      </c>
      <c>
        <v>1.7922405122463252</v>
      </c>
      <c>
        <v>0</v>
      </c>
      <c>
        <v>0</v>
      </c>
      <c>
        <v>17.887080150404817</v>
      </c>
    </row>
    <row>
      <c>
        <v>2624205</v>
      </c>
      <c>
        <v>1</v>
      </c>
      <c>
        <is>
          <t>İZMİR</t>
        </is>
      </c>
      <c>
        <v>KARABAĞLAR</v>
      </c>
      <c>
        <is>
          <t>OG Fideri</t>
        </is>
      </c>
      <c>
        <v>K-1208 35-01-K01208_TRAFO K02_48413309</v>
      </c>
      <c>
        <v>Manevra</v>
      </c>
      <c>
        <v>Dağıtım-OG</v>
      </c>
      <c>
        <v>Uzun</v>
      </c>
      <c>
        <v>Şebeke işletmecisi</v>
      </c>
      <c>
        <v>Bildirimli</v>
      </c>
      <c>
        <is>
          <t>27.07.2023 10:40:38</t>
        </is>
      </c>
      <c>
        <is>
          <t>27.07.2023 11:32:50</t>
        </is>
      </c>
      <c>
        <v>0.87</v>
      </c>
      <c>
        <v>0</v>
      </c>
      <c>
        <v>192</v>
      </c>
      <c>
        <v>0</v>
      </c>
      <c>
        <v>0</v>
      </c>
      <c>
        <v>0</v>
      </c>
      <c>
        <v>90</v>
      </c>
      <c>
        <v>0</v>
      </c>
      <c>
        <v>0</v>
      </c>
      <c>
        <v>0</v>
      </c>
      <c>
        <v>35.02162595806497</v>
      </c>
      <c>
        <v>0</v>
      </c>
      <c>
        <v>0</v>
      </c>
      <c>
        <v>0</v>
      </c>
      <c>
        <v>148.35554738448266</v>
      </c>
      <c>
        <v>0</v>
      </c>
      <c>
        <v>0</v>
      </c>
      <c>
        <v>183.37717334254762</v>
      </c>
    </row>
    <row>
      <c>
        <v>2623807</v>
      </c>
      <c>
        <v>1</v>
      </c>
      <c>
        <is>
          <t>İZMİR</t>
        </is>
      </c>
      <c>
        <v>BORNOVA</v>
      </c>
      <c>
        <is>
          <t>AG Fideri</t>
        </is>
      </c>
      <c>
        <v>M-1570 35-02-M01570_B_56383493_56383493</v>
      </c>
      <c>
        <v>AG Yük Ayırıcı Arızası</v>
      </c>
      <c>
        <v>Dağıtım-AG</v>
      </c>
      <c>
        <v>Uzun</v>
      </c>
      <c>
        <v>Şebeke işletmecisi</v>
      </c>
      <c>
        <v>Bildirimsiz</v>
      </c>
      <c>
        <is>
          <t>27.07.2023 01:36:56</t>
        </is>
      </c>
      <c>
        <is>
          <t>27.07.2023 02:29:17</t>
        </is>
      </c>
      <c>
        <v>0.8725</v>
      </c>
      <c>
        <v>0</v>
      </c>
      <c>
        <v>73</v>
      </c>
      <c>
        <v>0</v>
      </c>
      <c>
        <v>1</v>
      </c>
      <c>
        <v>0</v>
      </c>
      <c>
        <v>9</v>
      </c>
      <c>
        <v>0</v>
      </c>
      <c>
        <v>0</v>
      </c>
      <c>
        <v>0</v>
      </c>
      <c>
        <v>15.22696141677007</v>
      </c>
      <c>
        <v>0</v>
      </c>
      <c>
        <v>0.043689931485150754</v>
      </c>
      <c>
        <v>0</v>
      </c>
      <c>
        <v>1.9788388547644036</v>
      </c>
      <c>
        <v>0</v>
      </c>
      <c>
        <v>0</v>
      </c>
      <c>
        <v>17.249490203019626</v>
      </c>
    </row>
    <row>
      <c>
        <v>2623950</v>
      </c>
      <c>
        <v>1</v>
      </c>
      <c>
        <is>
          <t>İZMİR</t>
        </is>
      </c>
      <c>
        <v>ÖDEMİŞ</v>
      </c>
      <c>
        <is>
          <t>DM</t>
        </is>
      </c>
      <c>
        <v>KÜÇÜKAVULCUK DM 35-15-L00727_KÜÇÜKAVLUCUK SULAMA GRB L05_72098514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27.07.2023 07:43:32</t>
        </is>
      </c>
      <c>
        <is>
          <t>27.07.2023 10:22:36</t>
        </is>
      </c>
      <c>
        <v>2.651111111</v>
      </c>
      <c>
        <v>0</v>
      </c>
      <c>
        <v>10</v>
      </c>
      <c>
        <v>5</v>
      </c>
      <c>
        <v>3</v>
      </c>
      <c>
        <v>5</v>
      </c>
      <c>
        <v>15</v>
      </c>
      <c>
        <v>0</v>
      </c>
      <c>
        <v>0</v>
      </c>
      <c>
        <v>0</v>
      </c>
      <c>
        <v>12.77031315617679</v>
      </c>
      <c>
        <v>124.92687415786689</v>
      </c>
      <c>
        <v>8.068995341086293</v>
      </c>
      <c>
        <v>106.4512160720319</v>
      </c>
      <c>
        <v>44.583215747819125</v>
      </c>
      <c>
        <v>0</v>
      </c>
      <c>
        <v>0</v>
      </c>
      <c>
        <v>296.800614474981</v>
      </c>
    </row>
    <row>
      <c>
        <v>2624614</v>
      </c>
      <c>
        <v>1</v>
      </c>
      <c>
        <is>
          <t>MANİSA</t>
        </is>
      </c>
      <c>
        <v>SALİHLİ</v>
      </c>
      <c>
        <is>
          <t>KÖK</t>
        </is>
      </c>
      <c>
        <v>AKÖREN TR-19 KÖK 45-78-M00974_YENİKENT ÇIKIŞI    KAPASİTÖR M05_66245557</v>
      </c>
      <c>
        <v>Plansız Kesinti / Müdahale</v>
      </c>
      <c>
        <v>Dağıtım-OG</v>
      </c>
      <c>
        <v>Uzun</v>
      </c>
      <c>
        <v>Şebeke işletmecisi</v>
      </c>
      <c>
        <v>Bildirimsiz</v>
      </c>
      <c>
        <is>
          <t>27.07.2023 15:25:14</t>
        </is>
      </c>
      <c>
        <is>
          <t>27.07.2023 16:41:46</t>
        </is>
      </c>
      <c>
        <v>1.275555555</v>
      </c>
      <c>
        <v>0</v>
      </c>
      <c>
        <v>1</v>
      </c>
      <c>
        <v>0</v>
      </c>
      <c>
        <v>89</v>
      </c>
      <c>
        <v>0</v>
      </c>
      <c>
        <v>5</v>
      </c>
      <c>
        <v>0</v>
      </c>
      <c>
        <v>0</v>
      </c>
      <c>
        <v>0</v>
      </c>
      <c>
        <v>0.748822028534608</v>
      </c>
      <c>
        <v>0</v>
      </c>
      <c>
        <v>678.2278708095156</v>
      </c>
      <c>
        <v>0</v>
      </c>
      <c>
        <v>19.69839065303308</v>
      </c>
      <c>
        <v>0</v>
      </c>
      <c>
        <v>0</v>
      </c>
      <c>
        <v>698.6750834910833</v>
      </c>
    </row>
    <row>
      <c>
        <v>2625012</v>
      </c>
      <c>
        <v>1</v>
      </c>
      <c>
        <is>
          <t>İZMİR</t>
        </is>
      </c>
      <c>
        <v>ALİAĞA</v>
      </c>
      <c>
        <is>
          <t>OG Fideri</t>
        </is>
      </c>
      <c>
        <v>ALİAĞA TR-43 DM 35-17-M00043_HatBaşıAyırıcı_72727542 M13_72727542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27.07.2023 19:39:21</t>
        </is>
      </c>
      <c>
        <is>
          <t>27.07.2023 21:18:07</t>
        </is>
      </c>
      <c>
        <v>1.646111111</v>
      </c>
      <c>
        <v>1</v>
      </c>
      <c>
        <v>0</v>
      </c>
      <c>
        <v>3</v>
      </c>
      <c>
        <v>0</v>
      </c>
      <c>
        <v>3</v>
      </c>
      <c>
        <v>0</v>
      </c>
      <c>
        <v>0</v>
      </c>
      <c>
        <v>0</v>
      </c>
      <c>
        <v>0.5240550563665312</v>
      </c>
      <c>
        <v>0</v>
      </c>
      <c>
        <v>50.248497498423355</v>
      </c>
      <c>
        <v>0</v>
      </c>
      <c>
        <v>45.45617214714295</v>
      </c>
      <c>
        <v>0</v>
      </c>
      <c>
        <v>0</v>
      </c>
      <c>
        <v>0</v>
      </c>
      <c>
        <v>96.22872470193283</v>
      </c>
    </row>
    <row>
      <c>
        <v>2623830</v>
      </c>
      <c>
        <v>1</v>
      </c>
      <c>
        <is>
          <t>İZMİR</t>
        </is>
      </c>
      <c>
        <v>BORNOVA</v>
      </c>
      <c>
        <is>
          <t>AG Fideri</t>
        </is>
      </c>
      <c>
        <v>M-1054 35-02-M01054_A_56382105_56382105</v>
      </c>
      <c>
        <v>AG Tel Kopuğu</v>
      </c>
      <c>
        <v>Dağıtım-AG</v>
      </c>
      <c>
        <v>Uzun</v>
      </c>
      <c>
        <v>Şebeke işletmecisi</v>
      </c>
      <c>
        <v>Bildirimsiz</v>
      </c>
      <c>
        <is>
          <t>27.07.2023 02:10:11</t>
        </is>
      </c>
      <c>
        <is>
          <t>27.07.2023 05:09:42</t>
        </is>
      </c>
      <c>
        <v>2.991944444</v>
      </c>
      <c>
        <v>0</v>
      </c>
      <c>
        <v>92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60.97020563729196</v>
      </c>
      <c>
        <v>0</v>
      </c>
      <c>
        <v>0</v>
      </c>
      <c>
        <v>0</v>
      </c>
      <c>
        <v>3.9553384900802477</v>
      </c>
      <c>
        <v>0</v>
      </c>
      <c>
        <v>0</v>
      </c>
      <c>
        <v>64.9255441273722</v>
      </c>
    </row>
    <row>
      <c>
        <v>2623893</v>
      </c>
      <c>
        <v>1</v>
      </c>
      <c>
        <is>
          <t>İZMİR</t>
        </is>
      </c>
      <c>
        <v>BUCA</v>
      </c>
      <c>
        <is>
          <t>Saha Dağıtım Kutusu (SDK)</t>
        </is>
      </c>
      <c>
        <v>K-1506 35-03-K01506_D d1b_5785413</v>
      </c>
      <c>
        <v>AG Box / Sdk Giriş Sigorta Atığı</v>
      </c>
      <c>
        <v>Dağıtım-AG</v>
      </c>
      <c>
        <v>Uzun</v>
      </c>
      <c>
        <v>Şebeke işletmecisi</v>
      </c>
      <c>
        <v>Bildirimsiz</v>
      </c>
      <c>
        <is>
          <t>27.07.2023 05:35:11</t>
        </is>
      </c>
      <c>
        <is>
          <t>27.07.2023 09:20:01</t>
        </is>
      </c>
      <c>
        <v>3.747222222</v>
      </c>
      <c>
        <v>0</v>
      </c>
      <c>
        <v>78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58.545092368379706</v>
      </c>
      <c>
        <v>0</v>
      </c>
      <c>
        <v>0</v>
      </c>
      <c>
        <v>0</v>
      </c>
      <c>
        <v>5.4591803981212585</v>
      </c>
      <c>
        <v>0</v>
      </c>
      <c>
        <v>0</v>
      </c>
      <c>
        <v>64.00427276650096</v>
      </c>
    </row>
    <row>
      <c>
        <v>2624534</v>
      </c>
      <c>
        <v>1</v>
      </c>
      <c>
        <is>
          <t>MANİSA</t>
        </is>
      </c>
      <c>
        <v>TURGUTLU</v>
      </c>
      <c>
        <is>
          <t>TM Fideri</t>
        </is>
      </c>
      <c>
        <v>DERBENT TM 45-83-A00003_HALİLBEYLİ-1 M04_2312531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27.07.2023 14:38:38</t>
        </is>
      </c>
      <c>
        <is>
          <t>27.07.2023 16:16:26</t>
        </is>
      </c>
      <c>
        <v>1.63</v>
      </c>
      <c>
        <v>0</v>
      </c>
      <c>
        <v>2607</v>
      </c>
      <c>
        <v>1</v>
      </c>
      <c>
        <v>3</v>
      </c>
      <c>
        <v>9</v>
      </c>
      <c>
        <v>273</v>
      </c>
      <c>
        <v>8</v>
      </c>
      <c>
        <v>3</v>
      </c>
      <c>
        <v>0</v>
      </c>
      <c>
        <v>948.081708995489</v>
      </c>
      <c>
        <v>1.9031124656081884</v>
      </c>
      <c>
        <v>0.21813312710605198</v>
      </c>
      <c>
        <v>727.7875151119364</v>
      </c>
      <c>
        <v>603.9459389558891</v>
      </c>
      <c>
        <v>3509.6460246546785</v>
      </c>
      <c>
        <v>57.543241562772025</v>
      </c>
      <c>
        <v>5849.125674873479</v>
      </c>
    </row>
    <row>
      <c>
        <v>2624036</v>
      </c>
      <c>
        <v>1</v>
      </c>
      <c>
        <is>
          <t>MANİSA</t>
        </is>
      </c>
      <c>
        <v>SOMA</v>
      </c>
      <c>
        <is>
          <t>OG Fideri</t>
        </is>
      </c>
      <c>
        <v>SOMA TR-3/1 45-82-M00081_TR-2/1 M02_2090604</v>
      </c>
      <c>
        <v>Şebeke Yenileme ve Kapasite Artışı Çalışması</v>
      </c>
      <c>
        <v>Dağıtım-OG</v>
      </c>
      <c>
        <v>Uzun</v>
      </c>
      <c>
        <v>Şebeke işletmecisi</v>
      </c>
      <c>
        <v>Bildirimli</v>
      </c>
      <c>
        <is>
          <t>27.07.2023 09:02:58</t>
        </is>
      </c>
      <c>
        <is>
          <t>27.07.2023 15:30:16</t>
        </is>
      </c>
      <c>
        <v>6.455</v>
      </c>
      <c>
        <v>0</v>
      </c>
      <c>
        <v>1700</v>
      </c>
      <c>
        <v>0</v>
      </c>
      <c>
        <v>12</v>
      </c>
      <c>
        <v>2</v>
      </c>
      <c>
        <v>69</v>
      </c>
      <c>
        <v>0</v>
      </c>
      <c>
        <v>0</v>
      </c>
      <c>
        <v>0</v>
      </c>
      <c>
        <v>2055.131048119514</v>
      </c>
      <c>
        <v>0</v>
      </c>
      <c>
        <v>21.225606155148167</v>
      </c>
      <c>
        <v>50.210822263303946</v>
      </c>
      <c>
        <v>400.2775674064373</v>
      </c>
      <c>
        <v>0</v>
      </c>
      <c>
        <v>0</v>
      </c>
      <c>
        <v>2526.845043944403</v>
      </c>
    </row>
    <row>
      <c>
        <v>2625032</v>
      </c>
      <c>
        <v>1</v>
      </c>
      <c>
        <is>
          <t>İZMİR</t>
        </is>
      </c>
      <c>
        <v>BORNOVA</v>
      </c>
      <c>
        <is>
          <t>Kullanıcı Bağlantı Hattı</t>
        </is>
      </c>
      <c>
        <v>K-4296 35-02-K04296_910026740_910026740</v>
      </c>
      <c>
        <v>AG Box / Sdk Abone Çıkış Sigorta Atığı</v>
      </c>
      <c>
        <v>Dağıtım-AG</v>
      </c>
      <c>
        <v>Uzun</v>
      </c>
      <c>
        <v>Şebeke işletmecisi</v>
      </c>
      <c>
        <v>Bildirimsiz</v>
      </c>
      <c>
        <is>
          <t>27.07.2023 19:52:02</t>
        </is>
      </c>
      <c>
        <is>
          <t>27.07.2023 20:43:49</t>
        </is>
      </c>
      <c>
        <v>0.863055555</v>
      </c>
      <c>
        <v>0</v>
      </c>
      <c>
        <v>3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0.2508833570037087</v>
      </c>
      <c>
        <v>0</v>
      </c>
      <c>
        <v>0</v>
      </c>
      <c>
        <v>0</v>
      </c>
      <c>
        <v>0</v>
      </c>
      <c>
        <v>0</v>
      </c>
      <c>
        <v>0</v>
      </c>
      <c>
        <v>0.2508833570037087</v>
      </c>
    </row>
    <row>
      <c>
        <v>2625161</v>
      </c>
      <c>
        <v>1</v>
      </c>
      <c>
        <is>
          <t>İZMİR</t>
        </is>
      </c>
      <c>
        <v>FOÇA</v>
      </c>
      <c>
        <is>
          <t>AG Fideri</t>
        </is>
      </c>
      <c>
        <v>YENİFOÇA M-274 35-23-M00274_B_56386156_56386156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27.07.2023 21:54:32</t>
        </is>
      </c>
      <c>
        <is>
          <t>27.07.2023 22:40:19</t>
        </is>
      </c>
      <c>
        <v>0.763055555</v>
      </c>
      <c>
        <v>0</v>
      </c>
      <c>
        <v>37</v>
      </c>
      <c>
        <v>0</v>
      </c>
      <c>
        <v>0</v>
      </c>
      <c>
        <v>0</v>
      </c>
      <c>
        <v>6</v>
      </c>
      <c>
        <v>0</v>
      </c>
      <c>
        <v>0</v>
      </c>
      <c>
        <v>0</v>
      </c>
      <c>
        <v>7.651996018187113</v>
      </c>
      <c>
        <v>0</v>
      </c>
      <c>
        <v>0</v>
      </c>
      <c>
        <v>0</v>
      </c>
      <c>
        <v>6.865843618154709</v>
      </c>
      <c>
        <v>0</v>
      </c>
      <c>
        <v>0</v>
      </c>
      <c>
        <v>14.517839636341822</v>
      </c>
    </row>
    <row>
      <c>
        <v>2624428</v>
      </c>
      <c>
        <v>1</v>
      </c>
      <c>
        <is>
          <t>İZMİR</t>
        </is>
      </c>
      <c>
        <v>BAYINDIR</v>
      </c>
      <c>
        <is>
          <t>Saha Dağıtım Kutusu (SDK)</t>
        </is>
      </c>
      <c>
        <v>TR-1-4/1A 35-20-L00038_A A3_93718655</v>
      </c>
      <c>
        <v>AG Box / Sdk Giriş Sigorta Atığı</v>
      </c>
      <c>
        <v>Dağıtım-AG</v>
      </c>
      <c>
        <v>Uzun</v>
      </c>
      <c>
        <v>Şebeke işletmecisi</v>
      </c>
      <c>
        <v>Bildirimsiz</v>
      </c>
      <c>
        <is>
          <t>27.07.2023 13:04:33</t>
        </is>
      </c>
      <c>
        <is>
          <t>27.07.2023 15:41:00</t>
        </is>
      </c>
      <c>
        <v>2.6075</v>
      </c>
      <c>
        <v>0</v>
      </c>
      <c>
        <v>0</v>
      </c>
      <c>
        <v>0</v>
      </c>
      <c>
        <v>0</v>
      </c>
      <c>
        <v>0</v>
      </c>
      <c>
        <v>15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37.54188918383037</v>
      </c>
      <c>
        <v>0</v>
      </c>
      <c>
        <v>0</v>
      </c>
      <c>
        <v>37.54188918383037</v>
      </c>
    </row>
    <row>
      <c>
        <v>2624577</v>
      </c>
      <c>
        <v>1</v>
      </c>
      <c>
        <is>
          <t>İZMİR</t>
        </is>
      </c>
      <c>
        <v>BUCA</v>
      </c>
      <c>
        <is>
          <t>AG Fideri</t>
        </is>
      </c>
      <c>
        <v>M-1101 35-03-M01101_K_56364251_56364251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27.07.2023 14:53:48</t>
        </is>
      </c>
      <c>
        <is>
          <t>27.07.2023 19:25:45</t>
        </is>
      </c>
      <c>
        <v>4.5325</v>
      </c>
      <c>
        <v>0</v>
      </c>
      <c>
        <v>149</v>
      </c>
      <c>
        <v>0</v>
      </c>
      <c>
        <v>0</v>
      </c>
      <c>
        <v>0</v>
      </c>
      <c>
        <v>35</v>
      </c>
      <c>
        <v>0</v>
      </c>
      <c>
        <v>0</v>
      </c>
      <c>
        <v>0</v>
      </c>
      <c>
        <v>151.2483750237355</v>
      </c>
      <c>
        <v>0</v>
      </c>
      <c>
        <v>0</v>
      </c>
      <c>
        <v>0</v>
      </c>
      <c>
        <v>319.2741234189444</v>
      </c>
      <c>
        <v>0</v>
      </c>
      <c>
        <v>0</v>
      </c>
      <c>
        <v>470.5224984426799</v>
      </c>
    </row>
    <row>
      <c>
        <v>2624926</v>
      </c>
      <c>
        <v>1</v>
      </c>
      <c>
        <is>
          <t>MANİSA</t>
        </is>
      </c>
      <c>
        <v>TURGUTLU</v>
      </c>
      <c>
        <is>
          <t>AG Fideri</t>
        </is>
      </c>
      <c>
        <v>TR-2/82 BARIŞ MANÇO KÖK 45-83-L00082__72373183_72373183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27.07.2023 18:50:14</t>
        </is>
      </c>
      <c>
        <is>
          <t>27.07.2023 22:04:36</t>
        </is>
      </c>
      <c>
        <v>3.239444444</v>
      </c>
      <c>
        <v>0</v>
      </c>
      <c>
        <v>215</v>
      </c>
      <c>
        <v>0</v>
      </c>
      <c>
        <v>0</v>
      </c>
      <c>
        <v>0</v>
      </c>
      <c>
        <v>7</v>
      </c>
      <c>
        <v>0</v>
      </c>
      <c>
        <v>0</v>
      </c>
      <c>
        <v>0</v>
      </c>
      <c>
        <v>138.7247632121808</v>
      </c>
      <c>
        <v>0</v>
      </c>
      <c>
        <v>0</v>
      </c>
      <c>
        <v>0</v>
      </c>
      <c>
        <v>22.183769151722124</v>
      </c>
      <c>
        <v>0</v>
      </c>
      <c>
        <v>0</v>
      </c>
      <c>
        <v>160.9085323639029</v>
      </c>
    </row>
    <row>
      <c>
        <v>2624314</v>
      </c>
      <c>
        <v>1</v>
      </c>
      <c>
        <is>
          <t>İZMİR</t>
        </is>
      </c>
      <c>
        <v>URLA</v>
      </c>
      <c>
        <is>
          <t>Dağıtım Transformatörü</t>
        </is>
      </c>
      <c>
        <v>TR-74 35-19-L00074_35-19-L00074_2352870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27.07.2023 11:40:58</t>
        </is>
      </c>
      <c>
        <is>
          <t>27.07.2023 12:26:45</t>
        </is>
      </c>
      <c>
        <v>0.763055555</v>
      </c>
      <c>
        <v>0</v>
      </c>
      <c>
        <v>281</v>
      </c>
      <c>
        <v>0</v>
      </c>
      <c>
        <v>1</v>
      </c>
      <c>
        <v>0</v>
      </c>
      <c>
        <v>28</v>
      </c>
      <c>
        <v>0</v>
      </c>
      <c>
        <v>0</v>
      </c>
      <c>
        <v>0</v>
      </c>
      <c>
        <v>54.649699207469965</v>
      </c>
      <c>
        <v>0</v>
      </c>
      <c>
        <v>0.30753321564662994</v>
      </c>
      <c>
        <v>0</v>
      </c>
      <c>
        <v>35.52832718691875</v>
      </c>
      <c>
        <v>0</v>
      </c>
      <c>
        <v>0</v>
      </c>
      <c>
        <v>90.48555961003535</v>
      </c>
    </row>
    <row>
      <c>
        <v>2623982</v>
      </c>
      <c>
        <v>1</v>
      </c>
      <c>
        <is>
          <t>İZMİR</t>
        </is>
      </c>
      <c>
        <v>FOÇA</v>
      </c>
      <c>
        <is>
          <t>Dağıtım Transformatörü</t>
        </is>
      </c>
      <c>
        <v>FOÇA CEZA EVİ TR-4 35-23-M00370_35-23-M00370_72030184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27.07.2023 08:23:07</t>
        </is>
      </c>
      <c>
        <is>
          <t>27.07.2023 10:39:47</t>
        </is>
      </c>
      <c>
        <v>2.277777777</v>
      </c>
      <c>
        <v>0</v>
      </c>
      <c>
        <v>123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61.6503388684697</v>
      </c>
      <c>
        <v>0</v>
      </c>
      <c>
        <v>0</v>
      </c>
      <c>
        <v>0</v>
      </c>
      <c>
        <v>8.46249708045</v>
      </c>
      <c>
        <v>0</v>
      </c>
      <c>
        <v>0</v>
      </c>
      <c>
        <v>70.1128359489197</v>
      </c>
    </row>
    <row>
      <c>
        <v>2624907</v>
      </c>
      <c>
        <v>2</v>
      </c>
      <c>
        <is>
          <t>MANİSA</t>
        </is>
      </c>
      <c>
        <v>AKHİSAR</v>
      </c>
      <c>
        <is>
          <t>Dağıtım Transformatörü</t>
        </is>
      </c>
      <c>
        <v>MEDAR TR-7 45-72-L00277_45-72-L00277_2367389</v>
      </c>
      <c>
        <v>AG Klemens Arızası</v>
      </c>
      <c>
        <v>Dağıtım-AG</v>
      </c>
      <c>
        <v>Uzun</v>
      </c>
      <c>
        <v>Şebeke işletmecisi</v>
      </c>
      <c>
        <v>Bildirimsiz</v>
      </c>
      <c>
        <is>
          <t>27.07.2023 19:25:38</t>
        </is>
      </c>
      <c>
        <is>
          <t>27.07.2023 19:46:57</t>
        </is>
      </c>
      <c>
        <v>0.355277777</v>
      </c>
      <c>
        <v>0</v>
      </c>
      <c>
        <v>116</v>
      </c>
      <c>
        <v>0</v>
      </c>
      <c>
        <v>5</v>
      </c>
      <c>
        <v>0</v>
      </c>
      <c>
        <v>9</v>
      </c>
      <c>
        <v>0</v>
      </c>
      <c>
        <v>0</v>
      </c>
      <c>
        <v>0</v>
      </c>
      <c>
        <v>9.236146527393654</v>
      </c>
      <c>
        <v>0</v>
      </c>
      <c>
        <v>0.2684648704059459</v>
      </c>
      <c>
        <v>0</v>
      </c>
      <c>
        <v>3.4880793749854773</v>
      </c>
      <c>
        <v>0</v>
      </c>
      <c>
        <v>0</v>
      </c>
      <c>
        <v>12.992690772785078</v>
      </c>
    </row>
    <row>
      <c>
        <v>2624646</v>
      </c>
      <c>
        <v>1</v>
      </c>
      <c>
        <is>
          <t>İZMİR</t>
        </is>
      </c>
      <c>
        <v>URLA</v>
      </c>
      <c>
        <is>
          <t>Kullanıcı Bağlantı Hattı</t>
        </is>
      </c>
      <c>
        <v>KUŞÇULAR TR-2 35-19-M00519_956671066_956671066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27.07.2023 15:52:27</t>
        </is>
      </c>
      <c>
        <is>
          <t>27.07.2023 17:40:23</t>
        </is>
      </c>
      <c>
        <v>1.798888888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3.176097537888242</v>
      </c>
      <c>
        <v>0</v>
      </c>
      <c>
        <v>0</v>
      </c>
      <c>
        <v>0</v>
      </c>
      <c>
        <v>0</v>
      </c>
      <c>
        <v>0</v>
      </c>
      <c>
        <v>0</v>
      </c>
      <c>
        <v>3.176097537888242</v>
      </c>
    </row>
    <row>
      <c>
        <v>2624268</v>
      </c>
      <c>
        <v>1</v>
      </c>
      <c>
        <is>
          <t>İZMİR</t>
        </is>
      </c>
      <c>
        <v>KEMALPAŞA</v>
      </c>
      <c>
        <is>
          <t>DM</t>
        </is>
      </c>
      <c>
        <v>ARMUTLU İM 35-27-A00001_ÇUKURBAĞ L10_2307557</v>
      </c>
      <c>
        <v>Manevra</v>
      </c>
      <c>
        <v>Dağıtım-OG</v>
      </c>
      <c>
        <v>Uzun</v>
      </c>
      <c>
        <v>Şebeke işletmecisi</v>
      </c>
      <c>
        <v>Bildirimli</v>
      </c>
      <c>
        <is>
          <t>27.07.2023 11:06:18</t>
        </is>
      </c>
      <c>
        <is>
          <t>27.07.2023 11:28:25</t>
        </is>
      </c>
      <c>
        <v>0.368611111</v>
      </c>
      <c>
        <v>47</v>
      </c>
      <c>
        <v>3196</v>
      </c>
      <c>
        <v>129</v>
      </c>
      <c>
        <v>208</v>
      </c>
      <c>
        <v>58</v>
      </c>
      <c>
        <v>413</v>
      </c>
      <c>
        <v>2</v>
      </c>
      <c>
        <v>1</v>
      </c>
      <c>
        <v>23.887475844705236</v>
      </c>
      <c>
        <v>275.8303849206838</v>
      </c>
      <c>
        <v>63.43455383915249</v>
      </c>
      <c>
        <v>81.38484933036592</v>
      </c>
      <c>
        <v>112.12129894635292</v>
      </c>
      <c>
        <v>148.84983760117876</v>
      </c>
      <c>
        <v>1.515945954895616</v>
      </c>
      <c>
        <v>1.2372062120804777</v>
      </c>
      <c>
        <v>708.2615526494152</v>
      </c>
    </row>
    <row>
      <c>
        <v>2623959</v>
      </c>
      <c>
        <v>1</v>
      </c>
      <c>
        <is>
          <t>MANİSA</t>
        </is>
      </c>
      <c>
        <v>TURGUTLU</v>
      </c>
      <c>
        <is>
          <t>AG Fideri</t>
        </is>
      </c>
      <c>
        <v>KÜÇÜK SANAYİ SİTESİ TR-2 45-83-L00143_48096135_56387516_56387516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27.07.2023 07:47:44</t>
        </is>
      </c>
      <c>
        <is>
          <t>27.07.2023 11:20:24</t>
        </is>
      </c>
      <c>
        <v>3.544444444</v>
      </c>
      <c>
        <v>0</v>
      </c>
      <c>
        <v>0</v>
      </c>
      <c>
        <v>0</v>
      </c>
      <c>
        <v>0</v>
      </c>
      <c>
        <v>0</v>
      </c>
      <c>
        <v>19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30.530624311672362</v>
      </c>
      <c>
        <v>0</v>
      </c>
      <c>
        <v>0</v>
      </c>
      <c>
        <v>30.530624311672362</v>
      </c>
    </row>
    <row>
      <c>
        <v>2624291</v>
      </c>
      <c>
        <v>1</v>
      </c>
      <c>
        <is>
          <t>MANİSA</t>
        </is>
      </c>
      <c>
        <v>DEMİRCİ</v>
      </c>
      <c>
        <is>
          <t>AG Fideri</t>
        </is>
      </c>
      <c>
        <v>AYVAALAN  TR-2 45-74-M00360_A_91443662_91443662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27.07.2023 11:13:42</t>
        </is>
      </c>
      <c>
        <is>
          <t>27.07.2023 14:33:02</t>
        </is>
      </c>
      <c>
        <v>3.322222222</v>
      </c>
      <c>
        <v>0</v>
      </c>
      <c>
        <v>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2.4794911518668687</v>
      </c>
      <c>
        <v>0</v>
      </c>
      <c>
        <v>0</v>
      </c>
      <c>
        <v>0</v>
      </c>
      <c>
        <v>0</v>
      </c>
      <c>
        <v>0</v>
      </c>
      <c>
        <v>0</v>
      </c>
      <c>
        <v>2.4794911518668687</v>
      </c>
    </row>
    <row>
      <c>
        <v>2624815</v>
      </c>
      <c>
        <v>1</v>
      </c>
      <c>
        <is>
          <t>MANİSA</t>
        </is>
      </c>
      <c>
        <v>SELENDİ</v>
      </c>
      <c>
        <is>
          <t>KÖK</t>
        </is>
      </c>
      <c>
        <v>OKLUİSA KÖK 45-81-M00046_ESKİN GRUP M03_71994463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27.07.2023 17:30:38</t>
        </is>
      </c>
      <c>
        <is>
          <t>27.07.2023 18:04:42</t>
        </is>
      </c>
      <c>
        <v>0.567777777</v>
      </c>
      <c>
        <v>4</v>
      </c>
      <c>
        <v>719</v>
      </c>
      <c>
        <v>0</v>
      </c>
      <c>
        <v>13</v>
      </c>
      <c>
        <v>0</v>
      </c>
      <c>
        <v>49</v>
      </c>
      <c>
        <v>0</v>
      </c>
      <c>
        <v>0</v>
      </c>
      <c>
        <v>0.5684860092133335</v>
      </c>
      <c>
        <v>51.03370646789116</v>
      </c>
      <c>
        <v>0</v>
      </c>
      <c>
        <v>3.407613730180437</v>
      </c>
      <c>
        <v>0</v>
      </c>
      <c>
        <v>11.03157055986048</v>
      </c>
      <c>
        <v>0</v>
      </c>
      <c>
        <v>0</v>
      </c>
      <c>
        <v>66.04137676714541</v>
      </c>
    </row>
    <row>
      <c>
        <v>2624809</v>
      </c>
      <c>
        <v>1</v>
      </c>
      <c>
        <is>
          <t>MANİSA</t>
        </is>
      </c>
      <c>
        <v>SELENDİ</v>
      </c>
      <c>
        <is>
          <t>OG Fideri</t>
        </is>
      </c>
      <c>
        <v>OKLUİSA KÖK 45-81-M00046_HatBaşıAyırıcı_53135507 M04_53135507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27.07.2023 17:23:41</t>
        </is>
      </c>
      <c>
        <is>
          <t>27.07.2023 20:44:32</t>
        </is>
      </c>
      <c>
        <v>3.3475</v>
      </c>
      <c>
        <v>0</v>
      </c>
      <c>
        <v>23</v>
      </c>
      <c>
        <v>1</v>
      </c>
      <c>
        <v>1</v>
      </c>
      <c>
        <v>1</v>
      </c>
      <c>
        <v>0</v>
      </c>
      <c>
        <v>0</v>
      </c>
      <c>
        <v>0</v>
      </c>
      <c>
        <v>0</v>
      </c>
      <c>
        <v>10.445528899813928</v>
      </c>
      <c>
        <v>10.12300759587</v>
      </c>
      <c>
        <v>1.223573797777533</v>
      </c>
      <c>
        <v>5.603107193279445</v>
      </c>
      <c>
        <v>0</v>
      </c>
      <c>
        <v>0</v>
      </c>
      <c>
        <v>0</v>
      </c>
      <c>
        <v>27.395217486740908</v>
      </c>
    </row>
    <row>
      <c>
        <v>2624128</v>
      </c>
      <c>
        <v>1</v>
      </c>
      <c>
        <is>
          <t>İZMİR</t>
        </is>
      </c>
      <c>
        <v>KINIK</v>
      </c>
      <c>
        <is>
          <t>DM</t>
        </is>
      </c>
      <c>
        <v>KINIK ORGANİZE DM 35-24-M00208_SOMA KÖYLER M15_83158735</v>
      </c>
      <c>
        <v>Şebeke Yenileme ve Kapasite Artışı Çalışması</v>
      </c>
      <c>
        <v>Dağıtım-OG</v>
      </c>
      <c>
        <v>Uzun</v>
      </c>
      <c>
        <v>Şebeke işletmecisi</v>
      </c>
      <c>
        <v>Bildirimli</v>
      </c>
      <c>
        <is>
          <t>27.07.2023 10:02:31</t>
        </is>
      </c>
      <c>
        <is>
          <t>27.07.2023 14:19:19</t>
        </is>
      </c>
      <c>
        <v>4.28</v>
      </c>
      <c>
        <v>0</v>
      </c>
      <c>
        <v>628</v>
      </c>
      <c>
        <v>39</v>
      </c>
      <c>
        <v>137</v>
      </c>
      <c>
        <v>18</v>
      </c>
      <c>
        <v>77</v>
      </c>
      <c>
        <v>1</v>
      </c>
      <c>
        <v>0</v>
      </c>
      <c>
        <v>0</v>
      </c>
      <c>
        <v>630.2008258206258</v>
      </c>
      <c>
        <v>1486.3677055891064</v>
      </c>
      <c>
        <v>2457.770052607821</v>
      </c>
      <c>
        <v>786.9458734753828</v>
      </c>
      <c>
        <v>624.3069660272133</v>
      </c>
      <c>
        <v>205.4378473862341</v>
      </c>
      <c>
        <v>0</v>
      </c>
      <c>
        <v>6191.029270906383</v>
      </c>
    </row>
    <row>
      <c>
        <v>2624792</v>
      </c>
      <c>
        <v>1</v>
      </c>
      <c>
        <is>
          <t>İZMİR</t>
        </is>
      </c>
      <c>
        <v>TİRE</v>
      </c>
      <c>
        <is>
          <t>OG Fideri</t>
        </is>
      </c>
      <c>
        <v>GÖKÇEN DM 1-1/6 35-29-M00128_ACEMOĞLU M04_72209441</v>
      </c>
      <c>
        <v>OG Yeraltı Kablo Arızası</v>
      </c>
      <c>
        <v>Dağıtım-OG</v>
      </c>
      <c>
        <v>Uzun</v>
      </c>
      <c>
        <v>Şebeke işletmecisi</v>
      </c>
      <c>
        <v>Bildirimsiz</v>
      </c>
      <c>
        <is>
          <t>27.07.2023 17:12:35</t>
        </is>
      </c>
      <c>
        <is>
          <t>28.07.2023 01:14:38</t>
        </is>
      </c>
      <c>
        <v>8.034166666</v>
      </c>
      <c>
        <v>0</v>
      </c>
      <c>
        <v>0</v>
      </c>
      <c>
        <v>0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1349.6781865909838</v>
      </c>
      <c>
        <v>0</v>
      </c>
      <c>
        <v>1349.6781865909838</v>
      </c>
    </row>
    <row>
      <c>
        <v>2624022</v>
      </c>
      <c>
        <v>1</v>
      </c>
      <c>
        <is>
          <t>MANİSA</t>
        </is>
      </c>
      <c>
        <v>SARUHANLI</v>
      </c>
      <c>
        <is>
          <t>DM</t>
        </is>
      </c>
      <c>
        <v>ALİBEYLİ DM 45-80-M00064_HEYBELİ M03_72190828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27.07.2023 09:04:08</t>
        </is>
      </c>
      <c>
        <is>
          <t>27.07.2023 09:10:31</t>
        </is>
      </c>
      <c>
        <v>0.106388888</v>
      </c>
      <c>
        <v>2</v>
      </c>
      <c>
        <v>318</v>
      </c>
      <c>
        <v>99</v>
      </c>
      <c>
        <v>9</v>
      </c>
      <c>
        <v>10</v>
      </c>
      <c>
        <v>23</v>
      </c>
      <c>
        <v>0</v>
      </c>
      <c>
        <v>0</v>
      </c>
      <c>
        <v>1.1714689976559198</v>
      </c>
      <c>
        <v>7.366508723931663</v>
      </c>
      <c>
        <v>49.353357168847054</v>
      </c>
      <c>
        <v>4.483065818357394</v>
      </c>
      <c>
        <v>6.573937251629346</v>
      </c>
      <c>
        <v>1.3395263165720985</v>
      </c>
      <c>
        <v>0</v>
      </c>
      <c>
        <v>0</v>
      </c>
      <c>
        <v>70.28786427699349</v>
      </c>
    </row>
    <row>
      <c>
        <v>2625187</v>
      </c>
      <c>
        <v>1</v>
      </c>
      <c>
        <is>
          <t>İZMİR</t>
        </is>
      </c>
      <c>
        <v>BALÇOVA</v>
      </c>
      <c>
        <is>
          <t>AG Fideri</t>
        </is>
      </c>
      <c>
        <v>K-3948 35-07-K03948__72410514_72410514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27.07.2023 21:58:19</t>
        </is>
      </c>
      <c>
        <is>
          <t>27.07.2023 23:42:25</t>
        </is>
      </c>
      <c>
        <v>1.735</v>
      </c>
      <c>
        <v>0</v>
      </c>
      <c>
        <v>0</v>
      </c>
      <c>
        <v>0</v>
      </c>
      <c>
        <v>0</v>
      </c>
      <c>
        <v>0</v>
      </c>
      <c>
        <v>23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204.43819442899934</v>
      </c>
      <c>
        <v>0</v>
      </c>
      <c>
        <v>0</v>
      </c>
      <c>
        <v>204.43819442899934</v>
      </c>
    </row>
    <row>
      <c>
        <v>2624500</v>
      </c>
      <c>
        <v>1</v>
      </c>
      <c>
        <is>
          <t>İZMİR</t>
        </is>
      </c>
      <c>
        <v>KARABAĞLAR</v>
      </c>
      <c>
        <is>
          <t>Saha Dağıtım Kutusu (SDK)</t>
        </is>
      </c>
      <c>
        <v>M-1408 35-01-M01408_A A1_5902795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27.07.2023 14:11:27</t>
        </is>
      </c>
      <c>
        <is>
          <t>27.07.2023 19:01:47</t>
        </is>
      </c>
      <c>
        <v>4.838888888</v>
      </c>
      <c>
        <v>0</v>
      </c>
      <c>
        <v>154</v>
      </c>
      <c>
        <v>0</v>
      </c>
      <c>
        <v>0</v>
      </c>
      <c>
        <v>0</v>
      </c>
      <c>
        <v>18</v>
      </c>
      <c>
        <v>0</v>
      </c>
      <c>
        <v>0</v>
      </c>
      <c>
        <v>0</v>
      </c>
      <c>
        <v>192.06862332844963</v>
      </c>
      <c>
        <v>0</v>
      </c>
      <c>
        <v>0</v>
      </c>
      <c>
        <v>0</v>
      </c>
      <c>
        <v>356.98172153509756</v>
      </c>
      <c>
        <v>0</v>
      </c>
      <c>
        <v>0</v>
      </c>
      <c>
        <v>549.0503448635473</v>
      </c>
    </row>
    <row>
      <c>
        <v>2624414</v>
      </c>
      <c>
        <v>1</v>
      </c>
      <c>
        <is>
          <t>İZMİR</t>
        </is>
      </c>
      <c>
        <v>TİRE</v>
      </c>
      <c>
        <is>
          <t>Dağıtım Transformatörü</t>
        </is>
      </c>
      <c>
        <v>TİRE DM-2/19 35-29-L00778_35-29-L00778_82408964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27.07.2023 12:44:10</t>
        </is>
      </c>
      <c>
        <is>
          <t>27.07.2023 14:07:45</t>
        </is>
      </c>
      <c>
        <v>1.393055555</v>
      </c>
      <c>
        <v>0</v>
      </c>
      <c>
        <v>9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1.276061083965179</v>
      </c>
      <c>
        <v>0</v>
      </c>
      <c>
        <v>0</v>
      </c>
      <c>
        <v>0</v>
      </c>
      <c>
        <v>1.4430221600675806</v>
      </c>
      <c>
        <v>0</v>
      </c>
      <c>
        <v>0</v>
      </c>
      <c>
        <v>2.7190832440327597</v>
      </c>
    </row>
    <row>
      <c>
        <v>2625147</v>
      </c>
      <c>
        <v>1</v>
      </c>
      <c>
        <is>
          <t>MANİSA</t>
        </is>
      </c>
      <c>
        <v>SARUHANLI</v>
      </c>
      <c>
        <is>
          <t>AG Fideri</t>
        </is>
      </c>
      <c>
        <v>KEMİKLİDERE TR-1 45-80-M00134_A_56387887_56387887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27.07.2023 21:21:25</t>
        </is>
      </c>
      <c>
        <is>
          <t>27.07.2023 23:10:11</t>
        </is>
      </c>
      <c>
        <v>1.812777777</v>
      </c>
      <c>
        <v>0</v>
      </c>
      <c>
        <v>39</v>
      </c>
      <c>
        <v>0</v>
      </c>
      <c>
        <v>0</v>
      </c>
      <c>
        <v>0</v>
      </c>
      <c>
        <v>12</v>
      </c>
      <c>
        <v>0</v>
      </c>
      <c>
        <v>0</v>
      </c>
      <c>
        <v>0</v>
      </c>
      <c>
        <v>19.069465977537813</v>
      </c>
      <c>
        <v>0</v>
      </c>
      <c>
        <v>0</v>
      </c>
      <c>
        <v>0</v>
      </c>
      <c>
        <v>11.332284887635689</v>
      </c>
      <c>
        <v>0</v>
      </c>
      <c>
        <v>0</v>
      </c>
      <c>
        <v>30.401750865173504</v>
      </c>
    </row>
    <row>
      <c>
        <v>2624460</v>
      </c>
      <c>
        <v>1</v>
      </c>
      <c>
        <is>
          <t>MANİSA</t>
        </is>
      </c>
      <c>
        <v>SALİHLİ</v>
      </c>
      <c>
        <is>
          <t>OG Fideri</t>
        </is>
      </c>
      <c>
        <v>DURASILLI TARIMSAL SULAMA-13 TR 45-78-M00997_DIREK TIPI TRAFO HUCRESI H01_2111778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27.07.2023 13:33:36</t>
        </is>
      </c>
      <c>
        <is>
          <t>27.07.2023 16:57:48</t>
        </is>
      </c>
      <c>
        <v>3.403333333</v>
      </c>
      <c>
        <v>0</v>
      </c>
      <c>
        <v>0</v>
      </c>
      <c>
        <v>0</v>
      </c>
      <c>
        <v>11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396.7555492795049</v>
      </c>
      <c>
        <v>0</v>
      </c>
      <c>
        <v>14.280283261986767</v>
      </c>
      <c>
        <v>0</v>
      </c>
      <c>
        <v>0</v>
      </c>
      <c>
        <v>411.0358325414917</v>
      </c>
    </row>
    <row>
      <c>
        <v>2623919</v>
      </c>
      <c>
        <v>1</v>
      </c>
      <c>
        <is>
          <t>İZMİR</t>
        </is>
      </c>
      <c>
        <v>KARŞIYAKA</v>
      </c>
      <c>
        <is>
          <t>Kullanıcı Bağlantı Hattı</t>
        </is>
      </c>
      <c>
        <v>K-3388 35-04-K03388_99370832_99370832</v>
      </c>
      <c>
        <v>AG Branşman Yeraltı Kablo Arızası</v>
      </c>
      <c>
        <v>Dağıtım-AG</v>
      </c>
      <c>
        <v>Uzun</v>
      </c>
      <c>
        <v>Şebeke işletmecisi</v>
      </c>
      <c>
        <v>Bildirimsiz</v>
      </c>
      <c>
        <is>
          <t>27.07.2023 06:40:51</t>
        </is>
      </c>
      <c>
        <is>
          <t>27.07.2023 15:07:11</t>
        </is>
      </c>
      <c>
        <v>8.438888888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5.683208350159152</v>
      </c>
      <c>
        <v>0</v>
      </c>
      <c>
        <v>0</v>
      </c>
      <c>
        <v>0</v>
      </c>
      <c>
        <v>0</v>
      </c>
      <c>
        <v>0</v>
      </c>
      <c>
        <v>0</v>
      </c>
      <c>
        <v>5.683208350159152</v>
      </c>
    </row>
    <row>
      <c>
        <v>2624606</v>
      </c>
      <c>
        <v>1</v>
      </c>
      <c>
        <is>
          <t>İZMİR</t>
        </is>
      </c>
      <c>
        <v>TİRE</v>
      </c>
      <c>
        <is>
          <t>Dağıtım Transformatörü</t>
        </is>
      </c>
      <c>
        <v>TİRE DM2/5 35-29-L00024_35-29-L00024_2372121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27.07.2023 15:13:44</t>
        </is>
      </c>
      <c>
        <is>
          <t>27.07.2023 18:47:16</t>
        </is>
      </c>
      <c>
        <v>3.558888888</v>
      </c>
      <c>
        <v>0</v>
      </c>
      <c>
        <v>271</v>
      </c>
      <c>
        <v>0</v>
      </c>
      <c>
        <v>4</v>
      </c>
      <c>
        <v>0</v>
      </c>
      <c>
        <v>25</v>
      </c>
      <c>
        <v>0</v>
      </c>
      <c>
        <v>0</v>
      </c>
      <c>
        <v>0</v>
      </c>
      <c>
        <v>157.24660699601432</v>
      </c>
      <c>
        <v>0</v>
      </c>
      <c>
        <v>2.048808257956919</v>
      </c>
      <c>
        <v>0</v>
      </c>
      <c>
        <v>137.31487663842762</v>
      </c>
      <c>
        <v>0</v>
      </c>
      <c>
        <v>0</v>
      </c>
      <c>
        <v>296.6102918923989</v>
      </c>
    </row>
    <row>
      <c>
        <v>2624351</v>
      </c>
      <c>
        <v>1</v>
      </c>
      <c>
        <is>
          <t>MANİSA</t>
        </is>
      </c>
      <c>
        <v>TURGUTLU</v>
      </c>
      <c>
        <is>
          <t>Dağıtım Transformatörü</t>
        </is>
      </c>
      <c>
        <v>KISMALI TR-2 45-83-M00725_45-83-M00725_65890324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27.07.2023 11:59:04</t>
        </is>
      </c>
      <c>
        <is>
          <t>27.07.2023 13:14:42</t>
        </is>
      </c>
      <c>
        <v>1.260555555</v>
      </c>
      <c>
        <v>0</v>
      </c>
      <c>
        <v>7</v>
      </c>
      <c>
        <v>0</v>
      </c>
      <c>
        <v>28</v>
      </c>
      <c>
        <v>0</v>
      </c>
      <c>
        <v>8</v>
      </c>
      <c>
        <v>0</v>
      </c>
      <c>
        <v>0</v>
      </c>
      <c>
        <v>0</v>
      </c>
      <c>
        <v>3.1135747932775653</v>
      </c>
      <c>
        <v>0</v>
      </c>
      <c>
        <v>21.526736236048038</v>
      </c>
      <c>
        <v>0</v>
      </c>
      <c>
        <v>5.658793253545054</v>
      </c>
      <c>
        <v>0</v>
      </c>
      <c>
        <v>0</v>
      </c>
      <c>
        <v>30.299104282870655</v>
      </c>
    </row>
    <row>
      <c>
        <v>2624019</v>
      </c>
      <c>
        <v>1</v>
      </c>
      <c>
        <is>
          <t>MANİSA</t>
        </is>
      </c>
      <c>
        <v>YUNUSEMRE</v>
      </c>
      <c>
        <is>
          <t>OG Fideri</t>
        </is>
      </c>
      <c>
        <v>YAĞCILAR TR-1 45-71-M01440_DIREK TIPI TRAFO HUCRESI H01_2086894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27.07.2023 08:59:23</t>
        </is>
      </c>
      <c>
        <is>
          <t>27.07.2023 13:09:44</t>
        </is>
      </c>
      <c>
        <v>4.1725</v>
      </c>
      <c>
        <v>0</v>
      </c>
      <c>
        <v>103</v>
      </c>
      <c>
        <v>0</v>
      </c>
      <c>
        <v>16</v>
      </c>
      <c>
        <v>0</v>
      </c>
      <c>
        <v>16</v>
      </c>
      <c>
        <v>0</v>
      </c>
      <c>
        <v>0</v>
      </c>
      <c>
        <v>0</v>
      </c>
      <c>
        <v>90.74613504581512</v>
      </c>
      <c>
        <v>0</v>
      </c>
      <c>
        <v>33.69435574692985</v>
      </c>
      <c>
        <v>0</v>
      </c>
      <c>
        <v>35.871073265199314</v>
      </c>
      <c>
        <v>0</v>
      </c>
      <c>
        <v>0</v>
      </c>
      <c>
        <v>160.31156405794428</v>
      </c>
    </row>
    <row>
      <c>
        <v>2624586</v>
      </c>
      <c>
        <v>1</v>
      </c>
      <c>
        <is>
          <t>İZMİR</t>
        </is>
      </c>
      <c>
        <v>BEYDAĞ</v>
      </c>
      <c>
        <is>
          <t>Dağıtım Transformatörü</t>
        </is>
      </c>
      <c>
        <v>SARIKAYA MERKEZ TR-1 35-32-L00063_35-32-L00063_2361361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27.07.2023 15:00:58</t>
        </is>
      </c>
      <c>
        <is>
          <t>27.07.2023 16:19:02</t>
        </is>
      </c>
      <c>
        <v>1.301111111</v>
      </c>
      <c>
        <v>0</v>
      </c>
      <c>
        <v>51</v>
      </c>
      <c>
        <v>0</v>
      </c>
      <c>
        <v>10</v>
      </c>
      <c>
        <v>0</v>
      </c>
      <c>
        <v>24</v>
      </c>
      <c>
        <v>0</v>
      </c>
      <c>
        <v>0</v>
      </c>
      <c>
        <v>0</v>
      </c>
      <c>
        <v>24.187193388890872</v>
      </c>
      <c>
        <v>0</v>
      </c>
      <c>
        <v>41.169575025929944</v>
      </c>
      <c>
        <v>0</v>
      </c>
      <c>
        <v>37.08557651651637</v>
      </c>
      <c>
        <v>0</v>
      </c>
      <c>
        <v>0</v>
      </c>
      <c>
        <v>102.44234493133719</v>
      </c>
    </row>
    <row>
      <c>
        <v>2623833</v>
      </c>
      <c>
        <v>1</v>
      </c>
      <c>
        <is>
          <t>İZMİR</t>
        </is>
      </c>
      <c>
        <v>MENEMEN</v>
      </c>
      <c>
        <is>
          <t>KÖK</t>
        </is>
      </c>
      <c>
        <v>SÜLEYMANLI KÖK 35-28-M00606_AYVACIK M11_66870923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27.07.2023 02:39:39</t>
        </is>
      </c>
      <c>
        <is>
          <t>27.07.2023 03:21:44</t>
        </is>
      </c>
      <c>
        <v>0.701388888</v>
      </c>
      <c>
        <v>1</v>
      </c>
      <c>
        <v>1030</v>
      </c>
      <c>
        <v>4</v>
      </c>
      <c>
        <v>120</v>
      </c>
      <c>
        <v>18</v>
      </c>
      <c>
        <v>103</v>
      </c>
      <c>
        <v>4</v>
      </c>
      <c>
        <v>0</v>
      </c>
      <c>
        <v>0.5032359919502304</v>
      </c>
      <c>
        <v>122.26930490297082</v>
      </c>
      <c>
        <v>3.8645659359872666</v>
      </c>
      <c>
        <v>27.83161254429433</v>
      </c>
      <c>
        <v>45.90768588700486</v>
      </c>
      <c>
        <v>31.678902147295254</v>
      </c>
      <c>
        <v>47.09627801280082</v>
      </c>
      <c>
        <v>0</v>
      </c>
      <c>
        <v>279.1515854223036</v>
      </c>
    </row>
    <row>
      <c>
        <v>2624331</v>
      </c>
      <c>
        <v>1</v>
      </c>
      <c>
        <is>
          <t>İZMİR</t>
        </is>
      </c>
      <c>
        <v>MENDERES</v>
      </c>
      <c>
        <is>
          <t>OG Fideri</t>
        </is>
      </c>
      <c>
        <v>KÜNER TR-1 35-22-M00229_DIREK TIPI TRAFO HUCRESI H01_2102571</v>
      </c>
      <c>
        <v>Şebeke Yenileme ve Kapasite Artışı Çalışması</v>
      </c>
      <c>
        <v>Dağıtım-OG</v>
      </c>
      <c>
        <v>Uzun</v>
      </c>
      <c>
        <v>Şebeke işletmecisi</v>
      </c>
      <c>
        <v>Bildirimli</v>
      </c>
      <c>
        <is>
          <t>27.07.2023 11:54:11</t>
        </is>
      </c>
      <c>
        <is>
          <t>27.07.2023 15:33:53</t>
        </is>
      </c>
      <c>
        <v>3.661666666</v>
      </c>
      <c>
        <v>0</v>
      </c>
      <c>
        <v>110</v>
      </c>
      <c>
        <v>0</v>
      </c>
      <c>
        <v>4</v>
      </c>
      <c>
        <v>0</v>
      </c>
      <c>
        <v>8</v>
      </c>
      <c>
        <v>0</v>
      </c>
      <c>
        <v>0</v>
      </c>
      <c>
        <v>0</v>
      </c>
      <c>
        <v>148.9946389604087</v>
      </c>
      <c>
        <v>0</v>
      </c>
      <c>
        <v>7.088691196023655</v>
      </c>
      <c>
        <v>0</v>
      </c>
      <c>
        <v>21.227389195995098</v>
      </c>
      <c>
        <v>0</v>
      </c>
      <c>
        <v>0</v>
      </c>
      <c>
        <v>177.31071935242747</v>
      </c>
    </row>
    <row>
      <c>
        <v>2624878</v>
      </c>
      <c>
        <v>1</v>
      </c>
      <c>
        <is>
          <t>İZMİR</t>
        </is>
      </c>
      <c>
        <v>KARŞIYAKA</v>
      </c>
      <c>
        <is>
          <t>Dağıtım Transformatörü</t>
        </is>
      </c>
      <c>
        <v>K-3980 35-04-K03980_35-04-K03980_2357336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27.07.2023 18:09:01</t>
        </is>
      </c>
      <c>
        <is>
          <t>27.07.2023 22:29:27</t>
        </is>
      </c>
      <c>
        <v>4.340555555</v>
      </c>
      <c>
        <v>0</v>
      </c>
      <c>
        <v>435</v>
      </c>
      <c>
        <v>0</v>
      </c>
      <c>
        <v>0</v>
      </c>
      <c>
        <v>0</v>
      </c>
      <c>
        <v>24</v>
      </c>
      <c>
        <v>0</v>
      </c>
      <c>
        <v>0</v>
      </c>
      <c>
        <v>0</v>
      </c>
      <c>
        <v>550.7872363453091</v>
      </c>
      <c>
        <v>0</v>
      </c>
      <c>
        <v>0</v>
      </c>
      <c>
        <v>0</v>
      </c>
      <c>
        <v>46.35610803967959</v>
      </c>
      <c>
        <v>0</v>
      </c>
      <c>
        <v>0</v>
      </c>
      <c>
        <v>597.1433443849887</v>
      </c>
    </row>
    <row>
      <c>
        <v>2623690</v>
      </c>
      <c>
        <v>1</v>
      </c>
      <c>
        <is>
          <t>MANİSA</t>
        </is>
      </c>
      <c>
        <v>TURGUTLU</v>
      </c>
      <c>
        <is>
          <t>Dağıtım Transformatörü</t>
        </is>
      </c>
      <c>
        <v>TR-2/83-A 45-83-L00309_45-83-L00309_2367604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27.07.2023 00:31:28</t>
        </is>
      </c>
      <c>
        <is>
          <t>27.07.2023 02:18:39</t>
        </is>
      </c>
      <c>
        <v>1.786388888</v>
      </c>
      <c>
        <v>0</v>
      </c>
      <c>
        <v>505</v>
      </c>
      <c>
        <v>0</v>
      </c>
      <c>
        <v>0</v>
      </c>
      <c>
        <v>0</v>
      </c>
      <c>
        <v>14</v>
      </c>
      <c>
        <v>0</v>
      </c>
      <c>
        <v>0</v>
      </c>
      <c>
        <v>0</v>
      </c>
      <c>
        <v>150.64470950712652</v>
      </c>
      <c>
        <v>0</v>
      </c>
      <c>
        <v>0</v>
      </c>
      <c>
        <v>0</v>
      </c>
      <c>
        <v>5.185514186891757</v>
      </c>
      <c>
        <v>0</v>
      </c>
      <c>
        <v>0</v>
      </c>
      <c>
        <v>155.8302236940183</v>
      </c>
    </row>
    <row>
      <c>
        <v>2624772</v>
      </c>
      <c>
        <v>1</v>
      </c>
      <c>
        <is>
          <t>İZMİR</t>
        </is>
      </c>
      <c>
        <v>BERGAMA</v>
      </c>
      <c>
        <is>
          <t>Kullanıcı Bağlantı Hattı</t>
        </is>
      </c>
      <c>
        <v>TR-55 35-16-L00055_953351450_953351450</v>
      </c>
      <c>
        <v>Üçüncü Şahısların Vermiş Olduğu Hasarlar</v>
      </c>
      <c>
        <v>Dağıtım-AG</v>
      </c>
      <c>
        <v>Uzun</v>
      </c>
      <c>
        <v>Dışsal</v>
      </c>
      <c>
        <v>Bildirimsiz</v>
      </c>
      <c>
        <is>
          <t>27.07.2023 17:00:20</t>
        </is>
      </c>
      <c>
        <is>
          <t>27.07.2023 20:03:55</t>
        </is>
      </c>
      <c>
        <v>3.059722222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0.6569892015618404</v>
      </c>
      <c>
        <v>0</v>
      </c>
      <c>
        <v>0</v>
      </c>
      <c>
        <v>0</v>
      </c>
      <c>
        <v>0</v>
      </c>
      <c>
        <v>0</v>
      </c>
      <c>
        <v>0</v>
      </c>
      <c>
        <v>0.6569892015618404</v>
      </c>
    </row>
    <row>
      <c>
        <v>2625127</v>
      </c>
      <c>
        <v>1</v>
      </c>
      <c>
        <is>
          <t>MANİSA</t>
        </is>
      </c>
      <c>
        <v>GÖRDES</v>
      </c>
      <c>
        <is>
          <t>AG Fideri</t>
        </is>
      </c>
      <c>
        <v>BAYAT TR-2 45-75-M00232_B_56385319_56385319</v>
      </c>
      <c>
        <v>AG Pano Faz Sigorta Atığı</v>
      </c>
      <c>
        <v>Dağıtım-AG</v>
      </c>
      <c>
        <v>Uzun</v>
      </c>
      <c>
        <v>Şebeke işletmecisi</v>
      </c>
      <c>
        <v>Bildirimsiz</v>
      </c>
      <c>
        <is>
          <t>27.07.2023 21:00:35</t>
        </is>
      </c>
      <c>
        <is>
          <t>27.07.2023 23:29:57</t>
        </is>
      </c>
      <c>
        <v>2.489444444</v>
      </c>
      <c>
        <v>0</v>
      </c>
      <c>
        <v>7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4.645418677786398</v>
      </c>
      <c>
        <v>0</v>
      </c>
      <c>
        <v>0.404159995742965</v>
      </c>
      <c>
        <v>0</v>
      </c>
      <c>
        <v>0</v>
      </c>
      <c>
        <v>0</v>
      </c>
      <c>
        <v>0</v>
      </c>
      <c>
        <v>5.049578673529363</v>
      </c>
    </row>
    <row>
      <c>
        <v>2623939</v>
      </c>
      <c>
        <v>1</v>
      </c>
      <c>
        <is>
          <t>İZMİR</t>
        </is>
      </c>
      <c>
        <v>ÖDEMİŞ</v>
      </c>
      <c>
        <is>
          <t>DM</t>
        </is>
      </c>
      <c>
        <v>İBRAHİMKUYU DM 35-15-M00286_ARITMA M10_67554489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27.07.2023 07:31:46</t>
        </is>
      </c>
      <c>
        <is>
          <t>27.07.2023 07:36:50</t>
        </is>
      </c>
      <c>
        <v>0.084444444</v>
      </c>
      <c>
        <v>0</v>
      </c>
      <c>
        <v>52</v>
      </c>
      <c>
        <v>51</v>
      </c>
      <c>
        <v>154</v>
      </c>
      <c>
        <v>4</v>
      </c>
      <c>
        <v>56</v>
      </c>
      <c>
        <v>1</v>
      </c>
      <c>
        <v>0</v>
      </c>
      <c>
        <v>0</v>
      </c>
      <c>
        <v>2.623670672565456</v>
      </c>
      <c>
        <v>78.53340715246281</v>
      </c>
      <c>
        <v>61.02112605348295</v>
      </c>
      <c>
        <v>1.623557813636304</v>
      </c>
      <c>
        <v>10.500279675416381</v>
      </c>
      <c>
        <v>21.501150188027903</v>
      </c>
      <c>
        <v>0</v>
      </c>
      <c>
        <v>175.8031915555918</v>
      </c>
    </row>
    <row>
      <c>
        <v>2625187</v>
      </c>
      <c>
        <v>2</v>
      </c>
      <c>
        <is>
          <t>İZMİR</t>
        </is>
      </c>
      <c>
        <v>BALÇOVA</v>
      </c>
      <c>
        <is>
          <t>Dağıtım Transformatörü</t>
        </is>
      </c>
      <c>
        <v>K-3948 35-07-K03948_35-07-K03948_48253873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27.07.2023 23:42:25</t>
        </is>
      </c>
      <c>
        <is>
          <t>27.07.2023 23:53:59</t>
        </is>
      </c>
      <c>
        <v>0.192777777</v>
      </c>
      <c>
        <v>0</v>
      </c>
      <c>
        <v>0</v>
      </c>
      <c>
        <v>0</v>
      </c>
      <c>
        <v>0</v>
      </c>
      <c>
        <v>0</v>
      </c>
      <c>
        <v>28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39.42440449390927</v>
      </c>
      <c>
        <v>0</v>
      </c>
      <c>
        <v>0</v>
      </c>
      <c>
        <v>39.42440449390927</v>
      </c>
    </row>
    <row>
      <c>
        <v>2624629</v>
      </c>
      <c>
        <v>1</v>
      </c>
      <c>
        <is>
          <t>MANİSA</t>
        </is>
      </c>
      <c>
        <v>ALAŞEHİR</v>
      </c>
      <c>
        <is>
          <t>DM</t>
        </is>
      </c>
      <c>
        <v>DM-12/TR-1 45-73-M00067_ÜNİVERSİTE BAKLACI M01_65918041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27.07.2023 15:36:22</t>
        </is>
      </c>
      <c>
        <is>
          <t>27.07.2023 20:19:43</t>
        </is>
      </c>
      <c>
        <v>4.7225</v>
      </c>
      <c>
        <v>1</v>
      </c>
      <c>
        <v>374</v>
      </c>
      <c>
        <v>6</v>
      </c>
      <c>
        <v>31</v>
      </c>
      <c>
        <v>8</v>
      </c>
      <c>
        <v>30</v>
      </c>
      <c>
        <v>0</v>
      </c>
      <c>
        <v>0</v>
      </c>
      <c>
        <v>0.42399156257510895</v>
      </c>
      <c>
        <v>385.0984854033021</v>
      </c>
      <c>
        <v>61.62361789261667</v>
      </c>
      <c>
        <v>377.6064109435202</v>
      </c>
      <c>
        <v>1592.5563307616178</v>
      </c>
      <c>
        <v>584.7938695832934</v>
      </c>
      <c>
        <v>0</v>
      </c>
      <c>
        <v>0</v>
      </c>
      <c>
        <v>3002.102706146925</v>
      </c>
    </row>
    <row>
      <c>
        <v>2623816</v>
      </c>
      <c>
        <v>1</v>
      </c>
      <c>
        <is>
          <t>İZMİR</t>
        </is>
      </c>
      <c>
        <v>BUCA</v>
      </c>
      <c>
        <is>
          <t>OG Fideri</t>
        </is>
      </c>
      <c>
        <v>K-4472 35-03-K04472_DIREK TIPI TRAFO HUCRESI H01_2068323</v>
      </c>
      <c>
        <v>OG Ayırıcı Arızası</v>
      </c>
      <c>
        <v>Dağıtım-OG</v>
      </c>
      <c>
        <v>Uzun</v>
      </c>
      <c>
        <v>Şebeke işletmecisi</v>
      </c>
      <c>
        <v>Bildirimsiz</v>
      </c>
      <c>
        <is>
          <t>27.07.2023 01:59:09</t>
        </is>
      </c>
      <c>
        <is>
          <t>27.07.2023 04:25:50</t>
        </is>
      </c>
      <c>
        <v>2.444722222</v>
      </c>
      <c>
        <v>0</v>
      </c>
      <c>
        <v>368</v>
      </c>
      <c>
        <v>0</v>
      </c>
      <c>
        <v>0</v>
      </c>
      <c>
        <v>0</v>
      </c>
      <c>
        <v>22</v>
      </c>
      <c>
        <v>0</v>
      </c>
      <c>
        <v>0</v>
      </c>
      <c>
        <v>0</v>
      </c>
      <c>
        <v>154.86879830839402</v>
      </c>
      <c>
        <v>0</v>
      </c>
      <c>
        <v>0</v>
      </c>
      <c>
        <v>0</v>
      </c>
      <c>
        <v>16.39682582805661</v>
      </c>
      <c>
        <v>0</v>
      </c>
      <c>
        <v>0</v>
      </c>
      <c>
        <v>171.26562413645064</v>
      </c>
    </row>
    <row>
      <c>
        <v>2624997</v>
      </c>
      <c>
        <v>2</v>
      </c>
      <c>
        <is>
          <t>MANİSA</t>
        </is>
      </c>
      <c>
        <v>SALİHLİ</v>
      </c>
      <c>
        <is>
          <t>Dağıtım Transformatörü</t>
        </is>
      </c>
      <c>
        <v>TR-12 45-78-L00012_45-78-L00012_2356106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27.07.2023 21:26:12</t>
        </is>
      </c>
      <c>
        <is>
          <t>27.07.2023 21:35:57</t>
        </is>
      </c>
      <c>
        <v>0.1625</v>
      </c>
      <c>
        <v>0</v>
      </c>
      <c>
        <v>3</v>
      </c>
      <c>
        <v>0</v>
      </c>
      <c>
        <v>10</v>
      </c>
      <c>
        <v>0</v>
      </c>
      <c>
        <v>21</v>
      </c>
      <c>
        <v>0</v>
      </c>
      <c>
        <v>2</v>
      </c>
      <c>
        <v>0</v>
      </c>
      <c>
        <v>0.5604983092041126</v>
      </c>
      <c>
        <v>0</v>
      </c>
      <c>
        <v>1.2299111323140526</v>
      </c>
      <c>
        <v>0</v>
      </c>
      <c>
        <v>5.326113455495902</v>
      </c>
      <c>
        <v>0</v>
      </c>
      <c>
        <v>1.9908946531163951</v>
      </c>
      <c>
        <v>9.107417550130462</v>
      </c>
    </row>
    <row>
      <c>
        <v>2623956</v>
      </c>
      <c>
        <v>1</v>
      </c>
      <c>
        <is>
          <t>MANİSA</t>
        </is>
      </c>
      <c>
        <v>AHMETLİ</v>
      </c>
      <c>
        <is>
          <t>OG Fideri</t>
        </is>
      </c>
      <c>
        <v>AHMETLİ TR-10 EMNİYET 45-84-L00010_TR-74 KURTULUŞ L03_72401309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27.07.2023 07:48:22</t>
        </is>
      </c>
      <c>
        <is>
          <t>27.07.2023 08:54:25</t>
        </is>
      </c>
      <c>
        <v>1.100833333</v>
      </c>
      <c>
        <v>1</v>
      </c>
      <c>
        <v>402</v>
      </c>
      <c>
        <v>0</v>
      </c>
      <c>
        <v>31</v>
      </c>
      <c>
        <v>0</v>
      </c>
      <c>
        <v>28</v>
      </c>
      <c>
        <v>0</v>
      </c>
      <c>
        <v>0</v>
      </c>
      <c>
        <v>0.19449195789222223</v>
      </c>
      <c>
        <v>67.16444577337657</v>
      </c>
      <c>
        <v>0</v>
      </c>
      <c>
        <v>62.92009286378491</v>
      </c>
      <c>
        <v>0</v>
      </c>
      <c>
        <v>27.006647783672584</v>
      </c>
      <c>
        <v>0</v>
      </c>
      <c>
        <v>0</v>
      </c>
      <c>
        <v>157.2856783787263</v>
      </c>
    </row>
    <row>
      <c>
        <v>2624025</v>
      </c>
      <c>
        <v>1</v>
      </c>
      <c>
        <is>
          <t>MANİSA</t>
        </is>
      </c>
      <c>
        <v>SALİHLİ</v>
      </c>
      <c>
        <is>
          <t>Dağıtım Transformatörü</t>
        </is>
      </c>
      <c>
        <v>HACIBEKTAŞLI TR-3 45-78-M00694_45-78-M00694_2349810</v>
      </c>
      <c>
        <v>Üçüncü Şahıs Talebiyle Planlı Çalışma</v>
      </c>
      <c>
        <v>Dağıtım-AG</v>
      </c>
      <c>
        <v>Uzun</v>
      </c>
      <c>
        <v>Şebeke işletmecisi</v>
      </c>
      <c>
        <v>Bildirimli</v>
      </c>
      <c>
        <is>
          <t>27.07.2023 09:04:57</t>
        </is>
      </c>
      <c>
        <is>
          <t>27.07.2023 17:36:50</t>
        </is>
      </c>
      <c>
        <v>8.531388888</v>
      </c>
      <c>
        <v>0</v>
      </c>
      <c>
        <v>83</v>
      </c>
      <c>
        <v>0</v>
      </c>
      <c>
        <v>6</v>
      </c>
      <c>
        <v>0</v>
      </c>
      <c>
        <v>5</v>
      </c>
      <c>
        <v>0</v>
      </c>
      <c>
        <v>0</v>
      </c>
      <c>
        <v>0</v>
      </c>
      <c>
        <v>140.11590799902336</v>
      </c>
      <c>
        <v>0</v>
      </c>
      <c>
        <v>198.54403782392367</v>
      </c>
      <c>
        <v>0</v>
      </c>
      <c>
        <v>13.549186887654654</v>
      </c>
      <c>
        <v>0</v>
      </c>
      <c>
        <v>0</v>
      </c>
      <c>
        <v>352.2091327106017</v>
      </c>
    </row>
    <row>
      <c>
        <v>2624125</v>
      </c>
      <c>
        <v>1</v>
      </c>
      <c>
        <is>
          <t>İZMİR</t>
        </is>
      </c>
      <c>
        <v>BUCA</v>
      </c>
      <c>
        <is>
          <t>AG Fideri</t>
        </is>
      </c>
      <c>
        <v>M-990 35-03-M00990_E_56370526_56370526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27.07.2023 09:50:48</t>
        </is>
      </c>
      <c>
        <is>
          <t>27.07.2023 13:38:31</t>
        </is>
      </c>
      <c>
        <v>3.795277777</v>
      </c>
      <c>
        <v>0</v>
      </c>
      <c>
        <v>100</v>
      </c>
      <c>
        <v>0</v>
      </c>
      <c>
        <v>0</v>
      </c>
      <c>
        <v>0</v>
      </c>
      <c>
        <v>22</v>
      </c>
      <c>
        <v>0</v>
      </c>
      <c>
        <v>0</v>
      </c>
      <c>
        <v>0</v>
      </c>
      <c>
        <v>74.02863753538472</v>
      </c>
      <c>
        <v>0</v>
      </c>
      <c>
        <v>0</v>
      </c>
      <c>
        <v>0</v>
      </c>
      <c>
        <v>133.9470217174706</v>
      </c>
      <c>
        <v>0</v>
      </c>
      <c>
        <v>0</v>
      </c>
      <c>
        <v>207.9756592528553</v>
      </c>
    </row>
    <row>
      <c>
        <v>2624248</v>
      </c>
      <c>
        <v>1</v>
      </c>
      <c>
        <is>
          <t>İZMİR</t>
        </is>
      </c>
      <c>
        <v>URLA</v>
      </c>
      <c>
        <is>
          <t>AG Fideri</t>
        </is>
      </c>
      <c>
        <v>TR-16 35-19-M00016_6026212_56368451_56368451</v>
      </c>
      <c>
        <v>AG Pano Faz Sigorta Atığı</v>
      </c>
      <c>
        <v>Dağıtım-AG</v>
      </c>
      <c>
        <v>Uzun</v>
      </c>
      <c>
        <v>Şebeke işletmecisi</v>
      </c>
      <c>
        <v>Bildirimsiz</v>
      </c>
      <c>
        <is>
          <t>27.07.2023 10:56:05</t>
        </is>
      </c>
      <c>
        <is>
          <t>27.07.2023 12:12:30</t>
        </is>
      </c>
      <c>
        <v>1.273611111</v>
      </c>
      <c>
        <v>0</v>
      </c>
      <c>
        <v>50</v>
      </c>
      <c>
        <v>0</v>
      </c>
      <c>
        <v>1</v>
      </c>
      <c>
        <v>0</v>
      </c>
      <c>
        <v>15</v>
      </c>
      <c>
        <v>0</v>
      </c>
      <c>
        <v>0</v>
      </c>
      <c>
        <v>0</v>
      </c>
      <c>
        <v>20.907882579175386</v>
      </c>
      <c>
        <v>0</v>
      </c>
      <c>
        <v>0.07605891351825694</v>
      </c>
      <c>
        <v>0</v>
      </c>
      <c>
        <v>37.010585824879065</v>
      </c>
      <c>
        <v>0</v>
      </c>
      <c>
        <v>0</v>
      </c>
      <c>
        <v>57.994527317572704</v>
      </c>
    </row>
    <row>
      <c>
        <v>2624002</v>
      </c>
      <c>
        <v>1</v>
      </c>
      <c>
        <is>
          <t>İZMİR</t>
        </is>
      </c>
      <c>
        <v>BAYRAKLI</v>
      </c>
      <c>
        <is>
          <t>Dağıtım Transformatörü</t>
        </is>
      </c>
      <c>
        <v>M-3080 35-02-M03080_35-02-M03080_95236013</v>
      </c>
      <c>
        <v>AG Yeraltı Kablo Arızası</v>
      </c>
      <c>
        <v>Dağıtım-AG</v>
      </c>
      <c>
        <v>Uzun</v>
      </c>
      <c>
        <v>Şebeke işletmecisi</v>
      </c>
      <c>
        <v>Bildirimsiz</v>
      </c>
      <c>
        <is>
          <t>27.07.2023 08:42:20</t>
        </is>
      </c>
      <c>
        <is>
          <t>27.07.2023 11:59:57</t>
        </is>
      </c>
      <c>
        <v>3.293611111</v>
      </c>
      <c>
        <v>0</v>
      </c>
      <c>
        <v>275</v>
      </c>
      <c>
        <v>0</v>
      </c>
      <c>
        <v>0</v>
      </c>
      <c>
        <v>0</v>
      </c>
      <c>
        <v>41</v>
      </c>
      <c>
        <v>0</v>
      </c>
      <c>
        <v>0</v>
      </c>
      <c>
        <v>0</v>
      </c>
      <c>
        <v>246.5829130687718</v>
      </c>
      <c>
        <v>0</v>
      </c>
      <c>
        <v>0</v>
      </c>
      <c>
        <v>0</v>
      </c>
      <c>
        <v>326.5110684825102</v>
      </c>
      <c>
        <v>0</v>
      </c>
      <c>
        <v>0</v>
      </c>
      <c>
        <v>573.093981551282</v>
      </c>
    </row>
    <row>
      <c>
        <v>2624165</v>
      </c>
      <c>
        <v>1</v>
      </c>
      <c>
        <is>
          <t>İZMİR</t>
        </is>
      </c>
      <c>
        <v>BUCA</v>
      </c>
      <c>
        <is>
          <t>OG Fideri</t>
        </is>
      </c>
      <c>
        <v>K-4039 35-03-K04039_TRAFO K02_41951014</v>
      </c>
      <c>
        <v>OG Kesici Arızası</v>
      </c>
      <c>
        <v>Dağıtım-OG</v>
      </c>
      <c>
        <v>Uzun</v>
      </c>
      <c>
        <v>Şebeke işletmecisi</v>
      </c>
      <c>
        <v>Bildirimsiz</v>
      </c>
      <c>
        <is>
          <t>27.07.2023 10:18:42</t>
        </is>
      </c>
      <c>
        <is>
          <t>27.07.2023 10:48:07</t>
        </is>
      </c>
      <c>
        <v>0.490277777</v>
      </c>
      <c>
        <v>0</v>
      </c>
      <c>
        <v>672</v>
      </c>
      <c>
        <v>0</v>
      </c>
      <c>
        <v>0</v>
      </c>
      <c>
        <v>0</v>
      </c>
      <c>
        <v>101</v>
      </c>
      <c>
        <v>0</v>
      </c>
      <c>
        <v>0</v>
      </c>
      <c>
        <v>0</v>
      </c>
      <c>
        <v>68.73477945595735</v>
      </c>
      <c>
        <v>0</v>
      </c>
      <c>
        <v>0</v>
      </c>
      <c>
        <v>0</v>
      </c>
      <c>
        <v>62.28070369952641</v>
      </c>
      <c>
        <v>0</v>
      </c>
      <c>
        <v>0</v>
      </c>
      <c>
        <v>131.01548315548376</v>
      </c>
    </row>
    <row>
      <c>
        <v>2624497</v>
      </c>
      <c>
        <v>1</v>
      </c>
      <c>
        <is>
          <t>İZMİR</t>
        </is>
      </c>
      <c>
        <v>GÜZELBAHÇE</v>
      </c>
      <c>
        <is>
          <t>Kullanıcı Bağlantı Hattı</t>
        </is>
      </c>
      <c>
        <v>K-1901 35-10-K01901_914987674_914987674</v>
      </c>
      <c>
        <v>Üçüncü Şahısların Vermiş Olduğu Hasarlar</v>
      </c>
      <c>
        <v>Dağıtım-AG</v>
      </c>
      <c>
        <v>Uzun</v>
      </c>
      <c>
        <v>Dışsal</v>
      </c>
      <c>
        <v>Bildirimsiz</v>
      </c>
      <c>
        <is>
          <t>27.07.2023 14:07:11</t>
        </is>
      </c>
      <c>
        <is>
          <t>27.07.2023 15:36:29</t>
        </is>
      </c>
      <c>
        <v>1.488333333</v>
      </c>
      <c>
        <v>0</v>
      </c>
      <c>
        <v>0</v>
      </c>
      <c>
        <v>0</v>
      </c>
      <c>
        <v>0</v>
      </c>
      <c>
        <v>0</v>
      </c>
      <c>
        <v>25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72.95657787060625</v>
      </c>
      <c>
        <v>0</v>
      </c>
      <c>
        <v>0</v>
      </c>
      <c>
        <v>72.95657787060625</v>
      </c>
    </row>
    <row>
      <c>
        <v>2624795</v>
      </c>
      <c>
        <v>1</v>
      </c>
      <c>
        <is>
          <t>MANİSA</t>
        </is>
      </c>
      <c>
        <v>TURGUTLU</v>
      </c>
      <c>
        <is>
          <t>OG Fideri</t>
        </is>
      </c>
      <c>
        <v>TURGUTLU MESLEKİ VE TEKNİK LİSE ATÖLYE YAPIM 45-83-L00486_TR2/92 L01_72228005</v>
      </c>
      <c>
        <v>OG Yeraltı Kablo Arızası</v>
      </c>
      <c>
        <v>Dağıtım-OG</v>
      </c>
      <c>
        <v>Uzun</v>
      </c>
      <c>
        <v>Şebeke işletmecisi</v>
      </c>
      <c>
        <v>Bildirimsiz</v>
      </c>
      <c>
        <is>
          <t>27.07.2023 17:12:44</t>
        </is>
      </c>
      <c>
        <is>
          <t>28.07.2023 01:42:53</t>
        </is>
      </c>
      <c>
        <v>8.5025</v>
      </c>
      <c>
        <v>0</v>
      </c>
      <c>
        <v>354</v>
      </c>
      <c>
        <v>0</v>
      </c>
      <c>
        <v>0</v>
      </c>
      <c>
        <v>0</v>
      </c>
      <c>
        <v>14</v>
      </c>
      <c>
        <v>0</v>
      </c>
      <c>
        <v>0</v>
      </c>
      <c>
        <v>0</v>
      </c>
      <c>
        <v>593.0213482199151</v>
      </c>
      <c>
        <v>0</v>
      </c>
      <c>
        <v>0</v>
      </c>
      <c>
        <v>0</v>
      </c>
      <c>
        <v>111.79280781178055</v>
      </c>
      <c>
        <v>0</v>
      </c>
      <c>
        <v>0</v>
      </c>
      <c>
        <v>704.8141560316957</v>
      </c>
    </row>
    <row>
      <c>
        <v>2624898</v>
      </c>
      <c>
        <v>1</v>
      </c>
      <c>
        <is>
          <t>İZMİR</t>
        </is>
      </c>
      <c>
        <v>MENEMEN</v>
      </c>
      <c>
        <is>
          <t>DM</t>
        </is>
      </c>
      <c>
        <v>ULUKENT DM-5 35-28-M00005_ULUKENT DM-5/11 M02_66504154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27.07.2023 18:31:28</t>
        </is>
      </c>
      <c>
        <is>
          <t>27.07.2023 18:51:24</t>
        </is>
      </c>
      <c>
        <v>0.332222222</v>
      </c>
      <c>
        <v>0</v>
      </c>
      <c>
        <v>0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8.394505176416514</v>
      </c>
      <c>
        <v>0</v>
      </c>
      <c>
        <v>0</v>
      </c>
      <c>
        <v>8.394505176416514</v>
      </c>
    </row>
    <row>
      <c>
        <v>2624749</v>
      </c>
      <c>
        <v>1</v>
      </c>
      <c>
        <is>
          <t>İZMİR</t>
        </is>
      </c>
      <c>
        <v>KARŞIYAKA</v>
      </c>
      <c>
        <is>
          <t>AG Fideri</t>
        </is>
      </c>
      <c>
        <v>K-197 35-04-K00197_B_56366903_56366903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27.07.2023 16:47:46</t>
        </is>
      </c>
      <c>
        <is>
          <t>27.07.2023 17:54:17</t>
        </is>
      </c>
      <c>
        <v>1.108611111</v>
      </c>
      <c>
        <v>0</v>
      </c>
      <c>
        <v>108</v>
      </c>
      <c>
        <v>0</v>
      </c>
      <c>
        <v>0</v>
      </c>
      <c>
        <v>0</v>
      </c>
      <c>
        <v>39</v>
      </c>
      <c>
        <v>0</v>
      </c>
      <c>
        <v>0</v>
      </c>
      <c>
        <v>0</v>
      </c>
      <c>
        <v>36.725687262190725</v>
      </c>
      <c>
        <v>0</v>
      </c>
      <c>
        <v>0</v>
      </c>
      <c>
        <v>0</v>
      </c>
      <c>
        <v>44.78363928264876</v>
      </c>
      <c>
        <v>0</v>
      </c>
      <c>
        <v>0</v>
      </c>
      <c>
        <v>81.50932654483948</v>
      </c>
    </row>
    <row>
      <c>
        <v>2623962</v>
      </c>
      <c>
        <v>1</v>
      </c>
      <c>
        <is>
          <t>İZMİR</t>
        </is>
      </c>
      <c>
        <v>KİRAZ</v>
      </c>
      <c>
        <is>
          <t>AG Fideri</t>
        </is>
      </c>
      <c>
        <v>DOĞANCI TR-3 35-31-L00336_A_91225759_91225759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27.07.2023 07:58:00</t>
        </is>
      </c>
      <c>
        <is>
          <t>27.07.2023 09:36:24</t>
        </is>
      </c>
      <c>
        <v>1.64</v>
      </c>
      <c>
        <v>0</v>
      </c>
      <c>
        <v>18</v>
      </c>
      <c>
        <v>0</v>
      </c>
      <c>
        <v>8</v>
      </c>
      <c>
        <v>0</v>
      </c>
      <c>
        <v>1</v>
      </c>
      <c>
        <v>0</v>
      </c>
      <c>
        <v>0</v>
      </c>
      <c>
        <v>0</v>
      </c>
      <c>
        <v>4.922428868907224</v>
      </c>
      <c>
        <v>0</v>
      </c>
      <c>
        <v>12.67728537389922</v>
      </c>
      <c>
        <v>0</v>
      </c>
      <c>
        <v>1.688881937778504</v>
      </c>
      <c>
        <v>0</v>
      </c>
      <c>
        <v>0</v>
      </c>
      <c>
        <v>19.28859618058495</v>
      </c>
    </row>
    <row>
      <c>
        <v>2624852</v>
      </c>
      <c>
        <v>1</v>
      </c>
      <c>
        <is>
          <t>İZMİR</t>
        </is>
      </c>
      <c>
        <v>TORBALI</v>
      </c>
      <c>
        <is>
          <t>AG Fideri</t>
        </is>
      </c>
      <c>
        <v>KARAKUYU TR-12 35-26-M01385_A_76954056_76954056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27.07.2023 17:51:37</t>
        </is>
      </c>
      <c>
        <is>
          <t>27.07.2023 20:21:26</t>
        </is>
      </c>
      <c>
        <v>2.496944444</v>
      </c>
      <c>
        <v>0</v>
      </c>
      <c>
        <v>3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2.4310095877856392</v>
      </c>
      <c>
        <v>0</v>
      </c>
      <c>
        <v>0</v>
      </c>
      <c>
        <v>0</v>
      </c>
      <c>
        <v>0.9420154988231637</v>
      </c>
      <c>
        <v>0</v>
      </c>
      <c>
        <v>0</v>
      </c>
      <c>
        <v>3.373025086608803</v>
      </c>
    </row>
    <row>
      <c>
        <v>2624357</v>
      </c>
      <c>
        <v>1</v>
      </c>
      <c>
        <is>
          <t>MANİSA</t>
        </is>
      </c>
      <c>
        <v>ŞEHZADELER</v>
      </c>
      <c>
        <is>
          <t>Kullanıcı Bağlantı Hattı</t>
        </is>
      </c>
      <c>
        <v>DM-2/14 (MURADİYE CAMİİ) 45-71-M00075_953243894_953243894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27.07.2023 12:05:32</t>
        </is>
      </c>
      <c>
        <is>
          <t>27.07.2023 14:24:49</t>
        </is>
      </c>
      <c>
        <v>2.321388888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0.32212657441047526</v>
      </c>
      <c>
        <v>0</v>
      </c>
      <c>
        <v>0</v>
      </c>
      <c>
        <v>0</v>
      </c>
      <c>
        <v>0</v>
      </c>
      <c>
        <v>0</v>
      </c>
      <c>
        <v>0</v>
      </c>
      <c>
        <v>0.32212657441047526</v>
      </c>
    </row>
    <row>
      <c>
        <v>2623899</v>
      </c>
      <c>
        <v>1</v>
      </c>
      <c>
        <is>
          <t>İZMİR</t>
        </is>
      </c>
      <c>
        <v>ALİAĞA</v>
      </c>
      <c>
        <is>
          <t>TM Fideri</t>
        </is>
      </c>
      <c>
        <v>ALOSBİ TM 35-17-A00006_ŞAKRAN M05_2310717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27.07.2023 05:58:38</t>
        </is>
      </c>
      <c>
        <is>
          <t>27.07.2023 06:07:24</t>
        </is>
      </c>
      <c>
        <v>0.146111111</v>
      </c>
      <c>
        <v>7</v>
      </c>
      <c>
        <v>1477</v>
      </c>
      <c>
        <v>25</v>
      </c>
      <c>
        <v>17</v>
      </c>
      <c>
        <v>56</v>
      </c>
      <c>
        <v>132</v>
      </c>
      <c>
        <v>7</v>
      </c>
      <c>
        <v>0</v>
      </c>
      <c>
        <v>0.6053444584818418</v>
      </c>
      <c>
        <v>32.203838096584576</v>
      </c>
      <c>
        <v>10.675742040721856</v>
      </c>
      <c>
        <v>1.7575877635793087</v>
      </c>
      <c>
        <v>96.89152716675517</v>
      </c>
      <c>
        <v>10.877031140852276</v>
      </c>
      <c>
        <v>48.229422480752106</v>
      </c>
      <c>
        <v>0</v>
      </c>
      <c>
        <v>201.24049314772714</v>
      </c>
    </row>
    <row>
      <c>
        <v>2624563</v>
      </c>
      <c>
        <v>1</v>
      </c>
      <c>
        <is>
          <t>İZMİR</t>
        </is>
      </c>
      <c>
        <v>SELÇUK</v>
      </c>
      <c>
        <is>
          <t>DM</t>
        </is>
      </c>
      <c>
        <v>SELÇUK İM/DM 35-13-A00004_ŞİRİNCE L04_65986070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27.07.2023 14:44:38</t>
        </is>
      </c>
      <c>
        <is>
          <t>27.07.2023 14:56:11</t>
        </is>
      </c>
      <c>
        <v>0.1925</v>
      </c>
      <c>
        <v>16</v>
      </c>
      <c>
        <v>247</v>
      </c>
      <c>
        <v>27</v>
      </c>
      <c>
        <v>83</v>
      </c>
      <c>
        <v>21</v>
      </c>
      <c>
        <v>231</v>
      </c>
      <c>
        <v>1</v>
      </c>
      <c>
        <v>0</v>
      </c>
      <c>
        <v>4.139886254283472</v>
      </c>
      <c>
        <v>16.08381157639669</v>
      </c>
      <c>
        <v>8.692131784194936</v>
      </c>
      <c>
        <v>17.572801113633847</v>
      </c>
      <c>
        <v>39.717523854327986</v>
      </c>
      <c>
        <v>82.59662219592612</v>
      </c>
      <c>
        <v>0.1638134061564</v>
      </c>
      <c>
        <v>0</v>
      </c>
      <c>
        <v>168.96659018491948</v>
      </c>
    </row>
    <row>
      <c>
        <v>2624397</v>
      </c>
      <c>
        <v>1</v>
      </c>
      <c>
        <is>
          <t>MANİSA</t>
        </is>
      </c>
      <c>
        <v>AKHİSAR</v>
      </c>
      <c>
        <is>
          <t>DM</t>
        </is>
      </c>
      <c>
        <v>DAĞDERE DM 45-72-M00097_ÇITAK M05_2106082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27.07.2023 12:53:00</t>
        </is>
      </c>
      <c>
        <is>
          <t>27.07.2023 15:33:06</t>
        </is>
      </c>
      <c>
        <v>2.668333333</v>
      </c>
      <c>
        <v>3</v>
      </c>
      <c>
        <v>1283</v>
      </c>
      <c>
        <v>5</v>
      </c>
      <c>
        <v>37</v>
      </c>
      <c>
        <v>7</v>
      </c>
      <c>
        <v>69</v>
      </c>
      <c>
        <v>0</v>
      </c>
      <c>
        <v>0</v>
      </c>
      <c>
        <v>1.9535697060300004</v>
      </c>
      <c>
        <v>303.4030691688355</v>
      </c>
      <c>
        <v>96.29198766585358</v>
      </c>
      <c>
        <v>34.342267907095845</v>
      </c>
      <c>
        <v>54.46654714085879</v>
      </c>
      <c>
        <v>76.48844670237888</v>
      </c>
      <c>
        <v>0</v>
      </c>
      <c>
        <v>0</v>
      </c>
      <c>
        <v>566.9458882910526</v>
      </c>
    </row>
    <row>
      <c>
        <v>2624042</v>
      </c>
      <c>
        <v>1</v>
      </c>
      <c>
        <is>
          <t>MANİSA</t>
        </is>
      </c>
      <c>
        <v>ŞEHZADELER</v>
      </c>
      <c>
        <is>
          <t>KÖK</t>
        </is>
      </c>
      <c>
        <v>HARMANDALI KÖK 45-71-M00061_HARMANDALI KÖYÜ M02_72230848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27.07.2023 09:10:38</t>
        </is>
      </c>
      <c>
        <is>
          <t>27.07.2023 14:16:52</t>
        </is>
      </c>
      <c>
        <v>5.103888888</v>
      </c>
      <c>
        <v>0</v>
      </c>
      <c>
        <v>143</v>
      </c>
      <c>
        <v>37</v>
      </c>
      <c>
        <v>46</v>
      </c>
      <c>
        <v>0</v>
      </c>
      <c>
        <v>25</v>
      </c>
      <c>
        <v>0</v>
      </c>
      <c>
        <v>0</v>
      </c>
      <c>
        <v>0</v>
      </c>
      <c>
        <v>166.94037970516447</v>
      </c>
      <c>
        <v>689.4178538836758</v>
      </c>
      <c>
        <v>806.6762521119896</v>
      </c>
      <c>
        <v>0</v>
      </c>
      <c>
        <v>86.2311261613226</v>
      </c>
      <c>
        <v>0</v>
      </c>
      <c>
        <v>0</v>
      </c>
      <c>
        <v>1749.2656118621526</v>
      </c>
    </row>
    <row>
      <c>
        <v>2625038</v>
      </c>
      <c>
        <v>1</v>
      </c>
      <c>
        <is>
          <t>MANİSA</t>
        </is>
      </c>
      <c>
        <v>DEMİRCİ</v>
      </c>
      <c>
        <is>
          <t>Dağıtım Transformatörü</t>
        </is>
      </c>
      <c>
        <v>KILAVUZLAR TR-3 45-74-M00201_45-74-M00201_2357663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27.07.2023 19:56:58</t>
        </is>
      </c>
      <c>
        <is>
          <t>27.07.2023 21:15:01</t>
        </is>
      </c>
      <c>
        <v>1.300833333</v>
      </c>
      <c>
        <v>0</v>
      </c>
      <c>
        <v>4</v>
      </c>
      <c>
        <v>0</v>
      </c>
      <c>
        <v>31</v>
      </c>
      <c>
        <v>0</v>
      </c>
      <c>
        <v>7</v>
      </c>
      <c>
        <v>0</v>
      </c>
      <c>
        <v>0</v>
      </c>
      <c>
        <v>0</v>
      </c>
      <c>
        <v>0.9604281402376145</v>
      </c>
      <c>
        <v>0</v>
      </c>
      <c>
        <v>5.9563022309464015</v>
      </c>
      <c>
        <v>0</v>
      </c>
      <c>
        <v>4.43126017909471</v>
      </c>
      <c>
        <v>0</v>
      </c>
      <c>
        <v>0</v>
      </c>
      <c>
        <v>11.347990550278727</v>
      </c>
    </row>
    <row>
      <c>
        <v>2624918</v>
      </c>
      <c>
        <v>1</v>
      </c>
      <c>
        <is>
          <t>MANİSA</t>
        </is>
      </c>
      <c>
        <v>AKHİSAR</v>
      </c>
      <c>
        <is>
          <t>KÖK</t>
        </is>
      </c>
      <c>
        <v>SUDELİĞİ KÖK 45-72-L00111_SELCİKLİ ÇIKIŞI L04_66544620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27.07.2023 18:47:48</t>
        </is>
      </c>
      <c>
        <is>
          <t>27.07.2023 18:57:00</t>
        </is>
      </c>
      <c>
        <v>0.153333333</v>
      </c>
      <c>
        <v>8</v>
      </c>
      <c>
        <v>2126</v>
      </c>
      <c>
        <v>124</v>
      </c>
      <c>
        <v>393</v>
      </c>
      <c>
        <v>32</v>
      </c>
      <c>
        <v>184</v>
      </c>
      <c>
        <v>3</v>
      </c>
      <c>
        <v>0</v>
      </c>
      <c>
        <v>0.2454627524435307</v>
      </c>
      <c>
        <v>59.493838629959285</v>
      </c>
      <c>
        <v>65.36360132198983</v>
      </c>
      <c>
        <v>36.072111791324744</v>
      </c>
      <c>
        <v>9.216538900230374</v>
      </c>
      <c>
        <v>10.404536771515154</v>
      </c>
      <c>
        <v>0.44085206800406396</v>
      </c>
      <c>
        <v>0</v>
      </c>
      <c>
        <v>181.23694223546698</v>
      </c>
    </row>
    <row>
      <c>
        <v>2624254</v>
      </c>
      <c>
        <v>1</v>
      </c>
      <c>
        <is>
          <t>İZMİR</t>
        </is>
      </c>
      <c>
        <v>MENDERES</v>
      </c>
      <c>
        <is>
          <t>Dağıtım Transformatörü</t>
        </is>
      </c>
      <c>
        <v>KARAKUYU TR-2 35-22-M00290_35-22-M00290_2350682</v>
      </c>
      <c>
        <v>Şebeke Bakım Çalışması</v>
      </c>
      <c>
        <v>Dağıtım-AG</v>
      </c>
      <c>
        <v>Uzun</v>
      </c>
      <c>
        <v>Şebeke işletmecisi</v>
      </c>
      <c>
        <v>Bildirimli</v>
      </c>
      <c>
        <is>
          <t>27.07.2023 11:07:40</t>
        </is>
      </c>
      <c>
        <is>
          <t>27.07.2023 12:58:54</t>
        </is>
      </c>
      <c>
        <v>1.853888888</v>
      </c>
      <c>
        <v>0</v>
      </c>
      <c>
        <v>50</v>
      </c>
      <c>
        <v>0</v>
      </c>
      <c>
        <v>11</v>
      </c>
      <c>
        <v>0</v>
      </c>
      <c>
        <v>2</v>
      </c>
      <c>
        <v>0</v>
      </c>
      <c>
        <v>0</v>
      </c>
      <c>
        <v>0</v>
      </c>
      <c>
        <v>25.248561167761434</v>
      </c>
      <c>
        <v>0</v>
      </c>
      <c>
        <v>132.00245760891593</v>
      </c>
      <c>
        <v>0</v>
      </c>
      <c>
        <v>3.9607187371033334</v>
      </c>
      <c>
        <v>0</v>
      </c>
      <c>
        <v>0</v>
      </c>
      <c>
        <v>161.2117375137807</v>
      </c>
    </row>
    <row>
      <c>
        <v>2624520</v>
      </c>
      <c>
        <v>1</v>
      </c>
      <c>
        <is>
          <t>MANİSA</t>
        </is>
      </c>
      <c>
        <v>SALİHLİ</v>
      </c>
      <c>
        <is>
          <t>AG Fideri</t>
        </is>
      </c>
      <c>
        <v>CAFERBEYLI TR-2 45-78-L00704_B_91140043_91140043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27.07.2023 14:27:08</t>
        </is>
      </c>
      <c>
        <is>
          <t>27.07.2023 17:48:41</t>
        </is>
      </c>
      <c>
        <v>3.359166666</v>
      </c>
      <c>
        <v>0</v>
      </c>
      <c>
        <v>3</v>
      </c>
      <c>
        <v>0</v>
      </c>
      <c>
        <v>1</v>
      </c>
      <c>
        <v>0</v>
      </c>
      <c>
        <v>1</v>
      </c>
      <c>
        <v>0</v>
      </c>
      <c>
        <v>0</v>
      </c>
      <c>
        <v>0</v>
      </c>
      <c>
        <v>1.961044586711386</v>
      </c>
      <c>
        <v>0</v>
      </c>
      <c>
        <v>0.31402206580122405</v>
      </c>
      <c>
        <v>0</v>
      </c>
      <c>
        <v>0.10870557025478737</v>
      </c>
      <c>
        <v>0</v>
      </c>
      <c>
        <v>0</v>
      </c>
      <c>
        <v>2.3837722227673974</v>
      </c>
    </row>
    <row>
      <c>
        <v>2623856</v>
      </c>
      <c>
        <v>1</v>
      </c>
      <c>
        <is>
          <t>İZMİR</t>
        </is>
      </c>
      <c>
        <v>BALÇOVA</v>
      </c>
      <c>
        <is>
          <t>OG Fideri</t>
        </is>
      </c>
      <c>
        <v>M-2524 35-07-M02524_DAĞITIM TRF M-2524 M03_66124246</v>
      </c>
      <c>
        <v>OG Trafo Arızası</v>
      </c>
      <c>
        <v>Dağıtım-OG</v>
      </c>
      <c>
        <v>Uzun</v>
      </c>
      <c>
        <v>Şebeke işletmecisi</v>
      </c>
      <c>
        <v>Bildirimsiz</v>
      </c>
      <c>
        <is>
          <t>27.07.2023 03:04:42</t>
        </is>
      </c>
      <c>
        <is>
          <t>27.07.2023 03:49:58</t>
        </is>
      </c>
      <c>
        <v>0.754444444</v>
      </c>
      <c>
        <v>0</v>
      </c>
      <c>
        <v>808</v>
      </c>
      <c>
        <v>0</v>
      </c>
      <c>
        <v>0</v>
      </c>
      <c>
        <v>0</v>
      </c>
      <c>
        <v>85</v>
      </c>
      <c>
        <v>0</v>
      </c>
      <c>
        <v>0</v>
      </c>
      <c>
        <v>0</v>
      </c>
      <c>
        <v>135.89393090489028</v>
      </c>
      <c>
        <v>0</v>
      </c>
      <c>
        <v>0</v>
      </c>
      <c>
        <v>0</v>
      </c>
      <c>
        <v>53.6315436765906</v>
      </c>
      <c>
        <v>0</v>
      </c>
      <c>
        <v>0</v>
      </c>
      <c>
        <v>189.5254745814809</v>
      </c>
    </row>
    <row>
      <c>
        <v>2623879</v>
      </c>
      <c>
        <v>1</v>
      </c>
      <c>
        <is>
          <t>İZMİR</t>
        </is>
      </c>
      <c>
        <v>KARŞIYAKA</v>
      </c>
      <c>
        <is>
          <t>AG Fideri</t>
        </is>
      </c>
      <c>
        <v>K-215 35-04-K00215_A_56367550_56367550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27.07.2023 03:15:49</t>
        </is>
      </c>
      <c>
        <is>
          <t>27.07.2023 06:14:28</t>
        </is>
      </c>
      <c>
        <v>2.9775</v>
      </c>
      <c>
        <v>0</v>
      </c>
      <c>
        <v>322</v>
      </c>
      <c>
        <v>0</v>
      </c>
      <c>
        <v>0</v>
      </c>
      <c>
        <v>0</v>
      </c>
      <c>
        <v>22</v>
      </c>
      <c>
        <v>0</v>
      </c>
      <c>
        <v>1</v>
      </c>
      <c>
        <v>0</v>
      </c>
      <c>
        <v>218.50061512072003</v>
      </c>
      <c>
        <v>0</v>
      </c>
      <c>
        <v>0</v>
      </c>
      <c>
        <v>0</v>
      </c>
      <c>
        <v>45.126359382904376</v>
      </c>
      <c>
        <v>0</v>
      </c>
      <c>
        <v>32.388584439135165</v>
      </c>
      <c>
        <v>296.0155589427596</v>
      </c>
    </row>
    <row>
      <c>
        <v>2624019</v>
      </c>
      <c>
        <v>2</v>
      </c>
      <c>
        <is>
          <t>MANİSA</t>
        </is>
      </c>
      <c>
        <v>YUNUSEMRE</v>
      </c>
      <c>
        <is>
          <t>KÖK</t>
        </is>
      </c>
      <c>
        <v>YAĞCILAR KÖK 45-71-M00179_YAĞCILAR M04_72258057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27.07.2023 13:09:44</t>
        </is>
      </c>
      <c>
        <is>
          <t>27.07.2023 13:59:26</t>
        </is>
      </c>
      <c>
        <v>0.828333333</v>
      </c>
      <c>
        <v>6</v>
      </c>
      <c>
        <v>632</v>
      </c>
      <c>
        <v>100</v>
      </c>
      <c>
        <v>29</v>
      </c>
      <c>
        <v>6</v>
      </c>
      <c>
        <v>66</v>
      </c>
      <c>
        <v>0</v>
      </c>
      <c>
        <v>0</v>
      </c>
      <c>
        <v>1.5011724970420814</v>
      </c>
      <c>
        <v>98.80274283165707</v>
      </c>
      <c>
        <v>173.44173885254918</v>
      </c>
      <c>
        <v>13.91350666650611</v>
      </c>
      <c>
        <v>24.792014239324054</v>
      </c>
      <c>
        <v>36.28591046965161</v>
      </c>
      <c>
        <v>0</v>
      </c>
      <c>
        <v>0</v>
      </c>
      <c>
        <v>348.7370855567301</v>
      </c>
    </row>
    <row>
      <c>
        <v>2625018</v>
      </c>
      <c>
        <v>1</v>
      </c>
      <c>
        <is>
          <t>İZMİR</t>
        </is>
      </c>
      <c>
        <v>TİRE</v>
      </c>
      <c>
        <is>
          <t>KÖK</t>
        </is>
      </c>
      <c>
        <v>BOYNUYOĞUN KÖK 35-29-L00051_ÖDEMİŞ KAVAĞI L04_72215449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27.07.2023 19:43:24</t>
        </is>
      </c>
      <c>
        <is>
          <t>27.07.2023 20:21:55</t>
        </is>
      </c>
      <c>
        <v>0.641944444</v>
      </c>
      <c>
        <v>0</v>
      </c>
      <c>
        <v>45</v>
      </c>
      <c>
        <v>18</v>
      </c>
      <c>
        <v>74</v>
      </c>
      <c>
        <v>6</v>
      </c>
      <c>
        <v>36</v>
      </c>
      <c>
        <v>0</v>
      </c>
      <c>
        <v>0</v>
      </c>
      <c>
        <v>0</v>
      </c>
      <c>
        <v>10.453045621400978</v>
      </c>
      <c>
        <v>100.07505516360018</v>
      </c>
      <c>
        <v>188.51604550421536</v>
      </c>
      <c>
        <v>82.04682417052875</v>
      </c>
      <c>
        <v>26.15183009658719</v>
      </c>
      <c>
        <v>0</v>
      </c>
      <c>
        <v>0</v>
      </c>
      <c>
        <v>407.24280055633244</v>
      </c>
    </row>
    <row>
      <c>
        <v>2624191</v>
      </c>
      <c>
        <v>1</v>
      </c>
      <c>
        <is>
          <t>İZMİR</t>
        </is>
      </c>
      <c>
        <v>BUCA</v>
      </c>
      <c>
        <is>
          <t>Dağıtım Transformatörü</t>
        </is>
      </c>
      <c>
        <v>M-3412(YATIRIM REZERVE) 35-03-M03412_35-03-M03412_88064706</v>
      </c>
      <c>
        <v>Şebeke Yenileme ve Kapasite Artışı Çalışması</v>
      </c>
      <c>
        <v>Dağıtım-AG</v>
      </c>
      <c>
        <v>Uzun</v>
      </c>
      <c>
        <v>Şebeke işletmecisi</v>
      </c>
      <c>
        <v>Bildirimli</v>
      </c>
      <c>
        <is>
          <t>27.07.2023 10:23:25</t>
        </is>
      </c>
      <c>
        <is>
          <t>27.07.2023 17:04:04</t>
        </is>
      </c>
      <c>
        <v>6.6775</v>
      </c>
      <c>
        <v>0</v>
      </c>
      <c>
        <v>607</v>
      </c>
      <c>
        <v>0</v>
      </c>
      <c>
        <v>0</v>
      </c>
      <c>
        <v>0</v>
      </c>
      <c>
        <v>17</v>
      </c>
      <c>
        <v>0</v>
      </c>
      <c>
        <v>0</v>
      </c>
      <c>
        <v>0</v>
      </c>
      <c>
        <v>1038.1398769082969</v>
      </c>
      <c>
        <v>0</v>
      </c>
      <c>
        <v>0</v>
      </c>
      <c>
        <v>0</v>
      </c>
      <c>
        <v>149.38384215523513</v>
      </c>
      <c>
        <v>0</v>
      </c>
      <c>
        <v>0</v>
      </c>
      <c>
        <v>1187.523719063532</v>
      </c>
    </row>
    <row>
      <c>
        <v>2624477</v>
      </c>
      <c>
        <v>1</v>
      </c>
      <c>
        <is>
          <t>MANİSA</t>
        </is>
      </c>
      <c>
        <v>GÖRDES</v>
      </c>
      <c>
        <is>
          <t>OG Fideri</t>
        </is>
      </c>
      <c>
        <v>BODAMAS TR-3 45-75-M00299_DIREK TIPI TRAFO HUCRESI H01_2089060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27.07.2023 13:52:34</t>
        </is>
      </c>
      <c>
        <is>
          <t>27.07.2023 14:47:09</t>
        </is>
      </c>
      <c>
        <v>0.909722222</v>
      </c>
      <c>
        <v>0</v>
      </c>
      <c>
        <v>27</v>
      </c>
      <c>
        <v>0</v>
      </c>
      <c>
        <v>5</v>
      </c>
      <c>
        <v>0</v>
      </c>
      <c>
        <v>3</v>
      </c>
      <c>
        <v>0</v>
      </c>
      <c>
        <v>0</v>
      </c>
      <c>
        <v>0</v>
      </c>
      <c>
        <v>7.479085766961814</v>
      </c>
      <c>
        <v>0</v>
      </c>
      <c>
        <v>5.078263265186212</v>
      </c>
      <c>
        <v>0</v>
      </c>
      <c>
        <v>6.026969455325251</v>
      </c>
      <c>
        <v>0</v>
      </c>
      <c>
        <v>0</v>
      </c>
      <c>
        <v>18.584318487473276</v>
      </c>
    </row>
    <row>
      <c>
        <v>2624483</v>
      </c>
      <c>
        <v>1</v>
      </c>
      <c>
        <is>
          <t>MANİSA</t>
        </is>
      </c>
      <c>
        <v>AKHİSAR</v>
      </c>
      <c>
        <is>
          <t>OG Fideri</t>
        </is>
      </c>
      <c>
        <v>MEDAR TR-6 45-72-L00276_TR-1 L05_2104213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27.07.2023 14:00:52</t>
        </is>
      </c>
      <c>
        <is>
          <t>27.07.2023 14:32:52</t>
        </is>
      </c>
      <c>
        <v>0.533333333</v>
      </c>
      <c>
        <v>2</v>
      </c>
      <c>
        <v>529</v>
      </c>
      <c>
        <v>18</v>
      </c>
      <c>
        <v>66</v>
      </c>
      <c>
        <v>1</v>
      </c>
      <c>
        <v>72</v>
      </c>
      <c>
        <v>0</v>
      </c>
      <c>
        <v>0</v>
      </c>
      <c>
        <v>0.25942837272842667</v>
      </c>
      <c>
        <v>50.75681346590107</v>
      </c>
      <c>
        <v>7.023176029132692</v>
      </c>
      <c>
        <v>40.30305881808876</v>
      </c>
      <c>
        <v>0.37450664823984003</v>
      </c>
      <c>
        <v>24.932925990281603</v>
      </c>
      <c>
        <v>0</v>
      </c>
      <c>
        <v>0</v>
      </c>
      <c>
        <v>123.6499093243724</v>
      </c>
    </row>
    <row>
      <c>
        <v>2624626</v>
      </c>
      <c>
        <v>1</v>
      </c>
      <c>
        <is>
          <t>İZMİR</t>
        </is>
      </c>
      <c>
        <v>MENDERES</v>
      </c>
      <c>
        <is>
          <t>DM</t>
        </is>
      </c>
      <c>
        <v>MENDERES DM-2/TR-1 35-22-M00300_KÖYLER-1 M15_2328470</v>
      </c>
      <c>
        <v>Manevra</v>
      </c>
      <c>
        <v>Dağıtım-OG</v>
      </c>
      <c>
        <v>Uzun</v>
      </c>
      <c>
        <v>Şebeke işletmecisi</v>
      </c>
      <c>
        <v>Bildirimli</v>
      </c>
      <c>
        <is>
          <t>27.07.2023 15:10:00</t>
        </is>
      </c>
      <c>
        <is>
          <t>27.07.2023 15:36:05</t>
        </is>
      </c>
      <c>
        <v>0.434722222</v>
      </c>
      <c>
        <v>2</v>
      </c>
      <c>
        <v>1083</v>
      </c>
      <c>
        <v>11</v>
      </c>
      <c>
        <v>109</v>
      </c>
      <c>
        <v>22</v>
      </c>
      <c>
        <v>111</v>
      </c>
      <c>
        <v>0</v>
      </c>
      <c>
        <v>0</v>
      </c>
      <c>
        <v>0.27346173138373986</v>
      </c>
      <c>
        <v>212.45232616536288</v>
      </c>
      <c>
        <v>22.476168981882417</v>
      </c>
      <c>
        <v>51.28252574085751</v>
      </c>
      <c>
        <v>88.99632511428543</v>
      </c>
      <c>
        <v>80.3258034161606</v>
      </c>
      <c>
        <v>0</v>
      </c>
      <c>
        <v>0</v>
      </c>
      <c>
        <v>455.80661114993256</v>
      </c>
    </row>
    <row>
      <c>
        <v>2624085</v>
      </c>
      <c>
        <v>1</v>
      </c>
      <c>
        <is>
          <t>İZMİR</t>
        </is>
      </c>
      <c>
        <v>BORNOVA</v>
      </c>
      <c>
        <is>
          <t>Kullanıcı Bağlantı Hattı</t>
        </is>
      </c>
      <c>
        <v>K-96 35-02-K00096_915171484_915171484</v>
      </c>
      <c>
        <v>AG Box / Sdk Abone Çıkış Sigorta Atığı</v>
      </c>
      <c>
        <v>Dağıtım-AG</v>
      </c>
      <c>
        <v>Uzun</v>
      </c>
      <c>
        <v>Şebeke işletmecisi</v>
      </c>
      <c>
        <v>Bildirimsiz</v>
      </c>
      <c>
        <is>
          <t>27.07.2023 09:35:38</t>
        </is>
      </c>
      <c>
        <is>
          <t>27.07.2023 11:15:01</t>
        </is>
      </c>
      <c>
        <v>1.656388888</v>
      </c>
      <c>
        <v>0</v>
      </c>
      <c>
        <v>0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</row>
    <row>
      <c>
        <v>2625124</v>
      </c>
      <c>
        <v>1</v>
      </c>
      <c>
        <is>
          <t>İZMİR</t>
        </is>
      </c>
      <c>
        <v>ÖDEMİŞ</v>
      </c>
      <c>
        <is>
          <t>AG Fideri</t>
        </is>
      </c>
      <c>
        <v>TÜRKÖNÜ TR-2 35-15-M00217_A_56367903_56367903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27.07.2023 21:05:06</t>
        </is>
      </c>
      <c>
        <is>
          <t>28.07.2023 00:19:35</t>
        </is>
      </c>
      <c>
        <v>3.241388888</v>
      </c>
      <c>
        <v>0</v>
      </c>
      <c>
        <v>10</v>
      </c>
      <c>
        <v>0</v>
      </c>
      <c>
        <v>2</v>
      </c>
      <c>
        <v>0</v>
      </c>
      <c>
        <v>3</v>
      </c>
      <c>
        <v>0</v>
      </c>
      <c>
        <v>0</v>
      </c>
      <c>
        <v>0</v>
      </c>
      <c>
        <v>9.154074559747645</v>
      </c>
      <c>
        <v>0</v>
      </c>
      <c>
        <v>3.6873324197671176</v>
      </c>
      <c>
        <v>0</v>
      </c>
      <c>
        <v>6.4615784270104</v>
      </c>
      <c>
        <v>0</v>
      </c>
      <c>
        <v>0</v>
      </c>
      <c>
        <v>19.30298540652516</v>
      </c>
    </row>
    <row>
      <c>
        <v>2624185</v>
      </c>
      <c>
        <v>1</v>
      </c>
      <c>
        <is>
          <t>İZMİR</t>
        </is>
      </c>
      <c>
        <v>KARABURUN</v>
      </c>
      <c>
        <is>
          <t>DM</t>
        </is>
      </c>
      <c>
        <v>MORDOĞAN İM 35-21-A00002_TRAFO-A M06_2314071</v>
      </c>
      <c>
        <v>Şebeke Bakım Çalışması</v>
      </c>
      <c>
        <v>Dağıtım-OG</v>
      </c>
      <c>
        <v>Uzun</v>
      </c>
      <c>
        <v>Şebeke işletmecisi</v>
      </c>
      <c>
        <v>Bildirimli</v>
      </c>
      <c>
        <is>
          <t>27.07.2023 10:30:51</t>
        </is>
      </c>
      <c>
        <is>
          <t>27.07.2023 14:49:07</t>
        </is>
      </c>
      <c>
        <v>4.304444444</v>
      </c>
      <c>
        <v>6</v>
      </c>
      <c>
        <v>5989</v>
      </c>
      <c>
        <v>0</v>
      </c>
      <c>
        <v>101</v>
      </c>
      <c>
        <v>15</v>
      </c>
      <c>
        <v>706</v>
      </c>
      <c>
        <v>1</v>
      </c>
      <c>
        <v>2</v>
      </c>
      <c>
        <v>396.1097964762153</v>
      </c>
      <c>
        <v>5552.492146123282</v>
      </c>
      <c>
        <v>0</v>
      </c>
      <c>
        <v>206.04188107180136</v>
      </c>
      <c>
        <v>1191.9754040534126</v>
      </c>
      <c>
        <v>4758.079649696937</v>
      </c>
      <c>
        <v>433.002866219385</v>
      </c>
      <c>
        <v>8.728396061159748</v>
      </c>
      <c>
        <v>12546.430139702194</v>
      </c>
    </row>
    <row>
      <c>
        <v>2625024</v>
      </c>
      <c>
        <v>1</v>
      </c>
      <c>
        <is>
          <t>MANİSA</t>
        </is>
      </c>
      <c>
        <v>ALAŞEHİR</v>
      </c>
      <c>
        <is>
          <t>AG Fideri</t>
        </is>
      </c>
      <c>
        <v>YEŞİLYURT TR-18 45-73-M00489_B_56402709_56402709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27.07.2023 18:37:24</t>
        </is>
      </c>
      <c>
        <is>
          <t>28.07.2023 00:03:14</t>
        </is>
      </c>
      <c>
        <v>5.430555555</v>
      </c>
      <c>
        <v>0</v>
      </c>
      <c>
        <v>127</v>
      </c>
      <c>
        <v>0</v>
      </c>
      <c>
        <v>0</v>
      </c>
      <c>
        <v>0</v>
      </c>
      <c>
        <v>8</v>
      </c>
      <c>
        <v>0</v>
      </c>
      <c>
        <v>0</v>
      </c>
      <c>
        <v>0</v>
      </c>
      <c>
        <v>173.0712347252928</v>
      </c>
      <c>
        <v>0</v>
      </c>
      <c>
        <v>0</v>
      </c>
      <c>
        <v>0</v>
      </c>
      <c>
        <v>11.863528917740783</v>
      </c>
      <c>
        <v>0</v>
      </c>
      <c>
        <v>0</v>
      </c>
      <c>
        <v>184.9347636430336</v>
      </c>
    </row>
    <row>
      <c>
        <v>2624907</v>
      </c>
      <c>
        <v>1</v>
      </c>
      <c>
        <is>
          <t>MANİSA</t>
        </is>
      </c>
      <c>
        <v>AKHİSAR</v>
      </c>
      <c>
        <is>
          <t>AG Fideri</t>
        </is>
      </c>
      <c>
        <v>MEDAR TR-7 45-72-L00277_C_56404684_56404684</v>
      </c>
      <c>
        <v>AG Klemens Arızası</v>
      </c>
      <c>
        <v>Dağıtım-AG</v>
      </c>
      <c>
        <v>Uzun</v>
      </c>
      <c>
        <v>Şebeke işletmecisi</v>
      </c>
      <c>
        <v>Bildirimsiz</v>
      </c>
      <c>
        <is>
          <t>27.07.2023 18:28:47</t>
        </is>
      </c>
      <c>
        <is>
          <t>27.07.2023 19:25:38</t>
        </is>
      </c>
      <c>
        <v>0.9475</v>
      </c>
      <c>
        <v>0</v>
      </c>
      <c>
        <v>26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6.074711282513741</v>
      </c>
      <c>
        <v>0</v>
      </c>
      <c>
        <v>0</v>
      </c>
      <c>
        <v>0</v>
      </c>
      <c>
        <v>0</v>
      </c>
      <c>
        <v>0</v>
      </c>
      <c>
        <v>0</v>
      </c>
      <c>
        <v>6.074711282513741</v>
      </c>
    </row>
    <row>
      <c>
        <v>2624220</v>
      </c>
      <c>
        <v>1</v>
      </c>
      <c>
        <is>
          <t>İZMİR</t>
        </is>
      </c>
      <c>
        <v>MENDERES</v>
      </c>
      <c>
        <is>
          <t>Kullanıcı Bağlantı Hattı</t>
        </is>
      </c>
      <c>
        <v>MENDERES DM-3/TR-1 35-22-M00033_955261583_955261583</v>
      </c>
      <c>
        <v>AG Branşman Yeraltı Kablo Arızası</v>
      </c>
      <c>
        <v>Dağıtım-AG</v>
      </c>
      <c>
        <v>Uzun</v>
      </c>
      <c>
        <v>Şebeke işletmecisi</v>
      </c>
      <c>
        <v>Bildirimsiz</v>
      </c>
      <c>
        <is>
          <t>27.07.2023 10:39:34</t>
        </is>
      </c>
      <c>
        <is>
          <t>27.07.2023 13:24:00</t>
        </is>
      </c>
      <c>
        <v>2.740555555</v>
      </c>
      <c>
        <v>0</v>
      </c>
      <c>
        <v>5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2.734235538405364</v>
      </c>
      <c>
        <v>0</v>
      </c>
      <c>
        <v>0</v>
      </c>
      <c>
        <v>0</v>
      </c>
      <c>
        <v>0</v>
      </c>
      <c>
        <v>0</v>
      </c>
      <c>
        <v>0</v>
      </c>
      <c>
        <v>2.734235538405364</v>
      </c>
    </row>
    <row>
      <c>
        <v>2624151</v>
      </c>
      <c>
        <v>1</v>
      </c>
      <c>
        <is>
          <t>İZMİR</t>
        </is>
      </c>
      <c>
        <v>BAYRAKLI</v>
      </c>
      <c>
        <is>
          <t>Dağıtım Transformatörü</t>
        </is>
      </c>
      <c>
        <v>M-3458(YATIRIM REZERVE) 35-02-M03458_35-02-M03458_97131777</v>
      </c>
      <c>
        <v>Şebeke Yenileme ve Kapasite Artışı Çalışması</v>
      </c>
      <c>
        <v>Dağıtım-AG</v>
      </c>
      <c>
        <v>Uzun</v>
      </c>
      <c>
        <v>Şebeke işletmecisi</v>
      </c>
      <c>
        <v>Bildirimli</v>
      </c>
      <c>
        <is>
          <t>27.07.2023 10:13:52</t>
        </is>
      </c>
      <c>
        <is>
          <t>27.07.2023 11:05:00</t>
        </is>
      </c>
      <c>
        <v>0.852222222</v>
      </c>
      <c>
        <v>0</v>
      </c>
      <c>
        <v>0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1.7526317456977778</v>
      </c>
      <c>
        <v>0</v>
      </c>
      <c>
        <v>0</v>
      </c>
      <c>
        <v>1.7526317456977778</v>
      </c>
    </row>
    <row>
      <c>
        <v>2624074</v>
      </c>
      <c>
        <v>1</v>
      </c>
      <c>
        <is>
          <t>İZMİR</t>
        </is>
      </c>
      <c>
        <v>TİRE</v>
      </c>
      <c>
        <is>
          <t>Dağıtım Transformatörü</t>
        </is>
      </c>
      <c>
        <v>ESKİOBA TR-3 35-29-L00145_35-29-L00145_2372902</v>
      </c>
      <c>
        <v>Şebeke Yenileme ve Kapasite Artışı Çalışması</v>
      </c>
      <c>
        <v>Dağıtım-AG</v>
      </c>
      <c>
        <v>Uzun</v>
      </c>
      <c>
        <v>Şebeke işletmecisi</v>
      </c>
      <c>
        <v>Bildirimli</v>
      </c>
      <c>
        <is>
          <t>27.07.2023 09:27:06</t>
        </is>
      </c>
      <c>
        <is>
          <t>27.07.2023 15:24:07</t>
        </is>
      </c>
      <c>
        <v>5.950277777</v>
      </c>
      <c>
        <v>0</v>
      </c>
      <c>
        <v>70</v>
      </c>
      <c>
        <v>0</v>
      </c>
      <c>
        <v>2</v>
      </c>
      <c>
        <v>0</v>
      </c>
      <c>
        <v>2</v>
      </c>
      <c>
        <v>0</v>
      </c>
      <c>
        <v>0</v>
      </c>
      <c>
        <v>0</v>
      </c>
      <c>
        <v>121.142681340437</v>
      </c>
      <c>
        <v>0</v>
      </c>
      <c>
        <v>49.85841554095581</v>
      </c>
      <c>
        <v>0</v>
      </c>
      <c>
        <v>0.1110125564617227</v>
      </c>
      <c>
        <v>0</v>
      </c>
      <c>
        <v>0</v>
      </c>
      <c>
        <v>171.11210943785454</v>
      </c>
    </row>
    <row>
      <c>
        <v>2624197</v>
      </c>
      <c>
        <v>1</v>
      </c>
      <c>
        <is>
          <t>İZMİR</t>
        </is>
      </c>
      <c>
        <v>BAYRAKLI</v>
      </c>
      <c>
        <is>
          <t>Dağıtım Transformatörü</t>
        </is>
      </c>
      <c>
        <v>K-448 35-04-K00448_35-04-K00448_2348894</v>
      </c>
      <c>
        <v>Şebeke Yenileme ve Kapasite Artışı Çalışması</v>
      </c>
      <c>
        <v>Dağıtım-AG</v>
      </c>
      <c>
        <v>Uzun</v>
      </c>
      <c>
        <v>Şebeke işletmecisi</v>
      </c>
      <c>
        <v>Bildirimli</v>
      </c>
      <c>
        <is>
          <t>27.07.2023 10:38:32</t>
        </is>
      </c>
      <c>
        <is>
          <t>27.07.2023 11:06:27</t>
        </is>
      </c>
      <c>
        <v>0.465277777</v>
      </c>
      <c>
        <v>0</v>
      </c>
      <c>
        <v>437</v>
      </c>
      <c>
        <v>0</v>
      </c>
      <c>
        <v>0</v>
      </c>
      <c>
        <v>0</v>
      </c>
      <c>
        <v>48</v>
      </c>
      <c>
        <v>0</v>
      </c>
      <c>
        <v>0</v>
      </c>
      <c>
        <v>0</v>
      </c>
      <c>
        <v>50.182712014094456</v>
      </c>
      <c>
        <v>0</v>
      </c>
      <c>
        <v>0</v>
      </c>
      <c>
        <v>0</v>
      </c>
      <c>
        <v>19.34444467813841</v>
      </c>
      <c>
        <v>0</v>
      </c>
      <c>
        <v>0</v>
      </c>
      <c>
        <v>69.52715669223286</v>
      </c>
    </row>
    <row>
      <c>
        <v>2624838</v>
      </c>
      <c>
        <v>1</v>
      </c>
      <c>
        <is>
          <t>İZMİR</t>
        </is>
      </c>
      <c>
        <v>KİRAZ</v>
      </c>
      <c>
        <is>
          <t>Saha Dağıtım Kutusu (SDK)</t>
        </is>
      </c>
      <c>
        <v>TR-11 35-31-L00011_B b4_47997351</v>
      </c>
      <c>
        <v>AG Box / Sdk Giriş Sigorta Atığı</v>
      </c>
      <c>
        <v>Dağıtım-AG</v>
      </c>
      <c>
        <v>Uzun</v>
      </c>
      <c>
        <v>Şebeke işletmecisi</v>
      </c>
      <c>
        <v>Bildirimsiz</v>
      </c>
      <c>
        <is>
          <t>27.07.2023 17:36:47</t>
        </is>
      </c>
      <c>
        <is>
          <t>27.07.2023 19:27:41</t>
        </is>
      </c>
      <c>
        <v>1.848333333</v>
      </c>
      <c>
        <v>0</v>
      </c>
      <c>
        <v>70</v>
      </c>
      <c>
        <v>0</v>
      </c>
      <c>
        <v>0</v>
      </c>
      <c>
        <v>0</v>
      </c>
      <c>
        <v>56</v>
      </c>
      <c>
        <v>0</v>
      </c>
      <c>
        <v>0</v>
      </c>
      <c>
        <v>0</v>
      </c>
      <c>
        <v>23.122327968888605</v>
      </c>
      <c>
        <v>0</v>
      </c>
      <c>
        <v>0</v>
      </c>
      <c>
        <v>0</v>
      </c>
      <c>
        <v>54.202799242683355</v>
      </c>
      <c>
        <v>0</v>
      </c>
      <c>
        <v>0</v>
      </c>
      <c>
        <v>77.32512721157195</v>
      </c>
    </row>
    <row>
      <c>
        <v>2623905</v>
      </c>
      <c>
        <v>1</v>
      </c>
      <c>
        <is>
          <t>MANİSA</t>
        </is>
      </c>
      <c>
        <v>SALİHLİ</v>
      </c>
      <c>
        <is>
          <t>OG Fideri</t>
        </is>
      </c>
      <c>
        <v>ÇAPAKLI KÖK 45-78-M01161_HatBaşıAyırıcı_53139984 M05_53139984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27.07.2023 06:22:12</t>
        </is>
      </c>
      <c>
        <is>
          <t>27.07.2023 10:49:01</t>
        </is>
      </c>
      <c>
        <v>4.446944444</v>
      </c>
      <c>
        <v>1</v>
      </c>
      <c>
        <v>25</v>
      </c>
      <c>
        <v>9</v>
      </c>
      <c>
        <v>60</v>
      </c>
      <c>
        <v>2</v>
      </c>
      <c>
        <v>2</v>
      </c>
      <c>
        <v>1</v>
      </c>
      <c>
        <v>0</v>
      </c>
      <c>
        <v>0</v>
      </c>
      <c>
        <v>15.643740754050512</v>
      </c>
      <c>
        <v>128.26272558782114</v>
      </c>
      <c>
        <v>985.4529561606122</v>
      </c>
      <c>
        <v>13.90397953153222</v>
      </c>
      <c>
        <v>4.255105046267706</v>
      </c>
      <c>
        <v>123.40778278802307</v>
      </c>
      <c>
        <v>0</v>
      </c>
      <c>
        <v>1270.9262898683069</v>
      </c>
    </row>
    <row>
      <c>
        <v>2624901</v>
      </c>
      <c>
        <v>1</v>
      </c>
      <c>
        <is>
          <t>MANİSA</t>
        </is>
      </c>
      <c>
        <v>SARIGÖL</v>
      </c>
      <c>
        <is>
          <t>OG Fideri</t>
        </is>
      </c>
      <c>
        <v>TIRAZLI KÖK 45-79-M00079_HatBaşıAyırıcı_72341667 M06_72341667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27.07.2023 18:36:08</t>
        </is>
      </c>
      <c>
        <is>
          <t>27.07.2023 21:55:57</t>
        </is>
      </c>
      <c>
        <v>3.330277777</v>
      </c>
      <c>
        <v>0</v>
      </c>
      <c>
        <v>89</v>
      </c>
      <c>
        <v>19</v>
      </c>
      <c>
        <v>28</v>
      </c>
      <c>
        <v>1</v>
      </c>
      <c>
        <v>0</v>
      </c>
      <c>
        <v>0</v>
      </c>
      <c>
        <v>0</v>
      </c>
      <c>
        <v>0</v>
      </c>
      <c>
        <v>42.55090977360335</v>
      </c>
      <c>
        <v>419.8958792958276</v>
      </c>
      <c>
        <v>562.9939066504271</v>
      </c>
      <c>
        <v>54.00623787112662</v>
      </c>
      <c>
        <v>0</v>
      </c>
      <c>
        <v>0</v>
      </c>
      <c>
        <v>0</v>
      </c>
      <c>
        <v>1079.4469335909846</v>
      </c>
    </row>
    <row>
      <c>
        <v>2625007</v>
      </c>
      <c>
        <v>1</v>
      </c>
      <c>
        <is>
          <t>İZMİR</t>
        </is>
      </c>
      <c>
        <v>KİRAZ</v>
      </c>
      <c>
        <is>
          <t>AG Fideri</t>
        </is>
      </c>
      <c>
        <v>KARAMAN İÇME SUYU YANI TR-3 35-31-L00050_47863828_56393995_56393995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27.07.2023 19:34:35</t>
        </is>
      </c>
      <c>
        <is>
          <t>27.07.2023 22:20:22</t>
        </is>
      </c>
      <c>
        <v>2.763055555</v>
      </c>
      <c>
        <v>0</v>
      </c>
      <c>
        <v>2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0.7586322540584713</v>
      </c>
      <c>
        <v>0</v>
      </c>
      <c>
        <v>1.3019736038319767</v>
      </c>
      <c>
        <v>0</v>
      </c>
      <c>
        <v>0</v>
      </c>
      <c>
        <v>0</v>
      </c>
      <c>
        <v>0</v>
      </c>
      <c>
        <v>2.0606058578904483</v>
      </c>
    </row>
    <row>
      <c>
        <v>2624512</v>
      </c>
      <c>
        <v>1</v>
      </c>
      <c>
        <is>
          <t>İZMİR</t>
        </is>
      </c>
      <c>
        <v>KEMALPAŞA</v>
      </c>
      <c>
        <is>
          <t>AG Fideri</t>
        </is>
      </c>
      <c>
        <v>MAHMUT YILDIZDAĞ SULAMA GRUBU TR 35-27-M00536_B_56362871_56362871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27.07.2023 14:22:24</t>
        </is>
      </c>
      <c>
        <is>
          <t>27.07.2023 15:35:42</t>
        </is>
      </c>
      <c>
        <v>1.221666666</v>
      </c>
      <c>
        <v>0</v>
      </c>
      <c>
        <v>2</v>
      </c>
      <c>
        <v>0</v>
      </c>
      <c>
        <v>5</v>
      </c>
      <c>
        <v>0</v>
      </c>
      <c>
        <v>2</v>
      </c>
      <c>
        <v>0</v>
      </c>
      <c>
        <v>0</v>
      </c>
      <c>
        <v>0</v>
      </c>
      <c>
        <v>1.6735226395240907</v>
      </c>
      <c>
        <v>0</v>
      </c>
      <c>
        <v>5.872232431720702</v>
      </c>
      <c>
        <v>0</v>
      </c>
      <c>
        <v>0.147609780454224</v>
      </c>
      <c>
        <v>0</v>
      </c>
      <c>
        <v>0</v>
      </c>
      <c>
        <v>7.693364851699017</v>
      </c>
    </row>
    <row>
      <c>
        <v>2624844</v>
      </c>
      <c>
        <v>1</v>
      </c>
      <c>
        <is>
          <t>MANİSA</t>
        </is>
      </c>
      <c>
        <v>DEMİRCİ</v>
      </c>
      <c>
        <is>
          <t>AG Fideri</t>
        </is>
      </c>
      <c>
        <v>TR-11 45-74-M00011__84703332_84703332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27.07.2023 17:44:49</t>
        </is>
      </c>
      <c>
        <is>
          <t>27.07.2023 18:23:17</t>
        </is>
      </c>
      <c>
        <v>0.641111111</v>
      </c>
      <c>
        <v>0</v>
      </c>
      <c>
        <v>26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2.101928598307919</v>
      </c>
      <c>
        <v>0</v>
      </c>
      <c>
        <v>0</v>
      </c>
      <c>
        <v>0</v>
      </c>
      <c>
        <v>0</v>
      </c>
      <c>
        <v>0</v>
      </c>
      <c>
        <v>0</v>
      </c>
      <c>
        <v>2.101928598307919</v>
      </c>
    </row>
    <row>
      <c>
        <v>2623865</v>
      </c>
      <c>
        <v>1</v>
      </c>
      <c>
        <is>
          <t>İZMİR</t>
        </is>
      </c>
      <c>
        <v>TORBALI</v>
      </c>
      <c>
        <is>
          <t>Dağıtım Transformatörü</t>
        </is>
      </c>
      <c>
        <v>DM-3/17 35-26-M00817_35-26-M00817_2364747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27.07.2023 03:26:48</t>
        </is>
      </c>
      <c>
        <is>
          <t>27.07.2023 06:58:23</t>
        </is>
      </c>
      <c>
        <v>3.526388888</v>
      </c>
      <c>
        <v>0</v>
      </c>
      <c>
        <v>374</v>
      </c>
      <c>
        <v>0</v>
      </c>
      <c>
        <v>0</v>
      </c>
      <c>
        <v>0</v>
      </c>
      <c>
        <v>48</v>
      </c>
      <c>
        <v>0</v>
      </c>
      <c>
        <v>0</v>
      </c>
      <c>
        <v>0</v>
      </c>
      <c>
        <v>238.57096814693372</v>
      </c>
      <c>
        <v>0</v>
      </c>
      <c>
        <v>0</v>
      </c>
      <c>
        <v>0</v>
      </c>
      <c>
        <v>120.44228631146574</v>
      </c>
      <c>
        <v>0</v>
      </c>
      <c>
        <v>0</v>
      </c>
      <c>
        <v>359.01325445839944</v>
      </c>
    </row>
    <row>
      <c>
        <v>2624360</v>
      </c>
      <c>
        <v>1</v>
      </c>
      <c>
        <is>
          <t>MANİSA</t>
        </is>
      </c>
      <c>
        <v>KULA</v>
      </c>
      <c>
        <is>
          <t>AG Fideri</t>
        </is>
      </c>
      <c>
        <v>TR-43 45-77-L00043_B_56396149_56396149</v>
      </c>
      <c>
        <v>AG Tel Kopuğu</v>
      </c>
      <c>
        <v>Dağıtım-AG</v>
      </c>
      <c>
        <v>Uzun</v>
      </c>
      <c>
        <v>Şebeke işletmecisi</v>
      </c>
      <c>
        <v>Bildirimsiz</v>
      </c>
      <c>
        <is>
          <t>27.07.2023 12:10:18</t>
        </is>
      </c>
      <c>
        <is>
          <t>27.07.2023 14:37:43</t>
        </is>
      </c>
      <c>
        <v>2.456944444</v>
      </c>
      <c>
        <v>0</v>
      </c>
      <c>
        <v>8</v>
      </c>
      <c>
        <v>0</v>
      </c>
      <c>
        <v>2</v>
      </c>
      <c>
        <v>0</v>
      </c>
      <c>
        <v>2</v>
      </c>
      <c>
        <v>0</v>
      </c>
      <c>
        <v>0</v>
      </c>
      <c>
        <v>0</v>
      </c>
      <c>
        <v>3.222980778583492</v>
      </c>
      <c>
        <v>0</v>
      </c>
      <c>
        <v>0.03627907272112334</v>
      </c>
      <c>
        <v>0</v>
      </c>
      <c>
        <v>6.11615869143616</v>
      </c>
      <c>
        <v>0</v>
      </c>
      <c>
        <v>0</v>
      </c>
      <c>
        <v>9.375418542740775</v>
      </c>
    </row>
    <row>
      <c>
        <v>2624111</v>
      </c>
      <c>
        <v>1</v>
      </c>
      <c>
        <is>
          <t>İZMİR</t>
        </is>
      </c>
      <c>
        <v>BAYRAKLI</v>
      </c>
      <c>
        <is>
          <t>AG Fideri</t>
        </is>
      </c>
      <c>
        <v>M-3458(YATIRIM REZERVE) 35-02-M03458_D_56364863_56364863</v>
      </c>
      <c>
        <v>Şebeke Yenileme ve Kapasite Artışı Çalışması</v>
      </c>
      <c>
        <v>Dağıtım-AG</v>
      </c>
      <c>
        <v>Uzun</v>
      </c>
      <c>
        <v>Şebeke işletmecisi</v>
      </c>
      <c>
        <v>Bildirimli</v>
      </c>
      <c>
        <is>
          <t>27.07.2023 09:55:55</t>
        </is>
      </c>
      <c>
        <is>
          <t>27.07.2023 14:34:17</t>
        </is>
      </c>
      <c>
        <v>4.639444444</v>
      </c>
      <c>
        <v>0</v>
      </c>
      <c>
        <v>41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52.874438829220345</v>
      </c>
      <c>
        <v>0</v>
      </c>
      <c>
        <v>0</v>
      </c>
      <c>
        <v>0</v>
      </c>
      <c>
        <v>9.947763146766667</v>
      </c>
      <c>
        <v>0</v>
      </c>
      <c>
        <v>0</v>
      </c>
      <c>
        <v>62.822201975987014</v>
      </c>
    </row>
    <row>
      <c>
        <v>2624416</v>
      </c>
      <c>
        <v>2</v>
      </c>
      <c>
        <is>
          <t>MANİSA</t>
        </is>
      </c>
      <c>
        <v>TURGUTLU</v>
      </c>
      <c>
        <is>
          <t>KÖK</t>
        </is>
      </c>
      <c>
        <v>İSTASYONALTI KÖK 45-83-M00131_MANİSA-2 ÇIKIŞ M01_2329936</v>
      </c>
      <c>
        <v>OG Ayırıcı Arızası</v>
      </c>
      <c>
        <v>Dağıtım-OG</v>
      </c>
      <c>
        <v>Uzun</v>
      </c>
      <c>
        <v>Şebeke işletmecisi</v>
      </c>
      <c>
        <v>Bildirimsiz</v>
      </c>
      <c>
        <is>
          <t>27.07.2023 20:17:18</t>
        </is>
      </c>
      <c>
        <is>
          <t>27.07.2023 21:14:53</t>
        </is>
      </c>
      <c>
        <v>0.959722222</v>
      </c>
      <c>
        <v>0</v>
      </c>
      <c>
        <v>6</v>
      </c>
      <c>
        <v>1</v>
      </c>
      <c>
        <v>151</v>
      </c>
      <c>
        <v>0</v>
      </c>
      <c>
        <v>13</v>
      </c>
      <c>
        <v>0</v>
      </c>
      <c>
        <v>0</v>
      </c>
      <c>
        <v>0</v>
      </c>
      <c>
        <v>2.4590131412324836</v>
      </c>
      <c>
        <v>21.680577614085326</v>
      </c>
      <c>
        <v>408.69394058206956</v>
      </c>
      <c>
        <v>0</v>
      </c>
      <c>
        <v>13.049638102808931</v>
      </c>
      <c>
        <v>0</v>
      </c>
      <c>
        <v>0</v>
      </c>
      <c>
        <v>445.8831694401963</v>
      </c>
    </row>
    <row>
      <c>
        <v>2623719</v>
      </c>
      <c>
        <v>1</v>
      </c>
      <c>
        <is>
          <t>MANİSA</t>
        </is>
      </c>
      <c>
        <v>SOMA</v>
      </c>
      <c>
        <is>
          <t>KÖK</t>
        </is>
      </c>
      <c>
        <v>DUALAR KÖK 45-82-M00126_DUALAR M02_72193854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27.07.2023 00:39:18</t>
        </is>
      </c>
      <c>
        <is>
          <t>27.07.2023 02:00:47</t>
        </is>
      </c>
      <c>
        <v>1.358055555</v>
      </c>
      <c>
        <v>2</v>
      </c>
      <c>
        <v>103</v>
      </c>
      <c>
        <v>17</v>
      </c>
      <c>
        <v>7</v>
      </c>
      <c>
        <v>9</v>
      </c>
      <c>
        <v>8</v>
      </c>
      <c>
        <v>0</v>
      </c>
      <c>
        <v>0</v>
      </c>
      <c>
        <v>0.78508019206104</v>
      </c>
      <c>
        <v>18.92392230573881</v>
      </c>
      <c>
        <v>320.4269757449927</v>
      </c>
      <c>
        <v>1.8444927702819776</v>
      </c>
      <c>
        <v>37.85915850565174</v>
      </c>
      <c>
        <v>2.2489070308090495</v>
      </c>
      <c>
        <v>0</v>
      </c>
      <c>
        <v>0</v>
      </c>
      <c>
        <v>382.0885365495354</v>
      </c>
    </row>
    <row>
      <c>
        <v>2624801</v>
      </c>
      <c>
        <v>1</v>
      </c>
      <c>
        <is>
          <t>MANİSA</t>
        </is>
      </c>
      <c>
        <v>SOMA</v>
      </c>
      <c>
        <is>
          <t>OG Fideri</t>
        </is>
      </c>
      <c>
        <v>YAĞCILI TR-2 45-82-M00367_HatBaşıAyırıcı_53136142 M02_53136142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27.07.2023 17:22:10</t>
        </is>
      </c>
      <c>
        <is>
          <t>27.07.2023 19:06:44</t>
        </is>
      </c>
      <c>
        <v>1.742777777</v>
      </c>
      <c>
        <v>0</v>
      </c>
      <c>
        <v>84</v>
      </c>
      <c>
        <v>15</v>
      </c>
      <c>
        <v>0</v>
      </c>
      <c>
        <v>0</v>
      </c>
      <c>
        <v>3</v>
      </c>
      <c>
        <v>0</v>
      </c>
      <c>
        <v>0</v>
      </c>
      <c>
        <v>0</v>
      </c>
      <c>
        <v>19.836423346056332</v>
      </c>
      <c>
        <v>29.327358800395196</v>
      </c>
      <c>
        <v>0</v>
      </c>
      <c>
        <v>0</v>
      </c>
      <c>
        <v>4.094630641133504</v>
      </c>
      <c>
        <v>0</v>
      </c>
      <c>
        <v>0</v>
      </c>
      <c>
        <v>53.25841278758503</v>
      </c>
    </row>
    <row>
      <c>
        <v>2625049</v>
      </c>
      <c>
        <v>2</v>
      </c>
      <c>
        <is>
          <t>İZMİR</t>
        </is>
      </c>
      <c>
        <v>SELÇUK</v>
      </c>
      <c>
        <is>
          <t>DM</t>
        </is>
      </c>
      <c>
        <v>SELÇUK İM/DM 35-13-A00004_SELÇUK ZİRAİ SULAMA L05_65986298</v>
      </c>
      <c>
        <v>OG Atlama Arızası</v>
      </c>
      <c>
        <v>Dağıtım-OG</v>
      </c>
      <c>
        <v>Uzun</v>
      </c>
      <c>
        <v>Şebeke işletmecisi</v>
      </c>
      <c>
        <v>Bildirimsiz</v>
      </c>
      <c>
        <is>
          <t>27.07.2023 21:47:24</t>
        </is>
      </c>
      <c>
        <is>
          <t>27.07.2023 23:10:53</t>
        </is>
      </c>
      <c>
        <v>1.391388888</v>
      </c>
      <c>
        <v>1</v>
      </c>
      <c>
        <v>42</v>
      </c>
      <c>
        <v>21</v>
      </c>
      <c>
        <v>278</v>
      </c>
      <c>
        <v>14</v>
      </c>
      <c>
        <v>65</v>
      </c>
      <c>
        <v>1</v>
      </c>
      <c>
        <v>0</v>
      </c>
      <c>
        <v>1.8014413603235657</v>
      </c>
      <c>
        <v>29.643823550625008</v>
      </c>
      <c>
        <v>112.8735705962213</v>
      </c>
      <c>
        <v>577.968864716087</v>
      </c>
      <c>
        <v>352.09239086509996</v>
      </c>
      <c>
        <v>107.04214577211016</v>
      </c>
      <c>
        <v>2.316436415118083</v>
      </c>
      <c>
        <v>0</v>
      </c>
      <c>
        <v>1183.738673275585</v>
      </c>
    </row>
    <row>
      <c>
        <v>2623902</v>
      </c>
      <c>
        <v>1</v>
      </c>
      <c>
        <is>
          <t>İZMİR</t>
        </is>
      </c>
      <c>
        <v>TORBALI</v>
      </c>
      <c>
        <is>
          <t>KÖK</t>
        </is>
      </c>
      <c>
        <v>ÖZGÖRKEY KÖK 35-26-M00256_BEŞEVLER KUŞÇUBURUN M05_65969693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27.07.2023 06:10:14</t>
        </is>
      </c>
      <c>
        <is>
          <t>27.07.2023 06:52:02</t>
        </is>
      </c>
      <c>
        <v>0.696666666</v>
      </c>
      <c>
        <v>0</v>
      </c>
      <c>
        <v>271</v>
      </c>
      <c>
        <v>0</v>
      </c>
      <c>
        <v>49</v>
      </c>
      <c>
        <v>4</v>
      </c>
      <c>
        <v>76</v>
      </c>
      <c>
        <v>2</v>
      </c>
      <c>
        <v>1</v>
      </c>
      <c>
        <v>0</v>
      </c>
      <c>
        <v>36.59146569829025</v>
      </c>
      <c>
        <v>0</v>
      </c>
      <c>
        <v>129.16393877108334</v>
      </c>
      <c>
        <v>4.081551288151843</v>
      </c>
      <c>
        <v>82.26542580949655</v>
      </c>
      <c>
        <v>34.13890193111904</v>
      </c>
      <c>
        <v>39.09489588917</v>
      </c>
      <c>
        <v>325.336179387311</v>
      </c>
    </row>
    <row>
      <c>
        <v>2624323</v>
      </c>
      <c>
        <v>1</v>
      </c>
      <c>
        <is>
          <t>MANİSA</t>
        </is>
      </c>
      <c>
        <v>TURGUTLU</v>
      </c>
      <c>
        <is>
          <t>KÖK</t>
        </is>
      </c>
      <c>
        <v>AKÇAPINAR KÖK 45-83-L00131_AKÇAPINAR L06_72176518</v>
      </c>
      <c>
        <v>Şebeke Bakım Çalışması</v>
      </c>
      <c>
        <v>Dağıtım-OG</v>
      </c>
      <c>
        <v>Uzun</v>
      </c>
      <c>
        <v>Şebeke işletmecisi</v>
      </c>
      <c>
        <v>Bildirimli</v>
      </c>
      <c>
        <is>
          <t>27.07.2023 11:24:58</t>
        </is>
      </c>
      <c>
        <is>
          <t>27.07.2023 17:30:00</t>
        </is>
      </c>
      <c>
        <v>6.083888888</v>
      </c>
      <c>
        <v>1</v>
      </c>
      <c>
        <v>180</v>
      </c>
      <c>
        <v>5</v>
      </c>
      <c>
        <v>67</v>
      </c>
      <c>
        <v>3</v>
      </c>
      <c>
        <v>30</v>
      </c>
      <c>
        <v>0</v>
      </c>
      <c>
        <v>0</v>
      </c>
      <c>
        <v>1.4804019134744446</v>
      </c>
      <c>
        <v>334.6875176665017</v>
      </c>
      <c>
        <v>242.0316210132435</v>
      </c>
      <c>
        <v>1875.0527259365697</v>
      </c>
      <c>
        <v>67.42770091371064</v>
      </c>
      <c>
        <v>296.34041229895575</v>
      </c>
      <c>
        <v>0</v>
      </c>
      <c>
        <v>0</v>
      </c>
      <c>
        <v>2817.020379742456</v>
      </c>
    </row>
    <row>
      <c>
        <v>2624964</v>
      </c>
      <c>
        <v>1</v>
      </c>
      <c>
        <is>
          <t>İZMİR</t>
        </is>
      </c>
      <c>
        <v>KARABAĞLAR</v>
      </c>
      <c>
        <is>
          <t>AG Fideri</t>
        </is>
      </c>
      <c>
        <v>K-1408 35-01-K01408_A_56377894_56377894</v>
      </c>
      <c>
        <v>AG Pano Faz Sigorta Atığı</v>
      </c>
      <c>
        <v>Dağıtım-AG</v>
      </c>
      <c>
        <v>Uzun</v>
      </c>
      <c>
        <v>Şebeke işletmecisi</v>
      </c>
      <c>
        <v>Bildirimsiz</v>
      </c>
      <c>
        <is>
          <t>27.07.2023 19:18:39</t>
        </is>
      </c>
      <c>
        <is>
          <t>27.07.2023 21:01:50</t>
        </is>
      </c>
      <c>
        <v>1.719722222</v>
      </c>
      <c>
        <v>0</v>
      </c>
      <c>
        <v>67</v>
      </c>
      <c>
        <v>0</v>
      </c>
      <c>
        <v>0</v>
      </c>
      <c>
        <v>0</v>
      </c>
      <c>
        <v>51</v>
      </c>
      <c>
        <v>0</v>
      </c>
      <c>
        <v>0</v>
      </c>
      <c>
        <v>0</v>
      </c>
      <c>
        <v>34.231347977296515</v>
      </c>
      <c>
        <v>0</v>
      </c>
      <c>
        <v>0</v>
      </c>
      <c>
        <v>0</v>
      </c>
      <c>
        <v>79.93434166884671</v>
      </c>
      <c>
        <v>0</v>
      </c>
      <c>
        <v>0</v>
      </c>
      <c>
        <v>114.16568964614322</v>
      </c>
    </row>
    <row>
      <c>
        <v>2623925</v>
      </c>
      <c>
        <v>1</v>
      </c>
      <c>
        <is>
          <t>MANİSA</t>
        </is>
      </c>
      <c>
        <v>AKHİSAR</v>
      </c>
      <c>
        <is>
          <t>DM</t>
        </is>
      </c>
      <c>
        <v>DM-12/TR-1 45-72-L00062_TR-2/52 L010_66452747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27.07.2023 06:54:22</t>
        </is>
      </c>
      <c>
        <is>
          <t>27.07.2023 07:36:52</t>
        </is>
      </c>
      <c>
        <v>0.708333333</v>
      </c>
      <c>
        <v>0</v>
      </c>
      <c>
        <v>23</v>
      </c>
      <c>
        <v>0</v>
      </c>
      <c>
        <v>40</v>
      </c>
      <c>
        <v>0</v>
      </c>
      <c>
        <v>2</v>
      </c>
      <c>
        <v>0</v>
      </c>
      <c>
        <v>0</v>
      </c>
      <c>
        <v>0</v>
      </c>
      <c>
        <v>3.5590673631170544</v>
      </c>
      <c>
        <v>0</v>
      </c>
      <c>
        <v>17.63061729042339</v>
      </c>
      <c>
        <v>0</v>
      </c>
      <c>
        <v>7.136148139594432</v>
      </c>
      <c>
        <v>0</v>
      </c>
      <c>
        <v>0</v>
      </c>
      <c>
        <v>28.32583279313488</v>
      </c>
    </row>
    <row>
      <c>
        <v>2624443</v>
      </c>
      <c>
        <v>1</v>
      </c>
      <c>
        <is>
          <t>MANİSA</t>
        </is>
      </c>
      <c>
        <v>TURGUTLU</v>
      </c>
      <c>
        <is>
          <t>AG Fideri</t>
        </is>
      </c>
      <c>
        <v>URGANLI TR-9 45-83-M00549_A_56355804_56355804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27.07.2023 13:11:32</t>
        </is>
      </c>
      <c>
        <is>
          <t>27.07.2023 19:55:22</t>
        </is>
      </c>
      <c>
        <v>6.730555555</v>
      </c>
      <c>
        <v>0</v>
      </c>
      <c>
        <v>25</v>
      </c>
      <c>
        <v>0</v>
      </c>
      <c>
        <v>1</v>
      </c>
      <c>
        <v>0</v>
      </c>
      <c>
        <v>4</v>
      </c>
      <c>
        <v>0</v>
      </c>
      <c>
        <v>0</v>
      </c>
      <c>
        <v>0</v>
      </c>
      <c>
        <v>43.01862387092151</v>
      </c>
      <c>
        <v>0</v>
      </c>
      <c>
        <v>13.255034945228306</v>
      </c>
      <c>
        <v>0</v>
      </c>
      <c>
        <v>6.3713190689448655</v>
      </c>
      <c>
        <v>0</v>
      </c>
      <c>
        <v>0</v>
      </c>
      <c>
        <v>62.64497788509468</v>
      </c>
    </row>
    <row>
      <c>
        <v>2625133</v>
      </c>
      <c>
        <v>1</v>
      </c>
      <c>
        <is>
          <t>İZMİR</t>
        </is>
      </c>
      <c>
        <v>MENDERES</v>
      </c>
      <c>
        <is>
          <t>Dağıtım Transformatörü</t>
        </is>
      </c>
      <c>
        <v>OĞLANANASI TR-10 35-22-M00263_35-22-M00263_2350447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27.07.2023 21:09:02</t>
        </is>
      </c>
      <c>
        <is>
          <t>27.07.2023 21:54:34</t>
        </is>
      </c>
      <c>
        <v>0.758888888</v>
      </c>
      <c>
        <v>0</v>
      </c>
      <c>
        <v>58</v>
      </c>
      <c>
        <v>0</v>
      </c>
      <c>
        <v>29</v>
      </c>
      <c>
        <v>0</v>
      </c>
      <c>
        <v>14</v>
      </c>
      <c>
        <v>0</v>
      </c>
      <c>
        <v>0</v>
      </c>
      <c>
        <v>0</v>
      </c>
      <c>
        <v>14.496422887518758</v>
      </c>
      <c>
        <v>0</v>
      </c>
      <c>
        <v>90.03466807836723</v>
      </c>
      <c>
        <v>0</v>
      </c>
      <c>
        <v>18.085838642531048</v>
      </c>
      <c>
        <v>0</v>
      </c>
      <c>
        <v>0</v>
      </c>
      <c>
        <v>122.61692960841704</v>
      </c>
    </row>
    <row>
      <c>
        <v>2624592</v>
      </c>
      <c>
        <v>1</v>
      </c>
      <c>
        <is>
          <t>MANİSA</t>
        </is>
      </c>
      <c>
        <v>KULA</v>
      </c>
      <c>
        <is>
          <t>AG Fideri</t>
        </is>
      </c>
      <c>
        <v>TR-44 45-77-L00044_C_56395772_56395772</v>
      </c>
      <c>
        <v>AG Hatta Ağaç Kesimi</v>
      </c>
      <c>
        <v>Dağıtım-AG</v>
      </c>
      <c>
        <v>Uzun</v>
      </c>
      <c>
        <v>Şebeke işletmecisi</v>
      </c>
      <c>
        <v>Bildirimsiz</v>
      </c>
      <c>
        <is>
          <t>27.07.2023 15:00:20</t>
        </is>
      </c>
      <c>
        <is>
          <t>27.07.2023 19:25:08</t>
        </is>
      </c>
      <c>
        <v>4.413333333</v>
      </c>
      <c>
        <v>0</v>
      </c>
      <c>
        <v>8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7.252543863857159</v>
      </c>
      <c>
        <v>0</v>
      </c>
      <c>
        <v>0</v>
      </c>
      <c>
        <v>0</v>
      </c>
      <c>
        <v>0</v>
      </c>
      <c>
        <v>0</v>
      </c>
      <c>
        <v>0</v>
      </c>
      <c>
        <v>7.252543863857159</v>
      </c>
    </row>
    <row>
      <c>
        <v>2624984</v>
      </c>
      <c>
        <v>1</v>
      </c>
      <c>
        <is>
          <t>İZMİR</t>
        </is>
      </c>
      <c>
        <v>MENEMEN</v>
      </c>
      <c>
        <is>
          <t>OG Fideri</t>
        </is>
      </c>
      <c>
        <v>DM-2/2 35-28-M00128_TR-90 M01_83507416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27.07.2023 19:28:04</t>
        </is>
      </c>
      <c>
        <is>
          <t>27.07.2023 21:19:46</t>
        </is>
      </c>
      <c>
        <v>1.861666666</v>
      </c>
      <c>
        <v>0</v>
      </c>
      <c>
        <v>15</v>
      </c>
      <c>
        <v>0</v>
      </c>
      <c>
        <v>3</v>
      </c>
      <c>
        <v>0</v>
      </c>
      <c>
        <v>6</v>
      </c>
      <c>
        <v>2</v>
      </c>
      <c>
        <v>0</v>
      </c>
      <c>
        <v>0</v>
      </c>
      <c>
        <v>7.564449852175004</v>
      </c>
      <c>
        <v>0</v>
      </c>
      <c>
        <v>3.8102994080424</v>
      </c>
      <c>
        <v>0</v>
      </c>
      <c>
        <v>6.232589616504052</v>
      </c>
      <c>
        <v>49.536259033174424</v>
      </c>
      <c>
        <v>0</v>
      </c>
      <c>
        <v>67.14359790989587</v>
      </c>
    </row>
    <row>
      <c>
        <v>2624486</v>
      </c>
      <c>
        <v>1</v>
      </c>
      <c>
        <is>
          <t>İZMİR</t>
        </is>
      </c>
      <c>
        <v>KİRAZ</v>
      </c>
      <c>
        <is>
          <t>KÖK</t>
        </is>
      </c>
      <c>
        <v>HALİLLER KÖK 35-31-L00228_SIRIMLI L011_72238625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27.07.2023 14:03:42</t>
        </is>
      </c>
      <c>
        <is>
          <t>27.07.2023 14:39:27</t>
        </is>
      </c>
      <c>
        <v>0.595833333</v>
      </c>
      <c>
        <v>0</v>
      </c>
      <c>
        <v>398</v>
      </c>
      <c>
        <v>0</v>
      </c>
      <c>
        <v>86</v>
      </c>
      <c>
        <v>4</v>
      </c>
      <c>
        <v>48</v>
      </c>
      <c>
        <v>0</v>
      </c>
      <c>
        <v>0</v>
      </c>
      <c>
        <v>0</v>
      </c>
      <c>
        <v>65.52637234468342</v>
      </c>
      <c>
        <v>0</v>
      </c>
      <c>
        <v>62.35642531224594</v>
      </c>
      <c>
        <v>15.471357133592539</v>
      </c>
      <c>
        <v>33.96767120904657</v>
      </c>
      <c>
        <v>0</v>
      </c>
      <c>
        <v>0</v>
      </c>
      <c>
        <v>177.3218259995685</v>
      </c>
    </row>
    <row>
      <c>
        <v>2624237</v>
      </c>
      <c>
        <v>1</v>
      </c>
      <c>
        <is>
          <t>İZMİR</t>
        </is>
      </c>
      <c>
        <v>ÖDEMİŞ</v>
      </c>
      <c>
        <is>
          <t>Dağıtım Transformatörü</t>
        </is>
      </c>
      <c>
        <v>TR-63 GERENLİKUYU MEVKİİ 35-15-L00063_35-15-L00063_2365017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27.07.2023 10:49:54</t>
        </is>
      </c>
      <c>
        <is>
          <t>27.07.2023 11:27:30</t>
        </is>
      </c>
      <c>
        <v>0.626666666</v>
      </c>
      <c>
        <v>0</v>
      </c>
      <c>
        <v>10</v>
      </c>
      <c>
        <v>0</v>
      </c>
      <c>
        <v>28</v>
      </c>
      <c>
        <v>0</v>
      </c>
      <c>
        <v>11</v>
      </c>
      <c>
        <v>0</v>
      </c>
      <c>
        <v>0</v>
      </c>
      <c>
        <v>0</v>
      </c>
      <c>
        <v>2.534110532442593</v>
      </c>
      <c>
        <v>0</v>
      </c>
      <c>
        <v>68.01277799085082</v>
      </c>
      <c>
        <v>0</v>
      </c>
      <c>
        <v>21.131846307460336</v>
      </c>
      <c>
        <v>0</v>
      </c>
      <c>
        <v>0</v>
      </c>
      <c>
        <v>91.67873483075375</v>
      </c>
    </row>
    <row>
      <c>
        <v>2623988</v>
      </c>
      <c>
        <v>1</v>
      </c>
      <c>
        <is>
          <t>İZMİR</t>
        </is>
      </c>
      <c>
        <v>ÇİĞLİ</v>
      </c>
      <c>
        <is>
          <t>Saha Dağıtım Kutusu (SDK)</t>
        </is>
      </c>
      <c>
        <v>M-1983 35-09-M01983_C c2b_5889842</v>
      </c>
      <c>
        <v>AG Box / Sdk Giriş Sigorta Atığı</v>
      </c>
      <c>
        <v>Dağıtım-AG</v>
      </c>
      <c>
        <v>Uzun</v>
      </c>
      <c>
        <v>Şebeke işletmecisi</v>
      </c>
      <c>
        <v>Bildirimsiz</v>
      </c>
      <c>
        <is>
          <t>27.07.2023 08:27:39</t>
        </is>
      </c>
      <c>
        <is>
          <t>27.07.2023 16:35:56</t>
        </is>
      </c>
      <c>
        <v>8.138055555</v>
      </c>
      <c>
        <v>0</v>
      </c>
      <c>
        <v>17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38.773048445398075</v>
      </c>
      <c>
        <v>0</v>
      </c>
      <c>
        <v>0</v>
      </c>
      <c>
        <v>0</v>
      </c>
      <c>
        <v>1.6697603541767136</v>
      </c>
      <c>
        <v>0</v>
      </c>
      <c>
        <v>0</v>
      </c>
      <c>
        <v>40.44280879957479</v>
      </c>
    </row>
    <row>
      <c>
        <v>2625176</v>
      </c>
      <c>
        <v>1</v>
      </c>
      <c>
        <is>
          <t>MANİSA</t>
        </is>
      </c>
      <c>
        <v>KIRKAĞAÇ</v>
      </c>
      <c>
        <is>
          <t>AG Fideri</t>
        </is>
      </c>
      <c>
        <v>GELENBE TR-1 45-76-L00060_B_91085128_91085128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27.07.2023 22:17:04</t>
        </is>
      </c>
      <c>
        <is>
          <t>27.07.2023 23:32:37</t>
        </is>
      </c>
      <c>
        <v>1.259166666</v>
      </c>
      <c>
        <v>0</v>
      </c>
      <c>
        <v>28</v>
      </c>
      <c>
        <v>0</v>
      </c>
      <c>
        <v>4</v>
      </c>
      <c>
        <v>0</v>
      </c>
      <c>
        <v>6</v>
      </c>
      <c>
        <v>0</v>
      </c>
      <c>
        <v>0</v>
      </c>
      <c>
        <v>0</v>
      </c>
      <c>
        <v>7.136841191191069</v>
      </c>
      <c>
        <v>0</v>
      </c>
      <c>
        <v>0.250679104719838</v>
      </c>
      <c>
        <v>0</v>
      </c>
      <c>
        <v>8.03817210272027</v>
      </c>
      <c>
        <v>0</v>
      </c>
      <c>
        <v>0</v>
      </c>
      <c>
        <v>15.425692398631178</v>
      </c>
    </row>
    <row>
      <c>
        <v>2624921</v>
      </c>
      <c>
        <v>1</v>
      </c>
      <c>
        <is>
          <t>İZMİR</t>
        </is>
      </c>
      <c>
        <v>ALİAĞA</v>
      </c>
      <c>
        <is>
          <t>OG Fideri</t>
        </is>
      </c>
      <c>
        <v>BARAJ KÖK 35-17-M00461_HatBaşıAyırıcı_72921882 M01_72921882</v>
      </c>
      <c>
        <v>Manevra</v>
      </c>
      <c>
        <v>Dağıtım-OG</v>
      </c>
      <c>
        <v>Uzun</v>
      </c>
      <c>
        <v>Şebeke işletmecisi</v>
      </c>
      <c>
        <v>Bildirimsiz</v>
      </c>
      <c>
        <is>
          <t>27.07.2023 18:44:56</t>
        </is>
      </c>
      <c>
        <is>
          <t>27.07.2023 18:59:00</t>
        </is>
      </c>
      <c>
        <v>0.234444444</v>
      </c>
      <c>
        <v>0</v>
      </c>
      <c>
        <v>272</v>
      </c>
      <c>
        <v>1</v>
      </c>
      <c>
        <v>3</v>
      </c>
      <c>
        <v>2</v>
      </c>
      <c>
        <v>15</v>
      </c>
      <c>
        <v>0</v>
      </c>
      <c>
        <v>0</v>
      </c>
      <c>
        <v>0</v>
      </c>
      <c>
        <v>11.6917992777898</v>
      </c>
      <c>
        <v>0.05989252172586666</v>
      </c>
      <c>
        <v>1.4997481237960781</v>
      </c>
      <c>
        <v>8.599907114302487</v>
      </c>
      <c>
        <v>2.265063800142984</v>
      </c>
      <c>
        <v>0</v>
      </c>
      <c>
        <v>0</v>
      </c>
      <c>
        <v>24.116410837757215</v>
      </c>
    </row>
    <row>
      <c>
        <v>2624137</v>
      </c>
      <c>
        <v>1</v>
      </c>
      <c>
        <is>
          <t>MANİSA</t>
        </is>
      </c>
      <c>
        <v>AKHİSAR</v>
      </c>
      <c>
        <is>
          <t>KÖK</t>
        </is>
      </c>
      <c>
        <v>ERDELLİ TR-2 KÖK 45-72-L00476_ARABACI BOZKÖY ÇIKIŞ L04_66551743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27.07.2023 10:05:34</t>
        </is>
      </c>
      <c>
        <is>
          <t>27.07.2023 11:12:21</t>
        </is>
      </c>
      <c>
        <v>1.113055555</v>
      </c>
      <c>
        <v>4</v>
      </c>
      <c>
        <v>1649</v>
      </c>
      <c>
        <v>218</v>
      </c>
      <c>
        <v>86</v>
      </c>
      <c>
        <v>21</v>
      </c>
      <c>
        <v>165</v>
      </c>
      <c>
        <v>2</v>
      </c>
      <c>
        <v>1</v>
      </c>
      <c>
        <v>1.04417591078</v>
      </c>
      <c>
        <v>258.57223955522534</v>
      </c>
      <c>
        <v>327.39662543189087</v>
      </c>
      <c>
        <v>112.17846382494659</v>
      </c>
      <c>
        <v>88.90941922131847</v>
      </c>
      <c>
        <v>77.14111572156182</v>
      </c>
      <c>
        <v>68.2308425692583</v>
      </c>
      <c>
        <v>1.39156951342751</v>
      </c>
      <c>
        <v>934.8644517484089</v>
      </c>
    </row>
    <row>
      <c>
        <v>2625122</v>
      </c>
      <c>
        <v>2</v>
      </c>
      <c>
        <is>
          <t>İZMİR</t>
        </is>
      </c>
      <c>
        <v>KİRAZ</v>
      </c>
      <c>
        <is>
          <t>Dağıtım Transformatörü</t>
        </is>
      </c>
      <c>
        <v>UMURLU KAHVEÖNÜ TR-8 35-31-L00372_35-31-L00372_2365710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27.07.2023 23:02:35</t>
        </is>
      </c>
      <c>
        <is>
          <t>27.07.2023 23:52:19</t>
        </is>
      </c>
      <c>
        <v>0.828888888</v>
      </c>
      <c>
        <v>0</v>
      </c>
      <c>
        <v>73</v>
      </c>
      <c>
        <v>0</v>
      </c>
      <c>
        <v>23</v>
      </c>
      <c>
        <v>0</v>
      </c>
      <c>
        <v>6</v>
      </c>
      <c>
        <v>0</v>
      </c>
      <c>
        <v>0</v>
      </c>
      <c>
        <v>0</v>
      </c>
      <c>
        <v>9.141622727785123</v>
      </c>
      <c>
        <v>0</v>
      </c>
      <c>
        <v>5.251831687626699</v>
      </c>
      <c>
        <v>0</v>
      </c>
      <c>
        <v>2.737842481653275</v>
      </c>
      <c>
        <v>0</v>
      </c>
      <c>
        <v>0</v>
      </c>
      <c>
        <v>17.131296897065095</v>
      </c>
    </row>
    <row>
      <c>
        <v>2624678</v>
      </c>
      <c>
        <v>1</v>
      </c>
      <c>
        <is>
          <t>İZMİR</t>
        </is>
      </c>
      <c>
        <v>BORNOVA</v>
      </c>
      <c>
        <is>
          <t>OG Fideri</t>
        </is>
      </c>
      <c>
        <v>M-2031 GEÇİT 35-02-M02031_M-3612 FUAT TAŞIMACILIK LTD.ŞTİ. M03_93671671</v>
      </c>
      <c>
        <v>Manevra</v>
      </c>
      <c>
        <v>Dağıtım-OG</v>
      </c>
      <c>
        <v>Uzun</v>
      </c>
      <c>
        <v>Şebeke işletmecisi</v>
      </c>
      <c>
        <v>Bildirimsiz</v>
      </c>
      <c>
        <is>
          <t>27.07.2023 16:16:02</t>
        </is>
      </c>
      <c>
        <is>
          <t>27.07.2023 16:24:06</t>
        </is>
      </c>
      <c>
        <v>0.134444444</v>
      </c>
      <c>
        <v>0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0.2789329652511111</v>
      </c>
      <c>
        <v>0</v>
      </c>
      <c>
        <v>0</v>
      </c>
      <c>
        <v>0</v>
      </c>
      <c>
        <v>0.2789329652511111</v>
      </c>
    </row>
    <row>
      <c>
        <v>2624718</v>
      </c>
      <c>
        <v>1</v>
      </c>
      <c>
        <is>
          <t>MANİSA</t>
        </is>
      </c>
      <c>
        <v>ALAŞEHİR</v>
      </c>
      <c>
        <is>
          <t>KÖK</t>
        </is>
      </c>
      <c>
        <v>GÜMÜŞÇAY KÖK 45-73-M00477_YEŞİLYURT DM M01_2056936</v>
      </c>
      <c>
        <v>OG Fider Açması</v>
      </c>
      <c>
        <v>Dağıtım-OG</v>
      </c>
      <c>
        <v>Kısa</v>
      </c>
      <c>
        <v>Şebeke işletmecisi</v>
      </c>
      <c>
        <v>Bildirimsiz</v>
      </c>
      <c>
        <is>
          <t>27.07.2023 16:34:22</t>
        </is>
      </c>
      <c>
        <is>
          <t>27.07.2023 16:34:32</t>
        </is>
      </c>
      <c>
        <v>0.002777777</v>
      </c>
      <c>
        <v>4</v>
      </c>
      <c>
        <v>735</v>
      </c>
      <c>
        <v>33</v>
      </c>
      <c>
        <v>26</v>
      </c>
      <c>
        <v>7</v>
      </c>
      <c>
        <v>28</v>
      </c>
      <c>
        <v>2</v>
      </c>
      <c>
        <v>0</v>
      </c>
      <c>
        <v>0.0027332379555555556</v>
      </c>
      <c>
        <v>0.39382700488945366</v>
      </c>
      <c>
        <v>0.4658176281106955</v>
      </c>
      <c>
        <v>0.29625789936155117</v>
      </c>
      <c>
        <v>0.038116004608566664</v>
      </c>
      <c>
        <v>0.047546164023439995</v>
      </c>
      <c>
        <v>0.6472173502703511</v>
      </c>
      <c>
        <v>0</v>
      </c>
      <c>
        <v>1.8915152892196136</v>
      </c>
    </row>
    <row>
      <c>
        <v>2623839</v>
      </c>
      <c>
        <v>1</v>
      </c>
      <c>
        <is>
          <t>İZMİR</t>
        </is>
      </c>
      <c>
        <v>BUCA</v>
      </c>
      <c>
        <is>
          <t>AG Fideri</t>
        </is>
      </c>
      <c>
        <v>K-3499 35-03-K03499_C_56365921_56365921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27.07.2023 02:38:44</t>
        </is>
      </c>
      <c>
        <is>
          <t>27.07.2023 05:08:32</t>
        </is>
      </c>
      <c>
        <v>2.496666666</v>
      </c>
      <c>
        <v>0</v>
      </c>
      <c>
        <v>194</v>
      </c>
      <c>
        <v>0</v>
      </c>
      <c>
        <v>0</v>
      </c>
      <c>
        <v>0</v>
      </c>
      <c>
        <v>18</v>
      </c>
      <c>
        <v>0</v>
      </c>
      <c>
        <v>0</v>
      </c>
      <c>
        <v>0</v>
      </c>
      <c>
        <v>89.58373736408579</v>
      </c>
      <c>
        <v>0</v>
      </c>
      <c>
        <v>0</v>
      </c>
      <c>
        <v>0</v>
      </c>
      <c>
        <v>24.33188531466806</v>
      </c>
      <c>
        <v>0</v>
      </c>
      <c>
        <v>0</v>
      </c>
      <c>
        <v>113.91562267875385</v>
      </c>
    </row>
    <row>
      <c>
        <v>2623862</v>
      </c>
      <c>
        <v>1</v>
      </c>
      <c>
        <is>
          <t>İZMİR</t>
        </is>
      </c>
      <c>
        <v>TİRE</v>
      </c>
      <c>
        <is>
          <t>DM</t>
        </is>
      </c>
      <c>
        <v>TİRE İM-DM-1 35-29-A00001_AKÇAŞEHİR L19_2060156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27.07.2023 03:22:57</t>
        </is>
      </c>
      <c>
        <is>
          <t>27.07.2023 03:57:23</t>
        </is>
      </c>
      <c>
        <v>0.573888888</v>
      </c>
      <c>
        <v>4</v>
      </c>
      <c>
        <v>1795</v>
      </c>
      <c>
        <v>56</v>
      </c>
      <c>
        <v>366</v>
      </c>
      <c>
        <v>26</v>
      </c>
      <c>
        <v>293</v>
      </c>
      <c>
        <v>5</v>
      </c>
      <c>
        <v>1</v>
      </c>
      <c>
        <v>0.42512927085363117</v>
      </c>
      <c>
        <v>161.33620733645228</v>
      </c>
      <c>
        <v>258.3759431461304</v>
      </c>
      <c>
        <v>327.5045861766962</v>
      </c>
      <c>
        <v>39.40589304359469</v>
      </c>
      <c>
        <v>96.87491825631398</v>
      </c>
      <c>
        <v>176.72683771744045</v>
      </c>
      <c>
        <v>0.07092864167456278</v>
      </c>
      <c>
        <v>1060.7204435891563</v>
      </c>
    </row>
    <row>
      <c>
        <v>2624194</v>
      </c>
      <c>
        <v>1</v>
      </c>
      <c>
        <is>
          <t>İZMİR</t>
        </is>
      </c>
      <c>
        <v>KARŞIYAKA</v>
      </c>
      <c>
        <is>
          <t>AG Fideri</t>
        </is>
      </c>
      <c>
        <v>K-197 35-04-K00197_E_56366098_56366098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27.07.2023 10:37:56</t>
        </is>
      </c>
      <c>
        <is>
          <t>27.07.2023 11:47:55</t>
        </is>
      </c>
      <c>
        <v>1.166388888</v>
      </c>
      <c>
        <v>0</v>
      </c>
      <c>
        <v>214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63.918774217314734</v>
      </c>
      <c>
        <v>0</v>
      </c>
      <c>
        <v>0</v>
      </c>
      <c>
        <v>0</v>
      </c>
      <c>
        <v>2.6340942489669</v>
      </c>
      <c>
        <v>0</v>
      </c>
      <c>
        <v>0</v>
      </c>
      <c>
        <v>66.55286846628164</v>
      </c>
    </row>
    <row>
      <c>
        <v>2623699</v>
      </c>
      <c>
        <v>1</v>
      </c>
      <c>
        <is>
          <t>MANİSA</t>
        </is>
      </c>
      <c>
        <v>TURGUTLU</v>
      </c>
      <c>
        <is>
          <t>AG Fideri</t>
        </is>
      </c>
      <c>
        <v>TR-2/125-1 45-83-L00202_A_91461135_91461135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27.07.2023 00:31:13</t>
        </is>
      </c>
      <c>
        <is>
          <t>27.07.2023 05:36:01</t>
        </is>
      </c>
      <c>
        <v>5.08</v>
      </c>
      <c>
        <v>0</v>
      </c>
      <c>
        <v>81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55.59246644163384</v>
      </c>
      <c>
        <v>0</v>
      </c>
      <c>
        <v>0</v>
      </c>
      <c>
        <v>0</v>
      </c>
      <c>
        <v>4.3300466530218555</v>
      </c>
      <c>
        <v>0</v>
      </c>
      <c>
        <v>0</v>
      </c>
      <c>
        <v>59.92251309465569</v>
      </c>
    </row>
    <row>
      <c>
        <v>2624526</v>
      </c>
      <c>
        <v>1</v>
      </c>
      <c>
        <is>
          <t>İZMİR</t>
        </is>
      </c>
      <c>
        <v>KARŞIYAKA</v>
      </c>
      <c>
        <is>
          <t>Saha Dağıtım Kutusu (SDK)</t>
        </is>
      </c>
      <c>
        <v>M-1038 35-04-M01038_P M1038/TR2/P03b_80966347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27.07.2023 14:27:44</t>
        </is>
      </c>
      <c>
        <is>
          <t>27.07.2023 17:13:55</t>
        </is>
      </c>
      <c>
        <v>2.769722222</v>
      </c>
      <c>
        <v>0</v>
      </c>
      <c>
        <v>41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34.47690505209777</v>
      </c>
      <c>
        <v>0</v>
      </c>
      <c>
        <v>0</v>
      </c>
      <c>
        <v>0</v>
      </c>
      <c>
        <v>0</v>
      </c>
      <c>
        <v>0</v>
      </c>
      <c>
        <v>0</v>
      </c>
      <c>
        <v>34.47690505209777</v>
      </c>
    </row>
    <row>
      <c>
        <v>2624363</v>
      </c>
      <c>
        <v>1</v>
      </c>
      <c>
        <is>
          <t>MANİSA</t>
        </is>
      </c>
      <c>
        <v>AKHİSAR</v>
      </c>
      <c>
        <is>
          <t>OG Fideri</t>
        </is>
      </c>
      <c>
        <v>MEDAR TR-6 45-72-L00276_TR-7 L01_2104220</v>
      </c>
      <c>
        <v>Şebeke Yenileme ve Kapasite Artışı Çalışması</v>
      </c>
      <c>
        <v>Dağıtım-OG</v>
      </c>
      <c>
        <v>Uzun</v>
      </c>
      <c>
        <v>Şebeke işletmecisi</v>
      </c>
      <c>
        <v>Bildirimli</v>
      </c>
      <c>
        <is>
          <t>27.07.2023 12:12:48</t>
        </is>
      </c>
      <c>
        <is>
          <t>27.07.2023 17:02:37</t>
        </is>
      </c>
      <c>
        <v>4.830277777</v>
      </c>
      <c>
        <v>0</v>
      </c>
      <c>
        <v>116</v>
      </c>
      <c>
        <v>0</v>
      </c>
      <c>
        <v>5</v>
      </c>
      <c>
        <v>0</v>
      </c>
      <c>
        <v>9</v>
      </c>
      <c>
        <v>0</v>
      </c>
      <c>
        <v>0</v>
      </c>
      <c>
        <v>0</v>
      </c>
      <c>
        <v>124.89854938614545</v>
      </c>
      <c>
        <v>0</v>
      </c>
      <c>
        <v>3.2959384276220067</v>
      </c>
      <c>
        <v>0</v>
      </c>
      <c>
        <v>60.237785815836425</v>
      </c>
      <c>
        <v>0</v>
      </c>
      <c>
        <v>0</v>
      </c>
      <c>
        <v>188.43227362960388</v>
      </c>
    </row>
    <row>
      <c>
        <v>2623885</v>
      </c>
      <c>
        <v>1</v>
      </c>
      <c>
        <is>
          <t>MANİSA</t>
        </is>
      </c>
      <c>
        <v>TURGUTLU</v>
      </c>
      <c>
        <is>
          <t>AG Fideri</t>
        </is>
      </c>
      <c>
        <v>TR-2/83-A 45-83-L00309_B_91277645_91277645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27.07.2023 04:53:49</t>
        </is>
      </c>
      <c>
        <is>
          <t>27.07.2023 06:28:43</t>
        </is>
      </c>
      <c>
        <v>1.581666666</v>
      </c>
      <c>
        <v>0</v>
      </c>
      <c>
        <v>332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77.07273241025261</v>
      </c>
      <c>
        <v>0</v>
      </c>
      <c>
        <v>0</v>
      </c>
      <c>
        <v>0</v>
      </c>
      <c>
        <v>0.23510187146081826</v>
      </c>
      <c>
        <v>0</v>
      </c>
      <c>
        <v>0</v>
      </c>
      <c>
        <v>77.30783428171343</v>
      </c>
    </row>
    <row>
      <c>
        <v>2624008</v>
      </c>
      <c>
        <v>1</v>
      </c>
      <c>
        <is>
          <t>İZMİR</t>
        </is>
      </c>
      <c>
        <v>URLA</v>
      </c>
      <c>
        <is>
          <t>Saha Dağıtım Kutusu (SDK)</t>
        </is>
      </c>
      <c>
        <v>TR-77 ÇEŞMEALTI KÖK 35-19-M00077_A A01b_78914944</v>
      </c>
      <c>
        <v>AG Box / Sdk Giriş Sigorta Atığı</v>
      </c>
      <c>
        <v>Dağıtım-AG</v>
      </c>
      <c>
        <v>Uzun</v>
      </c>
      <c>
        <v>Şebeke işletmecisi</v>
      </c>
      <c>
        <v>Bildirimsiz</v>
      </c>
      <c>
        <is>
          <t>27.07.2023 08:51:28</t>
        </is>
      </c>
      <c>
        <is>
          <t>27.07.2023 11:43:58</t>
        </is>
      </c>
      <c>
        <v>2.875</v>
      </c>
      <c>
        <v>0</v>
      </c>
      <c>
        <v>1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</row>
    <row>
      <c>
        <v>2624217</v>
      </c>
      <c>
        <v>1</v>
      </c>
      <c>
        <is>
          <t>İZMİR</t>
        </is>
      </c>
      <c>
        <v>BAYINDIR</v>
      </c>
      <c>
        <is>
          <t>OG Fideri</t>
        </is>
      </c>
      <c>
        <v>YAKAPINAR TR-7 35-20-L00140_DIREK TIPI TRAFO HUCRESI H01_2049934</v>
      </c>
      <c>
        <v>Hırsızlık</v>
      </c>
      <c>
        <v>Dağıtım-OG</v>
      </c>
      <c>
        <v>Uzun</v>
      </c>
      <c>
        <v>Dışsal</v>
      </c>
      <c>
        <v>Bildirimsiz</v>
      </c>
      <c>
        <is>
          <t>27.07.2023 10:44:48</t>
        </is>
      </c>
      <c>
        <is>
          <t>27.07.2023 12:05:31</t>
        </is>
      </c>
      <c>
        <v>1.345277777</v>
      </c>
      <c>
        <v>0</v>
      </c>
      <c>
        <v>10</v>
      </c>
      <c>
        <v>0</v>
      </c>
      <c>
        <v>36</v>
      </c>
      <c>
        <v>0</v>
      </c>
      <c>
        <v>21</v>
      </c>
      <c>
        <v>0</v>
      </c>
      <c>
        <v>0</v>
      </c>
      <c>
        <v>0</v>
      </c>
      <c>
        <v>3.253534873208701</v>
      </c>
      <c>
        <v>0</v>
      </c>
      <c>
        <v>104.55491603683592</v>
      </c>
      <c>
        <v>0</v>
      </c>
      <c>
        <v>46.898571576273966</v>
      </c>
      <c>
        <v>0</v>
      </c>
      <c>
        <v>0</v>
      </c>
      <c>
        <v>154.70702248631858</v>
      </c>
    </row>
    <row>
      <c>
        <v>2624549</v>
      </c>
      <c>
        <v>1</v>
      </c>
      <c>
        <is>
          <t>MANİSA</t>
        </is>
      </c>
      <c>
        <v>DEMİRCİ</v>
      </c>
      <c>
        <is>
          <t>Dağıtım Transformatörü</t>
        </is>
      </c>
      <c>
        <v>KARAPINAR MAH. TR-1 45-74-M00181_45-74-M00181_2355360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27.07.2023 14:35:08</t>
        </is>
      </c>
      <c>
        <is>
          <t>27.07.2023 17:32:20</t>
        </is>
      </c>
      <c>
        <v>2.953333333</v>
      </c>
      <c>
        <v>0</v>
      </c>
      <c>
        <v>8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3.673940858397068</v>
      </c>
      <c>
        <v>0</v>
      </c>
      <c>
        <v>0</v>
      </c>
      <c>
        <v>0</v>
      </c>
      <c>
        <v>0</v>
      </c>
      <c>
        <v>0</v>
      </c>
      <c>
        <v>0</v>
      </c>
      <c>
        <v>3.673940858397068</v>
      </c>
    </row>
    <row>
      <c>
        <v>2624595</v>
      </c>
      <c>
        <v>1</v>
      </c>
      <c>
        <is>
          <t>İZMİR</t>
        </is>
      </c>
      <c>
        <v>KARABURUN</v>
      </c>
      <c>
        <is>
          <t>AG Fideri</t>
        </is>
      </c>
      <c>
        <v>YENİ LİMAN TR-2 35-21-L00051_A_56407043_56407043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27.07.2023 15:05:21</t>
        </is>
      </c>
      <c>
        <is>
          <t>27.07.2023 20:31:45</t>
        </is>
      </c>
      <c>
        <v>5.44</v>
      </c>
      <c>
        <v>0</v>
      </c>
      <c>
        <v>58</v>
      </c>
      <c>
        <v>0</v>
      </c>
      <c>
        <v>0</v>
      </c>
      <c>
        <v>0</v>
      </c>
      <c>
        <v>7</v>
      </c>
      <c>
        <v>0</v>
      </c>
      <c>
        <v>0</v>
      </c>
      <c>
        <v>0</v>
      </c>
      <c>
        <v>55.81190898702174</v>
      </c>
      <c>
        <v>0</v>
      </c>
      <c>
        <v>0</v>
      </c>
      <c>
        <v>0</v>
      </c>
      <c>
        <v>19.640549310513403</v>
      </c>
      <c>
        <v>0</v>
      </c>
      <c>
        <v>0</v>
      </c>
      <c>
        <v>75.45245829753514</v>
      </c>
    </row>
    <row>
      <c>
        <v>2624154</v>
      </c>
      <c>
        <v>1</v>
      </c>
      <c>
        <is>
          <t>İZMİR</t>
        </is>
      </c>
      <c>
        <v>ÖDEMİŞ</v>
      </c>
      <c>
        <is>
          <t>DM</t>
        </is>
      </c>
      <c>
        <v>BOZCAYAKA DM 35-15-M00399_OVAKENT M02_58047708</v>
      </c>
      <c>
        <v>Şebeke Yenileme ve Kapasite Artışı Çalışması</v>
      </c>
      <c>
        <v>Dağıtım-OG</v>
      </c>
      <c>
        <v>Uzun</v>
      </c>
      <c>
        <v>Şebeke işletmecisi</v>
      </c>
      <c>
        <v>Bildirimli</v>
      </c>
      <c>
        <is>
          <t>27.07.2023 10:14:36</t>
        </is>
      </c>
      <c>
        <is>
          <t>27.07.2023 18:10:44</t>
        </is>
      </c>
      <c>
        <v>7.935555555</v>
      </c>
      <c>
        <v>0</v>
      </c>
      <c>
        <v>0</v>
      </c>
      <c>
        <v>0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20.077184173774906</v>
      </c>
      <c>
        <v>0</v>
      </c>
      <c>
        <v>20.077184173774906</v>
      </c>
    </row>
    <row>
      <c>
        <v>2624403</v>
      </c>
      <c>
        <v>1</v>
      </c>
      <c>
        <is>
          <t>İZMİR</t>
        </is>
      </c>
      <c>
        <v>GAZİEMİR</v>
      </c>
      <c>
        <is>
          <t>DM</t>
        </is>
      </c>
      <c>
        <v>OTOKENT İM 35-08-A00004_TR-1 K07_2052223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27.07.2023 12:44:14</t>
        </is>
      </c>
      <c>
        <is>
          <t>27.07.2023 16:30:00</t>
        </is>
      </c>
      <c>
        <v>3.762777777</v>
      </c>
      <c>
        <v>0</v>
      </c>
      <c>
        <v>7649</v>
      </c>
      <c>
        <v>0</v>
      </c>
      <c>
        <v>0</v>
      </c>
      <c>
        <v>9</v>
      </c>
      <c>
        <v>1844</v>
      </c>
      <c>
        <v>4</v>
      </c>
      <c>
        <v>9</v>
      </c>
      <c>
        <v>0</v>
      </c>
      <c>
        <v>7889.746441422541</v>
      </c>
      <c>
        <v>0</v>
      </c>
      <c>
        <v>0</v>
      </c>
      <c>
        <v>1265.3798770648295</v>
      </c>
      <c>
        <v>8720.915766818971</v>
      </c>
      <c>
        <v>838.1912156540419</v>
      </c>
      <c>
        <v>512.0134653310673</v>
      </c>
      <c>
        <v>19226.24676629145</v>
      </c>
    </row>
    <row>
      <c>
        <v>2623822</v>
      </c>
      <c>
        <v>1</v>
      </c>
      <c>
        <is>
          <t>İZMİR</t>
        </is>
      </c>
      <c>
        <v>ÖDEMİŞ</v>
      </c>
      <c>
        <is>
          <t>Kullanıcı Bağlantı Hattı</t>
        </is>
      </c>
      <c>
        <v>ÇOBANLAR SUBATAN TR-2 35-15-L00357_950353535_950353535</v>
      </c>
      <c>
        <v>AG Box / Sdk Abone Çıkış Sigorta Atığı</v>
      </c>
      <c>
        <v>Dağıtım-AG</v>
      </c>
      <c>
        <v>Uzun</v>
      </c>
      <c>
        <v>Şebeke işletmecisi</v>
      </c>
      <c>
        <v>Bildirimsiz</v>
      </c>
      <c>
        <is>
          <t>27.07.2023 02:01:46</t>
        </is>
      </c>
      <c>
        <is>
          <t>27.07.2023 12:32:05</t>
        </is>
      </c>
      <c>
        <v>10.505277777</v>
      </c>
      <c>
        <v>0</v>
      </c>
      <c>
        <v>0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19.82079938027746</v>
      </c>
      <c>
        <v>0</v>
      </c>
      <c>
        <v>0</v>
      </c>
      <c>
        <v>19.82079938027746</v>
      </c>
    </row>
    <row>
      <c>
        <v>2623776</v>
      </c>
      <c>
        <v>1</v>
      </c>
      <c>
        <is>
          <t>İZMİR</t>
        </is>
      </c>
      <c>
        <v>TORBALI</v>
      </c>
      <c>
        <is>
          <t>Dağıtım Transformatörü</t>
        </is>
      </c>
      <c>
        <v>DM-3/17 35-26-M00817_35-26-M00817_2364747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27.07.2023 01:11:18</t>
        </is>
      </c>
      <c>
        <is>
          <t>27.07.2023 01:22:32</t>
        </is>
      </c>
      <c>
        <v>0.187222222</v>
      </c>
      <c>
        <v>0</v>
      </c>
      <c>
        <v>374</v>
      </c>
      <c>
        <v>0</v>
      </c>
      <c>
        <v>0</v>
      </c>
      <c>
        <v>0</v>
      </c>
      <c>
        <v>48</v>
      </c>
      <c>
        <v>0</v>
      </c>
      <c>
        <v>0</v>
      </c>
      <c>
        <v>0</v>
      </c>
      <c>
        <v>14.4287702853678</v>
      </c>
      <c>
        <v>0</v>
      </c>
      <c>
        <v>0</v>
      </c>
      <c>
        <v>0</v>
      </c>
      <c>
        <v>6.775735833189482</v>
      </c>
      <c>
        <v>0</v>
      </c>
      <c>
        <v>0</v>
      </c>
      <c>
        <v>21.204506118557283</v>
      </c>
    </row>
    <row>
      <c>
        <v>2624449</v>
      </c>
      <c>
        <v>1</v>
      </c>
      <c>
        <is>
          <t>İZMİR</t>
        </is>
      </c>
      <c>
        <v>ÖDEMİŞ</v>
      </c>
      <c>
        <is>
          <t>Dağıtım Transformatörü</t>
        </is>
      </c>
      <c>
        <v>TOSUNLAR HACIİSA TR-2 35-32-L00039_35-32-L00039_2363054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27.07.2023 13:27:41</t>
        </is>
      </c>
      <c>
        <is>
          <t>27.07.2023 14:21:24</t>
        </is>
      </c>
      <c>
        <v>0.895277777</v>
      </c>
      <c>
        <v>0</v>
      </c>
      <c>
        <v>3</v>
      </c>
      <c>
        <v>0</v>
      </c>
      <c>
        <v>2</v>
      </c>
      <c>
        <v>0</v>
      </c>
      <c>
        <v>2</v>
      </c>
      <c>
        <v>0</v>
      </c>
      <c>
        <v>0</v>
      </c>
      <c>
        <v>0</v>
      </c>
      <c>
        <v>4.528541868795014</v>
      </c>
      <c>
        <v>0</v>
      </c>
      <c>
        <v>3.9778835987607435</v>
      </c>
      <c>
        <v>0</v>
      </c>
      <c>
        <v>1.9954228926100002</v>
      </c>
      <c>
        <v>0</v>
      </c>
      <c>
        <v>0</v>
      </c>
      <c>
        <v>10.501848360165758</v>
      </c>
    </row>
    <row>
      <c>
        <v>2625090</v>
      </c>
      <c>
        <v>1</v>
      </c>
      <c>
        <is>
          <t>İZMİR</t>
        </is>
      </c>
      <c>
        <v>BUCA</v>
      </c>
      <c>
        <is>
          <t>AG Fideri</t>
        </is>
      </c>
      <c>
        <v>K-4275 35-03-K04275_B_56362582_56362582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27.07.2023 20:17:47</t>
        </is>
      </c>
      <c>
        <is>
          <t>27.07.2023 21:15:59</t>
        </is>
      </c>
      <c>
        <v>0.97</v>
      </c>
      <c>
        <v>0</v>
      </c>
      <c>
        <v>245</v>
      </c>
      <c>
        <v>0</v>
      </c>
      <c>
        <v>0</v>
      </c>
      <c>
        <v>0</v>
      </c>
      <c>
        <v>16</v>
      </c>
      <c>
        <v>0</v>
      </c>
      <c>
        <v>0</v>
      </c>
      <c>
        <v>0</v>
      </c>
      <c>
        <v>84.4382477323458</v>
      </c>
      <c>
        <v>0</v>
      </c>
      <c>
        <v>0</v>
      </c>
      <c>
        <v>0</v>
      </c>
      <c>
        <v>8.079144363800188</v>
      </c>
      <c>
        <v>0</v>
      </c>
      <c>
        <v>0</v>
      </c>
      <c>
        <v>92.51739209614598</v>
      </c>
    </row>
    <row>
      <c>
        <v>2624655</v>
      </c>
      <c>
        <v>1</v>
      </c>
      <c>
        <is>
          <t>MANİSA</t>
        </is>
      </c>
      <c>
        <v>SALİHLİ</v>
      </c>
      <c>
        <is>
          <t>Saha Dağıtım Kutusu (SDK)</t>
        </is>
      </c>
      <c>
        <v>TR-65 45-78-M00065_B B04_65772522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27.07.2023 15:52:47</t>
        </is>
      </c>
      <c>
        <is>
          <t>27.07.2023 18:53:27</t>
        </is>
      </c>
      <c>
        <v>3.011111111</v>
      </c>
      <c>
        <v>0</v>
      </c>
      <c>
        <v>18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17.48013832615977</v>
      </c>
      <c>
        <v>0</v>
      </c>
      <c>
        <v>0</v>
      </c>
      <c>
        <v>0</v>
      </c>
      <c>
        <v>59.93613422971109</v>
      </c>
      <c>
        <v>0</v>
      </c>
      <c>
        <v>0</v>
      </c>
      <c>
        <v>77.41627255587086</v>
      </c>
    </row>
    <row>
      <c>
        <v>2624824</v>
      </c>
      <c>
        <v>1</v>
      </c>
      <c>
        <is>
          <t>İZMİR</t>
        </is>
      </c>
      <c>
        <v>BAYINDIR</v>
      </c>
      <c>
        <is>
          <t>Dağıtım Transformatörü</t>
        </is>
      </c>
      <c>
        <v>HAVUZBAŞI TR-1 35-20-L00211_35-20-L00211_72370594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27.07.2023 17:33:58</t>
        </is>
      </c>
      <c>
        <is>
          <t>27.07.2023 17:48:11</t>
        </is>
      </c>
      <c>
        <v>0.236944444</v>
      </c>
      <c>
        <v>0</v>
      </c>
      <c>
        <v>53</v>
      </c>
      <c>
        <v>0</v>
      </c>
      <c>
        <v>8</v>
      </c>
      <c>
        <v>0</v>
      </c>
      <c>
        <v>8</v>
      </c>
      <c>
        <v>0</v>
      </c>
      <c>
        <v>0</v>
      </c>
      <c>
        <v>0</v>
      </c>
      <c>
        <v>3.6189237211367153</v>
      </c>
      <c>
        <v>0</v>
      </c>
      <c>
        <v>4.992807433219211</v>
      </c>
      <c>
        <v>0</v>
      </c>
      <c>
        <v>7.765433036315457</v>
      </c>
      <c>
        <v>0</v>
      </c>
      <c>
        <v>0</v>
      </c>
      <c>
        <v>16.377164190671383</v>
      </c>
    </row>
    <row>
      <c>
        <v>2624612</v>
      </c>
      <c>
        <v>1</v>
      </c>
      <c>
        <is>
          <t>İZMİR</t>
        </is>
      </c>
      <c>
        <v>KONAK</v>
      </c>
      <c>
        <is>
          <t>AG Fideri</t>
        </is>
      </c>
      <c>
        <v>K-231 35-01-K00231_F_56375671_56375671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27.07.2023 14:49:19</t>
        </is>
      </c>
      <c>
        <is>
          <t>27.07.2023 17:39:27</t>
        </is>
      </c>
      <c>
        <v>2.835555555</v>
      </c>
      <c>
        <v>0</v>
      </c>
      <c>
        <v>64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19.398111788633813</v>
      </c>
      <c>
        <v>0</v>
      </c>
      <c>
        <v>0</v>
      </c>
      <c>
        <v>0</v>
      </c>
      <c>
        <v>6.782097719956191</v>
      </c>
      <c>
        <v>0</v>
      </c>
      <c>
        <v>0</v>
      </c>
      <c>
        <v>26.180209508590004</v>
      </c>
    </row>
    <row>
      <c>
        <v>2625136</v>
      </c>
      <c>
        <v>1</v>
      </c>
      <c>
        <is>
          <t>İZMİR</t>
        </is>
      </c>
      <c>
        <v>DİKİLİ</v>
      </c>
      <c>
        <is>
          <t>AG Fideri</t>
        </is>
      </c>
      <c>
        <v>EYKO TR-6 35-30-M00032_C_56370144_56370144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27.07.2023 21:17:26</t>
        </is>
      </c>
      <c>
        <is>
          <t>27.07.2023 21:53:02</t>
        </is>
      </c>
      <c>
        <v>0.593333333</v>
      </c>
      <c>
        <v>0</v>
      </c>
      <c>
        <v>8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1.35222603842862</v>
      </c>
      <c>
        <v>0</v>
      </c>
      <c>
        <v>0</v>
      </c>
      <c>
        <v>0</v>
      </c>
      <c>
        <v>3.6887451073004898</v>
      </c>
      <c>
        <v>0</v>
      </c>
      <c>
        <v>0</v>
      </c>
      <c>
        <v>5.0409711457291095</v>
      </c>
    </row>
    <row>
      <c>
        <v>2624446</v>
      </c>
      <c>
        <v>1</v>
      </c>
      <c>
        <is>
          <t>İZMİR</t>
        </is>
      </c>
      <c>
        <v>KARABAĞLAR</v>
      </c>
      <c>
        <is>
          <t>OG Fideri</t>
        </is>
      </c>
      <c>
        <v>M-2705 35-01-M02705_M-2703 M01_81341542</v>
      </c>
      <c>
        <v>Yük Aktarımı</v>
      </c>
      <c>
        <v>Dağıtım-OG</v>
      </c>
      <c>
        <v>Kısa</v>
      </c>
      <c>
        <v>Şebeke işletmecisi</v>
      </c>
      <c>
        <v>Bildirimsiz</v>
      </c>
      <c>
        <is>
          <t>27.07.2023 13:19:12</t>
        </is>
      </c>
      <c>
        <is>
          <t>27.07.2023 13:19:28</t>
        </is>
      </c>
      <c>
        <v>0.004444444</v>
      </c>
      <c>
        <v>0</v>
      </c>
      <c>
        <v>10182</v>
      </c>
      <c>
        <v>0</v>
      </c>
      <c>
        <v>0</v>
      </c>
      <c>
        <v>1</v>
      </c>
      <c>
        <v>694</v>
      </c>
      <c>
        <v>0</v>
      </c>
      <c>
        <v>0</v>
      </c>
      <c>
        <v>0</v>
      </c>
      <c>
        <v>10.749601927891499</v>
      </c>
      <c>
        <v>0</v>
      </c>
      <c>
        <v>0</v>
      </c>
      <c>
        <v>1.0886199893614907</v>
      </c>
      <c>
        <v>4.502272192503687</v>
      </c>
      <c>
        <v>0</v>
      </c>
      <c>
        <v>0</v>
      </c>
      <c>
        <v>16.340494109756676</v>
      </c>
    </row>
    <row>
      <c>
        <v>2625010</v>
      </c>
      <c>
        <v>1</v>
      </c>
      <c>
        <is>
          <t>İZMİR</t>
        </is>
      </c>
      <c>
        <v>MENEMEN</v>
      </c>
      <c>
        <is>
          <t>AG Fideri</t>
        </is>
      </c>
      <c>
        <v>TR-1805 35-28-M00565_C_91336102_91336102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27.07.2023 19:39:31</t>
        </is>
      </c>
      <c>
        <is>
          <t>27.07.2023 20:39:42</t>
        </is>
      </c>
      <c>
        <v>1.003055555</v>
      </c>
      <c>
        <v>0</v>
      </c>
      <c>
        <v>22</v>
      </c>
      <c>
        <v>0</v>
      </c>
      <c>
        <v>13</v>
      </c>
      <c>
        <v>0</v>
      </c>
      <c>
        <v>8</v>
      </c>
      <c>
        <v>0</v>
      </c>
      <c>
        <v>0</v>
      </c>
      <c>
        <v>0</v>
      </c>
      <c>
        <v>3.631166217640983</v>
      </c>
      <c>
        <v>0</v>
      </c>
      <c>
        <v>14.823127436093824</v>
      </c>
      <c>
        <v>0</v>
      </c>
      <c>
        <v>10.269486143860945</v>
      </c>
      <c>
        <v>0</v>
      </c>
      <c>
        <v>0</v>
      </c>
      <c>
        <v>28.723779797595753</v>
      </c>
    </row>
    <row>
      <c>
        <v>2623928</v>
      </c>
      <c>
        <v>1</v>
      </c>
      <c>
        <is>
          <t>İZMİR</t>
        </is>
      </c>
      <c>
        <v>KİRAZ</v>
      </c>
      <c>
        <is>
          <t>Dağıtım Transformatörü</t>
        </is>
      </c>
      <c>
        <v>UMURCALI TR-7 35-31-L00110_35-31-L00110_96739716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27.07.2023 07:05:51</t>
        </is>
      </c>
      <c>
        <is>
          <t>27.07.2023 09:30:01</t>
        </is>
      </c>
      <c>
        <v>2.402777777</v>
      </c>
      <c>
        <v>0</v>
      </c>
      <c>
        <v>4</v>
      </c>
      <c>
        <v>0</v>
      </c>
      <c>
        <v>17</v>
      </c>
      <c>
        <v>0</v>
      </c>
      <c>
        <v>3</v>
      </c>
      <c>
        <v>0</v>
      </c>
      <c>
        <v>0</v>
      </c>
      <c>
        <v>0</v>
      </c>
      <c>
        <v>6.585147979237087</v>
      </c>
      <c>
        <v>0</v>
      </c>
      <c>
        <v>327.4150311152776</v>
      </c>
      <c>
        <v>0</v>
      </c>
      <c>
        <v>9.81063837951852</v>
      </c>
      <c>
        <v>0</v>
      </c>
      <c>
        <v>0</v>
      </c>
      <c>
        <v>343.81081747403323</v>
      </c>
    </row>
    <row>
      <c>
        <v>2623756</v>
      </c>
      <c>
        <v>1</v>
      </c>
      <c>
        <is>
          <t>İZMİR</t>
        </is>
      </c>
      <c>
        <v>ÖDEMİŞ</v>
      </c>
      <c>
        <is>
          <t>AG Fideri</t>
        </is>
      </c>
      <c>
        <v>ŞİRİNKÖY TR-1 35-15-L00554_A_91229783_91229783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27.07.2023 00:56:07</t>
        </is>
      </c>
      <c>
        <is>
          <t>27.07.2023 04:01:09</t>
        </is>
      </c>
      <c>
        <v>3.083888888</v>
      </c>
      <c>
        <v>0</v>
      </c>
      <c>
        <v>21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6.936585901088339</v>
      </c>
      <c>
        <v>0</v>
      </c>
      <c>
        <v>0</v>
      </c>
      <c>
        <v>0</v>
      </c>
      <c>
        <v>3.0695912817130453</v>
      </c>
      <c>
        <v>0</v>
      </c>
      <c>
        <v>0</v>
      </c>
      <c>
        <v>10.006177182801384</v>
      </c>
    </row>
    <row>
      <c>
        <v>2624297</v>
      </c>
      <c>
        <v>1</v>
      </c>
      <c>
        <is>
          <t>İZMİR</t>
        </is>
      </c>
      <c>
        <v>ÇİĞLİ</v>
      </c>
      <c>
        <is>
          <t>Dağıtım Transformatörü</t>
        </is>
      </c>
      <c>
        <v>K-4501 35-09-K04501_35-09-K04501_47541016</v>
      </c>
      <c>
        <v>Şebeke Bakım Çalışması</v>
      </c>
      <c>
        <v>Dağıtım-AG</v>
      </c>
      <c>
        <v>Uzun</v>
      </c>
      <c>
        <v>Şebeke işletmecisi</v>
      </c>
      <c>
        <v>Bildirimli</v>
      </c>
      <c>
        <is>
          <t>27.07.2023 11:29:19</t>
        </is>
      </c>
      <c>
        <is>
          <t>27.07.2023 11:42:15</t>
        </is>
      </c>
      <c>
        <v>0.215555555</v>
      </c>
      <c>
        <v>0</v>
      </c>
      <c>
        <v>299</v>
      </c>
      <c>
        <v>0</v>
      </c>
      <c>
        <v>0</v>
      </c>
      <c>
        <v>0</v>
      </c>
      <c>
        <v>34</v>
      </c>
      <c>
        <v>0</v>
      </c>
      <c>
        <v>0</v>
      </c>
      <c>
        <v>0</v>
      </c>
      <c>
        <v>16.348012582344417</v>
      </c>
      <c>
        <v>0</v>
      </c>
      <c>
        <v>0</v>
      </c>
      <c>
        <v>0</v>
      </c>
      <c>
        <v>9.07673548844874</v>
      </c>
      <c>
        <v>0</v>
      </c>
      <c>
        <v>0</v>
      </c>
      <c>
        <v>25.424748070793157</v>
      </c>
    </row>
    <row>
      <c>
        <v>2624569</v>
      </c>
      <c>
        <v>1</v>
      </c>
      <c>
        <is>
          <t>İZMİR</t>
        </is>
      </c>
      <c>
        <v>BUCA</v>
      </c>
      <c>
        <is>
          <t>TM Fideri</t>
        </is>
      </c>
      <c>
        <v>BUCA TM 35-03-A00003_Buca-8 K10_2311888</v>
      </c>
      <c>
        <v>Üçüncü Şahısların Vermiş Olduğu Hasarlar</v>
      </c>
      <c>
        <v>Dağıtım-OG</v>
      </c>
      <c>
        <v>Uzun</v>
      </c>
      <c>
        <v>Dışsal</v>
      </c>
      <c>
        <v>Bildirimsiz</v>
      </c>
      <c>
        <is>
          <t>27.07.2023 14:50:02</t>
        </is>
      </c>
      <c>
        <is>
          <t>27.07.2023 17:32:00</t>
        </is>
      </c>
      <c>
        <v>2.699444444</v>
      </c>
      <c>
        <v>0</v>
      </c>
      <c>
        <v>2458</v>
      </c>
      <c>
        <v>0</v>
      </c>
      <c>
        <v>0</v>
      </c>
      <c>
        <v>0</v>
      </c>
      <c>
        <v>228</v>
      </c>
      <c>
        <v>0</v>
      </c>
      <c>
        <v>0</v>
      </c>
      <c>
        <v>0</v>
      </c>
      <c>
        <v>1666.9968842908986</v>
      </c>
      <c>
        <v>0</v>
      </c>
      <c>
        <v>0</v>
      </c>
      <c>
        <v>0</v>
      </c>
      <c>
        <v>1004.8192408327996</v>
      </c>
      <c>
        <v>0</v>
      </c>
      <c>
        <v>0</v>
      </c>
      <c>
        <v>2671.816125123698</v>
      </c>
    </row>
    <row>
      <c>
        <v>2624818</v>
      </c>
      <c>
        <v>1</v>
      </c>
      <c>
        <is>
          <t>MANİSA</t>
        </is>
      </c>
      <c>
        <v>ALAŞEHİR</v>
      </c>
      <c>
        <is>
          <t>AG Fideri</t>
        </is>
      </c>
      <c>
        <v>KEMALİYE TR-10 45-73-M00156_B_56404696_56404696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27.07.2023 17:04:18</t>
        </is>
      </c>
      <c>
        <is>
          <t>27.07.2023 23:48:11</t>
        </is>
      </c>
      <c>
        <v>6.731388888</v>
      </c>
      <c>
        <v>0</v>
      </c>
      <c>
        <v>5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5.35964017530413</v>
      </c>
      <c>
        <v>0</v>
      </c>
      <c>
        <v>20.153774770913333</v>
      </c>
      <c>
        <v>0</v>
      </c>
      <c>
        <v>0</v>
      </c>
      <c>
        <v>0</v>
      </c>
      <c>
        <v>0</v>
      </c>
      <c>
        <v>25.513414946217463</v>
      </c>
    </row>
    <row>
      <c>
        <v>2625173</v>
      </c>
      <c>
        <v>1</v>
      </c>
      <c>
        <is>
          <t>İZMİR</t>
        </is>
      </c>
      <c>
        <v>KARŞIYAKA</v>
      </c>
      <c>
        <is>
          <t>AG Fideri</t>
        </is>
      </c>
      <c>
        <v>K-254 35-04-K00254_D_56372579_56372579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27.07.2023 22:08:06</t>
        </is>
      </c>
      <c>
        <is>
          <t>28.07.2023 01:34:15</t>
        </is>
      </c>
      <c>
        <v>3.435833333</v>
      </c>
      <c>
        <v>0</v>
      </c>
      <c>
        <v>235</v>
      </c>
      <c>
        <v>0</v>
      </c>
      <c>
        <v>0</v>
      </c>
      <c>
        <v>0</v>
      </c>
      <c>
        <v>12</v>
      </c>
      <c>
        <v>0</v>
      </c>
      <c>
        <v>0</v>
      </c>
      <c>
        <v>0</v>
      </c>
      <c>
        <v>205.38082072764982</v>
      </c>
      <c>
        <v>0</v>
      </c>
      <c>
        <v>0</v>
      </c>
      <c>
        <v>0</v>
      </c>
      <c>
        <v>32.14109731806221</v>
      </c>
      <c>
        <v>0</v>
      </c>
      <c>
        <v>0</v>
      </c>
      <c>
        <v>237.52191804571203</v>
      </c>
    </row>
    <row>
      <c>
        <v>2624177</v>
      </c>
      <c>
        <v>1</v>
      </c>
      <c>
        <is>
          <t>İZMİR</t>
        </is>
      </c>
      <c>
        <v>MENDERES</v>
      </c>
      <c>
        <is>
          <t>Kullanıcı Bağlantı Hattı</t>
        </is>
      </c>
      <c>
        <v>DM-2/TR-09 35-22-M00054_955286850_955286850</v>
      </c>
      <c>
        <v>AG Box / Sdk Abone Çıkış Sigorta Atığı</v>
      </c>
      <c>
        <v>Dağıtım-AG</v>
      </c>
      <c>
        <v>Uzun</v>
      </c>
      <c>
        <v>Şebeke işletmecisi</v>
      </c>
      <c>
        <v>Bildirimsiz</v>
      </c>
      <c>
        <is>
          <t>27.07.2023 10:14:53</t>
        </is>
      </c>
      <c>
        <is>
          <t>27.07.2023 12:58:15</t>
        </is>
      </c>
      <c>
        <v>2.722777777</v>
      </c>
      <c>
        <v>0</v>
      </c>
      <c>
        <v>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2.860638742943889</v>
      </c>
      <c>
        <v>0</v>
      </c>
      <c>
        <v>0</v>
      </c>
      <c>
        <v>0</v>
      </c>
      <c>
        <v>2.313667056641631</v>
      </c>
      <c>
        <v>0</v>
      </c>
      <c>
        <v>0</v>
      </c>
      <c>
        <v>5.17430579958552</v>
      </c>
    </row>
    <row>
      <c>
        <v>2624675</v>
      </c>
      <c>
        <v>1</v>
      </c>
      <c>
        <is>
          <t>MANİSA</t>
        </is>
      </c>
      <c>
        <v>DEMİRCİ</v>
      </c>
      <c>
        <is>
          <t>DM</t>
        </is>
      </c>
      <c>
        <v>ÇATALOLUK DM 45-74-M00227_AYVAALAN M03_2328576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27.07.2023 16:14:38</t>
        </is>
      </c>
      <c>
        <is>
          <t>27.07.2023 16:32:02</t>
        </is>
      </c>
      <c>
        <v>0.29</v>
      </c>
      <c>
        <v>5</v>
      </c>
      <c>
        <v>784</v>
      </c>
      <c>
        <v>2</v>
      </c>
      <c>
        <v>19</v>
      </c>
      <c>
        <v>6</v>
      </c>
      <c>
        <v>82</v>
      </c>
      <c>
        <v>0</v>
      </c>
      <c>
        <v>0</v>
      </c>
      <c>
        <v>0.35668755319999995</v>
      </c>
      <c>
        <v>26.80585417433058</v>
      </c>
      <c>
        <v>1.134159210390135</v>
      </c>
      <c>
        <v>2.9555505155449686</v>
      </c>
      <c>
        <v>3.001435107180007</v>
      </c>
      <c>
        <v>5.9994066541828905</v>
      </c>
      <c>
        <v>0</v>
      </c>
      <c>
        <v>0</v>
      </c>
      <c>
        <v>40.25309321482858</v>
      </c>
    </row>
    <row>
      <c>
        <v>2624048</v>
      </c>
      <c>
        <v>1</v>
      </c>
      <c>
        <is>
          <t>MANİSA</t>
        </is>
      </c>
      <c>
        <v>AKHİSAR</v>
      </c>
      <c>
        <is>
          <t>OG Fideri</t>
        </is>
      </c>
      <c>
        <v>MEDAR TR-9 45-72-L00278_SU KUYULARI ÇIKIŞI L01_66521853</v>
      </c>
      <c>
        <v>Şebeke Yenileme ve Kapasite Artışı Çalışması</v>
      </c>
      <c>
        <v>Dağıtım-OG</v>
      </c>
      <c>
        <v>Uzun</v>
      </c>
      <c>
        <v>Şebeke işletmecisi</v>
      </c>
      <c>
        <v>Bildirimli</v>
      </c>
      <c>
        <is>
          <t>27.07.2023 09:13:36</t>
        </is>
      </c>
      <c>
        <is>
          <t>27.07.2023 12:42:21</t>
        </is>
      </c>
      <c>
        <v>3.479166666</v>
      </c>
      <c>
        <v>2</v>
      </c>
      <c>
        <v>0</v>
      </c>
      <c>
        <v>18</v>
      </c>
      <c>
        <v>1</v>
      </c>
      <c>
        <v>1</v>
      </c>
      <c>
        <v>0</v>
      </c>
      <c>
        <v>0</v>
      </c>
      <c>
        <v>0</v>
      </c>
      <c>
        <v>1.5982421809911291</v>
      </c>
      <c>
        <v>0</v>
      </c>
      <c>
        <v>43.33391660096231</v>
      </c>
      <c>
        <v>122.1496080743842</v>
      </c>
      <c>
        <v>2.2431785927281416</v>
      </c>
      <c>
        <v>0</v>
      </c>
      <c>
        <v>0</v>
      </c>
      <c>
        <v>0</v>
      </c>
      <c>
        <v>169.32494544906578</v>
      </c>
    </row>
    <row>
      <c>
        <v>2625030</v>
      </c>
      <c>
        <v>1</v>
      </c>
      <c>
        <is>
          <t>İZMİR</t>
        </is>
      </c>
      <c>
        <v>GÜZELBAHÇE</v>
      </c>
      <c>
        <is>
          <t>OG Fideri</t>
        </is>
      </c>
      <c>
        <v>M-2486 DADAŞKENT TR-2 35-10-M02486_TRAFO M02_50112802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27.07.2023 19:18:50</t>
        </is>
      </c>
      <c>
        <is>
          <t>27.07.2023 22:18:57</t>
        </is>
      </c>
      <c>
        <v>3.001944444</v>
      </c>
      <c>
        <v>0</v>
      </c>
      <c>
        <v>167</v>
      </c>
      <c>
        <v>0</v>
      </c>
      <c>
        <v>5</v>
      </c>
      <c>
        <v>0</v>
      </c>
      <c>
        <v>2</v>
      </c>
      <c>
        <v>0</v>
      </c>
      <c>
        <v>0</v>
      </c>
      <c>
        <v>0</v>
      </c>
      <c>
        <v>187.70252044460688</v>
      </c>
      <c>
        <v>0</v>
      </c>
      <c>
        <v>8.331828032443886</v>
      </c>
      <c>
        <v>0</v>
      </c>
      <c>
        <v>33.39821743195853</v>
      </c>
      <c>
        <v>0</v>
      </c>
      <c>
        <v>0</v>
      </c>
      <c>
        <v>229.4325659090093</v>
      </c>
    </row>
    <row>
      <c>
        <v>2623799</v>
      </c>
      <c>
        <v>1</v>
      </c>
      <c>
        <is>
          <t>İZMİR</t>
        </is>
      </c>
      <c>
        <v>BERGAMA</v>
      </c>
      <c>
        <is>
          <t>OG Fideri</t>
        </is>
      </c>
      <c>
        <v>SAĞANCI İM 35-16-A00003_HatBaşıAyırıcı_53139271 L03_53139271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27.07.2023 01:31:36</t>
        </is>
      </c>
      <c>
        <is>
          <t>27.07.2023 03:24:12</t>
        </is>
      </c>
      <c>
        <v>1.876666666</v>
      </c>
      <c>
        <v>0</v>
      </c>
      <c>
        <v>168</v>
      </c>
      <c>
        <v>0</v>
      </c>
      <c>
        <v>13</v>
      </c>
      <c>
        <v>0</v>
      </c>
      <c>
        <v>23</v>
      </c>
      <c>
        <v>1</v>
      </c>
      <c>
        <v>0</v>
      </c>
      <c>
        <v>0</v>
      </c>
      <c>
        <v>32.25179055521811</v>
      </c>
      <c>
        <v>0</v>
      </c>
      <c>
        <v>19.324139937214177</v>
      </c>
      <c>
        <v>0</v>
      </c>
      <c>
        <v>20.306743510944802</v>
      </c>
      <c>
        <v>0.45211250883040005</v>
      </c>
      <c>
        <v>0</v>
      </c>
      <c>
        <v>72.33478651220749</v>
      </c>
    </row>
    <row>
      <c>
        <v>2624426</v>
      </c>
      <c>
        <v>1</v>
      </c>
      <c>
        <is>
          <t>MANİSA</t>
        </is>
      </c>
      <c>
        <v>ALAŞEHİR</v>
      </c>
      <c>
        <is>
          <t>Kullanıcı Bağlantı Hattı</t>
        </is>
      </c>
      <c>
        <v>AZİZTEPE TR-1 45-73-M00214_945689143_945689143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27.07.2023 13:04:15</t>
        </is>
      </c>
      <c>
        <is>
          <t>27.07.2023 22:40:03</t>
        </is>
      </c>
      <c>
        <v>9.596666666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1.2748687119899462</v>
      </c>
      <c>
        <v>0</v>
      </c>
      <c>
        <v>0</v>
      </c>
      <c>
        <v>0</v>
      </c>
      <c>
        <v>0</v>
      </c>
      <c>
        <v>0</v>
      </c>
      <c>
        <v>0</v>
      </c>
      <c>
        <v>1.2748687119899462</v>
      </c>
    </row>
    <row>
      <c>
        <v>2623985</v>
      </c>
      <c>
        <v>1</v>
      </c>
      <c>
        <is>
          <t>İZMİR</t>
        </is>
      </c>
      <c>
        <v>BAYINDIR</v>
      </c>
      <c>
        <is>
          <t>AG Fideri</t>
        </is>
      </c>
      <c>
        <v>TR-1-5/9 35-20-L00053_8102174_56360005_56360005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27.07.2023 08:16:57</t>
        </is>
      </c>
      <c>
        <is>
          <t>27.07.2023 10:44:11</t>
        </is>
      </c>
      <c>
        <v>2.453888888</v>
      </c>
      <c>
        <v>0</v>
      </c>
      <c>
        <v>22</v>
      </c>
      <c>
        <v>0</v>
      </c>
      <c>
        <v>27</v>
      </c>
      <c>
        <v>0</v>
      </c>
      <c>
        <v>8</v>
      </c>
      <c>
        <v>0</v>
      </c>
      <c>
        <v>0</v>
      </c>
      <c>
        <v>0</v>
      </c>
      <c>
        <v>14.986453907922398</v>
      </c>
      <c>
        <v>0</v>
      </c>
      <c>
        <v>85.03624615755625</v>
      </c>
      <c>
        <v>0</v>
      </c>
      <c>
        <v>23.127178443953042</v>
      </c>
      <c>
        <v>0</v>
      </c>
      <c>
        <v>0</v>
      </c>
      <c>
        <v>123.14987850943169</v>
      </c>
    </row>
    <row>
      <c>
        <v>2623542</v>
      </c>
      <c>
        <v>2</v>
      </c>
      <c>
        <is>
          <t>İZMİR</t>
        </is>
      </c>
      <c>
        <v>TORBALI</v>
      </c>
      <c>
        <is>
          <t>Dağıtım Transformatörü</t>
        </is>
      </c>
      <c>
        <v>DM-3/17 35-26-M00817_35-26-M00817_2364747</v>
      </c>
      <c>
        <v>AG Yeraltı Kablo Arızası</v>
      </c>
      <c>
        <v>Dağıtım-AG</v>
      </c>
      <c>
        <v>Uzun</v>
      </c>
      <c>
        <v>Şebeke işletmecisi</v>
      </c>
      <c>
        <v>Bildirimsiz</v>
      </c>
      <c>
        <is>
          <t>27.07.2023 00:52:48</t>
        </is>
      </c>
      <c>
        <is>
          <t>27.07.2023 00:59:44</t>
        </is>
      </c>
      <c>
        <v>0.115555555</v>
      </c>
      <c>
        <v>0</v>
      </c>
      <c>
        <v>374</v>
      </c>
      <c>
        <v>0</v>
      </c>
      <c>
        <v>0</v>
      </c>
      <c>
        <v>0</v>
      </c>
      <c>
        <v>48</v>
      </c>
      <c>
        <v>0</v>
      </c>
      <c>
        <v>0</v>
      </c>
      <c>
        <v>0</v>
      </c>
      <c>
        <v>9.19926594755514</v>
      </c>
      <c>
        <v>0</v>
      </c>
      <c>
        <v>0</v>
      </c>
      <c>
        <v>0</v>
      </c>
      <c>
        <v>4.459551207571201</v>
      </c>
      <c>
        <v>0</v>
      </c>
      <c>
        <v>0</v>
      </c>
      <c>
        <v>13.658817155126343</v>
      </c>
    </row>
    <row>
      <c>
        <v>2623991</v>
      </c>
      <c>
        <v>1</v>
      </c>
      <c>
        <is>
          <t>MANİSA</t>
        </is>
      </c>
      <c>
        <v>SARUHANLI</v>
      </c>
      <c>
        <is>
          <t>KÖK</t>
        </is>
      </c>
      <c>
        <v>LÜTFİYE KÖK 45-80-M02970_TST-2 M04_84270462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27.07.2023 08:24:05</t>
        </is>
      </c>
      <c>
        <is>
          <t>27.07.2023 08:27:22</t>
        </is>
      </c>
      <c>
        <v>0.054722222</v>
      </c>
      <c>
        <v>0</v>
      </c>
      <c>
        <v>0</v>
      </c>
      <c>
        <v>15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7.366628251713879</v>
      </c>
      <c>
        <v>0</v>
      </c>
      <c>
        <v>0.6031269032440704</v>
      </c>
      <c>
        <v>0</v>
      </c>
      <c>
        <v>0</v>
      </c>
      <c>
        <v>0</v>
      </c>
      <c>
        <v>7.969755154957949</v>
      </c>
    </row>
    <row>
      <c>
        <v>2624564</v>
      </c>
      <c>
        <v>2</v>
      </c>
      <c>
        <is>
          <t>İZMİR</t>
        </is>
      </c>
      <c>
        <v>KINIK</v>
      </c>
      <c>
        <is>
          <t>DM</t>
        </is>
      </c>
      <c>
        <v>KINIK ORGANİZE DM 35-24-M00208_KOCAÖMERLİ KÖYLER M13_83158733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27.07.2023 15:30:58</t>
        </is>
      </c>
      <c>
        <is>
          <t>27.07.2023 15:46:13</t>
        </is>
      </c>
      <c>
        <v>0.254166666</v>
      </c>
      <c>
        <v>1</v>
      </c>
      <c>
        <v>1055</v>
      </c>
      <c>
        <v>2</v>
      </c>
      <c>
        <v>17</v>
      </c>
      <c>
        <v>9</v>
      </c>
      <c>
        <v>81</v>
      </c>
      <c>
        <v>0</v>
      </c>
      <c>
        <v>0</v>
      </c>
      <c>
        <v>0.16088053361422958</v>
      </c>
      <c>
        <v>37.76931646273903</v>
      </c>
      <c>
        <v>1.7796353547750035</v>
      </c>
      <c>
        <v>14.557475402898381</v>
      </c>
      <c>
        <v>28.554473745044312</v>
      </c>
      <c>
        <v>15.563256194357102</v>
      </c>
      <c>
        <v>0</v>
      </c>
      <c>
        <v>0</v>
      </c>
      <c>
        <v>98.38503769342807</v>
      </c>
    </row>
    <row>
      <c>
        <v>2624134</v>
      </c>
      <c>
        <v>1</v>
      </c>
      <c>
        <is>
          <t>İZMİR</t>
        </is>
      </c>
      <c>
        <v>KARABAĞLAR</v>
      </c>
      <c>
        <is>
          <t>AG Fideri</t>
        </is>
      </c>
      <c>
        <v>M-3070(YATIRIM REZERVE) 35-01-M03070_C_56372489_56372489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27.07.2023 09:58:58</t>
        </is>
      </c>
      <c>
        <is>
          <t>27.07.2023 10:55:14</t>
        </is>
      </c>
      <c>
        <v>0.937777777</v>
      </c>
      <c>
        <v>0</v>
      </c>
      <c>
        <v>215</v>
      </c>
      <c>
        <v>0</v>
      </c>
      <c>
        <v>0</v>
      </c>
      <c>
        <v>0</v>
      </c>
      <c>
        <v>12</v>
      </c>
      <c>
        <v>0</v>
      </c>
      <c>
        <v>0</v>
      </c>
      <c>
        <v>0</v>
      </c>
      <c>
        <v>43.51713417514324</v>
      </c>
      <c>
        <v>0</v>
      </c>
      <c>
        <v>0</v>
      </c>
      <c>
        <v>0</v>
      </c>
      <c>
        <v>4.891036869472385</v>
      </c>
      <c>
        <v>0</v>
      </c>
      <c>
        <v>0</v>
      </c>
      <c>
        <v>48.40817104461563</v>
      </c>
    </row>
    <row>
      <c>
        <v>2624091</v>
      </c>
      <c>
        <v>1</v>
      </c>
      <c>
        <is>
          <t>İZMİR</t>
        </is>
      </c>
      <c>
        <v>TİRE</v>
      </c>
      <c>
        <is>
          <t>TM Fideri</t>
        </is>
      </c>
      <c>
        <v>TİRE TM 35-29-A00003_SELATİN TÜNELİ M19_2313884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27.07.2023 09:34:59</t>
        </is>
      </c>
      <c>
        <is>
          <t>27.07.2023 10:35:28</t>
        </is>
      </c>
      <c>
        <v>1.008055555</v>
      </c>
      <c>
        <v>0</v>
      </c>
      <c>
        <v>0</v>
      </c>
      <c>
        <v>1</v>
      </c>
      <c>
        <v>0</v>
      </c>
      <c>
        <v>16</v>
      </c>
      <c>
        <v>0</v>
      </c>
      <c>
        <v>0</v>
      </c>
      <c>
        <v>0</v>
      </c>
      <c>
        <v>0</v>
      </c>
      <c>
        <v>0</v>
      </c>
      <c>
        <v>1.0873795766288574</v>
      </c>
      <c>
        <v>0</v>
      </c>
      <c>
        <v>0</v>
      </c>
      <c>
        <v>0</v>
      </c>
      <c>
        <v>0</v>
      </c>
      <c>
        <v>0</v>
      </c>
      <c>
        <v>1.0873795766288574</v>
      </c>
    </row>
    <row>
      <c>
        <v>2624532</v>
      </c>
      <c>
        <v>1</v>
      </c>
      <c>
        <is>
          <t>MANİSA</t>
        </is>
      </c>
      <c>
        <v>SARUHANLI</v>
      </c>
      <c>
        <is>
          <t>KÖK</t>
        </is>
      </c>
      <c>
        <v>LÜTFİYE KÖK 45-80-M02970_KUMKUYUCAK    TST-1 M03_84270457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27.07.2023 14:31:12</t>
        </is>
      </c>
      <c>
        <is>
          <t>27.07.2023 14:44:54</t>
        </is>
      </c>
      <c>
        <v>0.228333333</v>
      </c>
      <c>
        <v>0</v>
      </c>
      <c>
        <v>0</v>
      </c>
      <c>
        <v>56</v>
      </c>
      <c>
        <v>36</v>
      </c>
      <c>
        <v>2</v>
      </c>
      <c>
        <v>2</v>
      </c>
      <c>
        <v>1</v>
      </c>
      <c>
        <v>0</v>
      </c>
      <c>
        <v>0</v>
      </c>
      <c>
        <v>0</v>
      </c>
      <c>
        <v>146.60088518523577</v>
      </c>
      <c>
        <v>67.22110113251968</v>
      </c>
      <c>
        <v>3.0264359159402607</v>
      </c>
      <c>
        <v>2.754870097089105</v>
      </c>
      <c>
        <v>18.140031313375598</v>
      </c>
      <c>
        <v>0</v>
      </c>
      <c>
        <v>237.7433236441604</v>
      </c>
    </row>
    <row>
      <c>
        <v>2623959</v>
      </c>
      <c>
        <v>2</v>
      </c>
      <c>
        <is>
          <t>MANİSA</t>
        </is>
      </c>
      <c>
        <v>TURGUTLU</v>
      </c>
      <c>
        <is>
          <t>Dağıtım Transformatörü</t>
        </is>
      </c>
      <c>
        <v>KÜÇÜK SANAYİ SİTESİ TR-2 45-83-L00143_45-83-L00143_72154431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27.07.2023 11:20:24</t>
        </is>
      </c>
      <c>
        <is>
          <t>27.07.2023 11:40:06</t>
        </is>
      </c>
      <c>
        <v>0.328333333</v>
      </c>
      <c>
        <v>0</v>
      </c>
      <c>
        <v>1</v>
      </c>
      <c>
        <v>0</v>
      </c>
      <c>
        <v>0</v>
      </c>
      <c>
        <v>0</v>
      </c>
      <c>
        <v>68</v>
      </c>
      <c>
        <v>0</v>
      </c>
      <c>
        <v>0</v>
      </c>
      <c>
        <v>0</v>
      </c>
      <c>
        <v>0.092371243671645</v>
      </c>
      <c>
        <v>0</v>
      </c>
      <c>
        <v>0</v>
      </c>
      <c>
        <v>0</v>
      </c>
      <c>
        <v>10.638437026565121</v>
      </c>
      <c>
        <v>0</v>
      </c>
      <c>
        <v>0</v>
      </c>
      <c>
        <v>10.730808270236766</v>
      </c>
    </row>
    <row>
      <c>
        <v>2624383</v>
      </c>
      <c>
        <v>1</v>
      </c>
      <c>
        <is>
          <t>İZMİR</t>
        </is>
      </c>
      <c>
        <v>KONAK</v>
      </c>
      <c>
        <is>
          <t>OG Fideri</t>
        </is>
      </c>
      <c>
        <v>K-4259 35-01-K04259_DIREK TIPI TRAFO HUCRESI H01_2050251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27.07.2023 12:25:48</t>
        </is>
      </c>
      <c>
        <is>
          <t>27.07.2023 16:39:57</t>
        </is>
      </c>
      <c>
        <v>4.235833333</v>
      </c>
      <c>
        <v>0</v>
      </c>
      <c>
        <v>186</v>
      </c>
      <c>
        <v>0</v>
      </c>
      <c>
        <v>0</v>
      </c>
      <c>
        <v>0</v>
      </c>
      <c>
        <v>32</v>
      </c>
      <c>
        <v>0</v>
      </c>
      <c>
        <v>0</v>
      </c>
      <c>
        <v>0</v>
      </c>
      <c>
        <v>222.31997043288757</v>
      </c>
      <c>
        <v>0</v>
      </c>
      <c>
        <v>0</v>
      </c>
      <c>
        <v>0</v>
      </c>
      <c>
        <v>228.13808472177104</v>
      </c>
      <c>
        <v>0</v>
      </c>
      <c>
        <v>0</v>
      </c>
      <c>
        <v>450.4580551546586</v>
      </c>
    </row>
    <row>
      <c>
        <v>2623842</v>
      </c>
      <c>
        <v>1</v>
      </c>
      <c>
        <is>
          <t>İZMİR</t>
        </is>
      </c>
      <c>
        <v>BAYRAKLI</v>
      </c>
      <c>
        <is>
          <t>AG Fideri</t>
        </is>
      </c>
      <c>
        <v>K-1706 35-04-K01706_D_56365853_56365853</v>
      </c>
      <c>
        <v>AG Yük Ayırıcı Arızası</v>
      </c>
      <c>
        <v>Dağıtım-AG</v>
      </c>
      <c>
        <v>Uzun</v>
      </c>
      <c>
        <v>Şebeke işletmecisi</v>
      </c>
      <c>
        <v>Bildirimsiz</v>
      </c>
      <c>
        <is>
          <t>27.07.2023 01:45:40</t>
        </is>
      </c>
      <c>
        <is>
          <t>27.07.2023 08:04:52</t>
        </is>
      </c>
      <c>
        <v>6.32</v>
      </c>
      <c>
        <v>0</v>
      </c>
      <c>
        <v>3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5.2122226248333146</v>
      </c>
      <c>
        <v>0</v>
      </c>
      <c>
        <v>0</v>
      </c>
      <c>
        <v>0</v>
      </c>
      <c>
        <v>0</v>
      </c>
      <c>
        <v>0</v>
      </c>
      <c>
        <v>0</v>
      </c>
      <c>
        <v>5.2122226248333146</v>
      </c>
    </row>
    <row>
      <c>
        <v>2624243</v>
      </c>
      <c>
        <v>1</v>
      </c>
      <c>
        <is>
          <t>İZMİR</t>
        </is>
      </c>
      <c>
        <v>KARŞIYAKA</v>
      </c>
      <c>
        <is>
          <t>Saha Dağıtım Kutusu (SDK)</t>
        </is>
      </c>
      <c>
        <v>M-2959 35-04-M02959_B B01b_95323720</v>
      </c>
      <c>
        <v>AG Yeraltı Kablo Arızası</v>
      </c>
      <c>
        <v>Dağıtım-AG</v>
      </c>
      <c>
        <v>Uzun</v>
      </c>
      <c>
        <v>Şebeke işletmecisi</v>
      </c>
      <c>
        <v>Bildirimsiz</v>
      </c>
      <c>
        <is>
          <t>27.07.2023 10:53:06</t>
        </is>
      </c>
      <c>
        <is>
          <t>28.07.2023 00:41:49</t>
        </is>
      </c>
      <c>
        <v>13.811944444</v>
      </c>
      <c>
        <v>0</v>
      </c>
      <c>
        <v>123</v>
      </c>
      <c>
        <v>0</v>
      </c>
      <c>
        <v>0</v>
      </c>
      <c>
        <v>0</v>
      </c>
      <c>
        <v>18</v>
      </c>
      <c>
        <v>0</v>
      </c>
      <c>
        <v>0</v>
      </c>
      <c>
        <v>0</v>
      </c>
      <c>
        <v>500.06741392273017</v>
      </c>
      <c>
        <v>0</v>
      </c>
      <c>
        <v>0</v>
      </c>
      <c>
        <v>0</v>
      </c>
      <c>
        <v>303.60944171413746</v>
      </c>
      <c>
        <v>0</v>
      </c>
      <c>
        <v>0</v>
      </c>
      <c>
        <v>803.6768556368677</v>
      </c>
    </row>
    <row>
      <c>
        <v>2623957</v>
      </c>
      <c>
        <v>1</v>
      </c>
      <c>
        <is>
          <t>MANİSA</t>
        </is>
      </c>
      <c>
        <v>SARUHANLI</v>
      </c>
      <c>
        <is>
          <t>KÖK</t>
        </is>
      </c>
      <c>
        <v>MÜTEVELLİ KÖK 45-80-M00100_KARAAĞAÇLI M01_72196257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27.07.2023 07:44:05</t>
        </is>
      </c>
      <c>
        <is>
          <t>27.07.2023 08:26:44</t>
        </is>
      </c>
      <c>
        <v>0.710833333</v>
      </c>
      <c>
        <v>2</v>
      </c>
      <c>
        <v>1</v>
      </c>
      <c>
        <v>64</v>
      </c>
      <c>
        <v>29</v>
      </c>
      <c>
        <v>6</v>
      </c>
      <c>
        <v>2</v>
      </c>
      <c>
        <v>1</v>
      </c>
      <c>
        <v>0</v>
      </c>
      <c>
        <v>0.24344123113222227</v>
      </c>
      <c>
        <v>0</v>
      </c>
      <c>
        <v>209.23067131868348</v>
      </c>
      <c>
        <v>112.10870458979473</v>
      </c>
      <c>
        <v>9.049888807227065</v>
      </c>
      <c>
        <v>0.042459024940154785</v>
      </c>
      <c>
        <v>1.6457026640643122</v>
      </c>
      <c>
        <v>0</v>
      </c>
      <c>
        <v>332.320867635842</v>
      </c>
    </row>
    <row>
      <c>
        <v>2623934</v>
      </c>
      <c>
        <v>1</v>
      </c>
      <c>
        <is>
          <t>İZMİR</t>
        </is>
      </c>
      <c>
        <v>ALİAĞA</v>
      </c>
      <c>
        <is>
          <t>TM Fideri</t>
        </is>
      </c>
      <c>
        <v>ALÇUK TM 35-17-A00001_KESİKKÖY M29_2307839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27.07.2023 07:21:38</t>
        </is>
      </c>
      <c>
        <is>
          <t>27.07.2023 09:43:43</t>
        </is>
      </c>
      <c>
        <v>2.368055555</v>
      </c>
      <c>
        <v>11</v>
      </c>
      <c>
        <v>763</v>
      </c>
      <c>
        <v>23</v>
      </c>
      <c>
        <v>58</v>
      </c>
      <c>
        <v>18</v>
      </c>
      <c>
        <v>113</v>
      </c>
      <c>
        <v>1</v>
      </c>
      <c>
        <v>1</v>
      </c>
      <c>
        <v>32.888519875208914</v>
      </c>
      <c>
        <v>340.16445117567787</v>
      </c>
      <c>
        <v>1049.596173637628</v>
      </c>
      <c>
        <v>123.12293192938975</v>
      </c>
      <c>
        <v>213.33461329197758</v>
      </c>
      <c>
        <v>241.72365131944522</v>
      </c>
      <c>
        <v>7.026336847422888</v>
      </c>
      <c>
        <v>0.9994003038431056</v>
      </c>
      <c>
        <v>2008.8560783805933</v>
      </c>
    </row>
    <row>
      <c>
        <v>2624103</v>
      </c>
      <c>
        <v>1</v>
      </c>
      <c>
        <is>
          <t>MANİSA</t>
        </is>
      </c>
      <c>
        <v>KÖPRÜBAŞI</v>
      </c>
      <c>
        <is>
          <t>KÖK</t>
        </is>
      </c>
      <c>
        <v>UĞURLU KÖK 45-86-M00045_KAVAKYERİ YEŞİLKÖY M03_72226052</v>
      </c>
      <c>
        <v>Şebeke Yenileme ve Kapasite Artışı Çalışması</v>
      </c>
      <c>
        <v>Dağıtım-OG</v>
      </c>
      <c>
        <v>Uzun</v>
      </c>
      <c>
        <v>Şebeke işletmecisi</v>
      </c>
      <c>
        <v>Bildirimli</v>
      </c>
      <c>
        <is>
          <t>27.07.2023 09:51:29</t>
        </is>
      </c>
      <c>
        <is>
          <t>27.07.2023 16:55:51</t>
        </is>
      </c>
      <c>
        <v>7.072777777</v>
      </c>
      <c>
        <v>3</v>
      </c>
      <c>
        <v>364</v>
      </c>
      <c>
        <v>6</v>
      </c>
      <c>
        <v>112</v>
      </c>
      <c>
        <v>1</v>
      </c>
      <c>
        <v>12</v>
      </c>
      <c>
        <v>0</v>
      </c>
      <c>
        <v>0</v>
      </c>
      <c>
        <v>5.106724453119999</v>
      </c>
      <c>
        <v>199.1854846130916</v>
      </c>
      <c>
        <v>437.7345820233989</v>
      </c>
      <c>
        <v>62.028879865027285</v>
      </c>
      <c>
        <v>202.35426974104257</v>
      </c>
      <c>
        <v>15.956826164410138</v>
      </c>
      <c>
        <v>0</v>
      </c>
      <c>
        <v>0</v>
      </c>
      <c>
        <v>922.3667668600905</v>
      </c>
    </row>
    <row>
      <c>
        <v>2624767</v>
      </c>
      <c>
        <v>1</v>
      </c>
      <c>
        <is>
          <t>İZMİR</t>
        </is>
      </c>
      <c>
        <v>DİKİLİ</v>
      </c>
      <c>
        <is>
          <t>Dağıtım Transformatörü</t>
        </is>
      </c>
      <c>
        <v>TR-25 35-30-L00025_35-30-L00025_72107298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27.07.2023 16:58:39</t>
        </is>
      </c>
      <c>
        <is>
          <t>27.07.2023 18:03:53</t>
        </is>
      </c>
      <c>
        <v>1.087222222</v>
      </c>
      <c>
        <v>0</v>
      </c>
      <c>
        <v>50</v>
      </c>
      <c>
        <v>0</v>
      </c>
      <c>
        <v>0</v>
      </c>
      <c>
        <v>0</v>
      </c>
      <c>
        <v>16</v>
      </c>
      <c>
        <v>0</v>
      </c>
      <c>
        <v>0</v>
      </c>
      <c>
        <v>0</v>
      </c>
      <c>
        <v>9.987264644830725</v>
      </c>
      <c>
        <v>0</v>
      </c>
      <c>
        <v>0</v>
      </c>
      <c>
        <v>0</v>
      </c>
      <c>
        <v>206.949974726785</v>
      </c>
      <c>
        <v>0</v>
      </c>
      <c>
        <v>0</v>
      </c>
      <c>
        <v>216.93723937161573</v>
      </c>
    </row>
    <row>
      <c>
        <v>2624743</v>
      </c>
      <c>
        <v>2</v>
      </c>
      <c>
        <is>
          <t>MANİSA</t>
        </is>
      </c>
      <c>
        <v>YUNUSEMRE</v>
      </c>
      <c>
        <is>
          <t>OG Fideri</t>
        </is>
      </c>
      <c>
        <v>YENİ TOKİ TR-12 45-71-M02266_TR13 M02_72266010</v>
      </c>
      <c>
        <v>OG Yeraltı Kablo Arızası</v>
      </c>
      <c>
        <v>Dağıtım-OG</v>
      </c>
      <c>
        <v>Uzun</v>
      </c>
      <c>
        <v>Şebeke işletmecisi</v>
      </c>
      <c>
        <v>Bildirimsiz</v>
      </c>
      <c>
        <is>
          <t>27.07.2023 18:59:55</t>
        </is>
      </c>
      <c>
        <is>
          <t>28.07.2023 01:29:47</t>
        </is>
      </c>
      <c>
        <v>6.497777777</v>
      </c>
      <c>
        <v>0</v>
      </c>
      <c>
        <v>316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461.6120530829407</v>
      </c>
      <c>
        <v>0</v>
      </c>
      <c>
        <v>0</v>
      </c>
      <c>
        <v>0</v>
      </c>
      <c>
        <v>12.971597734874996</v>
      </c>
      <c>
        <v>0</v>
      </c>
      <c>
        <v>0</v>
      </c>
      <c>
        <v>474.5836508178157</v>
      </c>
    </row>
    <row>
      <c>
        <v>2624498</v>
      </c>
      <c>
        <v>1</v>
      </c>
      <c>
        <is>
          <t>MANİSA</t>
        </is>
      </c>
      <c>
        <v>ALAŞEHİR</v>
      </c>
      <c>
        <is>
          <t>Saha Dağıtım Kutusu (SDK)</t>
        </is>
      </c>
      <c>
        <v>DM02/TR18 BELEDİYE ÖNÜ 45-73-M00012_A a15_45157659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27.07.2023 14:13:41</t>
        </is>
      </c>
      <c>
        <is>
          <t>27.07.2023 15:05:15</t>
        </is>
      </c>
      <c>
        <v>0.859444444</v>
      </c>
      <c>
        <v>0</v>
      </c>
      <c>
        <v>10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1.9424154163700662</v>
      </c>
      <c>
        <v>0</v>
      </c>
      <c>
        <v>0</v>
      </c>
      <c>
        <v>0</v>
      </c>
      <c>
        <v>2.5017898530467004</v>
      </c>
      <c>
        <v>0</v>
      </c>
      <c>
        <v>0</v>
      </c>
      <c>
        <v>4.444205269416766</v>
      </c>
    </row>
    <row>
      <c>
        <v>2623871</v>
      </c>
      <c>
        <v>1</v>
      </c>
      <c>
        <is>
          <t>MANİSA</t>
        </is>
      </c>
      <c>
        <v>TURGUTLU</v>
      </c>
      <c>
        <is>
          <t>AG Fideri</t>
        </is>
      </c>
      <c>
        <v>AKÇAPINAR TR-2 45-83-L00439_B_56395005_56395005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27.07.2023 03:44:33</t>
        </is>
      </c>
      <c>
        <is>
          <t>27.07.2023 08:00:17</t>
        </is>
      </c>
      <c>
        <v>4.262222222</v>
      </c>
      <c>
        <v>0</v>
      </c>
      <c>
        <v>18</v>
      </c>
      <c>
        <v>0</v>
      </c>
      <c>
        <v>6</v>
      </c>
      <c>
        <v>0</v>
      </c>
      <c>
        <v>0</v>
      </c>
      <c>
        <v>0</v>
      </c>
      <c>
        <v>0</v>
      </c>
      <c>
        <v>0</v>
      </c>
      <c>
        <v>23.40867161093356</v>
      </c>
      <c>
        <v>0</v>
      </c>
      <c>
        <v>72.73457901285929</v>
      </c>
      <c>
        <v>0</v>
      </c>
      <c>
        <v>0</v>
      </c>
      <c>
        <v>0</v>
      </c>
      <c>
        <v>0</v>
      </c>
      <c>
        <v>96.14325062379285</v>
      </c>
    </row>
    <row>
      <c>
        <v>2624057</v>
      </c>
      <c>
        <v>1</v>
      </c>
      <c>
        <is>
          <t>MANİSA</t>
        </is>
      </c>
      <c>
        <v>ALAŞEHİR</v>
      </c>
      <c>
        <is>
          <t>OG Fideri</t>
        </is>
      </c>
      <c>
        <v>TOYGAR KÖK 45-73-M00166_HatBaşıAyırıcı_53135673 M01_53135673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27.07.2023 09:16:22</t>
        </is>
      </c>
      <c>
        <is>
          <t>27.07.2023 09:38:50</t>
        </is>
      </c>
      <c>
        <v>0.374444444</v>
      </c>
      <c>
        <v>0</v>
      </c>
      <c>
        <v>16</v>
      </c>
      <c>
        <v>0</v>
      </c>
      <c>
        <v>2</v>
      </c>
      <c>
        <v>1</v>
      </c>
      <c>
        <v>1</v>
      </c>
      <c>
        <v>0</v>
      </c>
      <c>
        <v>0</v>
      </c>
      <c>
        <v>0</v>
      </c>
      <c>
        <v>0.9388439751157424</v>
      </c>
      <c>
        <v>0</v>
      </c>
      <c>
        <v>4.5495130685473395</v>
      </c>
      <c>
        <v>21.272097578198345</v>
      </c>
      <c>
        <v>0.2701387579721527</v>
      </c>
      <c>
        <v>0</v>
      </c>
      <c>
        <v>0</v>
      </c>
      <c>
        <v>27.03059337983358</v>
      </c>
    </row>
    <row>
      <c>
        <v>2624807</v>
      </c>
      <c>
        <v>1</v>
      </c>
      <c>
        <is>
          <t>İZMİR</t>
        </is>
      </c>
      <c>
        <v>BEYDAĞ</v>
      </c>
      <c>
        <is>
          <t>AG Fideri</t>
        </is>
      </c>
      <c>
        <v>HALIKÖY OVACIK MAH. TR-4 35-32-L00125_A_56368041_56368041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27.07.2023 17:19:54</t>
        </is>
      </c>
      <c>
        <is>
          <t>27.07.2023 20:27:32</t>
        </is>
      </c>
      <c>
        <v>3.127222222</v>
      </c>
      <c>
        <v>0</v>
      </c>
      <c>
        <v>4</v>
      </c>
      <c>
        <v>0</v>
      </c>
      <c>
        <v>4</v>
      </c>
      <c>
        <v>0</v>
      </c>
      <c>
        <v>0</v>
      </c>
      <c>
        <v>0</v>
      </c>
      <c>
        <v>0</v>
      </c>
      <c>
        <v>0</v>
      </c>
      <c>
        <v>1.4570825971668369</v>
      </c>
      <c>
        <v>0</v>
      </c>
      <c>
        <v>4.525501955801715</v>
      </c>
      <c>
        <v>0</v>
      </c>
      <c>
        <v>0</v>
      </c>
      <c>
        <v>0</v>
      </c>
      <c>
        <v>0</v>
      </c>
      <c>
        <v>5.982584552968552</v>
      </c>
    </row>
    <row>
      <c>
        <v>2624017</v>
      </c>
      <c>
        <v>1</v>
      </c>
      <c>
        <is>
          <t>MANİSA</t>
        </is>
      </c>
      <c>
        <v>SARIGÖL</v>
      </c>
      <c>
        <is>
          <t>OG Fideri</t>
        </is>
      </c>
      <c>
        <v>TIRAZLI KÖK 45-79-M00079_HatBaşıAyırıcı_64086892 M06_64086892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27.07.2023 08:55:01</t>
        </is>
      </c>
      <c>
        <is>
          <t>27.07.2023 10:40:36</t>
        </is>
      </c>
      <c>
        <v>1.759722222</v>
      </c>
      <c>
        <v>1</v>
      </c>
      <c>
        <v>468</v>
      </c>
      <c>
        <v>24</v>
      </c>
      <c>
        <v>94</v>
      </c>
      <c>
        <v>3</v>
      </c>
      <c>
        <v>9</v>
      </c>
      <c>
        <v>0</v>
      </c>
      <c>
        <v>0</v>
      </c>
      <c>
        <v>0.3846913518488889</v>
      </c>
      <c>
        <v>78.76760064307634</v>
      </c>
      <c>
        <v>330.63431236399805</v>
      </c>
      <c>
        <v>440.9874135627391</v>
      </c>
      <c>
        <v>11.725652125142872</v>
      </c>
      <c>
        <v>7.401007588224711</v>
      </c>
      <c>
        <v>0</v>
      </c>
      <c>
        <v>0</v>
      </c>
      <c>
        <v>869.90067763503</v>
      </c>
    </row>
    <row>
      <c>
        <v>2624206</v>
      </c>
      <c>
        <v>1</v>
      </c>
      <c>
        <is>
          <t>İZMİR</t>
        </is>
      </c>
      <c>
        <v>BORNOVA</v>
      </c>
      <c>
        <is>
          <t>Saha Dağıtım Kutusu (SDK)</t>
        </is>
      </c>
      <c>
        <v>K-304 35-02-K00304_B B1B_5853033</v>
      </c>
      <c>
        <v>AG Box / Sdk Giriş Sigorta Atığı</v>
      </c>
      <c>
        <v>Dağıtım-AG</v>
      </c>
      <c>
        <v>Uzun</v>
      </c>
      <c>
        <v>Şebeke işletmecisi</v>
      </c>
      <c>
        <v>Bildirimsiz</v>
      </c>
      <c>
        <is>
          <t>27.07.2023 10:37:27</t>
        </is>
      </c>
      <c>
        <is>
          <t>27.07.2023 13:07:47</t>
        </is>
      </c>
      <c>
        <v>2.505555555</v>
      </c>
      <c>
        <v>0</v>
      </c>
      <c>
        <v>178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96.88560939383378</v>
      </c>
      <c>
        <v>0</v>
      </c>
      <c>
        <v>0</v>
      </c>
      <c>
        <v>0</v>
      </c>
      <c>
        <v>20.38884844671082</v>
      </c>
      <c>
        <v>0</v>
      </c>
      <c>
        <v>0</v>
      </c>
      <c>
        <v>117.2744578405446</v>
      </c>
    </row>
    <row>
      <c>
        <v>2623874</v>
      </c>
      <c>
        <v>1</v>
      </c>
      <c>
        <is>
          <t>İZMİR</t>
        </is>
      </c>
      <c>
        <v>KARŞIYAKA</v>
      </c>
      <c>
        <is>
          <t>Saha Dağıtım Kutusu (SDK)</t>
        </is>
      </c>
      <c>
        <v>M-2959 35-04-M02959_B B01b_95323720</v>
      </c>
      <c>
        <v>AG Yeraltı Kablo Arızası</v>
      </c>
      <c>
        <v>Dağıtım-AG</v>
      </c>
      <c>
        <v>Uzun</v>
      </c>
      <c>
        <v>Şebeke işletmecisi</v>
      </c>
      <c>
        <v>Bildirimsiz</v>
      </c>
      <c>
        <is>
          <t>27.07.2023 02:51:31</t>
        </is>
      </c>
      <c>
        <is>
          <t>27.07.2023 05:37:36</t>
        </is>
      </c>
      <c>
        <v>2.768055555</v>
      </c>
      <c>
        <v>0</v>
      </c>
      <c>
        <v>123</v>
      </c>
      <c>
        <v>0</v>
      </c>
      <c>
        <v>0</v>
      </c>
      <c>
        <v>0</v>
      </c>
      <c>
        <v>18</v>
      </c>
      <c>
        <v>0</v>
      </c>
      <c>
        <v>0</v>
      </c>
      <c>
        <v>0</v>
      </c>
      <c>
        <v>77.36937384032645</v>
      </c>
      <c>
        <v>0</v>
      </c>
      <c>
        <v>0</v>
      </c>
      <c>
        <v>0</v>
      </c>
      <c>
        <v>31.280925231359436</v>
      </c>
      <c>
        <v>0</v>
      </c>
      <c>
        <v>0</v>
      </c>
      <c>
        <v>108.65029907168588</v>
      </c>
    </row>
    <row>
      <c>
        <v>2625039</v>
      </c>
      <c>
        <v>1</v>
      </c>
      <c>
        <is>
          <t>İZMİR</t>
        </is>
      </c>
      <c>
        <v>ÖDEMİŞ</v>
      </c>
      <c>
        <is>
          <t>AG Fideri</t>
        </is>
      </c>
      <c>
        <v>BALABANLI KÖYÜ MUSTAFA BOZ SULAMA GRB TR-10 35-15-M00255_C_56398741_56398741</v>
      </c>
      <c>
        <v>AG Tel Kopuğu</v>
      </c>
      <c>
        <v>Dağıtım-AG</v>
      </c>
      <c>
        <v>Uzun</v>
      </c>
      <c>
        <v>Şebeke işletmecisi</v>
      </c>
      <c>
        <v>Bildirimsiz</v>
      </c>
      <c>
        <is>
          <t>27.07.2023 20:00:05</t>
        </is>
      </c>
      <c>
        <is>
          <t>27.07.2023 22:24:44</t>
        </is>
      </c>
      <c>
        <v>2.410833333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5.540029565146018</v>
      </c>
      <c>
        <v>0</v>
      </c>
      <c>
        <v>0</v>
      </c>
      <c>
        <v>0</v>
      </c>
      <c>
        <v>0</v>
      </c>
      <c>
        <v>5.540029565146018</v>
      </c>
    </row>
    <row>
      <c>
        <v>2623659</v>
      </c>
      <c>
        <v>1</v>
      </c>
      <c>
        <is>
          <t>İZMİR</t>
        </is>
      </c>
      <c>
        <v>BUCA</v>
      </c>
      <c>
        <is>
          <t>AG Fideri</t>
        </is>
      </c>
      <c>
        <v>M-1325 35-03-M01325_A_56366957_56366957</v>
      </c>
      <c>
        <v>AG Tel Kopuğu</v>
      </c>
      <c>
        <v>Dağıtım-AG</v>
      </c>
      <c>
        <v>Uzun</v>
      </c>
      <c>
        <v>Şebeke işletmecisi</v>
      </c>
      <c>
        <v>Bildirimsiz</v>
      </c>
      <c>
        <is>
          <t>27.07.2023 00:12:25</t>
        </is>
      </c>
      <c>
        <is>
          <t>27.07.2023 06:49:31</t>
        </is>
      </c>
      <c>
        <v>6.618333333</v>
      </c>
      <c>
        <v>0</v>
      </c>
      <c>
        <v>247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312.3455077882117</v>
      </c>
      <c>
        <v>0</v>
      </c>
      <c>
        <v>0</v>
      </c>
      <c>
        <v>0</v>
      </c>
      <c>
        <v>13.672868153441032</v>
      </c>
      <c>
        <v>0</v>
      </c>
      <c>
        <v>0</v>
      </c>
      <c>
        <v>326.0183759416527</v>
      </c>
    </row>
    <row>
      <c>
        <v>2623805</v>
      </c>
      <c>
        <v>2</v>
      </c>
      <c>
        <is>
          <t>İZMİR</t>
        </is>
      </c>
      <c>
        <v>TORBALI</v>
      </c>
      <c>
        <is>
          <t>Dağıtım Transformatörü</t>
        </is>
      </c>
      <c>
        <v>DM-3/17 35-26-M00817_35-26-M00817_2364747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27.07.2023 02:34:55</t>
        </is>
      </c>
      <c>
        <is>
          <t>27.07.2023 03:00:34</t>
        </is>
      </c>
      <c>
        <v>0.4275</v>
      </c>
      <c>
        <v>0</v>
      </c>
      <c>
        <v>374</v>
      </c>
      <c>
        <v>0</v>
      </c>
      <c>
        <v>0</v>
      </c>
      <c>
        <v>0</v>
      </c>
      <c>
        <v>48</v>
      </c>
      <c>
        <v>0</v>
      </c>
      <c>
        <v>0</v>
      </c>
      <c>
        <v>0</v>
      </c>
      <c>
        <v>31.777339940973423</v>
      </c>
      <c>
        <v>0</v>
      </c>
      <c>
        <v>0</v>
      </c>
      <c>
        <v>0</v>
      </c>
      <c>
        <v>14.852245930241754</v>
      </c>
      <c>
        <v>0</v>
      </c>
      <c>
        <v>0</v>
      </c>
      <c>
        <v>46.62958587121518</v>
      </c>
    </row>
    <row>
      <c>
        <v>2623974</v>
      </c>
      <c>
        <v>1</v>
      </c>
      <c>
        <is>
          <t>MANİSA</t>
        </is>
      </c>
      <c>
        <v>ALAŞEHİR</v>
      </c>
      <c>
        <is>
          <t>DM</t>
        </is>
      </c>
      <c>
        <v>KEMALİYE DM (TR-1) 45-73-M00150_TOYGAR M03_66716003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27.07.2023 08:18:38</t>
        </is>
      </c>
      <c>
        <is>
          <t>27.07.2023 08:56:49</t>
        </is>
      </c>
      <c>
        <v>0.636388888</v>
      </c>
      <c>
        <v>3</v>
      </c>
      <c>
        <v>691</v>
      </c>
      <c>
        <v>51</v>
      </c>
      <c>
        <v>266</v>
      </c>
      <c>
        <v>7</v>
      </c>
      <c>
        <v>42</v>
      </c>
      <c>
        <v>0</v>
      </c>
      <c>
        <v>0</v>
      </c>
      <c>
        <v>0.34658933772666667</v>
      </c>
      <c>
        <v>84.67735414353947</v>
      </c>
      <c>
        <v>269.5591529107834</v>
      </c>
      <c>
        <v>830.4267938143292</v>
      </c>
      <c>
        <v>110.4269137075572</v>
      </c>
      <c>
        <v>16.915277665900746</v>
      </c>
      <c>
        <v>0</v>
      </c>
      <c>
        <v>0</v>
      </c>
      <c>
        <v>1312.3520815798365</v>
      </c>
    </row>
    <row>
      <c>
        <v>2625182</v>
      </c>
      <c>
        <v>1</v>
      </c>
      <c>
        <is>
          <t>İZMİR</t>
        </is>
      </c>
      <c>
        <v>KARABAĞLAR</v>
      </c>
      <c>
        <is>
          <t>AG Fideri</t>
        </is>
      </c>
      <c>
        <v>K-1722 35-01-K01722_F_56378355_56378355</v>
      </c>
      <c>
        <v>Hırsızlık</v>
      </c>
      <c>
        <v>Dağıtım-AG</v>
      </c>
      <c>
        <v>Uzun</v>
      </c>
      <c>
        <v>Şebeke işletmecisi</v>
      </c>
      <c>
        <v>Bildirimsiz</v>
      </c>
      <c>
        <is>
          <t>27.07.2023 22:37:42</t>
        </is>
      </c>
      <c>
        <is>
          <t>28.07.2023 01:34:09</t>
        </is>
      </c>
      <c>
        <v>2.940833333</v>
      </c>
      <c>
        <v>0</v>
      </c>
      <c>
        <v>117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67.86957603196517</v>
      </c>
      <c>
        <v>0</v>
      </c>
      <c>
        <v>0</v>
      </c>
      <c>
        <v>0</v>
      </c>
      <c>
        <v>4.66922118816593</v>
      </c>
      <c>
        <v>0</v>
      </c>
      <c>
        <v>0</v>
      </c>
      <c>
        <v>72.5387972201311</v>
      </c>
    </row>
    <row>
      <c>
        <v>2624913</v>
      </c>
      <c>
        <v>1</v>
      </c>
      <c>
        <is>
          <t>İZMİR</t>
        </is>
      </c>
      <c>
        <v>MENDERES</v>
      </c>
      <c>
        <is>
          <t>Dağıtım Transformatörü</t>
        </is>
      </c>
      <c>
        <v>AHMETBEYLİ MAYDANOZ M-7 35-22-M00245_35-22-M00245_2361454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27.07.2023 18:34:19</t>
        </is>
      </c>
      <c>
        <is>
          <t>27.07.2023 20:55:29</t>
        </is>
      </c>
      <c>
        <v>2.352777777</v>
      </c>
      <c>
        <v>0</v>
      </c>
      <c>
        <v>362</v>
      </c>
      <c>
        <v>0</v>
      </c>
      <c>
        <v>3</v>
      </c>
      <c>
        <v>0</v>
      </c>
      <c>
        <v>22</v>
      </c>
      <c>
        <v>0</v>
      </c>
      <c>
        <v>0</v>
      </c>
      <c>
        <v>0</v>
      </c>
      <c>
        <v>181.40824559935996</v>
      </c>
      <c>
        <v>0</v>
      </c>
      <c>
        <v>0.5417698232447872</v>
      </c>
      <c>
        <v>0</v>
      </c>
      <c>
        <v>49.959730290147085</v>
      </c>
      <c>
        <v>0</v>
      </c>
      <c>
        <v>0</v>
      </c>
      <c>
        <v>231.90974571275183</v>
      </c>
    </row>
    <row>
      <c>
        <v>2624392</v>
      </c>
      <c>
        <v>1</v>
      </c>
      <c>
        <is>
          <t>MANİSA</t>
        </is>
      </c>
      <c>
        <v>AKHİSAR</v>
      </c>
      <c>
        <is>
          <t>DM</t>
        </is>
      </c>
      <c>
        <v>DAĞDERE DM 45-72-M00097_KÖMÜRCÜ M06_2106080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27.07.2023 12:29:32</t>
        </is>
      </c>
      <c>
        <is>
          <t>27.07.2023 12:51:41</t>
        </is>
      </c>
      <c>
        <v>0.369166666</v>
      </c>
      <c>
        <v>4</v>
      </c>
      <c>
        <v>895</v>
      </c>
      <c>
        <v>2</v>
      </c>
      <c>
        <v>78</v>
      </c>
      <c>
        <v>3</v>
      </c>
      <c>
        <v>31</v>
      </c>
      <c>
        <v>0</v>
      </c>
      <c>
        <v>0</v>
      </c>
      <c>
        <v>0.3503235110466667</v>
      </c>
      <c>
        <v>36.59945751592528</v>
      </c>
      <c>
        <v>3.6783271253737437</v>
      </c>
      <c>
        <v>12.177637401902148</v>
      </c>
      <c>
        <v>1.4596760709058438</v>
      </c>
      <c>
        <v>4.7631506644205315</v>
      </c>
      <c>
        <v>0</v>
      </c>
      <c>
        <v>0</v>
      </c>
      <c>
        <v>59.02857228957421</v>
      </c>
    </row>
    <row>
      <c>
        <v>2623894</v>
      </c>
      <c>
        <v>1</v>
      </c>
      <c>
        <is>
          <t>MANİSA</t>
        </is>
      </c>
      <c>
        <v>SELENDİ</v>
      </c>
      <c>
        <is>
          <t>KÖK</t>
        </is>
      </c>
      <c>
        <v>OKLUİSA KÖK 45-81-M00046_CINAN GRUP M04_71994401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27.07.2023 05:38:17</t>
        </is>
      </c>
      <c>
        <is>
          <t>27.07.2023 06:04:52</t>
        </is>
      </c>
      <c>
        <v>0.443055555</v>
      </c>
      <c>
        <v>3</v>
      </c>
      <c>
        <v>291</v>
      </c>
      <c>
        <v>4</v>
      </c>
      <c>
        <v>37</v>
      </c>
      <c>
        <v>3</v>
      </c>
      <c>
        <v>14</v>
      </c>
      <c>
        <v>0</v>
      </c>
      <c>
        <v>0</v>
      </c>
      <c>
        <v>0.19846817696500002</v>
      </c>
      <c>
        <v>16.443574722270274</v>
      </c>
      <c>
        <v>2.7392469856173487</v>
      </c>
      <c>
        <v>12.419702006304107</v>
      </c>
      <c>
        <v>5.655667771237431</v>
      </c>
      <c>
        <v>2.5850496197478767</v>
      </c>
      <c>
        <v>0</v>
      </c>
      <c>
        <v>0</v>
      </c>
      <c>
        <v>40.04170928214204</v>
      </c>
    </row>
    <row>
      <c>
        <v>2624784</v>
      </c>
      <c>
        <v>1</v>
      </c>
      <c>
        <is>
          <t>İZMİR</t>
        </is>
      </c>
      <c>
        <v>SEFERİHİSAR</v>
      </c>
      <c>
        <is>
          <t>Dağıtım Transformatörü</t>
        </is>
      </c>
      <c>
        <v>M-22 HASTANE ÖNÜ 35-14-M00022_35-14-M00022_2370854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27.07.2023 17:00:22</t>
        </is>
      </c>
      <c>
        <is>
          <t>27.07.2023 17:23:01</t>
        </is>
      </c>
      <c>
        <v>0.3775</v>
      </c>
      <c>
        <v>0</v>
      </c>
      <c>
        <v>153</v>
      </c>
      <c>
        <v>0</v>
      </c>
      <c>
        <v>1</v>
      </c>
      <c>
        <v>0</v>
      </c>
      <c>
        <v>55</v>
      </c>
      <c>
        <v>0</v>
      </c>
      <c>
        <v>0</v>
      </c>
      <c>
        <v>0</v>
      </c>
      <c>
        <v>14.147555066709447</v>
      </c>
      <c>
        <v>0</v>
      </c>
      <c>
        <v>0</v>
      </c>
      <c>
        <v>0</v>
      </c>
      <c>
        <v>30.720313025861493</v>
      </c>
      <c>
        <v>0</v>
      </c>
      <c>
        <v>0</v>
      </c>
      <c>
        <v>44.867868092570944</v>
      </c>
    </row>
    <row>
      <c>
        <v>2624180</v>
      </c>
      <c>
        <v>1</v>
      </c>
      <c>
        <is>
          <t>MANİSA</t>
        </is>
      </c>
      <c>
        <v>SALİHLİ</v>
      </c>
      <c>
        <is>
          <t>Saha Dağıtım Kutusu (SDK)</t>
        </is>
      </c>
      <c>
        <v>TR-163 45-78-M00163_A A01b_95798650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27.07.2023 10:24:29</t>
        </is>
      </c>
      <c>
        <is>
          <t>27.07.2023 11:46:55</t>
        </is>
      </c>
      <c>
        <v>1.373888888</v>
      </c>
      <c>
        <v>0</v>
      </c>
      <c>
        <v>0</v>
      </c>
      <c>
        <v>0</v>
      </c>
      <c>
        <v>1</v>
      </c>
      <c>
        <v>0</v>
      </c>
      <c>
        <v>70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74.54737296944134</v>
      </c>
      <c>
        <v>0</v>
      </c>
      <c>
        <v>0</v>
      </c>
      <c>
        <v>74.54737296944134</v>
      </c>
    </row>
    <row>
      <c>
        <v>2624429</v>
      </c>
      <c>
        <v>1</v>
      </c>
      <c>
        <is>
          <t>İZMİR</t>
        </is>
      </c>
      <c>
        <v>TORBALI</v>
      </c>
      <c>
        <is>
          <t>AG Fideri</t>
        </is>
      </c>
      <c>
        <v>KARAKUYU-8 35-26-M00442_6015457_56357294_56357294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27.07.2023 13:03:34</t>
        </is>
      </c>
      <c>
        <is>
          <t>27.07.2023 14:14:08</t>
        </is>
      </c>
      <c>
        <v>1.176111111</v>
      </c>
      <c>
        <v>0</v>
      </c>
      <c>
        <v>8</v>
      </c>
      <c>
        <v>0</v>
      </c>
      <c>
        <v>10</v>
      </c>
      <c>
        <v>0</v>
      </c>
      <c>
        <v>12</v>
      </c>
      <c>
        <v>0</v>
      </c>
      <c>
        <v>0</v>
      </c>
      <c>
        <v>0</v>
      </c>
      <c>
        <v>2.8524475492376564</v>
      </c>
      <c>
        <v>0</v>
      </c>
      <c>
        <v>13.447461016723603</v>
      </c>
      <c>
        <v>0</v>
      </c>
      <c>
        <v>63.51923198681266</v>
      </c>
      <c>
        <v>0</v>
      </c>
      <c>
        <v>0</v>
      </c>
      <c>
        <v>79.81914055277392</v>
      </c>
    </row>
    <row>
      <c>
        <v>2624186</v>
      </c>
      <c>
        <v>1</v>
      </c>
      <c>
        <is>
          <t>İZMİR</t>
        </is>
      </c>
      <c>
        <v>URLA</v>
      </c>
      <c>
        <is>
          <t>DM</t>
        </is>
      </c>
      <c>
        <v>KUŞÇULAR DM-2 35-19-M00515_KUŞÇULAR ÖZEL TRAFOLAR M04_80470367</v>
      </c>
      <c>
        <v>Şebeke Yenileme ve Kapasite Artışı Çalışması</v>
      </c>
      <c>
        <v>Dağıtım-OG</v>
      </c>
      <c>
        <v>Uzun</v>
      </c>
      <c>
        <v>Şebeke işletmecisi</v>
      </c>
      <c>
        <v>Bildirimli</v>
      </c>
      <c>
        <is>
          <t>27.07.2023 08:33:55</t>
        </is>
      </c>
      <c>
        <is>
          <t>27.07.2023 13:50:52</t>
        </is>
      </c>
      <c>
        <v>5.2825</v>
      </c>
      <c>
        <v>0</v>
      </c>
      <c>
        <v>90</v>
      </c>
      <c>
        <v>3</v>
      </c>
      <c>
        <v>29</v>
      </c>
      <c>
        <v>4</v>
      </c>
      <c>
        <v>16</v>
      </c>
      <c>
        <v>1</v>
      </c>
      <c>
        <v>0</v>
      </c>
      <c>
        <v>0</v>
      </c>
      <c>
        <v>229.94875589189405</v>
      </c>
      <c>
        <v>68.48529674849786</v>
      </c>
      <c>
        <v>99.24082464496406</v>
      </c>
      <c>
        <v>62.94908592673657</v>
      </c>
      <c>
        <v>56.455823121562545</v>
      </c>
      <c>
        <v>556.1146630423411</v>
      </c>
      <c>
        <v>0</v>
      </c>
      <c>
        <v>1073.194449375996</v>
      </c>
    </row>
    <row>
      <c>
        <v>2624077</v>
      </c>
      <c>
        <v>1</v>
      </c>
      <c>
        <is>
          <t>İZMİR</t>
        </is>
      </c>
      <c>
        <v>ALİAĞA</v>
      </c>
      <c>
        <is>
          <t>OG Fideri</t>
        </is>
      </c>
      <c>
        <v>YENİ ŞAKRAN TR-15 35-17-M00215_DIREK TIPI TRAFO HUCRESI H01_2044941</v>
      </c>
      <c>
        <v>Şebeke Yenileme ve Kapasite Artışı Çalışması</v>
      </c>
      <c>
        <v>Dağıtım-OG</v>
      </c>
      <c>
        <v>Uzun</v>
      </c>
      <c>
        <v>Şebeke işletmecisi</v>
      </c>
      <c>
        <v>Bildirimli</v>
      </c>
      <c>
        <is>
          <t>27.07.2023 09:30:00</t>
        </is>
      </c>
      <c>
        <is>
          <t>27.07.2023 16:08:02</t>
        </is>
      </c>
      <c>
        <v>6.633888888</v>
      </c>
      <c>
        <v>0</v>
      </c>
      <c>
        <v>280</v>
      </c>
      <c>
        <v>0</v>
      </c>
      <c>
        <v>2</v>
      </c>
      <c>
        <v>0</v>
      </c>
      <c>
        <v>46</v>
      </c>
      <c>
        <v>0</v>
      </c>
      <c>
        <v>0</v>
      </c>
      <c>
        <v>0</v>
      </c>
      <c>
        <v>441.89674450295547</v>
      </c>
      <c>
        <v>0</v>
      </c>
      <c>
        <v>2.1152126283825003</v>
      </c>
      <c>
        <v>0</v>
      </c>
      <c>
        <v>667.8690752854669</v>
      </c>
      <c>
        <v>0</v>
      </c>
      <c>
        <v>0</v>
      </c>
      <c>
        <v>1111.8810324168048</v>
      </c>
    </row>
    <row>
      <c>
        <v>2624409</v>
      </c>
      <c>
        <v>1</v>
      </c>
      <c>
        <is>
          <t>İZMİR</t>
        </is>
      </c>
      <c>
        <v>BUCA</v>
      </c>
      <c>
        <is>
          <t>AG Fideri</t>
        </is>
      </c>
      <c>
        <v>M-1154 35-03-M01154_A_56365624_56365624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27.07.2023 12:41:46</t>
        </is>
      </c>
      <c>
        <is>
          <t>27.07.2023 13:19:26</t>
        </is>
      </c>
      <c>
        <v>0.627777777</v>
      </c>
      <c>
        <v>0</v>
      </c>
      <c>
        <v>81</v>
      </c>
      <c>
        <v>0</v>
      </c>
      <c>
        <v>0</v>
      </c>
      <c>
        <v>0</v>
      </c>
      <c>
        <v>35</v>
      </c>
      <c>
        <v>0</v>
      </c>
      <c>
        <v>0</v>
      </c>
      <c>
        <v>0</v>
      </c>
      <c>
        <v>12.339861278768758</v>
      </c>
      <c>
        <v>0</v>
      </c>
      <c>
        <v>0</v>
      </c>
      <c>
        <v>0</v>
      </c>
      <c>
        <v>58.513214131953724</v>
      </c>
      <c>
        <v>0</v>
      </c>
      <c>
        <v>0</v>
      </c>
      <c>
        <v>70.85307541072248</v>
      </c>
    </row>
    <row>
      <c>
        <v>2624956</v>
      </c>
      <c>
        <v>1</v>
      </c>
      <c>
        <is>
          <t>İZMİR</t>
        </is>
      </c>
      <c>
        <v>ÖDEMİŞ</v>
      </c>
      <c>
        <is>
          <t>OG Fideri</t>
        </is>
      </c>
      <c>
        <v>EMİRLİ TR-8 35-15-L00644_DIREK TIPI TRAFO HUCRESI H01_2048693</v>
      </c>
      <c>
        <v>OG Ayırıcı Arızası</v>
      </c>
      <c>
        <v>Dağıtım-OG</v>
      </c>
      <c>
        <v>Uzun</v>
      </c>
      <c>
        <v>Şebeke işletmecisi</v>
      </c>
      <c>
        <v>Bildirimsiz</v>
      </c>
      <c>
        <is>
          <t>27.07.2023 19:13:21</t>
        </is>
      </c>
      <c>
        <is>
          <t>27.07.2023 20:00:19</t>
        </is>
      </c>
      <c>
        <v>0.782777777</v>
      </c>
      <c>
        <v>0</v>
      </c>
      <c>
        <v>25</v>
      </c>
      <c>
        <v>0</v>
      </c>
      <c>
        <v>15</v>
      </c>
      <c>
        <v>0</v>
      </c>
      <c>
        <v>9</v>
      </c>
      <c>
        <v>0</v>
      </c>
      <c>
        <v>0</v>
      </c>
      <c>
        <v>0</v>
      </c>
      <c>
        <v>9.854240080410321</v>
      </c>
      <c>
        <v>0</v>
      </c>
      <c>
        <v>20.257744917674064</v>
      </c>
      <c>
        <v>0</v>
      </c>
      <c>
        <v>9.766028869558351</v>
      </c>
      <c>
        <v>0</v>
      </c>
      <c>
        <v>0</v>
      </c>
      <c>
        <v>39.878013867642736</v>
      </c>
    </row>
    <row>
      <c>
        <v>2623931</v>
      </c>
      <c>
        <v>1</v>
      </c>
      <c>
        <is>
          <t>İZMİR</t>
        </is>
      </c>
      <c>
        <v>BAYINDIR</v>
      </c>
      <c>
        <is>
          <t>AG Fideri</t>
        </is>
      </c>
      <c>
        <v>SEZENER EMRAN SULAMA GRUBU 35-29-M00215_A_56355082_56355082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27.07.2023 07:07:52</t>
        </is>
      </c>
      <c>
        <is>
          <t>27.07.2023 09:32:48</t>
        </is>
      </c>
      <c>
        <v>2.415555555</v>
      </c>
      <c>
        <v>0</v>
      </c>
      <c>
        <v>0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5.721619461352695</v>
      </c>
      <c>
        <v>0</v>
      </c>
      <c>
        <v>0</v>
      </c>
      <c>
        <v>5.721619461352695</v>
      </c>
    </row>
    <row>
      <c>
        <v>2624200</v>
      </c>
      <c>
        <v>1</v>
      </c>
      <c>
        <is>
          <t>İZMİR</t>
        </is>
      </c>
      <c>
        <v>MENDERES</v>
      </c>
      <c>
        <is>
          <t>Dağıtım Transformatörü</t>
        </is>
      </c>
      <c>
        <v>AKÇAKÖY TR-1 35-22-M00288_35-22-M00288_2376972</v>
      </c>
      <c>
        <v>AG Tel Kopuğu</v>
      </c>
      <c>
        <v>Dağıtım-AG</v>
      </c>
      <c>
        <v>Uzun</v>
      </c>
      <c>
        <v>Şebeke işletmecisi</v>
      </c>
      <c>
        <v>Bildirimsiz</v>
      </c>
      <c>
        <is>
          <t>27.07.2023 10:29:22</t>
        </is>
      </c>
      <c>
        <is>
          <t>27.07.2023 18:40:12</t>
        </is>
      </c>
      <c>
        <v>8.180555555</v>
      </c>
      <c>
        <v>0</v>
      </c>
      <c>
        <v>149</v>
      </c>
      <c>
        <v>0</v>
      </c>
      <c>
        <v>56</v>
      </c>
      <c>
        <v>0</v>
      </c>
      <c>
        <v>42</v>
      </c>
      <c>
        <v>0</v>
      </c>
      <c>
        <v>0</v>
      </c>
      <c>
        <v>0</v>
      </c>
      <c>
        <v>326.3485832022498</v>
      </c>
      <c>
        <v>0</v>
      </c>
      <c>
        <v>272.10430992727584</v>
      </c>
      <c>
        <v>0</v>
      </c>
      <c>
        <v>233.37747075269874</v>
      </c>
      <c>
        <v>0</v>
      </c>
      <c>
        <v>0</v>
      </c>
      <c>
        <v>831.8303638822243</v>
      </c>
    </row>
    <row>
      <c>
        <v>2623954</v>
      </c>
      <c>
        <v>1</v>
      </c>
      <c>
        <is>
          <t>MANİSA</t>
        </is>
      </c>
      <c>
        <v>KÖPRÜBAŞI</v>
      </c>
      <c>
        <is>
          <t>OG Fideri</t>
        </is>
      </c>
      <c>
        <v>KÖPRÜBAŞI TR-10 45-86-M00010_KÖPRÜBAŞI TR-36 M06_72221107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27.07.2023 07:43:04</t>
        </is>
      </c>
      <c>
        <is>
          <t>27.07.2023 08:30:18</t>
        </is>
      </c>
      <c>
        <v>0.787222222</v>
      </c>
      <c>
        <v>0</v>
      </c>
      <c>
        <v>59</v>
      </c>
      <c>
        <v>15</v>
      </c>
      <c>
        <v>62</v>
      </c>
      <c>
        <v>3</v>
      </c>
      <c>
        <v>12</v>
      </c>
      <c>
        <v>0</v>
      </c>
      <c>
        <v>0</v>
      </c>
      <c>
        <v>0</v>
      </c>
      <c>
        <v>5.678203467801591</v>
      </c>
      <c>
        <v>46.32670166014521</v>
      </c>
      <c>
        <v>63.05214890647162</v>
      </c>
      <c>
        <v>10.421273795189382</v>
      </c>
      <c>
        <v>7.477636689631506</v>
      </c>
      <c>
        <v>0</v>
      </c>
      <c>
        <v>0</v>
      </c>
      <c>
        <v>132.9559645192393</v>
      </c>
    </row>
    <row>
      <c>
        <v>2624764</v>
      </c>
      <c>
        <v>1</v>
      </c>
      <c>
        <is>
          <t>MANİSA</t>
        </is>
      </c>
      <c>
        <v>ALAŞEHİR</v>
      </c>
      <c>
        <is>
          <t>AG Fideri</t>
        </is>
      </c>
      <c>
        <v>ALAÇATI TR-3 (DÜDÜKÇÜ GEDİĞİ) 45-73-M01125__72374532_72374532</v>
      </c>
      <c>
        <v>AG Pano Faz Sigorta Atığı</v>
      </c>
      <c>
        <v>Dağıtım-AG</v>
      </c>
      <c>
        <v>Uzun</v>
      </c>
      <c>
        <v>Şebeke işletmecisi</v>
      </c>
      <c>
        <v>Bildirimsiz</v>
      </c>
      <c>
        <is>
          <t>27.07.2023 16:28:47</t>
        </is>
      </c>
      <c>
        <is>
          <t>28.07.2023 00:14:42</t>
        </is>
      </c>
      <c>
        <v>7.765277777</v>
      </c>
      <c>
        <v>0</v>
      </c>
      <c>
        <v>20</v>
      </c>
      <c>
        <v>0</v>
      </c>
      <c>
        <v>14</v>
      </c>
      <c>
        <v>0</v>
      </c>
      <c>
        <v>1</v>
      </c>
      <c>
        <v>0</v>
      </c>
      <c>
        <v>0</v>
      </c>
      <c>
        <v>0</v>
      </c>
      <c>
        <v>23.225146700693152</v>
      </c>
      <c>
        <v>0</v>
      </c>
      <c>
        <v>126.96686424812546</v>
      </c>
      <c>
        <v>0</v>
      </c>
      <c>
        <v>14.82856313448498</v>
      </c>
      <c>
        <v>0</v>
      </c>
      <c>
        <v>0</v>
      </c>
      <c>
        <v>165.0205740833036</v>
      </c>
    </row>
    <row>
      <c>
        <v>2624641</v>
      </c>
      <c>
        <v>1</v>
      </c>
      <c>
        <is>
          <t>MANİSA</t>
        </is>
      </c>
      <c>
        <v>GÖRDES</v>
      </c>
      <c>
        <is>
          <t>AG Fideri</t>
        </is>
      </c>
      <c>
        <v>BALIKLI TR-1 45-75-M00221_B_90964749_90964749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27.07.2023 15:47:25</t>
        </is>
      </c>
      <c>
        <is>
          <t>27.07.2023 20:10:09</t>
        </is>
      </c>
      <c>
        <v>4.378888888</v>
      </c>
      <c>
        <v>0</v>
      </c>
      <c>
        <v>34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13.041771833873648</v>
      </c>
      <c>
        <v>0</v>
      </c>
      <c>
        <v>0</v>
      </c>
      <c>
        <v>0</v>
      </c>
      <c>
        <v>0</v>
      </c>
      <c>
        <v>0</v>
      </c>
      <c>
        <v>0</v>
      </c>
      <c>
        <v>13.041771833873648</v>
      </c>
    </row>
    <row>
      <c>
        <v>2624060</v>
      </c>
      <c>
        <v>1</v>
      </c>
      <c>
        <is>
          <t>İZMİR</t>
        </is>
      </c>
      <c>
        <v>MENEMEN</v>
      </c>
      <c>
        <is>
          <t>Kullanıcı Bağlantı Hattı</t>
        </is>
      </c>
      <c>
        <v>ULUKENT DM-3/7 35-28-M00062_953386663_953386663</v>
      </c>
      <c>
        <v>AG Branşman Yeraltı Kablo Arızası</v>
      </c>
      <c>
        <v>Dağıtım-AG</v>
      </c>
      <c>
        <v>Uzun</v>
      </c>
      <c>
        <v>Şebeke işletmecisi</v>
      </c>
      <c>
        <v>Bildirimsiz</v>
      </c>
      <c>
        <is>
          <t>27.07.2023 09:17:56</t>
        </is>
      </c>
      <c>
        <is>
          <t>27.07.2023 11:45:17</t>
        </is>
      </c>
      <c>
        <v>2.455833333</v>
      </c>
      <c>
        <v>0</v>
      </c>
      <c>
        <v>23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22.099124462308552</v>
      </c>
      <c>
        <v>0</v>
      </c>
      <c>
        <v>0</v>
      </c>
      <c>
        <v>0</v>
      </c>
      <c>
        <v>0</v>
      </c>
      <c>
        <v>0</v>
      </c>
      <c>
        <v>0</v>
      </c>
      <c>
        <v>22.099124462308552</v>
      </c>
    </row>
    <row>
      <c>
        <v>2623914</v>
      </c>
      <c>
        <v>1</v>
      </c>
      <c>
        <is>
          <t>İZMİR</t>
        </is>
      </c>
      <c>
        <v>BUCA</v>
      </c>
      <c>
        <is>
          <t>Saha Dağıtım Kutusu (SDK)</t>
        </is>
      </c>
      <c>
        <v>M-1103 35-03-M01103_A _5796910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27.07.2023 06:30:01</t>
        </is>
      </c>
      <c>
        <is>
          <t>27.07.2023 12:30:00</t>
        </is>
      </c>
      <c>
        <v>5.999722222</v>
      </c>
      <c>
        <v>0</v>
      </c>
      <c>
        <v>72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112.66219789675407</v>
      </c>
      <c>
        <v>0</v>
      </c>
      <c>
        <v>0</v>
      </c>
      <c>
        <v>0</v>
      </c>
      <c>
        <v>20.759116727377773</v>
      </c>
      <c>
        <v>0</v>
      </c>
      <c>
        <v>0</v>
      </c>
      <c>
        <v>133.42131462413184</v>
      </c>
    </row>
    <row>
      <c>
        <v>2623868</v>
      </c>
      <c>
        <v>1</v>
      </c>
      <c>
        <is>
          <t>İZMİR</t>
        </is>
      </c>
      <c>
        <v>KARABAĞLAR</v>
      </c>
      <c>
        <is>
          <t>OG Fideri</t>
        </is>
      </c>
      <c>
        <v>M-1351 35-01-M01351_M-1574 M01_2048322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27.07.2023 03:09:41</t>
        </is>
      </c>
      <c>
        <is>
          <t>27.07.2023 04:21:35</t>
        </is>
      </c>
      <c>
        <v>1.198333333</v>
      </c>
      <c>
        <v>0</v>
      </c>
      <c>
        <v>2055</v>
      </c>
      <c>
        <v>0</v>
      </c>
      <c>
        <v>0</v>
      </c>
      <c>
        <v>0</v>
      </c>
      <c>
        <v>67</v>
      </c>
      <c>
        <v>0</v>
      </c>
      <c>
        <v>0</v>
      </c>
      <c>
        <v>0</v>
      </c>
      <c>
        <v>467.47897220743516</v>
      </c>
      <c>
        <v>0</v>
      </c>
      <c>
        <v>0</v>
      </c>
      <c>
        <v>0</v>
      </c>
      <c>
        <v>93.00384209997782</v>
      </c>
      <c>
        <v>0</v>
      </c>
      <c>
        <v>0</v>
      </c>
      <c>
        <v>560.482814307413</v>
      </c>
    </row>
    <row>
      <c>
        <v>2625096</v>
      </c>
      <c>
        <v>1</v>
      </c>
      <c>
        <is>
          <t>İZMİR</t>
        </is>
      </c>
      <c>
        <v>BORNOVA</v>
      </c>
      <c>
        <is>
          <t>AG Fideri</t>
        </is>
      </c>
      <c>
        <v>K-1698 35-02-K01698_D_56379609_56379609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27.07.2023 20:20:59</t>
        </is>
      </c>
      <c>
        <is>
          <t>27.07.2023 22:02:09</t>
        </is>
      </c>
      <c>
        <v>1.686111111</v>
      </c>
      <c>
        <v>0</v>
      </c>
      <c>
        <v>49</v>
      </c>
      <c>
        <v>0</v>
      </c>
      <c>
        <v>0</v>
      </c>
      <c>
        <v>0</v>
      </c>
      <c>
        <v>10</v>
      </c>
      <c>
        <v>0</v>
      </c>
      <c>
        <v>0</v>
      </c>
      <c>
        <v>0</v>
      </c>
      <c>
        <v>24.00757641706478</v>
      </c>
      <c>
        <v>0</v>
      </c>
      <c>
        <v>0</v>
      </c>
      <c>
        <v>0</v>
      </c>
      <c>
        <v>14.570020332607701</v>
      </c>
      <c>
        <v>0</v>
      </c>
      <c>
        <v>0</v>
      </c>
      <c>
        <v>38.57759674967248</v>
      </c>
    </row>
    <row>
      <c>
        <v>2624014</v>
      </c>
      <c>
        <v>1</v>
      </c>
      <c>
        <is>
          <t>İZMİR</t>
        </is>
      </c>
      <c>
        <v>TORBALI</v>
      </c>
      <c>
        <is>
          <t>AG Fideri</t>
        </is>
      </c>
      <c>
        <v>TR-34 35-26-M00034__56360776_56360776</v>
      </c>
      <c>
        <v>Şebeke Yenileme ve Kapasite Artışı Çalışması</v>
      </c>
      <c>
        <v>Dağıtım-AG</v>
      </c>
      <c>
        <v>Uzun</v>
      </c>
      <c>
        <v>Şebeke işletmecisi</v>
      </c>
      <c>
        <v>Bildirimli</v>
      </c>
      <c>
        <is>
          <t>27.07.2023 08:58:10</t>
        </is>
      </c>
      <c>
        <is>
          <t>27.07.2023 15:55:32</t>
        </is>
      </c>
      <c>
        <v>6.956111111</v>
      </c>
      <c>
        <v>0</v>
      </c>
      <c>
        <v>250</v>
      </c>
      <c>
        <v>0</v>
      </c>
      <c>
        <v>0</v>
      </c>
      <c>
        <v>0</v>
      </c>
      <c>
        <v>41</v>
      </c>
      <c>
        <v>0</v>
      </c>
      <c>
        <v>0</v>
      </c>
      <c>
        <v>0</v>
      </c>
      <c>
        <v>520.9906981708742</v>
      </c>
      <c>
        <v>0</v>
      </c>
      <c>
        <v>0</v>
      </c>
      <c>
        <v>0</v>
      </c>
      <c>
        <v>513.8049403001316</v>
      </c>
      <c>
        <v>0</v>
      </c>
      <c>
        <v>0</v>
      </c>
      <c>
        <v>1034.795638471006</v>
      </c>
    </row>
    <row>
      <c>
        <v>2624850</v>
      </c>
      <c>
        <v>1</v>
      </c>
      <c>
        <is>
          <t>İZMİR</t>
        </is>
      </c>
      <c>
        <v>BORNOVA</v>
      </c>
      <c>
        <is>
          <t>AG Fideri</t>
        </is>
      </c>
      <c>
        <v>K-1698 35-02-K01698_E_56379613_56379613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27.07.2023 17:50:11</t>
        </is>
      </c>
      <c>
        <is>
          <t>27.07.2023 19:49:21</t>
        </is>
      </c>
      <c>
        <v>1.986111111</v>
      </c>
      <c>
        <v>0</v>
      </c>
      <c>
        <v>106</v>
      </c>
      <c>
        <v>0</v>
      </c>
      <c>
        <v>0</v>
      </c>
      <c>
        <v>0</v>
      </c>
      <c>
        <v>18</v>
      </c>
      <c>
        <v>0</v>
      </c>
      <c>
        <v>0</v>
      </c>
      <c>
        <v>0</v>
      </c>
      <c>
        <v>54.67942611107656</v>
      </c>
      <c>
        <v>0</v>
      </c>
      <c>
        <v>0</v>
      </c>
      <c>
        <v>0</v>
      </c>
      <c>
        <v>45.10916678398982</v>
      </c>
      <c>
        <v>0</v>
      </c>
      <c>
        <v>0</v>
      </c>
      <c>
        <v>99.78859289506639</v>
      </c>
    </row>
    <row>
      <c>
        <v>2624160</v>
      </c>
      <c>
        <v>1</v>
      </c>
      <c>
        <is>
          <t>MANİSA</t>
        </is>
      </c>
      <c>
        <v>KIRKAĞAÇ</v>
      </c>
      <c>
        <is>
          <t>DM</t>
        </is>
      </c>
      <c>
        <v>GELENBE İM 45-76-A00001_TR-A M05_2325205</v>
      </c>
      <c>
        <v>Şebeke Yenileme ve Kapasite Artışı Çalışması</v>
      </c>
      <c>
        <v>Dağıtım-OG</v>
      </c>
      <c>
        <v>Uzun</v>
      </c>
      <c>
        <v>Şebeke işletmecisi</v>
      </c>
      <c>
        <v>Bildirimli</v>
      </c>
      <c>
        <is>
          <t>27.07.2023 10:18:18</t>
        </is>
      </c>
      <c>
        <is>
          <t>27.07.2023 11:39:30</t>
        </is>
      </c>
      <c>
        <v>1.353333333</v>
      </c>
      <c>
        <v>11</v>
      </c>
      <c>
        <v>1447</v>
      </c>
      <c>
        <v>138</v>
      </c>
      <c>
        <v>260</v>
      </c>
      <c>
        <v>26</v>
      </c>
      <c>
        <v>133</v>
      </c>
      <c>
        <v>2</v>
      </c>
      <c>
        <v>0</v>
      </c>
      <c>
        <v>2.4108512850845396</v>
      </c>
      <c>
        <v>320.4956778730525</v>
      </c>
      <c>
        <v>1101.5752482538937</v>
      </c>
      <c>
        <v>344.7435411459391</v>
      </c>
      <c>
        <v>227.45867362928993</v>
      </c>
      <c>
        <v>82.93535946187946</v>
      </c>
      <c>
        <v>10.783710473943422</v>
      </c>
      <c>
        <v>0</v>
      </c>
      <c>
        <v>2090.4030621230827</v>
      </c>
    </row>
    <row>
      <c>
        <v>2624681</v>
      </c>
      <c>
        <v>1</v>
      </c>
      <c>
        <is>
          <t>İZMİR</t>
        </is>
      </c>
      <c>
        <v>ALİAĞA</v>
      </c>
      <c>
        <is>
          <t>DM</t>
        </is>
      </c>
      <c>
        <v>DM-8 35-17-M00700_M-614 M013_83291519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27.07.2023 16:14:12</t>
        </is>
      </c>
      <c>
        <is>
          <t>27.07.2023 17:25:37</t>
        </is>
      </c>
      <c>
        <v>1.190277777</v>
      </c>
      <c>
        <v>0</v>
      </c>
      <c>
        <v>2593</v>
      </c>
      <c>
        <v>0</v>
      </c>
      <c>
        <v>0</v>
      </c>
      <c>
        <v>1</v>
      </c>
      <c>
        <v>154</v>
      </c>
      <c>
        <v>0</v>
      </c>
      <c>
        <v>0</v>
      </c>
      <c>
        <v>0</v>
      </c>
      <c>
        <v>698.5899440092995</v>
      </c>
      <c>
        <v>0</v>
      </c>
      <c>
        <v>0</v>
      </c>
      <c>
        <v>404.8221672295299</v>
      </c>
      <c>
        <v>364.0417231068738</v>
      </c>
      <c>
        <v>0</v>
      </c>
      <c>
        <v>0</v>
      </c>
      <c>
        <v>1467.4538343457032</v>
      </c>
    </row>
    <row>
      <c>
        <v>2625202</v>
      </c>
      <c>
        <v>1</v>
      </c>
      <c>
        <is>
          <t>İZMİR</t>
        </is>
      </c>
      <c>
        <v>ÖDEMİŞ</v>
      </c>
      <c>
        <is>
          <t>Dağıtım Transformatörü</t>
        </is>
      </c>
      <c>
        <v>BALABANLI ÜNER DEVECİ SULAMA GRB TR-7 35-15-M00339_35-15-M00339_2365379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27.07.2023 22:45:08</t>
        </is>
      </c>
      <c>
        <is>
          <t>28.07.2023 02:14:35</t>
        </is>
      </c>
      <c>
        <v>3.490833333</v>
      </c>
      <c>
        <v>0</v>
      </c>
      <c>
        <v>0</v>
      </c>
      <c>
        <v>0</v>
      </c>
      <c>
        <v>16</v>
      </c>
      <c>
        <v>0</v>
      </c>
      <c>
        <v>8</v>
      </c>
      <c>
        <v>0</v>
      </c>
      <c>
        <v>0</v>
      </c>
      <c>
        <v>0</v>
      </c>
      <c>
        <v>0</v>
      </c>
      <c>
        <v>0</v>
      </c>
      <c>
        <v>109.70403985794123</v>
      </c>
      <c>
        <v>0</v>
      </c>
      <c>
        <v>27.11873576275686</v>
      </c>
      <c>
        <v>0</v>
      </c>
      <c>
        <v>0</v>
      </c>
      <c>
        <v>136.82277562069808</v>
      </c>
    </row>
    <row>
      <c>
        <v>2624020</v>
      </c>
      <c>
        <v>1</v>
      </c>
      <c>
        <is>
          <t>İZMİR</t>
        </is>
      </c>
      <c>
        <v>MENDERES</v>
      </c>
      <c>
        <is>
          <t>OG Fideri</t>
        </is>
      </c>
      <c>
        <v>KISIK SANAYİ TR-17 35-22-M00117_AĞAÇ İŞLERİ KÖK-1 M02_72109560</v>
      </c>
      <c>
        <v>Üçüncü Şahısların Vermiş Olduğu Hasarlar</v>
      </c>
      <c>
        <v>Dağıtım-OG</v>
      </c>
      <c>
        <v>Uzun</v>
      </c>
      <c>
        <v>Dışsal</v>
      </c>
      <c>
        <v>Bildirimsiz</v>
      </c>
      <c>
        <is>
          <t>27.07.2023 09:00:52</t>
        </is>
      </c>
      <c>
        <is>
          <t>27.07.2023 13:56:18</t>
        </is>
      </c>
      <c>
        <v>4.923888888</v>
      </c>
      <c>
        <v>0</v>
      </c>
      <c>
        <v>280</v>
      </c>
      <c>
        <v>0</v>
      </c>
      <c>
        <v>24</v>
      </c>
      <c>
        <v>11</v>
      </c>
      <c>
        <v>222</v>
      </c>
      <c>
        <v>4</v>
      </c>
      <c>
        <v>16</v>
      </c>
      <c>
        <v>0</v>
      </c>
      <c>
        <v>384.2909385385742</v>
      </c>
      <c>
        <v>0</v>
      </c>
      <c>
        <v>169.43809798273375</v>
      </c>
      <c>
        <v>642.1233940895081</v>
      </c>
      <c>
        <v>1752.7855928420229</v>
      </c>
      <c>
        <v>1272.8897932134819</v>
      </c>
      <c>
        <v>2048.358007201301</v>
      </c>
      <c>
        <v>6269.885823867622</v>
      </c>
    </row>
    <row>
      <c>
        <v>2625016</v>
      </c>
      <c>
        <v>1</v>
      </c>
      <c>
        <is>
          <t>İZMİR</t>
        </is>
      </c>
      <c>
        <v>MENEMEN</v>
      </c>
      <c>
        <is>
          <t>AG Fideri</t>
        </is>
      </c>
      <c>
        <v>MENEMEN TR-77 35-28-L00077_C_56358006_56358006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27.07.2023 19:41:04</t>
        </is>
      </c>
      <c>
        <is>
          <t>27.07.2023 22:23:35</t>
        </is>
      </c>
      <c>
        <v>2.708611111</v>
      </c>
      <c>
        <v>0</v>
      </c>
      <c>
        <v>212</v>
      </c>
      <c>
        <v>0</v>
      </c>
      <c>
        <v>0</v>
      </c>
      <c>
        <v>0</v>
      </c>
      <c>
        <v>18</v>
      </c>
      <c>
        <v>0</v>
      </c>
      <c>
        <v>0</v>
      </c>
      <c>
        <v>0</v>
      </c>
      <c>
        <v>126.19102765501546</v>
      </c>
      <c>
        <v>0</v>
      </c>
      <c>
        <v>0</v>
      </c>
      <c>
        <v>0</v>
      </c>
      <c>
        <v>30.802222669251176</v>
      </c>
      <c>
        <v>0</v>
      </c>
      <c>
        <v>0</v>
      </c>
      <c>
        <v>156.99325032426663</v>
      </c>
    </row>
    <row>
      <c>
        <v>2624634</v>
      </c>
      <c>
        <v>2</v>
      </c>
      <c>
        <is>
          <t>MANİSA</t>
        </is>
      </c>
      <c>
        <v>SALİHLİ</v>
      </c>
      <c>
        <is>
          <t>Dağıtım Transformatörü</t>
        </is>
      </c>
      <c>
        <v>MERSİNLİ TR-2 45-78-M00936_45-78-M00936_2348481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27.07.2023 18:29:55</t>
        </is>
      </c>
      <c>
        <is>
          <t>27.07.2023 18:36:28</t>
        </is>
      </c>
      <c>
        <v>0.109166666</v>
      </c>
      <c>
        <v>0</v>
      </c>
      <c>
        <v>69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1.3521209397793492</v>
      </c>
      <c>
        <v>0</v>
      </c>
      <c>
        <v>0</v>
      </c>
      <c>
        <v>0</v>
      </c>
      <c>
        <v>0.19704492693839468</v>
      </c>
      <c>
        <v>0</v>
      </c>
      <c>
        <v>0</v>
      </c>
      <c>
        <v>1.549165866717744</v>
      </c>
    </row>
    <row>
      <c>
        <v>2624495</v>
      </c>
      <c>
        <v>1</v>
      </c>
      <c>
        <is>
          <t>MANİSA</t>
        </is>
      </c>
      <c>
        <v>ALAŞEHİR</v>
      </c>
      <c>
        <is>
          <t>OG Fideri</t>
        </is>
      </c>
      <c>
        <v>OSMANİYE ÇERDİN YAYLASI TR 45-73-M00505_DIREK TIPI TRAFO HUCRESI H01_2083983</v>
      </c>
      <c>
        <v>Yangın</v>
      </c>
      <c>
        <v>Dağıtım-OG</v>
      </c>
      <c>
        <v>Uzun</v>
      </c>
      <c>
        <v>Güvenlik</v>
      </c>
      <c>
        <v>Bildirimsiz</v>
      </c>
      <c>
        <is>
          <t>27.07.2023 14:07:47</t>
        </is>
      </c>
      <c>
        <is>
          <t>27.07.2023 22:14:43</t>
        </is>
      </c>
      <c>
        <v>8.115555555</v>
      </c>
      <c>
        <v>0</v>
      </c>
      <c>
        <v>18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5.345673999401609</v>
      </c>
      <c>
        <v>0</v>
      </c>
      <c>
        <v>2.6498928479471635</v>
      </c>
      <c>
        <v>0</v>
      </c>
      <c>
        <v>0</v>
      </c>
      <c>
        <v>0</v>
      </c>
      <c>
        <v>0</v>
      </c>
      <c>
        <v>7.995566847348773</v>
      </c>
    </row>
    <row>
      <c>
        <v>2623997</v>
      </c>
      <c>
        <v>1</v>
      </c>
      <c>
        <is>
          <t>İZMİR</t>
        </is>
      </c>
      <c>
        <v>BUCA</v>
      </c>
      <c>
        <is>
          <t>Kullanıcı Bağlantı Hattı</t>
        </is>
      </c>
      <c>
        <v>K-3956 35-03-K03956_910294805_910294805</v>
      </c>
      <c>
        <v>AG Box / Sdk Abone Çıkış Sigorta Atığı</v>
      </c>
      <c>
        <v>Dağıtım-AG</v>
      </c>
      <c>
        <v>Uzun</v>
      </c>
      <c>
        <v>Şebeke işletmecisi</v>
      </c>
      <c>
        <v>Bildirimsiz</v>
      </c>
      <c>
        <is>
          <t>27.07.2023 08:30:38</t>
        </is>
      </c>
      <c>
        <is>
          <t>27.07.2023 11:36:39</t>
        </is>
      </c>
      <c>
        <v>3.100277777</v>
      </c>
      <c>
        <v>0</v>
      </c>
      <c>
        <v>7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5.7332910959503405</v>
      </c>
      <c>
        <v>0</v>
      </c>
      <c>
        <v>0</v>
      </c>
      <c>
        <v>0</v>
      </c>
      <c>
        <v>0</v>
      </c>
      <c>
        <v>0</v>
      </c>
      <c>
        <v>0</v>
      </c>
      <c>
        <v>5.7332910959503405</v>
      </c>
    </row>
    <row>
      <c>
        <v>2624369</v>
      </c>
      <c>
        <v>1</v>
      </c>
      <c>
        <is>
          <t>İZMİR</t>
        </is>
      </c>
      <c>
        <v>SEFERİHİSAR</v>
      </c>
      <c>
        <is>
          <t>AG Fideri</t>
        </is>
      </c>
      <c>
        <v>L-99 DÜZCE TR-1 35-14-L00099_B_60984712_60984712</v>
      </c>
      <c>
        <v>AG Tel Kopuğu</v>
      </c>
      <c>
        <v>Dağıtım-AG</v>
      </c>
      <c>
        <v>Uzun</v>
      </c>
      <c>
        <v>Şebeke işletmecisi</v>
      </c>
      <c>
        <v>Bildirimsiz</v>
      </c>
      <c>
        <is>
          <t>27.07.2023 12:15:46</t>
        </is>
      </c>
      <c>
        <is>
          <t>27.07.2023 13:37:44</t>
        </is>
      </c>
      <c>
        <v>1.366111111</v>
      </c>
      <c>
        <v>0</v>
      </c>
      <c>
        <v>48</v>
      </c>
      <c>
        <v>0</v>
      </c>
      <c>
        <v>0</v>
      </c>
      <c>
        <v>0</v>
      </c>
      <c>
        <v>9</v>
      </c>
      <c>
        <v>0</v>
      </c>
      <c>
        <v>0</v>
      </c>
      <c>
        <v>0</v>
      </c>
      <c>
        <v>18.114033148081866</v>
      </c>
      <c>
        <v>0</v>
      </c>
      <c>
        <v>0</v>
      </c>
      <c>
        <v>0</v>
      </c>
      <c>
        <v>3.502405541713587</v>
      </c>
      <c>
        <v>0</v>
      </c>
      <c>
        <v>0</v>
      </c>
      <c>
        <v>21.61643868979545</v>
      </c>
    </row>
    <row>
      <c>
        <v>2624518</v>
      </c>
      <c>
        <v>1</v>
      </c>
      <c>
        <is>
          <t>MANİSA</t>
        </is>
      </c>
      <c>
        <v>ALAŞEHİR</v>
      </c>
      <c>
        <is>
          <t>OG Fideri</t>
        </is>
      </c>
      <c>
        <v>DM08/TR19 45-73-M00065_DM-8/20 M03_66875834</v>
      </c>
      <c>
        <v>Şebeke Bakım Çalışması</v>
      </c>
      <c>
        <v>Dağıtım-OG</v>
      </c>
      <c>
        <v>Uzun</v>
      </c>
      <c>
        <v>Şebeke işletmecisi</v>
      </c>
      <c>
        <v>Bildirimli</v>
      </c>
      <c>
        <is>
          <t>27.07.2023 14:27:39</t>
        </is>
      </c>
      <c>
        <is>
          <t>27.07.2023 15:08:21</t>
        </is>
      </c>
      <c>
        <v>0.678333333</v>
      </c>
      <c>
        <v>0</v>
      </c>
      <c>
        <v>363</v>
      </c>
      <c>
        <v>0</v>
      </c>
      <c>
        <v>0</v>
      </c>
      <c>
        <v>1</v>
      </c>
      <c>
        <v>6</v>
      </c>
      <c>
        <v>0</v>
      </c>
      <c>
        <v>0</v>
      </c>
      <c>
        <v>0</v>
      </c>
      <c>
        <v>68.35611838979646</v>
      </c>
      <c>
        <v>0</v>
      </c>
      <c>
        <v>0</v>
      </c>
      <c>
        <v>43.30949847759943</v>
      </c>
      <c>
        <v>11.749585640893997</v>
      </c>
      <c>
        <v>0</v>
      </c>
      <c>
        <v>0</v>
      </c>
      <c>
        <v>123.4152025082899</v>
      </c>
    </row>
    <row>
      <c>
        <v>2625059</v>
      </c>
      <c>
        <v>1</v>
      </c>
      <c>
        <is>
          <t>MANİSA</t>
        </is>
      </c>
      <c>
        <v>SALİHLİ</v>
      </c>
      <c>
        <is>
          <t>OG Fideri</t>
        </is>
      </c>
      <c>
        <v>ÇAPAKLI KÖK 45-78-M01161_HatBaşıAyırıcı_53139967 M04_53139967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27.07.2023 19:54:49</t>
        </is>
      </c>
      <c>
        <is>
          <t>28.07.2023 01:44:08</t>
        </is>
      </c>
      <c>
        <v>5.821944444</v>
      </c>
      <c>
        <v>0</v>
      </c>
      <c>
        <v>2</v>
      </c>
      <c>
        <v>2</v>
      </c>
      <c>
        <v>57</v>
      </c>
      <c>
        <v>2</v>
      </c>
      <c>
        <v>7</v>
      </c>
      <c>
        <v>0</v>
      </c>
      <c>
        <v>0</v>
      </c>
      <c>
        <v>0</v>
      </c>
      <c>
        <v>2.029465032573469</v>
      </c>
      <c>
        <v>661.4315253109529</v>
      </c>
      <c>
        <v>671.826480867466</v>
      </c>
      <c>
        <v>41.68000277992321</v>
      </c>
      <c>
        <v>40.43696514827001</v>
      </c>
      <c>
        <v>0</v>
      </c>
      <c>
        <v>0</v>
      </c>
      <c>
        <v>1417.4044391391856</v>
      </c>
    </row>
    <row>
      <c>
        <v>2623805</v>
      </c>
      <c>
        <v>1</v>
      </c>
      <c>
        <is>
          <t>İZMİR</t>
        </is>
      </c>
      <c>
        <v>TORBALI</v>
      </c>
      <c>
        <is>
          <t>AG Fideri</t>
        </is>
      </c>
      <c>
        <v>DM-3/17 35-26-M00817_D_91232565_91232565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27.07.2023 01:33:14</t>
        </is>
      </c>
      <c>
        <is>
          <t>27.07.2023 02:34:55</t>
        </is>
      </c>
      <c>
        <v>1.028055555</v>
      </c>
      <c>
        <v>0</v>
      </c>
      <c>
        <v>189</v>
      </c>
      <c>
        <v>0</v>
      </c>
      <c>
        <v>0</v>
      </c>
      <c>
        <v>0</v>
      </c>
      <c>
        <v>8</v>
      </c>
      <c>
        <v>0</v>
      </c>
      <c>
        <v>0</v>
      </c>
      <c>
        <v>0</v>
      </c>
      <c>
        <v>39.56875089176281</v>
      </c>
      <c>
        <v>0</v>
      </c>
      <c>
        <v>0</v>
      </c>
      <c>
        <v>0</v>
      </c>
      <c>
        <v>4.582352351353746</v>
      </c>
      <c>
        <v>0</v>
      </c>
      <c>
        <v>0</v>
      </c>
      <c>
        <v>44.15110324311656</v>
      </c>
    </row>
    <row>
      <c>
        <v>2625079</v>
      </c>
      <c>
        <v>1</v>
      </c>
      <c>
        <is>
          <t>MANİSA</t>
        </is>
      </c>
      <c>
        <v>GÖRDES</v>
      </c>
      <c>
        <is>
          <t>OG Fideri</t>
        </is>
      </c>
      <c>
        <v>ÇİÇEKLİ KÖK 45-75-M00070_HatBaşıAyırıcı_53135614 M03_53135614</v>
      </c>
      <c>
        <v>OG Ayırıcı Arızası</v>
      </c>
      <c>
        <v>Dağıtım-OG</v>
      </c>
      <c>
        <v>Uzun</v>
      </c>
      <c>
        <v>Şebeke işletmecisi</v>
      </c>
      <c>
        <v>Bildirimsiz</v>
      </c>
      <c>
        <is>
          <t>27.07.2023 19:50:36</t>
        </is>
      </c>
      <c>
        <is>
          <t>28.07.2023 00:12:43</t>
        </is>
      </c>
      <c>
        <v>4.368611111</v>
      </c>
      <c>
        <v>0</v>
      </c>
      <c>
        <v>59</v>
      </c>
      <c>
        <v>0</v>
      </c>
      <c>
        <v>2</v>
      </c>
      <c>
        <v>0</v>
      </c>
      <c>
        <v>3</v>
      </c>
      <c>
        <v>0</v>
      </c>
      <c>
        <v>0</v>
      </c>
      <c>
        <v>0</v>
      </c>
      <c>
        <v>33.56704146656636</v>
      </c>
      <c>
        <v>0</v>
      </c>
      <c>
        <v>2.769733793072354</v>
      </c>
      <c>
        <v>0</v>
      </c>
      <c>
        <v>3.446484817894074</v>
      </c>
      <c>
        <v>0</v>
      </c>
      <c>
        <v>0</v>
      </c>
      <c>
        <v>39.78326007753279</v>
      </c>
    </row>
    <row>
      <c>
        <v>2624084</v>
      </c>
      <c>
        <v>2</v>
      </c>
      <c>
        <is>
          <t>MANİSA</t>
        </is>
      </c>
      <c>
        <v>YUNUSEMRE</v>
      </c>
      <c>
        <is>
          <t>KÖK</t>
        </is>
      </c>
      <c>
        <v>SİYEKLİ KÖK 45-71-M00185_MALDAN M05_72256965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27.07.2023 09:51:07</t>
        </is>
      </c>
      <c>
        <is>
          <t>27.07.2023 11:43:37</t>
        </is>
      </c>
      <c>
        <v>1.875</v>
      </c>
      <c>
        <v>6</v>
      </c>
      <c>
        <v>617</v>
      </c>
      <c>
        <v>4</v>
      </c>
      <c>
        <v>4</v>
      </c>
      <c>
        <v>2</v>
      </c>
      <c>
        <v>55</v>
      </c>
      <c>
        <v>0</v>
      </c>
      <c>
        <v>0</v>
      </c>
      <c>
        <v>2.6427036131368453</v>
      </c>
      <c>
        <v>122.25831828604525</v>
      </c>
      <c>
        <v>58.16158397585978</v>
      </c>
      <c>
        <v>16.690547598665333</v>
      </c>
      <c>
        <v>82.42360402780437</v>
      </c>
      <c>
        <v>49.87708941836991</v>
      </c>
      <c>
        <v>0</v>
      </c>
      <c>
        <v>0</v>
      </c>
      <c>
        <v>332.0538469198815</v>
      </c>
    </row>
    <row>
      <c>
        <v>2624034</v>
      </c>
      <c>
        <v>1</v>
      </c>
      <c>
        <is>
          <t>İZMİR</t>
        </is>
      </c>
      <c>
        <v>MENDERES</v>
      </c>
      <c>
        <is>
          <t>DM</t>
        </is>
      </c>
      <c>
        <v>TEKELİ DM 35-22-M00088_ESKİ AHMETBEYLİ M08_48495817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27.07.2023 09:07:02</t>
        </is>
      </c>
      <c>
        <is>
          <t>27.07.2023 09:25:21</t>
        </is>
      </c>
      <c>
        <v>0.305277777</v>
      </c>
      <c>
        <v>11</v>
      </c>
      <c>
        <v>37</v>
      </c>
      <c>
        <v>67</v>
      </c>
      <c>
        <v>85</v>
      </c>
      <c>
        <v>14</v>
      </c>
      <c>
        <v>39</v>
      </c>
      <c>
        <v>0</v>
      </c>
      <c>
        <v>1</v>
      </c>
      <c>
        <v>1.3278375857153775</v>
      </c>
      <c>
        <v>2.6064445386291593</v>
      </c>
      <c>
        <v>55.7049249114587</v>
      </c>
      <c>
        <v>38.67016251365022</v>
      </c>
      <c>
        <v>40.16375971557057</v>
      </c>
      <c>
        <v>17.989745978281096</v>
      </c>
      <c>
        <v>0</v>
      </c>
      <c>
        <v>3.582983554494397</v>
      </c>
      <c>
        <v>160.04585879779953</v>
      </c>
    </row>
    <row>
      <c>
        <v>2625165</v>
      </c>
      <c>
        <v>1</v>
      </c>
      <c>
        <is>
          <t>MANİSA</t>
        </is>
      </c>
      <c>
        <v>AKHİSAR</v>
      </c>
      <c>
        <is>
          <t>OG Fideri</t>
        </is>
      </c>
      <c>
        <v>SARIDERE TR-1 45-72-M00188_ H_61404663</v>
      </c>
      <c>
        <v>OG Ayırıcı Arızası</v>
      </c>
      <c>
        <v>Dağıtım-OG</v>
      </c>
      <c>
        <v>Uzun</v>
      </c>
      <c>
        <v>Şebeke işletmecisi</v>
      </c>
      <c>
        <v>Bildirimsiz</v>
      </c>
      <c>
        <is>
          <t>27.07.2023 21:51:46</t>
        </is>
      </c>
      <c>
        <is>
          <t>27.07.2023 23:26:09</t>
        </is>
      </c>
      <c>
        <v>1.573055555</v>
      </c>
      <c>
        <v>0</v>
      </c>
      <c>
        <v>47</v>
      </c>
      <c>
        <v>0</v>
      </c>
      <c>
        <v>3</v>
      </c>
      <c>
        <v>0</v>
      </c>
      <c>
        <v>1</v>
      </c>
      <c>
        <v>0</v>
      </c>
      <c>
        <v>0</v>
      </c>
      <c>
        <v>0</v>
      </c>
      <c>
        <v>13.478223803514629</v>
      </c>
      <c>
        <v>0</v>
      </c>
      <c>
        <v>0.06251317379952301</v>
      </c>
      <c>
        <v>0</v>
      </c>
      <c>
        <v>0.08014856313741855</v>
      </c>
      <c>
        <v>0</v>
      </c>
      <c>
        <v>0</v>
      </c>
      <c>
        <v>13.620885540451571</v>
      </c>
    </row>
    <row>
      <c>
        <v>2625122</v>
      </c>
      <c>
        <v>1</v>
      </c>
      <c>
        <is>
          <t>İZMİR</t>
        </is>
      </c>
      <c>
        <v>KİRAZ</v>
      </c>
      <c>
        <is>
          <t>AG Fideri</t>
        </is>
      </c>
      <c>
        <v>UMURLU KAHVEÖNÜ TR-8 35-31-L00372_B_91245160_91245160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27.07.2023 21:01:42</t>
        </is>
      </c>
      <c>
        <is>
          <t>27.07.2023 23:02:35</t>
        </is>
      </c>
      <c>
        <v>2.014722222</v>
      </c>
      <c>
        <v>0</v>
      </c>
      <c>
        <v>19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5.642582413967302</v>
      </c>
      <c>
        <v>0</v>
      </c>
      <c>
        <v>0</v>
      </c>
      <c>
        <v>0</v>
      </c>
      <c>
        <v>0</v>
      </c>
      <c>
        <v>0</v>
      </c>
      <c>
        <v>0</v>
      </c>
      <c>
        <v>5.642582413967302</v>
      </c>
    </row>
    <row>
      <c>
        <v>2624836</v>
      </c>
      <c>
        <v>1</v>
      </c>
      <c>
        <is>
          <t>MANİSA</t>
        </is>
      </c>
      <c>
        <v>KULA</v>
      </c>
      <c>
        <is>
          <t>Dağıtım Transformatörü</t>
        </is>
      </c>
      <c>
        <v>TR-67 45-77-L00067_45-77-L00067_72215703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27.07.2023 17:42:35</t>
        </is>
      </c>
      <c>
        <is>
          <t>27.07.2023 18:33:30</t>
        </is>
      </c>
      <c>
        <v>0.848611111</v>
      </c>
      <c>
        <v>0</v>
      </c>
      <c>
        <v>4</v>
      </c>
      <c>
        <v>0</v>
      </c>
      <c>
        <v>6</v>
      </c>
      <c>
        <v>0</v>
      </c>
      <c>
        <v>28</v>
      </c>
      <c>
        <v>0</v>
      </c>
      <c>
        <v>3</v>
      </c>
      <c>
        <v>0</v>
      </c>
      <c>
        <v>0.7538229625073554</v>
      </c>
      <c>
        <v>0</v>
      </c>
      <c>
        <v>0.9123215653422839</v>
      </c>
      <c>
        <v>0</v>
      </c>
      <c>
        <v>25.095575420977134</v>
      </c>
      <c>
        <v>0</v>
      </c>
      <c>
        <v>15.356880498478263</v>
      </c>
      <c>
        <v>42.118600447305035</v>
      </c>
    </row>
    <row>
      <c>
        <v>2625168</v>
      </c>
      <c>
        <v>1</v>
      </c>
      <c>
        <is>
          <t>MANİSA</t>
        </is>
      </c>
      <c>
        <v>SELENDİ</v>
      </c>
      <c>
        <is>
          <t>OG Fideri</t>
        </is>
      </c>
      <c>
        <v>ÇİNANDAVUTLAR TR-1 45-81-M00227_DIREK TIPI TRAFO HUCRESI H01_2087041</v>
      </c>
      <c>
        <v>OG Ayırıcı Arızası</v>
      </c>
      <c>
        <v>Dağıtım-OG</v>
      </c>
      <c>
        <v>Uzun</v>
      </c>
      <c>
        <v>Şebeke işletmecisi</v>
      </c>
      <c>
        <v>Bildirimsiz</v>
      </c>
      <c>
        <is>
          <t>27.07.2023 22:00:41</t>
        </is>
      </c>
      <c>
        <is>
          <t>27.07.2023 23:45:27</t>
        </is>
      </c>
      <c>
        <v>1.746111111</v>
      </c>
      <c>
        <v>0</v>
      </c>
      <c>
        <v>17</v>
      </c>
      <c>
        <v>0</v>
      </c>
      <c>
        <v>7</v>
      </c>
      <c>
        <v>0</v>
      </c>
      <c>
        <v>1</v>
      </c>
      <c>
        <v>0</v>
      </c>
      <c>
        <v>0</v>
      </c>
      <c>
        <v>0</v>
      </c>
      <c>
        <v>5.700227689577693</v>
      </c>
      <c>
        <v>0</v>
      </c>
      <c>
        <v>15.19856906114792</v>
      </c>
      <c>
        <v>0</v>
      </c>
      <c>
        <v>0.4683519041494998</v>
      </c>
      <c>
        <v>0</v>
      </c>
      <c>
        <v>0</v>
      </c>
      <c>
        <v>21.367148654875113</v>
      </c>
    </row>
    <row>
      <c>
        <v>2624859</v>
      </c>
      <c>
        <v>1</v>
      </c>
      <c>
        <is>
          <t>İZMİR</t>
        </is>
      </c>
      <c>
        <v>TİRE</v>
      </c>
      <c>
        <is>
          <t>Dağıtım Transformatörü</t>
        </is>
      </c>
      <c>
        <v>DM-1/51 35-29-M00051_35-29-M00051_2368096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27.07.2023 17:56:34</t>
        </is>
      </c>
      <c>
        <is>
          <t>27.07.2023 18:25:41</t>
        </is>
      </c>
      <c>
        <v>0.485277777</v>
      </c>
      <c>
        <v>0</v>
      </c>
      <c>
        <v>2</v>
      </c>
      <c>
        <v>0</v>
      </c>
      <c>
        <v>6</v>
      </c>
      <c>
        <v>0</v>
      </c>
      <c>
        <v>4</v>
      </c>
      <c>
        <v>0</v>
      </c>
      <c>
        <v>1</v>
      </c>
      <c>
        <v>0</v>
      </c>
      <c>
        <v>0.6347071303779155</v>
      </c>
      <c>
        <v>0</v>
      </c>
      <c>
        <v>4.315835078181629</v>
      </c>
      <c>
        <v>0</v>
      </c>
      <c>
        <v>2.6332335246899583</v>
      </c>
      <c>
        <v>0</v>
      </c>
      <c>
        <v>7.8273156608741985</v>
      </c>
      <c>
        <v>15.411091394123702</v>
      </c>
    </row>
    <row>
      <c>
        <v>2624527</v>
      </c>
      <c>
        <v>1</v>
      </c>
      <c>
        <is>
          <t>İZMİR</t>
        </is>
      </c>
      <c>
        <v>BAYINDIR</v>
      </c>
      <c>
        <is>
          <t>Dağıtım Transformatörü</t>
        </is>
      </c>
      <c>
        <v>YAKAPINAR TR-3 35-20-L00153_35-20-L00153_2368016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27.07.2023 14:30:39</t>
        </is>
      </c>
      <c>
        <is>
          <t>27.07.2023 15:47:22</t>
        </is>
      </c>
      <c>
        <v>1.278611111</v>
      </c>
      <c>
        <v>0</v>
      </c>
      <c>
        <v>157</v>
      </c>
      <c>
        <v>0</v>
      </c>
      <c>
        <v>1</v>
      </c>
      <c>
        <v>0</v>
      </c>
      <c>
        <v>15</v>
      </c>
      <c>
        <v>0</v>
      </c>
      <c>
        <v>0</v>
      </c>
      <c>
        <v>0</v>
      </c>
      <c>
        <v>31.882537777572125</v>
      </c>
      <c>
        <v>0</v>
      </c>
      <c>
        <v>0.81601477543355</v>
      </c>
      <c>
        <v>0</v>
      </c>
      <c>
        <v>5.817903521887112</v>
      </c>
      <c>
        <v>0</v>
      </c>
      <c>
        <v>0</v>
      </c>
      <c>
        <v>38.51645607489279</v>
      </c>
    </row>
    <row>
      <c>
        <v>2625360</v>
      </c>
      <c>
        <v>1</v>
      </c>
      <c>
        <is>
          <t>İZMİR</t>
        </is>
      </c>
      <c>
        <v>BORNOVA</v>
      </c>
      <c>
        <is>
          <t>OG Fideri</t>
        </is>
      </c>
      <c>
        <v>M-2542 35-02-M02542_M-1275 M01_81703146</v>
      </c>
      <c>
        <v>Manevra</v>
      </c>
      <c>
        <v>Dağıtım-OG</v>
      </c>
      <c>
        <v>Uzun</v>
      </c>
      <c>
        <v>Şebeke işletmecisi</v>
      </c>
      <c>
        <v>Bildirimsiz</v>
      </c>
      <c>
        <is>
          <t>27.07.2023 22:40:58</t>
        </is>
      </c>
      <c>
        <is>
          <t>28.07.2023 04:32:00</t>
        </is>
      </c>
      <c>
        <v>5.850555555</v>
      </c>
      <c>
        <v>0</v>
      </c>
      <c>
        <v>9749</v>
      </c>
      <c>
        <v>0</v>
      </c>
      <c>
        <v>2</v>
      </c>
      <c>
        <v>1</v>
      </c>
      <c>
        <v>791</v>
      </c>
      <c>
        <v>0</v>
      </c>
      <c>
        <v>1</v>
      </c>
      <c>
        <v>0</v>
      </c>
      <c>
        <v>12225.40463729344</v>
      </c>
      <c>
        <v>0</v>
      </c>
      <c>
        <v>0.9020315173075556</v>
      </c>
      <c>
        <v>88.99257147085774</v>
      </c>
      <c>
        <v>3055.159636756574</v>
      </c>
      <c>
        <v>0</v>
      </c>
      <c>
        <v>0</v>
      </c>
      <c>
        <v>15370.45887703818</v>
      </c>
    </row>
    <row>
      <c>
        <v>2624003</v>
      </c>
      <c>
        <v>1</v>
      </c>
      <c>
        <is>
          <t>İZMİR</t>
        </is>
      </c>
      <c>
        <v>TORBALI</v>
      </c>
      <c>
        <is>
          <t>DM</t>
        </is>
      </c>
      <c>
        <v>YAZIBAŞI DM-6 35-26-M00634_DM-6/8 M01_2116278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27.07.2023 08:44:35</t>
        </is>
      </c>
      <c>
        <is>
          <t>27.07.2023 09:11:51</t>
        </is>
      </c>
      <c>
        <v>0.454444444</v>
      </c>
      <c>
        <v>0</v>
      </c>
      <c>
        <v>1077</v>
      </c>
      <c>
        <v>1</v>
      </c>
      <c>
        <v>11</v>
      </c>
      <c>
        <v>0</v>
      </c>
      <c>
        <v>136</v>
      </c>
      <c>
        <v>0</v>
      </c>
      <c>
        <v>0</v>
      </c>
      <c>
        <v>0</v>
      </c>
      <c>
        <v>97.37189556813449</v>
      </c>
      <c>
        <v>1.29063594452</v>
      </c>
      <c>
        <v>2.1182158818206083</v>
      </c>
      <c>
        <v>0</v>
      </c>
      <c>
        <v>53.934047784844694</v>
      </c>
      <c>
        <v>0</v>
      </c>
      <c>
        <v>0</v>
      </c>
      <c>
        <v>154.7147951793198</v>
      </c>
    </row>
    <row>
      <c>
        <v>2625005</v>
      </c>
      <c>
        <v>1</v>
      </c>
      <c>
        <is>
          <t>MANİSA</t>
        </is>
      </c>
      <c>
        <v>KULA</v>
      </c>
      <c>
        <is>
          <t>OG Fideri</t>
        </is>
      </c>
      <c>
        <v>KULA İM 45-77-A00001_HatBaşıAyırıcı_89227433 M03_89227433</v>
      </c>
      <c>
        <v>OG Ayırıcı Arızası</v>
      </c>
      <c>
        <v>Dağıtım-OG</v>
      </c>
      <c>
        <v>Uzun</v>
      </c>
      <c>
        <v>Şebeke işletmecisi</v>
      </c>
      <c>
        <v>Bildirimsiz</v>
      </c>
      <c>
        <is>
          <t>27.07.2023 19:22:03</t>
        </is>
      </c>
      <c>
        <is>
          <t>27.07.2023 22:35:37</t>
        </is>
      </c>
      <c>
        <v>3.226111111</v>
      </c>
      <c>
        <v>0</v>
      </c>
      <c>
        <v>32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12.852368275371054</v>
      </c>
      <c>
        <v>0</v>
      </c>
      <c>
        <v>0.04239423411614723</v>
      </c>
      <c>
        <v>0</v>
      </c>
      <c>
        <v>0</v>
      </c>
      <c>
        <v>0</v>
      </c>
      <c>
        <v>0</v>
      </c>
      <c>
        <v>12.894762509487201</v>
      </c>
    </row>
    <row>
      <c>
        <v>2623980</v>
      </c>
      <c>
        <v>1</v>
      </c>
      <c>
        <is>
          <t>MANİSA</t>
        </is>
      </c>
      <c>
        <v>GÖRDES</v>
      </c>
      <c>
        <is>
          <t>KÖK</t>
        </is>
      </c>
      <c>
        <v>KALEMOĞLU KÖK 45-75-M00069_SALUR KÖK M04_2328714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27.07.2023 08:23:52</t>
        </is>
      </c>
      <c>
        <is>
          <t>27.07.2023 09:19:32</t>
        </is>
      </c>
      <c>
        <v>0.927777777</v>
      </c>
      <c>
        <v>2</v>
      </c>
      <c>
        <v>621</v>
      </c>
      <c>
        <v>1</v>
      </c>
      <c>
        <v>8</v>
      </c>
      <c>
        <v>0</v>
      </c>
      <c>
        <v>57</v>
      </c>
      <c>
        <v>1</v>
      </c>
      <c>
        <v>0</v>
      </c>
      <c>
        <v>0.35635696161777775</v>
      </c>
      <c>
        <v>58.674668305251195</v>
      </c>
      <c>
        <v>2.551573158867126</v>
      </c>
      <c>
        <v>3.6876656096102507</v>
      </c>
      <c>
        <v>0</v>
      </c>
      <c>
        <v>11.567316209942126</v>
      </c>
      <c>
        <v>16.46466094723504</v>
      </c>
      <c>
        <v>0</v>
      </c>
      <c>
        <v>93.30224119252352</v>
      </c>
    </row>
    <row>
      <c>
        <v>2624126</v>
      </c>
      <c>
        <v>1</v>
      </c>
      <c>
        <is>
          <t>İZMİR</t>
        </is>
      </c>
      <c>
        <v>NARLIDERE</v>
      </c>
      <c>
        <is>
          <t>AG Fideri</t>
        </is>
      </c>
      <c>
        <v>M-3312(YATIRIM REZERVE) 35-07-M03312_B_56381649_56381649</v>
      </c>
      <c>
        <v>Şebeke Bakım Çalışması</v>
      </c>
      <c>
        <v>Dağıtım-AG</v>
      </c>
      <c>
        <v>Uzun</v>
      </c>
      <c>
        <v>Şebeke işletmecisi</v>
      </c>
      <c>
        <v>Bildirimli</v>
      </c>
      <c>
        <is>
          <t>27.07.2023 10:01:10</t>
        </is>
      </c>
      <c>
        <is>
          <t>27.07.2023 17:07:48</t>
        </is>
      </c>
      <c>
        <v>7.110555555</v>
      </c>
      <c>
        <v>0</v>
      </c>
      <c>
        <v>21</v>
      </c>
      <c>
        <v>0</v>
      </c>
      <c>
        <v>1</v>
      </c>
      <c>
        <v>0</v>
      </c>
      <c>
        <v>2</v>
      </c>
      <c>
        <v>0</v>
      </c>
      <c>
        <v>0</v>
      </c>
      <c>
        <v>0</v>
      </c>
      <c>
        <v>133.45747127614334</v>
      </c>
      <c>
        <v>0</v>
      </c>
      <c>
        <v>12.86818901581459</v>
      </c>
      <c>
        <v>0</v>
      </c>
      <c>
        <v>14.892408063716184</v>
      </c>
      <c>
        <v>0</v>
      </c>
      <c>
        <v>0</v>
      </c>
      <c>
        <v>161.2180683556741</v>
      </c>
    </row>
    <row>
      <c>
        <v>2624049</v>
      </c>
      <c>
        <v>1</v>
      </c>
      <c>
        <is>
          <t>İZMİR</t>
        </is>
      </c>
      <c>
        <v>BORNOVA</v>
      </c>
      <c>
        <is>
          <t>AG Fideri</t>
        </is>
      </c>
      <c>
        <v>M-10 35-02-M00010_A_56362733_56362733</v>
      </c>
      <c>
        <v>AG Box / Sdk Giriş Sigorta Atığı</v>
      </c>
      <c>
        <v>Dağıtım-AG</v>
      </c>
      <c>
        <v>Uzun</v>
      </c>
      <c>
        <v>Şebeke işletmecisi</v>
      </c>
      <c>
        <v>Bildirimsiz</v>
      </c>
      <c>
        <is>
          <t>27.07.2023 09:13:30</t>
        </is>
      </c>
      <c>
        <is>
          <t>27.07.2023 13:02:08</t>
        </is>
      </c>
      <c>
        <v>3.810555555</v>
      </c>
      <c>
        <v>0</v>
      </c>
      <c>
        <v>0</v>
      </c>
      <c>
        <v>0</v>
      </c>
      <c>
        <v>0</v>
      </c>
      <c>
        <v>0</v>
      </c>
      <c>
        <v>7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28.57320550978922</v>
      </c>
      <c>
        <v>0</v>
      </c>
      <c>
        <v>0</v>
      </c>
      <c>
        <v>28.57320550978922</v>
      </c>
    </row>
    <row>
      <c>
        <v>2624026</v>
      </c>
      <c>
        <v>1</v>
      </c>
      <c>
        <is>
          <t>İZMİR</t>
        </is>
      </c>
      <c>
        <v>ÇEŞME</v>
      </c>
      <c>
        <is>
          <t>Dağıtım Transformatörü</t>
        </is>
      </c>
      <c>
        <v>L-289 DEMET AKBAĞ TRAFO 35-18-L00289_35-18-L00289_72109224</v>
      </c>
      <c>
        <v>Şebeke Yenileme ve Kapasite Artışı Çalışması</v>
      </c>
      <c>
        <v>Dağıtım-AG</v>
      </c>
      <c>
        <v>Uzun</v>
      </c>
      <c>
        <v>Şebeke işletmecisi</v>
      </c>
      <c>
        <v>Bildirimli</v>
      </c>
      <c>
        <is>
          <t>27.07.2023 09:05:20</t>
        </is>
      </c>
      <c>
        <is>
          <t>27.07.2023 15:51:32</t>
        </is>
      </c>
      <c>
        <v>6.77</v>
      </c>
      <c>
        <v>0</v>
      </c>
      <c>
        <v>344</v>
      </c>
      <c>
        <v>0</v>
      </c>
      <c>
        <v>0</v>
      </c>
      <c>
        <v>0</v>
      </c>
      <c>
        <v>21</v>
      </c>
      <c>
        <v>0</v>
      </c>
      <c>
        <v>0</v>
      </c>
      <c>
        <v>0</v>
      </c>
      <c>
        <v>1296.7739684819196</v>
      </c>
      <c>
        <v>0</v>
      </c>
      <c>
        <v>0</v>
      </c>
      <c>
        <v>0</v>
      </c>
      <c>
        <v>414.9603527851167</v>
      </c>
      <c>
        <v>0</v>
      </c>
      <c>
        <v>0</v>
      </c>
      <c>
        <v>1711.7343212670362</v>
      </c>
    </row>
    <row>
      <c>
        <v>2624149</v>
      </c>
      <c>
        <v>1</v>
      </c>
      <c>
        <is>
          <t>İZMİR</t>
        </is>
      </c>
      <c>
        <v>ALİAĞA</v>
      </c>
      <c>
        <is>
          <t>AG Fideri</t>
        </is>
      </c>
      <c>
        <v>M-580 (DM-6/18) 35-17-M00580__72410856_72410856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27.07.2023 10:04:00</t>
        </is>
      </c>
      <c>
        <is>
          <t>27.07.2023 11:21:24</t>
        </is>
      </c>
      <c>
        <v>1.29</v>
      </c>
      <c>
        <v>0</v>
      </c>
      <c>
        <v>31</v>
      </c>
      <c>
        <v>0</v>
      </c>
      <c>
        <v>0</v>
      </c>
      <c>
        <v>0</v>
      </c>
      <c>
        <v>6</v>
      </c>
      <c>
        <v>0</v>
      </c>
      <c>
        <v>0</v>
      </c>
      <c>
        <v>0</v>
      </c>
      <c>
        <v>8.446802752883526</v>
      </c>
      <c>
        <v>0</v>
      </c>
      <c>
        <v>0</v>
      </c>
      <c>
        <v>0</v>
      </c>
      <c>
        <v>22.773021992829523</v>
      </c>
      <c>
        <v>0</v>
      </c>
      <c>
        <v>0</v>
      </c>
      <c>
        <v>31.219824745713048</v>
      </c>
    </row>
    <row>
      <c>
        <v>2623917</v>
      </c>
      <c>
        <v>1</v>
      </c>
      <c>
        <is>
          <t>MANİSA</t>
        </is>
      </c>
      <c>
        <v>SARIGÖL</v>
      </c>
      <c>
        <is>
          <t>KÖK</t>
        </is>
      </c>
      <c>
        <v>TIRAZLI KÖK 45-79-M00079_BAHARLAR M06_72036244</v>
      </c>
      <c>
        <v>OG Fider Açması</v>
      </c>
      <c>
        <v>Dağıtım-OG</v>
      </c>
      <c>
        <v>Kısa</v>
      </c>
      <c>
        <v>Şebeke işletmecisi</v>
      </c>
      <c>
        <v>Bildirimsiz</v>
      </c>
      <c>
        <is>
          <t>27.07.2023 06:41:54</t>
        </is>
      </c>
      <c>
        <is>
          <t>27.07.2023 06:42:18</t>
        </is>
      </c>
      <c>
        <v>0.006666666</v>
      </c>
      <c>
        <v>4</v>
      </c>
      <c>
        <v>1672</v>
      </c>
      <c>
        <v>128</v>
      </c>
      <c>
        <v>406</v>
      </c>
      <c>
        <v>6</v>
      </c>
      <c>
        <v>79</v>
      </c>
      <c>
        <v>0</v>
      </c>
      <c>
        <v>0</v>
      </c>
      <c>
        <v>0.0039028237866666664</v>
      </c>
      <c>
        <v>1.1008822134911107</v>
      </c>
      <c>
        <v>6.7227552051761705</v>
      </c>
      <c>
        <v>12.402236518210188</v>
      </c>
      <c>
        <v>0.139232800284674</v>
      </c>
      <c>
        <v>0.1900595247224267</v>
      </c>
      <c>
        <v>0</v>
      </c>
      <c>
        <v>0</v>
      </c>
      <c>
        <v>20.559069085671236</v>
      </c>
    </row>
    <row>
      <c>
        <v>2624796</v>
      </c>
      <c>
        <v>1</v>
      </c>
      <c>
        <is>
          <t>İZMİR</t>
        </is>
      </c>
      <c>
        <v>FOÇA</v>
      </c>
      <c>
        <is>
          <t>Dağıtım Transformatörü</t>
        </is>
      </c>
      <c>
        <v>BAĞARASI TR-10 KÖK 35-23-M00179_35-23-M00179_72143184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27.07.2023 18:00:36</t>
        </is>
      </c>
      <c>
        <is>
          <t>27.07.2023 18:13:45</t>
        </is>
      </c>
      <c>
        <v>0.219166666</v>
      </c>
      <c>
        <v>0</v>
      </c>
      <c>
        <v>87</v>
      </c>
      <c>
        <v>0</v>
      </c>
      <c>
        <v>2</v>
      </c>
      <c>
        <v>0</v>
      </c>
      <c>
        <v>10</v>
      </c>
      <c>
        <v>0</v>
      </c>
      <c>
        <v>0</v>
      </c>
      <c>
        <v>0</v>
      </c>
      <c>
        <v>4.64375492568254</v>
      </c>
      <c>
        <v>0</v>
      </c>
      <c>
        <v>0.006437032757938001</v>
      </c>
      <c>
        <v>0</v>
      </c>
      <c>
        <v>2.5412161422493615</v>
      </c>
      <c>
        <v>0</v>
      </c>
      <c>
        <v>0</v>
      </c>
      <c>
        <v>7.19140810068984</v>
      </c>
    </row>
    <row>
      <c>
        <v>2624750</v>
      </c>
      <c>
        <v>1</v>
      </c>
      <c>
        <is>
          <t>İZMİR</t>
        </is>
      </c>
      <c>
        <v>BORNOVA</v>
      </c>
      <c>
        <is>
          <t>OG Fideri</t>
        </is>
      </c>
      <c>
        <v>M-2542 35-02-M02542_BORNOVA 380 TM-LALETEPE M03_81703113</v>
      </c>
      <c>
        <v>Yük Aktarımı</v>
      </c>
      <c>
        <v>Dağıtım-OG</v>
      </c>
      <c>
        <v>Uzun</v>
      </c>
      <c>
        <v>Şebeke işletmecisi</v>
      </c>
      <c>
        <v>Bildirimsiz</v>
      </c>
      <c>
        <is>
          <t>27.07.2023 16:50:36</t>
        </is>
      </c>
      <c>
        <is>
          <t>27.07.2023 17:02:23</t>
        </is>
      </c>
      <c>
        <v>0.196388888</v>
      </c>
      <c>
        <v>0</v>
      </c>
      <c>
        <v>9921</v>
      </c>
      <c>
        <v>0</v>
      </c>
      <c>
        <v>2</v>
      </c>
      <c>
        <v>1</v>
      </c>
      <c>
        <v>792</v>
      </c>
      <c>
        <v>0</v>
      </c>
      <c>
        <v>1</v>
      </c>
      <c>
        <v>0</v>
      </c>
      <c>
        <v>483.59060269210437</v>
      </c>
      <c>
        <v>0</v>
      </c>
      <c>
        <v>0.03848313610044445</v>
      </c>
      <c>
        <v>4.685697405127034</v>
      </c>
      <c>
        <v>208.70767750189626</v>
      </c>
      <c>
        <v>0</v>
      </c>
      <c>
        <v>0</v>
      </c>
      <c>
        <v>697.0224607352282</v>
      </c>
    </row>
    <row>
      <c>
        <v>2624312</v>
      </c>
      <c>
        <v>1</v>
      </c>
      <c>
        <is>
          <t>İZMİR</t>
        </is>
      </c>
      <c>
        <v>BAYRAKLI</v>
      </c>
      <c>
        <is>
          <t>AG Fideri</t>
        </is>
      </c>
      <c>
        <v>K-448 35-04-K00448_B_56364225_56364225</v>
      </c>
      <c>
        <v>Şebeke Yenileme ve Kapasite Artışı Çalışması</v>
      </c>
      <c>
        <v>Dağıtım-AG</v>
      </c>
      <c>
        <v>Uzun</v>
      </c>
      <c>
        <v>Şebeke işletmecisi</v>
      </c>
      <c>
        <v>Bildirimli</v>
      </c>
      <c>
        <is>
          <t>27.07.2023 11:39:57</t>
        </is>
      </c>
      <c>
        <is>
          <t>27.07.2023 14:14:25</t>
        </is>
      </c>
      <c>
        <v>2.574444444</v>
      </c>
      <c>
        <v>0</v>
      </c>
      <c>
        <v>174</v>
      </c>
      <c>
        <v>0</v>
      </c>
      <c>
        <v>0</v>
      </c>
      <c>
        <v>0</v>
      </c>
      <c>
        <v>7</v>
      </c>
      <c>
        <v>0</v>
      </c>
      <c>
        <v>0</v>
      </c>
      <c>
        <v>0</v>
      </c>
      <c>
        <v>114.40048529335111</v>
      </c>
      <c>
        <v>0</v>
      </c>
      <c>
        <v>0</v>
      </c>
      <c>
        <v>0</v>
      </c>
      <c>
        <v>10.178637592365964</v>
      </c>
      <c>
        <v>0</v>
      </c>
      <c>
        <v>0</v>
      </c>
      <c>
        <v>124.57912288571707</v>
      </c>
    </row>
    <row>
      <c>
        <v>2624650</v>
      </c>
      <c>
        <v>1</v>
      </c>
      <c>
        <is>
          <t>İZMİR</t>
        </is>
      </c>
      <c>
        <v>FOÇA</v>
      </c>
      <c>
        <is>
          <t>Kullanıcı Bağlantı Hattı</t>
        </is>
      </c>
      <c>
        <v>BAĞARASI TR-12 35-23-M00181_95000110053_95000110053</v>
      </c>
      <c>
        <v>AG Branşman Yeraltı Kablo Arızası</v>
      </c>
      <c>
        <v>Dağıtım-AG</v>
      </c>
      <c>
        <v>Uzun</v>
      </c>
      <c>
        <v>Şebeke işletmecisi</v>
      </c>
      <c>
        <v>Bildirimsiz</v>
      </c>
      <c>
        <is>
          <t>27.07.2023 15:52:23</t>
        </is>
      </c>
      <c>
        <is>
          <t>27.07.2023 21:47:08</t>
        </is>
      </c>
      <c>
        <v>5.9125</v>
      </c>
      <c>
        <v>0</v>
      </c>
      <c>
        <v>4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6.435577043196527</v>
      </c>
      <c>
        <v>0</v>
      </c>
      <c>
        <v>0</v>
      </c>
      <c>
        <v>0</v>
      </c>
      <c>
        <v>0</v>
      </c>
      <c>
        <v>0</v>
      </c>
      <c>
        <v>0</v>
      </c>
      <c>
        <v>6.435577043196527</v>
      </c>
    </row>
    <row>
      <c>
        <v>2624458</v>
      </c>
      <c>
        <v>1</v>
      </c>
      <c>
        <is>
          <t>MANİSA</t>
        </is>
      </c>
      <c>
        <v>SALİHLİ</v>
      </c>
      <c>
        <is>
          <t>AG Fideri</t>
        </is>
      </c>
      <c>
        <v>DURASILLI TR-5 45-78-M01116_C_91063717_91063717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27.07.2023 13:32:38</t>
        </is>
      </c>
      <c>
        <is>
          <t>27.07.2023 13:49:05</t>
        </is>
      </c>
      <c>
        <v>0.274166666</v>
      </c>
      <c>
        <v>0</v>
      </c>
      <c>
        <v>47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2.4929423772912083</v>
      </c>
      <c>
        <v>0</v>
      </c>
      <c>
        <v>0</v>
      </c>
      <c>
        <v>0</v>
      </c>
      <c>
        <v>0.017678828051923497</v>
      </c>
      <c>
        <v>0</v>
      </c>
      <c>
        <v>0</v>
      </c>
      <c>
        <v>2.510621205343132</v>
      </c>
    </row>
    <row>
      <c>
        <v>2625045</v>
      </c>
      <c>
        <v>1</v>
      </c>
      <c>
        <is>
          <t>İZMİR</t>
        </is>
      </c>
      <c>
        <v>TORBALI</v>
      </c>
      <c>
        <is>
          <t>AG Fideri</t>
        </is>
      </c>
      <c>
        <v>DM-5/TR-5 35-26-M00774_D_56403873_56403873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27.07.2023 20:08:07</t>
        </is>
      </c>
      <c>
        <is>
          <t>27.07.2023 21:19:15</t>
        </is>
      </c>
      <c>
        <v>1.185555555</v>
      </c>
      <c>
        <v>0</v>
      </c>
      <c>
        <v>25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6.908321972309325</v>
      </c>
      <c>
        <v>0</v>
      </c>
      <c>
        <v>0</v>
      </c>
      <c>
        <v>0</v>
      </c>
      <c>
        <v>0</v>
      </c>
      <c>
        <v>0</v>
      </c>
      <c>
        <v>0</v>
      </c>
      <c>
        <v>6.908321972309325</v>
      </c>
    </row>
    <row>
      <c>
        <v>2624604</v>
      </c>
      <c>
        <v>1</v>
      </c>
      <c>
        <is>
          <t>MANİSA</t>
        </is>
      </c>
      <c>
        <v>SELENDİ</v>
      </c>
      <c>
        <is>
          <t>KÖK</t>
        </is>
      </c>
      <c>
        <v>OKLUİSA KÖK 45-81-M00046_ESKİN GRUP M03_71994399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27.07.2023 15:14:32</t>
        </is>
      </c>
      <c>
        <is>
          <t>27.07.2023 15:26:00</t>
        </is>
      </c>
      <c>
        <v>0.191111111</v>
      </c>
      <c>
        <v>4</v>
      </c>
      <c>
        <v>719</v>
      </c>
      <c>
        <v>0</v>
      </c>
      <c>
        <v>13</v>
      </c>
      <c>
        <v>0</v>
      </c>
      <c>
        <v>49</v>
      </c>
      <c>
        <v>0</v>
      </c>
      <c>
        <v>0</v>
      </c>
      <c>
        <v>0.1884940860088889</v>
      </c>
      <c>
        <v>17.144453238104276</v>
      </c>
      <c>
        <v>0</v>
      </c>
      <c>
        <v>1.138606913963671</v>
      </c>
      <c>
        <v>0</v>
      </c>
      <c>
        <v>4.146060890331837</v>
      </c>
      <c>
        <v>0</v>
      </c>
      <c>
        <v>0</v>
      </c>
      <c>
        <v>22.617615128408673</v>
      </c>
    </row>
    <row>
      <c>
        <v>2624063</v>
      </c>
      <c>
        <v>1</v>
      </c>
      <c>
        <is>
          <t>İZMİR</t>
        </is>
      </c>
      <c>
        <v>TİRE</v>
      </c>
      <c>
        <is>
          <t>KÖK</t>
        </is>
      </c>
      <c>
        <v>ESKİOBA KÖK 35-29-L00037_AYAKLIKIRI L07_2037223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27.07.2023 09:18:54</t>
        </is>
      </c>
      <c>
        <is>
          <t>27.07.2023 09:40:35</t>
        </is>
      </c>
      <c>
        <v>0.361388888</v>
      </c>
      <c>
        <v>1</v>
      </c>
      <c>
        <v>552</v>
      </c>
      <c>
        <v>42</v>
      </c>
      <c>
        <v>30</v>
      </c>
      <c>
        <v>4</v>
      </c>
      <c>
        <v>65</v>
      </c>
      <c>
        <v>1</v>
      </c>
      <c>
        <v>0</v>
      </c>
      <c>
        <v>0.1345302224201483</v>
      </c>
      <c>
        <v>47.18397992991426</v>
      </c>
      <c>
        <v>296.9528145320532</v>
      </c>
      <c>
        <v>48.44231353705576</v>
      </c>
      <c>
        <v>24.042430506706125</v>
      </c>
      <c>
        <v>26.230793002173208</v>
      </c>
      <c>
        <v>67.57511493344165</v>
      </c>
      <c>
        <v>0</v>
      </c>
      <c>
        <v>510.5619766637643</v>
      </c>
    </row>
    <row>
      <c>
        <v>2624358</v>
      </c>
      <c>
        <v>1</v>
      </c>
      <c>
        <is>
          <t>İZMİR</t>
        </is>
      </c>
      <c>
        <v>KİRAZ</v>
      </c>
      <c>
        <is>
          <t>OG Fideri</t>
        </is>
      </c>
      <c>
        <v>KALEKÖY TR-2 35-31-L00235_DIREK TIPI TRAFO HUCRESI H01_2050595</v>
      </c>
      <c>
        <v>Şebeke Yenileme ve Kapasite Artışı Çalışması</v>
      </c>
      <c>
        <v>Dağıtım-OG</v>
      </c>
      <c>
        <v>Uzun</v>
      </c>
      <c>
        <v>Şebeke işletmecisi</v>
      </c>
      <c>
        <v>Bildirimli</v>
      </c>
      <c>
        <is>
          <t>27.07.2023 12:10:31</t>
        </is>
      </c>
      <c>
        <is>
          <t>27.07.2023 17:57:08</t>
        </is>
      </c>
      <c>
        <v>5.776944444</v>
      </c>
      <c>
        <v>0</v>
      </c>
      <c>
        <v>14</v>
      </c>
      <c>
        <v>0</v>
      </c>
      <c>
        <v>21</v>
      </c>
      <c>
        <v>0</v>
      </c>
      <c>
        <v>9</v>
      </c>
      <c>
        <v>0</v>
      </c>
      <c>
        <v>0</v>
      </c>
      <c>
        <v>0</v>
      </c>
      <c>
        <v>13.384677400068195</v>
      </c>
      <c>
        <v>0</v>
      </c>
      <c>
        <v>399.8058374145582</v>
      </c>
      <c>
        <v>0</v>
      </c>
      <c>
        <v>241.82226640830544</v>
      </c>
      <c>
        <v>0</v>
      </c>
      <c>
        <v>0</v>
      </c>
      <c>
        <v>655.0127812229318</v>
      </c>
    </row>
    <row>
      <c>
        <v>2624255</v>
      </c>
      <c>
        <v>1</v>
      </c>
      <c>
        <is>
          <t>MANİSA</t>
        </is>
      </c>
      <c>
        <v>ALAŞEHİR</v>
      </c>
      <c>
        <is>
          <t>OG Fideri</t>
        </is>
      </c>
      <c>
        <v>DM02/TR21 (YILDIRIM BEYAZİD OKULU)) 45-73-M00025_DAĞITIM TRAFOSU M03_66906358</v>
      </c>
      <c>
        <v>Şebeke Yenileme ve Kapasite Artışı Çalışması</v>
      </c>
      <c>
        <v>Dağıtım-OG</v>
      </c>
      <c>
        <v>Uzun</v>
      </c>
      <c>
        <v>Şebeke işletmecisi</v>
      </c>
      <c>
        <v>Bildirimli</v>
      </c>
      <c>
        <is>
          <t>27.07.2023 11:08:08</t>
        </is>
      </c>
      <c>
        <is>
          <t>27.07.2023 12:39:07</t>
        </is>
      </c>
      <c>
        <v>1.516388888</v>
      </c>
      <c>
        <v>0</v>
      </c>
      <c>
        <v>301</v>
      </c>
      <c>
        <v>0</v>
      </c>
      <c>
        <v>0</v>
      </c>
      <c>
        <v>0</v>
      </c>
      <c>
        <v>23</v>
      </c>
      <c>
        <v>0</v>
      </c>
      <c>
        <v>1</v>
      </c>
      <c>
        <v>0</v>
      </c>
      <c>
        <v>91.80115353694825</v>
      </c>
      <c>
        <v>0</v>
      </c>
      <c>
        <v>0</v>
      </c>
      <c>
        <v>0</v>
      </c>
      <c>
        <v>85.14642989102094</v>
      </c>
      <c>
        <v>0</v>
      </c>
      <c>
        <v>6.247626673879101</v>
      </c>
      <c>
        <v>183.1952101018483</v>
      </c>
    </row>
    <row>
      <c>
        <v>2624564</v>
      </c>
      <c>
        <v>1</v>
      </c>
      <c>
        <is>
          <t>İZMİR</t>
        </is>
      </c>
      <c>
        <v>KINIK</v>
      </c>
      <c>
        <is>
          <t>OG Fideri</t>
        </is>
      </c>
      <c>
        <v>KINIK ORGANİZE DM 35-24-M00208_HatBaşıAyırıcı_72291214 M13_72291214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27.07.2023 14:46:42</t>
        </is>
      </c>
      <c>
        <is>
          <t>27.07.2023 15:30:58</t>
        </is>
      </c>
      <c>
        <v>0.737777777</v>
      </c>
      <c>
        <v>1</v>
      </c>
      <c>
        <v>820</v>
      </c>
      <c>
        <v>1</v>
      </c>
      <c>
        <v>13</v>
      </c>
      <c>
        <v>2</v>
      </c>
      <c>
        <v>61</v>
      </c>
      <c>
        <v>0</v>
      </c>
      <c>
        <v>0</v>
      </c>
      <c>
        <v>0.4657424796894716</v>
      </c>
      <c>
        <v>79.28094326734548</v>
      </c>
      <c>
        <v>1.564679433843344</v>
      </c>
      <c>
        <v>32.77395735389155</v>
      </c>
      <c>
        <v>18.28131606134732</v>
      </c>
      <c>
        <v>33.223326323841924</v>
      </c>
      <c>
        <v>0</v>
      </c>
      <c>
        <v>0</v>
      </c>
      <c>
        <v>165.58996491995907</v>
      </c>
    </row>
    <row>
      <c>
        <v>2623688</v>
      </c>
      <c>
        <v>1</v>
      </c>
      <c>
        <is>
          <t>MANİSA</t>
        </is>
      </c>
      <c>
        <v>KULA</v>
      </c>
      <c>
        <is>
          <t>OG Fideri</t>
        </is>
      </c>
      <c>
        <v>TR-67 45-77-L00067_TR-42 L04_72215653</v>
      </c>
      <c>
        <v>Manevra</v>
      </c>
      <c>
        <v>Dağıtım-OG</v>
      </c>
      <c>
        <v>Uzun</v>
      </c>
      <c>
        <v>Şebeke işletmecisi</v>
      </c>
      <c>
        <v>Bildirimsiz</v>
      </c>
      <c>
        <is>
          <t>27.07.2023 00:33:23</t>
        </is>
      </c>
      <c>
        <is>
          <t>27.07.2023 01:35:54</t>
        </is>
      </c>
      <c>
        <v>1.041944444</v>
      </c>
      <c>
        <v>0</v>
      </c>
      <c>
        <v>0</v>
      </c>
      <c>
        <v>0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40.688313147439345</v>
      </c>
      <c>
        <v>0</v>
      </c>
      <c>
        <v>40.688313147439345</v>
      </c>
    </row>
    <row>
      <c>
        <v>2624541</v>
      </c>
      <c>
        <v>1</v>
      </c>
      <c>
        <is>
          <t>MANİSA</t>
        </is>
      </c>
      <c>
        <v>SALİHLİ</v>
      </c>
      <c>
        <is>
          <t>KÖK</t>
        </is>
      </c>
      <c>
        <v>SALİHLİ BİOKÜTLE YAKITLI ENERJİ SANTRALİ KÖK 45-78-M01333_AKÖREN KÖK M02_72251539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27.07.2023 14:40:38</t>
        </is>
      </c>
      <c>
        <is>
          <t>27.07.2023 15:21:10</t>
        </is>
      </c>
      <c>
        <v>0.675555555</v>
      </c>
      <c>
        <v>5</v>
      </c>
      <c>
        <v>405</v>
      </c>
      <c>
        <v>164</v>
      </c>
      <c>
        <v>326</v>
      </c>
      <c>
        <v>17</v>
      </c>
      <c>
        <v>52</v>
      </c>
      <c>
        <v>1</v>
      </c>
      <c>
        <v>0</v>
      </c>
      <c>
        <v>0.6689738966697161</v>
      </c>
      <c>
        <v>55.05197108488474</v>
      </c>
      <c>
        <v>978.313276098953</v>
      </c>
      <c>
        <v>1139.7337752737128</v>
      </c>
      <c>
        <v>44.4066494974884</v>
      </c>
      <c>
        <v>70.07097692242311</v>
      </c>
      <c>
        <v>89.57408454465988</v>
      </c>
      <c>
        <v>0</v>
      </c>
      <c>
        <v>2377.819707318792</v>
      </c>
    </row>
    <row>
      <c>
        <v>2624298</v>
      </c>
      <c>
        <v>1</v>
      </c>
      <c>
        <is>
          <t>İZMİR</t>
        </is>
      </c>
      <c>
        <v>DİKİLİ</v>
      </c>
      <c>
        <is>
          <t>Kullanıcı Bağlantı Hattı</t>
        </is>
      </c>
      <c>
        <v>TR-71 35-30-L00071_955325849_955325849</v>
      </c>
      <c>
        <v>AG Branşman Yeraltı Kablo Arızası</v>
      </c>
      <c>
        <v>Dağıtım-AG</v>
      </c>
      <c>
        <v>Uzun</v>
      </c>
      <c>
        <v>Şebeke işletmecisi</v>
      </c>
      <c>
        <v>Bildirimsiz</v>
      </c>
      <c>
        <is>
          <t>27.07.2023 11:27:26</t>
        </is>
      </c>
      <c>
        <is>
          <t>27.07.2023 14:07:14</t>
        </is>
      </c>
      <c>
        <v>2.663333333</v>
      </c>
      <c>
        <v>0</v>
      </c>
      <c>
        <v>0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0.258673042515705</v>
      </c>
      <c>
        <v>0</v>
      </c>
      <c>
        <v>0</v>
      </c>
      <c>
        <v>0.258673042515705</v>
      </c>
    </row>
    <row>
      <c>
        <v>2625068</v>
      </c>
      <c>
        <v>1</v>
      </c>
      <c>
        <is>
          <t>MANİSA</t>
        </is>
      </c>
      <c>
        <v>SELENDİ</v>
      </c>
      <c>
        <is>
          <t>OG Fideri</t>
        </is>
      </c>
      <c>
        <v>SELENDİ TR-15 45-81-M00015_DAĞITIM TRAFOSU M04_72005502</v>
      </c>
      <c>
        <v>OG Kesici Arızası</v>
      </c>
      <c>
        <v>Dağıtım-OG</v>
      </c>
      <c>
        <v>Uzun</v>
      </c>
      <c>
        <v>Şebeke işletmecisi</v>
      </c>
      <c>
        <v>Bildirimsiz</v>
      </c>
      <c>
        <is>
          <t>27.07.2023 20:22:18</t>
        </is>
      </c>
      <c>
        <is>
          <t>28.07.2023 00:35:48</t>
        </is>
      </c>
      <c>
        <v>4.225</v>
      </c>
      <c>
        <v>0</v>
      </c>
      <c>
        <v>92</v>
      </c>
      <c>
        <v>0</v>
      </c>
      <c>
        <v>18</v>
      </c>
      <c>
        <v>0</v>
      </c>
      <c>
        <v>7</v>
      </c>
      <c>
        <v>0</v>
      </c>
      <c>
        <v>0</v>
      </c>
      <c>
        <v>0</v>
      </c>
      <c>
        <v>82.06896008419685</v>
      </c>
      <c>
        <v>0</v>
      </c>
      <c>
        <v>38.56239081932429</v>
      </c>
      <c>
        <v>0</v>
      </c>
      <c>
        <v>87.44776335176867</v>
      </c>
      <c>
        <v>0</v>
      </c>
      <c>
        <v>0</v>
      </c>
      <c>
        <v>208.07911425528982</v>
      </c>
    </row>
    <row>
      <c>
        <v>2625211</v>
      </c>
      <c>
        <v>1</v>
      </c>
      <c>
        <is>
          <t>MANİSA</t>
        </is>
      </c>
      <c>
        <v>AKHİSAR</v>
      </c>
      <c>
        <is>
          <t>DM</t>
        </is>
      </c>
      <c>
        <v>DAĞDERE DM 45-72-M00097_KÖMÜRCÜ M06_2106080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27.07.2023 23:00:34</t>
        </is>
      </c>
      <c>
        <is>
          <t>27.07.2023 23:05:10</t>
        </is>
      </c>
      <c>
        <v>0.076666666</v>
      </c>
      <c>
        <v>4</v>
      </c>
      <c>
        <v>895</v>
      </c>
      <c>
        <v>2</v>
      </c>
      <c>
        <v>78</v>
      </c>
      <c>
        <v>3</v>
      </c>
      <c>
        <v>31</v>
      </c>
      <c>
        <v>0</v>
      </c>
      <c>
        <v>0</v>
      </c>
      <c>
        <v>0.07567128370666668</v>
      </c>
      <c>
        <v>7.5376464446439595</v>
      </c>
      <c>
        <v>0.6697931534540214</v>
      </c>
      <c>
        <v>2.269588833908437</v>
      </c>
      <c>
        <v>0.21919944474085332</v>
      </c>
      <c>
        <v>0.5615703139733816</v>
      </c>
      <c>
        <v>0</v>
      </c>
      <c>
        <v>0</v>
      </c>
      <c>
        <v>11.333469474427321</v>
      </c>
    </row>
    <row>
      <c>
        <v>2624696</v>
      </c>
      <c>
        <v>2</v>
      </c>
      <c>
        <is>
          <t>İZMİR</t>
        </is>
      </c>
      <c>
        <v>KİRAZ</v>
      </c>
      <c>
        <is>
          <t>Dağıtım Transformatörü</t>
        </is>
      </c>
      <c>
        <v>KARABURÇ ATÇILAR TR-6 35-31-L00095_35-31-L00095_2363551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27.07.2023 17:32:21</t>
        </is>
      </c>
      <c>
        <is>
          <t>27.07.2023 17:45:21</t>
        </is>
      </c>
      <c>
        <v>0.216666666</v>
      </c>
      <c>
        <v>0</v>
      </c>
      <c>
        <v>14</v>
      </c>
      <c>
        <v>0</v>
      </c>
      <c>
        <v>11</v>
      </c>
      <c>
        <v>0</v>
      </c>
      <c>
        <v>7</v>
      </c>
      <c>
        <v>0</v>
      </c>
      <c>
        <v>0</v>
      </c>
      <c>
        <v>0</v>
      </c>
      <c>
        <v>1.213558116462055</v>
      </c>
      <c>
        <v>0</v>
      </c>
      <c>
        <v>3.405136230210867</v>
      </c>
      <c>
        <v>0</v>
      </c>
      <c>
        <v>2.1800029754865484</v>
      </c>
      <c>
        <v>0</v>
      </c>
      <c>
        <v>0</v>
      </c>
      <c>
        <v>6.79869732215947</v>
      </c>
    </row>
    <row>
      <c>
        <v>2624086</v>
      </c>
      <c>
        <v>1</v>
      </c>
      <c>
        <is>
          <t>MANİSA</t>
        </is>
      </c>
      <c>
        <v>SOMA</v>
      </c>
      <c>
        <is>
          <t>DM</t>
        </is>
      </c>
      <c>
        <v>SOMA A SANTRALİ İM/DM 45-82-A00001_SAVAŞTEPE 15.8 L14_2324960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27.07.2023 09:32:18</t>
        </is>
      </c>
      <c>
        <is>
          <t>27.07.2023 10:08:34</t>
        </is>
      </c>
      <c>
        <v>0.604444444</v>
      </c>
      <c>
        <v>16</v>
      </c>
      <c>
        <v>867</v>
      </c>
      <c>
        <v>72</v>
      </c>
      <c>
        <v>41</v>
      </c>
      <c>
        <v>16</v>
      </c>
      <c>
        <v>49</v>
      </c>
      <c>
        <v>0</v>
      </c>
      <c>
        <v>1</v>
      </c>
      <c>
        <v>2.7693470095416277</v>
      </c>
      <c>
        <v>63.19860925090483</v>
      </c>
      <c>
        <v>50.929324370653696</v>
      </c>
      <c>
        <v>18.696083638246385</v>
      </c>
      <c>
        <v>35.775788997805094</v>
      </c>
      <c>
        <v>19.271950808577774</v>
      </c>
      <c>
        <v>0</v>
      </c>
      <c>
        <v>4.704299996878829</v>
      </c>
      <c>
        <v>195.34540407260826</v>
      </c>
    </row>
    <row>
      <c>
        <v>2623966</v>
      </c>
      <c>
        <v>2</v>
      </c>
      <c>
        <is>
          <t>İZMİR</t>
        </is>
      </c>
      <c>
        <v>ÇEŞME</v>
      </c>
      <c>
        <is>
          <t>KÖK</t>
        </is>
      </c>
      <c>
        <v>ALİZE KÖK 35-18-M00059_ALAÇATI TM (URLA-1) M10_72185031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27.07.2023 13:59:24</t>
        </is>
      </c>
      <c>
        <is>
          <t>27.07.2023 15:02:45</t>
        </is>
      </c>
      <c>
        <v>1.055833333</v>
      </c>
      <c>
        <v>0</v>
      </c>
      <c>
        <v>288</v>
      </c>
      <c>
        <v>11</v>
      </c>
      <c>
        <v>31</v>
      </c>
      <c>
        <v>13</v>
      </c>
      <c>
        <v>61</v>
      </c>
      <c>
        <v>3</v>
      </c>
      <c>
        <v>0</v>
      </c>
      <c>
        <v>0</v>
      </c>
      <c>
        <v>97.49268629064963</v>
      </c>
      <c>
        <v>37.38602597460745</v>
      </c>
      <c>
        <v>26.181566539665354</v>
      </c>
      <c>
        <v>98.4418413878306</v>
      </c>
      <c>
        <v>67.24458968029982</v>
      </c>
      <c>
        <v>513.9567376452446</v>
      </c>
      <c>
        <v>0</v>
      </c>
      <c>
        <v>840.7034475182975</v>
      </c>
    </row>
    <row>
      <c>
        <v>2624876</v>
      </c>
      <c>
        <v>1</v>
      </c>
      <c>
        <is>
          <t>İZMİR</t>
        </is>
      </c>
      <c>
        <v>ÖDEMİŞ</v>
      </c>
      <c>
        <is>
          <t>DM</t>
        </is>
      </c>
      <c>
        <v>BİRGİ DM 35-15-L01013_CEVİZALAN L05_67562276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27.07.2023 18:11:13</t>
        </is>
      </c>
      <c>
        <is>
          <t>27.07.2023 18:25:03</t>
        </is>
      </c>
      <c>
        <v>0.230555555</v>
      </c>
      <c>
        <v>0</v>
      </c>
      <c>
        <v>584</v>
      </c>
      <c>
        <v>2</v>
      </c>
      <c>
        <v>124</v>
      </c>
      <c>
        <v>6</v>
      </c>
      <c>
        <v>112</v>
      </c>
      <c>
        <v>1</v>
      </c>
      <c>
        <v>0</v>
      </c>
      <c>
        <v>0</v>
      </c>
      <c>
        <v>21.581248815606987</v>
      </c>
      <c>
        <v>8.668230973068692</v>
      </c>
      <c>
        <v>40.69784600285268</v>
      </c>
      <c>
        <v>4.5144808419048434</v>
      </c>
      <c>
        <v>21.46861484165099</v>
      </c>
      <c>
        <v>0.8678456984798584</v>
      </c>
      <c>
        <v>0</v>
      </c>
      <c>
        <v>97.79826717356404</v>
      </c>
    </row>
    <row>
      <c>
        <v>2624235</v>
      </c>
      <c>
        <v>1</v>
      </c>
      <c>
        <is>
          <t>MANİSA</t>
        </is>
      </c>
      <c>
        <v>AKHİSAR</v>
      </c>
      <c>
        <is>
          <t>DM</t>
        </is>
      </c>
      <c>
        <v>DAĞDERE DM 45-72-M00097_ÇITAK M05_2106082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27.07.2023 10:54:19</t>
        </is>
      </c>
      <c>
        <is>
          <t>27.07.2023 12:52:00</t>
        </is>
      </c>
      <c>
        <v>1.961388888</v>
      </c>
      <c>
        <v>3</v>
      </c>
      <c>
        <v>1283</v>
      </c>
      <c>
        <v>5</v>
      </c>
      <c>
        <v>37</v>
      </c>
      <c>
        <v>7</v>
      </c>
      <c>
        <v>69</v>
      </c>
      <c>
        <v>0</v>
      </c>
      <c>
        <v>0</v>
      </c>
      <c>
        <v>1.3980159369150003</v>
      </c>
      <c>
        <v>217.44504717686544</v>
      </c>
      <c>
        <v>68.97233244151322</v>
      </c>
      <c>
        <v>25.53774333899423</v>
      </c>
      <c>
        <v>38.413065855046</v>
      </c>
      <c>
        <v>53.4577556813684</v>
      </c>
      <c>
        <v>0</v>
      </c>
      <c>
        <v>0</v>
      </c>
      <c>
        <v>405.2239604307023</v>
      </c>
    </row>
    <row>
      <c>
        <v>2624338</v>
      </c>
      <c>
        <v>1</v>
      </c>
      <c>
        <is>
          <t>MANİSA</t>
        </is>
      </c>
      <c>
        <v>YUNUSEMRE</v>
      </c>
      <c>
        <is>
          <t>Kullanıcı Bağlantı Hattı</t>
        </is>
      </c>
      <c>
        <v>DM-16/07 45-71-M00271_953244667_953244667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27.07.2023 11:47:12</t>
        </is>
      </c>
      <c>
        <is>
          <t>27.07.2023 18:09:49</t>
        </is>
      </c>
      <c>
        <v>6.376944444</v>
      </c>
      <c>
        <v>0</v>
      </c>
      <c>
        <v>0</v>
      </c>
      <c>
        <v>0</v>
      </c>
      <c>
        <v>0</v>
      </c>
      <c>
        <v>0</v>
      </c>
      <c>
        <v>6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126.48971391369581</v>
      </c>
      <c>
        <v>0</v>
      </c>
      <c>
        <v>0</v>
      </c>
      <c>
        <v>126.48971391369581</v>
      </c>
    </row>
    <row>
      <c>
        <v>2624006</v>
      </c>
      <c>
        <v>1</v>
      </c>
      <c>
        <is>
          <t>İZMİR</t>
        </is>
      </c>
      <c>
        <v>ÖDEMİŞ</v>
      </c>
      <c>
        <is>
          <t>OG Fideri</t>
        </is>
      </c>
      <c>
        <v>KEMENLER TR-3 35-15-L01132_ H_65829660</v>
      </c>
      <c>
        <v>Hırsızlık </v>
      </c>
      <c>
        <v>Dağıtım-OG</v>
      </c>
      <c>
        <v>Uzun</v>
      </c>
      <c>
        <v>Dışsal</v>
      </c>
      <c>
        <v>Bildirimsiz</v>
      </c>
      <c>
        <is>
          <t>27.07.2023 08:45:38</t>
        </is>
      </c>
      <c>
        <is>
          <t>27.07.2023 17:30:13</t>
        </is>
      </c>
      <c>
        <v>8.743055555</v>
      </c>
      <c>
        <v>0</v>
      </c>
      <c>
        <v>9</v>
      </c>
      <c>
        <v>0</v>
      </c>
      <c>
        <v>3</v>
      </c>
      <c>
        <v>0</v>
      </c>
      <c>
        <v>16</v>
      </c>
      <c>
        <v>0</v>
      </c>
      <c>
        <v>0</v>
      </c>
      <c>
        <v>0</v>
      </c>
      <c>
        <v>38.72621665222804</v>
      </c>
      <c>
        <v>0</v>
      </c>
      <c>
        <v>76.41535891314</v>
      </c>
      <c>
        <v>0</v>
      </c>
      <c>
        <v>184.5281302731984</v>
      </c>
      <c>
        <v>0</v>
      </c>
      <c>
        <v>0</v>
      </c>
      <c>
        <v>299.6697058385664</v>
      </c>
    </row>
    <row>
      <c>
        <v>2624624</v>
      </c>
      <c>
        <v>1</v>
      </c>
      <c>
        <is>
          <t>MANİSA</t>
        </is>
      </c>
      <c>
        <v>AKHİSAR</v>
      </c>
      <c>
        <is>
          <t>DM</t>
        </is>
      </c>
      <c>
        <v>DAĞDERE DM 45-72-M00097_ÇITAK M05_2106082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27.07.2023 15:33:49</t>
        </is>
      </c>
      <c>
        <is>
          <t>27.07.2023 19:34:00</t>
        </is>
      </c>
      <c>
        <v>4.003055555</v>
      </c>
      <c>
        <v>3</v>
      </c>
      <c>
        <v>1283</v>
      </c>
      <c>
        <v>5</v>
      </c>
      <c>
        <v>37</v>
      </c>
      <c>
        <v>7</v>
      </c>
      <c>
        <v>69</v>
      </c>
      <c>
        <v>0</v>
      </c>
      <c>
        <v>0</v>
      </c>
      <c>
        <v>3.0757631999883333</v>
      </c>
      <c>
        <v>466.1132375477038</v>
      </c>
      <c>
        <v>141.2536832409841</v>
      </c>
      <c>
        <v>53.977852053040856</v>
      </c>
      <c>
        <v>73.11201218746693</v>
      </c>
      <c>
        <v>104.58635725326678</v>
      </c>
      <c>
        <v>0</v>
      </c>
      <c>
        <v>0</v>
      </c>
      <c>
        <v>842.1189054824507</v>
      </c>
    </row>
    <row>
      <c>
        <v>2624169</v>
      </c>
      <c>
        <v>1</v>
      </c>
      <c>
        <is>
          <t>MANİSA</t>
        </is>
      </c>
      <c>
        <v>GÖRDES</v>
      </c>
      <c>
        <is>
          <t>Dağıtım Transformatörü</t>
        </is>
      </c>
      <c>
        <v>DAMARDI AKPINAR TR-2 45-75-M00326_45-75-M00326_2367333</v>
      </c>
      <c>
        <v>Şebeke Yenileme ve Kapasite Artışı Çalışması</v>
      </c>
      <c>
        <v>Dağıtım-AG</v>
      </c>
      <c>
        <v>Uzun</v>
      </c>
      <c>
        <v>Şebeke işletmecisi</v>
      </c>
      <c>
        <v>Bildirimli</v>
      </c>
      <c>
        <is>
          <t>27.07.2023 10:21:21</t>
        </is>
      </c>
      <c>
        <is>
          <t>27.07.2023 17:07:10</t>
        </is>
      </c>
      <c>
        <v>6.763611111</v>
      </c>
      <c>
        <v>0</v>
      </c>
      <c>
        <v>66</v>
      </c>
      <c>
        <v>0</v>
      </c>
      <c>
        <v>13</v>
      </c>
      <c>
        <v>0</v>
      </c>
      <c>
        <v>6</v>
      </c>
      <c>
        <v>0</v>
      </c>
      <c>
        <v>0</v>
      </c>
      <c>
        <v>0</v>
      </c>
      <c>
        <v>34.30191905792526</v>
      </c>
      <c>
        <v>0</v>
      </c>
      <c>
        <v>35.69699956000239</v>
      </c>
      <c>
        <v>0</v>
      </c>
      <c>
        <v>41.25779863039446</v>
      </c>
      <c>
        <v>0</v>
      </c>
      <c>
        <v>0</v>
      </c>
      <c>
        <v>111.2567172483221</v>
      </c>
    </row>
    <row>
      <c>
        <v>2624146</v>
      </c>
      <c>
        <v>1</v>
      </c>
      <c>
        <is>
          <t>İZMİR</t>
        </is>
      </c>
      <c>
        <v>BAYRAKLI</v>
      </c>
      <c>
        <is>
          <t>AG Fideri</t>
        </is>
      </c>
      <c>
        <v>M-3458(YATIRIM REZERVE) 35-02-M03458_A_56363814_56363814</v>
      </c>
      <c>
        <v>Şebeke Yenileme ve Kapasite Artışı Çalışması</v>
      </c>
      <c>
        <v>Dağıtım-AG</v>
      </c>
      <c>
        <v>Uzun</v>
      </c>
      <c>
        <v>Şebeke işletmecisi</v>
      </c>
      <c>
        <v>Bildirimli</v>
      </c>
      <c>
        <is>
          <t>27.07.2023 10:11:13</t>
        </is>
      </c>
      <c>
        <is>
          <t>27.07.2023 14:21:54</t>
        </is>
      </c>
      <c>
        <v>4.178055555</v>
      </c>
      <c>
        <v>0</v>
      </c>
      <c>
        <v>28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32.141342797318785</v>
      </c>
      <c>
        <v>0</v>
      </c>
      <c>
        <v>0</v>
      </c>
      <c>
        <v>0</v>
      </c>
      <c>
        <v>5.745977915172528</v>
      </c>
      <c>
        <v>0</v>
      </c>
      <c>
        <v>0</v>
      </c>
      <c>
        <v>37.88732071249132</v>
      </c>
    </row>
    <row>
      <c>
        <v>2624793</v>
      </c>
      <c>
        <v>1</v>
      </c>
      <c>
        <is>
          <t>MANİSA</t>
        </is>
      </c>
      <c>
        <v>AKHİSAR</v>
      </c>
      <c>
        <is>
          <t>OG Fideri</t>
        </is>
      </c>
      <c>
        <v>MECİDİYE TR-1 KÖK 45-72-L00078_GÖKÇEKÖY (KÖYLER ÇIKIŞI) L010_66560808</v>
      </c>
      <c>
        <v>OG Fider Açması</v>
      </c>
      <c>
        <v>Dağıtım-OG</v>
      </c>
      <c>
        <v>Kısa</v>
      </c>
      <c>
        <v>Şebeke işletmecisi</v>
      </c>
      <c>
        <v>Bildirimsiz</v>
      </c>
      <c>
        <is>
          <t>27.07.2023 17:15:22</t>
        </is>
      </c>
      <c>
        <is>
          <t>27.07.2023 17:15:28</t>
        </is>
      </c>
      <c>
        <v>0.001666666</v>
      </c>
      <c>
        <v>4</v>
      </c>
      <c>
        <v>886</v>
      </c>
      <c>
        <v>113</v>
      </c>
      <c>
        <v>66</v>
      </c>
      <c>
        <v>13</v>
      </c>
      <c>
        <v>113</v>
      </c>
      <c>
        <v>6</v>
      </c>
      <c>
        <v>0</v>
      </c>
      <c>
        <v>0.00165322056</v>
      </c>
      <c>
        <v>0.27300955515315334</v>
      </c>
      <c>
        <v>0.6725241889167505</v>
      </c>
      <c>
        <v>0.29398538761884074</v>
      </c>
      <c>
        <v>0.098122620720861</v>
      </c>
      <c>
        <v>0.0795740231892747</v>
      </c>
      <c>
        <v>0.7846323803558435</v>
      </c>
      <c>
        <v>0</v>
      </c>
      <c>
        <v>2.2035013765147236</v>
      </c>
    </row>
    <row>
      <c>
        <v>2624215</v>
      </c>
      <c>
        <v>1</v>
      </c>
      <c>
        <is>
          <t>İZMİR</t>
        </is>
      </c>
      <c>
        <v>ALİAĞA</v>
      </c>
      <c>
        <is>
          <t>AG Fideri</t>
        </is>
      </c>
      <c>
        <v>YENİ ŞAKRAN TR-1 35-17-M00201_B_56355388_56355388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27.07.2023 10:43:41</t>
        </is>
      </c>
      <c>
        <is>
          <t>27.07.2023 15:28:19</t>
        </is>
      </c>
      <c>
        <v>4.743888888</v>
      </c>
      <c>
        <v>0</v>
      </c>
      <c>
        <v>57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52.49105967985749</v>
      </c>
      <c>
        <v>0</v>
      </c>
      <c>
        <v>0</v>
      </c>
      <c>
        <v>0</v>
      </c>
      <c>
        <v>2.961573505916554</v>
      </c>
      <c>
        <v>0</v>
      </c>
      <c>
        <v>0</v>
      </c>
      <c>
        <v>55.45263318577405</v>
      </c>
    </row>
    <row>
      <c>
        <v>2624401</v>
      </c>
      <c>
        <v>1</v>
      </c>
      <c>
        <is>
          <t>MANİSA</t>
        </is>
      </c>
      <c>
        <v>KULA</v>
      </c>
      <c>
        <is>
          <t>KÖK</t>
        </is>
      </c>
      <c>
        <v>GÖKÇEÖREN KÖK 45-77-M00024_GÖKÇEÖREN TR-1 M01_72216582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27.07.2023 12:42:54</t>
        </is>
      </c>
      <c>
        <is>
          <t>27.07.2023 12:50:52</t>
        </is>
      </c>
      <c>
        <v>0.132777777</v>
      </c>
      <c>
        <v>1</v>
      </c>
      <c>
        <v>1045</v>
      </c>
      <c>
        <v>9</v>
      </c>
      <c>
        <v>54</v>
      </c>
      <c>
        <v>7</v>
      </c>
      <c>
        <v>125</v>
      </c>
      <c>
        <v>0</v>
      </c>
      <c>
        <v>0</v>
      </c>
      <c>
        <v>0.031500120067777776</v>
      </c>
      <c>
        <v>18.699705850916878</v>
      </c>
      <c>
        <v>14.394624701551635</v>
      </c>
      <c>
        <v>2.215787290026891</v>
      </c>
      <c>
        <v>20.979248707495042</v>
      </c>
      <c>
        <v>13.312539127530336</v>
      </c>
      <c>
        <v>0</v>
      </c>
      <c>
        <v>0</v>
      </c>
      <c>
        <v>69.63340579758855</v>
      </c>
    </row>
    <row>
      <c>
        <v>2624856</v>
      </c>
      <c>
        <v>1</v>
      </c>
      <c>
        <is>
          <t>MANİSA</t>
        </is>
      </c>
      <c>
        <v>YUNUSEMRE</v>
      </c>
      <c>
        <is>
          <t>AG Fideri</t>
        </is>
      </c>
      <c>
        <v>DM-14/10 45-71-M00559_C_56406869_56406869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27.07.2023 17:52:18</t>
        </is>
      </c>
      <c>
        <is>
          <t>27.07.2023 19:08:11</t>
        </is>
      </c>
      <c>
        <v>1.264722222</v>
      </c>
      <c>
        <v>0</v>
      </c>
      <c>
        <v>48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16.167039184672653</v>
      </c>
      <c>
        <v>0</v>
      </c>
      <c>
        <v>0</v>
      </c>
      <c>
        <v>0</v>
      </c>
      <c>
        <v>3.602601004720376</v>
      </c>
      <c>
        <v>0</v>
      </c>
      <c>
        <v>0</v>
      </c>
      <c>
        <v>19.76964018939303</v>
      </c>
    </row>
    <row>
      <c>
        <v>2624069</v>
      </c>
      <c>
        <v>1</v>
      </c>
      <c>
        <is>
          <t>İZMİR</t>
        </is>
      </c>
      <c>
        <v>KARŞIYAKA</v>
      </c>
      <c>
        <is>
          <t>OG Fideri</t>
        </is>
      </c>
      <c>
        <v>M-937 35-04-M00937_M-938 M02_2053139</v>
      </c>
      <c>
        <v>Şebeke Bakım Çalışması</v>
      </c>
      <c>
        <v>Dağıtım-OG</v>
      </c>
      <c>
        <v>Uzun</v>
      </c>
      <c>
        <v>Şebeke işletmecisi</v>
      </c>
      <c>
        <v>Bildirimli</v>
      </c>
      <c>
        <is>
          <t>27.07.2023 09:22:59</t>
        </is>
      </c>
      <c>
        <is>
          <t>27.07.2023 12:28:44</t>
        </is>
      </c>
      <c>
        <v>3.095833333</v>
      </c>
      <c>
        <v>0</v>
      </c>
      <c>
        <v>1013</v>
      </c>
      <c>
        <v>0</v>
      </c>
      <c>
        <v>0</v>
      </c>
      <c>
        <v>0</v>
      </c>
      <c>
        <v>12</v>
      </c>
      <c>
        <v>0</v>
      </c>
      <c>
        <v>0</v>
      </c>
      <c>
        <v>0</v>
      </c>
      <c>
        <v>1180.4052442211448</v>
      </c>
      <c>
        <v>0</v>
      </c>
      <c>
        <v>0</v>
      </c>
      <c>
        <v>0</v>
      </c>
      <c>
        <v>81.69984382552629</v>
      </c>
      <c>
        <v>0</v>
      </c>
      <c>
        <v>0</v>
      </c>
      <c>
        <v>1262.1050880466712</v>
      </c>
    </row>
    <row>
      <c>
        <v>2624756</v>
      </c>
      <c>
        <v>1</v>
      </c>
      <c>
        <is>
          <t>MANİSA</t>
        </is>
      </c>
      <c>
        <v>SALİHLİ</v>
      </c>
      <c>
        <is>
          <t>AG Fideri</t>
        </is>
      </c>
      <c>
        <v>GÖKEYÜP İKİOLUK MAH.TR-1 45-78-M00818_A_91341197_91341197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27.07.2023 16:47:26</t>
        </is>
      </c>
      <c>
        <is>
          <t>27.07.2023 20:29:18</t>
        </is>
      </c>
      <c>
        <v>3.697777777</v>
      </c>
      <c>
        <v>0</v>
      </c>
      <c>
        <v>6</v>
      </c>
      <c>
        <v>0</v>
      </c>
      <c>
        <v>5</v>
      </c>
      <c>
        <v>0</v>
      </c>
      <c>
        <v>1</v>
      </c>
      <c>
        <v>0</v>
      </c>
      <c>
        <v>0</v>
      </c>
      <c>
        <v>0</v>
      </c>
      <c>
        <v>20.26709922102822</v>
      </c>
      <c>
        <v>0</v>
      </c>
      <c>
        <v>17.388335968532687</v>
      </c>
      <c>
        <v>0</v>
      </c>
      <c>
        <v>5.361600141019149</v>
      </c>
      <c>
        <v>0</v>
      </c>
      <c>
        <v>0</v>
      </c>
      <c>
        <v>43.01703533058006</v>
      </c>
    </row>
    <row>
      <c>
        <v>2624209</v>
      </c>
      <c>
        <v>1</v>
      </c>
      <c>
        <is>
          <t>İZMİR</t>
        </is>
      </c>
      <c>
        <v>ÖDEMİŞ</v>
      </c>
      <c>
        <is>
          <t>AG Fideri</t>
        </is>
      </c>
      <c>
        <v>TR-140 ŞHT.ALİ DERELİ MEVKİİ 35-15-L00140_B_56372115_56372115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27.07.2023 06:59:40</t>
        </is>
      </c>
      <c>
        <is>
          <t>27.07.2023 11:59:34</t>
        </is>
      </c>
      <c>
        <v>4.998333333</v>
      </c>
      <c>
        <v>0</v>
      </c>
      <c>
        <v>12</v>
      </c>
      <c>
        <v>0</v>
      </c>
      <c>
        <v>7</v>
      </c>
      <c>
        <v>0</v>
      </c>
      <c>
        <v>2</v>
      </c>
      <c>
        <v>0</v>
      </c>
      <c>
        <v>0</v>
      </c>
      <c>
        <v>0</v>
      </c>
      <c>
        <v>21.462572851223516</v>
      </c>
      <c>
        <v>0</v>
      </c>
      <c>
        <v>218.6102007017066</v>
      </c>
      <c>
        <v>0</v>
      </c>
      <c>
        <v>0.841571980366289</v>
      </c>
      <c>
        <v>0</v>
      </c>
      <c>
        <v>0</v>
      </c>
      <c>
        <v>240.9143455332964</v>
      </c>
    </row>
    <row>
      <c>
        <v>2625228</v>
      </c>
      <c>
        <v>1</v>
      </c>
      <c>
        <is>
          <t>MANİSA</t>
        </is>
      </c>
      <c>
        <v>ALAŞEHİR</v>
      </c>
      <c>
        <is>
          <t>Kullanıcı Bağlantı Hattı</t>
        </is>
      </c>
      <c>
        <v>ALAŞEHİR TR-23 45-73-M00023_945685083_945685083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27.07.2023 23:03:17</t>
        </is>
      </c>
      <c>
        <is>
          <t>27.07.2023 23:56:48</t>
        </is>
      </c>
      <c>
        <v>0.891944444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0.21078365107222222</v>
      </c>
      <c>
        <v>0</v>
      </c>
      <c>
        <v>0</v>
      </c>
      <c>
        <v>0</v>
      </c>
      <c>
        <v>0</v>
      </c>
      <c>
        <v>0</v>
      </c>
      <c>
        <v>0</v>
      </c>
      <c>
        <v>0.21078365107222222</v>
      </c>
    </row>
    <row>
      <c>
        <v>2623897</v>
      </c>
      <c>
        <v>1</v>
      </c>
      <c>
        <is>
          <t>İZMİR</t>
        </is>
      </c>
      <c>
        <v>KARABAĞLAR</v>
      </c>
      <c>
        <is>
          <t>AG Fideri</t>
        </is>
      </c>
      <c>
        <v>K-2518 35-01-K02518_A_56359407_56359407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27.07.2023 05:44:08</t>
        </is>
      </c>
      <c>
        <is>
          <t>27.07.2023 06:53:34</t>
        </is>
      </c>
      <c>
        <v>1.157222222</v>
      </c>
      <c>
        <v>0</v>
      </c>
      <c>
        <v>135</v>
      </c>
      <c>
        <v>0</v>
      </c>
      <c>
        <v>0</v>
      </c>
      <c>
        <v>0</v>
      </c>
      <c>
        <v>28</v>
      </c>
      <c>
        <v>0</v>
      </c>
      <c>
        <v>0</v>
      </c>
      <c>
        <v>0</v>
      </c>
      <c>
        <v>26.319505495009473</v>
      </c>
      <c>
        <v>0</v>
      </c>
      <c>
        <v>0</v>
      </c>
      <c>
        <v>0</v>
      </c>
      <c>
        <v>31.644890466377223</v>
      </c>
      <c>
        <v>0</v>
      </c>
      <c>
        <v>0</v>
      </c>
      <c>
        <v>57.9643959613867</v>
      </c>
    </row>
    <row>
      <c>
        <v>2624942</v>
      </c>
      <c>
        <v>1</v>
      </c>
      <c>
        <is>
          <t>İZMİR</t>
        </is>
      </c>
      <c>
        <v>TİRE</v>
      </c>
      <c>
        <is>
          <t>DM</t>
        </is>
      </c>
      <c>
        <v>GÖKÇEN DM 35-29-M00123_SEYREKLİ M03_2328952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27.07.2023 18:51:52</t>
        </is>
      </c>
      <c>
        <is>
          <t>27.07.2023 19:26:56</t>
        </is>
      </c>
      <c>
        <v>0.584444444</v>
      </c>
      <c>
        <v>0</v>
      </c>
      <c>
        <v>3</v>
      </c>
      <c>
        <v>29</v>
      </c>
      <c>
        <v>142</v>
      </c>
      <c>
        <v>6</v>
      </c>
      <c>
        <v>36</v>
      </c>
      <c>
        <v>0</v>
      </c>
      <c>
        <v>0</v>
      </c>
      <c>
        <v>0</v>
      </c>
      <c>
        <v>1.6800213171070308</v>
      </c>
      <c>
        <v>116.8851306147844</v>
      </c>
      <c>
        <v>517.8949118770954</v>
      </c>
      <c>
        <v>31.455608413028816</v>
      </c>
      <c>
        <v>110.10255381726103</v>
      </c>
      <c>
        <v>0</v>
      </c>
      <c>
        <v>0</v>
      </c>
      <c>
        <v>778.0182260392767</v>
      </c>
    </row>
    <row>
      <c>
        <v>2624916</v>
      </c>
      <c>
        <v>1</v>
      </c>
      <c>
        <is>
          <t>MANİSA</t>
        </is>
      </c>
      <c>
        <v>SALİHLİ</v>
      </c>
      <c>
        <is>
          <t>AG Fideri</t>
        </is>
      </c>
      <c>
        <v>TR-12 45-78-L00012_49381716_56407748_56407748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27.07.2023 18:47:33</t>
        </is>
      </c>
      <c>
        <is>
          <t>27.07.2023 21:28:30</t>
        </is>
      </c>
      <c>
        <v>2.6825</v>
      </c>
      <c>
        <v>0</v>
      </c>
      <c>
        <v>0</v>
      </c>
      <c>
        <v>0</v>
      </c>
      <c>
        <v>0</v>
      </c>
      <c>
        <v>0</v>
      </c>
      <c>
        <v>6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25.261393342081043</v>
      </c>
      <c>
        <v>0</v>
      </c>
      <c>
        <v>21.139125328948282</v>
      </c>
      <c>
        <v>46.400518671029324</v>
      </c>
    </row>
    <row>
      <c>
        <v>2624252</v>
      </c>
      <c>
        <v>1</v>
      </c>
      <c>
        <is>
          <t>MANİSA</t>
        </is>
      </c>
      <c>
        <v>KULA</v>
      </c>
      <c>
        <is>
          <t>AG Fideri</t>
        </is>
      </c>
      <c>
        <v>TR-68 45-77-L00068_A_56403892_56403892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27.07.2023 11:04:08</t>
        </is>
      </c>
      <c>
        <is>
          <t>27.07.2023 11:26:09</t>
        </is>
      </c>
      <c>
        <v>0.366944444</v>
      </c>
      <c>
        <v>0</v>
      </c>
      <c>
        <v>18</v>
      </c>
      <c>
        <v>0</v>
      </c>
      <c>
        <v>8</v>
      </c>
      <c>
        <v>0</v>
      </c>
      <c>
        <v>5</v>
      </c>
      <c>
        <v>0</v>
      </c>
      <c>
        <v>0</v>
      </c>
      <c>
        <v>0</v>
      </c>
      <c>
        <v>2.7346815005923792</v>
      </c>
      <c>
        <v>0</v>
      </c>
      <c>
        <v>1.6234096865816632</v>
      </c>
      <c>
        <v>0</v>
      </c>
      <c>
        <v>1.7777219975797867</v>
      </c>
      <c>
        <v>0</v>
      </c>
      <c>
        <v>0</v>
      </c>
      <c>
        <v>6.135813184753829</v>
      </c>
    </row>
    <row>
      <c>
        <v>2623877</v>
      </c>
      <c>
        <v>1</v>
      </c>
      <c>
        <is>
          <t>İZMİR</t>
        </is>
      </c>
      <c>
        <v>KARABAĞLAR</v>
      </c>
      <c>
        <is>
          <t>OG Fideri</t>
        </is>
      </c>
      <c>
        <v>M-1695 GEÇİT 35-01-M01695_M-1348 M02_2073657</v>
      </c>
      <c>
        <v>OG Yeraltı Kablo Arızası</v>
      </c>
      <c>
        <v>Dağıtım-OG</v>
      </c>
      <c>
        <v>Uzun</v>
      </c>
      <c>
        <v>Şebeke işletmecisi</v>
      </c>
      <c>
        <v>Bildirimsiz</v>
      </c>
      <c>
        <is>
          <t>27.07.2023 03:35:00</t>
        </is>
      </c>
      <c>
        <is>
          <t>27.07.2023 05:29:29</t>
        </is>
      </c>
      <c>
        <v>1.908055555</v>
      </c>
      <c>
        <v>0</v>
      </c>
      <c>
        <v>6878</v>
      </c>
      <c>
        <v>0</v>
      </c>
      <c>
        <v>0</v>
      </c>
      <c>
        <v>2</v>
      </c>
      <c>
        <v>579</v>
      </c>
      <c>
        <v>0</v>
      </c>
      <c>
        <v>1</v>
      </c>
      <c>
        <v>0</v>
      </c>
      <c>
        <v>2334.568212974501</v>
      </c>
      <c>
        <v>0</v>
      </c>
      <c>
        <v>0</v>
      </c>
      <c>
        <v>174.4719283275678</v>
      </c>
      <c>
        <v>655.6512670806952</v>
      </c>
      <c>
        <v>0</v>
      </c>
      <c>
        <v>12.101621886847092</v>
      </c>
      <c>
        <v>3176.793030269611</v>
      </c>
    </row>
    <row>
      <c>
        <v>2625108</v>
      </c>
      <c>
        <v>1</v>
      </c>
      <c>
        <is>
          <t>İZMİR</t>
        </is>
      </c>
      <c>
        <v>KARABAĞLAR</v>
      </c>
      <c>
        <is>
          <t>AG Fideri</t>
        </is>
      </c>
      <c>
        <v>M-1227 35-01-M01227_B_56357962_56357962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27.07.2023 20:42:13</t>
        </is>
      </c>
      <c>
        <is>
          <t>27.07.2023 21:40:21</t>
        </is>
      </c>
      <c>
        <v>0.968888888</v>
      </c>
      <c>
        <v>0</v>
      </c>
      <c>
        <v>220</v>
      </c>
      <c>
        <v>0</v>
      </c>
      <c>
        <v>0</v>
      </c>
      <c>
        <v>0</v>
      </c>
      <c>
        <v>25</v>
      </c>
      <c>
        <v>0</v>
      </c>
      <c>
        <v>0</v>
      </c>
      <c>
        <v>0</v>
      </c>
      <c>
        <v>50.2734946679559</v>
      </c>
      <c>
        <v>0</v>
      </c>
      <c>
        <v>0</v>
      </c>
      <c>
        <v>0</v>
      </c>
      <c>
        <v>37.09757270619756</v>
      </c>
      <c>
        <v>0</v>
      </c>
      <c>
        <v>0</v>
      </c>
      <c>
        <v>87.37106737415345</v>
      </c>
    </row>
    <row>
      <c>
        <v>2623854</v>
      </c>
      <c>
        <v>1</v>
      </c>
      <c>
        <is>
          <t>MANİSA</t>
        </is>
      </c>
      <c>
        <v>AKHİSAR</v>
      </c>
      <c>
        <is>
          <t>OG Fideri</t>
        </is>
      </c>
      <c>
        <v>TR-2/7 45-72-L00007_TR-2/11 L03_2330151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27.07.2023 03:09:12</t>
        </is>
      </c>
      <c>
        <is>
          <t>27.07.2023 04:00:37</t>
        </is>
      </c>
      <c>
        <v>0.856944444</v>
      </c>
      <c>
        <v>0</v>
      </c>
      <c>
        <v>7436</v>
      </c>
      <c>
        <v>0</v>
      </c>
      <c>
        <v>151</v>
      </c>
      <c>
        <v>0</v>
      </c>
      <c>
        <v>652</v>
      </c>
      <c>
        <v>0</v>
      </c>
      <c>
        <v>1</v>
      </c>
      <c>
        <v>0</v>
      </c>
      <c>
        <v>924.5497064935115</v>
      </c>
      <c>
        <v>0</v>
      </c>
      <c>
        <v>12.509306878600782</v>
      </c>
      <c>
        <v>0</v>
      </c>
      <c>
        <v>261.7730334415899</v>
      </c>
      <c>
        <v>0</v>
      </c>
      <c>
        <v>0.5385887045832085</v>
      </c>
      <c>
        <v>1199.3706355182853</v>
      </c>
    </row>
    <row>
      <c>
        <v>2623903</v>
      </c>
      <c>
        <v>1</v>
      </c>
      <c>
        <is>
          <t>İZMİR</t>
        </is>
      </c>
      <c>
        <v>BORNOVA</v>
      </c>
      <c>
        <is>
          <t>AG Fideri</t>
        </is>
      </c>
      <c>
        <v>M-1057 35-02-M01057_E_56365049_56365049</v>
      </c>
      <c>
        <v>AG Tel Kopuğu</v>
      </c>
      <c>
        <v>Dağıtım-AG</v>
      </c>
      <c>
        <v>Uzun</v>
      </c>
      <c>
        <v>Şebeke işletmecisi</v>
      </c>
      <c>
        <v>Bildirimsiz</v>
      </c>
      <c>
        <is>
          <t>27.07.2023 06:06:49</t>
        </is>
      </c>
      <c>
        <is>
          <t>27.07.2023 11:56:42</t>
        </is>
      </c>
      <c>
        <v>5.831388888</v>
      </c>
      <c>
        <v>0</v>
      </c>
      <c>
        <v>236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350.93584759156033</v>
      </c>
      <c>
        <v>0</v>
      </c>
      <c>
        <v>0</v>
      </c>
      <c>
        <v>0</v>
      </c>
      <c>
        <v>28.337818433741823</v>
      </c>
      <c>
        <v>0</v>
      </c>
      <c>
        <v>0</v>
      </c>
      <c>
        <v>379.27366602530213</v>
      </c>
    </row>
    <row>
      <c>
        <v>2623834</v>
      </c>
      <c>
        <v>1</v>
      </c>
      <c>
        <is>
          <t>İZMİR</t>
        </is>
      </c>
      <c>
        <v>MENEMEN</v>
      </c>
      <c>
        <is>
          <t>DM</t>
        </is>
      </c>
      <c>
        <v>YAHŞELLİ DM-5 35-28-M00882_KÖK-20 M09_66819936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27.07.2023 02:40:44</t>
        </is>
      </c>
      <c>
        <is>
          <t>27.07.2023 03:03:35</t>
        </is>
      </c>
      <c>
        <v>0.380833333</v>
      </c>
      <c>
        <v>12</v>
      </c>
      <c>
        <v>4417</v>
      </c>
      <c>
        <v>18</v>
      </c>
      <c>
        <v>592</v>
      </c>
      <c>
        <v>34</v>
      </c>
      <c>
        <v>309</v>
      </c>
      <c>
        <v>1</v>
      </c>
      <c>
        <v>2</v>
      </c>
      <c>
        <v>1.5634387901069309</v>
      </c>
      <c>
        <v>314.4708799512304</v>
      </c>
      <c>
        <v>34.64080543992743</v>
      </c>
      <c>
        <v>64.96778473280193</v>
      </c>
      <c>
        <v>401.7714198657682</v>
      </c>
      <c>
        <v>76.08684628037297</v>
      </c>
      <c>
        <v>20.055830645659167</v>
      </c>
      <c>
        <v>2.174413965993809</v>
      </c>
      <c>
        <v>915.7314196718609</v>
      </c>
    </row>
    <row>
      <c>
        <v>2624083</v>
      </c>
      <c>
        <v>1</v>
      </c>
      <c>
        <is>
          <t>İZMİR</t>
        </is>
      </c>
      <c>
        <v>KONAK</v>
      </c>
      <c>
        <is>
          <t>Saha Dağıtım Kutusu (SDK)</t>
        </is>
      </c>
      <c>
        <v>K-11 35-01-K00011_E E1_5925408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27.07.2023 09:35:26</t>
        </is>
      </c>
      <c>
        <is>
          <t>27.07.2023 10:39:04</t>
        </is>
      </c>
      <c>
        <v>1.060555555</v>
      </c>
      <c>
        <v>0</v>
      </c>
      <c>
        <v>279</v>
      </c>
      <c>
        <v>0</v>
      </c>
      <c>
        <v>0</v>
      </c>
      <c>
        <v>0</v>
      </c>
      <c>
        <v>38</v>
      </c>
      <c>
        <v>0</v>
      </c>
      <c>
        <v>0</v>
      </c>
      <c>
        <v>0</v>
      </c>
      <c>
        <v>77.02517094288751</v>
      </c>
      <c>
        <v>0</v>
      </c>
      <c>
        <v>0</v>
      </c>
      <c>
        <v>0</v>
      </c>
      <c>
        <v>34.2571065055181</v>
      </c>
      <c>
        <v>0</v>
      </c>
      <c>
        <v>0</v>
      </c>
      <c>
        <v>111.28227744840561</v>
      </c>
    </row>
    <row>
      <c>
        <v>2624687</v>
      </c>
      <c>
        <v>1</v>
      </c>
      <c>
        <is>
          <t>İZMİR</t>
        </is>
      </c>
      <c>
        <v>BUCA</v>
      </c>
      <c>
        <is>
          <t>TM Fideri</t>
        </is>
      </c>
      <c>
        <v>BUCA TM 35-03-A00003_Adatepe M31_2311290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27.07.2023 16:20:08</t>
        </is>
      </c>
      <c>
        <is>
          <t>27.07.2023 17:04:12</t>
        </is>
      </c>
      <c>
        <v>0.734444444</v>
      </c>
      <c>
        <v>0</v>
      </c>
      <c>
        <v>16457</v>
      </c>
      <c>
        <v>0</v>
      </c>
      <c>
        <v>0</v>
      </c>
      <c>
        <v>1</v>
      </c>
      <c>
        <v>1648</v>
      </c>
      <c>
        <v>0</v>
      </c>
      <c>
        <v>4</v>
      </c>
      <c>
        <v>0</v>
      </c>
      <c>
        <v>2892.618107854943</v>
      </c>
      <c>
        <v>0</v>
      </c>
      <c>
        <v>0</v>
      </c>
      <c>
        <v>1.5106643063711107</v>
      </c>
      <c>
        <v>2963.3636988697026</v>
      </c>
      <c>
        <v>0</v>
      </c>
      <c>
        <v>110.15338266476164</v>
      </c>
      <c>
        <v>5967.645853695779</v>
      </c>
    </row>
    <row>
      <c>
        <v>2624879</v>
      </c>
      <c>
        <v>1</v>
      </c>
      <c>
        <is>
          <t>MANİSA</t>
        </is>
      </c>
      <c>
        <v>ALAŞEHİR</v>
      </c>
      <c>
        <is>
          <t>KÖK</t>
        </is>
      </c>
      <c>
        <v>TOLOZ KÖK 45-79-M00251_DAĞITIM TRAFOSU M05_66843595</v>
      </c>
      <c>
        <v>OG Trafo Arızası</v>
      </c>
      <c>
        <v>Dağıtım-OG</v>
      </c>
      <c>
        <v>Uzun</v>
      </c>
      <c>
        <v>Şebeke işletmecisi</v>
      </c>
      <c>
        <v>Bildirimsiz</v>
      </c>
      <c>
        <is>
          <t>27.07.2023 18:14:42</t>
        </is>
      </c>
      <c>
        <is>
          <t>27.07.2023 21:32:15</t>
        </is>
      </c>
      <c>
        <v>3.2925</v>
      </c>
      <c>
        <v>0</v>
      </c>
      <c>
        <v>20</v>
      </c>
      <c>
        <v>0</v>
      </c>
      <c>
        <v>8</v>
      </c>
      <c>
        <v>0</v>
      </c>
      <c>
        <v>1</v>
      </c>
      <c>
        <v>0</v>
      </c>
      <c>
        <v>0</v>
      </c>
      <c>
        <v>0</v>
      </c>
      <c>
        <v>12.086207270604794</v>
      </c>
      <c>
        <v>0</v>
      </c>
      <c>
        <v>38.570118963273124</v>
      </c>
      <c>
        <v>0</v>
      </c>
      <c>
        <v>0.0007271534744520002</v>
      </c>
      <c>
        <v>0</v>
      </c>
      <c>
        <v>0</v>
      </c>
      <c>
        <v>50.65705338735237</v>
      </c>
    </row>
    <row>
      <c>
        <v>2624848</v>
      </c>
      <c>
        <v>2</v>
      </c>
      <c>
        <is>
          <t>İZMİR</t>
        </is>
      </c>
      <c>
        <v>KARABAĞLAR</v>
      </c>
      <c>
        <is>
          <t>OG Fideri</t>
        </is>
      </c>
      <c>
        <v>M-1682 35-01-M01682_M-2779 M03_66846179</v>
      </c>
      <c>
        <v>OG Kablo Başlığı Arızası</v>
      </c>
      <c>
        <v>Dağıtım-OG</v>
      </c>
      <c>
        <v>Uzun</v>
      </c>
      <c>
        <v>Şebeke işletmecisi</v>
      </c>
      <c>
        <v>Bildirimsiz</v>
      </c>
      <c>
        <is>
          <t>27.07.2023 20:20:27</t>
        </is>
      </c>
      <c>
        <is>
          <t>27.07.2023 20:40:10</t>
        </is>
      </c>
      <c>
        <v>0.328611111</v>
      </c>
      <c>
        <v>0</v>
      </c>
      <c>
        <v>1150</v>
      </c>
      <c>
        <v>0</v>
      </c>
      <c>
        <v>0</v>
      </c>
      <c>
        <v>0</v>
      </c>
      <c>
        <v>111</v>
      </c>
      <c>
        <v>0</v>
      </c>
      <c>
        <v>0</v>
      </c>
      <c>
        <v>0</v>
      </c>
      <c>
        <v>89.56076672488744</v>
      </c>
      <c>
        <v>0</v>
      </c>
      <c>
        <v>0</v>
      </c>
      <c>
        <v>0</v>
      </c>
      <c>
        <v>42.406137411503884</v>
      </c>
      <c>
        <v>0</v>
      </c>
      <c>
        <v>0</v>
      </c>
      <c>
        <v>131.96690413639132</v>
      </c>
    </row>
    <row>
      <c>
        <v>2624381</v>
      </c>
      <c>
        <v>1</v>
      </c>
      <c>
        <is>
          <t>İZMİR</t>
        </is>
      </c>
      <c>
        <v>NARLIDERE</v>
      </c>
      <c>
        <is>
          <t>Saha Dağıtım Kutusu (SDK)</t>
        </is>
      </c>
      <c>
        <v>K-1776 35-07-K01776_H h1_5780006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27.07.2023 12:16:12</t>
        </is>
      </c>
      <c>
        <is>
          <t>27.07.2023 13:09:14</t>
        </is>
      </c>
      <c>
        <v>0.883888888</v>
      </c>
      <c>
        <v>0</v>
      </c>
      <c>
        <v>95</v>
      </c>
      <c>
        <v>0</v>
      </c>
      <c>
        <v>0</v>
      </c>
      <c>
        <v>0</v>
      </c>
      <c>
        <v>87</v>
      </c>
      <c>
        <v>0</v>
      </c>
      <c>
        <v>0</v>
      </c>
      <c>
        <v>0</v>
      </c>
      <c>
        <v>18.06041182073456</v>
      </c>
      <c>
        <v>0</v>
      </c>
      <c>
        <v>0</v>
      </c>
      <c>
        <v>0</v>
      </c>
      <c>
        <v>69.91654570189132</v>
      </c>
      <c>
        <v>0</v>
      </c>
      <c>
        <v>0</v>
      </c>
      <c>
        <v>87.97695752262588</v>
      </c>
    </row>
    <row>
      <c>
        <v>2623940</v>
      </c>
      <c>
        <v>1</v>
      </c>
      <c>
        <is>
          <t>MANİSA</t>
        </is>
      </c>
      <c>
        <v>TURGUTLU</v>
      </c>
      <c>
        <is>
          <t>KÖK</t>
        </is>
      </c>
      <c>
        <v>İSTASYONALTI KÖK 45-83-M00131_MANİSA-2 ÇIKIŞ M01_2329936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27.07.2023 07:32:15</t>
        </is>
      </c>
      <c>
        <is>
          <t>27.07.2023 09:11:51</t>
        </is>
      </c>
      <c>
        <v>1.66</v>
      </c>
      <c>
        <v>0</v>
      </c>
      <c>
        <v>6</v>
      </c>
      <c>
        <v>1</v>
      </c>
      <c>
        <v>151</v>
      </c>
      <c>
        <v>0</v>
      </c>
      <c>
        <v>13</v>
      </c>
      <c>
        <v>0</v>
      </c>
      <c>
        <v>0</v>
      </c>
      <c>
        <v>0</v>
      </c>
      <c>
        <v>3.471159290844765</v>
      </c>
      <c>
        <v>34.45531998568846</v>
      </c>
      <c>
        <v>625.3787608125414</v>
      </c>
      <c>
        <v>0</v>
      </c>
      <c>
        <v>20.742270008767008</v>
      </c>
      <c>
        <v>0</v>
      </c>
      <c>
        <v>0</v>
      </c>
      <c>
        <v>684.0475100978416</v>
      </c>
    </row>
    <row>
      <c>
        <v>2625097</v>
      </c>
      <c>
        <v>1</v>
      </c>
      <c>
        <is>
          <t>MANİSA</t>
        </is>
      </c>
      <c>
        <v>ALAŞEHİR</v>
      </c>
      <c>
        <is>
          <t>Dağıtım Transformatörü</t>
        </is>
      </c>
      <c>
        <v>TOLOZ KÖK 45-79-M00251_45-79-M00251_66843655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27.07.2023 20:19:46</t>
        </is>
      </c>
      <c>
        <is>
          <t>27.07.2023 22:23:55</t>
        </is>
      </c>
      <c>
        <v>2.069166666</v>
      </c>
      <c>
        <v>0</v>
      </c>
      <c>
        <v>20</v>
      </c>
      <c>
        <v>0</v>
      </c>
      <c>
        <v>8</v>
      </c>
      <c>
        <v>0</v>
      </c>
      <c>
        <v>1</v>
      </c>
      <c>
        <v>0</v>
      </c>
      <c>
        <v>0</v>
      </c>
      <c>
        <v>0</v>
      </c>
      <c>
        <v>7.690575801133957</v>
      </c>
      <c>
        <v>0</v>
      </c>
      <c>
        <v>23.053615618842667</v>
      </c>
      <c>
        <v>0</v>
      </c>
      <c>
        <v>0.00041092853160400004</v>
      </c>
      <c>
        <v>0</v>
      </c>
      <c>
        <v>0</v>
      </c>
      <c>
        <v>30.744602348508227</v>
      </c>
    </row>
    <row>
      <c>
        <v>2624410</v>
      </c>
      <c>
        <v>1</v>
      </c>
      <c>
        <is>
          <t>İZMİR</t>
        </is>
      </c>
      <c>
        <v>BERGAMA</v>
      </c>
      <c>
        <is>
          <t>AG Fideri</t>
        </is>
      </c>
      <c>
        <v>TR-52 35-16-L00052_D_56397425_56397425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27.07.2023 12:48:54</t>
        </is>
      </c>
      <c>
        <is>
          <t>27.07.2023 14:07:48</t>
        </is>
      </c>
      <c>
        <v>1.315</v>
      </c>
      <c>
        <v>0</v>
      </c>
      <c>
        <v>11</v>
      </c>
      <c>
        <v>0</v>
      </c>
      <c>
        <v>12</v>
      </c>
      <c>
        <v>0</v>
      </c>
      <c>
        <v>3</v>
      </c>
      <c>
        <v>0</v>
      </c>
      <c>
        <v>0</v>
      </c>
      <c>
        <v>0</v>
      </c>
      <c>
        <v>3.5835497825529634</v>
      </c>
      <c>
        <v>0</v>
      </c>
      <c>
        <v>8.234223208205284</v>
      </c>
      <c>
        <v>0</v>
      </c>
      <c>
        <v>3.933551981791921</v>
      </c>
      <c>
        <v>0</v>
      </c>
      <c>
        <v>0</v>
      </c>
      <c>
        <v>15.751324972550169</v>
      </c>
    </row>
    <row>
      <c>
        <v>2623723</v>
      </c>
      <c>
        <v>1</v>
      </c>
      <c>
        <is>
          <t>İZMİR</t>
        </is>
      </c>
      <c>
        <v>BAYRAKLI</v>
      </c>
      <c>
        <is>
          <t>AG Fideri</t>
        </is>
      </c>
      <c>
        <v>M-2513 35-02-M02513_I_72410762_72410762</v>
      </c>
      <c>
        <v>AG Tel Kopuğu</v>
      </c>
      <c>
        <v>Dağıtım-AG</v>
      </c>
      <c>
        <v>Uzun</v>
      </c>
      <c>
        <v>Şebeke işletmecisi</v>
      </c>
      <c>
        <v>Bildirimsiz</v>
      </c>
      <c>
        <is>
          <t>27.07.2023 00:48:00</t>
        </is>
      </c>
      <c>
        <is>
          <t>27.07.2023 03:06:52</t>
        </is>
      </c>
      <c>
        <v>2.314444444</v>
      </c>
      <c>
        <v>0</v>
      </c>
      <c>
        <v>164</v>
      </c>
      <c>
        <v>0</v>
      </c>
      <c>
        <v>0</v>
      </c>
      <c>
        <v>0</v>
      </c>
      <c>
        <v>18</v>
      </c>
      <c>
        <v>0</v>
      </c>
      <c>
        <v>0</v>
      </c>
      <c>
        <v>0</v>
      </c>
      <c>
        <v>77.05488085783072</v>
      </c>
      <c>
        <v>0</v>
      </c>
      <c>
        <v>0</v>
      </c>
      <c>
        <v>0</v>
      </c>
      <c>
        <v>34.672254426713785</v>
      </c>
      <c>
        <v>0</v>
      </c>
      <c>
        <v>0</v>
      </c>
      <c>
        <v>111.72713528454452</v>
      </c>
    </row>
    <row>
      <c>
        <v>2624719</v>
      </c>
      <c>
        <v>1</v>
      </c>
      <c>
        <is>
          <t>İZMİR</t>
        </is>
      </c>
      <c>
        <v>GAZİEMİR</v>
      </c>
      <c>
        <is>
          <t>DM</t>
        </is>
      </c>
      <c>
        <v>KARTAL İM 35-08-A00003_M-1807 EGEYILDIZ M14_80521403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27.07.2023 16:35:45</t>
        </is>
      </c>
      <c>
        <is>
          <t>27.07.2023 17:15:23</t>
        </is>
      </c>
      <c>
        <v>0.660555555</v>
      </c>
      <c>
        <v>1</v>
      </c>
      <c>
        <v>2131</v>
      </c>
      <c>
        <v>0</v>
      </c>
      <c>
        <v>0</v>
      </c>
      <c>
        <v>15</v>
      </c>
      <c>
        <v>210</v>
      </c>
      <c>
        <v>1</v>
      </c>
      <c>
        <v>0</v>
      </c>
      <c>
        <v>0.45970586054769</v>
      </c>
      <c>
        <v>374.01130837681524</v>
      </c>
      <c>
        <v>0</v>
      </c>
      <c>
        <v>0</v>
      </c>
      <c>
        <v>461.367438837232</v>
      </c>
      <c>
        <v>391.0748891636382</v>
      </c>
      <c>
        <v>0</v>
      </c>
      <c>
        <v>0</v>
      </c>
      <c>
        <v>1226.913342238233</v>
      </c>
    </row>
    <row>
      <c>
        <v>2624055</v>
      </c>
      <c>
        <v>1</v>
      </c>
      <c>
        <is>
          <t>İZMİR</t>
        </is>
      </c>
      <c>
        <v>KONAK</v>
      </c>
      <c>
        <is>
          <t>Kullanıcı Bağlantı Hattı</t>
        </is>
      </c>
      <c>
        <v>K-2352 35-01-K02352_911620098_911620098</v>
      </c>
      <c>
        <v>AG Branşman Yeraltı Kablo Arızası</v>
      </c>
      <c>
        <v>Dağıtım-AG</v>
      </c>
      <c>
        <v>Uzun</v>
      </c>
      <c>
        <v>Şebeke işletmecisi</v>
      </c>
      <c>
        <v>Bildirimsiz</v>
      </c>
      <c>
        <is>
          <t>27.07.2023 09:14:06</t>
        </is>
      </c>
      <c>
        <is>
          <t>27.07.2023 11:57:34</t>
        </is>
      </c>
      <c>
        <v>2.724444444</v>
      </c>
      <c>
        <v>0</v>
      </c>
      <c>
        <v>0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4.1995457056776</v>
      </c>
      <c>
        <v>0</v>
      </c>
      <c>
        <v>0</v>
      </c>
      <c>
        <v>4.1995457056776</v>
      </c>
    </row>
    <row>
      <c>
        <v>2624882</v>
      </c>
      <c>
        <v>1</v>
      </c>
      <c>
        <is>
          <t>İZMİR</t>
        </is>
      </c>
      <c>
        <v>KONAK</v>
      </c>
      <c>
        <is>
          <t>Kullanıcı Bağlantı Hattı</t>
        </is>
      </c>
      <c>
        <v>K-11 35-01-K00011_912546330_912546330</v>
      </c>
      <c>
        <v>AG Box / Sdk Abone Çıkış Sigorta Atığı</v>
      </c>
      <c>
        <v>Dağıtım-AG</v>
      </c>
      <c>
        <v>Uzun</v>
      </c>
      <c>
        <v>Şebeke işletmecisi</v>
      </c>
      <c>
        <v>Bildirimsiz</v>
      </c>
      <c>
        <is>
          <t>27.07.2023 18:07:44</t>
        </is>
      </c>
      <c>
        <is>
          <t>27.07.2023 20:08:33</t>
        </is>
      </c>
      <c>
        <v>2.013611111</v>
      </c>
      <c>
        <v>0</v>
      </c>
      <c>
        <v>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8.261058574574474</v>
      </c>
      <c>
        <v>0</v>
      </c>
      <c>
        <v>0</v>
      </c>
      <c>
        <v>0</v>
      </c>
      <c>
        <v>2.720700198916376</v>
      </c>
      <c>
        <v>0</v>
      </c>
      <c>
        <v>0</v>
      </c>
      <c>
        <v>10.98175877349085</v>
      </c>
    </row>
    <row>
      <c>
        <v>2625051</v>
      </c>
      <c>
        <v>1</v>
      </c>
      <c>
        <is>
          <t>İZMİR</t>
        </is>
      </c>
      <c>
        <v>MENEMEN</v>
      </c>
      <c>
        <is>
          <t>AG Fideri</t>
        </is>
      </c>
      <c>
        <v>KIRMAHALLE  TR-12 35-28-M00271_A_65513049_65513049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27.07.2023 20:05:11</t>
        </is>
      </c>
      <c>
        <is>
          <t>27.07.2023 21:09:17</t>
        </is>
      </c>
      <c>
        <v>1.068333333</v>
      </c>
      <c>
        <v>0</v>
      </c>
      <c>
        <v>1</v>
      </c>
      <c>
        <v>0</v>
      </c>
      <c>
        <v>15</v>
      </c>
      <c>
        <v>0</v>
      </c>
      <c>
        <v>0</v>
      </c>
      <c>
        <v>0</v>
      </c>
      <c>
        <v>0</v>
      </c>
      <c>
        <v>0</v>
      </c>
      <c>
        <v>0.2592113378794445</v>
      </c>
      <c>
        <v>0</v>
      </c>
      <c>
        <v>21.287317941350416</v>
      </c>
      <c>
        <v>0</v>
      </c>
      <c>
        <v>0</v>
      </c>
      <c>
        <v>0</v>
      </c>
      <c>
        <v>0</v>
      </c>
      <c>
        <v>21.546529279229862</v>
      </c>
    </row>
    <row>
      <c>
        <v>2624032</v>
      </c>
      <c>
        <v>1</v>
      </c>
      <c>
        <is>
          <t>İZMİR</t>
        </is>
      </c>
      <c>
        <v>MENDERES</v>
      </c>
      <c>
        <is>
          <t>KÖK</t>
        </is>
      </c>
      <c>
        <v>ÇUKURALTI M-13 ÇAMLIK KÖK 35-25-M00059_ÇUKURALTI M-14 M03_72121071</v>
      </c>
      <c>
        <v>Şebeke Yenileme ve Kapasite Artışı Çalışması</v>
      </c>
      <c>
        <v>Dağıtım-OG</v>
      </c>
      <c>
        <v>Uzun</v>
      </c>
      <c>
        <v>Şebeke işletmecisi</v>
      </c>
      <c>
        <v>Bildirimli</v>
      </c>
      <c>
        <is>
          <t>27.07.2023 09:08:14</t>
        </is>
      </c>
      <c>
        <is>
          <t>27.07.2023 12:35:44</t>
        </is>
      </c>
      <c>
        <v>3.458333333</v>
      </c>
      <c>
        <v>0</v>
      </c>
      <c>
        <v>3170</v>
      </c>
      <c>
        <v>0</v>
      </c>
      <c>
        <v>7</v>
      </c>
      <c>
        <v>5</v>
      </c>
      <c>
        <v>234</v>
      </c>
      <c>
        <v>0</v>
      </c>
      <c>
        <v>0</v>
      </c>
      <c>
        <v>0</v>
      </c>
      <c>
        <v>2374.6420890525546</v>
      </c>
      <c>
        <v>0</v>
      </c>
      <c>
        <v>4.505488280130139</v>
      </c>
      <c>
        <v>450.46668003035546</v>
      </c>
      <c>
        <v>1344.1341898503092</v>
      </c>
      <c>
        <v>0</v>
      </c>
      <c>
        <v>0</v>
      </c>
      <c>
        <v>4173.748447213349</v>
      </c>
    </row>
    <row>
      <c>
        <v>2624573</v>
      </c>
      <c>
        <v>1</v>
      </c>
      <c>
        <is>
          <t>İZMİR</t>
        </is>
      </c>
      <c>
        <v>KARABURUN</v>
      </c>
      <c>
        <is>
          <t>AG Fideri</t>
        </is>
      </c>
      <c>
        <v>MORDOĞAN TR-33 35-21-L00150_C_56393463_56393463</v>
      </c>
      <c>
        <v>AG Tel Kopuğu</v>
      </c>
      <c>
        <v>Dağıtım-AG</v>
      </c>
      <c>
        <v>Uzun</v>
      </c>
      <c>
        <v>Şebeke işletmecisi</v>
      </c>
      <c>
        <v>Bildirimsiz</v>
      </c>
      <c>
        <is>
          <t>27.07.2023 14:47:37</t>
        </is>
      </c>
      <c>
        <is>
          <t>27.07.2023 18:43:53</t>
        </is>
      </c>
      <c>
        <v>3.937777777</v>
      </c>
      <c>
        <v>0</v>
      </c>
      <c>
        <v>96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55.21429291251432</v>
      </c>
      <c>
        <v>0</v>
      </c>
      <c>
        <v>0</v>
      </c>
      <c>
        <v>0</v>
      </c>
      <c>
        <v>100.27411308748313</v>
      </c>
      <c>
        <v>0</v>
      </c>
      <c>
        <v>0</v>
      </c>
      <c>
        <v>155.48840599999744</v>
      </c>
    </row>
    <row>
      <c>
        <v>2624696</v>
      </c>
      <c>
        <v>1</v>
      </c>
      <c>
        <is>
          <t>İZMİR</t>
        </is>
      </c>
      <c>
        <v>KİRAZ</v>
      </c>
      <c>
        <is>
          <t>AG Fideri</t>
        </is>
      </c>
      <c>
        <v>KARABURÇ ATÇILAR TR-6 35-31-L00095_B_91202722_91202722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27.07.2023 16:21:20</t>
        </is>
      </c>
      <c>
        <is>
          <t>27.07.2023 17:32:21</t>
        </is>
      </c>
      <c>
        <v>1.183611111</v>
      </c>
      <c>
        <v>0</v>
      </c>
      <c>
        <v>6</v>
      </c>
      <c>
        <v>0</v>
      </c>
      <c>
        <v>6</v>
      </c>
      <c>
        <v>0</v>
      </c>
      <c>
        <v>2</v>
      </c>
      <c>
        <v>0</v>
      </c>
      <c>
        <v>0</v>
      </c>
      <c>
        <v>0</v>
      </c>
      <c>
        <v>2.076399401340657</v>
      </c>
      <c>
        <v>0</v>
      </c>
      <c>
        <v>8.611140627603934</v>
      </c>
      <c>
        <v>0</v>
      </c>
      <c>
        <v>1.322523757999734</v>
      </c>
      <c>
        <v>0</v>
      </c>
      <c>
        <v>0</v>
      </c>
      <c>
        <v>12.010063786944325</v>
      </c>
    </row>
    <row>
      <c>
        <v>2625028</v>
      </c>
      <c>
        <v>1</v>
      </c>
      <c>
        <is>
          <t>İZMİR</t>
        </is>
      </c>
      <c>
        <v>ÇİĞLİ</v>
      </c>
      <c>
        <is>
          <t>Kullanıcı Bağlantı Hattı</t>
        </is>
      </c>
      <c>
        <v>M-1464 35-09-M01464_966743411_966743411</v>
      </c>
      <c>
        <v>AG Box / Sdk Abone Çıkış Sigorta Atığı</v>
      </c>
      <c>
        <v>Dağıtım-AG</v>
      </c>
      <c>
        <v>Uzun</v>
      </c>
      <c>
        <v>Şebeke işletmecisi</v>
      </c>
      <c>
        <v>Bildirimsiz</v>
      </c>
      <c>
        <is>
          <t>27.07.2023 19:42:19</t>
        </is>
      </c>
      <c>
        <is>
          <t>28.07.2023 01:03:06</t>
        </is>
      </c>
      <c>
        <v>5.346388888</v>
      </c>
      <c>
        <v>0</v>
      </c>
      <c>
        <v>0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6.660490055293452</v>
      </c>
      <c>
        <v>0</v>
      </c>
      <c>
        <v>0</v>
      </c>
      <c>
        <v>6.660490055293452</v>
      </c>
    </row>
    <row>
      <c>
        <v>2624596</v>
      </c>
      <c>
        <v>1</v>
      </c>
      <c>
        <is>
          <t>MANİSA</t>
        </is>
      </c>
      <c>
        <v>GÖRDES</v>
      </c>
      <c>
        <is>
          <t>AG Fideri</t>
        </is>
      </c>
      <c>
        <v>KARAYAĞCI AVŞAR TR-1 45-75-M00293_A_56385883_56385883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27.07.2023 15:02:30</t>
        </is>
      </c>
      <c>
        <is>
          <t>27.07.2023 18:21:52</t>
        </is>
      </c>
      <c>
        <v>3.322777777</v>
      </c>
      <c>
        <v>0</v>
      </c>
      <c>
        <v>14</v>
      </c>
      <c>
        <v>0</v>
      </c>
      <c>
        <v>1</v>
      </c>
      <c>
        <v>0</v>
      </c>
      <c>
        <v>1</v>
      </c>
      <c>
        <v>0</v>
      </c>
      <c>
        <v>0</v>
      </c>
      <c>
        <v>0</v>
      </c>
      <c>
        <v>11.391383485433249</v>
      </c>
      <c>
        <v>0</v>
      </c>
      <c>
        <v>1.320598364821636</v>
      </c>
      <c>
        <v>0</v>
      </c>
      <c>
        <v>7.188752852081111</v>
      </c>
      <c>
        <v>0</v>
      </c>
      <c>
        <v>0</v>
      </c>
      <c>
        <v>19.900734702335996</v>
      </c>
    </row>
    <row>
      <c>
        <v>2623903</v>
      </c>
      <c>
        <v>2</v>
      </c>
      <c>
        <is>
          <t>İZMİR</t>
        </is>
      </c>
      <c>
        <v>BORNOVA</v>
      </c>
      <c>
        <is>
          <t>Dağıtım Transformatörü</t>
        </is>
      </c>
      <c>
        <v>M-1057 35-02-M01057_35-02-M01057_2357722</v>
      </c>
      <c>
        <v>AG Tel Kopuğu</v>
      </c>
      <c>
        <v>Dağıtım-AG</v>
      </c>
      <c>
        <v>Uzun</v>
      </c>
      <c>
        <v>Şebeke işletmecisi</v>
      </c>
      <c>
        <v>Bildirimsiz</v>
      </c>
      <c>
        <is>
          <t>27.07.2023 11:56:42</t>
        </is>
      </c>
      <c>
        <is>
          <t>27.07.2023 12:33:34</t>
        </is>
      </c>
      <c>
        <v>0.614444444</v>
      </c>
      <c>
        <v>0</v>
      </c>
      <c>
        <v>999</v>
      </c>
      <c>
        <v>0</v>
      </c>
      <c>
        <v>0</v>
      </c>
      <c>
        <v>0</v>
      </c>
      <c>
        <v>25</v>
      </c>
      <c>
        <v>0</v>
      </c>
      <c>
        <v>0</v>
      </c>
      <c>
        <v>0</v>
      </c>
      <c>
        <v>167.39096960902413</v>
      </c>
      <c>
        <v>0</v>
      </c>
      <c>
        <v>0</v>
      </c>
      <c>
        <v>0</v>
      </c>
      <c>
        <v>27.99357333129135</v>
      </c>
      <c>
        <v>0</v>
      </c>
      <c>
        <v>0</v>
      </c>
      <c>
        <v>195.38454294031547</v>
      </c>
    </row>
    <row>
      <c>
        <v>2624888</v>
      </c>
      <c>
        <v>1</v>
      </c>
      <c>
        <is>
          <t>MANİSA</t>
        </is>
      </c>
      <c>
        <v>ALAŞEHİR</v>
      </c>
      <c>
        <is>
          <t>Dağıtım Transformatörü</t>
        </is>
      </c>
      <c>
        <v>ALAŞEHİR TR-46 45-73-M00046_45-73-M00046_61399094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27.07.2023 18:25:29</t>
        </is>
      </c>
      <c>
        <is>
          <t>27.07.2023 20:45:18</t>
        </is>
      </c>
      <c>
        <v>2.330277777</v>
      </c>
      <c>
        <v>0</v>
      </c>
      <c>
        <v>376</v>
      </c>
      <c>
        <v>0</v>
      </c>
      <c>
        <v>0</v>
      </c>
      <c>
        <v>0</v>
      </c>
      <c>
        <v>20</v>
      </c>
      <c>
        <v>0</v>
      </c>
      <c>
        <v>0</v>
      </c>
      <c>
        <v>0</v>
      </c>
      <c>
        <v>212.46644186520876</v>
      </c>
      <c>
        <v>0</v>
      </c>
      <c>
        <v>0</v>
      </c>
      <c>
        <v>0</v>
      </c>
      <c>
        <v>32.36016027688989</v>
      </c>
      <c>
        <v>0</v>
      </c>
      <c>
        <v>0</v>
      </c>
      <c>
        <v>244.82660214209866</v>
      </c>
    </row>
    <row>
      <c>
        <v>2624759</v>
      </c>
      <c>
        <v>1</v>
      </c>
      <c>
        <is>
          <t>MANİSA</t>
        </is>
      </c>
      <c>
        <v>SARUHANLI</v>
      </c>
      <c>
        <is>
          <t>Saha Dağıtım Kutusu (SDK)</t>
        </is>
      </c>
      <c>
        <v>SARUHANLI TR-6/A 45-80-M01200_D D03b_43056343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27.07.2023 16:42:19</t>
        </is>
      </c>
      <c>
        <is>
          <t>27.07.2023 17:27:13</t>
        </is>
      </c>
      <c>
        <v>0.748333333</v>
      </c>
      <c>
        <v>0</v>
      </c>
      <c>
        <v>13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1.5074817700720795</v>
      </c>
      <c>
        <v>0</v>
      </c>
      <c>
        <v>0</v>
      </c>
      <c>
        <v>0</v>
      </c>
      <c>
        <v>0</v>
      </c>
      <c>
        <v>0</v>
      </c>
      <c>
        <v>0</v>
      </c>
      <c>
        <v>1.5074817700720795</v>
      </c>
    </row>
    <row>
      <c>
        <v>2624201</v>
      </c>
      <c>
        <v>1</v>
      </c>
      <c>
        <is>
          <t>İZMİR</t>
        </is>
      </c>
      <c>
        <v>DİKİLİ</v>
      </c>
      <c>
        <is>
          <t>Dağıtım Transformatörü</t>
        </is>
      </c>
      <c>
        <v>MAVİKENT TR-4 35-30-M00134_35-30-M00134_2374871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27.07.2023 10:32:32</t>
        </is>
      </c>
      <c>
        <is>
          <t>27.07.2023 12:37:27</t>
        </is>
      </c>
      <c>
        <v>2.081944444</v>
      </c>
      <c>
        <v>0</v>
      </c>
      <c>
        <v>24</v>
      </c>
      <c>
        <v>0</v>
      </c>
      <c>
        <v>0</v>
      </c>
      <c>
        <v>0</v>
      </c>
      <c>
        <v>7</v>
      </c>
      <c>
        <v>0</v>
      </c>
      <c>
        <v>0</v>
      </c>
      <c>
        <v>0</v>
      </c>
      <c>
        <v>12.938178200752567</v>
      </c>
      <c>
        <v>0</v>
      </c>
      <c>
        <v>0</v>
      </c>
      <c>
        <v>0</v>
      </c>
      <c>
        <v>0.4162055299858749</v>
      </c>
      <c>
        <v>0</v>
      </c>
      <c>
        <v>0</v>
      </c>
      <c>
        <v>13.354383730738443</v>
      </c>
    </row>
    <row>
      <c>
        <v>2624072</v>
      </c>
      <c>
        <v>1</v>
      </c>
      <c>
        <is>
          <t>MANİSA</t>
        </is>
      </c>
      <c>
        <v>SARUHANLI</v>
      </c>
      <c>
        <is>
          <t>KÖK</t>
        </is>
      </c>
      <c>
        <v>HACIRAHMANLAR TARIMSAL SULAMA ÖZEL KÖK 45-80-M02000Ö_HACIRAHMANLI TST-1 M02_2323505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27.07.2023 09:20:51</t>
        </is>
      </c>
      <c>
        <is>
          <t>27.07.2023 10:10:49</t>
        </is>
      </c>
      <c>
        <v>0.832777777</v>
      </c>
      <c>
        <v>0</v>
      </c>
      <c>
        <v>0</v>
      </c>
      <c>
        <v>45</v>
      </c>
      <c>
        <v>0</v>
      </c>
      <c>
        <v>4</v>
      </c>
      <c>
        <v>0</v>
      </c>
      <c>
        <v>0</v>
      </c>
      <c>
        <v>0</v>
      </c>
      <c>
        <v>0</v>
      </c>
      <c>
        <v>0</v>
      </c>
      <c>
        <v>159.83229942409696</v>
      </c>
      <c>
        <v>0</v>
      </c>
      <c>
        <v>19.081014354023814</v>
      </c>
      <c>
        <v>0</v>
      </c>
      <c>
        <v>0</v>
      </c>
      <c>
        <v>0</v>
      </c>
      <c>
        <v>178.91331377812077</v>
      </c>
    </row>
    <row>
      <c>
        <v>2624450</v>
      </c>
      <c>
        <v>1</v>
      </c>
      <c>
        <is>
          <t>MANİSA</t>
        </is>
      </c>
      <c>
        <v>AKHİSAR</v>
      </c>
      <c>
        <is>
          <t>OG Fideri</t>
        </is>
      </c>
      <c>
        <v>MEDAR TR-6 45-72-L00276_TR-1 L05_2104213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27.07.2023 13:23:39</t>
        </is>
      </c>
      <c>
        <is>
          <t>27.07.2023 13:41:15</t>
        </is>
      </c>
      <c>
        <v>0.293333333</v>
      </c>
      <c>
        <v>2</v>
      </c>
      <c>
        <v>529</v>
      </c>
      <c>
        <v>18</v>
      </c>
      <c>
        <v>66</v>
      </c>
      <c>
        <v>1</v>
      </c>
      <c>
        <v>72</v>
      </c>
      <c>
        <v>0</v>
      </c>
      <c>
        <v>0</v>
      </c>
      <c>
        <v>0.141942015161232</v>
      </c>
      <c>
        <v>27.166739637629487</v>
      </c>
      <c>
        <v>3.8179403977474333</v>
      </c>
      <c>
        <v>22.135308904583017</v>
      </c>
      <c>
        <v>0.19747882045322937</v>
      </c>
      <c>
        <v>13.269037314858334</v>
      </c>
      <c>
        <v>0</v>
      </c>
      <c>
        <v>0</v>
      </c>
      <c>
        <v>66.72844709043274</v>
      </c>
    </row>
    <row>
      <c>
        <v>2624155</v>
      </c>
      <c>
        <v>1</v>
      </c>
      <c>
        <is>
          <t>İZMİR</t>
        </is>
      </c>
      <c>
        <v>KARABAĞLAR</v>
      </c>
      <c>
        <is>
          <t>Dağıtım Transformatörü</t>
        </is>
      </c>
      <c>
        <v>M-3069(YATIRIM REZERVE) 35-01-M03069_35-01-M03069_80639257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27.07.2023 10:12:54</t>
        </is>
      </c>
      <c>
        <is>
          <t>27.07.2023 10:57:33</t>
        </is>
      </c>
      <c>
        <v>0.744166666</v>
      </c>
      <c>
        <v>0</v>
      </c>
      <c>
        <v>1234</v>
      </c>
      <c>
        <v>0</v>
      </c>
      <c>
        <v>0</v>
      </c>
      <c>
        <v>0</v>
      </c>
      <c>
        <v>63</v>
      </c>
      <c>
        <v>0</v>
      </c>
      <c>
        <v>0</v>
      </c>
      <c>
        <v>0</v>
      </c>
      <c>
        <v>228.12493044573796</v>
      </c>
      <c>
        <v>0</v>
      </c>
      <c>
        <v>0</v>
      </c>
      <c>
        <v>0</v>
      </c>
      <c>
        <v>38.656412918404946</v>
      </c>
      <c>
        <v>0</v>
      </c>
      <c>
        <v>0</v>
      </c>
      <c>
        <v>266.7813433641429</v>
      </c>
    </row>
    <row>
      <c>
        <v>2624258</v>
      </c>
      <c>
        <v>1</v>
      </c>
      <c>
        <is>
          <t>İZMİR</t>
        </is>
      </c>
      <c>
        <v>BAYRAKLI</v>
      </c>
      <c>
        <is>
          <t>AG Fideri</t>
        </is>
      </c>
      <c>
        <v>K-448 35-04-K00448_A_56364899_56364899</v>
      </c>
      <c>
        <v>Şebeke Yenileme ve Kapasite Artışı Çalışması</v>
      </c>
      <c>
        <v>Dağıtım-AG</v>
      </c>
      <c>
        <v>Uzun</v>
      </c>
      <c>
        <v>Şebeke işletmecisi</v>
      </c>
      <c>
        <v>Bildirimli</v>
      </c>
      <c>
        <is>
          <t>27.07.2023 11:08:31</t>
        </is>
      </c>
      <c>
        <is>
          <t>27.07.2023 14:11:04</t>
        </is>
      </c>
      <c>
        <v>3.0425</v>
      </c>
      <c>
        <v>0</v>
      </c>
      <c>
        <v>94</v>
      </c>
      <c>
        <v>0</v>
      </c>
      <c>
        <v>0</v>
      </c>
      <c>
        <v>0</v>
      </c>
      <c>
        <v>16</v>
      </c>
      <c>
        <v>0</v>
      </c>
      <c>
        <v>0</v>
      </c>
      <c>
        <v>0</v>
      </c>
      <c>
        <v>75.19977327126738</v>
      </c>
      <c>
        <v>0</v>
      </c>
      <c>
        <v>0</v>
      </c>
      <c>
        <v>0</v>
      </c>
      <c>
        <v>80.61724579890901</v>
      </c>
      <c>
        <v>0</v>
      </c>
      <c>
        <v>0</v>
      </c>
      <c>
        <v>155.8170190701764</v>
      </c>
    </row>
    <row>
      <c>
        <v>2624945</v>
      </c>
      <c>
        <v>1</v>
      </c>
      <c>
        <is>
          <t>İZMİR</t>
        </is>
      </c>
      <c>
        <v>TİRE</v>
      </c>
      <c>
        <is>
          <t>KÖK</t>
        </is>
      </c>
      <c>
        <v>CUMHURİYET KÖK 35-29-L00057_YİĞENLİ KÖYÜ L07_2311620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27.07.2023 18:39:44</t>
        </is>
      </c>
      <c>
        <is>
          <t>27.07.2023 20:02:19</t>
        </is>
      </c>
      <c>
        <v>1.376388888</v>
      </c>
      <c>
        <v>2</v>
      </c>
      <c>
        <v>126</v>
      </c>
      <c>
        <v>45</v>
      </c>
      <c>
        <v>49</v>
      </c>
      <c>
        <v>3</v>
      </c>
      <c>
        <v>20</v>
      </c>
      <c>
        <v>0</v>
      </c>
      <c>
        <v>0</v>
      </c>
      <c>
        <v>1.2653316012669031</v>
      </c>
      <c>
        <v>60.35960261405473</v>
      </c>
      <c>
        <v>355.8040610023514</v>
      </c>
      <c>
        <v>310.11338364935955</v>
      </c>
      <c>
        <v>24.114086087435723</v>
      </c>
      <c>
        <v>26.800244663956413</v>
      </c>
      <c>
        <v>0</v>
      </c>
      <c>
        <v>0</v>
      </c>
      <c>
        <v>778.4567096184246</v>
      </c>
    </row>
    <row>
      <c>
        <v>2624513</v>
      </c>
      <c>
        <v>1</v>
      </c>
      <c>
        <is>
          <t>İZMİR</t>
        </is>
      </c>
      <c>
        <v>MENEMEN</v>
      </c>
      <c>
        <is>
          <t>AG Fideri</t>
        </is>
      </c>
      <c>
        <v>MENEMEN GÖRECE TR-1 35-28-M00288_C_56358982_56358982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27.07.2023 14:24:33</t>
        </is>
      </c>
      <c>
        <is>
          <t>27.07.2023 15:17:37</t>
        </is>
      </c>
      <c>
        <v>0.884444444</v>
      </c>
      <c>
        <v>0</v>
      </c>
      <c>
        <v>22</v>
      </c>
      <c>
        <v>0</v>
      </c>
      <c>
        <v>11</v>
      </c>
      <c>
        <v>0</v>
      </c>
      <c>
        <v>4</v>
      </c>
      <c>
        <v>0</v>
      </c>
      <c>
        <v>0</v>
      </c>
      <c>
        <v>0</v>
      </c>
      <c>
        <v>4.056742836552703</v>
      </c>
      <c>
        <v>0</v>
      </c>
      <c>
        <v>4.639823479854345</v>
      </c>
      <c>
        <v>0</v>
      </c>
      <c>
        <v>2.721006710448395</v>
      </c>
      <c>
        <v>0</v>
      </c>
      <c>
        <v>0</v>
      </c>
      <c>
        <v>11.417573026855443</v>
      </c>
    </row>
    <row>
      <c>
        <v>2624490</v>
      </c>
      <c>
        <v>1</v>
      </c>
      <c>
        <is>
          <t>İZMİR</t>
        </is>
      </c>
      <c>
        <v>SEFERİHİSAR</v>
      </c>
      <c>
        <is>
          <t>Kullanıcı Bağlantı Hattı</t>
        </is>
      </c>
      <c>
        <v>L-49 SAYKOP 35-14-L00049_956654675_956654675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27.07.2023 13:58:42</t>
        </is>
      </c>
      <c>
        <is>
          <t>27.07.2023 17:56:26</t>
        </is>
      </c>
      <c>
        <v>3.962222222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</row>
    <row>
      <c>
        <v>2624988</v>
      </c>
      <c>
        <v>1</v>
      </c>
      <c>
        <is>
          <t>MANİSA</t>
        </is>
      </c>
      <c>
        <v>KÖPRÜBAŞI</v>
      </c>
      <c>
        <is>
          <t>KÖK</t>
        </is>
      </c>
      <c>
        <v>UĞURLU KÖK 45-86-M00045_GÜNDOĞDU UĞURLU M02_72226051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27.07.2023 19:31:08</t>
        </is>
      </c>
      <c>
        <is>
          <t>27.07.2023 19:48:13</t>
        </is>
      </c>
      <c>
        <v>0.284722222</v>
      </c>
      <c>
        <v>7</v>
      </c>
      <c>
        <v>305</v>
      </c>
      <c>
        <v>36</v>
      </c>
      <c>
        <v>133</v>
      </c>
      <c>
        <v>7</v>
      </c>
      <c>
        <v>20</v>
      </c>
      <c>
        <v>1</v>
      </c>
      <c>
        <v>0</v>
      </c>
      <c>
        <v>0.45450075297099923</v>
      </c>
      <c>
        <v>12.423057082048958</v>
      </c>
      <c>
        <v>145.03304015334854</v>
      </c>
      <c>
        <v>48.13154362268626</v>
      </c>
      <c>
        <v>23.503971311473883</v>
      </c>
      <c>
        <v>4.946867626641876</v>
      </c>
      <c>
        <v>20.907342020395827</v>
      </c>
      <c>
        <v>0</v>
      </c>
      <c>
        <v>255.40032256956633</v>
      </c>
    </row>
    <row>
      <c>
        <v>2625154</v>
      </c>
      <c>
        <v>1</v>
      </c>
      <c>
        <is>
          <t>İZMİR</t>
        </is>
      </c>
      <c>
        <v>KARABAĞLAR</v>
      </c>
      <c>
        <is>
          <t>Kullanıcı Bağlantı Hattı</t>
        </is>
      </c>
      <c>
        <v>K-4304 35-01-K04304_98808926_98808926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27.07.2023 21:06:24</t>
        </is>
      </c>
      <c>
        <is>
          <t>28.07.2023 00:54:57</t>
        </is>
      </c>
      <c>
        <v>3.809166666</v>
      </c>
      <c>
        <v>0</v>
      </c>
      <c>
        <v>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3.5975950325347097</v>
      </c>
      <c>
        <v>0</v>
      </c>
      <c>
        <v>0</v>
      </c>
      <c>
        <v>0</v>
      </c>
      <c>
        <v>0.24788251970393</v>
      </c>
      <c>
        <v>0</v>
      </c>
      <c>
        <v>0</v>
      </c>
      <c>
        <v>3.8454775522386395</v>
      </c>
    </row>
    <row>
      <c>
        <v>2623949</v>
      </c>
      <c>
        <v>1</v>
      </c>
      <c>
        <is>
          <t>İZMİR</t>
        </is>
      </c>
      <c>
        <v>KONAK</v>
      </c>
      <c>
        <is>
          <t>Kullanıcı Bağlantı Hattı</t>
        </is>
      </c>
      <c>
        <v>K-1779 35-01-K01779_910523616_910523616</v>
      </c>
      <c>
        <v>AG Box / Sdk Abone Çıkış Sigorta Atığı</v>
      </c>
      <c>
        <v>Dağıtım-AG</v>
      </c>
      <c>
        <v>Uzun</v>
      </c>
      <c>
        <v>Şebeke işletmecisi</v>
      </c>
      <c>
        <v>Bildirimsiz</v>
      </c>
      <c>
        <is>
          <t>27.07.2023 07:40:28</t>
        </is>
      </c>
      <c>
        <is>
          <t>27.07.2023 08:41:34</t>
        </is>
      </c>
      <c>
        <v>1.018333333</v>
      </c>
      <c>
        <v>0</v>
      </c>
      <c>
        <v>0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</row>
    <row>
      <c>
        <v>2623806</v>
      </c>
      <c>
        <v>1</v>
      </c>
      <c>
        <is>
          <t>İZMİR</t>
        </is>
      </c>
      <c>
        <v>BALÇOVA</v>
      </c>
      <c>
        <is>
          <t>Dağıtım Transformatörü</t>
        </is>
      </c>
      <c>
        <v>K-1574 35-07-K01574_35-07-K01574_48429119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27.07.2023 00:31:42</t>
        </is>
      </c>
      <c>
        <is>
          <t>27.07.2023 05:05:04</t>
        </is>
      </c>
      <c>
        <v>4.556111111</v>
      </c>
      <c>
        <v>0</v>
      </c>
      <c>
        <v>512</v>
      </c>
      <c>
        <v>0</v>
      </c>
      <c>
        <v>0</v>
      </c>
      <c>
        <v>0</v>
      </c>
      <c>
        <v>46</v>
      </c>
      <c>
        <v>0</v>
      </c>
      <c>
        <v>0</v>
      </c>
      <c>
        <v>0</v>
      </c>
      <c>
        <v>471.86244638105825</v>
      </c>
      <c>
        <v>0</v>
      </c>
      <c>
        <v>0</v>
      </c>
      <c>
        <v>0</v>
      </c>
      <c>
        <v>137.23225281643852</v>
      </c>
      <c>
        <v>0</v>
      </c>
      <c>
        <v>0</v>
      </c>
      <c>
        <v>609.0946991974968</v>
      </c>
    </row>
    <row>
      <c>
        <v>2624639</v>
      </c>
      <c>
        <v>1</v>
      </c>
      <c>
        <is>
          <t>İZMİR</t>
        </is>
      </c>
      <c>
        <v>ALİAĞA</v>
      </c>
      <c>
        <is>
          <t>OG Fideri</t>
        </is>
      </c>
      <c>
        <v>ALÇUK TM 35-17-A00001_HatBaşıAyırıcı_53133619 M30_53133619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27.07.2023 15:45:21</t>
        </is>
      </c>
      <c>
        <is>
          <t>27.07.2023 17:28:08</t>
        </is>
      </c>
      <c>
        <v>1.713055555</v>
      </c>
      <c>
        <v>4</v>
      </c>
      <c>
        <v>0</v>
      </c>
      <c>
        <v>3</v>
      </c>
      <c>
        <v>0</v>
      </c>
      <c>
        <v>2</v>
      </c>
      <c>
        <v>0</v>
      </c>
      <c>
        <v>0</v>
      </c>
      <c>
        <v>0</v>
      </c>
      <c>
        <v>7.398320362209959</v>
      </c>
      <c>
        <v>0</v>
      </c>
      <c>
        <v>1.1819652938339227</v>
      </c>
      <c>
        <v>0</v>
      </c>
      <c>
        <v>36.04538665167503</v>
      </c>
      <c>
        <v>0</v>
      </c>
      <c>
        <v>0</v>
      </c>
      <c>
        <v>0</v>
      </c>
      <c>
        <v>44.625672307718915</v>
      </c>
    </row>
    <row>
      <c>
        <v>2624321</v>
      </c>
      <c>
        <v>1</v>
      </c>
      <c>
        <is>
          <t>İZMİR</t>
        </is>
      </c>
      <c>
        <v>GAZİEMİR</v>
      </c>
      <c>
        <is>
          <t>Saha Dağıtım Kutusu (SDK)</t>
        </is>
      </c>
      <c>
        <v>K-3452 35-08-K03452_C C01_83816360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27.07.2023 11:30:08</t>
        </is>
      </c>
      <c>
        <is>
          <t>27.07.2023 13:27:38</t>
        </is>
      </c>
      <c>
        <v>1.958333333</v>
      </c>
      <c>
        <v>0</v>
      </c>
      <c>
        <v>146</v>
      </c>
      <c>
        <v>0</v>
      </c>
      <c>
        <v>0</v>
      </c>
      <c>
        <v>0</v>
      </c>
      <c>
        <v>13</v>
      </c>
      <c>
        <v>0</v>
      </c>
      <c>
        <v>0</v>
      </c>
      <c>
        <v>0</v>
      </c>
      <c>
        <v>73.28497508083677</v>
      </c>
      <c>
        <v>0</v>
      </c>
      <c>
        <v>0</v>
      </c>
      <c>
        <v>0</v>
      </c>
      <c>
        <v>102.49598474350606</v>
      </c>
      <c>
        <v>0</v>
      </c>
      <c>
        <v>0</v>
      </c>
      <c>
        <v>175.78095982434283</v>
      </c>
    </row>
    <row>
      <c>
        <v>2623929</v>
      </c>
      <c>
        <v>1</v>
      </c>
      <c>
        <is>
          <t>İZMİR</t>
        </is>
      </c>
      <c>
        <v>ÖDEMİŞ</v>
      </c>
      <c>
        <is>
          <t>DM</t>
        </is>
      </c>
      <c>
        <v>BALABANLI DM 35-15-M00280_OVAKENT (KAYAKÖY İM) M03_72306392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27.07.2023 07:09:48</t>
        </is>
      </c>
      <c>
        <is>
          <t>27.07.2023 07:57:42</t>
        </is>
      </c>
      <c>
        <v>0.798333333</v>
      </c>
      <c>
        <v>9</v>
      </c>
      <c>
        <v>4731</v>
      </c>
      <c>
        <v>248</v>
      </c>
      <c>
        <v>1475</v>
      </c>
      <c>
        <v>58</v>
      </c>
      <c>
        <v>1230</v>
      </c>
      <c>
        <v>7</v>
      </c>
      <c>
        <v>1</v>
      </c>
      <c>
        <v>11.048705086592902</v>
      </c>
      <c>
        <v>529.3967760123909</v>
      </c>
      <c>
        <v>1735.398676121449</v>
      </c>
      <c>
        <v>2544.8333792711232</v>
      </c>
      <c>
        <v>348.8636882966735</v>
      </c>
      <c>
        <v>654.0150584854009</v>
      </c>
      <c>
        <v>129.2544502329393</v>
      </c>
      <c>
        <v>1.0406014120573457</v>
      </c>
      <c>
        <v>5953.851334918627</v>
      </c>
    </row>
    <row>
      <c>
        <v>2624427</v>
      </c>
      <c>
        <v>1</v>
      </c>
      <c>
        <is>
          <t>MANİSA</t>
        </is>
      </c>
      <c>
        <v>AKHİSAR</v>
      </c>
      <c>
        <is>
          <t>DM</t>
        </is>
      </c>
      <c>
        <v>DAĞDERE DM 45-72-M00097_KÖMÜRCÜ M06_2106080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27.07.2023 13:04:08</t>
        </is>
      </c>
      <c>
        <is>
          <t>27.07.2023 14:40:44</t>
        </is>
      </c>
      <c>
        <v>1.61</v>
      </c>
      <c>
        <v>4</v>
      </c>
      <c>
        <v>895</v>
      </c>
      <c>
        <v>2</v>
      </c>
      <c>
        <v>78</v>
      </c>
      <c>
        <v>3</v>
      </c>
      <c>
        <v>31</v>
      </c>
      <c>
        <v>0</v>
      </c>
      <c>
        <v>0</v>
      </c>
      <c>
        <v>1.5690557217688887</v>
      </c>
      <c>
        <v>162.42098951640548</v>
      </c>
      <c>
        <v>16.436395207045905</v>
      </c>
      <c>
        <v>53.03500661637622</v>
      </c>
      <c>
        <v>6.7149220298033026</v>
      </c>
      <c>
        <v>21.665884186703227</v>
      </c>
      <c>
        <v>0</v>
      </c>
      <c>
        <v>0</v>
      </c>
      <c>
        <v>261.842253278103</v>
      </c>
    </row>
    <row>
      <c>
        <v>2625174</v>
      </c>
      <c>
        <v>1</v>
      </c>
      <c>
        <is>
          <t>MANİSA</t>
        </is>
      </c>
      <c>
        <v>SALİHLİ</v>
      </c>
      <c>
        <is>
          <t>AG Fideri</t>
        </is>
      </c>
      <c>
        <v>PAZARKÖY YENİ MAH TR-4 45-78-L00655_B_91016057_91016057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27.07.2023 22:06:38</t>
        </is>
      </c>
      <c>
        <is>
          <t>27.07.2023 23:40:35</t>
        </is>
      </c>
      <c>
        <v>1.565833333</v>
      </c>
      <c>
        <v>0</v>
      </c>
      <c>
        <v>25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9.811361726753589</v>
      </c>
      <c>
        <v>0</v>
      </c>
      <c>
        <v>0</v>
      </c>
      <c>
        <v>0</v>
      </c>
      <c>
        <v>0</v>
      </c>
      <c>
        <v>0</v>
      </c>
      <c>
        <v>0</v>
      </c>
      <c>
        <v>9.811361726753589</v>
      </c>
    </row>
    <row>
      <c>
        <v>2624092</v>
      </c>
      <c>
        <v>1</v>
      </c>
      <c>
        <is>
          <t>MANİSA</t>
        </is>
      </c>
      <c>
        <v>GÖLMARMARA</v>
      </c>
      <c>
        <is>
          <t>DM</t>
        </is>
      </c>
      <c>
        <v>GÖLMARMARA İM 45-85-A00001_KAYAALTI L15_2113851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27.07.2023 09:39:42</t>
        </is>
      </c>
      <c>
        <is>
          <t>27.07.2023 11:17:52</t>
        </is>
      </c>
      <c>
        <v>1.636111111</v>
      </c>
      <c>
        <v>2</v>
      </c>
      <c>
        <v>425</v>
      </c>
      <c>
        <v>119</v>
      </c>
      <c>
        <v>13</v>
      </c>
      <c>
        <v>4</v>
      </c>
      <c>
        <v>19</v>
      </c>
      <c>
        <v>0</v>
      </c>
      <c>
        <v>0</v>
      </c>
      <c>
        <v>3.5335935734613946</v>
      </c>
      <c>
        <v>156.00559573191256</v>
      </c>
      <c>
        <v>2067.9239357614942</v>
      </c>
      <c>
        <v>72.6594640626117</v>
      </c>
      <c>
        <v>7.95129571366154</v>
      </c>
      <c>
        <v>20.402032570087563</v>
      </c>
      <c>
        <v>0</v>
      </c>
      <c>
        <v>0</v>
      </c>
      <c>
        <v>2328.475917413229</v>
      </c>
    </row>
    <row>
      <c>
        <v>2623843</v>
      </c>
      <c>
        <v>1</v>
      </c>
      <c>
        <is>
          <t>İZMİR</t>
        </is>
      </c>
      <c>
        <v>BUCA</v>
      </c>
      <c>
        <is>
          <t>Saha Dağıtım Kutusu (SDK)</t>
        </is>
      </c>
      <c>
        <v>K-1231 35-03-K01231_G k1231g1b_5808817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27.07.2023 02:49:11</t>
        </is>
      </c>
      <c>
        <is>
          <t>27.07.2023 06:50:57</t>
        </is>
      </c>
      <c>
        <v>4.029444444</v>
      </c>
      <c>
        <v>0</v>
      </c>
      <c>
        <v>22</v>
      </c>
      <c>
        <v>0</v>
      </c>
      <c>
        <v>0</v>
      </c>
      <c>
        <v>0</v>
      </c>
      <c>
        <v>11</v>
      </c>
      <c>
        <v>0</v>
      </c>
      <c>
        <v>0</v>
      </c>
      <c>
        <v>0</v>
      </c>
      <c>
        <v>12.609408536048912</v>
      </c>
      <c>
        <v>0</v>
      </c>
      <c>
        <v>0</v>
      </c>
      <c>
        <v>0</v>
      </c>
      <c>
        <v>203.8157462114369</v>
      </c>
      <c>
        <v>0</v>
      </c>
      <c>
        <v>0</v>
      </c>
      <c>
        <v>216.4251547474858</v>
      </c>
    </row>
    <row>
      <c>
        <v>2624384</v>
      </c>
      <c>
        <v>1</v>
      </c>
      <c>
        <is>
          <t>İZMİR</t>
        </is>
      </c>
      <c>
        <v>KARŞIYAKA</v>
      </c>
      <c>
        <is>
          <t>AG Fideri</t>
        </is>
      </c>
      <c>
        <v>K-215 35-04-K00215_A_56367550_56367550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27.07.2023 12:26:46</t>
        </is>
      </c>
      <c>
        <is>
          <t>27.07.2023 13:48:06</t>
        </is>
      </c>
      <c>
        <v>1.355555555</v>
      </c>
      <c>
        <v>0</v>
      </c>
      <c>
        <v>322</v>
      </c>
      <c>
        <v>0</v>
      </c>
      <c>
        <v>0</v>
      </c>
      <c>
        <v>0</v>
      </c>
      <c>
        <v>22</v>
      </c>
      <c>
        <v>0</v>
      </c>
      <c>
        <v>1</v>
      </c>
      <c>
        <v>0</v>
      </c>
      <c>
        <v>127.21686937154904</v>
      </c>
      <c>
        <v>0</v>
      </c>
      <c>
        <v>0</v>
      </c>
      <c>
        <v>0</v>
      </c>
      <c>
        <v>46.645385300786494</v>
      </c>
      <c>
        <v>0</v>
      </c>
      <c>
        <v>40.470823887430896</v>
      </c>
      <c>
        <v>214.33307855976642</v>
      </c>
    </row>
    <row>
      <c>
        <v>2624825</v>
      </c>
      <c>
        <v>1</v>
      </c>
      <c>
        <is>
          <t>MANİSA</t>
        </is>
      </c>
      <c>
        <v>GÖRDES</v>
      </c>
      <c>
        <is>
          <t>AG Fideri</t>
        </is>
      </c>
      <c>
        <v>TEPEBAŞI TR-2 45-75-L00003_B_56387415_56387415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27.07.2023 17:08:33</t>
        </is>
      </c>
      <c>
        <is>
          <t>27.07.2023 21:56:16</t>
        </is>
      </c>
      <c>
        <v>4.795277777</v>
      </c>
      <c>
        <v>0</v>
      </c>
      <c>
        <v>9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5.982380825003666</v>
      </c>
      <c>
        <v>0</v>
      </c>
      <c>
        <v>0</v>
      </c>
      <c>
        <v>0</v>
      </c>
      <c>
        <v>0</v>
      </c>
      <c>
        <v>0</v>
      </c>
      <c>
        <v>0</v>
      </c>
      <c>
        <v>5.982380825003666</v>
      </c>
    </row>
    <row>
      <c>
        <v>2624576</v>
      </c>
      <c>
        <v>1</v>
      </c>
      <c>
        <is>
          <t>İZMİR</t>
        </is>
      </c>
      <c>
        <v>MENDERES</v>
      </c>
      <c>
        <is>
          <t>OG Fideri</t>
        </is>
      </c>
      <c>
        <v>ÇUKURALTI M-11 35-25-M00057_DIREK TIPI TRAFO HUCRESI H01_2126177</v>
      </c>
      <c>
        <v>OG Kademe Ayarı</v>
      </c>
      <c>
        <v>Dağıtım-OG</v>
      </c>
      <c>
        <v>Uzun</v>
      </c>
      <c>
        <v>Şebeke işletmecisi</v>
      </c>
      <c>
        <v>Bildirimsiz</v>
      </c>
      <c>
        <is>
          <t>27.07.2023 14:54:52</t>
        </is>
      </c>
      <c>
        <is>
          <t>27.07.2023 15:43:49</t>
        </is>
      </c>
      <c>
        <v>0.815833333</v>
      </c>
      <c>
        <v>0</v>
      </c>
      <c>
        <v>404</v>
      </c>
      <c>
        <v>0</v>
      </c>
      <c>
        <v>3</v>
      </c>
      <c>
        <v>0</v>
      </c>
      <c>
        <v>17</v>
      </c>
      <c>
        <v>0</v>
      </c>
      <c>
        <v>0</v>
      </c>
      <c>
        <v>0</v>
      </c>
      <c>
        <v>63.40431570769864</v>
      </c>
      <c>
        <v>0</v>
      </c>
      <c>
        <v>7.650590589978428</v>
      </c>
      <c>
        <v>0</v>
      </c>
      <c>
        <v>9.790561415427623</v>
      </c>
      <c>
        <v>0</v>
      </c>
      <c>
        <v>0</v>
      </c>
      <c>
        <v>80.84546771310468</v>
      </c>
    </row>
    <row>
      <c>
        <v>2624762</v>
      </c>
      <c>
        <v>1</v>
      </c>
      <c>
        <is>
          <t>MANİSA</t>
        </is>
      </c>
      <c>
        <v>ALAŞEHİR</v>
      </c>
      <c>
        <is>
          <t>AG Fideri</t>
        </is>
      </c>
      <c>
        <v>YEŞİLYURT TR-18 45-73-M00489_B_56402709_56402709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27.07.2023 16:34:13</t>
        </is>
      </c>
      <c>
        <is>
          <t>27.07.2023 18:12:34</t>
        </is>
      </c>
      <c>
        <v>1.639166666</v>
      </c>
      <c>
        <v>0</v>
      </c>
      <c>
        <v>127</v>
      </c>
      <c>
        <v>0</v>
      </c>
      <c>
        <v>0</v>
      </c>
      <c>
        <v>0</v>
      </c>
      <c>
        <v>8</v>
      </c>
      <c>
        <v>0</v>
      </c>
      <c>
        <v>0</v>
      </c>
      <c>
        <v>0</v>
      </c>
      <c>
        <v>53.21222323738062</v>
      </c>
      <c>
        <v>0</v>
      </c>
      <c>
        <v>0</v>
      </c>
      <c>
        <v>0</v>
      </c>
      <c>
        <v>4.818398412692191</v>
      </c>
      <c>
        <v>0</v>
      </c>
      <c>
        <v>0</v>
      </c>
      <c>
        <v>58.03062165007281</v>
      </c>
    </row>
    <row>
      <c>
        <v>2623488</v>
      </c>
      <c>
        <v>1</v>
      </c>
      <c>
        <is>
          <t>İZMİR</t>
        </is>
      </c>
      <c>
        <v>KARABAĞLAR</v>
      </c>
      <c>
        <is>
          <t>Dağıtım Transformatörü</t>
        </is>
      </c>
      <c>
        <v>M-2672 35-01-M02672_35-01-M02672_81340715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27.07.2023 00:02:35</t>
        </is>
      </c>
      <c>
        <is>
          <t>27.07.2023 03:37:58</t>
        </is>
      </c>
      <c>
        <v>3.589722222</v>
      </c>
      <c>
        <v>0</v>
      </c>
      <c>
        <v>705</v>
      </c>
      <c>
        <v>0</v>
      </c>
      <c>
        <v>0</v>
      </c>
      <c>
        <v>0</v>
      </c>
      <c>
        <v>120</v>
      </c>
      <c>
        <v>0</v>
      </c>
      <c>
        <v>0</v>
      </c>
      <c>
        <v>0</v>
      </c>
      <c>
        <v>543.2692926171284</v>
      </c>
      <c>
        <v>0</v>
      </c>
      <c>
        <v>0</v>
      </c>
      <c>
        <v>0</v>
      </c>
      <c>
        <v>191.4071696442901</v>
      </c>
      <c>
        <v>0</v>
      </c>
      <c>
        <v>0</v>
      </c>
      <c>
        <v>734.6764622614185</v>
      </c>
    </row>
    <row>
      <c>
        <v>2624221</v>
      </c>
      <c>
        <v>1</v>
      </c>
      <c>
        <is>
          <t>MANİSA</t>
        </is>
      </c>
      <c>
        <v>AKHİSAR</v>
      </c>
      <c>
        <is>
          <t>DM</t>
        </is>
      </c>
      <c>
        <v>DAĞDERE DM 45-72-M00097_ÇITAK M05_2106082</v>
      </c>
      <c>
        <v>OG Fider Açması</v>
      </c>
      <c>
        <v>Dağıtım-OG</v>
      </c>
      <c>
        <v>Kısa</v>
      </c>
      <c>
        <v>Şebeke işletmecisi</v>
      </c>
      <c>
        <v>Bildirimsiz</v>
      </c>
      <c>
        <is>
          <t>27.07.2023 10:49:49</t>
        </is>
      </c>
      <c>
        <is>
          <t>27.07.2023 10:52:08</t>
        </is>
      </c>
      <c>
        <v>0.038611111</v>
      </c>
      <c>
        <v>3</v>
      </c>
      <c>
        <v>1283</v>
      </c>
      <c>
        <v>5</v>
      </c>
      <c>
        <v>37</v>
      </c>
      <c>
        <v>7</v>
      </c>
      <c>
        <v>69</v>
      </c>
      <c>
        <v>0</v>
      </c>
      <c>
        <v>0</v>
      </c>
      <c>
        <v>0.027068167085000004</v>
      </c>
      <c>
        <v>4.20117205230352</v>
      </c>
      <c>
        <v>1.3075887485556872</v>
      </c>
      <c>
        <v>0.4943196443613252</v>
      </c>
      <c>
        <v>0.7370510357466681</v>
      </c>
      <c>
        <v>1.0110129089539968</v>
      </c>
      <c>
        <v>0</v>
      </c>
      <c>
        <v>0</v>
      </c>
      <c>
        <v>7.778212557006197</v>
      </c>
    </row>
    <row>
      <c>
        <v>2623913</v>
      </c>
      <c>
        <v>2</v>
      </c>
      <c>
        <is>
          <t>MANİSA</t>
        </is>
      </c>
      <c>
        <v>YUNUSEMRE</v>
      </c>
      <c>
        <is>
          <t>Dağıtım Transformatörü</t>
        </is>
      </c>
      <c>
        <v>SAKALLI KÖYÜ TR-1 45-71-M01695_45-71-M01695_2354136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27.07.2023 09:15:19</t>
        </is>
      </c>
      <c>
        <is>
          <t>27.07.2023 09:36:09</t>
        </is>
      </c>
      <c>
        <v>0.347222222</v>
      </c>
      <c>
        <v>0</v>
      </c>
      <c>
        <v>87</v>
      </c>
      <c>
        <v>0</v>
      </c>
      <c>
        <v>2</v>
      </c>
      <c>
        <v>0</v>
      </c>
      <c>
        <v>6</v>
      </c>
      <c>
        <v>0</v>
      </c>
      <c>
        <v>0</v>
      </c>
      <c>
        <v>0</v>
      </c>
      <c>
        <v>3.3023870360735073</v>
      </c>
      <c>
        <v>0</v>
      </c>
      <c>
        <v>1.500886215512153</v>
      </c>
      <c>
        <v>0</v>
      </c>
      <c>
        <v>1.7473715022591667</v>
      </c>
      <c>
        <v>0</v>
      </c>
      <c>
        <v>0</v>
      </c>
      <c>
        <v>6.550644753844827</v>
      </c>
    </row>
    <row>
      <c>
        <v>2624075</v>
      </c>
      <c>
        <v>1</v>
      </c>
      <c>
        <is>
          <t>İZMİR</t>
        </is>
      </c>
      <c>
        <v>SEFERİHİSAR</v>
      </c>
      <c>
        <is>
          <t>KÖK</t>
        </is>
      </c>
      <c>
        <v>L-272 GÜZELÇİFTLİK  KÖK 35-14-L00272_DÜZCE-TURGUT L05_89207538</v>
      </c>
      <c>
        <v>Şebeke Yenileme ve Kapasite Artışı Çalışması</v>
      </c>
      <c>
        <v>Dağıtım-OG</v>
      </c>
      <c>
        <v>Uzun</v>
      </c>
      <c>
        <v>Şebeke işletmecisi</v>
      </c>
      <c>
        <v>Bildirimli</v>
      </c>
      <c>
        <is>
          <t>27.07.2023 09:28:02</t>
        </is>
      </c>
      <c>
        <is>
          <t>27.07.2023 16:57:33</t>
        </is>
      </c>
      <c>
        <v>7.491944444</v>
      </c>
      <c>
        <v>1</v>
      </c>
      <c>
        <v>386</v>
      </c>
      <c>
        <v>8</v>
      </c>
      <c>
        <v>325</v>
      </c>
      <c>
        <v>5</v>
      </c>
      <c>
        <v>81</v>
      </c>
      <c>
        <v>1</v>
      </c>
      <c>
        <v>0</v>
      </c>
      <c>
        <v>1.7918680544200003</v>
      </c>
      <c>
        <v>874.507606170517</v>
      </c>
      <c>
        <v>551.0047122829588</v>
      </c>
      <c>
        <v>2770.0696642878993</v>
      </c>
      <c>
        <v>198.23749056186324</v>
      </c>
      <c>
        <v>1308.9623010829525</v>
      </c>
      <c>
        <v>1123.9306001048888</v>
      </c>
      <c>
        <v>0</v>
      </c>
      <c>
        <v>6828.5042425455</v>
      </c>
    </row>
    <row>
      <c>
        <v>2624862</v>
      </c>
      <c>
        <v>1</v>
      </c>
      <c>
        <is>
          <t>İZMİR</t>
        </is>
      </c>
      <c>
        <v>ALİAĞA</v>
      </c>
      <c>
        <is>
          <t>OG Fideri</t>
        </is>
      </c>
      <c>
        <v>M-1 35-17-M00001_TOTALGAZ DM M03_66461793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27.07.2023 18:01:22</t>
        </is>
      </c>
      <c>
        <is>
          <t>27.07.2023 19:45:44</t>
        </is>
      </c>
      <c>
        <v>1.739444444</v>
      </c>
      <c>
        <v>0</v>
      </c>
      <c>
        <v>0</v>
      </c>
      <c>
        <v>0</v>
      </c>
      <c>
        <v>0</v>
      </c>
      <c>
        <v>48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439.96666303662175</v>
      </c>
      <c>
        <v>0</v>
      </c>
      <c>
        <v>183.5707199120336</v>
      </c>
      <c>
        <v>0</v>
      </c>
      <c>
        <v>623.5373829486554</v>
      </c>
    </row>
    <row>
      <c>
        <v>2624593</v>
      </c>
      <c>
        <v>1</v>
      </c>
      <c>
        <is>
          <t>İZMİR</t>
        </is>
      </c>
      <c>
        <v>ÇEŞME</v>
      </c>
      <c>
        <is>
          <t>Kullanıcı Bağlantı Hattı</t>
        </is>
      </c>
      <c>
        <v>L-357 EGEM SAHİL SİT. 35-18-L00357_950441554_950441554</v>
      </c>
      <c>
        <v>AG Branşman Yeraltı Kablo Arızası</v>
      </c>
      <c>
        <v>Dağıtım-AG</v>
      </c>
      <c>
        <v>Uzun</v>
      </c>
      <c>
        <v>Şebeke işletmecisi</v>
      </c>
      <c>
        <v>Bildirimsiz</v>
      </c>
      <c>
        <is>
          <t>27.07.2023 15:04:32</t>
        </is>
      </c>
      <c>
        <is>
          <t>27.07.2023 22:39:27</t>
        </is>
      </c>
      <c>
        <v>7.581944444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2.1136326495170605</v>
      </c>
      <c>
        <v>0</v>
      </c>
      <c>
        <v>0</v>
      </c>
      <c>
        <v>0</v>
      </c>
      <c>
        <v>0</v>
      </c>
      <c>
        <v>0</v>
      </c>
      <c>
        <v>0</v>
      </c>
      <c>
        <v>2.1136326495170605</v>
      </c>
    </row>
    <row>
      <c>
        <v>2624367</v>
      </c>
      <c>
        <v>1</v>
      </c>
      <c>
        <is>
          <t>İZMİR</t>
        </is>
      </c>
      <c>
        <v>MENDERES</v>
      </c>
      <c>
        <is>
          <t>DM</t>
        </is>
      </c>
      <c>
        <v>MENDERES DM-2/TR-1 35-22-M00300_KÖYLER-1 M15_2095712</v>
      </c>
      <c>
        <v>Manevra</v>
      </c>
      <c>
        <v>Dağıtım-OG</v>
      </c>
      <c>
        <v>Uzun</v>
      </c>
      <c>
        <v>Şebeke işletmecisi</v>
      </c>
      <c>
        <v>Bildirimli</v>
      </c>
      <c>
        <is>
          <t>27.07.2023 12:16:39</t>
        </is>
      </c>
      <c>
        <is>
          <t>27.07.2023 12:32:22</t>
        </is>
      </c>
      <c>
        <v>0.261944444</v>
      </c>
      <c>
        <v>2</v>
      </c>
      <c>
        <v>971</v>
      </c>
      <c>
        <v>11</v>
      </c>
      <c>
        <v>105</v>
      </c>
      <c>
        <v>22</v>
      </c>
      <c>
        <v>102</v>
      </c>
      <c>
        <v>0</v>
      </c>
      <c>
        <v>0</v>
      </c>
      <c>
        <v>0.15853637488667335</v>
      </c>
      <c>
        <v>111.11818925220288</v>
      </c>
      <c>
        <v>13.247833149993069</v>
      </c>
      <c>
        <v>29.604527395685235</v>
      </c>
      <c>
        <v>50.10539243125439</v>
      </c>
      <c>
        <v>43.823186647729756</v>
      </c>
      <c>
        <v>0</v>
      </c>
      <c>
        <v>0</v>
      </c>
      <c>
        <v>248.057665251752</v>
      </c>
    </row>
    <row>
      <c>
        <v>2623906</v>
      </c>
      <c>
        <v>1</v>
      </c>
      <c>
        <is>
          <t>İZMİR</t>
        </is>
      </c>
      <c>
        <v>KARŞIYAKA</v>
      </c>
      <c>
        <is>
          <t>Saha Dağıtım Kutusu (SDK)</t>
        </is>
      </c>
      <c>
        <v>M-2777 35-04-M02777_B K3107B1B_5781469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27.07.2023 06:05:15</t>
        </is>
      </c>
      <c>
        <is>
          <t>27.07.2023 09:53:31</t>
        </is>
      </c>
      <c>
        <v>3.804444444</v>
      </c>
      <c>
        <v>0</v>
      </c>
      <c>
        <v>95</v>
      </c>
      <c>
        <v>0</v>
      </c>
      <c>
        <v>0</v>
      </c>
      <c>
        <v>0</v>
      </c>
      <c>
        <v>16</v>
      </c>
      <c>
        <v>0</v>
      </c>
      <c>
        <v>0</v>
      </c>
      <c>
        <v>0</v>
      </c>
      <c>
        <v>91.13020570956682</v>
      </c>
      <c>
        <v>0</v>
      </c>
      <c>
        <v>0</v>
      </c>
      <c>
        <v>0</v>
      </c>
      <c>
        <v>84.98180857081832</v>
      </c>
      <c>
        <v>0</v>
      </c>
      <c>
        <v>0</v>
      </c>
      <c>
        <v>176.11201428038515</v>
      </c>
    </row>
    <row>
      <c>
        <v>2625054</v>
      </c>
      <c>
        <v>1</v>
      </c>
      <c>
        <is>
          <t>MANİSA</t>
        </is>
      </c>
      <c>
        <v>AKHİSAR</v>
      </c>
      <c>
        <is>
          <t>DM</t>
        </is>
      </c>
      <c>
        <v>DAĞDERE DM 45-72-M00097_KÖMÜRCÜ M06_2106080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27.07.2023 20:14:11</t>
        </is>
      </c>
      <c>
        <is>
          <t>27.07.2023 20:27:53</t>
        </is>
      </c>
      <c>
        <v>0.228333333</v>
      </c>
      <c>
        <v>4</v>
      </c>
      <c>
        <v>820</v>
      </c>
      <c>
        <v>2</v>
      </c>
      <c>
        <v>78</v>
      </c>
      <c>
        <v>3</v>
      </c>
      <c>
        <v>25</v>
      </c>
      <c>
        <v>0</v>
      </c>
      <c>
        <v>0</v>
      </c>
      <c>
        <v>0.25483927133333334</v>
      </c>
      <c>
        <v>21.242924103852395</v>
      </c>
      <c>
        <v>2.221008678529941</v>
      </c>
      <c>
        <v>8.424262208003542</v>
      </c>
      <c>
        <v>0.7296246553039174</v>
      </c>
      <c>
        <v>2.0688172716271325</v>
      </c>
      <c>
        <v>0</v>
      </c>
      <c>
        <v>0</v>
      </c>
      <c>
        <v>34.94147618865026</v>
      </c>
    </row>
    <row>
      <c>
        <v>2624845</v>
      </c>
      <c>
        <v>1</v>
      </c>
      <c>
        <is>
          <t>MANİSA</t>
        </is>
      </c>
      <c>
        <v>SALİHLİ</v>
      </c>
      <c>
        <is>
          <t>AG Fideri</t>
        </is>
      </c>
      <c>
        <v>KURTTUTAN TR-1 45-78-M01152_A_91154062_91154062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27.07.2023 17:20:45</t>
        </is>
      </c>
      <c>
        <is>
          <t>27.07.2023 22:48:41</t>
        </is>
      </c>
      <c>
        <v>5.465555555</v>
      </c>
      <c>
        <v>0</v>
      </c>
      <c>
        <v>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5.013478799255412</v>
      </c>
      <c>
        <v>0</v>
      </c>
      <c>
        <v>0</v>
      </c>
      <c>
        <v>0</v>
      </c>
      <c>
        <v>0.9580482160081811</v>
      </c>
      <c>
        <v>0</v>
      </c>
      <c>
        <v>0</v>
      </c>
      <c>
        <v>5.971527015263593</v>
      </c>
    </row>
    <row>
      <c>
        <v>2624553</v>
      </c>
      <c>
        <v>1</v>
      </c>
      <c>
        <is>
          <t>İZMİR</t>
        </is>
      </c>
      <c>
        <v>ALİAĞA</v>
      </c>
      <c>
        <is>
          <t>DM</t>
        </is>
      </c>
      <c>
        <v>DM-3(M-460) 35-17-M00460_TR-53 M16_66253513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27.07.2023 14:43:27</t>
        </is>
      </c>
      <c>
        <is>
          <t>27.07.2023 15:53:04</t>
        </is>
      </c>
      <c>
        <v>1.160277777</v>
      </c>
      <c>
        <v>0</v>
      </c>
      <c>
        <v>1715</v>
      </c>
      <c>
        <v>0</v>
      </c>
      <c>
        <v>0</v>
      </c>
      <c>
        <v>1</v>
      </c>
      <c>
        <v>115</v>
      </c>
      <c>
        <v>0</v>
      </c>
      <c>
        <v>0</v>
      </c>
      <c>
        <v>0</v>
      </c>
      <c>
        <v>435.6435238897512</v>
      </c>
      <c>
        <v>0</v>
      </c>
      <c>
        <v>0</v>
      </c>
      <c>
        <v>2.452418323160556</v>
      </c>
      <c>
        <v>200.41744502809885</v>
      </c>
      <c>
        <v>0</v>
      </c>
      <c>
        <v>0</v>
      </c>
      <c>
        <v>638.5133872410106</v>
      </c>
    </row>
    <row>
      <c>
        <v>2623966</v>
      </c>
      <c>
        <v>1</v>
      </c>
      <c>
        <is>
          <t>İZMİR</t>
        </is>
      </c>
      <c>
        <v>ÇEŞME</v>
      </c>
      <c>
        <is>
          <t>OG Fideri</t>
        </is>
      </c>
      <c>
        <v>L-439 35-18-L00439_ H_49090824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27.07.2023 08:02:22</t>
        </is>
      </c>
      <c>
        <is>
          <t>27.07.2023 13:59:24</t>
        </is>
      </c>
      <c>
        <v>5.950555555</v>
      </c>
      <c>
        <v>0</v>
      </c>
      <c>
        <v>104</v>
      </c>
      <c>
        <v>0</v>
      </c>
      <c>
        <v>0</v>
      </c>
      <c>
        <v>0</v>
      </c>
      <c>
        <v>20</v>
      </c>
      <c>
        <v>0</v>
      </c>
      <c>
        <v>0</v>
      </c>
      <c>
        <v>0</v>
      </c>
      <c>
        <v>401.81569179026815</v>
      </c>
      <c>
        <v>0</v>
      </c>
      <c>
        <v>0</v>
      </c>
      <c>
        <v>0</v>
      </c>
      <c>
        <v>255.17911426718686</v>
      </c>
      <c>
        <v>0</v>
      </c>
      <c>
        <v>0</v>
      </c>
      <c>
        <v>656.994806057455</v>
      </c>
    </row>
    <row>
      <c>
        <v>2623866</v>
      </c>
      <c>
        <v>1</v>
      </c>
      <c>
        <is>
          <t>İZMİR</t>
        </is>
      </c>
      <c>
        <v>BALÇOVA</v>
      </c>
      <c>
        <is>
          <t>OG Fideri</t>
        </is>
      </c>
      <c>
        <v>M-2142 35-07-M02142_TRAFO-1 M04_61024350</v>
      </c>
      <c>
        <v>OG Kesici Arızası</v>
      </c>
      <c>
        <v>Dağıtım-OG</v>
      </c>
      <c>
        <v>Uzun</v>
      </c>
      <c>
        <v>Şebeke işletmecisi</v>
      </c>
      <c>
        <v>Bildirimsiz</v>
      </c>
      <c>
        <is>
          <t>27.07.2023 03:21:18</t>
        </is>
      </c>
      <c>
        <is>
          <t>27.07.2023 04:15:29</t>
        </is>
      </c>
      <c>
        <v>0.903055555</v>
      </c>
      <c>
        <v>0</v>
      </c>
      <c>
        <v>1168</v>
      </c>
      <c>
        <v>0</v>
      </c>
      <c>
        <v>0</v>
      </c>
      <c>
        <v>0</v>
      </c>
      <c>
        <v>235</v>
      </c>
      <c>
        <v>0</v>
      </c>
      <c>
        <v>0</v>
      </c>
      <c>
        <v>0</v>
      </c>
      <c>
        <v>217.00603475098046</v>
      </c>
      <c>
        <v>0</v>
      </c>
      <c>
        <v>0</v>
      </c>
      <c>
        <v>0</v>
      </c>
      <c>
        <v>143.1330942651456</v>
      </c>
      <c>
        <v>0</v>
      </c>
      <c>
        <v>0</v>
      </c>
      <c>
        <v>360.13912901612605</v>
      </c>
    </row>
    <row>
      <c>
        <v>2625194</v>
      </c>
      <c>
        <v>1</v>
      </c>
      <c>
        <is>
          <t>İZMİR</t>
        </is>
      </c>
      <c>
        <v>BAYRAKLI</v>
      </c>
      <c>
        <is>
          <t>DM</t>
        </is>
      </c>
      <c>
        <v>M-2543 35-02-M02543_DOĞANÇAY-1 M22_73560367</v>
      </c>
      <c>
        <v>OG Fider Açması</v>
      </c>
      <c>
        <v>Dağıtım-OG</v>
      </c>
      <c>
        <v>Kısa</v>
      </c>
      <c>
        <v>Şebeke işletmecisi</v>
      </c>
      <c>
        <v>Bildirimsiz</v>
      </c>
      <c>
        <is>
          <t>27.07.2023 22:48:55</t>
        </is>
      </c>
      <c>
        <is>
          <t>27.07.2023 22:51:15</t>
        </is>
      </c>
      <c>
        <v>0.038888888</v>
      </c>
      <c>
        <v>0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0.9493657502672234</v>
      </c>
      <c>
        <v>0</v>
      </c>
      <c>
        <v>0</v>
      </c>
      <c>
        <v>0</v>
      </c>
      <c>
        <v>0.9493657502672234</v>
      </c>
    </row>
    <row>
      <c>
        <v>2624259</v>
      </c>
      <c>
        <v>2</v>
      </c>
      <c>
        <is>
          <t>İZMİR</t>
        </is>
      </c>
      <c>
        <v>TORBALI</v>
      </c>
      <c>
        <is>
          <t>Dağıtım Transformatörü</t>
        </is>
      </c>
      <c>
        <v>DM-3/17 35-26-M00817_35-26-M00817_2364747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27.07.2023 11:27:02</t>
        </is>
      </c>
      <c>
        <is>
          <t>27.07.2023 11:41:17</t>
        </is>
      </c>
      <c>
        <v>0.2375</v>
      </c>
      <c>
        <v>0</v>
      </c>
      <c>
        <v>374</v>
      </c>
      <c>
        <v>0</v>
      </c>
      <c>
        <v>0</v>
      </c>
      <c>
        <v>0</v>
      </c>
      <c>
        <v>48</v>
      </c>
      <c>
        <v>0</v>
      </c>
      <c>
        <v>0</v>
      </c>
      <c>
        <v>0</v>
      </c>
      <c>
        <v>20.915340486377495</v>
      </c>
      <c>
        <v>0</v>
      </c>
      <c>
        <v>0</v>
      </c>
      <c>
        <v>0</v>
      </c>
      <c>
        <v>18.059910391032</v>
      </c>
      <c>
        <v>0</v>
      </c>
      <c>
        <v>0</v>
      </c>
      <c>
        <v>38.97525087740949</v>
      </c>
    </row>
    <row>
      <c>
        <v>2624659</v>
      </c>
      <c>
        <v>1</v>
      </c>
      <c>
        <is>
          <t>İZMİR</t>
        </is>
      </c>
      <c>
        <v>ÇEŞME</v>
      </c>
      <c>
        <is>
          <t>DM</t>
        </is>
      </c>
      <c>
        <v>L-300 DM 35-18-L00300_L-454 L10_2329803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27.07.2023 16:02:44</t>
        </is>
      </c>
      <c>
        <is>
          <t>27.07.2023 16:27:36</t>
        </is>
      </c>
      <c>
        <v>0.414444444</v>
      </c>
      <c>
        <v>0</v>
      </c>
      <c>
        <v>347</v>
      </c>
      <c>
        <v>0</v>
      </c>
      <c>
        <v>0</v>
      </c>
      <c>
        <v>13</v>
      </c>
      <c>
        <v>78</v>
      </c>
      <c>
        <v>0</v>
      </c>
      <c>
        <v>0</v>
      </c>
      <c>
        <v>0</v>
      </c>
      <c>
        <v>66.96696777726895</v>
      </c>
      <c>
        <v>0</v>
      </c>
      <c>
        <v>0</v>
      </c>
      <c>
        <v>1357.2446741666108</v>
      </c>
      <c>
        <v>164.14759963305536</v>
      </c>
      <c>
        <v>0</v>
      </c>
      <c>
        <v>0</v>
      </c>
      <c>
        <v>1588.3592415769351</v>
      </c>
    </row>
    <row>
      <c>
        <v>2623946</v>
      </c>
      <c>
        <v>1</v>
      </c>
      <c>
        <is>
          <t>İZMİR</t>
        </is>
      </c>
      <c>
        <v>ÇEŞME</v>
      </c>
      <c>
        <is>
          <t>AG Fideri</t>
        </is>
      </c>
      <c>
        <v>M-7 35-18-M00007_8634667_56368138_56368138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27.07.2023 07:42:30</t>
        </is>
      </c>
      <c>
        <is>
          <t>27.07.2023 11:55:38</t>
        </is>
      </c>
      <c>
        <v>4.218888888</v>
      </c>
      <c>
        <v>0</v>
      </c>
      <c>
        <v>47</v>
      </c>
      <c>
        <v>0</v>
      </c>
      <c>
        <v>0</v>
      </c>
      <c>
        <v>0</v>
      </c>
      <c>
        <v>12</v>
      </c>
      <c>
        <v>0</v>
      </c>
      <c>
        <v>0</v>
      </c>
      <c>
        <v>0</v>
      </c>
      <c>
        <v>40.61413788187677</v>
      </c>
      <c>
        <v>0</v>
      </c>
      <c>
        <v>0</v>
      </c>
      <c>
        <v>0</v>
      </c>
      <c>
        <v>14.499110443845995</v>
      </c>
      <c>
        <v>0</v>
      </c>
      <c>
        <v>0</v>
      </c>
      <c>
        <v>55.113248325722765</v>
      </c>
    </row>
    <row>
      <c>
        <v>2623783</v>
      </c>
      <c>
        <v>1</v>
      </c>
      <c>
        <is>
          <t>MANİSA</t>
        </is>
      </c>
      <c>
        <v>KULA</v>
      </c>
      <c>
        <is>
          <t>OG Fideri</t>
        </is>
      </c>
      <c>
        <v>TR-35 45-77-L00035_TR-7/A L03_2330851</v>
      </c>
      <c>
        <v>Manevra</v>
      </c>
      <c>
        <v>Dağıtım-OG</v>
      </c>
      <c>
        <v>Uzun</v>
      </c>
      <c>
        <v>Şebeke işletmecisi</v>
      </c>
      <c>
        <v>Bildirimsiz</v>
      </c>
      <c>
        <is>
          <t>27.07.2023 01:25:00</t>
        </is>
      </c>
      <c>
        <is>
          <t>27.07.2023 01:35:00</t>
        </is>
      </c>
      <c>
        <v>0.166666666</v>
      </c>
      <c>
        <v>0</v>
      </c>
      <c>
        <v>4739</v>
      </c>
      <c>
        <v>0</v>
      </c>
      <c>
        <v>3</v>
      </c>
      <c>
        <v>1</v>
      </c>
      <c>
        <v>1247</v>
      </c>
      <c>
        <v>0</v>
      </c>
      <c>
        <v>4</v>
      </c>
      <c>
        <v>0</v>
      </c>
      <c>
        <v>117.6013209324359</v>
      </c>
      <c>
        <v>0</v>
      </c>
      <c>
        <v>0.2267684258224</v>
      </c>
      <c>
        <v>0.265615528815</v>
      </c>
      <c>
        <v>68.3878515493865</v>
      </c>
      <c>
        <v>0</v>
      </c>
      <c>
        <v>10.78896188215225</v>
      </c>
      <c>
        <v>197.27051831861206</v>
      </c>
    </row>
    <row>
      <c>
        <v>2623826</v>
      </c>
      <c>
        <v>1</v>
      </c>
      <c>
        <is>
          <t>İZMİR</t>
        </is>
      </c>
      <c>
        <v>KARŞIYAKA</v>
      </c>
      <c>
        <is>
          <t>AG Fideri</t>
        </is>
      </c>
      <c>
        <v>K-3980 35-04-K03980_C_56362877_56362877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27.07.2023 01:35:44</t>
        </is>
      </c>
      <c>
        <is>
          <t>27.07.2023 03:48:52</t>
        </is>
      </c>
      <c>
        <v>2.218888888</v>
      </c>
      <c>
        <v>0</v>
      </c>
      <c>
        <v>151</v>
      </c>
      <c>
        <v>0</v>
      </c>
      <c>
        <v>0</v>
      </c>
      <c>
        <v>0</v>
      </c>
      <c>
        <v>10</v>
      </c>
      <c>
        <v>0</v>
      </c>
      <c>
        <v>0</v>
      </c>
      <c>
        <v>0</v>
      </c>
      <c>
        <v>76.35327399905279</v>
      </c>
      <c>
        <v>0</v>
      </c>
      <c>
        <v>0</v>
      </c>
      <c>
        <v>0</v>
      </c>
      <c>
        <v>8.035219867860778</v>
      </c>
      <c>
        <v>0</v>
      </c>
      <c>
        <v>0</v>
      </c>
      <c>
        <v>84.38849386691356</v>
      </c>
    </row>
    <row>
      <c>
        <v>2623952</v>
      </c>
      <c>
        <v>1</v>
      </c>
      <c>
        <is>
          <t>İZMİR</t>
        </is>
      </c>
      <c>
        <v>BORNOVA</v>
      </c>
      <c>
        <is>
          <t>Saha Dağıtım Kutusu (SDK)</t>
        </is>
      </c>
      <c>
        <v>K-3720 35-02-K03720_D D1B_5839150</v>
      </c>
      <c>
        <v>AG Yük Ayırıcı Arızası</v>
      </c>
      <c>
        <v>Dağıtım-AG</v>
      </c>
      <c>
        <v>Uzun</v>
      </c>
      <c>
        <v>Şebeke işletmecisi</v>
      </c>
      <c>
        <v>Bildirimsiz</v>
      </c>
      <c>
        <is>
          <t>27.07.2023 07:42:11</t>
        </is>
      </c>
      <c>
        <is>
          <t>27.07.2023 11:40:48</t>
        </is>
      </c>
      <c>
        <v>3.976944444</v>
      </c>
      <c>
        <v>0</v>
      </c>
      <c>
        <v>123</v>
      </c>
      <c>
        <v>0</v>
      </c>
      <c>
        <v>0</v>
      </c>
      <c>
        <v>0</v>
      </c>
      <c>
        <v>27</v>
      </c>
      <c>
        <v>0</v>
      </c>
      <c>
        <v>0</v>
      </c>
      <c>
        <v>0</v>
      </c>
      <c>
        <v>113.96963205834058</v>
      </c>
      <c>
        <v>0</v>
      </c>
      <c>
        <v>0</v>
      </c>
      <c>
        <v>0</v>
      </c>
      <c>
        <v>303.5453078404215</v>
      </c>
      <c>
        <v>0</v>
      </c>
      <c>
        <v>0</v>
      </c>
      <c>
        <v>417.5149398987621</v>
      </c>
    </row>
    <row>
      <c>
        <v>2625034</v>
      </c>
      <c>
        <v>1</v>
      </c>
      <c>
        <is>
          <t>İZMİR</t>
        </is>
      </c>
      <c>
        <v>KONAK</v>
      </c>
      <c>
        <is>
          <t>Dağıtım Transformatörü</t>
        </is>
      </c>
      <c>
        <v>K-1996 35-01-K01996_35-01-K01996_65799628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27.07.2023 19:55:15</t>
        </is>
      </c>
      <c>
        <is>
          <t>27.07.2023 20:15:13</t>
        </is>
      </c>
      <c>
        <v>0.332777777</v>
      </c>
      <c>
        <v>0</v>
      </c>
      <c>
        <v>5</v>
      </c>
      <c>
        <v>0</v>
      </c>
      <c>
        <v>0</v>
      </c>
      <c>
        <v>0</v>
      </c>
      <c>
        <v>408</v>
      </c>
      <c>
        <v>0</v>
      </c>
      <c>
        <v>0</v>
      </c>
      <c>
        <v>0</v>
      </c>
      <c>
        <v>0.12278153052944803</v>
      </c>
      <c>
        <v>0</v>
      </c>
      <c>
        <v>0</v>
      </c>
      <c>
        <v>0</v>
      </c>
      <c>
        <v>56.54848957881818</v>
      </c>
      <c>
        <v>0</v>
      </c>
      <c>
        <v>0</v>
      </c>
      <c>
        <v>56.67127110934763</v>
      </c>
    </row>
    <row>
      <c>
        <v>2624493</v>
      </c>
      <c>
        <v>1</v>
      </c>
      <c>
        <is>
          <t>İZMİR</t>
        </is>
      </c>
      <c>
        <v>BAYRAKLI</v>
      </c>
      <c>
        <is>
          <t>Kullanıcı Bağlantı Hattı</t>
        </is>
      </c>
      <c>
        <v>K-466 35-04-K00466_915132369_915132369</v>
      </c>
      <c>
        <v>Üçüncü Şahısların Vermiş Olduğu Hasarlar</v>
      </c>
      <c>
        <v>Dağıtım-AG</v>
      </c>
      <c>
        <v>Uzun</v>
      </c>
      <c>
        <v>Şebeke işletmecisi</v>
      </c>
      <c>
        <v>Bildirimsiz</v>
      </c>
      <c>
        <is>
          <t>27.07.2023 14:07:43</t>
        </is>
      </c>
      <c>
        <is>
          <t>27.07.2023 22:29:12</t>
        </is>
      </c>
      <c>
        <v>8.358055555</v>
      </c>
      <c>
        <v>0</v>
      </c>
      <c>
        <v>0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16.090423173556665</v>
      </c>
      <c>
        <v>0</v>
      </c>
      <c>
        <v>0</v>
      </c>
      <c>
        <v>16.090423173556665</v>
      </c>
    </row>
    <row>
      <c>
        <v>2623846</v>
      </c>
      <c>
        <v>1</v>
      </c>
      <c>
        <is>
          <t>İZMİR</t>
        </is>
      </c>
      <c>
        <v>BAYRAKLI</v>
      </c>
      <c>
        <is>
          <t>AG Fideri</t>
        </is>
      </c>
      <c>
        <v>K-816 35-04-K00816_A_56383058_56383058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27.07.2023 01:44:09</t>
        </is>
      </c>
      <c>
        <is>
          <t>27.07.2023 08:58:42</t>
        </is>
      </c>
      <c>
        <v>7.2425</v>
      </c>
      <c>
        <v>0</v>
      </c>
      <c>
        <v>193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329.04027740035485</v>
      </c>
      <c>
        <v>0</v>
      </c>
      <c>
        <v>0</v>
      </c>
      <c>
        <v>0</v>
      </c>
      <c>
        <v>0.02662194820402033</v>
      </c>
      <c>
        <v>0</v>
      </c>
      <c>
        <v>0</v>
      </c>
      <c>
        <v>329.0668993485589</v>
      </c>
    </row>
    <row>
      <c>
        <v>2624238</v>
      </c>
      <c>
        <v>1</v>
      </c>
      <c>
        <is>
          <t>İZMİR</t>
        </is>
      </c>
      <c>
        <v>SELÇUK</v>
      </c>
      <c>
        <is>
          <t>DM</t>
        </is>
      </c>
      <c>
        <v>SELÇUK İM/DM 35-13-A00004_SELÇUK ZİRAİ SULAMA L05_65986069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27.07.2023 10:56:31</t>
        </is>
      </c>
      <c>
        <is>
          <t>27.07.2023 11:02:42</t>
        </is>
      </c>
      <c>
        <v>0.103055555</v>
      </c>
      <c>
        <v>1</v>
      </c>
      <c>
        <v>42</v>
      </c>
      <c>
        <v>21</v>
      </c>
      <c>
        <v>278</v>
      </c>
      <c>
        <v>14</v>
      </c>
      <c>
        <v>65</v>
      </c>
      <c>
        <v>1</v>
      </c>
      <c>
        <v>0</v>
      </c>
      <c>
        <v>0.11719458606551751</v>
      </c>
      <c>
        <v>2.074434635879506</v>
      </c>
      <c>
        <v>8.159399384019135</v>
      </c>
      <c>
        <v>45.2614721340398</v>
      </c>
      <c>
        <v>34.1230181249382</v>
      </c>
      <c>
        <v>12.168944929524798</v>
      </c>
      <c>
        <v>0.42729948386762895</v>
      </c>
      <c>
        <v>0</v>
      </c>
      <c>
        <v>102.33176327833458</v>
      </c>
    </row>
    <row>
      <c>
        <v>2624473</v>
      </c>
      <c>
        <v>1</v>
      </c>
      <c>
        <is>
          <t>MANİSA</t>
        </is>
      </c>
      <c>
        <v>ŞEHZADELER</v>
      </c>
      <c>
        <is>
          <t>Saha Dağıtım Kutusu (SDK)</t>
        </is>
      </c>
      <c>
        <v>DM-2/26 (ŞEHİTLER OKULU TR) 45-71-M00156_A A4_45193350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27.07.2023 13:40:03</t>
        </is>
      </c>
      <c>
        <is>
          <t>27.07.2023 15:06:32</t>
        </is>
      </c>
      <c>
        <v>1.441388888</v>
      </c>
      <c>
        <v>0</v>
      </c>
      <c>
        <v>43</v>
      </c>
      <c>
        <v>0</v>
      </c>
      <c>
        <v>0</v>
      </c>
      <c>
        <v>0</v>
      </c>
      <c>
        <v>13</v>
      </c>
      <c>
        <v>0</v>
      </c>
      <c>
        <v>0</v>
      </c>
      <c>
        <v>0</v>
      </c>
      <c>
        <v>14.143289165903607</v>
      </c>
      <c>
        <v>0</v>
      </c>
      <c>
        <v>0</v>
      </c>
      <c>
        <v>0</v>
      </c>
      <c>
        <v>67.27718748579706</v>
      </c>
      <c>
        <v>0</v>
      </c>
      <c>
        <v>0</v>
      </c>
      <c>
        <v>81.42047665170067</v>
      </c>
    </row>
    <row>
      <c>
        <v>2624487</v>
      </c>
      <c>
        <v>1</v>
      </c>
      <c>
        <is>
          <t>MANİSA</t>
        </is>
      </c>
      <c>
        <v>KÖPRÜBAŞI</v>
      </c>
      <c>
        <is>
          <t>KÖK</t>
        </is>
      </c>
      <c>
        <v>UĞURLU KÖK 45-86-M00045_GÜNDOĞDU UĞURLU M02_72226020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27.07.2023 14:04:32</t>
        </is>
      </c>
      <c>
        <is>
          <t>27.07.2023 14:24:20</t>
        </is>
      </c>
      <c>
        <v>0.33</v>
      </c>
      <c>
        <v>7</v>
      </c>
      <c>
        <v>305</v>
      </c>
      <c>
        <v>36</v>
      </c>
      <c>
        <v>133</v>
      </c>
      <c>
        <v>6</v>
      </c>
      <c>
        <v>20</v>
      </c>
      <c>
        <v>1</v>
      </c>
      <c>
        <v>0</v>
      </c>
      <c>
        <v>0.4989617973087</v>
      </c>
      <c>
        <v>14.389445922246894</v>
      </c>
      <c>
        <v>175.94880011872263</v>
      </c>
      <c>
        <v>50.580212818238806</v>
      </c>
      <c>
        <v>35.542574346850756</v>
      </c>
      <c>
        <v>7.4215881910417485</v>
      </c>
      <c>
        <v>51.13548215919</v>
      </c>
      <c>
        <v>0</v>
      </c>
      <c>
        <v>335.51706535359955</v>
      </c>
    </row>
    <row>
      <c>
        <v>2624430</v>
      </c>
      <c>
        <v>1</v>
      </c>
      <c>
        <is>
          <t>İZMİR</t>
        </is>
      </c>
      <c>
        <v>ALİAĞA</v>
      </c>
      <c>
        <is>
          <t>OG Fideri</t>
        </is>
      </c>
      <c>
        <v>ALMAK TM 35-17-A00003_HatBaşıAyırıcı_65314110 M28_65314110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27.07.2023 13:05:43</t>
        </is>
      </c>
      <c>
        <is>
          <t>27.07.2023 18:20:30</t>
        </is>
      </c>
      <c>
        <v>5.246388888</v>
      </c>
      <c>
        <v>0</v>
      </c>
      <c>
        <v>604</v>
      </c>
      <c>
        <v>0</v>
      </c>
      <c>
        <v>3</v>
      </c>
      <c>
        <v>2</v>
      </c>
      <c>
        <v>63</v>
      </c>
      <c>
        <v>0</v>
      </c>
      <c>
        <v>0</v>
      </c>
      <c>
        <v>0</v>
      </c>
      <c>
        <v>749.7392956436835</v>
      </c>
      <c>
        <v>0</v>
      </c>
      <c>
        <v>6.711803572157937</v>
      </c>
      <c>
        <v>55.24728081595793</v>
      </c>
      <c>
        <v>416.21418900227206</v>
      </c>
      <c>
        <v>0</v>
      </c>
      <c>
        <v>0</v>
      </c>
      <c>
        <v>1227.9125690340713</v>
      </c>
    </row>
    <row>
      <c>
        <v>2624822</v>
      </c>
      <c>
        <v>1</v>
      </c>
      <c>
        <is>
          <t>İZMİR</t>
        </is>
      </c>
      <c>
        <v>ALİAĞA</v>
      </c>
      <c>
        <is>
          <t>AG Fideri</t>
        </is>
      </c>
      <c>
        <v>DM-8 35-17-M00700_A_83714373_83714373</v>
      </c>
      <c>
        <v>AG Tel Kopuğu</v>
      </c>
      <c>
        <v>Dağıtım-AG</v>
      </c>
      <c>
        <v>Uzun</v>
      </c>
      <c>
        <v>Şebeke işletmecisi</v>
      </c>
      <c>
        <v>Bildirimsiz</v>
      </c>
      <c>
        <is>
          <t>27.07.2023 17:29:53</t>
        </is>
      </c>
      <c>
        <is>
          <t>27.07.2023 20:08:21</t>
        </is>
      </c>
      <c>
        <v>2.641111111</v>
      </c>
      <c>
        <v>0</v>
      </c>
      <c>
        <v>60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31.71611641355074</v>
      </c>
      <c>
        <v>0</v>
      </c>
      <c>
        <v>0</v>
      </c>
      <c>
        <v>0</v>
      </c>
      <c>
        <v>8.489690809504964</v>
      </c>
      <c>
        <v>0</v>
      </c>
      <c>
        <v>0</v>
      </c>
      <c>
        <v>40.2058072230557</v>
      </c>
    </row>
    <row>
      <c>
        <v>2624779</v>
      </c>
      <c>
        <v>1</v>
      </c>
      <c>
        <is>
          <t>MANİSA</t>
        </is>
      </c>
      <c>
        <v>KULA</v>
      </c>
      <c>
        <is>
          <t>AG Fideri</t>
        </is>
      </c>
      <c>
        <v>TR-6 45-77-L00006_E_56403881_56403881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27.07.2023 17:01:10</t>
        </is>
      </c>
      <c>
        <is>
          <t>27.07.2023 19:54:12</t>
        </is>
      </c>
      <c>
        <v>2.883888888</v>
      </c>
      <c>
        <v>0</v>
      </c>
      <c>
        <v>41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24.02067166354361</v>
      </c>
      <c>
        <v>0</v>
      </c>
      <c>
        <v>0</v>
      </c>
      <c>
        <v>0</v>
      </c>
      <c>
        <v>13.242025489062183</v>
      </c>
      <c>
        <v>0</v>
      </c>
      <c>
        <v>0</v>
      </c>
      <c>
        <v>37.262697152605796</v>
      </c>
    </row>
    <row>
      <c>
        <v>2624101</v>
      </c>
      <c>
        <v>1</v>
      </c>
      <c>
        <is>
          <t>İZMİR</t>
        </is>
      </c>
      <c>
        <v>TORBALI</v>
      </c>
      <c>
        <is>
          <t>OG Fideri</t>
        </is>
      </c>
      <c>
        <v>KARA KIZLAR TR-1 35-26-M00509_DIREK TIPI TRAFO HUCRESI H01_2040094</v>
      </c>
      <c>
        <v>Şebeke Yenileme ve Kapasite Artışı Çalışması</v>
      </c>
      <c>
        <v>Dağıtım-OG</v>
      </c>
      <c>
        <v>Uzun</v>
      </c>
      <c>
        <v>Şebeke işletmecisi</v>
      </c>
      <c>
        <v>Bildirimli</v>
      </c>
      <c>
        <is>
          <t>27.07.2023 08:54:34</t>
        </is>
      </c>
      <c>
        <is>
          <t>27.07.2023 17:48:38</t>
        </is>
      </c>
      <c>
        <v>8.901111111</v>
      </c>
      <c>
        <v>0</v>
      </c>
      <c>
        <v>110</v>
      </c>
      <c>
        <v>0</v>
      </c>
      <c>
        <v>14</v>
      </c>
      <c>
        <v>0</v>
      </c>
      <c>
        <v>17</v>
      </c>
      <c>
        <v>0</v>
      </c>
      <c>
        <v>0</v>
      </c>
      <c>
        <v>0</v>
      </c>
      <c>
        <v>166.04002035169898</v>
      </c>
      <c>
        <v>0</v>
      </c>
      <c>
        <v>67.25403835768621</v>
      </c>
      <c>
        <v>0</v>
      </c>
      <c>
        <v>105.86277230468696</v>
      </c>
      <c>
        <v>0</v>
      </c>
      <c>
        <v>0</v>
      </c>
      <c>
        <v>339.15683101407217</v>
      </c>
    </row>
    <row>
      <c>
        <v>2624765</v>
      </c>
      <c>
        <v>1</v>
      </c>
      <c>
        <is>
          <t>İZMİR</t>
        </is>
      </c>
      <c>
        <v>BORNOVA</v>
      </c>
      <c>
        <is>
          <t>Kullanıcı Bağlantı Hattı</t>
        </is>
      </c>
      <c>
        <v>M-2512 35-02-M02512_99347002_99347002</v>
      </c>
      <c>
        <v>AG Box / Sdk Abone Çıkış Sigorta Atığı</v>
      </c>
      <c>
        <v>Dağıtım-AG</v>
      </c>
      <c>
        <v>Uzun</v>
      </c>
      <c>
        <v>Şebeke işletmecisi</v>
      </c>
      <c>
        <v>Bildirimsiz</v>
      </c>
      <c>
        <is>
          <t>27.07.2023 16:55:40</t>
        </is>
      </c>
      <c>
        <is>
          <t>27.07.2023 18:12:38</t>
        </is>
      </c>
      <c>
        <v>1.282777777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0.6499750812399031</v>
      </c>
      <c>
        <v>0</v>
      </c>
      <c>
        <v>0</v>
      </c>
      <c>
        <v>0</v>
      </c>
      <c>
        <v>0</v>
      </c>
      <c>
        <v>0</v>
      </c>
      <c>
        <v>0</v>
      </c>
      <c>
        <v>0.6499750812399031</v>
      </c>
    </row>
    <row>
      <c>
        <v>2624433</v>
      </c>
      <c>
        <v>1</v>
      </c>
      <c>
        <is>
          <t>MANİSA</t>
        </is>
      </c>
      <c>
        <v>AHMETLİ</v>
      </c>
      <c>
        <is>
          <t>AG Fideri</t>
        </is>
      </c>
      <c>
        <v>KENDİRLİK TR-2 45-84-L00172_A_91064259_91064259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27.07.2023 13:04:13</t>
        </is>
      </c>
      <c>
        <is>
          <t>27.07.2023 15:02:23</t>
        </is>
      </c>
      <c>
        <v>1.969444444</v>
      </c>
      <c>
        <v>0</v>
      </c>
      <c>
        <v>2</v>
      </c>
      <c>
        <v>0</v>
      </c>
      <c>
        <v>4</v>
      </c>
      <c>
        <v>0</v>
      </c>
      <c>
        <v>0</v>
      </c>
      <c>
        <v>0</v>
      </c>
      <c>
        <v>0</v>
      </c>
      <c>
        <v>0</v>
      </c>
      <c>
        <v>0.5811675061133628</v>
      </c>
      <c>
        <v>0</v>
      </c>
      <c>
        <v>29.677622283462433</v>
      </c>
      <c>
        <v>0</v>
      </c>
      <c>
        <v>0</v>
      </c>
      <c>
        <v>0</v>
      </c>
      <c>
        <v>0</v>
      </c>
      <c>
        <v>30.258789789575797</v>
      </c>
    </row>
    <row>
      <c>
        <v>2624980</v>
      </c>
      <c>
        <v>1</v>
      </c>
      <c>
        <is>
          <t>MANİSA</t>
        </is>
      </c>
      <c>
        <v>ŞEHZADELER</v>
      </c>
      <c>
        <is>
          <t>OG Fideri</t>
        </is>
      </c>
      <c>
        <v>YENİKÖY TR-4 45-71-M00125_YENİKÖY TR-3 M03_72244248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27.07.2023 19:28:14</t>
        </is>
      </c>
      <c>
        <is>
          <t>27.07.2023 22:15:39</t>
        </is>
      </c>
      <c>
        <v>2.790277777</v>
      </c>
      <c>
        <v>0</v>
      </c>
      <c>
        <v>403</v>
      </c>
      <c>
        <v>8</v>
      </c>
      <c>
        <v>17</v>
      </c>
      <c>
        <v>1</v>
      </c>
      <c>
        <v>71</v>
      </c>
      <c>
        <v>0</v>
      </c>
      <c>
        <v>0</v>
      </c>
      <c>
        <v>0</v>
      </c>
      <c>
        <v>263.11219128944305</v>
      </c>
      <c>
        <v>170.09854089348778</v>
      </c>
      <c>
        <v>120.66590354875788</v>
      </c>
      <c>
        <v>4.463063677985125</v>
      </c>
      <c>
        <v>141.61882299147183</v>
      </c>
      <c>
        <v>0</v>
      </c>
      <c>
        <v>0</v>
      </c>
      <c>
        <v>699.9585224011456</v>
      </c>
    </row>
    <row>
      <c>
        <v>2624934</v>
      </c>
      <c>
        <v>1</v>
      </c>
      <c>
        <is>
          <t>İZMİR</t>
        </is>
      </c>
      <c>
        <v>ALİAĞA</v>
      </c>
      <c>
        <is>
          <t>KÖK</t>
        </is>
      </c>
      <c>
        <v>BARAJ KÖK 35-17-M00461_ÇITAK M04_2122886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27.07.2023 18:59:37</t>
        </is>
      </c>
      <c>
        <is>
          <t>27.07.2023 21:10:34</t>
        </is>
      </c>
      <c>
        <v>2.1825</v>
      </c>
      <c>
        <v>1</v>
      </c>
      <c>
        <v>656</v>
      </c>
      <c>
        <v>3</v>
      </c>
      <c>
        <v>19</v>
      </c>
      <c>
        <v>4</v>
      </c>
      <c>
        <v>36</v>
      </c>
      <c>
        <v>0</v>
      </c>
      <c>
        <v>0</v>
      </c>
      <c>
        <v>0.6122300844094444</v>
      </c>
      <c>
        <v>258.2798820166654</v>
      </c>
      <c>
        <v>3.9788214741605374</v>
      </c>
      <c>
        <v>59.45778827914572</v>
      </c>
      <c>
        <v>98.78736273920426</v>
      </c>
      <c>
        <v>48.437411269405104</v>
      </c>
      <c>
        <v>0</v>
      </c>
      <c>
        <v>0</v>
      </c>
      <c>
        <v>469.5534958629905</v>
      </c>
    </row>
    <row>
      <c>
        <v>2624270</v>
      </c>
      <c>
        <v>1</v>
      </c>
      <c>
        <is>
          <t>MANİSA</t>
        </is>
      </c>
      <c>
        <v>ALAŞEHİR</v>
      </c>
      <c>
        <is>
          <t>Kullanıcı Bağlantı Hattı</t>
        </is>
      </c>
      <c>
        <v>DM02/TR03 ŞEYH CAMİİ 45-73-M00021_945682871_945682871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27.07.2023 11:13:12</t>
        </is>
      </c>
      <c>
        <is>
          <t>27.07.2023 11:56:31</t>
        </is>
      </c>
      <c>
        <v>0.721944444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0.020094749337515004</v>
      </c>
      <c>
        <v>0</v>
      </c>
      <c>
        <v>0</v>
      </c>
      <c>
        <v>0</v>
      </c>
      <c>
        <v>0</v>
      </c>
      <c>
        <v>0</v>
      </c>
      <c>
        <v>0</v>
      </c>
      <c>
        <v>0.020094749337515004</v>
      </c>
    </row>
    <row>
      <c>
        <v>2624786</v>
      </c>
      <c>
        <v>2</v>
      </c>
      <c>
        <is>
          <t>İZMİR</t>
        </is>
      </c>
      <c>
        <v>BUCA</v>
      </c>
      <c>
        <is>
          <t>OG Fideri</t>
        </is>
      </c>
      <c>
        <v>M-984 35-03-M00984_M-1023 M01_41952310</v>
      </c>
      <c>
        <v>OG Yeraltı Kablo Arızası</v>
      </c>
      <c>
        <v>Dağıtım-OG</v>
      </c>
      <c>
        <v>Uzun</v>
      </c>
      <c>
        <v>Şebeke işletmecisi</v>
      </c>
      <c>
        <v>Bildirimsiz</v>
      </c>
      <c>
        <is>
          <t>27.07.2023 17:43:00</t>
        </is>
      </c>
      <c>
        <is>
          <t>27.07.2023 21:40:54</t>
        </is>
      </c>
      <c>
        <v>3.965</v>
      </c>
      <c>
        <v>0</v>
      </c>
      <c>
        <v>4815</v>
      </c>
      <c>
        <v>0</v>
      </c>
      <c>
        <v>0</v>
      </c>
      <c>
        <v>0</v>
      </c>
      <c>
        <v>416</v>
      </c>
      <c>
        <v>0</v>
      </c>
      <c>
        <v>0</v>
      </c>
      <c>
        <v>0</v>
      </c>
      <c>
        <v>4266.580719610752</v>
      </c>
      <c>
        <v>0</v>
      </c>
      <c>
        <v>0</v>
      </c>
      <c>
        <v>0</v>
      </c>
      <c>
        <v>3783.087913318483</v>
      </c>
      <c>
        <v>0</v>
      </c>
      <c>
        <v>0</v>
      </c>
      <c>
        <v>8049.668632929235</v>
      </c>
    </row>
    <row>
      <c>
        <v>2624619</v>
      </c>
      <c>
        <v>1</v>
      </c>
      <c>
        <is>
          <t>MANİSA</t>
        </is>
      </c>
      <c>
        <v>DEMİRCİ</v>
      </c>
      <c>
        <is>
          <t>AG Fideri</t>
        </is>
      </c>
      <c>
        <v>KILAVUZLAR TR-3 45-74-M00201_A_65497087_65497087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27.07.2023 15:24:36</t>
        </is>
      </c>
      <c>
        <is>
          <t>27.07.2023 19:41:10</t>
        </is>
      </c>
      <c>
        <v>4.276111111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0.29349287727898826</v>
      </c>
      <c>
        <v>0</v>
      </c>
      <c>
        <v>0</v>
      </c>
      <c>
        <v>0</v>
      </c>
      <c>
        <v>0</v>
      </c>
      <c>
        <v>0.29349287727898826</v>
      </c>
    </row>
    <row>
      <c>
        <v>2624001</v>
      </c>
      <c>
        <v>1</v>
      </c>
      <c>
        <is>
          <t>İZMİR</t>
        </is>
      </c>
      <c>
        <v>MENDERES</v>
      </c>
      <c>
        <is>
          <t>DM</t>
        </is>
      </c>
      <c>
        <v>M-1815 KISIK DM-2 35-22-M00096_TR-17 M05_72100657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27.07.2023 07:33:00</t>
        </is>
      </c>
      <c>
        <is>
          <t>27.07.2023 08:56:01</t>
        </is>
      </c>
      <c>
        <v>1.383611111</v>
      </c>
      <c>
        <v>0</v>
      </c>
      <c>
        <v>280</v>
      </c>
      <c>
        <v>0</v>
      </c>
      <c>
        <v>24</v>
      </c>
      <c>
        <v>11</v>
      </c>
      <c>
        <v>247</v>
      </c>
      <c>
        <v>4</v>
      </c>
      <c>
        <v>25</v>
      </c>
      <c>
        <v>0</v>
      </c>
      <c>
        <v>90.83903806800433</v>
      </c>
      <c>
        <v>0</v>
      </c>
      <c>
        <v>45.54010148692259</v>
      </c>
      <c>
        <v>136.33891081396956</v>
      </c>
      <c>
        <v>393.0913083781169</v>
      </c>
      <c>
        <v>252.11220357215728</v>
      </c>
      <c>
        <v>792.2974465499505</v>
      </c>
      <c>
        <v>1710.219008869121</v>
      </c>
    </row>
    <row>
      <c>
        <v>2624788</v>
      </c>
      <c>
        <v>1</v>
      </c>
      <c>
        <is>
          <t>İZMİR</t>
        </is>
      </c>
      <c>
        <v>BUCA</v>
      </c>
      <c>
        <is>
          <t>OG Fideri</t>
        </is>
      </c>
      <c>
        <v>K-634 35-03-K00634_K-480 K01_41923042</v>
      </c>
      <c>
        <v>Üçüncü Şahısların Vermiş Olduğu Hasarlar</v>
      </c>
      <c>
        <v>Dağıtım-OG</v>
      </c>
      <c>
        <v>Uzun</v>
      </c>
      <c>
        <v>Dışsal</v>
      </c>
      <c>
        <v>Bildirimsiz</v>
      </c>
      <c>
        <is>
          <t>27.07.2023 17:34:00</t>
        </is>
      </c>
      <c>
        <is>
          <t>27.07.2023 21:15:27</t>
        </is>
      </c>
      <c>
        <v>3.690833333</v>
      </c>
      <c>
        <v>0</v>
      </c>
      <c>
        <v>1033</v>
      </c>
      <c>
        <v>0</v>
      </c>
      <c>
        <v>0</v>
      </c>
      <c>
        <v>0</v>
      </c>
      <c>
        <v>82</v>
      </c>
      <c>
        <v>0</v>
      </c>
      <c>
        <v>0</v>
      </c>
      <c>
        <v>0</v>
      </c>
      <c>
        <v>976.8696680221983</v>
      </c>
      <c>
        <v>0</v>
      </c>
      <c>
        <v>0</v>
      </c>
      <c>
        <v>0</v>
      </c>
      <c>
        <v>382.71196404933545</v>
      </c>
      <c>
        <v>0</v>
      </c>
      <c>
        <v>0</v>
      </c>
      <c>
        <v>1359.5816320715337</v>
      </c>
    </row>
    <row>
      <c>
        <v>2624665</v>
      </c>
      <c>
        <v>1</v>
      </c>
      <c>
        <is>
          <t>MANİSA</t>
        </is>
      </c>
      <c>
        <v>AKHİSAR</v>
      </c>
      <c>
        <is>
          <t>Saha Dağıtım Kutusu (SDK)</t>
        </is>
      </c>
      <c>
        <v>TR-1/14-A 45-72-M00098_F TR1.14AF3_49745887</v>
      </c>
      <c>
        <v>AG Box / Sdk Giriş Faz Sigorta Atığı</v>
      </c>
      <c>
        <v>Dağıtım-AG</v>
      </c>
      <c>
        <v>Uzun</v>
      </c>
      <c>
        <v>Şebeke işletmecisi</v>
      </c>
      <c>
        <v>Bildirimsiz</v>
      </c>
      <c>
        <is>
          <t>27.07.2023 15:58:07</t>
        </is>
      </c>
      <c>
        <is>
          <t>27.07.2023 18:10:17</t>
        </is>
      </c>
      <c>
        <v>2.202777777</v>
      </c>
      <c>
        <v>0</v>
      </c>
      <c>
        <v>142</v>
      </c>
      <c>
        <v>0</v>
      </c>
      <c>
        <v>0</v>
      </c>
      <c>
        <v>0</v>
      </c>
      <c>
        <v>12</v>
      </c>
      <c>
        <v>0</v>
      </c>
      <c>
        <v>0</v>
      </c>
      <c>
        <v>0</v>
      </c>
      <c>
        <v>59.68146806292169</v>
      </c>
      <c>
        <v>0</v>
      </c>
      <c>
        <v>0</v>
      </c>
      <c>
        <v>0</v>
      </c>
      <c>
        <v>17.79922693349227</v>
      </c>
      <c>
        <v>0</v>
      </c>
      <c>
        <v>0</v>
      </c>
      <c>
        <v>77.48069499641396</v>
      </c>
    </row>
    <row>
      <c>
        <v>2624124</v>
      </c>
      <c>
        <v>1</v>
      </c>
      <c>
        <is>
          <t>MANİSA</t>
        </is>
      </c>
      <c>
        <v>KULA</v>
      </c>
      <c>
        <is>
          <t>OG Fideri</t>
        </is>
      </c>
      <c>
        <v>TR-60 45-77-L00060_DAĞITIM TRAFOSU L06_74849968</v>
      </c>
      <c>
        <v>Şebeke Yenileme ve Kapasite Artışı Çalışması</v>
      </c>
      <c>
        <v>Dağıtım-OG</v>
      </c>
      <c>
        <v>Uzun</v>
      </c>
      <c>
        <v>Şebeke işletmecisi</v>
      </c>
      <c>
        <v>Bildirimli</v>
      </c>
      <c>
        <is>
          <t>27.07.2023 10:00:42</t>
        </is>
      </c>
      <c>
        <is>
          <t>27.07.2023 15:53:01</t>
        </is>
      </c>
      <c>
        <v>5.871944444</v>
      </c>
      <c>
        <v>0</v>
      </c>
      <c>
        <v>3</v>
      </c>
      <c>
        <v>0</v>
      </c>
      <c>
        <v>0</v>
      </c>
      <c>
        <v>0</v>
      </c>
      <c>
        <v>35</v>
      </c>
      <c>
        <v>0</v>
      </c>
      <c>
        <v>5</v>
      </c>
      <c>
        <v>0</v>
      </c>
      <c>
        <v>2.7986306366697073</v>
      </c>
      <c>
        <v>0</v>
      </c>
      <c>
        <v>0</v>
      </c>
      <c>
        <v>0</v>
      </c>
      <c>
        <v>299.8755634009235</v>
      </c>
      <c>
        <v>0</v>
      </c>
      <c>
        <v>1569.5572720867979</v>
      </c>
      <c>
        <v>1872.231466124391</v>
      </c>
    </row>
    <row>
      <c>
        <v>2625352</v>
      </c>
      <c>
        <v>1</v>
      </c>
      <c>
        <is>
          <t>İZMİR</t>
        </is>
      </c>
      <c>
        <v>BORNOVA</v>
      </c>
      <c>
        <is>
          <t>OG Fideri</t>
        </is>
      </c>
      <c>
        <v>M-1210 35-02-M01210_M-1057 M03_2121425</v>
      </c>
      <c>
        <v>OG Kablo Başlığı Arızası</v>
      </c>
      <c>
        <v>Dağıtım-OG</v>
      </c>
      <c>
        <v>Uzun</v>
      </c>
      <c>
        <v>Şebeke işletmecisi</v>
      </c>
      <c>
        <v>Bildirimsiz</v>
      </c>
      <c>
        <is>
          <t>27.07.2023 22:54:24</t>
        </is>
      </c>
      <c>
        <is>
          <t>28.07.2023 02:39:30</t>
        </is>
      </c>
      <c>
        <v>3.751666666</v>
      </c>
      <c>
        <v>0</v>
      </c>
      <c>
        <v>999</v>
      </c>
      <c>
        <v>0</v>
      </c>
      <c>
        <v>0</v>
      </c>
      <c>
        <v>0</v>
      </c>
      <c>
        <v>25</v>
      </c>
      <c>
        <v>0</v>
      </c>
      <c>
        <v>0</v>
      </c>
      <c>
        <v>0</v>
      </c>
      <c>
        <v>964.4117625604748</v>
      </c>
      <c>
        <v>0</v>
      </c>
      <c>
        <v>0</v>
      </c>
      <c>
        <v>0</v>
      </c>
      <c>
        <v>88.53263428931555</v>
      </c>
      <c>
        <v>0</v>
      </c>
      <c>
        <v>0</v>
      </c>
      <c>
        <v>1052.9443968497903</v>
      </c>
    </row>
    <row>
      <c>
        <v>2624748</v>
      </c>
      <c>
        <v>1</v>
      </c>
      <c>
        <is>
          <t>MANİSA</t>
        </is>
      </c>
      <c>
        <v>SALİHLİ</v>
      </c>
      <c>
        <is>
          <t>AG Fideri</t>
        </is>
      </c>
      <c>
        <v>TR-107 45-78-L00107_D_56405853_56405853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27.07.2023 16:16:02</t>
        </is>
      </c>
      <c>
        <is>
          <t>27.07.2023 17:55:22</t>
        </is>
      </c>
      <c>
        <v>1.655555555</v>
      </c>
      <c>
        <v>0</v>
      </c>
      <c>
        <v>137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53.03798813634812</v>
      </c>
      <c>
        <v>0</v>
      </c>
      <c>
        <v>0</v>
      </c>
      <c>
        <v>0</v>
      </c>
      <c>
        <v>4.158570496814148</v>
      </c>
      <c>
        <v>0</v>
      </c>
      <c>
        <v>0</v>
      </c>
      <c>
        <v>57.19655863316227</v>
      </c>
    </row>
    <row>
      <c>
        <v>2624416</v>
      </c>
      <c>
        <v>1</v>
      </c>
      <c>
        <is>
          <t>MANİSA</t>
        </is>
      </c>
      <c>
        <v>TURGUTLU</v>
      </c>
      <c>
        <is>
          <t>OG Fideri</t>
        </is>
      </c>
      <c>
        <v>İSTASYONALTI KÖK 45-83-M00131_HatBaşıAyırıcı_53137018 M04_53137018</v>
      </c>
      <c>
        <v>OG Ayırıcı Arızası</v>
      </c>
      <c>
        <v>Dağıtım-OG</v>
      </c>
      <c>
        <v>Uzun</v>
      </c>
      <c>
        <v>Şebeke işletmecisi</v>
      </c>
      <c>
        <v>Bildirimsiz</v>
      </c>
      <c>
        <is>
          <t>27.07.2023 12:53:34</t>
        </is>
      </c>
      <c>
        <is>
          <t>27.07.2023 20:17:18</t>
        </is>
      </c>
      <c>
        <v>7.395555555</v>
      </c>
      <c>
        <v>0</v>
      </c>
      <c>
        <v>0</v>
      </c>
      <c>
        <v>0</v>
      </c>
      <c>
        <v>76</v>
      </c>
      <c>
        <v>0</v>
      </c>
      <c>
        <v>4</v>
      </c>
      <c>
        <v>0</v>
      </c>
      <c>
        <v>0</v>
      </c>
      <c>
        <v>0</v>
      </c>
      <c>
        <v>0</v>
      </c>
      <c>
        <v>0</v>
      </c>
      <c>
        <v>2250.8503136186014</v>
      </c>
      <c>
        <v>0</v>
      </c>
      <c>
        <v>69.45571374969624</v>
      </c>
      <c>
        <v>0</v>
      </c>
      <c>
        <v>0</v>
      </c>
      <c>
        <v>2320.3060273682977</v>
      </c>
    </row>
    <row>
      <c>
        <v>2624602</v>
      </c>
      <c>
        <v>1</v>
      </c>
      <c>
        <is>
          <t>MANİSA</t>
        </is>
      </c>
      <c>
        <v>AKHİSAR</v>
      </c>
      <c>
        <is>
          <t>Kullanıcı Bağlantı Hattı</t>
        </is>
      </c>
      <c>
        <v>SARIÇALI TR-1 45-72-L00776_956488440_956488440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27.07.2023 15:02:40</t>
        </is>
      </c>
      <c>
        <is>
          <t>27.07.2023 17:10:52</t>
        </is>
      </c>
      <c>
        <v>2.136666666</v>
      </c>
      <c>
        <v>0</v>
      </c>
      <c>
        <v>0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3.169306852856784</v>
      </c>
      <c>
        <v>0</v>
      </c>
      <c>
        <v>0</v>
      </c>
      <c>
        <v>3.169306852856784</v>
      </c>
    </row>
    <row>
      <c>
        <v>2624061</v>
      </c>
      <c>
        <v>1</v>
      </c>
      <c>
        <is>
          <t>MANİSA</t>
        </is>
      </c>
      <c>
        <v>GÖRDES</v>
      </c>
      <c>
        <is>
          <t>KÖK</t>
        </is>
      </c>
      <c>
        <v>ÇİÇEKLİ KÖK 45-75-M00070_ESKİCİ M06_72271255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27.07.2023 09:18:20</t>
        </is>
      </c>
      <c>
        <is>
          <t>27.07.2023 09:44:41</t>
        </is>
      </c>
      <c>
        <v>0.439166666</v>
      </c>
      <c>
        <v>0</v>
      </c>
      <c>
        <v>40</v>
      </c>
      <c>
        <v>0</v>
      </c>
      <c>
        <v>0</v>
      </c>
      <c>
        <v>0</v>
      </c>
      <c>
        <v>6</v>
      </c>
      <c>
        <v>0</v>
      </c>
      <c>
        <v>0</v>
      </c>
      <c>
        <v>0</v>
      </c>
      <c>
        <v>2.860547998067661</v>
      </c>
      <c>
        <v>0</v>
      </c>
      <c>
        <v>0</v>
      </c>
      <c>
        <v>0</v>
      </c>
      <c>
        <v>2.9746601702490585</v>
      </c>
      <c>
        <v>0</v>
      </c>
      <c>
        <v>0</v>
      </c>
      <c>
        <v>5.835208168316719</v>
      </c>
    </row>
    <row>
      <c>
        <v>2624897</v>
      </c>
      <c>
        <v>1</v>
      </c>
      <c>
        <is>
          <t>MANİSA</t>
        </is>
      </c>
      <c>
        <v>TURGUTLU</v>
      </c>
      <c>
        <is>
          <t>OG Fideri</t>
        </is>
      </c>
      <c>
        <v>TR-2/13 45-83-M00823_TR-2/58 M03_97390737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27.07.2023 17:58:08</t>
        </is>
      </c>
      <c>
        <is>
          <t>27.07.2023 19:12:00</t>
        </is>
      </c>
      <c>
        <v>1.231111111</v>
      </c>
      <c>
        <v>0</v>
      </c>
      <c>
        <v>1262</v>
      </c>
      <c>
        <v>0</v>
      </c>
      <c>
        <v>2</v>
      </c>
      <c>
        <v>0</v>
      </c>
      <c>
        <v>31</v>
      </c>
      <c>
        <v>0</v>
      </c>
      <c>
        <v>0</v>
      </c>
      <c>
        <v>0</v>
      </c>
      <c>
        <v>348.0663868684098</v>
      </c>
      <c>
        <v>0</v>
      </c>
      <c>
        <v>0</v>
      </c>
      <c>
        <v>0</v>
      </c>
      <c>
        <v>23.542517862408122</v>
      </c>
      <c>
        <v>0</v>
      </c>
      <c>
        <v>0</v>
      </c>
      <c>
        <v>371.6089047308179</v>
      </c>
    </row>
    <row>
      <c>
        <v>2625143</v>
      </c>
      <c>
        <v>1</v>
      </c>
      <c>
        <is>
          <t>MANİSA</t>
        </is>
      </c>
      <c>
        <v>KULA</v>
      </c>
      <c>
        <is>
          <t>AG Fideri</t>
        </is>
      </c>
      <c>
        <v>TR-4/A 45-77-L00005_A_56395165_56395165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27.07.2023 21:18:19</t>
        </is>
      </c>
      <c>
        <is>
          <t>28.07.2023 00:00:33</t>
        </is>
      </c>
      <c>
        <v>2.703888888</v>
      </c>
      <c>
        <v>0</v>
      </c>
      <c>
        <v>40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17.582895764663764</v>
      </c>
      <c>
        <v>0</v>
      </c>
      <c>
        <v>0</v>
      </c>
      <c>
        <v>0</v>
      </c>
      <c>
        <v>3.6453570589411113</v>
      </c>
      <c>
        <v>0</v>
      </c>
      <c>
        <v>0</v>
      </c>
      <c>
        <v>21.228252823604876</v>
      </c>
    </row>
    <row>
      <c>
        <v>2623915</v>
      </c>
      <c>
        <v>1</v>
      </c>
      <c>
        <is>
          <t>MANİSA</t>
        </is>
      </c>
      <c>
        <v>TURGUTLU</v>
      </c>
      <c>
        <is>
          <t>AG Fideri</t>
        </is>
      </c>
      <c>
        <v>TR-2/125-1 45-83-L00202_A_91461135_91461135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27.07.2023 06:32:02</t>
        </is>
      </c>
      <c>
        <is>
          <t>27.07.2023 10:26:03</t>
        </is>
      </c>
      <c>
        <v>3.900277777</v>
      </c>
      <c>
        <v>0</v>
      </c>
      <c>
        <v>81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44.33211068864853</v>
      </c>
      <c>
        <v>0</v>
      </c>
      <c>
        <v>0</v>
      </c>
      <c>
        <v>0</v>
      </c>
      <c>
        <v>5.179812398529399</v>
      </c>
      <c>
        <v>0</v>
      </c>
      <c>
        <v>0</v>
      </c>
      <c>
        <v>49.51192308717793</v>
      </c>
    </row>
    <row>
      <c>
        <v>2624456</v>
      </c>
      <c>
        <v>1</v>
      </c>
      <c>
        <is>
          <t>MANİSA</t>
        </is>
      </c>
      <c>
        <v>SALİHLİ</v>
      </c>
      <c>
        <is>
          <t>KÖK</t>
        </is>
      </c>
      <c>
        <v>AKÖREN TR-19 KÖK 45-78-M00974_YENİKENT ÇIKIŞI    KAPASİTÖR M05_66244826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27.07.2023 13:34:09</t>
        </is>
      </c>
      <c>
        <is>
          <t>27.07.2023 14:53:56</t>
        </is>
      </c>
      <c>
        <v>1.329722222</v>
      </c>
      <c>
        <v>0</v>
      </c>
      <c>
        <v>1</v>
      </c>
      <c>
        <v>0</v>
      </c>
      <c>
        <v>89</v>
      </c>
      <c>
        <v>0</v>
      </c>
      <c>
        <v>5</v>
      </c>
      <c>
        <v>0</v>
      </c>
      <c>
        <v>0</v>
      </c>
      <c>
        <v>0</v>
      </c>
      <c>
        <v>0.7533437514314312</v>
      </c>
      <c>
        <v>0</v>
      </c>
      <c>
        <v>697.1022862591486</v>
      </c>
      <c>
        <v>0</v>
      </c>
      <c>
        <v>20.413291626392084</v>
      </c>
      <c>
        <v>0</v>
      </c>
      <c>
        <v>0</v>
      </c>
      <c>
        <v>718.2689216369721</v>
      </c>
    </row>
    <row>
      <c>
        <v>2624210</v>
      </c>
      <c>
        <v>1</v>
      </c>
      <c>
        <is>
          <t>İZMİR</t>
        </is>
      </c>
      <c>
        <v>KONAK</v>
      </c>
      <c>
        <is>
          <t>OG Fideri</t>
        </is>
      </c>
      <c>
        <v>K-238 35-01-K00238_TRAFO-1 K03_2311147</v>
      </c>
      <c>
        <v>Şebeke Bakım Çalışması</v>
      </c>
      <c>
        <v>Dağıtım-OG</v>
      </c>
      <c>
        <v>Uzun</v>
      </c>
      <c>
        <v>Şebeke işletmecisi</v>
      </c>
      <c>
        <v>Bildirimli</v>
      </c>
      <c>
        <is>
          <t>27.07.2023 10:44:30</t>
        </is>
      </c>
      <c>
        <is>
          <t>27.07.2023 13:50:38</t>
        </is>
      </c>
      <c>
        <v>3.102222222</v>
      </c>
      <c>
        <v>0</v>
      </c>
      <c>
        <v>535</v>
      </c>
      <c>
        <v>0</v>
      </c>
      <c>
        <v>0</v>
      </c>
      <c>
        <v>0</v>
      </c>
      <c>
        <v>71</v>
      </c>
      <c>
        <v>0</v>
      </c>
      <c>
        <v>0</v>
      </c>
      <c>
        <v>0</v>
      </c>
      <c>
        <v>411.4230859527534</v>
      </c>
      <c>
        <v>0</v>
      </c>
      <c>
        <v>0</v>
      </c>
      <c>
        <v>0</v>
      </c>
      <c>
        <v>402.9903665852449</v>
      </c>
      <c>
        <v>0</v>
      </c>
      <c>
        <v>0</v>
      </c>
      <c>
        <v>814.4134525379983</v>
      </c>
    </row>
    <row>
      <c>
        <v>2624997</v>
      </c>
      <c>
        <v>1</v>
      </c>
      <c>
        <is>
          <t>MANİSA</t>
        </is>
      </c>
      <c>
        <v>SALİHLİ</v>
      </c>
      <c>
        <is>
          <t>AG Fideri</t>
        </is>
      </c>
      <c>
        <v>TR-12 45-78-L00012_49381059_56407495_56407495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27.07.2023 19:36:20</t>
        </is>
      </c>
      <c>
        <is>
          <t>27.07.2023 21:26:12</t>
        </is>
      </c>
      <c>
        <v>1.831111111</v>
      </c>
      <c>
        <v>0</v>
      </c>
      <c>
        <v>0</v>
      </c>
      <c>
        <v>0</v>
      </c>
      <c>
        <v>0</v>
      </c>
      <c>
        <v>0</v>
      </c>
      <c>
        <v>8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27.529677001637182</v>
      </c>
      <c>
        <v>0</v>
      </c>
      <c>
        <v>10.683845175977325</v>
      </c>
      <c>
        <v>38.21352217761451</v>
      </c>
    </row>
    <row>
      <c>
        <v>2624184</v>
      </c>
      <c>
        <v>1</v>
      </c>
      <c>
        <is>
          <t>MANİSA</t>
        </is>
      </c>
      <c>
        <v>AKHİSAR</v>
      </c>
      <c>
        <is>
          <t>OG Fideri</t>
        </is>
      </c>
      <c>
        <v>EROĞLU TR-3 45-72-L00371_ H_61401193</v>
      </c>
      <c>
        <v>Şebeke Yenileme ve Kapasite Artışı Çalışması</v>
      </c>
      <c>
        <v>Dağıtım-OG</v>
      </c>
      <c>
        <v>Uzun</v>
      </c>
      <c>
        <v>Şebeke işletmecisi</v>
      </c>
      <c>
        <v>Bildirimli</v>
      </c>
      <c>
        <is>
          <t>27.07.2023 10:29:31</t>
        </is>
      </c>
      <c>
        <is>
          <t>27.07.2023 10:52:38</t>
        </is>
      </c>
      <c>
        <v>0.385277777</v>
      </c>
      <c>
        <v>0</v>
      </c>
      <c>
        <v>15</v>
      </c>
      <c>
        <v>0</v>
      </c>
      <c>
        <v>51</v>
      </c>
      <c>
        <v>0</v>
      </c>
      <c>
        <v>3</v>
      </c>
      <c>
        <v>0</v>
      </c>
      <c>
        <v>0</v>
      </c>
      <c>
        <v>0</v>
      </c>
      <c>
        <v>1.1109707759678809</v>
      </c>
      <c>
        <v>0</v>
      </c>
      <c>
        <v>18.949443157842964</v>
      </c>
      <c>
        <v>0</v>
      </c>
      <c>
        <v>1.2625340147542388</v>
      </c>
      <c>
        <v>0</v>
      </c>
      <c>
        <v>0</v>
      </c>
      <c>
        <v>21.322947948565083</v>
      </c>
    </row>
    <row>
      <c>
        <v>2625037</v>
      </c>
      <c>
        <v>1</v>
      </c>
      <c>
        <is>
          <t>MANİSA</t>
        </is>
      </c>
      <c>
        <v>TURGUTLU</v>
      </c>
      <c>
        <is>
          <t>AG Fideri</t>
        </is>
      </c>
      <c>
        <v>TR-2/85 45-83-L00085_C_90999080_90999080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27.07.2023 19:54:20</t>
        </is>
      </c>
      <c>
        <is>
          <t>28.07.2023 02:38:40</t>
        </is>
      </c>
      <c>
        <v>6.738888888</v>
      </c>
      <c>
        <v>0</v>
      </c>
      <c>
        <v>54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73.10595842155209</v>
      </c>
      <c>
        <v>0</v>
      </c>
      <c>
        <v>0</v>
      </c>
      <c>
        <v>0</v>
      </c>
      <c>
        <v>4.742516612828089</v>
      </c>
      <c>
        <v>0</v>
      </c>
      <c>
        <v>0</v>
      </c>
      <c>
        <v>77.84847503438017</v>
      </c>
    </row>
    <row>
      <c>
        <v>2624041</v>
      </c>
      <c>
        <v>1</v>
      </c>
      <c>
        <is>
          <t>İZMİR</t>
        </is>
      </c>
      <c>
        <v>GÜZELBAHÇE</v>
      </c>
      <c>
        <is>
          <t>Kullanıcı Bağlantı Hattı</t>
        </is>
      </c>
      <c>
        <v>K-1919 35-10-K01919_99426586_99426586</v>
      </c>
      <c>
        <v>AG Box / Sdk Abone Çıkış Sigorta Atığı</v>
      </c>
      <c>
        <v>Dağıtım-AG</v>
      </c>
      <c>
        <v>Uzun</v>
      </c>
      <c>
        <v>Şebeke işletmecisi</v>
      </c>
      <c>
        <v>Bildirimsiz</v>
      </c>
      <c>
        <is>
          <t>27.07.2023 08:59:49</t>
        </is>
      </c>
      <c>
        <is>
          <t>27.07.2023 10:29:09</t>
        </is>
      </c>
      <c>
        <v>1.488888888</v>
      </c>
      <c>
        <v>0</v>
      </c>
      <c>
        <v>0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130.10525641002047</v>
      </c>
      <c>
        <v>0</v>
      </c>
      <c>
        <v>0</v>
      </c>
      <c>
        <v>130.10525641002047</v>
      </c>
    </row>
    <row>
      <c>
        <v>2624462</v>
      </c>
      <c>
        <v>2</v>
      </c>
      <c>
        <is>
          <t>İZMİR</t>
        </is>
      </c>
      <c>
        <v>ÖDEMİŞ</v>
      </c>
      <c>
        <is>
          <t>DM</t>
        </is>
      </c>
      <c>
        <v>KÜÇÜKAVULCUK DM 35-15-L00727_KÜÇÜKAVLUCUK SULAMA KOOP. L06_72098515</v>
      </c>
      <c>
        <v>OG Ayırıcı Arızası</v>
      </c>
      <c>
        <v>Dağıtım-OG</v>
      </c>
      <c>
        <v>Uzun</v>
      </c>
      <c>
        <v>Şebeke işletmecisi</v>
      </c>
      <c>
        <v>Bildirimsiz</v>
      </c>
      <c>
        <is>
          <t>27.07.2023 14:48:11</t>
        </is>
      </c>
      <c>
        <is>
          <t>27.07.2023 15:39:36</t>
        </is>
      </c>
      <c>
        <v>0.856944444</v>
      </c>
      <c>
        <v>0</v>
      </c>
      <c>
        <v>172</v>
      </c>
      <c>
        <v>4</v>
      </c>
      <c>
        <v>8</v>
      </c>
      <c>
        <v>3</v>
      </c>
      <c>
        <v>37</v>
      </c>
      <c>
        <v>0</v>
      </c>
      <c>
        <v>0</v>
      </c>
      <c>
        <v>0</v>
      </c>
      <c>
        <v>37.38265643317765</v>
      </c>
      <c>
        <v>148.83952316015308</v>
      </c>
      <c>
        <v>35.27021941763144</v>
      </c>
      <c>
        <v>26.909772366056742</v>
      </c>
      <c>
        <v>25.42094719098917</v>
      </c>
      <c>
        <v>0</v>
      </c>
      <c>
        <v>0</v>
      </c>
      <c>
        <v>273.8231185680081</v>
      </c>
    </row>
    <row>
      <c>
        <v>2624376</v>
      </c>
      <c>
        <v>1</v>
      </c>
      <c>
        <is>
          <t>İZMİR</t>
        </is>
      </c>
      <c>
        <v>ÇEŞME</v>
      </c>
      <c>
        <is>
          <t>Dağıtım Transformatörü</t>
        </is>
      </c>
      <c>
        <v>M-7 35-18-M00007_35-18-M00007_82757573</v>
      </c>
      <c>
        <v>AG Kademe Ayarı</v>
      </c>
      <c>
        <v>Dağıtım-AG</v>
      </c>
      <c>
        <v>Uzun</v>
      </c>
      <c>
        <v>Şebeke işletmecisi</v>
      </c>
      <c>
        <v>Bildirimsiz</v>
      </c>
      <c>
        <is>
          <t>27.07.2023 12:22:39</t>
        </is>
      </c>
      <c>
        <is>
          <t>27.07.2023 15:14:38</t>
        </is>
      </c>
      <c>
        <v>2.866388888</v>
      </c>
      <c>
        <v>0</v>
      </c>
      <c>
        <v>231</v>
      </c>
      <c>
        <v>0</v>
      </c>
      <c>
        <v>0</v>
      </c>
      <c>
        <v>0</v>
      </c>
      <c>
        <v>133</v>
      </c>
      <c>
        <v>0</v>
      </c>
      <c>
        <v>0</v>
      </c>
      <c>
        <v>0</v>
      </c>
      <c>
        <v>166.960361068657</v>
      </c>
      <c>
        <v>0</v>
      </c>
      <c>
        <v>0</v>
      </c>
      <c>
        <v>0</v>
      </c>
      <c>
        <v>700.1846743843424</v>
      </c>
      <c>
        <v>0</v>
      </c>
      <c>
        <v>0</v>
      </c>
      <c>
        <v>867.1450354529994</v>
      </c>
    </row>
    <row>
      <c>
        <v>2624917</v>
      </c>
      <c>
        <v>1</v>
      </c>
      <c>
        <is>
          <t>İZMİR</t>
        </is>
      </c>
      <c>
        <v>BAYRAKLI</v>
      </c>
      <c>
        <is>
          <t>AG Fideri</t>
        </is>
      </c>
      <c>
        <v>K-3900 35-02-K03900_A_56360025_56360025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27.07.2023 18:42:50</t>
        </is>
      </c>
      <c>
        <is>
          <t>27.07.2023 20:14:09</t>
        </is>
      </c>
      <c>
        <v>1.521944444</v>
      </c>
      <c>
        <v>0</v>
      </c>
      <c>
        <v>134</v>
      </c>
      <c>
        <v>0</v>
      </c>
      <c>
        <v>0</v>
      </c>
      <c>
        <v>0</v>
      </c>
      <c>
        <v>8</v>
      </c>
      <c>
        <v>0</v>
      </c>
      <c>
        <v>0</v>
      </c>
      <c>
        <v>0</v>
      </c>
      <c>
        <v>57.35624346356788</v>
      </c>
      <c>
        <v>0</v>
      </c>
      <c>
        <v>0</v>
      </c>
      <c>
        <v>0</v>
      </c>
      <c>
        <v>3.275927937768862</v>
      </c>
      <c>
        <v>0</v>
      </c>
      <c>
        <v>0</v>
      </c>
      <c>
        <v>60.63217140133674</v>
      </c>
    </row>
    <row>
      <c>
        <v>2623849</v>
      </c>
      <c>
        <v>1</v>
      </c>
      <c>
        <is>
          <t>MANİSA</t>
        </is>
      </c>
      <c>
        <v>TURGUTLU</v>
      </c>
      <c>
        <is>
          <t>DM</t>
        </is>
      </c>
      <c>
        <v>DERBENT İM-DM 45-83-A00004_FABRİKALAR L06_2097157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27.07.2023 03:01:56</t>
        </is>
      </c>
      <c>
        <is>
          <t>27.07.2023 03:08:53</t>
        </is>
      </c>
      <c>
        <v>0.115833333</v>
      </c>
      <c>
        <v>13</v>
      </c>
      <c>
        <v>1432</v>
      </c>
      <c>
        <v>122</v>
      </c>
      <c>
        <v>86</v>
      </c>
      <c>
        <v>36</v>
      </c>
      <c>
        <v>151</v>
      </c>
      <c>
        <v>4</v>
      </c>
      <c>
        <v>0</v>
      </c>
      <c>
        <v>0.42161317447932667</v>
      </c>
      <c>
        <v>26.36427755619595</v>
      </c>
      <c>
        <v>16.778208340801353</v>
      </c>
      <c>
        <v>11.863480964693252</v>
      </c>
      <c>
        <v>9.421573200838836</v>
      </c>
      <c>
        <v>7.053058240127786</v>
      </c>
      <c>
        <v>16.983166184478673</v>
      </c>
      <c>
        <v>0</v>
      </c>
      <c>
        <v>88.88537766161518</v>
      </c>
    </row>
    <row>
      <c>
        <v>2624662</v>
      </c>
      <c>
        <v>1</v>
      </c>
      <c>
        <is>
          <t>MANİSA</t>
        </is>
      </c>
      <c>
        <v>SELENDİ</v>
      </c>
      <c>
        <is>
          <t>KÖK</t>
        </is>
      </c>
      <c>
        <v>OKLUİSA KÖK 45-81-M00046_ESKİN GRUP M03_71994463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27.07.2023 16:03:22</t>
        </is>
      </c>
      <c>
        <is>
          <t>27.07.2023 16:11:44</t>
        </is>
      </c>
      <c>
        <v>0.139444444</v>
      </c>
      <c>
        <v>4</v>
      </c>
      <c>
        <v>720</v>
      </c>
      <c>
        <v>0</v>
      </c>
      <c>
        <v>13</v>
      </c>
      <c>
        <v>0</v>
      </c>
      <c>
        <v>49</v>
      </c>
      <c>
        <v>0</v>
      </c>
      <c>
        <v>0</v>
      </c>
      <c>
        <v>0.1372085453688889</v>
      </c>
      <c>
        <v>12.751441809998951</v>
      </c>
      <c>
        <v>0</v>
      </c>
      <c>
        <v>0.8113868453128192</v>
      </c>
      <c>
        <v>0</v>
      </c>
      <c>
        <v>2.9699765174731443</v>
      </c>
      <c>
        <v>0</v>
      </c>
      <c>
        <v>0</v>
      </c>
      <c>
        <v>16.670013718153804</v>
      </c>
    </row>
    <row>
      <c>
        <v>2625160</v>
      </c>
      <c>
        <v>1</v>
      </c>
      <c>
        <is>
          <t>MANİSA</t>
        </is>
      </c>
      <c>
        <v>ALAŞEHİR</v>
      </c>
      <c>
        <is>
          <t>AG Fideri</t>
        </is>
      </c>
      <c>
        <v>BELENYAKA TR-7 45-73-M00665_A_91142089_91142089</v>
      </c>
      <c>
        <v>AG Pano Faz Sigorta Atığı</v>
      </c>
      <c>
        <v>Dağıtım-AG</v>
      </c>
      <c>
        <v>Uzun</v>
      </c>
      <c>
        <v>Şebeke işletmecisi</v>
      </c>
      <c>
        <v>Bildirimsiz</v>
      </c>
      <c>
        <is>
          <t>27.07.2023 21:51:39</t>
        </is>
      </c>
      <c>
        <is>
          <t>28.07.2023 00:58:55</t>
        </is>
      </c>
      <c>
        <v>3.121111111</v>
      </c>
      <c>
        <v>0</v>
      </c>
      <c>
        <v>13</v>
      </c>
      <c>
        <v>0</v>
      </c>
      <c>
        <v>6</v>
      </c>
      <c>
        <v>0</v>
      </c>
      <c>
        <v>0</v>
      </c>
      <c>
        <v>0</v>
      </c>
      <c>
        <v>0</v>
      </c>
      <c>
        <v>0</v>
      </c>
      <c>
        <v>13.034663222034863</v>
      </c>
      <c>
        <v>0</v>
      </c>
      <c>
        <v>16.918920354434043</v>
      </c>
      <c>
        <v>0</v>
      </c>
      <c>
        <v>0</v>
      </c>
      <c>
        <v>0</v>
      </c>
      <c>
        <v>0</v>
      </c>
      <c>
        <v>29.95358357646891</v>
      </c>
    </row>
    <row>
      <c>
        <v>2625060</v>
      </c>
      <c>
        <v>1</v>
      </c>
      <c>
        <is>
          <t>MANİSA</t>
        </is>
      </c>
      <c>
        <v>SARIGÖL</v>
      </c>
      <c>
        <is>
          <t>OG Fideri</t>
        </is>
      </c>
      <c>
        <v>SARIGÖL DM 45-79-M00069_HatBaşıAyırıcı_64087005 M17_64087005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27.07.2023 20:05:50</t>
        </is>
      </c>
      <c>
        <is>
          <t>28.07.2023 01:28:41</t>
        </is>
      </c>
      <c>
        <v>5.380833333</v>
      </c>
      <c>
        <v>1</v>
      </c>
      <c>
        <v>50</v>
      </c>
      <c>
        <v>15</v>
      </c>
      <c>
        <v>28</v>
      </c>
      <c>
        <v>0</v>
      </c>
      <c>
        <v>1</v>
      </c>
      <c>
        <v>0</v>
      </c>
      <c>
        <v>0</v>
      </c>
      <c>
        <v>1.3632486221388889</v>
      </c>
      <c>
        <v>51.51592098649938</v>
      </c>
      <c>
        <v>431.5125768147148</v>
      </c>
      <c>
        <v>549.6353594242134</v>
      </c>
      <c>
        <v>0</v>
      </c>
      <c>
        <v>14.736973434202575</v>
      </c>
      <c>
        <v>0</v>
      </c>
      <c>
        <v>0</v>
      </c>
      <c>
        <v>1048.764079281769</v>
      </c>
    </row>
    <row>
      <c>
        <v>2624396</v>
      </c>
      <c>
        <v>1</v>
      </c>
      <c>
        <is>
          <t>İZMİR</t>
        </is>
      </c>
      <c>
        <v>FOÇA</v>
      </c>
      <c>
        <is>
          <t>AG Fideri</t>
        </is>
      </c>
      <c>
        <v>YENİFOÇA TR-22 35-23-M00022_C_56366118_56366118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27.07.2023 12:34:25</t>
        </is>
      </c>
      <c>
        <is>
          <t>27.07.2023 15:33:17</t>
        </is>
      </c>
      <c>
        <v>2.981111111</v>
      </c>
      <c>
        <v>0</v>
      </c>
      <c>
        <v>127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84.68724882138892</v>
      </c>
      <c>
        <v>0</v>
      </c>
      <c>
        <v>0</v>
      </c>
      <c>
        <v>0</v>
      </c>
      <c>
        <v>6.652277430734444</v>
      </c>
      <c>
        <v>0</v>
      </c>
      <c>
        <v>0</v>
      </c>
      <c>
        <v>91.33952625212336</v>
      </c>
    </row>
    <row>
      <c>
        <v>2623706</v>
      </c>
      <c>
        <v>1</v>
      </c>
      <c>
        <is>
          <t>MANİSA</t>
        </is>
      </c>
      <c>
        <v>TURGUTLU</v>
      </c>
      <c>
        <is>
          <t>AG Fideri</t>
        </is>
      </c>
      <c>
        <v>TR-2/83 45-83-L00083_48122619_56385107_56385107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27.07.2023 00:26:46</t>
        </is>
      </c>
      <c>
        <is>
          <t>27.07.2023 02:34:48</t>
        </is>
      </c>
      <c>
        <v>2.133888888</v>
      </c>
      <c>
        <v>0</v>
      </c>
      <c>
        <v>163</v>
      </c>
      <c>
        <v>0</v>
      </c>
      <c>
        <v>0</v>
      </c>
      <c>
        <v>0</v>
      </c>
      <c>
        <v>11</v>
      </c>
      <c>
        <v>0</v>
      </c>
      <c>
        <v>0</v>
      </c>
      <c>
        <v>0</v>
      </c>
      <c>
        <v>56.701773056276835</v>
      </c>
      <c>
        <v>0</v>
      </c>
      <c>
        <v>0</v>
      </c>
      <c>
        <v>0</v>
      </c>
      <c>
        <v>5.250899883696979</v>
      </c>
      <c>
        <v>0</v>
      </c>
      <c>
        <v>0</v>
      </c>
      <c>
        <v>61.952672939973816</v>
      </c>
    </row>
    <row>
      <c>
        <v>2624688</v>
      </c>
      <c>
        <v>1</v>
      </c>
      <c>
        <is>
          <t>İZMİR</t>
        </is>
      </c>
      <c>
        <v>BUCA</v>
      </c>
      <c>
        <is>
          <t>TM Fideri</t>
        </is>
      </c>
      <c>
        <v>BUCA TM 35-03-A00003_BUCA KOOP. M07_96572977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27.07.2023 16:20:08</t>
        </is>
      </c>
      <c>
        <is>
          <t>27.07.2023 16:32:42</t>
        </is>
      </c>
      <c>
        <v>0.209444444</v>
      </c>
      <c>
        <v>0</v>
      </c>
      <c>
        <v>5055</v>
      </c>
      <c>
        <v>0</v>
      </c>
      <c>
        <v>0</v>
      </c>
      <c>
        <v>0</v>
      </c>
      <c>
        <v>202</v>
      </c>
      <c>
        <v>0</v>
      </c>
      <c>
        <v>0</v>
      </c>
      <c>
        <v>0</v>
      </c>
      <c>
        <v>261.096317895276</v>
      </c>
      <c>
        <v>0</v>
      </c>
      <c>
        <v>0</v>
      </c>
      <c>
        <v>0</v>
      </c>
      <c>
        <v>94.21393987022108</v>
      </c>
      <c>
        <v>0</v>
      </c>
      <c>
        <v>0</v>
      </c>
      <c>
        <v>355.3102577654971</v>
      </c>
    </row>
    <row>
      <c>
        <v>2625080</v>
      </c>
      <c>
        <v>1</v>
      </c>
      <c>
        <is>
          <t>MANİSA</t>
        </is>
      </c>
      <c>
        <v>SELENDİ</v>
      </c>
      <c>
        <is>
          <t>Kullanıcı Bağlantı Hattı</t>
        </is>
      </c>
      <c>
        <v>İNNİCE TR-1 45-81-M00035_945632904_945632904</v>
      </c>
      <c>
        <v>AG Box / Sdk Abone Çıkış Faz Sigorta Atığı</v>
      </c>
      <c>
        <v>Dağıtım-AG</v>
      </c>
      <c>
        <v>Uzun</v>
      </c>
      <c>
        <v>Şebeke işletmecisi</v>
      </c>
      <c>
        <v>Bildirimsiz</v>
      </c>
      <c>
        <is>
          <t>27.07.2023 20:12:48</t>
        </is>
      </c>
      <c>
        <is>
          <t>27.07.2023 23:36:41</t>
        </is>
      </c>
      <c>
        <v>3.398055555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0.6907883092426057</v>
      </c>
      <c>
        <v>0</v>
      </c>
      <c>
        <v>0</v>
      </c>
      <c>
        <v>0</v>
      </c>
      <c>
        <v>0</v>
      </c>
      <c>
        <v>0</v>
      </c>
      <c>
        <v>0</v>
      </c>
      <c>
        <v>0.6907883092426057</v>
      </c>
    </row>
    <row>
      <c>
        <v>2624084</v>
      </c>
      <c>
        <v>1</v>
      </c>
      <c>
        <is>
          <t>MANİSA</t>
        </is>
      </c>
      <c>
        <v>YUNUSEMRE</v>
      </c>
      <c>
        <is>
          <t>OG Fideri</t>
        </is>
      </c>
      <c>
        <v>SİYEKLİ KÖK 45-71-M00185_HatBaşıAyırıcı_53134556 M05_53134556</v>
      </c>
      <c>
        <v>Manevra</v>
      </c>
      <c>
        <v>Dağıtım-OG</v>
      </c>
      <c>
        <v>Uzun</v>
      </c>
      <c>
        <v>Şebeke işletmecisi</v>
      </c>
      <c>
        <v>Bildirimsiz</v>
      </c>
      <c>
        <is>
          <t>27.07.2023 09:32:16</t>
        </is>
      </c>
      <c>
        <is>
          <t>27.07.2023 09:51:07</t>
        </is>
      </c>
      <c>
        <v>0.314166666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0.06644268358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0.06644268358</v>
      </c>
    </row>
    <row>
      <c>
        <v>2624141</v>
      </c>
      <c>
        <v>1</v>
      </c>
      <c>
        <is>
          <t>MANİSA</t>
        </is>
      </c>
      <c>
        <v>KIRKAĞAÇ</v>
      </c>
      <c>
        <is>
          <t>DM</t>
        </is>
      </c>
      <c>
        <v>GELENBE İM 45-76-A00001_TR-B M02_2089989</v>
      </c>
      <c>
        <v>Şebeke Yenileme ve Kapasite Artışı Çalışması</v>
      </c>
      <c>
        <v>Dağıtım-OG</v>
      </c>
      <c>
        <v>Uzun</v>
      </c>
      <c>
        <v>Şebeke işletmecisi</v>
      </c>
      <c>
        <v>Bildirimli</v>
      </c>
      <c>
        <is>
          <t>27.07.2023 10:08:10</t>
        </is>
      </c>
      <c>
        <is>
          <t>27.07.2023 11:41:12</t>
        </is>
      </c>
      <c>
        <v>1.550555555</v>
      </c>
      <c>
        <v>3</v>
      </c>
      <c>
        <v>1439</v>
      </c>
      <c>
        <v>54</v>
      </c>
      <c>
        <v>126</v>
      </c>
      <c>
        <v>4</v>
      </c>
      <c>
        <v>284</v>
      </c>
      <c>
        <v>3</v>
      </c>
      <c>
        <v>0</v>
      </c>
      <c>
        <v>1.0964475818900001</v>
      </c>
      <c>
        <v>325.34911759410613</v>
      </c>
      <c>
        <v>901.9066337360496</v>
      </c>
      <c>
        <v>327.1092243677174</v>
      </c>
      <c>
        <v>26.53472988623201</v>
      </c>
      <c>
        <v>156.69977955567018</v>
      </c>
      <c>
        <v>72.94279801391995</v>
      </c>
      <c>
        <v>0</v>
      </c>
      <c>
        <v>1811.638730735585</v>
      </c>
    </row>
    <row>
      <c>
        <v>2624646</v>
      </c>
      <c>
        <v>2</v>
      </c>
      <c>
        <is>
          <t>İZMİR</t>
        </is>
      </c>
      <c>
        <v>URLA</v>
      </c>
      <c>
        <is>
          <t>AG Fideri</t>
        </is>
      </c>
      <c>
        <v>KUŞÇULAR TR-2 35-19-M00519_D_80493270_80493270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27.07.2023 17:40:23</t>
        </is>
      </c>
      <c>
        <is>
          <t>27.07.2023 18:04:12</t>
        </is>
      </c>
      <c>
        <v>0.396944444</v>
      </c>
      <c>
        <v>0</v>
      </c>
      <c>
        <v>3</v>
      </c>
      <c>
        <v>0</v>
      </c>
      <c>
        <v>3</v>
      </c>
      <c>
        <v>0</v>
      </c>
      <c>
        <v>0</v>
      </c>
      <c>
        <v>0</v>
      </c>
      <c>
        <v>0</v>
      </c>
      <c>
        <v>0</v>
      </c>
      <c>
        <v>0.34012791677378185</v>
      </c>
      <c>
        <v>0</v>
      </c>
      <c>
        <v>0.6189057117433029</v>
      </c>
      <c>
        <v>0</v>
      </c>
      <c>
        <v>0</v>
      </c>
      <c>
        <v>0</v>
      </c>
      <c>
        <v>0</v>
      </c>
      <c>
        <v>0.9590336285170847</v>
      </c>
    </row>
    <row>
      <c>
        <v>2625166</v>
      </c>
      <c>
        <v>1</v>
      </c>
      <c>
        <is>
          <t>MANİSA</t>
        </is>
      </c>
      <c>
        <v>SALİHLİ</v>
      </c>
      <c>
        <is>
          <t>AG Fideri</t>
        </is>
      </c>
      <c>
        <v>SALİHLİ TR-30/A 45-78-L00727__72372471_72372471</v>
      </c>
      <c>
        <v>AG Tel Kopuğu</v>
      </c>
      <c>
        <v>Dağıtım-AG</v>
      </c>
      <c>
        <v>Uzun</v>
      </c>
      <c>
        <v>Şebeke işletmecisi</v>
      </c>
      <c>
        <v>Bildirimsiz</v>
      </c>
      <c>
        <is>
          <t>27.07.2023 22:02:18</t>
        </is>
      </c>
      <c>
        <is>
          <t>27.07.2023 23:01:00</t>
        </is>
      </c>
      <c>
        <v>0.978333333</v>
      </c>
      <c>
        <v>0</v>
      </c>
      <c>
        <v>74</v>
      </c>
      <c>
        <v>0</v>
      </c>
      <c>
        <v>4</v>
      </c>
      <c>
        <v>0</v>
      </c>
      <c>
        <v>4</v>
      </c>
      <c>
        <v>0</v>
      </c>
      <c>
        <v>0</v>
      </c>
      <c>
        <v>0</v>
      </c>
      <c>
        <v>20.657881723398603</v>
      </c>
      <c>
        <v>0</v>
      </c>
      <c>
        <v>4.041090928117312</v>
      </c>
      <c>
        <v>0</v>
      </c>
      <c>
        <v>0.5262035814947355</v>
      </c>
      <c>
        <v>0</v>
      </c>
      <c>
        <v>0</v>
      </c>
      <c>
        <v>25.22517623301065</v>
      </c>
    </row>
    <row>
      <c>
        <v>2624625</v>
      </c>
      <c>
        <v>1</v>
      </c>
      <c>
        <is>
          <t>İZMİR</t>
        </is>
      </c>
      <c>
        <v>ÖDEMİŞ</v>
      </c>
      <c>
        <is>
          <t>AG Fideri</t>
        </is>
      </c>
      <c>
        <v>YOLÜSTÜ TR-1 35-15-L00915_A_56406130_56406130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27.07.2023 15:33:35</t>
        </is>
      </c>
      <c>
        <is>
          <t>27.07.2023 17:51:48</t>
        </is>
      </c>
      <c>
        <v>2.303611111</v>
      </c>
      <c>
        <v>0</v>
      </c>
      <c>
        <v>51</v>
      </c>
      <c>
        <v>0</v>
      </c>
      <c>
        <v>3</v>
      </c>
      <c>
        <v>0</v>
      </c>
      <c>
        <v>8</v>
      </c>
      <c>
        <v>0</v>
      </c>
      <c>
        <v>0</v>
      </c>
      <c>
        <v>0</v>
      </c>
      <c>
        <v>29.760135821634847</v>
      </c>
      <c>
        <v>0</v>
      </c>
      <c>
        <v>13.799492806949754</v>
      </c>
      <c>
        <v>0</v>
      </c>
      <c>
        <v>106.65887531267387</v>
      </c>
      <c>
        <v>0</v>
      </c>
      <c>
        <v>0</v>
      </c>
      <c>
        <v>150.21850394125846</v>
      </c>
    </row>
    <row>
      <c>
        <v>2624725</v>
      </c>
      <c>
        <v>1</v>
      </c>
      <c>
        <is>
          <t>İZMİR</t>
        </is>
      </c>
      <c>
        <v>BERGAMA</v>
      </c>
      <c>
        <is>
          <t>AG Fideri</t>
        </is>
      </c>
      <c>
        <v>TR-57 35-16-L00057_A_56352825_56352825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27.07.2023 16:35:39</t>
        </is>
      </c>
      <c>
        <is>
          <t>27.07.2023 18:35:11</t>
        </is>
      </c>
      <c>
        <v>1.992222222</v>
      </c>
      <c>
        <v>0</v>
      </c>
      <c>
        <v>31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14.50113967835397</v>
      </c>
      <c>
        <v>0</v>
      </c>
      <c>
        <v>0</v>
      </c>
      <c>
        <v>0</v>
      </c>
      <c>
        <v>0.6987078168307845</v>
      </c>
      <c>
        <v>0</v>
      </c>
      <c>
        <v>0</v>
      </c>
      <c>
        <v>15.199847495184756</v>
      </c>
    </row>
    <row>
      <c>
        <v>2623892</v>
      </c>
      <c>
        <v>1</v>
      </c>
      <c>
        <is>
          <t>İZMİR</t>
        </is>
      </c>
      <c>
        <v>BALÇOVA</v>
      </c>
      <c>
        <is>
          <t>AG Fideri</t>
        </is>
      </c>
      <c>
        <v>K-337 35-07-K00337_D_56383021_56383021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27.07.2023 03:50:22</t>
        </is>
      </c>
      <c>
        <is>
          <t>27.07.2023 05:58:23</t>
        </is>
      </c>
      <c>
        <v>2.133611111</v>
      </c>
      <c>
        <v>0</v>
      </c>
      <c>
        <v>402</v>
      </c>
      <c>
        <v>0</v>
      </c>
      <c>
        <v>0</v>
      </c>
      <c>
        <v>0</v>
      </c>
      <c>
        <v>38</v>
      </c>
      <c>
        <v>0</v>
      </c>
      <c>
        <v>0</v>
      </c>
      <c>
        <v>0</v>
      </c>
      <c>
        <v>160.08736608172237</v>
      </c>
      <c>
        <v>0</v>
      </c>
      <c>
        <v>0</v>
      </c>
      <c>
        <v>0</v>
      </c>
      <c>
        <v>16.186875266489835</v>
      </c>
      <c>
        <v>0</v>
      </c>
      <c>
        <v>0</v>
      </c>
      <c>
        <v>176.2742413482122</v>
      </c>
    </row>
    <row>
      <c>
        <v>2624874</v>
      </c>
      <c>
        <v>1</v>
      </c>
      <c>
        <is>
          <t>İZMİR</t>
        </is>
      </c>
      <c>
        <v>KARŞIYAKA</v>
      </c>
      <c>
        <is>
          <t>AG Fideri</t>
        </is>
      </c>
      <c>
        <v>K-215 35-04-K00215_A_56367550_56367550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27.07.2023 18:06:34</t>
        </is>
      </c>
      <c>
        <is>
          <t>28.07.2023 01:19:41</t>
        </is>
      </c>
      <c>
        <v>7.218611111</v>
      </c>
      <c>
        <v>0</v>
      </c>
      <c>
        <v>322</v>
      </c>
      <c>
        <v>0</v>
      </c>
      <c>
        <v>0</v>
      </c>
      <c>
        <v>0</v>
      </c>
      <c>
        <v>22</v>
      </c>
      <c>
        <v>0</v>
      </c>
      <c>
        <v>1</v>
      </c>
      <c>
        <v>0</v>
      </c>
      <c>
        <v>692.6594419455463</v>
      </c>
      <c>
        <v>0</v>
      </c>
      <c>
        <v>0</v>
      </c>
      <c>
        <v>0</v>
      </c>
      <c>
        <v>168.9202382482925</v>
      </c>
      <c>
        <v>0</v>
      </c>
      <c>
        <v>96.30266464987871</v>
      </c>
      <c>
        <v>957.8823448437175</v>
      </c>
    </row>
    <row>
      <c>
        <v>2624267</v>
      </c>
      <c>
        <v>1</v>
      </c>
      <c>
        <is>
          <t>İZMİR</t>
        </is>
      </c>
      <c>
        <v>SELÇUK</v>
      </c>
      <c>
        <is>
          <t>DM</t>
        </is>
      </c>
      <c>
        <v>BELEVİ İM 35-13-A00002_BELEVİ OTOBAN SULAMA L01_2064124</v>
      </c>
      <c>
        <v>Plansız Kesinti / Müdahale</v>
      </c>
      <c>
        <v>Dağıtım-OG</v>
      </c>
      <c>
        <v>Uzun</v>
      </c>
      <c>
        <v>Şebeke işletmecisi</v>
      </c>
      <c>
        <v>Bildirimsiz</v>
      </c>
      <c>
        <is>
          <t>27.07.2023 11:14:22</t>
        </is>
      </c>
      <c>
        <is>
          <t>27.07.2023 11:56:27</t>
        </is>
      </c>
      <c>
        <v>0.701388888</v>
      </c>
      <c>
        <v>1</v>
      </c>
      <c>
        <v>0</v>
      </c>
      <c>
        <v>52</v>
      </c>
      <c>
        <v>18</v>
      </c>
      <c>
        <v>35</v>
      </c>
      <c>
        <v>10</v>
      </c>
      <c>
        <v>1</v>
      </c>
      <c>
        <v>0</v>
      </c>
      <c>
        <v>0.5465058786073083</v>
      </c>
      <c>
        <v>0</v>
      </c>
      <c>
        <v>680.8757199146177</v>
      </c>
      <c>
        <v>22.21111300131806</v>
      </c>
      <c>
        <v>349.46428434343517</v>
      </c>
      <c>
        <v>12.186586021203333</v>
      </c>
      <c>
        <v>81.86259042853443</v>
      </c>
      <c>
        <v>0</v>
      </c>
      <c>
        <v>1147.146799587716</v>
      </c>
    </row>
    <row>
      <c>
        <v>2624599</v>
      </c>
      <c>
        <v>1</v>
      </c>
      <c>
        <is>
          <t>İZMİR</t>
        </is>
      </c>
      <c>
        <v>ÖDEMİŞ</v>
      </c>
      <c>
        <is>
          <t>DM</t>
        </is>
      </c>
      <c>
        <v>BİRGİ DM 35-15-L01013_CEVİZALAN L05_67562276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27.07.2023 15:10:41</t>
        </is>
      </c>
      <c>
        <is>
          <t>27.07.2023 15:55:49</t>
        </is>
      </c>
      <c>
        <v>0.752222222</v>
      </c>
      <c>
        <v>0</v>
      </c>
      <c>
        <v>584</v>
      </c>
      <c>
        <v>2</v>
      </c>
      <c>
        <v>124</v>
      </c>
      <c>
        <v>6</v>
      </c>
      <c>
        <v>112</v>
      </c>
      <c>
        <v>1</v>
      </c>
      <c>
        <v>0</v>
      </c>
      <c>
        <v>0</v>
      </c>
      <c>
        <v>70.86983745683345</v>
      </c>
      <c>
        <v>29.213126343021898</v>
      </c>
      <c>
        <v>125.51666552945636</v>
      </c>
      <c>
        <v>18.499707368214334</v>
      </c>
      <c>
        <v>85.51614183333733</v>
      </c>
      <c>
        <v>4.871785694485036</v>
      </c>
      <c>
        <v>0</v>
      </c>
      <c>
        <v>334.4872642253484</v>
      </c>
    </row>
    <row>
      <c>
        <v>2623981</v>
      </c>
      <c>
        <v>1</v>
      </c>
      <c>
        <is>
          <t>İZMİR</t>
        </is>
      </c>
      <c>
        <v>URLA</v>
      </c>
      <c>
        <is>
          <t>DM</t>
        </is>
      </c>
      <c>
        <v>KUŞÇULAR DM-2 35-19-M00515_TR-319 M05_80470369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27.07.2023 08:24:14</t>
        </is>
      </c>
      <c>
        <is>
          <t>27.07.2023 09:14:19</t>
        </is>
      </c>
      <c>
        <v>0.834722222</v>
      </c>
      <c>
        <v>8</v>
      </c>
      <c>
        <v>788</v>
      </c>
      <c>
        <v>10</v>
      </c>
      <c>
        <v>361</v>
      </c>
      <c>
        <v>17</v>
      </c>
      <c>
        <v>197</v>
      </c>
      <c>
        <v>1</v>
      </c>
      <c>
        <v>2</v>
      </c>
      <c>
        <v>44.03646168063962</v>
      </c>
      <c>
        <v>265.628273119092</v>
      </c>
      <c>
        <v>50.478622838196614</v>
      </c>
      <c>
        <v>196.54543952105476</v>
      </c>
      <c>
        <v>148.18226523798572</v>
      </c>
      <c>
        <v>203.66322204863218</v>
      </c>
      <c>
        <v>37.2944262433987</v>
      </c>
      <c>
        <v>6.315873684238149</v>
      </c>
      <c>
        <v>952.1445843732376</v>
      </c>
    </row>
    <row>
      <c>
        <v>2624313</v>
      </c>
      <c>
        <v>1</v>
      </c>
      <c>
        <is>
          <t>İZMİR</t>
        </is>
      </c>
      <c>
        <v>FOÇA</v>
      </c>
      <c>
        <is>
          <t>OG Fideri</t>
        </is>
      </c>
      <c>
        <v>FOÇA TR-53 35-23-L00053_TARIM VE KÖY HİZMETLERİ L01_2115583</v>
      </c>
      <c>
        <v>Plansız Kesinti / Müdahale</v>
      </c>
      <c>
        <v>Dağıtım-OG</v>
      </c>
      <c>
        <v>Uzun</v>
      </c>
      <c>
        <v>Şebeke işletmecisi</v>
      </c>
      <c>
        <v>Bildirimsiz</v>
      </c>
      <c>
        <is>
          <t>27.07.2023 11:40:01</t>
        </is>
      </c>
      <c>
        <is>
          <t>27.07.2023 11:54:01</t>
        </is>
      </c>
      <c>
        <v>0.233333333</v>
      </c>
      <c>
        <v>0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11.314215594216993</v>
      </c>
      <c>
        <v>0</v>
      </c>
      <c>
        <v>0</v>
      </c>
      <c>
        <v>0</v>
      </c>
      <c>
        <v>11.314215594216993</v>
      </c>
    </row>
    <row>
      <c>
        <v>2624801</v>
      </c>
      <c>
        <v>2</v>
      </c>
      <c>
        <is>
          <t>MANİSA</t>
        </is>
      </c>
      <c>
        <v>SOMA</v>
      </c>
      <c>
        <is>
          <t>OG Fideri</t>
        </is>
      </c>
      <c>
        <v>YAĞCILI TR-2 45-82-M00367_TR-1 -TR-3 M02_72200407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27.07.2023 19:06:44</t>
        </is>
      </c>
      <c>
        <is>
          <t>27.07.2023 19:41:22</t>
        </is>
      </c>
      <c>
        <v>0.577222222</v>
      </c>
      <c>
        <v>1</v>
      </c>
      <c>
        <v>357</v>
      </c>
      <c>
        <v>16</v>
      </c>
      <c>
        <v>17</v>
      </c>
      <c>
        <v>1</v>
      </c>
      <c>
        <v>42</v>
      </c>
      <c>
        <v>0</v>
      </c>
      <c>
        <v>0</v>
      </c>
      <c>
        <v>0.16177246739444442</v>
      </c>
      <c>
        <v>30.837011626595476</v>
      </c>
      <c>
        <v>20.89693236665288</v>
      </c>
      <c>
        <v>12.044221961471447</v>
      </c>
      <c>
        <v>0</v>
      </c>
      <c>
        <v>14.255390752093982</v>
      </c>
      <c>
        <v>0</v>
      </c>
      <c>
        <v>0</v>
      </c>
      <c>
        <v>78.19532917420824</v>
      </c>
    </row>
    <row>
      <c>
        <v>2624622</v>
      </c>
      <c>
        <v>1</v>
      </c>
      <c>
        <is>
          <t>İZMİR</t>
        </is>
      </c>
      <c>
        <v>ALİAĞA</v>
      </c>
      <c>
        <is>
          <t>Dağıtım Transformatörü</t>
        </is>
      </c>
      <c>
        <v>YENİ ŞAKRAN TR-1 35-17-M00201_35-17-M00201_2362608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27.07.2023 15:24:08</t>
        </is>
      </c>
      <c>
        <is>
          <t>27.07.2023 15:44:16</t>
        </is>
      </c>
      <c>
        <v>0.335555555</v>
      </c>
      <c>
        <v>0</v>
      </c>
      <c>
        <v>480</v>
      </c>
      <c>
        <v>0</v>
      </c>
      <c>
        <v>2</v>
      </c>
      <c>
        <v>0</v>
      </c>
      <c>
        <v>57</v>
      </c>
      <c>
        <v>0</v>
      </c>
      <c>
        <v>0</v>
      </c>
      <c>
        <v>0</v>
      </c>
      <c>
        <v>34.19341620137329</v>
      </c>
      <c>
        <v>0</v>
      </c>
      <c>
        <v>0.04867927552299933</v>
      </c>
      <c>
        <v>0</v>
      </c>
      <c>
        <v>34.37002271086686</v>
      </c>
      <c>
        <v>0</v>
      </c>
      <c>
        <v>0</v>
      </c>
      <c>
        <v>68.61211818776314</v>
      </c>
    </row>
    <row>
      <c>
        <v>2624290</v>
      </c>
      <c>
        <v>1</v>
      </c>
      <c>
        <is>
          <t>İZMİR</t>
        </is>
      </c>
      <c>
        <v>KEMALPAŞA</v>
      </c>
      <c>
        <is>
          <t>DM</t>
        </is>
      </c>
      <c>
        <v>ARMUTLU İM 35-27-A00001_KIZILCA TOPRAKSU L01_2307411</v>
      </c>
      <c>
        <v>Şebeke Yenileme ve Kapasite Artışı Çalışması</v>
      </c>
      <c>
        <v>Dağıtım-OG</v>
      </c>
      <c>
        <v>Uzun</v>
      </c>
      <c>
        <v>Şebeke işletmecisi</v>
      </c>
      <c>
        <v>Bildirimli</v>
      </c>
      <c>
        <is>
          <t>27.07.2023 11:25:27</t>
        </is>
      </c>
      <c>
        <is>
          <t>27.07.2023 18:56:47</t>
        </is>
      </c>
      <c>
        <v>7.522222222</v>
      </c>
      <c>
        <v>11</v>
      </c>
      <c>
        <v>109</v>
      </c>
      <c>
        <v>12</v>
      </c>
      <c>
        <v>19</v>
      </c>
      <c>
        <v>16</v>
      </c>
      <c>
        <v>29</v>
      </c>
      <c>
        <v>1</v>
      </c>
      <c>
        <v>0</v>
      </c>
      <c>
        <v>19.262932733963517</v>
      </c>
      <c>
        <v>246.45640234958455</v>
      </c>
      <c>
        <v>97.75722084216534</v>
      </c>
      <c>
        <v>94.21353691150836</v>
      </c>
      <c>
        <v>1331.5874439227027</v>
      </c>
      <c>
        <v>171.14833556502734</v>
      </c>
      <c>
        <v>306.8340160978689</v>
      </c>
      <c>
        <v>0</v>
      </c>
      <c>
        <v>2267.259888422821</v>
      </c>
    </row>
    <row>
      <c>
        <v>2624121</v>
      </c>
      <c>
        <v>1</v>
      </c>
      <c>
        <is>
          <t>İZMİR</t>
        </is>
      </c>
      <c>
        <v>TİRE</v>
      </c>
      <c>
        <is>
          <t>DM</t>
        </is>
      </c>
      <c>
        <v>TİRE İM-DM-1 35-29-A00001_MAHMUTLAR L13_2312356</v>
      </c>
      <c>
        <v>Şebeke Yenileme ve Kapasite Artışı Çalışması</v>
      </c>
      <c>
        <v>Dağıtım-OG</v>
      </c>
      <c>
        <v>Uzun</v>
      </c>
      <c>
        <v>Şebeke işletmecisi</v>
      </c>
      <c>
        <v>Bildirimli</v>
      </c>
      <c>
        <is>
          <t>27.07.2023 09:59:18</t>
        </is>
      </c>
      <c>
        <is>
          <t>27.07.2023 14:03:51</t>
        </is>
      </c>
      <c>
        <v>4.075833333</v>
      </c>
      <c>
        <v>0</v>
      </c>
      <c>
        <v>31</v>
      </c>
      <c>
        <v>14</v>
      </c>
      <c>
        <v>48</v>
      </c>
      <c>
        <v>11</v>
      </c>
      <c>
        <v>22</v>
      </c>
      <c>
        <v>3</v>
      </c>
      <c>
        <v>0</v>
      </c>
      <c>
        <v>0</v>
      </c>
      <c>
        <v>59.776809405425716</v>
      </c>
      <c>
        <v>649.6398169204715</v>
      </c>
      <c>
        <v>684.1267476129864</v>
      </c>
      <c>
        <v>832.7184178273177</v>
      </c>
      <c>
        <v>200.61522258755483</v>
      </c>
      <c>
        <v>1572.5338336666132</v>
      </c>
      <c>
        <v>0</v>
      </c>
      <c>
        <v>3999.4108480203695</v>
      </c>
    </row>
    <row>
      <c>
        <v>2624602</v>
      </c>
      <c>
        <v>2</v>
      </c>
      <c>
        <is>
          <t>MANİSA</t>
        </is>
      </c>
      <c>
        <v>AKHİSAR</v>
      </c>
      <c>
        <is>
          <t>Dağıtım Transformatörü</t>
        </is>
      </c>
      <c>
        <v>SARIÇALI TR-1 45-72-L00776_45-72-L00776_2361237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27.07.2023 17:10:52</t>
        </is>
      </c>
      <c>
        <is>
          <t>27.07.2023 17:52:59</t>
        </is>
      </c>
      <c>
        <v>0.701944444</v>
      </c>
      <c>
        <v>0</v>
      </c>
      <c>
        <v>110</v>
      </c>
      <c>
        <v>0</v>
      </c>
      <c>
        <v>6</v>
      </c>
      <c>
        <v>0</v>
      </c>
      <c>
        <v>26</v>
      </c>
      <c>
        <v>0</v>
      </c>
      <c>
        <v>0</v>
      </c>
      <c>
        <v>0</v>
      </c>
      <c>
        <v>14.474455500156735</v>
      </c>
      <c>
        <v>0</v>
      </c>
      <c>
        <v>8.278329687693388</v>
      </c>
      <c>
        <v>0</v>
      </c>
      <c>
        <v>18.308259975402038</v>
      </c>
      <c>
        <v>0</v>
      </c>
      <c>
        <v>0</v>
      </c>
      <c>
        <v>41.06104516325216</v>
      </c>
    </row>
    <row>
      <c>
        <v>2624808</v>
      </c>
      <c>
        <v>1</v>
      </c>
      <c>
        <is>
          <t>İZMİR</t>
        </is>
      </c>
      <c>
        <v>SEFERİHİSAR</v>
      </c>
      <c>
        <is>
          <t>AG Fideri</t>
        </is>
      </c>
      <c>
        <v>M-22 HASTANE ÖNÜ 35-14-M00022_B_56355288_56355288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27.07.2023 16:19:00</t>
        </is>
      </c>
      <c>
        <is>
          <t>27.07.2023 23:04:10</t>
        </is>
      </c>
      <c>
        <v>6.752777777</v>
      </c>
      <c>
        <v>0</v>
      </c>
      <c>
        <v>86</v>
      </c>
      <c>
        <v>0</v>
      </c>
      <c>
        <v>0</v>
      </c>
      <c>
        <v>0</v>
      </c>
      <c>
        <v>19</v>
      </c>
      <c>
        <v>0</v>
      </c>
      <c>
        <v>0</v>
      </c>
      <c>
        <v>0</v>
      </c>
      <c>
        <v>138.55005759863474</v>
      </c>
      <c>
        <v>0</v>
      </c>
      <c>
        <v>0</v>
      </c>
      <c>
        <v>0</v>
      </c>
      <c>
        <v>220.05250344116465</v>
      </c>
      <c>
        <v>0</v>
      </c>
      <c>
        <v>0</v>
      </c>
      <c>
        <v>358.6025610397994</v>
      </c>
    </row>
    <row>
      <c>
        <v>2625140</v>
      </c>
      <c>
        <v>1</v>
      </c>
      <c>
        <is>
          <t>İZMİR</t>
        </is>
      </c>
      <c>
        <v>KINIK</v>
      </c>
      <c>
        <is>
          <t>Kullanıcı Bağlantı Hattı</t>
        </is>
      </c>
      <c>
        <v>İSMAİL AĞAR VE ARKADAŞLARI TR 35-24-M00029_967117563_967117563</v>
      </c>
      <c>
        <v>AG Box / Sdk Abone Çıkış Sigorta Atığı</v>
      </c>
      <c>
        <v>Dağıtım-AG</v>
      </c>
      <c>
        <v>Uzun</v>
      </c>
      <c>
        <v>Şebeke işletmecisi</v>
      </c>
      <c>
        <v>Bildirimsiz</v>
      </c>
      <c>
        <is>
          <t>27.07.2023 21:24:14</t>
        </is>
      </c>
      <c>
        <is>
          <t>27.07.2023 22:52:27</t>
        </is>
      </c>
      <c>
        <v>1.470277777</v>
      </c>
      <c>
        <v>0</v>
      </c>
      <c>
        <v>0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13.889120894373434</v>
      </c>
      <c>
        <v>0</v>
      </c>
      <c>
        <v>0</v>
      </c>
      <c>
        <v>13.889120894373434</v>
      </c>
    </row>
    <row>
      <c>
        <v>2624204</v>
      </c>
      <c>
        <v>1</v>
      </c>
      <c>
        <is>
          <t>İZMİR</t>
        </is>
      </c>
      <c>
        <v>BUCA</v>
      </c>
      <c>
        <is>
          <t>AG Fideri</t>
        </is>
      </c>
      <c>
        <v>M-1730 35-03-M01730_B_56397837_56397837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27.07.2023 10:32:21</t>
        </is>
      </c>
      <c>
        <is>
          <t>27.07.2023 14:07:50</t>
        </is>
      </c>
      <c>
        <v>3.591388888</v>
      </c>
      <c>
        <v>0</v>
      </c>
      <c>
        <v>2</v>
      </c>
      <c>
        <v>0</v>
      </c>
      <c>
        <v>9</v>
      </c>
      <c>
        <v>0</v>
      </c>
      <c>
        <v>0</v>
      </c>
      <c>
        <v>0</v>
      </c>
      <c>
        <v>0</v>
      </c>
      <c>
        <v>0</v>
      </c>
      <c>
        <v>1.8030015024793673</v>
      </c>
      <c>
        <v>0</v>
      </c>
      <c>
        <v>127.05649450424771</v>
      </c>
      <c>
        <v>0</v>
      </c>
      <c>
        <v>0</v>
      </c>
      <c>
        <v>0</v>
      </c>
      <c>
        <v>0</v>
      </c>
      <c>
        <v>128.85949600672708</v>
      </c>
    </row>
    <row>
      <c>
        <v>2624499</v>
      </c>
      <c>
        <v>1</v>
      </c>
      <c>
        <is>
          <t>MANİSA</t>
        </is>
      </c>
      <c>
        <v>ALAŞEHİR</v>
      </c>
      <c>
        <is>
          <t>AG Fideri</t>
        </is>
      </c>
      <c>
        <v>TEPEKÖY TR-4 45-73-M01203_C_81361704_81361704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27.07.2023 14:05:19</t>
        </is>
      </c>
      <c>
        <is>
          <t>27.07.2023 17:33:03</t>
        </is>
      </c>
      <c>
        <v>3.462222222</v>
      </c>
      <c>
        <v>0</v>
      </c>
      <c>
        <v>27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23.099944134196626</v>
      </c>
      <c>
        <v>0</v>
      </c>
      <c>
        <v>0</v>
      </c>
      <c>
        <v>0</v>
      </c>
      <c>
        <v>27.723542756630906</v>
      </c>
      <c>
        <v>0</v>
      </c>
      <c>
        <v>0</v>
      </c>
      <c>
        <v>50.82348689082753</v>
      </c>
    </row>
    <row>
      <c>
        <v>2623766</v>
      </c>
      <c>
        <v>1</v>
      </c>
      <c>
        <is>
          <t>İZMİR</t>
        </is>
      </c>
      <c>
        <v>KARŞIYAKA</v>
      </c>
      <c>
        <is>
          <t>Dağıtım Transformatörü</t>
        </is>
      </c>
      <c>
        <v>M-2326 35-04-M02326_35-04-M02326_47329421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27.07.2023 01:03:59</t>
        </is>
      </c>
      <c>
        <is>
          <t>27.07.2023 03:16:49</t>
        </is>
      </c>
      <c>
        <v>2.213888888</v>
      </c>
      <c>
        <v>0</v>
      </c>
      <c>
        <v>809</v>
      </c>
      <c>
        <v>0</v>
      </c>
      <c>
        <v>0</v>
      </c>
      <c>
        <v>0</v>
      </c>
      <c>
        <v>83</v>
      </c>
      <c>
        <v>0</v>
      </c>
      <c>
        <v>0</v>
      </c>
      <c>
        <v>0</v>
      </c>
      <c>
        <v>414.589140899899</v>
      </c>
      <c>
        <v>0</v>
      </c>
      <c>
        <v>0</v>
      </c>
      <c>
        <v>0</v>
      </c>
      <c>
        <v>146.47456430927974</v>
      </c>
      <c>
        <v>0</v>
      </c>
      <c>
        <v>0</v>
      </c>
      <c>
        <v>561.0637052091788</v>
      </c>
    </row>
    <row>
      <c>
        <v>2624064</v>
      </c>
      <c>
        <v>1</v>
      </c>
      <c>
        <is>
          <t>MANİSA</t>
        </is>
      </c>
      <c>
        <v>ŞEHZADELER</v>
      </c>
      <c>
        <is>
          <t>KÖK</t>
        </is>
      </c>
      <c>
        <v>KARGIN KÖK 45-71-M00095_AYTEKİNLER ESKİ HARMANDALI M07_2321769</v>
      </c>
      <c>
        <v>Şebeke Bakım Çalışması</v>
      </c>
      <c>
        <v>Dağıtım-OG</v>
      </c>
      <c>
        <v>Uzun</v>
      </c>
      <c>
        <v>Şebeke işletmecisi</v>
      </c>
      <c>
        <v>Bildirimli</v>
      </c>
      <c>
        <is>
          <t>27.07.2023 09:16:12</t>
        </is>
      </c>
      <c>
        <is>
          <t>27.07.2023 14:20:31</t>
        </is>
      </c>
      <c>
        <v>5.071944444</v>
      </c>
      <c>
        <v>10</v>
      </c>
      <c>
        <v>529</v>
      </c>
      <c>
        <v>80</v>
      </c>
      <c>
        <v>86</v>
      </c>
      <c>
        <v>17</v>
      </c>
      <c>
        <v>40</v>
      </c>
      <c>
        <v>4</v>
      </c>
      <c>
        <v>0</v>
      </c>
      <c>
        <v>11.632407529111465</v>
      </c>
      <c>
        <v>577.068278614703</v>
      </c>
      <c>
        <v>1487.8824827099327</v>
      </c>
      <c>
        <v>824.7946976899393</v>
      </c>
      <c>
        <v>2688.7713453056426</v>
      </c>
      <c>
        <v>91.56993263465536</v>
      </c>
      <c>
        <v>1213.489306263406</v>
      </c>
      <c>
        <v>0</v>
      </c>
      <c>
        <v>6895.208450747392</v>
      </c>
    </row>
    <row>
      <c>
        <v>2624307</v>
      </c>
      <c>
        <v>1</v>
      </c>
      <c>
        <is>
          <t>MANİSA</t>
        </is>
      </c>
      <c>
        <v>ALAŞEHİR</v>
      </c>
      <c>
        <is>
          <t>Saha Dağıtım Kutusu (SDK)</t>
        </is>
      </c>
      <c>
        <v>DM-12/TR-1 45-73-M00067_C c2_45119838</v>
      </c>
      <c>
        <v>AG Box Arızası</v>
      </c>
      <c>
        <v>Dağıtım-AG</v>
      </c>
      <c>
        <v>Uzun</v>
      </c>
      <c>
        <v>Şebeke işletmecisi</v>
      </c>
      <c>
        <v>Bildirimsiz</v>
      </c>
      <c>
        <is>
          <t>27.07.2023 11:37:20</t>
        </is>
      </c>
      <c>
        <is>
          <t>27.07.2023 13:04:11</t>
        </is>
      </c>
      <c>
        <v>1.4475</v>
      </c>
      <c>
        <v>0</v>
      </c>
      <c>
        <v>54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19.374685875851387</v>
      </c>
      <c>
        <v>0</v>
      </c>
      <c>
        <v>0</v>
      </c>
      <c>
        <v>0</v>
      </c>
      <c>
        <v>3.0981416886233335</v>
      </c>
      <c>
        <v>0</v>
      </c>
      <c>
        <v>0</v>
      </c>
      <c>
        <v>22.47282756447472</v>
      </c>
    </row>
    <row>
      <c>
        <v>2624751</v>
      </c>
      <c>
        <v>1</v>
      </c>
      <c>
        <is>
          <t>İZMİR</t>
        </is>
      </c>
      <c>
        <v>SELÇUK</v>
      </c>
      <c>
        <is>
          <t>AG Fideri</t>
        </is>
      </c>
      <c>
        <v>TR-3 35-13-L00003__72538714_72538714</v>
      </c>
      <c>
        <v>AG Hatta Ağaç Kesimi</v>
      </c>
      <c>
        <v>Dağıtım-AG</v>
      </c>
      <c>
        <v>Uzun</v>
      </c>
      <c>
        <v>Şebeke işletmecisi</v>
      </c>
      <c>
        <v>Bildirimsiz</v>
      </c>
      <c>
        <is>
          <t>27.07.2023 16:46:27</t>
        </is>
      </c>
      <c>
        <is>
          <t>27.07.2023 18:53:36</t>
        </is>
      </c>
      <c>
        <v>2.119166666</v>
      </c>
      <c>
        <v>0</v>
      </c>
      <c>
        <v>3</v>
      </c>
      <c>
        <v>0</v>
      </c>
      <c>
        <v>1</v>
      </c>
      <c>
        <v>0</v>
      </c>
      <c>
        <v>1</v>
      </c>
      <c>
        <v>0</v>
      </c>
      <c>
        <v>0</v>
      </c>
      <c>
        <v>0</v>
      </c>
      <c>
        <v>1.8420338388062552</v>
      </c>
      <c>
        <v>0</v>
      </c>
      <c>
        <v>0.746541236841876</v>
      </c>
      <c>
        <v>0</v>
      </c>
      <c>
        <v>0.7207340622729321</v>
      </c>
      <c>
        <v>0</v>
      </c>
      <c>
        <v>0</v>
      </c>
      <c>
        <v>3.309309137921063</v>
      </c>
    </row>
    <row>
      <c>
        <v>2624848</v>
      </c>
      <c>
        <v>1</v>
      </c>
      <c>
        <is>
          <t>İZMİR</t>
        </is>
      </c>
      <c>
        <v>KARABAĞLAR</v>
      </c>
      <c>
        <is>
          <t>TM Fideri</t>
        </is>
      </c>
      <c>
        <v>KARABAĞLAR TM 35-01-A00012_BARIŞ M07_2052626</v>
      </c>
      <c>
        <v>OG Kablo Başlığı Arızası</v>
      </c>
      <c>
        <v>Dağıtım-OG</v>
      </c>
      <c>
        <v>Uzun</v>
      </c>
      <c>
        <v>Şebeke işletmecisi</v>
      </c>
      <c>
        <v>Bildirimsiz</v>
      </c>
      <c>
        <is>
          <t>27.07.2023 16:31:13</t>
        </is>
      </c>
      <c>
        <is>
          <t>27.07.2023 20:20:27</t>
        </is>
      </c>
      <c>
        <v>3.820555555</v>
      </c>
      <c>
        <v>0</v>
      </c>
      <c>
        <v>14464</v>
      </c>
      <c>
        <v>0</v>
      </c>
      <c>
        <v>0</v>
      </c>
      <c>
        <v>2</v>
      </c>
      <c>
        <v>1463</v>
      </c>
      <c>
        <v>0</v>
      </c>
      <c>
        <v>4</v>
      </c>
      <c>
        <v>0</v>
      </c>
      <c>
        <v>13944.361026528286</v>
      </c>
      <c>
        <v>0</v>
      </c>
      <c>
        <v>0</v>
      </c>
      <c>
        <v>877.8588516354371</v>
      </c>
      <c>
        <v>6440.286116542108</v>
      </c>
      <c>
        <v>0</v>
      </c>
      <c>
        <v>160.21178640945703</v>
      </c>
      <c>
        <v>21422.71778111529</v>
      </c>
    </row>
    <row>
      <c>
        <v>2623419</v>
      </c>
      <c>
        <v>2</v>
      </c>
      <c>
        <is>
          <t>İZMİR</t>
        </is>
      </c>
      <c>
        <v>BAYINDIR</v>
      </c>
      <c>
        <is>
          <t>Dağıtım Transformatörü</t>
        </is>
      </c>
      <c>
        <v>YAKACIK TR-7 35-20-L00245_35-20-L00245_2358431</v>
      </c>
      <c>
        <v>AG Direk Kırılması</v>
      </c>
      <c>
        <v>Dağıtım-AG</v>
      </c>
      <c>
        <v>Uzun</v>
      </c>
      <c>
        <v>Şebeke işletmecisi</v>
      </c>
      <c>
        <v>Bildirimsiz</v>
      </c>
      <c>
        <is>
          <t>27.07.2023 03:06:04</t>
        </is>
      </c>
      <c>
        <is>
          <t>27.07.2023 03:13:15</t>
        </is>
      </c>
      <c>
        <v>0.119722222</v>
      </c>
      <c>
        <v>0</v>
      </c>
      <c>
        <v>6</v>
      </c>
      <c>
        <v>0</v>
      </c>
      <c>
        <v>21</v>
      </c>
      <c>
        <v>0</v>
      </c>
      <c>
        <v>4</v>
      </c>
      <c>
        <v>0</v>
      </c>
      <c>
        <v>0</v>
      </c>
      <c>
        <v>0</v>
      </c>
      <c>
        <v>0.15813056039843948</v>
      </c>
      <c>
        <v>0</v>
      </c>
      <c>
        <v>2.3922437684473197</v>
      </c>
      <c>
        <v>0</v>
      </c>
      <c>
        <v>0.616191525429714</v>
      </c>
      <c>
        <v>0</v>
      </c>
      <c>
        <v>0</v>
      </c>
      <c>
        <v>3.1665658542754733</v>
      </c>
    </row>
    <row>
      <c>
        <v>2624350</v>
      </c>
      <c>
        <v>1</v>
      </c>
      <c>
        <is>
          <t>İZMİR</t>
        </is>
      </c>
      <c>
        <v>ÖDEMİŞ</v>
      </c>
      <c>
        <is>
          <t>AG Fideri</t>
        </is>
      </c>
      <c>
        <v>KAYMAKÇI TR-22 35-15-M00250_B_56369352_56369352</v>
      </c>
      <c>
        <v>Şebeke Yenileme ve Kapasite Artışı Çalışması</v>
      </c>
      <c>
        <v>Dağıtım-AG</v>
      </c>
      <c>
        <v>Uzun</v>
      </c>
      <c>
        <v>Şebeke işletmecisi</v>
      </c>
      <c>
        <v>Bildirimli</v>
      </c>
      <c>
        <is>
          <t>27.07.2023 12:02:03</t>
        </is>
      </c>
      <c>
        <is>
          <t>27.07.2023 17:26:37</t>
        </is>
      </c>
      <c>
        <v>5.409444444</v>
      </c>
      <c>
        <v>0</v>
      </c>
      <c>
        <v>19</v>
      </c>
      <c>
        <v>0</v>
      </c>
      <c>
        <v>1</v>
      </c>
      <c>
        <v>0</v>
      </c>
      <c>
        <v>4</v>
      </c>
      <c>
        <v>0</v>
      </c>
      <c>
        <v>0</v>
      </c>
      <c>
        <v>0</v>
      </c>
      <c>
        <v>21.739952823935553</v>
      </c>
      <c>
        <v>0</v>
      </c>
      <c>
        <v>4.918007446038902</v>
      </c>
      <c>
        <v>0</v>
      </c>
      <c>
        <v>5.867109864118393</v>
      </c>
      <c>
        <v>0</v>
      </c>
      <c>
        <v>0</v>
      </c>
      <c>
        <v>32.52507013409285</v>
      </c>
    </row>
    <row>
      <c>
        <v>2624207</v>
      </c>
      <c>
        <v>1</v>
      </c>
      <c>
        <is>
          <t>İZMİR</t>
        </is>
      </c>
      <c>
        <v>URLA</v>
      </c>
      <c>
        <is>
          <t>DM</t>
        </is>
      </c>
      <c>
        <v>ÖZBEK DM (TR-315) 35-19-M00044_EĞRİLİMAN M04_72140384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27.07.2023 10:34:20</t>
        </is>
      </c>
      <c>
        <is>
          <t>27.07.2023 11:32:40</t>
        </is>
      </c>
      <c>
        <v>0.972222222</v>
      </c>
      <c>
        <v>2</v>
      </c>
      <c>
        <v>111</v>
      </c>
      <c>
        <v>2</v>
      </c>
      <c>
        <v>1</v>
      </c>
      <c>
        <v>6</v>
      </c>
      <c>
        <v>7</v>
      </c>
      <c>
        <v>0</v>
      </c>
      <c>
        <v>0</v>
      </c>
      <c>
        <v>2.017528088275136</v>
      </c>
      <c>
        <v>32.71069133649404</v>
      </c>
      <c>
        <v>2.6701473197240952</v>
      </c>
      <c>
        <v>0.21324011764439998</v>
      </c>
      <c>
        <v>53.772407081932435</v>
      </c>
      <c>
        <v>4.622412509908227</v>
      </c>
      <c>
        <v>0</v>
      </c>
      <c>
        <v>0</v>
      </c>
      <c>
        <v>96.00642645397834</v>
      </c>
    </row>
    <row>
      <c>
        <v>2625063</v>
      </c>
      <c>
        <v>1</v>
      </c>
      <c>
        <is>
          <t>İZMİR</t>
        </is>
      </c>
      <c>
        <v>BAYINDIR</v>
      </c>
      <c>
        <is>
          <t>AG Fideri</t>
        </is>
      </c>
      <c>
        <v>ELİFLİ TR-4 35-20-L00111_6049443_65507928_65507928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27.07.2023 20:10:50</t>
        </is>
      </c>
      <c>
        <is>
          <t>27.07.2023 20:47:11</t>
        </is>
      </c>
      <c>
        <v>0.605833333</v>
      </c>
      <c>
        <v>0</v>
      </c>
      <c>
        <v>2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2.5680615160423574</v>
      </c>
      <c>
        <v>0</v>
      </c>
      <c>
        <v>0</v>
      </c>
      <c>
        <v>0</v>
      </c>
      <c>
        <v>0</v>
      </c>
      <c>
        <v>2.5680615160423574</v>
      </c>
    </row>
    <row>
      <c>
        <v>2625040</v>
      </c>
      <c>
        <v>1</v>
      </c>
      <c>
        <is>
          <t>MANİSA</t>
        </is>
      </c>
      <c>
        <v>ALAŞEHİR</v>
      </c>
      <c>
        <is>
          <t>AG Fideri</t>
        </is>
      </c>
      <c>
        <v>ÇAKIRCA ALİ TR-4 45-73-M00367_B_56403982_56403982</v>
      </c>
      <c>
        <v>AG Tel Kopuğu</v>
      </c>
      <c>
        <v>Dağıtım-AG</v>
      </c>
      <c>
        <v>Uzun</v>
      </c>
      <c>
        <v>Şebeke işletmecisi</v>
      </c>
      <c>
        <v>Bildirimsiz</v>
      </c>
      <c>
        <is>
          <t>27.07.2023 18:03:37</t>
        </is>
      </c>
      <c>
        <is>
          <t>27.07.2023 22:04:24</t>
        </is>
      </c>
      <c>
        <v>4.013055555</v>
      </c>
      <c>
        <v>0</v>
      </c>
      <c>
        <v>18</v>
      </c>
      <c>
        <v>0</v>
      </c>
      <c>
        <v>8</v>
      </c>
      <c>
        <v>0</v>
      </c>
      <c>
        <v>0</v>
      </c>
      <c>
        <v>0</v>
      </c>
      <c>
        <v>0</v>
      </c>
      <c>
        <v>0</v>
      </c>
      <c>
        <v>21.417825502249446</v>
      </c>
      <c>
        <v>0</v>
      </c>
      <c>
        <v>23.38821654892717</v>
      </c>
      <c>
        <v>0</v>
      </c>
      <c>
        <v>0</v>
      </c>
      <c>
        <v>0</v>
      </c>
      <c>
        <v>0</v>
      </c>
      <c>
        <v>44.80604205117662</v>
      </c>
    </row>
    <row>
      <c>
        <v>2625349</v>
      </c>
      <c>
        <v>1</v>
      </c>
      <c>
        <is>
          <t>İZMİR</t>
        </is>
      </c>
      <c>
        <v>BORNOVA</v>
      </c>
      <c>
        <is>
          <t>Kullanıcı Bağlantı Hattı</t>
        </is>
      </c>
      <c>
        <v>M-1518 35-02-M01518_910171212_910171212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27.07.2023 23:35:38</t>
        </is>
      </c>
      <c>
        <is>
          <t>28.07.2023 02:42:25</t>
        </is>
      </c>
      <c>
        <v>3.113055555</v>
      </c>
      <c>
        <v>0</v>
      </c>
      <c>
        <v>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1.949419434363278</v>
      </c>
      <c>
        <v>0</v>
      </c>
      <c>
        <v>0</v>
      </c>
      <c>
        <v>0</v>
      </c>
      <c>
        <v>0.5487716778769628</v>
      </c>
      <c>
        <v>0</v>
      </c>
      <c>
        <v>0</v>
      </c>
      <c>
        <v>2.498191112240241</v>
      </c>
    </row>
    <row>
      <c>
        <v>2625183</v>
      </c>
      <c>
        <v>1</v>
      </c>
      <c>
        <is>
          <t>İZMİR</t>
        </is>
      </c>
      <c>
        <v>TİRE</v>
      </c>
      <c>
        <is>
          <t>AG Fideri</t>
        </is>
      </c>
      <c>
        <v>TOPARLAR KARŞI MAH.TR-2 35-29-L00324_B_56395291_56395291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27.07.2023 22:31:24</t>
        </is>
      </c>
      <c>
        <is>
          <t>28.07.2023 04:28:38</t>
        </is>
      </c>
      <c>
        <v>5.953888888</v>
      </c>
      <c>
        <v>0</v>
      </c>
      <c>
        <v>7</v>
      </c>
      <c>
        <v>0</v>
      </c>
      <c>
        <v>11</v>
      </c>
      <c>
        <v>0</v>
      </c>
      <c>
        <v>1</v>
      </c>
      <c>
        <v>0</v>
      </c>
      <c>
        <v>0</v>
      </c>
      <c>
        <v>0</v>
      </c>
      <c>
        <v>2.650016745870951</v>
      </c>
      <c>
        <v>0</v>
      </c>
      <c>
        <v>55.244223846819885</v>
      </c>
      <c>
        <v>0</v>
      </c>
      <c>
        <v>0.19163395926899035</v>
      </c>
      <c>
        <v>0</v>
      </c>
      <c>
        <v>0</v>
      </c>
      <c>
        <v>58.085874551959826</v>
      </c>
    </row>
    <row>
      <c>
        <v>2624685</v>
      </c>
      <c>
        <v>1</v>
      </c>
      <c>
        <is>
          <t>MANİSA</t>
        </is>
      </c>
      <c>
        <v>SELENDİ</v>
      </c>
      <c>
        <is>
          <t>KÖK</t>
        </is>
      </c>
      <c>
        <v>OKLUİSA KÖK 45-81-M00046_ESKİN GRUP M03_71994463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27.07.2023 16:19:58</t>
        </is>
      </c>
      <c>
        <is>
          <t>27.07.2023 16:43:52</t>
        </is>
      </c>
      <c>
        <v>0.398333333</v>
      </c>
      <c>
        <v>4</v>
      </c>
      <c>
        <v>719</v>
      </c>
      <c>
        <v>0</v>
      </c>
      <c>
        <v>13</v>
      </c>
      <c>
        <v>0</v>
      </c>
      <c>
        <v>49</v>
      </c>
      <c>
        <v>0</v>
      </c>
      <c>
        <v>0</v>
      </c>
      <c>
        <v>0.3919463228266667</v>
      </c>
      <c>
        <v>36.30225293664576</v>
      </c>
      <c>
        <v>0</v>
      </c>
      <c>
        <v>2.3177863270489696</v>
      </c>
      <c>
        <v>0</v>
      </c>
      <c>
        <v>8.483956824813722</v>
      </c>
      <c>
        <v>0</v>
      </c>
      <c>
        <v>0</v>
      </c>
      <c>
        <v>47.49594241133512</v>
      </c>
    </row>
    <row>
      <c>
        <v>2623832</v>
      </c>
      <c>
        <v>1</v>
      </c>
      <c>
        <is>
          <t>İZMİR</t>
        </is>
      </c>
      <c>
        <v>ALİAĞA</v>
      </c>
      <c>
        <is>
          <t>AG Fideri</t>
        </is>
      </c>
      <c>
        <v>ALİAĞA TR-30 35-17-M00030_6179451_56356188_56356188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27.07.2023 02:35:49</t>
        </is>
      </c>
      <c>
        <is>
          <t>27.07.2023 03:22:25</t>
        </is>
      </c>
      <c>
        <v>0.776666666</v>
      </c>
      <c>
        <v>0</v>
      </c>
      <c>
        <v>0</v>
      </c>
      <c>
        <v>0</v>
      </c>
      <c>
        <v>0</v>
      </c>
      <c>
        <v>0</v>
      </c>
      <c>
        <v>6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23.6302154604849</v>
      </c>
      <c>
        <v>0</v>
      </c>
      <c>
        <v>0</v>
      </c>
      <c>
        <v>23.6302154604849</v>
      </c>
    </row>
    <row>
      <c>
        <v>2623975</v>
      </c>
      <c>
        <v>1</v>
      </c>
      <c>
        <is>
          <t>İZMİR</t>
        </is>
      </c>
      <c>
        <v>DİKİLİ</v>
      </c>
      <c>
        <is>
          <t>Kullanıcı Bağlantı Hattı</t>
        </is>
      </c>
      <c>
        <v>ÇANDARLI TR-17 35-30-M00017_955315010_955315010</v>
      </c>
      <c>
        <v>AG Box / Sdk Abone Çıkış Sigorta Atığı</v>
      </c>
      <c>
        <v>Dağıtım-AG</v>
      </c>
      <c>
        <v>Uzun</v>
      </c>
      <c>
        <v>Şebeke işletmecisi</v>
      </c>
      <c>
        <v>Bildirimsiz</v>
      </c>
      <c>
        <is>
          <t>27.07.2023 08:20:15</t>
        </is>
      </c>
      <c>
        <is>
          <t>27.07.2023 09:49:12</t>
        </is>
      </c>
      <c>
        <v>1.4825</v>
      </c>
      <c>
        <v>0</v>
      </c>
      <c>
        <v>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2.60925218722</v>
      </c>
      <c>
        <v>0</v>
      </c>
      <c>
        <v>0</v>
      </c>
      <c>
        <v>2.60925218722</v>
      </c>
    </row>
    <row>
      <c>
        <v>2624522</v>
      </c>
      <c>
        <v>1</v>
      </c>
      <c>
        <is>
          <t>İZMİR</t>
        </is>
      </c>
      <c>
        <v>DİKİLİ</v>
      </c>
      <c>
        <is>
          <t>AG Fideri</t>
        </is>
      </c>
      <c>
        <v>MAVİKENT TR-4 35-30-M00134_A_56404597_56404597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27.07.2023 14:27:30</t>
        </is>
      </c>
      <c>
        <is>
          <t>27.07.2023 17:42:18</t>
        </is>
      </c>
      <c>
        <v>3.246666666</v>
      </c>
      <c>
        <v>0</v>
      </c>
      <c>
        <v>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1.745787469969227</v>
      </c>
      <c>
        <v>0</v>
      </c>
      <c>
        <v>0</v>
      </c>
      <c>
        <v>0</v>
      </c>
      <c>
        <v>0</v>
      </c>
      <c>
        <v>0</v>
      </c>
      <c>
        <v>0</v>
      </c>
      <c>
        <v>1.745787469969227</v>
      </c>
    </row>
    <row>
      <c>
        <v>2625020</v>
      </c>
      <c>
        <v>1</v>
      </c>
      <c>
        <is>
          <t>MANİSA</t>
        </is>
      </c>
      <c>
        <v>AKHİSAR</v>
      </c>
      <c>
        <is>
          <t>Kullanıcı Bağlantı Hattı</t>
        </is>
      </c>
      <c>
        <v>ŞEHİTLER TR-3 45-72-L00988_95000490101_95000490101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27.07.2023 19:45:08</t>
        </is>
      </c>
      <c>
        <is>
          <t>27.07.2023 22:58:34</t>
        </is>
      </c>
      <c>
        <v>3.223888888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0.6217239674307706</v>
      </c>
      <c>
        <v>0</v>
      </c>
      <c>
        <v>0</v>
      </c>
      <c>
        <v>0</v>
      </c>
      <c>
        <v>0</v>
      </c>
      <c>
        <v>0</v>
      </c>
      <c>
        <v>0</v>
      </c>
      <c>
        <v>0.6217239674307706</v>
      </c>
    </row>
    <row>
      <c>
        <v>2624914</v>
      </c>
      <c>
        <v>1</v>
      </c>
      <c>
        <is>
          <t>İZMİR</t>
        </is>
      </c>
      <c>
        <v>SELÇUK</v>
      </c>
      <c>
        <is>
          <t>AG Fideri</t>
        </is>
      </c>
      <c>
        <v>TR-9 35-13-L00009_B_56366792_56366792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27.07.2023 18:41:37</t>
        </is>
      </c>
      <c>
        <is>
          <t>27.07.2023 19:42:57</t>
        </is>
      </c>
      <c>
        <v>1.022222222</v>
      </c>
      <c>
        <v>0</v>
      </c>
      <c>
        <v>23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6.492970417147283</v>
      </c>
      <c>
        <v>0</v>
      </c>
      <c>
        <v>0</v>
      </c>
      <c>
        <v>0</v>
      </c>
      <c>
        <v>0</v>
      </c>
      <c>
        <v>0</v>
      </c>
      <c>
        <v>0</v>
      </c>
      <c>
        <v>6.492970417147283</v>
      </c>
    </row>
    <row>
      <c>
        <v>2623895</v>
      </c>
      <c>
        <v>1</v>
      </c>
      <c>
        <is>
          <t>İZMİR</t>
        </is>
      </c>
      <c>
        <v>BUCA</v>
      </c>
      <c>
        <is>
          <t>AG Fideri</t>
        </is>
      </c>
      <c>
        <v>K-4624 35-03-K04624_D_56366986_56366986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27.07.2023 05:43:26</t>
        </is>
      </c>
      <c>
        <is>
          <t>27.07.2023 09:11:07</t>
        </is>
      </c>
      <c>
        <v>3.461388888</v>
      </c>
      <c>
        <v>0</v>
      </c>
      <c>
        <v>199</v>
      </c>
      <c>
        <v>0</v>
      </c>
      <c>
        <v>0</v>
      </c>
      <c>
        <v>0</v>
      </c>
      <c>
        <v>13</v>
      </c>
      <c>
        <v>0</v>
      </c>
      <c>
        <v>0</v>
      </c>
      <c>
        <v>0</v>
      </c>
      <c>
        <v>135.21538455694196</v>
      </c>
      <c>
        <v>0</v>
      </c>
      <c>
        <v>0</v>
      </c>
      <c>
        <v>0</v>
      </c>
      <c>
        <v>35.00324057289669</v>
      </c>
      <c>
        <v>0</v>
      </c>
      <c>
        <v>0</v>
      </c>
      <c>
        <v>170.21862512983864</v>
      </c>
    </row>
    <row>
      <c>
        <v>2625163</v>
      </c>
      <c>
        <v>1</v>
      </c>
      <c>
        <is>
          <t>İZMİR</t>
        </is>
      </c>
      <c>
        <v>GÜZELBAHÇE</v>
      </c>
      <c>
        <is>
          <t>OG Fideri</t>
        </is>
      </c>
      <c>
        <v>M-2501 ÇAMLI TR-4 35-10-M02501_DIREK TIPI TRAFO HUCRESI H01_2097379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27.07.2023 21:54:22</t>
        </is>
      </c>
      <c>
        <is>
          <t>27.07.2023 22:20:55</t>
        </is>
      </c>
      <c>
        <v>0.4425</v>
      </c>
      <c>
        <v>0</v>
      </c>
      <c>
        <v>14</v>
      </c>
      <c>
        <v>0</v>
      </c>
      <c>
        <v>6</v>
      </c>
      <c>
        <v>0</v>
      </c>
      <c>
        <v>9</v>
      </c>
      <c>
        <v>0</v>
      </c>
      <c>
        <v>0</v>
      </c>
      <c>
        <v>0</v>
      </c>
      <c>
        <v>1.6095358613247734</v>
      </c>
      <c>
        <v>0</v>
      </c>
      <c>
        <v>1.579143458980611</v>
      </c>
      <c>
        <v>0</v>
      </c>
      <c>
        <v>3.567243381026383</v>
      </c>
      <c>
        <v>0</v>
      </c>
      <c>
        <v>0</v>
      </c>
      <c>
        <v>6.755922701331768</v>
      </c>
    </row>
    <row>
      <c>
        <v>2625126</v>
      </c>
      <c>
        <v>1</v>
      </c>
      <c>
        <is>
          <t>MANİSA</t>
        </is>
      </c>
      <c>
        <v>KULA</v>
      </c>
      <c>
        <is>
          <t>OG Fideri</t>
        </is>
      </c>
      <c>
        <v>HAMİDİYE PALANKAYA TR-1 45-77-L00113_ H_91845007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27.07.2023 20:38:31</t>
        </is>
      </c>
      <c>
        <is>
          <t>28.07.2023 04:57:38</t>
        </is>
      </c>
      <c>
        <v>8.318611111</v>
      </c>
      <c>
        <v>0</v>
      </c>
      <c>
        <v>21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19.752609401218265</v>
      </c>
      <c>
        <v>0</v>
      </c>
      <c>
        <v>0</v>
      </c>
      <c>
        <v>0</v>
      </c>
      <c>
        <v>0</v>
      </c>
      <c>
        <v>0</v>
      </c>
      <c>
        <v>0</v>
      </c>
      <c>
        <v>19.752609401218265</v>
      </c>
    </row>
    <row>
      <c>
        <v>2624287</v>
      </c>
      <c>
        <v>1</v>
      </c>
      <c>
        <is>
          <t>İZMİR</t>
        </is>
      </c>
      <c>
        <v>URLA</v>
      </c>
      <c>
        <is>
          <t>Dağıtım Transformatörü</t>
        </is>
      </c>
      <c>
        <v>TR-7 ÖZTAK (TR-237) 35-19-M00237_35-19-M00237_77616530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27.07.2023 11:24:16</t>
        </is>
      </c>
      <c>
        <is>
          <t>27.07.2023 11:55:21</t>
        </is>
      </c>
      <c>
        <v>0.518055555</v>
      </c>
      <c>
        <v>0</v>
      </c>
      <c>
        <v>161</v>
      </c>
      <c>
        <v>0</v>
      </c>
      <c>
        <v>11</v>
      </c>
      <c>
        <v>0</v>
      </c>
      <c>
        <v>20</v>
      </c>
      <c>
        <v>0</v>
      </c>
      <c>
        <v>0</v>
      </c>
      <c>
        <v>0</v>
      </c>
      <c>
        <v>20.73058511232344</v>
      </c>
      <c>
        <v>0</v>
      </c>
      <c>
        <v>1.1148434825676792</v>
      </c>
      <c>
        <v>0</v>
      </c>
      <c>
        <v>5.890710066695192</v>
      </c>
      <c>
        <v>0</v>
      </c>
      <c>
        <v>0</v>
      </c>
      <c>
        <v>27.73613866158631</v>
      </c>
    </row>
    <row>
      <c>
        <v>2624828</v>
      </c>
      <c>
        <v>1</v>
      </c>
      <c>
        <is>
          <t>İZMİR</t>
        </is>
      </c>
      <c>
        <v>BORNOVA</v>
      </c>
      <c>
        <is>
          <t>AG Fideri</t>
        </is>
      </c>
      <c>
        <v>K-2921 35-02-K02921_F_56375151_56375151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27.07.2023 17:25:32</t>
        </is>
      </c>
      <c>
        <is>
          <t>27.07.2023 20:21:29</t>
        </is>
      </c>
      <c>
        <v>2.9325</v>
      </c>
      <c>
        <v>0</v>
      </c>
      <c>
        <v>79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45.96637043442516</v>
      </c>
      <c>
        <v>0</v>
      </c>
      <c>
        <v>0</v>
      </c>
      <c>
        <v>0</v>
      </c>
      <c>
        <v>11.055648973676583</v>
      </c>
      <c>
        <v>0</v>
      </c>
      <c>
        <v>0</v>
      </c>
      <c>
        <v>57.02201940810174</v>
      </c>
    </row>
    <row>
      <c>
        <v>2624479</v>
      </c>
      <c>
        <v>1</v>
      </c>
      <c>
        <is>
          <t>MANİSA</t>
        </is>
      </c>
      <c>
        <v>KIRKAĞAÇ</v>
      </c>
      <c>
        <is>
          <t>DM</t>
        </is>
      </c>
      <c>
        <v>KIRKAĞAÇ DM 45-76-M00043_ŞEHİR-2(GARAJ TARAFI) M09_72247471</v>
      </c>
      <c>
        <v>Üçüncü Şahısların Vermiş Olduğu Hasarlar</v>
      </c>
      <c>
        <v>Dağıtım-OG</v>
      </c>
      <c>
        <v>Uzun</v>
      </c>
      <c>
        <v>Dışsal</v>
      </c>
      <c>
        <v>Bildirimsiz</v>
      </c>
      <c>
        <is>
          <t>27.07.2023 13:54:45</t>
        </is>
      </c>
      <c>
        <is>
          <t>27.07.2023 15:37:40</t>
        </is>
      </c>
      <c>
        <v>1.715277777</v>
      </c>
      <c>
        <v>1</v>
      </c>
      <c>
        <v>6418</v>
      </c>
      <c>
        <v>4</v>
      </c>
      <c>
        <v>11</v>
      </c>
      <c>
        <v>10</v>
      </c>
      <c>
        <v>1271</v>
      </c>
      <c>
        <v>2</v>
      </c>
      <c>
        <v>1</v>
      </c>
      <c>
        <v>0.4204457173805556</v>
      </c>
      <c>
        <v>2001.5566882776297</v>
      </c>
      <c>
        <v>17.519884199039417</v>
      </c>
      <c>
        <v>33.70794518776173</v>
      </c>
      <c>
        <v>160.01038039090906</v>
      </c>
      <c>
        <v>1642.4764682045532</v>
      </c>
      <c>
        <v>54.05178344400296</v>
      </c>
      <c>
        <v>7.698898829824936</v>
      </c>
      <c>
        <v>3917.4424942511014</v>
      </c>
    </row>
    <row>
      <c>
        <v>2624038</v>
      </c>
      <c>
        <v>1</v>
      </c>
      <c>
        <is>
          <t>İZMİR</t>
        </is>
      </c>
      <c>
        <v>BUCA</v>
      </c>
      <c>
        <is>
          <t>OG Fideri</t>
        </is>
      </c>
      <c>
        <v>K-1507 35-03-K01507_TRAFO K04_2313745</v>
      </c>
      <c>
        <v>Şebeke Yenileme ve Kapasite Artışı Çalışması</v>
      </c>
      <c>
        <v>Dağıtım-OG</v>
      </c>
      <c>
        <v>Uzun</v>
      </c>
      <c>
        <v>Şebeke işletmecisi</v>
      </c>
      <c>
        <v>Bildirimli</v>
      </c>
      <c>
        <is>
          <t>27.07.2023 09:09:06</t>
        </is>
      </c>
      <c>
        <is>
          <t>27.07.2023 18:15:58</t>
        </is>
      </c>
      <c>
        <v>9.114444444</v>
      </c>
      <c>
        <v>0</v>
      </c>
      <c>
        <v>420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840.4925539181918</v>
      </c>
      <c>
        <v>0</v>
      </c>
      <c>
        <v>0</v>
      </c>
      <c>
        <v>0</v>
      </c>
      <c>
        <v>24.615273637899943</v>
      </c>
      <c>
        <v>0</v>
      </c>
      <c>
        <v>0</v>
      </c>
      <c>
        <v>865.1078275560917</v>
      </c>
    </row>
    <row>
      <c>
        <v>2625049</v>
      </c>
      <c>
        <v>1</v>
      </c>
      <c>
        <is>
          <t>İZMİR</t>
        </is>
      </c>
      <c>
        <v>SELÇUK</v>
      </c>
      <c>
        <is>
          <t>OG Fideri</t>
        </is>
      </c>
      <c>
        <v>TAHSİN  ATALAY VE ARK. T-SULAMA GRB. 35-13-L00133_DIREK TIPI TRAFO HUCRESI H01_2045170</v>
      </c>
      <c>
        <v>OG Atlama Arızası</v>
      </c>
      <c>
        <v>Dağıtım-OG</v>
      </c>
      <c>
        <v>Uzun</v>
      </c>
      <c>
        <v>Şebeke işletmecisi</v>
      </c>
      <c>
        <v>Bildirimsiz</v>
      </c>
      <c>
        <is>
          <t>27.07.2023 20:09:02</t>
        </is>
      </c>
      <c>
        <is>
          <t>27.07.2023 21:47:24</t>
        </is>
      </c>
      <c>
        <v>1.639444444</v>
      </c>
      <c>
        <v>0</v>
      </c>
      <c>
        <v>0</v>
      </c>
      <c>
        <v>0</v>
      </c>
      <c>
        <v>15</v>
      </c>
      <c>
        <v>0</v>
      </c>
      <c>
        <v>4</v>
      </c>
      <c>
        <v>0</v>
      </c>
      <c>
        <v>0</v>
      </c>
      <c>
        <v>0</v>
      </c>
      <c>
        <v>0</v>
      </c>
      <c>
        <v>0</v>
      </c>
      <c>
        <v>23.0260415202489</v>
      </c>
      <c>
        <v>0</v>
      </c>
      <c>
        <v>13.74671425748878</v>
      </c>
      <c>
        <v>0</v>
      </c>
      <c>
        <v>0</v>
      </c>
      <c>
        <v>36.77275577773768</v>
      </c>
    </row>
    <row>
      <c>
        <v>2624007</v>
      </c>
      <c>
        <v>1</v>
      </c>
      <c>
        <is>
          <t>İZMİR</t>
        </is>
      </c>
      <c>
        <v>GÜZELBAHÇE</v>
      </c>
      <c>
        <is>
          <t>Saha Dağıtım Kutusu (SDK)</t>
        </is>
      </c>
      <c>
        <v>K-4492 35-10-K04492_A 4492a1_5883209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27.07.2023 08:48:29</t>
        </is>
      </c>
      <c>
        <is>
          <t>27.07.2023 09:24:02</t>
        </is>
      </c>
      <c>
        <v>0.5925</v>
      </c>
      <c>
        <v>0</v>
      </c>
      <c>
        <v>41</v>
      </c>
      <c>
        <v>0</v>
      </c>
      <c>
        <v>0</v>
      </c>
      <c>
        <v>0</v>
      </c>
      <c>
        <v>50</v>
      </c>
      <c>
        <v>0</v>
      </c>
      <c>
        <v>0</v>
      </c>
      <c>
        <v>0</v>
      </c>
      <c>
        <v>4.251437244740852</v>
      </c>
      <c>
        <v>0</v>
      </c>
      <c>
        <v>0</v>
      </c>
      <c>
        <v>0</v>
      </c>
      <c>
        <v>58.10355277900774</v>
      </c>
      <c>
        <v>0</v>
      </c>
      <c>
        <v>0</v>
      </c>
      <c>
        <v>62.35499002374859</v>
      </c>
    </row>
    <row>
      <c>
        <v>2624339</v>
      </c>
      <c>
        <v>1</v>
      </c>
      <c>
        <is>
          <t>MANİSA</t>
        </is>
      </c>
      <c>
        <v>ALAŞEHİR</v>
      </c>
      <c>
        <is>
          <t>KÖK</t>
        </is>
      </c>
      <c>
        <v>EVRENLİ KÖK 45-73-M00139_EVRENLİ OSMANİYE KOZLUCA M03_2309340</v>
      </c>
      <c>
        <v>Yangın</v>
      </c>
      <c>
        <v>Dağıtım-OG</v>
      </c>
      <c>
        <v>Uzun</v>
      </c>
      <c>
        <v>Güvenlik</v>
      </c>
      <c>
        <v>Bildirimsiz</v>
      </c>
      <c>
        <is>
          <t>27.07.2023 11:52:12</t>
        </is>
      </c>
      <c>
        <is>
          <t>27.07.2023 13:56:42</t>
        </is>
      </c>
      <c>
        <v>2.075</v>
      </c>
      <c>
        <v>3</v>
      </c>
      <c>
        <v>551</v>
      </c>
      <c>
        <v>2</v>
      </c>
      <c>
        <v>40</v>
      </c>
      <c>
        <v>0</v>
      </c>
      <c>
        <v>15</v>
      </c>
      <c>
        <v>0</v>
      </c>
      <c>
        <v>0</v>
      </c>
      <c>
        <v>1.4938439143500002</v>
      </c>
      <c>
        <v>150.82914108599456</v>
      </c>
      <c>
        <v>25.365164741142</v>
      </c>
      <c>
        <v>92.64068324495965</v>
      </c>
      <c>
        <v>0</v>
      </c>
      <c>
        <v>29.271534026683398</v>
      </c>
      <c>
        <v>0</v>
      </c>
      <c>
        <v>0</v>
      </c>
      <c>
        <v>299.60036701312964</v>
      </c>
    </row>
    <row>
      <c>
        <v>2624863</v>
      </c>
      <c>
        <v>1</v>
      </c>
      <c>
        <is>
          <t>İZMİR</t>
        </is>
      </c>
      <c>
        <v>URLA</v>
      </c>
      <c>
        <is>
          <t>AG Fideri</t>
        </is>
      </c>
      <c>
        <v>TR-71 ÖZYURT 35-19-L00071_D_91310086_91310086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27.07.2023 18:01:44</t>
        </is>
      </c>
      <c>
        <is>
          <t>27.07.2023 18:57:21</t>
        </is>
      </c>
      <c>
        <v>0.926944444</v>
      </c>
      <c>
        <v>0</v>
      </c>
      <c>
        <v>28</v>
      </c>
      <c>
        <v>0</v>
      </c>
      <c>
        <v>6</v>
      </c>
      <c>
        <v>0</v>
      </c>
      <c>
        <v>11</v>
      </c>
      <c>
        <v>0</v>
      </c>
      <c>
        <v>0</v>
      </c>
      <c>
        <v>0</v>
      </c>
      <c>
        <v>8.54952173246772</v>
      </c>
      <c>
        <v>0</v>
      </c>
      <c>
        <v>1.3768848470613522</v>
      </c>
      <c>
        <v>0</v>
      </c>
      <c>
        <v>9.47713304377515</v>
      </c>
      <c>
        <v>0</v>
      </c>
      <c>
        <v>0</v>
      </c>
      <c>
        <v>19.403539623304223</v>
      </c>
    </row>
    <row>
      <c>
        <v>2624107</v>
      </c>
      <c>
        <v>1</v>
      </c>
      <c>
        <is>
          <t>İZMİR</t>
        </is>
      </c>
      <c>
        <v>FOÇA</v>
      </c>
      <c>
        <is>
          <t>OG Fideri</t>
        </is>
      </c>
      <c>
        <v>ILIPINAR TR-1 35-23-M00081_DIREK TIPI TRAFO HUCRESI H01_2051290</v>
      </c>
      <c>
        <v>OG Kesici Arızası</v>
      </c>
      <c>
        <v>Dağıtım-OG</v>
      </c>
      <c>
        <v>Uzun</v>
      </c>
      <c>
        <v>Şebeke işletmecisi</v>
      </c>
      <c>
        <v>Bildirimsiz</v>
      </c>
      <c>
        <is>
          <t>27.07.2023 09:53:25</t>
        </is>
      </c>
      <c>
        <is>
          <t>27.07.2023 10:17:22</t>
        </is>
      </c>
      <c>
        <v>0.399166666</v>
      </c>
      <c>
        <v>0</v>
      </c>
      <c>
        <v>163</v>
      </c>
      <c>
        <v>0</v>
      </c>
      <c>
        <v>2</v>
      </c>
      <c>
        <v>0</v>
      </c>
      <c>
        <v>17</v>
      </c>
      <c>
        <v>0</v>
      </c>
      <c>
        <v>0</v>
      </c>
      <c>
        <v>0</v>
      </c>
      <c>
        <v>13.019847768959366</v>
      </c>
      <c>
        <v>0</v>
      </c>
      <c>
        <v>1.8629680865317713</v>
      </c>
      <c>
        <v>0</v>
      </c>
      <c>
        <v>8.324435845686526</v>
      </c>
      <c>
        <v>0</v>
      </c>
      <c>
        <v>0</v>
      </c>
      <c>
        <v>23.20725170117766</v>
      </c>
    </row>
    <row>
      <c>
        <v>2624402</v>
      </c>
      <c>
        <v>1</v>
      </c>
      <c>
        <is>
          <t>İZMİR</t>
        </is>
      </c>
      <c>
        <v>DİKİLİ</v>
      </c>
      <c>
        <is>
          <t>OG Fideri</t>
        </is>
      </c>
      <c>
        <v>SALİHLERALTI MİGROS TR 35-30-M00669_YAĞMUR M02_2306787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27.07.2023 12:44:08</t>
        </is>
      </c>
      <c>
        <is>
          <t>27.07.2023 13:21:29</t>
        </is>
      </c>
      <c>
        <v>0.6225</v>
      </c>
      <c>
        <v>2</v>
      </c>
      <c>
        <v>1491</v>
      </c>
      <c>
        <v>0</v>
      </c>
      <c>
        <v>0</v>
      </c>
      <c>
        <v>9</v>
      </c>
      <c>
        <v>115</v>
      </c>
      <c>
        <v>0</v>
      </c>
      <c>
        <v>2</v>
      </c>
      <c>
        <v>10.961065702178304</v>
      </c>
      <c>
        <v>224.88804853611944</v>
      </c>
      <c>
        <v>0</v>
      </c>
      <c>
        <v>0</v>
      </c>
      <c>
        <v>61.035501301161425</v>
      </c>
      <c>
        <v>124.60470345515742</v>
      </c>
      <c>
        <v>0</v>
      </c>
      <c>
        <v>10.751015790580805</v>
      </c>
      <c>
        <v>432.24033478519743</v>
      </c>
    </row>
    <row>
      <c>
        <v>2623821</v>
      </c>
      <c>
        <v>1</v>
      </c>
      <c>
        <is>
          <t>İZMİR</t>
        </is>
      </c>
      <c>
        <v>GAZİEMİR</v>
      </c>
      <c>
        <is>
          <t>OG Fideri</t>
        </is>
      </c>
      <c>
        <v>M-2044 35-08-M02044_MENDERES M01_42967512</v>
      </c>
      <c>
        <v>OG Yeraltı Kablo Arızası</v>
      </c>
      <c>
        <v>Dağıtım-OG</v>
      </c>
      <c>
        <v>Uzun</v>
      </c>
      <c>
        <v>Şebeke işletmecisi</v>
      </c>
      <c>
        <v>Bildirimsiz</v>
      </c>
      <c>
        <is>
          <t>27.07.2023 01:35:00</t>
        </is>
      </c>
      <c>
        <is>
          <t>27.07.2023 09:42:42</t>
        </is>
      </c>
      <c>
        <v>8.128333333</v>
      </c>
      <c>
        <v>1</v>
      </c>
      <c>
        <v>0</v>
      </c>
      <c>
        <v>0</v>
      </c>
      <c>
        <v>0</v>
      </c>
      <c>
        <v>14</v>
      </c>
      <c>
        <v>61</v>
      </c>
      <c>
        <v>1</v>
      </c>
      <c>
        <v>0</v>
      </c>
      <c>
        <v>3.7733219376091203</v>
      </c>
      <c>
        <v>0</v>
      </c>
      <c>
        <v>0</v>
      </c>
      <c>
        <v>0</v>
      </c>
      <c>
        <v>1419.2956430187319</v>
      </c>
      <c>
        <v>1542.1845733037435</v>
      </c>
      <c>
        <v>0</v>
      </c>
      <c>
        <v>0</v>
      </c>
      <c>
        <v>2965.2535382600845</v>
      </c>
    </row>
    <row>
      <c>
        <v>2624070</v>
      </c>
      <c>
        <v>1</v>
      </c>
      <c>
        <is>
          <t>MANİSA</t>
        </is>
      </c>
      <c>
        <v>TURGUTLU</v>
      </c>
      <c>
        <is>
          <t>OG Fideri</t>
        </is>
      </c>
      <c>
        <v>TURGUTLU MESLEKİ VE TEKNİK LİSE ATÖLYE YAPIM 45-83-L00486_TR2/92 L01_72228005</v>
      </c>
      <c>
        <v>Şebeke Yenileme ve Kapasite Artışı Çalışması</v>
      </c>
      <c>
        <v>Dağıtım-OG</v>
      </c>
      <c>
        <v>Uzun</v>
      </c>
      <c>
        <v>Şebeke işletmecisi</v>
      </c>
      <c>
        <v>Bildirimli</v>
      </c>
      <c>
        <is>
          <t>27.07.2023 09:23:12</t>
        </is>
      </c>
      <c>
        <is>
          <t>27.07.2023 14:27:17</t>
        </is>
      </c>
      <c>
        <v>5.068055555</v>
      </c>
      <c>
        <v>0</v>
      </c>
      <c>
        <v>354</v>
      </c>
      <c>
        <v>0</v>
      </c>
      <c>
        <v>0</v>
      </c>
      <c>
        <v>0</v>
      </c>
      <c>
        <v>14</v>
      </c>
      <c>
        <v>0</v>
      </c>
      <c>
        <v>0</v>
      </c>
      <c>
        <v>0</v>
      </c>
      <c>
        <v>344.68033132702595</v>
      </c>
      <c>
        <v>0</v>
      </c>
      <c>
        <v>0</v>
      </c>
      <c>
        <v>0</v>
      </c>
      <c>
        <v>92.69773407098191</v>
      </c>
      <c>
        <v>0</v>
      </c>
      <c>
        <v>0</v>
      </c>
      <c>
        <v>437.37806539800783</v>
      </c>
    </row>
    <row>
      <c>
        <v>2624462</v>
      </c>
      <c>
        <v>1</v>
      </c>
      <c>
        <is>
          <t>İZMİR</t>
        </is>
      </c>
      <c>
        <v>ÖDEMİŞ</v>
      </c>
      <c>
        <is>
          <t>OG Fideri</t>
        </is>
      </c>
      <c>
        <v>KÜÇÜKAVULCUK TR-4 35-15-L01098_ H_48481124</v>
      </c>
      <c>
        <v>OG Ayırıcı Arızası</v>
      </c>
      <c>
        <v>Dağıtım-OG</v>
      </c>
      <c>
        <v>Uzun</v>
      </c>
      <c>
        <v>Şebeke işletmecisi</v>
      </c>
      <c>
        <v>Bildirimsiz</v>
      </c>
      <c>
        <is>
          <t>27.07.2023 13:15:55</t>
        </is>
      </c>
      <c>
        <is>
          <t>27.07.2023 14:48:11</t>
        </is>
      </c>
      <c>
        <v>1.537777777</v>
      </c>
      <c>
        <v>0</v>
      </c>
      <c>
        <v>4</v>
      </c>
      <c>
        <v>0</v>
      </c>
      <c>
        <v>1</v>
      </c>
      <c>
        <v>0</v>
      </c>
      <c>
        <v>6</v>
      </c>
      <c>
        <v>0</v>
      </c>
      <c>
        <v>0</v>
      </c>
      <c>
        <v>0</v>
      </c>
      <c>
        <v>0.5567691952050632</v>
      </c>
      <c>
        <v>0</v>
      </c>
      <c>
        <v>4.443518274260001</v>
      </c>
      <c>
        <v>0</v>
      </c>
      <c>
        <v>0.8847725862534667</v>
      </c>
      <c>
        <v>0</v>
      </c>
      <c>
        <v>0</v>
      </c>
      <c>
        <v>5.88506005571853</v>
      </c>
    </row>
    <row>
      <c>
        <v>2624757</v>
      </c>
      <c>
        <v>1</v>
      </c>
      <c>
        <is>
          <t>İZMİR</t>
        </is>
      </c>
      <c>
        <v>TORBALI</v>
      </c>
      <c>
        <is>
          <t>Saha Dağıtım Kutusu (SDK)</t>
        </is>
      </c>
      <c>
        <v>DM-1/TR-12 (TR-58) ALPKENT 35-26-M00058_J J02_66404226</v>
      </c>
      <c>
        <v>AG Box / Sdk Giriş Sigorta Atığı</v>
      </c>
      <c>
        <v>Dağıtım-AG</v>
      </c>
      <c>
        <v>Uzun</v>
      </c>
      <c>
        <v>Şebeke işletmecisi</v>
      </c>
      <c>
        <v>Bildirimsiz</v>
      </c>
      <c>
        <is>
          <t>27.07.2023 16:48:35</t>
        </is>
      </c>
      <c>
        <is>
          <t>27.07.2023 19:02:12</t>
        </is>
      </c>
      <c>
        <v>2.226944444</v>
      </c>
      <c>
        <v>0</v>
      </c>
      <c>
        <v>157</v>
      </c>
      <c>
        <v>0</v>
      </c>
      <c>
        <v>0</v>
      </c>
      <c>
        <v>0</v>
      </c>
      <c>
        <v>9</v>
      </c>
      <c>
        <v>0</v>
      </c>
      <c>
        <v>0</v>
      </c>
      <c>
        <v>0</v>
      </c>
      <c>
        <v>112.73190968878866</v>
      </c>
      <c>
        <v>0</v>
      </c>
      <c>
        <v>0</v>
      </c>
      <c>
        <v>0</v>
      </c>
      <c>
        <v>72.27779100084318</v>
      </c>
      <c>
        <v>0</v>
      </c>
      <c>
        <v>0</v>
      </c>
      <c>
        <v>185.00970068963184</v>
      </c>
    </row>
    <row>
      <c>
        <v>2625189</v>
      </c>
      <c>
        <v>1</v>
      </c>
      <c>
        <is>
          <t>İZMİR</t>
        </is>
      </c>
      <c>
        <v>ALİAĞA</v>
      </c>
      <c>
        <is>
          <t>AG Fideri</t>
        </is>
      </c>
      <c>
        <v>TR-52 35-17-M00052_E_91025022_91025022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27.07.2023 22:43:18</t>
        </is>
      </c>
      <c>
        <is>
          <t>28.07.2023 00:06:13</t>
        </is>
      </c>
      <c>
        <v>1.381944444</v>
      </c>
      <c>
        <v>0</v>
      </c>
      <c>
        <v>36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8.351558718059739</v>
      </c>
      <c>
        <v>0</v>
      </c>
      <c>
        <v>0</v>
      </c>
      <c>
        <v>0</v>
      </c>
      <c>
        <v>0.05647210585924676</v>
      </c>
      <c>
        <v>0</v>
      </c>
      <c>
        <v>0</v>
      </c>
      <c>
        <v>8.408030823918985</v>
      </c>
    </row>
    <row>
      <c>
        <v>2623967</v>
      </c>
      <c>
        <v>1</v>
      </c>
      <c>
        <is>
          <t>MANİSA</t>
        </is>
      </c>
      <c>
        <v>SARUHANLI</v>
      </c>
      <c>
        <is>
          <t>Dağıtım Transformatörü</t>
        </is>
      </c>
      <c>
        <v>HEYBELİ TR-2 45-80-M00095_45-80-M00095_2376565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27.07.2023 07:56:41</t>
        </is>
      </c>
      <c>
        <is>
          <t>27.07.2023 09:18:24</t>
        </is>
      </c>
      <c>
        <v>1.361944444</v>
      </c>
      <c>
        <v>0</v>
      </c>
      <c>
        <v>83</v>
      </c>
      <c>
        <v>0</v>
      </c>
      <c>
        <v>4</v>
      </c>
      <c>
        <v>0</v>
      </c>
      <c>
        <v>11</v>
      </c>
      <c>
        <v>0</v>
      </c>
      <c>
        <v>0</v>
      </c>
      <c>
        <v>0</v>
      </c>
      <c>
        <v>22.06880495226187</v>
      </c>
      <c>
        <v>0</v>
      </c>
      <c>
        <v>18.88858579752091</v>
      </c>
      <c>
        <v>0</v>
      </c>
      <c>
        <v>8.45324680597123</v>
      </c>
      <c>
        <v>0</v>
      </c>
      <c>
        <v>0</v>
      </c>
      <c>
        <v>49.41063755575401</v>
      </c>
    </row>
    <row>
      <c>
        <v>2624502</v>
      </c>
      <c>
        <v>1</v>
      </c>
      <c>
        <is>
          <t>MANİSA</t>
        </is>
      </c>
      <c>
        <v>SARIGÖL</v>
      </c>
      <c>
        <is>
          <t>AG Fideri</t>
        </is>
      </c>
      <c>
        <v>SARIGÖL TR-24 45-79-M00024_C_56396614_56396614</v>
      </c>
      <c>
        <v>AG Klemens Arızası</v>
      </c>
      <c>
        <v>Dağıtım-AG</v>
      </c>
      <c>
        <v>Uzun</v>
      </c>
      <c>
        <v>Şebeke işletmecisi</v>
      </c>
      <c>
        <v>Bildirimsiz</v>
      </c>
      <c>
        <is>
          <t>27.07.2023 14:14:33</t>
        </is>
      </c>
      <c>
        <is>
          <t>27.07.2023 15:42:44</t>
        </is>
      </c>
      <c>
        <v>1.469722222</v>
      </c>
      <c>
        <v>0</v>
      </c>
      <c>
        <v>6</v>
      </c>
      <c>
        <v>0</v>
      </c>
      <c>
        <v>6</v>
      </c>
      <c>
        <v>0</v>
      </c>
      <c>
        <v>0</v>
      </c>
      <c>
        <v>0</v>
      </c>
      <c>
        <v>0</v>
      </c>
      <c>
        <v>0</v>
      </c>
      <c>
        <v>1.3484335253775823</v>
      </c>
      <c>
        <v>0</v>
      </c>
      <c>
        <v>16.090047541926364</v>
      </c>
      <c>
        <v>0</v>
      </c>
      <c>
        <v>0</v>
      </c>
      <c>
        <v>0</v>
      </c>
      <c>
        <v>0</v>
      </c>
      <c>
        <v>17.438481067303947</v>
      </c>
    </row>
    <row>
      <c>
        <v>2623961</v>
      </c>
      <c>
        <v>1</v>
      </c>
      <c>
        <is>
          <t>İZMİR</t>
        </is>
      </c>
      <c>
        <v>MENEMEN</v>
      </c>
      <c>
        <is>
          <t>AG Fideri</t>
        </is>
      </c>
      <c>
        <v>HAYKIRAN TR-1 35-28-M00200_A_91439236_91439236</v>
      </c>
      <c>
        <v>AG Tel Kopuğu</v>
      </c>
      <c>
        <v>Dağıtım-AG</v>
      </c>
      <c>
        <v>Uzun</v>
      </c>
      <c>
        <v>Şebeke işletmecisi</v>
      </c>
      <c>
        <v>Bildirimsiz</v>
      </c>
      <c>
        <is>
          <t>27.07.2023 07:51:43</t>
        </is>
      </c>
      <c>
        <is>
          <t>27.07.2023 09:42:50</t>
        </is>
      </c>
      <c>
        <v>1.851944444</v>
      </c>
      <c>
        <v>0</v>
      </c>
      <c>
        <v>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1.434743407719424</v>
      </c>
      <c>
        <v>0</v>
      </c>
      <c>
        <v>0</v>
      </c>
      <c>
        <v>0</v>
      </c>
      <c>
        <v>1.5498570945604875</v>
      </c>
      <c>
        <v>0</v>
      </c>
      <c>
        <v>0</v>
      </c>
      <c>
        <v>2.9846005022799114</v>
      </c>
    </row>
    <row>
      <c>
        <v>2624419</v>
      </c>
      <c>
        <v>2</v>
      </c>
      <c>
        <is>
          <t>İZMİR</t>
        </is>
      </c>
      <c>
        <v>KARABURUN</v>
      </c>
      <c>
        <is>
          <t>Dağıtım Transformatörü</t>
        </is>
      </c>
      <c>
        <v>İNECİK TR-1 35-21-L00121_35-21-L00121_2349072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27.07.2023 17:22:02</t>
        </is>
      </c>
      <c>
        <is>
          <t>27.07.2023 17:29:38</t>
        </is>
      </c>
      <c>
        <v>0.126666666</v>
      </c>
      <c>
        <v>0</v>
      </c>
      <c>
        <v>124</v>
      </c>
      <c>
        <v>0</v>
      </c>
      <c>
        <v>1</v>
      </c>
      <c>
        <v>0</v>
      </c>
      <c>
        <v>15</v>
      </c>
      <c>
        <v>0</v>
      </c>
      <c>
        <v>1</v>
      </c>
      <c>
        <v>0</v>
      </c>
      <c>
        <v>2.370628160433058</v>
      </c>
      <c>
        <v>0</v>
      </c>
      <c>
        <v>0.03514118008144</v>
      </c>
      <c>
        <v>0</v>
      </c>
      <c>
        <v>1.752352369225766</v>
      </c>
      <c>
        <v>0</v>
      </c>
      <c>
        <v>0.4007659058272401</v>
      </c>
      <c>
        <v>4.558887615567504</v>
      </c>
    </row>
    <row>
      <c>
        <v>2625109</v>
      </c>
      <c>
        <v>1</v>
      </c>
      <c>
        <is>
          <t>İZMİR</t>
        </is>
      </c>
      <c>
        <v>ÖDEMİŞ</v>
      </c>
      <c>
        <is>
          <t>AG Fideri</t>
        </is>
      </c>
      <c>
        <v>ÇAYLI TR-11 35-15-L00196_B_56367905_56367905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27.07.2023 20:51:36</t>
        </is>
      </c>
      <c>
        <is>
          <t>27.07.2023 23:36:24</t>
        </is>
      </c>
      <c>
        <v>2.746666666</v>
      </c>
      <c>
        <v>0</v>
      </c>
      <c>
        <v>1</v>
      </c>
      <c>
        <v>0</v>
      </c>
      <c>
        <v>4</v>
      </c>
      <c>
        <v>0</v>
      </c>
      <c>
        <v>5</v>
      </c>
      <c>
        <v>0</v>
      </c>
      <c>
        <v>0</v>
      </c>
      <c>
        <v>0</v>
      </c>
      <c>
        <v>0.5458886384037499</v>
      </c>
      <c>
        <v>0</v>
      </c>
      <c>
        <v>36.79227786144149</v>
      </c>
      <c>
        <v>0</v>
      </c>
      <c>
        <v>11.639153187943727</v>
      </c>
      <c>
        <v>0</v>
      </c>
      <c>
        <v>0</v>
      </c>
      <c>
        <v>48.97731968778897</v>
      </c>
    </row>
    <row>
      <c>
        <v>2624588</v>
      </c>
      <c>
        <v>1</v>
      </c>
      <c>
        <is>
          <t>MANİSA</t>
        </is>
      </c>
      <c>
        <v>ALAŞEHİR</v>
      </c>
      <c>
        <is>
          <t>Saha Dağıtım Kutusu (SDK)</t>
        </is>
      </c>
      <c>
        <v>DM06/TR-5A 45-73-M00090_D d1_45147575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27.07.2023 14:51:37</t>
        </is>
      </c>
      <c>
        <is>
          <t>27.07.2023 15:25:47</t>
        </is>
      </c>
      <c>
        <v>0.569444444</v>
      </c>
      <c>
        <v>0</v>
      </c>
      <c>
        <v>88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11.61418481999359</v>
      </c>
      <c>
        <v>0</v>
      </c>
      <c>
        <v>0</v>
      </c>
      <c>
        <v>0</v>
      </c>
      <c>
        <v>1.2997017696872222</v>
      </c>
      <c>
        <v>0</v>
      </c>
      <c>
        <v>0</v>
      </c>
      <c>
        <v>12.91388658968081</v>
      </c>
    </row>
    <row>
      <c>
        <v>2623921</v>
      </c>
      <c>
        <v>1</v>
      </c>
      <c>
        <is>
          <t>İZMİR</t>
        </is>
      </c>
      <c>
        <v>TİRE</v>
      </c>
      <c>
        <is>
          <t>KÖK</t>
        </is>
      </c>
      <c>
        <v>ÇUKURKÖY KÖK 35-29-L00034_HALİM İNMEZ L04_2327031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27.07.2023 06:44:01</t>
        </is>
      </c>
      <c>
        <is>
          <t>27.07.2023 07:24:42</t>
        </is>
      </c>
      <c>
        <v>0.678055555</v>
      </c>
      <c>
        <v>0</v>
      </c>
      <c>
        <v>42</v>
      </c>
      <c>
        <v>20</v>
      </c>
      <c>
        <v>13</v>
      </c>
      <c>
        <v>1</v>
      </c>
      <c>
        <v>17</v>
      </c>
      <c>
        <v>0</v>
      </c>
      <c>
        <v>0</v>
      </c>
      <c>
        <v>0</v>
      </c>
      <c>
        <v>6.204627474383316</v>
      </c>
      <c>
        <v>175.01343734678397</v>
      </c>
      <c>
        <v>10.073166106130907</v>
      </c>
      <c>
        <v>0.18094729119347283</v>
      </c>
      <c>
        <v>7.254114563132254</v>
      </c>
      <c>
        <v>0</v>
      </c>
      <c>
        <v>0</v>
      </c>
      <c>
        <v>198.72629278162393</v>
      </c>
    </row>
    <row>
      <c>
        <v>2623778</v>
      </c>
      <c>
        <v>1</v>
      </c>
      <c>
        <is>
          <t>MANİSA</t>
        </is>
      </c>
      <c>
        <v>TURGUTLU</v>
      </c>
      <c>
        <is>
          <t>AG Fideri</t>
        </is>
      </c>
      <c>
        <v>TR-2/118 45-83-M00713_C_56388223_56388223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27.07.2023 01:10:03</t>
        </is>
      </c>
      <c>
        <is>
          <t>27.07.2023 04:05:55</t>
        </is>
      </c>
      <c>
        <v>2.931111111</v>
      </c>
      <c>
        <v>0</v>
      </c>
      <c>
        <v>138</v>
      </c>
      <c>
        <v>0</v>
      </c>
      <c>
        <v>0</v>
      </c>
      <c>
        <v>0</v>
      </c>
      <c>
        <v>18</v>
      </c>
      <c>
        <v>0</v>
      </c>
      <c>
        <v>0</v>
      </c>
      <c>
        <v>0</v>
      </c>
      <c>
        <v>72.27035865365482</v>
      </c>
      <c>
        <v>0</v>
      </c>
      <c>
        <v>0</v>
      </c>
      <c>
        <v>0</v>
      </c>
      <c>
        <v>30.577709748494282</v>
      </c>
      <c>
        <v>0</v>
      </c>
      <c>
        <v>0</v>
      </c>
      <c>
        <v>102.84806840214911</v>
      </c>
    </row>
    <row>
      <c>
        <v>2624568</v>
      </c>
      <c>
        <v>1</v>
      </c>
      <c>
        <is>
          <t>İZMİR</t>
        </is>
      </c>
      <c>
        <v>BUCA</v>
      </c>
      <c>
        <is>
          <t>AG Fideri</t>
        </is>
      </c>
      <c>
        <v>M-1361 35-03-M01361_A_56355406_56355406</v>
      </c>
      <c>
        <v>AG Box / Sdk Giriş Sigorta Atığı</v>
      </c>
      <c>
        <v>Dağıtım-AG</v>
      </c>
      <c>
        <v>Uzun</v>
      </c>
      <c>
        <v>Şebeke işletmecisi</v>
      </c>
      <c>
        <v>Bildirimsiz</v>
      </c>
      <c>
        <is>
          <t>27.07.2023 14:46:04</t>
        </is>
      </c>
      <c>
        <is>
          <t>27.07.2023 16:09:02</t>
        </is>
      </c>
      <c>
        <v>1.382777777</v>
      </c>
      <c>
        <v>0</v>
      </c>
      <c>
        <v>76</v>
      </c>
      <c>
        <v>0</v>
      </c>
      <c>
        <v>0</v>
      </c>
      <c>
        <v>0</v>
      </c>
      <c>
        <v>36</v>
      </c>
      <c>
        <v>0</v>
      </c>
      <c>
        <v>0</v>
      </c>
      <c>
        <v>0</v>
      </c>
      <c>
        <v>26.094360566354872</v>
      </c>
      <c>
        <v>0</v>
      </c>
      <c>
        <v>0</v>
      </c>
      <c>
        <v>0</v>
      </c>
      <c>
        <v>70.14250055837039</v>
      </c>
      <c>
        <v>0</v>
      </c>
      <c>
        <v>0</v>
      </c>
      <c>
        <v>96.23686112472527</v>
      </c>
    </row>
    <row>
      <c>
        <v>2623904</v>
      </c>
      <c>
        <v>1</v>
      </c>
      <c>
        <is>
          <t>MANİSA</t>
        </is>
      </c>
      <c>
        <v>AKHİSAR</v>
      </c>
      <c>
        <is>
          <t>AG Fideri</t>
        </is>
      </c>
      <c>
        <v>TR-1/33 45-72-M00033_A_56391701_56391701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27.07.2023 06:19:14</t>
        </is>
      </c>
      <c>
        <is>
          <t>27.07.2023 08:52:29</t>
        </is>
      </c>
      <c>
        <v>2.554166666</v>
      </c>
      <c>
        <v>0</v>
      </c>
      <c>
        <v>0</v>
      </c>
      <c>
        <v>0</v>
      </c>
      <c>
        <v>0</v>
      </c>
      <c>
        <v>0</v>
      </c>
      <c>
        <v>6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10.271892077624432</v>
      </c>
      <c>
        <v>0</v>
      </c>
      <c>
        <v>47.57069291632843</v>
      </c>
      <c>
        <v>57.84258499395287</v>
      </c>
    </row>
    <row>
      <c>
        <v>2624419</v>
      </c>
      <c>
        <v>1</v>
      </c>
      <c>
        <is>
          <t>İZMİR</t>
        </is>
      </c>
      <c>
        <v>KARABURUN</v>
      </c>
      <c>
        <is>
          <t>AG Fideri</t>
        </is>
      </c>
      <c>
        <v>İNECİK TR-1 35-21-L00121_A_90988555_90988555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27.07.2023 12:57:57</t>
        </is>
      </c>
      <c>
        <is>
          <t>27.07.2023 17:22:02</t>
        </is>
      </c>
      <c>
        <v>4.401388888</v>
      </c>
      <c>
        <v>0</v>
      </c>
      <c>
        <v>33</v>
      </c>
      <c>
        <v>0</v>
      </c>
      <c>
        <v>1</v>
      </c>
      <c>
        <v>0</v>
      </c>
      <c>
        <v>7</v>
      </c>
      <c>
        <v>0</v>
      </c>
      <c>
        <v>1</v>
      </c>
      <c>
        <v>0</v>
      </c>
      <c>
        <v>24.258347381676757</v>
      </c>
      <c>
        <v>0</v>
      </c>
      <c>
        <v>1.200262605938796</v>
      </c>
      <c>
        <v>0</v>
      </c>
      <c>
        <v>40.95318046589054</v>
      </c>
      <c>
        <v>0</v>
      </c>
      <c>
        <v>15.332211155812423</v>
      </c>
      <c>
        <v>81.7440016093185</v>
      </c>
    </row>
    <row>
      <c>
        <v>2624047</v>
      </c>
      <c>
        <v>1</v>
      </c>
      <c>
        <is>
          <t>İZMİR</t>
        </is>
      </c>
      <c>
        <v>ÖDEMİŞ</v>
      </c>
      <c>
        <is>
          <t>AG Fideri</t>
        </is>
      </c>
      <c>
        <v>TR-69 M.ALİ SOYLU GRB. YANIKIR MEVKİİ 35-15-L00069_A_56369993_56369993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27.07.2023 09:11:01</t>
        </is>
      </c>
      <c>
        <is>
          <t>27.07.2023 10:55:35</t>
        </is>
      </c>
      <c>
        <v>1.742777777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3.7073501189841966</v>
      </c>
      <c>
        <v>0</v>
      </c>
      <c>
        <v>0</v>
      </c>
      <c>
        <v>0</v>
      </c>
      <c>
        <v>0</v>
      </c>
      <c>
        <v>3.7073501189841966</v>
      </c>
    </row>
    <row>
      <c>
        <v>2624817</v>
      </c>
      <c>
        <v>1</v>
      </c>
      <c>
        <is>
          <t>MANİSA</t>
        </is>
      </c>
      <c>
        <v>GÖRDES</v>
      </c>
      <c>
        <is>
          <t>AG Fideri</t>
        </is>
      </c>
      <c>
        <v>KÖREKE TR-1 45-75-M00135_A_91107280_91107280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27.07.2023 17:00:40</t>
        </is>
      </c>
      <c>
        <is>
          <t>27.07.2023 23:11:45</t>
        </is>
      </c>
      <c>
        <v>6.184722222</v>
      </c>
      <c>
        <v>0</v>
      </c>
      <c>
        <v>23</v>
      </c>
      <c>
        <v>0</v>
      </c>
      <c>
        <v>3</v>
      </c>
      <c>
        <v>0</v>
      </c>
      <c>
        <v>0</v>
      </c>
      <c>
        <v>0</v>
      </c>
      <c>
        <v>0</v>
      </c>
      <c>
        <v>0</v>
      </c>
      <c>
        <v>53.59804392531068</v>
      </c>
      <c>
        <v>0</v>
      </c>
      <c>
        <v>87.0417643325162</v>
      </c>
      <c>
        <v>0</v>
      </c>
      <c>
        <v>0</v>
      </c>
      <c>
        <v>0</v>
      </c>
      <c>
        <v>0</v>
      </c>
      <c>
        <v>140.63980825782687</v>
      </c>
    </row>
    <row>
      <c>
        <v>2624425</v>
      </c>
      <c>
        <v>1</v>
      </c>
      <c>
        <is>
          <t>İZMİR</t>
        </is>
      </c>
      <c>
        <v>KARŞIYAKA</v>
      </c>
      <c>
        <is>
          <t>OG Fideri</t>
        </is>
      </c>
      <c>
        <v>M-1332 35-04-M01332_M-1331 M01_2065871</v>
      </c>
      <c>
        <v>Müteahhit Çalışması</v>
      </c>
      <c>
        <v>Dağıtım-OG</v>
      </c>
      <c>
        <v>Uzun</v>
      </c>
      <c>
        <v>Şebeke işletmecisi</v>
      </c>
      <c>
        <v>Bildirimli</v>
      </c>
      <c>
        <is>
          <t>27.07.2023 13:04:42</t>
        </is>
      </c>
      <c>
        <is>
          <t>27.07.2023 16:21:48</t>
        </is>
      </c>
      <c>
        <v>3.285</v>
      </c>
      <c>
        <v>0</v>
      </c>
      <c>
        <v>2546</v>
      </c>
      <c>
        <v>0</v>
      </c>
      <c>
        <v>0</v>
      </c>
      <c>
        <v>0</v>
      </c>
      <c>
        <v>38</v>
      </c>
      <c>
        <v>0</v>
      </c>
      <c>
        <v>0</v>
      </c>
      <c>
        <v>0</v>
      </c>
      <c>
        <v>3284.978894872422</v>
      </c>
      <c>
        <v>0</v>
      </c>
      <c>
        <v>0</v>
      </c>
      <c>
        <v>0</v>
      </c>
      <c>
        <v>243.3086996924455</v>
      </c>
      <c>
        <v>0</v>
      </c>
      <c>
        <v>0</v>
      </c>
      <c>
        <v>3528.2875945648675</v>
      </c>
    </row>
    <row>
      <c>
        <v>2623798</v>
      </c>
      <c>
        <v>1</v>
      </c>
      <c>
        <is>
          <t>İZMİR</t>
        </is>
      </c>
      <c>
        <v>ALİAĞA</v>
      </c>
      <c>
        <is>
          <t>Saha Dağıtım Kutusu (SDK)</t>
        </is>
      </c>
      <c>
        <v>M-578 (DM-7/20) 35-17-M00578_F F01_60800381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27.07.2023 01:29:31</t>
        </is>
      </c>
      <c>
        <is>
          <t>27.07.2023 02:22:04</t>
        </is>
      </c>
      <c>
        <v>0.875833333</v>
      </c>
      <c>
        <v>0</v>
      </c>
      <c>
        <v>36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5.686409285924282</v>
      </c>
      <c>
        <v>0</v>
      </c>
      <c>
        <v>0</v>
      </c>
      <c>
        <v>0</v>
      </c>
      <c>
        <v>0</v>
      </c>
      <c>
        <v>0</v>
      </c>
      <c>
        <v>0</v>
      </c>
      <c>
        <v>5.686409285924282</v>
      </c>
    </row>
    <row>
      <c>
        <v>2624774</v>
      </c>
      <c>
        <v>1</v>
      </c>
      <c>
        <is>
          <t>İZMİR</t>
        </is>
      </c>
      <c>
        <v>TİRE</v>
      </c>
      <c>
        <is>
          <t>DM</t>
        </is>
      </c>
      <c>
        <v>TİRE İM-DM-1 35-29-A00001_GÖKÇEN-1 M07_2059508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27.07.2023 15:17:00</t>
        </is>
      </c>
      <c>
        <is>
          <t>27.07.2023 17:06:27</t>
        </is>
      </c>
      <c>
        <v>1.824166666</v>
      </c>
      <c>
        <v>0</v>
      </c>
      <c>
        <v>4</v>
      </c>
      <c>
        <v>32</v>
      </c>
      <c>
        <v>267</v>
      </c>
      <c>
        <v>10</v>
      </c>
      <c>
        <v>63</v>
      </c>
      <c>
        <v>0</v>
      </c>
      <c>
        <v>0</v>
      </c>
      <c>
        <v>0</v>
      </c>
      <c>
        <v>7.0097926441631975</v>
      </c>
      <c>
        <v>595.6918214258063</v>
      </c>
      <c>
        <v>1839.6870484392657</v>
      </c>
      <c>
        <v>320.77267650389825</v>
      </c>
      <c>
        <v>584.3481999656893</v>
      </c>
      <c>
        <v>0</v>
      </c>
      <c>
        <v>0</v>
      </c>
      <c>
        <v>3347.509538978823</v>
      </c>
    </row>
    <row>
      <c>
        <v>2624780</v>
      </c>
      <c>
        <v>1</v>
      </c>
      <c>
        <is>
          <t>İZMİR</t>
        </is>
      </c>
      <c>
        <v>BEYDAĞ</v>
      </c>
      <c>
        <is>
          <t>AG Fideri</t>
        </is>
      </c>
      <c>
        <v>TOSUNLAR MERKEZ TR-1 35-32-L00038_A_65513627_65513627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27.07.2023 17:04:51</t>
        </is>
      </c>
      <c>
        <is>
          <t>27.07.2023 17:32:26</t>
        </is>
      </c>
      <c>
        <v>0.459722222</v>
      </c>
      <c>
        <v>0</v>
      </c>
      <c>
        <v>19</v>
      </c>
      <c>
        <v>0</v>
      </c>
      <c>
        <v>2</v>
      </c>
      <c>
        <v>0</v>
      </c>
      <c>
        <v>3</v>
      </c>
      <c>
        <v>0</v>
      </c>
      <c>
        <v>0</v>
      </c>
      <c>
        <v>0</v>
      </c>
      <c>
        <v>2.5788398320672257</v>
      </c>
      <c>
        <v>0</v>
      </c>
      <c>
        <v>2.827125469389422</v>
      </c>
      <c>
        <v>0</v>
      </c>
      <c>
        <v>0.7123660578086675</v>
      </c>
      <c>
        <v>0</v>
      </c>
      <c>
        <v>0</v>
      </c>
      <c>
        <v>6.118331359265316</v>
      </c>
    </row>
    <row>
      <c>
        <v>2625272</v>
      </c>
      <c>
        <v>1</v>
      </c>
      <c>
        <is>
          <t>MANİSA</t>
        </is>
      </c>
      <c>
        <v>TURGUTLU</v>
      </c>
      <c>
        <is>
          <t>OG Fideri</t>
        </is>
      </c>
      <c>
        <v>DERBENT TR-2 45-83-L00324_DIREK TIPI TRAFO HUCRESI H01_2047681</v>
      </c>
      <c>
        <v>OG Ayırıcı Arızası</v>
      </c>
      <c>
        <v>Dağıtım-OG</v>
      </c>
      <c>
        <v>Uzun</v>
      </c>
      <c>
        <v>Şebeke işletmecisi</v>
      </c>
      <c>
        <v>Bildirimsiz</v>
      </c>
      <c>
        <is>
          <t>27.07.2023 23:44:19</t>
        </is>
      </c>
      <c>
        <is>
          <t>28.07.2023 00:24:52</t>
        </is>
      </c>
      <c>
        <v>0.675833333</v>
      </c>
      <c>
        <v>0</v>
      </c>
      <c>
        <v>111</v>
      </c>
      <c>
        <v>0</v>
      </c>
      <c>
        <v>18</v>
      </c>
      <c>
        <v>0</v>
      </c>
      <c>
        <v>16</v>
      </c>
      <c>
        <v>0</v>
      </c>
      <c>
        <v>0</v>
      </c>
      <c>
        <v>0</v>
      </c>
      <c>
        <v>16.920152866886227</v>
      </c>
      <c>
        <v>0</v>
      </c>
      <c>
        <v>22.43372227056388</v>
      </c>
      <c>
        <v>0</v>
      </c>
      <c>
        <v>5.169521151589448</v>
      </c>
      <c>
        <v>0</v>
      </c>
      <c>
        <v>0</v>
      </c>
      <c>
        <v>44.52339628903955</v>
      </c>
    </row>
    <row>
      <c>
        <v>2624674</v>
      </c>
      <c>
        <v>1</v>
      </c>
      <c>
        <is>
          <t>İZMİR</t>
        </is>
      </c>
      <c>
        <v>TİRE</v>
      </c>
      <c>
        <is>
          <t>DM</t>
        </is>
      </c>
      <c>
        <v>GÖKÇEN İM 35-29-A00004_KAZANLI L07_2329151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27.07.2023 16:14:18</t>
        </is>
      </c>
      <c>
        <is>
          <t>27.07.2023 16:53:13</t>
        </is>
      </c>
      <c>
        <v>0.648611111</v>
      </c>
      <c>
        <v>2</v>
      </c>
      <c>
        <v>833</v>
      </c>
      <c>
        <v>133</v>
      </c>
      <c>
        <v>296</v>
      </c>
      <c>
        <v>17</v>
      </c>
      <c>
        <v>171</v>
      </c>
      <c>
        <v>0</v>
      </c>
      <c>
        <v>0</v>
      </c>
      <c>
        <v>0.5305862824072495</v>
      </c>
      <c>
        <v>155.6563870197854</v>
      </c>
      <c>
        <v>664.9894600463037</v>
      </c>
      <c>
        <v>585.5570278636078</v>
      </c>
      <c>
        <v>135.09745208530546</v>
      </c>
      <c>
        <v>122.74232246242289</v>
      </c>
      <c>
        <v>0</v>
      </c>
      <c>
        <v>0</v>
      </c>
      <c>
        <v>1664.5732357598324</v>
      </c>
    </row>
    <row>
      <c>
        <v>2624631</v>
      </c>
      <c>
        <v>1</v>
      </c>
      <c>
        <is>
          <t>MANİSA</t>
        </is>
      </c>
      <c>
        <v>SARIGÖL</v>
      </c>
      <c>
        <is>
          <t>OG Fideri</t>
        </is>
      </c>
      <c>
        <v>BAĞLICA KÖK 45-79-M00248_HatBaşıAyırıcı_64286083 M04_64286083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27.07.2023 15:39:00</t>
        </is>
      </c>
      <c>
        <is>
          <t>27.07.2023 18:19:27</t>
        </is>
      </c>
      <c>
        <v>2.674166666</v>
      </c>
      <c>
        <v>0</v>
      </c>
      <c>
        <v>385</v>
      </c>
      <c>
        <v>0</v>
      </c>
      <c>
        <v>4</v>
      </c>
      <c>
        <v>0</v>
      </c>
      <c>
        <v>25</v>
      </c>
      <c>
        <v>0</v>
      </c>
      <c>
        <v>0</v>
      </c>
      <c>
        <v>0</v>
      </c>
      <c>
        <v>163.6949412710189</v>
      </c>
      <c>
        <v>0</v>
      </c>
      <c>
        <v>83.2095781260649</v>
      </c>
      <c>
        <v>0</v>
      </c>
      <c>
        <v>19.22045979105888</v>
      </c>
      <c>
        <v>0</v>
      </c>
      <c>
        <v>0</v>
      </c>
      <c>
        <v>266.1249791881427</v>
      </c>
    </row>
    <row>
      <c>
        <v>2624133</v>
      </c>
      <c>
        <v>1</v>
      </c>
      <c>
        <is>
          <t>İZMİR</t>
        </is>
      </c>
      <c>
        <v>MENEMEN</v>
      </c>
      <c>
        <is>
          <t>OG Fideri</t>
        </is>
      </c>
      <c>
        <v>ULUKENT DM-3/3 35-28-M00049_ULUKENT DM-3/4 M03_66488310</v>
      </c>
      <c>
        <v>Şebeke Yenileme ve Kapasite Artışı Çalışması</v>
      </c>
      <c>
        <v>Dağıtım-OG</v>
      </c>
      <c>
        <v>Uzun</v>
      </c>
      <c>
        <v>Şebeke işletmecisi</v>
      </c>
      <c>
        <v>Bildirimli</v>
      </c>
      <c>
        <is>
          <t>27.07.2023 10:04:21</t>
        </is>
      </c>
      <c>
        <is>
          <t>27.07.2023 18:16:41</t>
        </is>
      </c>
      <c>
        <v>8.205555555</v>
      </c>
      <c>
        <v>0</v>
      </c>
      <c>
        <v>321</v>
      </c>
      <c>
        <v>0</v>
      </c>
      <c>
        <v>0</v>
      </c>
      <c>
        <v>0</v>
      </c>
      <c>
        <v>8</v>
      </c>
      <c>
        <v>0</v>
      </c>
      <c>
        <v>0</v>
      </c>
      <c>
        <v>0</v>
      </c>
      <c>
        <v>719.0903243991505</v>
      </c>
      <c>
        <v>0</v>
      </c>
      <c>
        <v>0</v>
      </c>
      <c>
        <v>0</v>
      </c>
      <c>
        <v>69.01800639359402</v>
      </c>
      <c>
        <v>0</v>
      </c>
      <c>
        <v>0</v>
      </c>
      <c>
        <v>788.1083307927445</v>
      </c>
    </row>
    <row>
      <c>
        <v>2625172</v>
      </c>
      <c>
        <v>1</v>
      </c>
      <c>
        <is>
          <t>MANİSA</t>
        </is>
      </c>
      <c>
        <v>KIRKAĞAÇ</v>
      </c>
      <c>
        <is>
          <t>OG Fideri</t>
        </is>
      </c>
      <c>
        <v>İLYASLAR TR-1 45-76-M00099_DIREK TIPI TRAFO HUCRESI H01_2084840</v>
      </c>
      <c>
        <v>OG Ayırıcı Arızası</v>
      </c>
      <c>
        <v>Dağıtım-OG</v>
      </c>
      <c>
        <v>Uzun</v>
      </c>
      <c>
        <v>Şebeke işletmecisi</v>
      </c>
      <c>
        <v>Bildirimsiz</v>
      </c>
      <c>
        <is>
          <t>27.07.2023 22:07:12</t>
        </is>
      </c>
      <c>
        <is>
          <t>27.07.2023 22:51:32</t>
        </is>
      </c>
      <c>
        <v>0.738888888</v>
      </c>
      <c>
        <v>0</v>
      </c>
      <c>
        <v>499</v>
      </c>
      <c>
        <v>0</v>
      </c>
      <c>
        <v>10</v>
      </c>
      <c>
        <v>0</v>
      </c>
      <c>
        <v>79</v>
      </c>
      <c>
        <v>0</v>
      </c>
      <c>
        <v>0</v>
      </c>
      <c>
        <v>0</v>
      </c>
      <c>
        <v>50.6835610504208</v>
      </c>
      <c>
        <v>0</v>
      </c>
      <c>
        <v>0.5328545607687246</v>
      </c>
      <c>
        <v>0</v>
      </c>
      <c>
        <v>10.508813005330621</v>
      </c>
      <c>
        <v>0</v>
      </c>
      <c>
        <v>0</v>
      </c>
      <c>
        <v>61.72522861652015</v>
      </c>
    </row>
    <row>
      <c>
        <v>2624482</v>
      </c>
      <c>
        <v>1</v>
      </c>
      <c>
        <is>
          <t>İZMİR</t>
        </is>
      </c>
      <c>
        <v>MENEMEN</v>
      </c>
      <c>
        <is>
          <t>Saha Dağıtım Kutusu (SDK)</t>
        </is>
      </c>
      <c>
        <v>ULUKENT DM-1/11 35-28-M00569_6583554 g1_5825580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27.07.2023 13:58:24</t>
        </is>
      </c>
      <c>
        <is>
          <t>27.07.2023 18:23:31</t>
        </is>
      </c>
      <c>
        <v>4.418611111</v>
      </c>
      <c>
        <v>0</v>
      </c>
      <c>
        <v>62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82.84263984120719</v>
      </c>
      <c>
        <v>0</v>
      </c>
      <c>
        <v>0</v>
      </c>
      <c>
        <v>0</v>
      </c>
      <c>
        <v>1.8382081984556946</v>
      </c>
      <c>
        <v>0</v>
      </c>
      <c>
        <v>0</v>
      </c>
      <c>
        <v>84.68084803966288</v>
      </c>
    </row>
    <row>
      <c>
        <v>2623864</v>
      </c>
      <c>
        <v>1</v>
      </c>
      <c>
        <is>
          <t>MANİSA</t>
        </is>
      </c>
      <c>
        <v>ALAŞEHİR</v>
      </c>
      <c>
        <is>
          <t>OG Fideri</t>
        </is>
      </c>
      <c>
        <v>ALAŞEHİR TR-57 45-73-M00057_TR-58 TR-86 M01_81564818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27.07.2023 03:24:42</t>
        </is>
      </c>
      <c>
        <is>
          <t>27.07.2023 04:35:19</t>
        </is>
      </c>
      <c>
        <v>1.176944444</v>
      </c>
      <c>
        <v>0</v>
      </c>
      <c>
        <v>465</v>
      </c>
      <c>
        <v>2</v>
      </c>
      <c>
        <v>37</v>
      </c>
      <c>
        <v>3</v>
      </c>
      <c>
        <v>84</v>
      </c>
      <c>
        <v>2</v>
      </c>
      <c>
        <v>0</v>
      </c>
      <c>
        <v>0</v>
      </c>
      <c>
        <v>108.29590905841096</v>
      </c>
      <c>
        <v>31.210384374282377</v>
      </c>
      <c>
        <v>14.999924119992777</v>
      </c>
      <c>
        <v>64.98141456993605</v>
      </c>
      <c>
        <v>38.70103194226544</v>
      </c>
      <c>
        <v>42.686061774555654</v>
      </c>
      <c>
        <v>0</v>
      </c>
      <c>
        <v>300.8747258394432</v>
      </c>
    </row>
    <row>
      <c>
        <v>2624748</v>
      </c>
      <c>
        <v>2</v>
      </c>
      <c>
        <is>
          <t>MANİSA</t>
        </is>
      </c>
      <c>
        <v>SALİHLİ</v>
      </c>
      <c>
        <is>
          <t>Dağıtım Transformatörü</t>
        </is>
      </c>
      <c>
        <v>TR-107 45-78-L00107_45-78-L00107_2369962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27.07.2023 17:55:22</t>
        </is>
      </c>
      <c>
        <is>
          <t>27.07.2023 19:39:53</t>
        </is>
      </c>
      <c>
        <v>1.741944444</v>
      </c>
      <c>
        <v>0</v>
      </c>
      <c>
        <v>500</v>
      </c>
      <c>
        <v>0</v>
      </c>
      <c>
        <v>0</v>
      </c>
      <c>
        <v>0</v>
      </c>
      <c>
        <v>14</v>
      </c>
      <c>
        <v>0</v>
      </c>
      <c>
        <v>0</v>
      </c>
      <c>
        <v>0</v>
      </c>
      <c>
        <v>218.01569076372073</v>
      </c>
      <c>
        <v>0</v>
      </c>
      <c>
        <v>0</v>
      </c>
      <c>
        <v>0</v>
      </c>
      <c>
        <v>15.347472372421512</v>
      </c>
      <c>
        <v>0</v>
      </c>
      <c>
        <v>0</v>
      </c>
      <c>
        <v>233.36316313614225</v>
      </c>
    </row>
    <row>
      <c>
        <v>2624883</v>
      </c>
      <c>
        <v>1</v>
      </c>
      <c>
        <is>
          <t>MANİSA</t>
        </is>
      </c>
      <c>
        <v>ALAŞEHİR</v>
      </c>
      <c>
        <is>
          <t>Dağıtım Transformatörü</t>
        </is>
      </c>
      <c>
        <v>ÇAKIRCA ALİ TR-4 45-73-M00367_45-73-M00367_2355706</v>
      </c>
      <c>
        <v>Yangın</v>
      </c>
      <c>
        <v>Dağıtım-AG</v>
      </c>
      <c>
        <v>Uzun</v>
      </c>
      <c>
        <v>Güvenlik</v>
      </c>
      <c>
        <v>Bildirimsiz</v>
      </c>
      <c>
        <is>
          <t>27.07.2023 18:18:18</t>
        </is>
      </c>
      <c>
        <is>
          <t>27.07.2023 19:11:46</t>
        </is>
      </c>
      <c>
        <v>0.891111111</v>
      </c>
      <c>
        <v>0</v>
      </c>
      <c>
        <v>58</v>
      </c>
      <c>
        <v>0</v>
      </c>
      <c>
        <v>29</v>
      </c>
      <c>
        <v>0</v>
      </c>
      <c>
        <v>2</v>
      </c>
      <c>
        <v>0</v>
      </c>
      <c>
        <v>0</v>
      </c>
      <c>
        <v>0</v>
      </c>
      <c>
        <v>13.504875136820866</v>
      </c>
      <c>
        <v>0</v>
      </c>
      <c>
        <v>30.06909481009208</v>
      </c>
      <c>
        <v>0</v>
      </c>
      <c>
        <v>0.35224325465079664</v>
      </c>
      <c>
        <v>0</v>
      </c>
      <c>
        <v>0</v>
      </c>
      <c>
        <v>43.92621320156374</v>
      </c>
    </row>
    <row>
      <c>
        <v>2625029</v>
      </c>
      <c>
        <v>1</v>
      </c>
      <c>
        <is>
          <t>İZMİR</t>
        </is>
      </c>
      <c>
        <v>KONAK</v>
      </c>
      <c>
        <is>
          <t>Saha Dağıtım Kutusu (SDK)</t>
        </is>
      </c>
      <c>
        <v>K-3 35-01-K00003_L L1_49073004</v>
      </c>
      <c>
        <v>AG Pano Faz Sigorta Atığı</v>
      </c>
      <c>
        <v>Dağıtım-AG</v>
      </c>
      <c>
        <v>Uzun</v>
      </c>
      <c>
        <v>Şebeke işletmecisi</v>
      </c>
      <c>
        <v>Bildirimsiz</v>
      </c>
      <c>
        <is>
          <t>27.07.2023 19:14:50</t>
        </is>
      </c>
      <c>
        <is>
          <t>27.07.2023 21:27:36</t>
        </is>
      </c>
      <c>
        <v>2.212777777</v>
      </c>
      <c>
        <v>0</v>
      </c>
      <c>
        <v>113</v>
      </c>
      <c>
        <v>0</v>
      </c>
      <c>
        <v>0</v>
      </c>
      <c>
        <v>0</v>
      </c>
      <c>
        <v>60</v>
      </c>
      <c>
        <v>0</v>
      </c>
      <c>
        <v>0</v>
      </c>
      <c>
        <v>0</v>
      </c>
      <c>
        <v>70.81248979229294</v>
      </c>
      <c>
        <v>0</v>
      </c>
      <c>
        <v>0</v>
      </c>
      <c>
        <v>0</v>
      </c>
      <c>
        <v>120.11299931308275</v>
      </c>
      <c>
        <v>0</v>
      </c>
      <c>
        <v>0</v>
      </c>
      <c>
        <v>190.92548910537568</v>
      </c>
    </row>
    <row>
      <c>
        <v>2624004</v>
      </c>
      <c>
        <v>1</v>
      </c>
      <c>
        <is>
          <t>İZMİR</t>
        </is>
      </c>
      <c>
        <v>KARŞIYAKA</v>
      </c>
      <c>
        <is>
          <t>Saha Dağıtım Kutusu (SDK)</t>
        </is>
      </c>
      <c>
        <v>M-2959 35-04-M02959_B B01b_95323720</v>
      </c>
      <c>
        <v>AG Yeraltı Kablo Arızası</v>
      </c>
      <c>
        <v>Dağıtım-AG</v>
      </c>
      <c>
        <v>Uzun</v>
      </c>
      <c>
        <v>Şebeke işletmecisi</v>
      </c>
      <c>
        <v>Bildirimsiz</v>
      </c>
      <c>
        <is>
          <t>27.07.2023 08:22:33</t>
        </is>
      </c>
      <c>
        <is>
          <t>27.07.2023 10:07:37</t>
        </is>
      </c>
      <c>
        <v>1.751111111</v>
      </c>
      <c>
        <v>0</v>
      </c>
      <c>
        <v>123</v>
      </c>
      <c>
        <v>0</v>
      </c>
      <c>
        <v>0</v>
      </c>
      <c>
        <v>0</v>
      </c>
      <c>
        <v>18</v>
      </c>
      <c>
        <v>0</v>
      </c>
      <c>
        <v>0</v>
      </c>
      <c>
        <v>0</v>
      </c>
      <c>
        <v>56.759675668117</v>
      </c>
      <c>
        <v>0</v>
      </c>
      <c>
        <v>0</v>
      </c>
      <c>
        <v>0</v>
      </c>
      <c>
        <v>37.08201877340646</v>
      </c>
      <c>
        <v>0</v>
      </c>
      <c>
        <v>0</v>
      </c>
      <c>
        <v>93.84169444152346</v>
      </c>
    </row>
    <row>
      <c>
        <v>2624150</v>
      </c>
      <c>
        <v>1</v>
      </c>
      <c>
        <is>
          <t>İZMİR</t>
        </is>
      </c>
      <c>
        <v>ÖDEMİŞ</v>
      </c>
      <c>
        <is>
          <t>DM</t>
        </is>
      </c>
      <c>
        <v>ELMABAĞ DM 35-15-L00317_ÇAYIR TELEFİRİK L04_66822219</v>
      </c>
      <c>
        <v>Şebeke Yenileme ve Kapasite Artışı Çalışması</v>
      </c>
      <c>
        <v>Dağıtım-OG</v>
      </c>
      <c>
        <v>Uzun</v>
      </c>
      <c>
        <v>Şebeke işletmecisi</v>
      </c>
      <c>
        <v>Bildirimli</v>
      </c>
      <c>
        <is>
          <t>27.07.2023 10:13:01</t>
        </is>
      </c>
      <c>
        <is>
          <t>27.07.2023 19:04:04</t>
        </is>
      </c>
      <c>
        <v>8.850833333</v>
      </c>
      <c>
        <v>0</v>
      </c>
      <c>
        <v>4</v>
      </c>
      <c>
        <v>3</v>
      </c>
      <c>
        <v>262</v>
      </c>
      <c>
        <v>8</v>
      </c>
      <c>
        <v>65</v>
      </c>
      <c>
        <v>1</v>
      </c>
      <c>
        <v>0</v>
      </c>
      <c>
        <v>0</v>
      </c>
      <c>
        <v>6.33371541651665</v>
      </c>
      <c>
        <v>92.66005196364688</v>
      </c>
      <c>
        <v>1665.6810905826394</v>
      </c>
      <c>
        <v>188.26029746691617</v>
      </c>
      <c>
        <v>272.9079809685623</v>
      </c>
      <c>
        <v>1149.736170646975</v>
      </c>
      <c>
        <v>0</v>
      </c>
      <c>
        <v>3375.5793070452564</v>
      </c>
    </row>
    <row>
      <c>
        <v>2623952</v>
      </c>
      <c>
        <v>2</v>
      </c>
      <c>
        <is>
          <t>İZMİR</t>
        </is>
      </c>
      <c>
        <v>BORNOVA</v>
      </c>
      <c>
        <is>
          <t>Dağıtım Transformatörü</t>
        </is>
      </c>
      <c>
        <v>K-3720 35-02-K03720_35-02-K03720_2372030</v>
      </c>
      <c>
        <v>AG Yük Ayırıcı Arızası</v>
      </c>
      <c>
        <v>Dağıtım-AG</v>
      </c>
      <c>
        <v>Uzun</v>
      </c>
      <c>
        <v>Şebeke işletmecisi</v>
      </c>
      <c>
        <v>Bildirimsiz</v>
      </c>
      <c>
        <is>
          <t>27.07.2023 11:40:48</t>
        </is>
      </c>
      <c>
        <is>
          <t>27.07.2023 12:33:10</t>
        </is>
      </c>
      <c>
        <v>0.872777777</v>
      </c>
      <c>
        <v>0</v>
      </c>
      <c>
        <v>614</v>
      </c>
      <c>
        <v>0</v>
      </c>
      <c>
        <v>0</v>
      </c>
      <c>
        <v>0</v>
      </c>
      <c>
        <v>257</v>
      </c>
      <c>
        <v>0</v>
      </c>
      <c>
        <v>0</v>
      </c>
      <c>
        <v>0</v>
      </c>
      <c>
        <v>124.45057471255367</v>
      </c>
      <c>
        <v>0</v>
      </c>
      <c>
        <v>0</v>
      </c>
      <c>
        <v>0</v>
      </c>
      <c>
        <v>371.54518946333974</v>
      </c>
      <c>
        <v>0</v>
      </c>
      <c>
        <v>0</v>
      </c>
      <c>
        <v>495.99576417589344</v>
      </c>
    </row>
    <row>
      <c>
        <v>2624296</v>
      </c>
      <c>
        <v>1</v>
      </c>
      <c>
        <is>
          <t>İZMİR</t>
        </is>
      </c>
      <c>
        <v>KİRAZ</v>
      </c>
      <c>
        <is>
          <t>KÖK</t>
        </is>
      </c>
      <c>
        <v>HALİLLER KÖK 35-31-L00228_KALEKÖY L02_72238617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27.07.2023 11:28:08</t>
        </is>
      </c>
      <c>
        <is>
          <t>27.07.2023 12:04:44</t>
        </is>
      </c>
      <c>
        <v>0.61</v>
      </c>
      <c>
        <v>0</v>
      </c>
      <c>
        <v>651</v>
      </c>
      <c>
        <v>0</v>
      </c>
      <c>
        <v>182</v>
      </c>
      <c>
        <v>3</v>
      </c>
      <c>
        <v>120</v>
      </c>
      <c>
        <v>0</v>
      </c>
      <c>
        <v>0</v>
      </c>
      <c>
        <v>0</v>
      </c>
      <c>
        <v>81.86743933937355</v>
      </c>
      <c>
        <v>0</v>
      </c>
      <c>
        <v>204.37731287048408</v>
      </c>
      <c>
        <v>5.166632026211127</v>
      </c>
      <c>
        <v>114.84147602770682</v>
      </c>
      <c>
        <v>0</v>
      </c>
      <c>
        <v>0</v>
      </c>
      <c>
        <v>406.2528602637756</v>
      </c>
    </row>
    <row>
      <c>
        <v>2624173</v>
      </c>
      <c>
        <v>1</v>
      </c>
      <c>
        <is>
          <t>İZMİR</t>
        </is>
      </c>
      <c>
        <v>BUCA</v>
      </c>
      <c>
        <is>
          <t>Kullanıcı Bağlantı Hattı</t>
        </is>
      </c>
      <c>
        <v>M-1101 35-03-M01101_910444246_910444246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27.07.2023 10:19:45</t>
        </is>
      </c>
      <c>
        <is>
          <t>27.07.2023 13:01:02</t>
        </is>
      </c>
      <c>
        <v>2.688055555</v>
      </c>
      <c>
        <v>0</v>
      </c>
      <c>
        <v>3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3.1430927155582484</v>
      </c>
      <c>
        <v>0</v>
      </c>
      <c>
        <v>0</v>
      </c>
      <c>
        <v>0</v>
      </c>
      <c>
        <v>0</v>
      </c>
      <c>
        <v>0</v>
      </c>
      <c>
        <v>0</v>
      </c>
      <c>
        <v>3.1430927155582484</v>
      </c>
    </row>
    <row>
      <c>
        <v>2624050</v>
      </c>
      <c>
        <v>1</v>
      </c>
      <c>
        <is>
          <t>İZMİR</t>
        </is>
      </c>
      <c>
        <v>BUCA</v>
      </c>
      <c>
        <is>
          <t>OG Fideri</t>
        </is>
      </c>
      <c>
        <v>K-1506 35-03-K01506_TRAFO K04_2313746</v>
      </c>
      <c>
        <v>Manevra</v>
      </c>
      <c>
        <v>Dağıtım-OG</v>
      </c>
      <c>
        <v>Uzun</v>
      </c>
      <c>
        <v>Şebeke işletmecisi</v>
      </c>
      <c>
        <v>Bildirimli</v>
      </c>
      <c>
        <is>
          <t>27.07.2023 09:11:44</t>
        </is>
      </c>
      <c>
        <is>
          <t>27.07.2023 09:32:28</t>
        </is>
      </c>
      <c>
        <v>0.345555555</v>
      </c>
      <c>
        <v>0</v>
      </c>
      <c>
        <v>387</v>
      </c>
      <c>
        <v>0</v>
      </c>
      <c>
        <v>0</v>
      </c>
      <c>
        <v>0</v>
      </c>
      <c>
        <v>11</v>
      </c>
      <c>
        <v>0</v>
      </c>
      <c>
        <v>0</v>
      </c>
      <c>
        <v>0</v>
      </c>
      <c>
        <v>27.190125049031625</v>
      </c>
      <c>
        <v>0</v>
      </c>
      <c>
        <v>0</v>
      </c>
      <c>
        <v>0</v>
      </c>
      <c>
        <v>4.500159880310666</v>
      </c>
      <c>
        <v>0</v>
      </c>
      <c>
        <v>0</v>
      </c>
      <c>
        <v>31.69028492934229</v>
      </c>
    </row>
    <row>
      <c>
        <v>2625092</v>
      </c>
      <c>
        <v>1</v>
      </c>
      <c>
        <is>
          <t>İZMİR</t>
        </is>
      </c>
      <c>
        <v>BORNOVA</v>
      </c>
      <c>
        <is>
          <t>Saha Dağıtım Kutusu (SDK)</t>
        </is>
      </c>
      <c>
        <v>K-3720 35-02-K03720_D D1B_5839150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27.07.2023 20:27:51</t>
        </is>
      </c>
      <c>
        <is>
          <t>27.07.2023 22:48:58</t>
        </is>
      </c>
      <c>
        <v>2.351944444</v>
      </c>
      <c>
        <v>0</v>
      </c>
      <c>
        <v>123</v>
      </c>
      <c>
        <v>0</v>
      </c>
      <c>
        <v>0</v>
      </c>
      <c>
        <v>0</v>
      </c>
      <c>
        <v>27</v>
      </c>
      <c>
        <v>0</v>
      </c>
      <c>
        <v>0</v>
      </c>
      <c>
        <v>0</v>
      </c>
      <c>
        <v>77.15110529498698</v>
      </c>
      <c>
        <v>0</v>
      </c>
      <c>
        <v>0</v>
      </c>
      <c>
        <v>0</v>
      </c>
      <c>
        <v>146.75090331102044</v>
      </c>
      <c>
        <v>0</v>
      </c>
      <c>
        <v>0</v>
      </c>
      <c>
        <v>223.90200860600743</v>
      </c>
    </row>
    <row>
      <c>
        <v>2624900</v>
      </c>
      <c>
        <v>1</v>
      </c>
      <c>
        <is>
          <t>İZMİR</t>
        </is>
      </c>
      <c>
        <v>TİRE</v>
      </c>
      <c>
        <is>
          <t>KÖK</t>
        </is>
      </c>
      <c>
        <v>ÇUKURKÖY KÖK 35-29-L00034_ATEŞ TİCARET L01_2087127</v>
      </c>
      <c>
        <v>Yangın</v>
      </c>
      <c>
        <v>Dağıtım-OG</v>
      </c>
      <c>
        <v>Uzun</v>
      </c>
      <c>
        <v>Şebeke işletmecisi</v>
      </c>
      <c>
        <v>Bildirimsiz</v>
      </c>
      <c>
        <is>
          <t>27.07.2023 18:35:24</t>
        </is>
      </c>
      <c>
        <is>
          <t>27.07.2023 20:46:39</t>
        </is>
      </c>
      <c>
        <v>2.1875</v>
      </c>
      <c>
        <v>1</v>
      </c>
      <c>
        <v>71</v>
      </c>
      <c>
        <v>8</v>
      </c>
      <c>
        <v>38</v>
      </c>
      <c>
        <v>9</v>
      </c>
      <c>
        <v>22</v>
      </c>
      <c>
        <v>0</v>
      </c>
      <c>
        <v>0</v>
      </c>
      <c>
        <v>0.817341491027556</v>
      </c>
      <c>
        <v>35.143898654025264</v>
      </c>
      <c>
        <v>165.2658354831837</v>
      </c>
      <c>
        <v>241.31725328101123</v>
      </c>
      <c>
        <v>79.04232371790297</v>
      </c>
      <c>
        <v>59.56704291738407</v>
      </c>
      <c>
        <v>0</v>
      </c>
      <c>
        <v>0</v>
      </c>
      <c>
        <v>581.1536955445347</v>
      </c>
    </row>
    <row>
      <c>
        <v>2624259</v>
      </c>
      <c>
        <v>1</v>
      </c>
      <c>
        <is>
          <t>İZMİR</t>
        </is>
      </c>
      <c>
        <v>TORBALI</v>
      </c>
      <c>
        <is>
          <t>AG Fideri</t>
        </is>
      </c>
      <c>
        <v>DM-3/17 35-26-M00817_D_91232565_91232565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27.07.2023 10:59:09</t>
        </is>
      </c>
      <c>
        <is>
          <t>27.07.2023 11:27:02</t>
        </is>
      </c>
      <c>
        <v>0.464722222</v>
      </c>
      <c>
        <v>0</v>
      </c>
      <c>
        <v>189</v>
      </c>
      <c>
        <v>0</v>
      </c>
      <c>
        <v>0</v>
      </c>
      <c>
        <v>0</v>
      </c>
      <c>
        <v>8</v>
      </c>
      <c>
        <v>0</v>
      </c>
      <c>
        <v>0</v>
      </c>
      <c>
        <v>0</v>
      </c>
      <c>
        <v>20.81431941708703</v>
      </c>
      <c>
        <v>0</v>
      </c>
      <c>
        <v>0</v>
      </c>
      <c>
        <v>0</v>
      </c>
      <c>
        <v>4.4471839706649785</v>
      </c>
      <c>
        <v>0</v>
      </c>
      <c>
        <v>0</v>
      </c>
      <c>
        <v>25.261503387752008</v>
      </c>
    </row>
    <row>
      <c>
        <v>2623924</v>
      </c>
      <c>
        <v>1</v>
      </c>
      <c>
        <is>
          <t>İZMİR</t>
        </is>
      </c>
      <c>
        <v>TİRE</v>
      </c>
      <c>
        <is>
          <t>AG Fideri</t>
        </is>
      </c>
      <c>
        <v>KIZILCAAVLU TR-4 35-29-L00574_A_56379204_56379204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27.07.2023 06:51:23</t>
        </is>
      </c>
      <c>
        <is>
          <t>27.07.2023 09:02:20</t>
        </is>
      </c>
      <c>
        <v>2.1825</v>
      </c>
      <c>
        <v>0</v>
      </c>
      <c>
        <v>5</v>
      </c>
      <c>
        <v>0</v>
      </c>
      <c>
        <v>3</v>
      </c>
      <c>
        <v>0</v>
      </c>
      <c>
        <v>1</v>
      </c>
      <c>
        <v>0</v>
      </c>
      <c>
        <v>0</v>
      </c>
      <c>
        <v>0</v>
      </c>
      <c>
        <v>1.0486308724994664</v>
      </c>
      <c>
        <v>0</v>
      </c>
      <c>
        <v>78.01202169612681</v>
      </c>
      <c>
        <v>0</v>
      </c>
      <c>
        <v>7.158736611813454</v>
      </c>
      <c>
        <v>0</v>
      </c>
      <c>
        <v>0</v>
      </c>
      <c>
        <v>86.21938918043973</v>
      </c>
    </row>
    <row>
      <c>
        <v>2624399</v>
      </c>
      <c>
        <v>1</v>
      </c>
      <c>
        <is>
          <t>MANİSA</t>
        </is>
      </c>
      <c>
        <v>ALAŞEHİR</v>
      </c>
      <c>
        <is>
          <t>OG Fideri</t>
        </is>
      </c>
      <c>
        <v>DM08/TR18 45-73-M00001_DAĞITIM TRAFOSU DM-8/18 M04_66935107</v>
      </c>
      <c>
        <v>Şebeke Yenileme ve Kapasite Artışı Çalışması</v>
      </c>
      <c>
        <v>Dağıtım-OG</v>
      </c>
      <c>
        <v>Uzun</v>
      </c>
      <c>
        <v>Şebeke işletmecisi</v>
      </c>
      <c>
        <v>Bildirimli</v>
      </c>
      <c>
        <is>
          <t>27.07.2023 12:40:14</t>
        </is>
      </c>
      <c>
        <is>
          <t>27.07.2023 13:49:41</t>
        </is>
      </c>
      <c>
        <v>1.1575</v>
      </c>
      <c>
        <v>0</v>
      </c>
      <c>
        <v>527</v>
      </c>
      <c>
        <v>0</v>
      </c>
      <c>
        <v>0</v>
      </c>
      <c>
        <v>0</v>
      </c>
      <c>
        <v>47</v>
      </c>
      <c>
        <v>0</v>
      </c>
      <c>
        <v>0</v>
      </c>
      <c>
        <v>0</v>
      </c>
      <c>
        <v>134.70341279295477</v>
      </c>
      <c>
        <v>0</v>
      </c>
      <c>
        <v>0</v>
      </c>
      <c>
        <v>0</v>
      </c>
      <c>
        <v>104.1913316827119</v>
      </c>
      <c>
        <v>0</v>
      </c>
      <c>
        <v>0</v>
      </c>
      <c>
        <v>238.89474447566667</v>
      </c>
    </row>
    <row>
      <c>
        <v>2624044</v>
      </c>
      <c>
        <v>1</v>
      </c>
      <c>
        <is>
          <t>İZMİR</t>
        </is>
      </c>
      <c>
        <v>KİRAZ</v>
      </c>
      <c>
        <is>
          <t>Dağıtım Transformatörü</t>
        </is>
      </c>
      <c>
        <v>DOĞANCI TR-3 35-31-L00336_35-31-L00336_2365265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27.07.2023 09:10:22</t>
        </is>
      </c>
      <c>
        <is>
          <t>27.07.2023 09:55:07</t>
        </is>
      </c>
      <c>
        <v>0.745833333</v>
      </c>
      <c>
        <v>0</v>
      </c>
      <c>
        <v>66</v>
      </c>
      <c>
        <v>0</v>
      </c>
      <c>
        <v>18</v>
      </c>
      <c>
        <v>0</v>
      </c>
      <c>
        <v>5</v>
      </c>
      <c>
        <v>0</v>
      </c>
      <c>
        <v>0</v>
      </c>
      <c>
        <v>0</v>
      </c>
      <c>
        <v>9.017662585894152</v>
      </c>
      <c>
        <v>0</v>
      </c>
      <c>
        <v>14.763186522667484</v>
      </c>
      <c>
        <v>0</v>
      </c>
      <c>
        <v>3.1397611793678353</v>
      </c>
      <c>
        <v>0</v>
      </c>
      <c>
        <v>0</v>
      </c>
      <c>
        <v>26.92061028792947</v>
      </c>
    </row>
    <row>
      <c>
        <v>2624634</v>
      </c>
      <c>
        <v>1</v>
      </c>
      <c>
        <is>
          <t>MANİSA</t>
        </is>
      </c>
      <c>
        <v>SALİHLİ</v>
      </c>
      <c>
        <is>
          <t>AG Fideri</t>
        </is>
      </c>
      <c>
        <v>MERSİNLİ TR-2 45-78-M00936_A_91009310_91009310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27.07.2023 15:43:42</t>
        </is>
      </c>
      <c>
        <is>
          <t>27.07.2023 18:29:55</t>
        </is>
      </c>
      <c>
        <v>2.770277777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0.3845563137900492</v>
      </c>
      <c>
        <v>0</v>
      </c>
      <c>
        <v>0</v>
      </c>
      <c>
        <v>0</v>
      </c>
      <c>
        <v>0</v>
      </c>
      <c>
        <v>0</v>
      </c>
      <c>
        <v>0</v>
      </c>
      <c>
        <v>0.3845563137900492</v>
      </c>
    </row>
    <row>
      <c>
        <v>2624299</v>
      </c>
      <c>
        <v>1</v>
      </c>
      <c>
        <is>
          <t>MANİSA</t>
        </is>
      </c>
      <c>
        <v>YUNUSEMRE</v>
      </c>
      <c>
        <is>
          <t>KÖK</t>
        </is>
      </c>
      <c>
        <v>AKGEDİK KÖK-2 45-71-M00163_UZUNBURUN M02_55994964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27.07.2023 11:28:38</t>
        </is>
      </c>
      <c>
        <is>
          <t>27.07.2023 17:04:52</t>
        </is>
      </c>
      <c>
        <v>5.603888888</v>
      </c>
      <c>
        <v>3</v>
      </c>
      <c>
        <v>304</v>
      </c>
      <c>
        <v>4</v>
      </c>
      <c>
        <v>7</v>
      </c>
      <c>
        <v>13</v>
      </c>
      <c>
        <v>32</v>
      </c>
      <c>
        <v>3</v>
      </c>
      <c>
        <v>0</v>
      </c>
      <c>
        <v>4.0858921232966665</v>
      </c>
      <c>
        <v>388.48552657420333</v>
      </c>
      <c>
        <v>39.787264675581106</v>
      </c>
      <c>
        <v>30.729082281285372</v>
      </c>
      <c>
        <v>439.359278521452</v>
      </c>
      <c>
        <v>120.5297071401656</v>
      </c>
      <c>
        <v>2944.357599964314</v>
      </c>
      <c>
        <v>0</v>
      </c>
      <c>
        <v>3967.334351280298</v>
      </c>
    </row>
    <row>
      <c>
        <v>2624963</v>
      </c>
      <c>
        <v>1</v>
      </c>
      <c>
        <is>
          <t>İZMİR</t>
        </is>
      </c>
      <c>
        <v>TORBALI</v>
      </c>
      <c>
        <is>
          <t>Saha Dağıtım Kutusu (SDK)</t>
        </is>
      </c>
      <c>
        <v>DM-5/TR-4 (ESKİ TR-36) 35-26-M01365_K G03_57783039</v>
      </c>
      <c>
        <v>AG Box / Sdk Giriş Sigorta Atığı</v>
      </c>
      <c>
        <v>Dağıtım-AG</v>
      </c>
      <c>
        <v>Uzun</v>
      </c>
      <c>
        <v>Şebeke işletmecisi</v>
      </c>
      <c>
        <v>Bildirimsiz</v>
      </c>
      <c>
        <is>
          <t>27.07.2023 19:18:01</t>
        </is>
      </c>
      <c>
        <is>
          <t>27.07.2023 21:41:07</t>
        </is>
      </c>
      <c>
        <v>2.385</v>
      </c>
      <c>
        <v>0</v>
      </c>
      <c>
        <v>22</v>
      </c>
      <c>
        <v>0</v>
      </c>
      <c>
        <v>0</v>
      </c>
      <c>
        <v>0</v>
      </c>
      <c>
        <v>6</v>
      </c>
      <c>
        <v>0</v>
      </c>
      <c>
        <v>0</v>
      </c>
      <c>
        <v>0</v>
      </c>
      <c>
        <v>17.422092879555823</v>
      </c>
      <c>
        <v>0</v>
      </c>
      <c>
        <v>0</v>
      </c>
      <c>
        <v>0</v>
      </c>
      <c>
        <v>51.810855898430226</v>
      </c>
      <c>
        <v>0</v>
      </c>
      <c>
        <v>0</v>
      </c>
      <c>
        <v>69.23294877798605</v>
      </c>
    </row>
    <row>
      <c>
        <v>2624322</v>
      </c>
      <c>
        <v>1</v>
      </c>
      <c>
        <is>
          <t>MANİSA</t>
        </is>
      </c>
      <c>
        <v>GÖRDES</v>
      </c>
      <c>
        <is>
          <t>OG Fideri</t>
        </is>
      </c>
      <c>
        <v>BEĞEL TR-1 45-75-M00366_ H_61355174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27.07.2023 11:46:14</t>
        </is>
      </c>
      <c>
        <is>
          <t>27.07.2023 15:52:05</t>
        </is>
      </c>
      <c>
        <v>4.0975</v>
      </c>
      <c>
        <v>0</v>
      </c>
      <c>
        <v>83</v>
      </c>
      <c>
        <v>0</v>
      </c>
      <c>
        <v>1</v>
      </c>
      <c>
        <v>0</v>
      </c>
      <c>
        <v>7</v>
      </c>
      <c>
        <v>0</v>
      </c>
      <c>
        <v>0</v>
      </c>
      <c>
        <v>0</v>
      </c>
      <c>
        <v>43.16406548397398</v>
      </c>
      <c>
        <v>0</v>
      </c>
      <c>
        <v>0.7681244910597621</v>
      </c>
      <c>
        <v>0</v>
      </c>
      <c>
        <v>14.887686619502805</v>
      </c>
      <c>
        <v>0</v>
      </c>
      <c>
        <v>0</v>
      </c>
      <c>
        <v>58.81987659453655</v>
      </c>
    </row>
    <row>
      <c>
        <v>2623901</v>
      </c>
      <c>
        <v>1</v>
      </c>
      <c>
        <is>
          <t>İZMİR</t>
        </is>
      </c>
      <c>
        <v>ÇEŞME</v>
      </c>
      <c>
        <is>
          <t>Dağıtım Transformatörü</t>
        </is>
      </c>
      <c>
        <v>L-226 ARITMA 35-18-L00226_35-18-L00226_2349328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27.07.2023 06:06:52</t>
        </is>
      </c>
      <c>
        <is>
          <t>27.07.2023 11:08:09</t>
        </is>
      </c>
      <c>
        <v>5.021388888</v>
      </c>
      <c>
        <v>0</v>
      </c>
      <c>
        <v>109</v>
      </c>
      <c>
        <v>0</v>
      </c>
      <c>
        <v>0</v>
      </c>
      <c>
        <v>0</v>
      </c>
      <c>
        <v>9</v>
      </c>
      <c>
        <v>0</v>
      </c>
      <c>
        <v>0</v>
      </c>
      <c>
        <v>0</v>
      </c>
      <c>
        <v>243.91180531516179</v>
      </c>
      <c>
        <v>0</v>
      </c>
      <c>
        <v>0</v>
      </c>
      <c>
        <v>0</v>
      </c>
      <c>
        <v>159.14395598423368</v>
      </c>
      <c>
        <v>0</v>
      </c>
      <c>
        <v>0</v>
      </c>
      <c>
        <v>403.0557612993955</v>
      </c>
    </row>
    <row>
      <c>
        <v>2624565</v>
      </c>
      <c>
        <v>1</v>
      </c>
      <c>
        <is>
          <t>İZMİR</t>
        </is>
      </c>
      <c>
        <v>KONAK</v>
      </c>
      <c>
        <is>
          <t>Saha Dağıtım Kutusu (SDK)</t>
        </is>
      </c>
      <c>
        <v>M-2009 35-01-M02009_9253619 1R_5857641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27.07.2023 14:46:44</t>
        </is>
      </c>
      <c>
        <is>
          <t>27.07.2023 16:16:42</t>
        </is>
      </c>
      <c>
        <v>1.499444444</v>
      </c>
      <c>
        <v>0</v>
      </c>
      <c>
        <v>0</v>
      </c>
      <c>
        <v>0</v>
      </c>
      <c>
        <v>0</v>
      </c>
      <c>
        <v>0</v>
      </c>
      <c>
        <v>63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188.1473390139917</v>
      </c>
      <c>
        <v>0</v>
      </c>
      <c>
        <v>7.544831663358264</v>
      </c>
      <c>
        <v>195.69217067734996</v>
      </c>
    </row>
    <row>
      <c>
        <v>2624273</v>
      </c>
      <c>
        <v>1</v>
      </c>
      <c>
        <is>
          <t>İZMİR</t>
        </is>
      </c>
      <c>
        <v>KEMALPAŞA</v>
      </c>
      <c>
        <is>
          <t>DM</t>
        </is>
      </c>
      <c>
        <v>ARMUTLU İM 35-27-A00001_BAĞYURDU L15_73034164</v>
      </c>
      <c>
        <v>Manevra</v>
      </c>
      <c>
        <v>Dağıtım-OG</v>
      </c>
      <c>
        <v>Uzun</v>
      </c>
      <c>
        <v>Şebeke işletmecisi</v>
      </c>
      <c>
        <v>Bildirimli</v>
      </c>
      <c>
        <is>
          <t>27.07.2023 11:11:22</t>
        </is>
      </c>
      <c>
        <is>
          <t>27.07.2023 11:24:01</t>
        </is>
      </c>
      <c>
        <v>0.210833333</v>
      </c>
      <c>
        <v>104</v>
      </c>
      <c>
        <v>6652</v>
      </c>
      <c>
        <v>103</v>
      </c>
      <c>
        <v>183</v>
      </c>
      <c>
        <v>36</v>
      </c>
      <c>
        <v>938</v>
      </c>
      <c>
        <v>7</v>
      </c>
      <c>
        <v>1</v>
      </c>
      <c>
        <v>9.63261020945554</v>
      </c>
      <c>
        <v>286.39087499486385</v>
      </c>
      <c>
        <v>45.26695211814427</v>
      </c>
      <c>
        <v>25.403548442325437</v>
      </c>
      <c>
        <v>13.395308359233594</v>
      </c>
      <c>
        <v>146.34440529345068</v>
      </c>
      <c>
        <v>225.66868701253037</v>
      </c>
      <c>
        <v>0</v>
      </c>
      <c>
        <v>752.1023864300037</v>
      </c>
    </row>
    <row>
      <c>
        <v>2624379</v>
      </c>
      <c>
        <v>1</v>
      </c>
      <c>
        <is>
          <t>İZMİR</t>
        </is>
      </c>
      <c>
        <v>TORBALI</v>
      </c>
      <c>
        <is>
          <t>AG Fideri</t>
        </is>
      </c>
      <c>
        <v>DM-3/17 35-26-M00817_A_91232569_91232569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27.07.2023 12:26:05</t>
        </is>
      </c>
      <c>
        <is>
          <t>27.07.2023 13:11:38</t>
        </is>
      </c>
      <c>
        <v>0.759166666</v>
      </c>
      <c>
        <v>0</v>
      </c>
      <c>
        <v>85</v>
      </c>
      <c>
        <v>0</v>
      </c>
      <c>
        <v>0</v>
      </c>
      <c>
        <v>0</v>
      </c>
      <c>
        <v>13</v>
      </c>
      <c>
        <v>0</v>
      </c>
      <c>
        <v>0</v>
      </c>
      <c>
        <v>0</v>
      </c>
      <c>
        <v>15.299823589644497</v>
      </c>
      <c>
        <v>0</v>
      </c>
      <c>
        <v>0</v>
      </c>
      <c>
        <v>0</v>
      </c>
      <c>
        <v>13.702024327412266</v>
      </c>
      <c>
        <v>0</v>
      </c>
      <c>
        <v>0</v>
      </c>
      <c>
        <v>29.001847917056764</v>
      </c>
    </row>
    <row>
      <c>
        <v>2624485</v>
      </c>
      <c>
        <v>1</v>
      </c>
      <c>
        <is>
          <t>İZMİR</t>
        </is>
      </c>
      <c>
        <v>ALİAĞA</v>
      </c>
      <c>
        <is>
          <t>OG Fideri</t>
        </is>
      </c>
      <c>
        <v>TR-53 35-17-M00053_M-460 M02_66222858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27.07.2023 14:02:54</t>
        </is>
      </c>
      <c>
        <is>
          <t>27.07.2023 14:32:34</t>
        </is>
      </c>
      <c>
        <v>0.494444444</v>
      </c>
      <c>
        <v>0</v>
      </c>
      <c>
        <v>1715</v>
      </c>
      <c>
        <v>0</v>
      </c>
      <c>
        <v>0</v>
      </c>
      <c>
        <v>1</v>
      </c>
      <c>
        <v>115</v>
      </c>
      <c>
        <v>0</v>
      </c>
      <c>
        <v>0</v>
      </c>
      <c>
        <v>0</v>
      </c>
      <c>
        <v>183.08420514569758</v>
      </c>
      <c>
        <v>0</v>
      </c>
      <c>
        <v>0</v>
      </c>
      <c>
        <v>1.0527797273000001</v>
      </c>
      <c>
        <v>85.05550382100891</v>
      </c>
      <c>
        <v>0</v>
      </c>
      <c>
        <v>0</v>
      </c>
      <c>
        <v>269.1924886940065</v>
      </c>
    </row>
    <row>
      <c>
        <v>2623944</v>
      </c>
      <c>
        <v>1</v>
      </c>
      <c>
        <is>
          <t>MANİSA</t>
        </is>
      </c>
      <c>
        <v>SARUHANLI</v>
      </c>
      <c>
        <is>
          <t>KÖK</t>
        </is>
      </c>
      <c>
        <v>HACIRAHMANLI TR-1 KÖK 45-80-M00070_İSHAKÇELEBİ M04_72197630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27.07.2023 07:41:28</t>
        </is>
      </c>
      <c>
        <is>
          <t>27.07.2023 08:00:18</t>
        </is>
      </c>
      <c>
        <v>0.313888888</v>
      </c>
      <c>
        <v>0</v>
      </c>
      <c>
        <v>638</v>
      </c>
      <c>
        <v>9</v>
      </c>
      <c>
        <v>15</v>
      </c>
      <c>
        <v>3</v>
      </c>
      <c>
        <v>76</v>
      </c>
      <c>
        <v>2</v>
      </c>
      <c>
        <v>0</v>
      </c>
      <c>
        <v>0</v>
      </c>
      <c>
        <v>27.409096559866505</v>
      </c>
      <c>
        <v>13.937178609318586</v>
      </c>
      <c>
        <v>13.936809342702153</v>
      </c>
      <c>
        <v>2.155103124797034</v>
      </c>
      <c>
        <v>18.6151399112337</v>
      </c>
      <c>
        <v>25.809196252871608</v>
      </c>
      <c>
        <v>0</v>
      </c>
      <c>
        <v>101.8625238007896</v>
      </c>
    </row>
    <row>
      <c>
        <v>2623987</v>
      </c>
      <c>
        <v>1</v>
      </c>
      <c>
        <is>
          <t>MANİSA</t>
        </is>
      </c>
      <c>
        <v>AKHİSAR</v>
      </c>
      <c>
        <is>
          <t>DM</t>
        </is>
      </c>
      <c>
        <v>KAPAKLI İM 45-72-A00003_KAPAKLI-KAYALIOĞLU L07_2107698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27.07.2023 08:27:29</t>
        </is>
      </c>
      <c>
        <is>
          <t>27.07.2023 08:48:04</t>
        </is>
      </c>
      <c>
        <v>0.343055555</v>
      </c>
      <c>
        <v>1</v>
      </c>
      <c>
        <v>881</v>
      </c>
      <c>
        <v>92</v>
      </c>
      <c>
        <v>172</v>
      </c>
      <c>
        <v>24</v>
      </c>
      <c>
        <v>126</v>
      </c>
      <c>
        <v>7</v>
      </c>
      <c>
        <v>2</v>
      </c>
      <c>
        <v>0.06372917181317557</v>
      </c>
      <c>
        <v>51.061835571202835</v>
      </c>
      <c>
        <v>221.17080801716008</v>
      </c>
      <c>
        <v>41.997847720529194</v>
      </c>
      <c>
        <v>138.9397672852221</v>
      </c>
      <c>
        <v>38.02492568806663</v>
      </c>
      <c>
        <v>467.44006989466624</v>
      </c>
      <c>
        <v>5.042011749314295</v>
      </c>
      <c>
        <v>963.7409950979745</v>
      </c>
    </row>
    <row>
      <c>
        <v>2624236</v>
      </c>
      <c>
        <v>1</v>
      </c>
      <c>
        <is>
          <t>MANİSA</t>
        </is>
      </c>
      <c>
        <v>ŞEHZADELER</v>
      </c>
      <c>
        <is>
          <t>Saha Dağıtım Kutusu (SDK)</t>
        </is>
      </c>
      <c>
        <v>DM-1/47 45-71-M00149_A a1b_45179676</v>
      </c>
      <c>
        <v>AG Box / Sdk Giriş Sigorta Atığı</v>
      </c>
      <c>
        <v>Dağıtım-AG</v>
      </c>
      <c>
        <v>Uzun</v>
      </c>
      <c>
        <v>Şebeke işletmecisi</v>
      </c>
      <c>
        <v>Bildirimsiz</v>
      </c>
      <c>
        <is>
          <t>27.07.2023 10:52:43</t>
        </is>
      </c>
      <c>
        <is>
          <t>27.07.2023 12:33:00</t>
        </is>
      </c>
      <c>
        <v>1.671388888</v>
      </c>
      <c>
        <v>0</v>
      </c>
      <c>
        <v>15</v>
      </c>
      <c>
        <v>0</v>
      </c>
      <c>
        <v>0</v>
      </c>
      <c>
        <v>0</v>
      </c>
      <c>
        <v>27</v>
      </c>
      <c>
        <v>0</v>
      </c>
      <c>
        <v>0</v>
      </c>
      <c>
        <v>0</v>
      </c>
      <c>
        <v>13.251216809515721</v>
      </c>
      <c>
        <v>0</v>
      </c>
      <c>
        <v>0</v>
      </c>
      <c>
        <v>0</v>
      </c>
      <c>
        <v>345.9290427227668</v>
      </c>
      <c>
        <v>0</v>
      </c>
      <c>
        <v>0</v>
      </c>
      <c>
        <v>359.1802595322825</v>
      </c>
    </row>
    <row>
      <c>
        <v>2625169</v>
      </c>
      <c>
        <v>1</v>
      </c>
      <c>
        <is>
          <t>MANİSA</t>
        </is>
      </c>
      <c>
        <v>DEMİRCİ</v>
      </c>
      <c>
        <is>
          <t>AG Fideri</t>
        </is>
      </c>
      <c>
        <v>AKDERE TR-1 45-74-M00161_A_56354359_56354359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27.07.2023 22:00:56</t>
        </is>
      </c>
      <c>
        <is>
          <t>27.07.2023 23:29:12</t>
        </is>
      </c>
      <c>
        <v>1.471111111</v>
      </c>
      <c>
        <v>0</v>
      </c>
      <c>
        <v>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1.4338705128808522</v>
      </c>
      <c>
        <v>0</v>
      </c>
      <c>
        <v>0</v>
      </c>
      <c>
        <v>0</v>
      </c>
      <c>
        <v>0.03131550969621601</v>
      </c>
      <c>
        <v>0</v>
      </c>
      <c>
        <v>0</v>
      </c>
      <c>
        <v>1.4651860225770683</v>
      </c>
    </row>
    <row>
      <c>
        <v>2624628</v>
      </c>
      <c>
        <v>1</v>
      </c>
      <c>
        <is>
          <t>İZMİR</t>
        </is>
      </c>
      <c>
        <v>KONAK</v>
      </c>
      <c>
        <is>
          <t>Dağıtım Transformatörü</t>
        </is>
      </c>
      <c>
        <v>M-1439 35-01-M01439_35-01-M01439_2369924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27.07.2023 15:36:28</t>
        </is>
      </c>
      <c>
        <is>
          <t>27.07.2023 16:12:27</t>
        </is>
      </c>
      <c>
        <v>0.599722222</v>
      </c>
      <c>
        <v>0</v>
      </c>
      <c>
        <v>14</v>
      </c>
      <c>
        <v>0</v>
      </c>
      <c>
        <v>0</v>
      </c>
      <c>
        <v>0</v>
      </c>
      <c>
        <v>275</v>
      </c>
      <c>
        <v>0</v>
      </c>
      <c>
        <v>3</v>
      </c>
      <c>
        <v>0</v>
      </c>
      <c>
        <v>1.9460686467610393</v>
      </c>
      <c>
        <v>0</v>
      </c>
      <c>
        <v>0</v>
      </c>
      <c>
        <v>0</v>
      </c>
      <c>
        <v>240.1845815324736</v>
      </c>
      <c>
        <v>0</v>
      </c>
      <c>
        <v>25.871165359569886</v>
      </c>
      <c>
        <v>268.0018155388045</v>
      </c>
    </row>
    <row>
      <c>
        <v>2625974</v>
      </c>
      <c>
        <v>1</v>
      </c>
      <c>
        <is>
          <t>İZMİR</t>
        </is>
      </c>
      <c>
        <v>DİKİLİ</v>
      </c>
      <c>
        <is>
          <t>Kullanıcı Bağlantı Hattı</t>
        </is>
      </c>
      <c>
        <v>TR-56 35-30-L00056_955319750_955319750</v>
      </c>
      <c>
        <v>Üçüncü Şahısların Vermiş Olduğu Hasarlar</v>
      </c>
      <c>
        <v>Dağıtım-AG</v>
      </c>
      <c>
        <v>Uzun</v>
      </c>
      <c>
        <v>Şebeke işletmecisi</v>
      </c>
      <c>
        <v>Bildirimsiz</v>
      </c>
      <c>
        <is>
          <t>28.07.2023 16:33:29</t>
        </is>
      </c>
      <c>
        <is>
          <t>28.07.2023 22:41:45</t>
        </is>
      </c>
      <c>
        <v>6.137777777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0.9411614337296607</v>
      </c>
      <c>
        <v>0</v>
      </c>
      <c>
        <v>0</v>
      </c>
      <c>
        <v>0</v>
      </c>
      <c>
        <v>0</v>
      </c>
      <c>
        <v>0</v>
      </c>
      <c>
        <v>0</v>
      </c>
      <c>
        <v>0.9411614337296607</v>
      </c>
    </row>
    <row>
      <c>
        <v>2625596</v>
      </c>
      <c>
        <v>1</v>
      </c>
      <c>
        <is>
          <t>MANİSA</t>
        </is>
      </c>
      <c>
        <v>AKHİSAR</v>
      </c>
      <c>
        <is>
          <t>Dağıtım Transformatörü</t>
        </is>
      </c>
      <c>
        <v>TR-1/14-C 45-72-M00100_45-72-M00100_2346872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28.07.2023 10:42:08</t>
        </is>
      </c>
      <c>
        <is>
          <t>28.07.2023 11:13:53</t>
        </is>
      </c>
      <c>
        <v>0.529166666</v>
      </c>
      <c>
        <v>0</v>
      </c>
      <c>
        <v>468</v>
      </c>
      <c>
        <v>0</v>
      </c>
      <c>
        <v>0</v>
      </c>
      <c>
        <v>0</v>
      </c>
      <c>
        <v>145</v>
      </c>
      <c>
        <v>0</v>
      </c>
      <c>
        <v>0</v>
      </c>
      <c>
        <v>0</v>
      </c>
      <c>
        <v>41.67801694461274</v>
      </c>
      <c>
        <v>0</v>
      </c>
      <c>
        <v>0</v>
      </c>
      <c>
        <v>0</v>
      </c>
      <c>
        <v>46.49343105305162</v>
      </c>
      <c>
        <v>0</v>
      </c>
      <c>
        <v>0</v>
      </c>
      <c>
        <v>88.17144799766436</v>
      </c>
    </row>
    <row>
      <c>
        <v>2625619</v>
      </c>
      <c>
        <v>1</v>
      </c>
      <c>
        <is>
          <t>İZMİR</t>
        </is>
      </c>
      <c>
        <v>KİRAZ</v>
      </c>
      <c>
        <is>
          <t>Dağıtım Transformatörü</t>
        </is>
      </c>
      <c>
        <v>KARAMAN OKUL YANI TR-2 35-31-L00052_35-31-L00052_2364616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28.07.2023 11:16:06</t>
        </is>
      </c>
      <c>
        <is>
          <t>28.07.2023 14:40:02</t>
        </is>
      </c>
      <c>
        <v>3.398888888</v>
      </c>
      <c>
        <v>0</v>
      </c>
      <c>
        <v>15</v>
      </c>
      <c>
        <v>0</v>
      </c>
      <c>
        <v>10</v>
      </c>
      <c>
        <v>0</v>
      </c>
      <c>
        <v>8</v>
      </c>
      <c>
        <v>0</v>
      </c>
      <c>
        <v>0</v>
      </c>
      <c>
        <v>0</v>
      </c>
      <c>
        <v>27.992067099011322</v>
      </c>
      <c>
        <v>0</v>
      </c>
      <c>
        <v>61.787472196333994</v>
      </c>
      <c>
        <v>0</v>
      </c>
      <c>
        <v>21.81598515583653</v>
      </c>
      <c>
        <v>0</v>
      </c>
      <c>
        <v>0</v>
      </c>
      <c>
        <v>111.59552445118184</v>
      </c>
    </row>
    <row>
      <c>
        <v>2625473</v>
      </c>
      <c>
        <v>1</v>
      </c>
      <c>
        <is>
          <t>İZMİR</t>
        </is>
      </c>
      <c>
        <v>KEMALPAŞA</v>
      </c>
      <c>
        <is>
          <t>DM</t>
        </is>
      </c>
      <c>
        <v>TROPİKAL DM 35-27-L00056_ÖRNEKKÖY L04_72201760</v>
      </c>
      <c>
        <v>Şebeke Yenileme ve Kapasite Artışı Çalışması</v>
      </c>
      <c>
        <v>Dağıtım-OG</v>
      </c>
      <c>
        <v>Uzun</v>
      </c>
      <c>
        <v>Şebeke işletmecisi</v>
      </c>
      <c>
        <v>Bildirimli</v>
      </c>
      <c>
        <is>
          <t>28.07.2023 09:14:13</t>
        </is>
      </c>
      <c>
        <is>
          <t>28.07.2023 18:01:24</t>
        </is>
      </c>
      <c>
        <v>8.786388888</v>
      </c>
      <c>
        <v>37</v>
      </c>
      <c>
        <v>2073</v>
      </c>
      <c>
        <v>118</v>
      </c>
      <c>
        <v>158</v>
      </c>
      <c>
        <v>40</v>
      </c>
      <c>
        <v>223</v>
      </c>
      <c>
        <v>2</v>
      </c>
      <c>
        <v>1</v>
      </c>
      <c>
        <v>380.6099668133836</v>
      </c>
      <c>
        <v>4204.668213573815</v>
      </c>
      <c>
        <v>1432.0406688855735</v>
      </c>
      <c>
        <v>1785.5115129191358</v>
      </c>
      <c>
        <v>1811.5983865087549</v>
      </c>
      <c>
        <v>2256.3122429329646</v>
      </c>
      <c>
        <v>36.787072806286695</v>
      </c>
      <c>
        <v>30.139542543710725</v>
      </c>
      <c>
        <v>11937.667606983625</v>
      </c>
    </row>
    <row>
      <c>
        <v>2625387</v>
      </c>
      <c>
        <v>1</v>
      </c>
      <c>
        <is>
          <t>İZMİR</t>
        </is>
      </c>
      <c>
        <v>BORNOVA</v>
      </c>
      <c>
        <is>
          <t>Kullanıcı Bağlantı Hattı</t>
        </is>
      </c>
      <c>
        <v>M-195 35-02-M00195_95002692454_95002692454</v>
      </c>
      <c>
        <v>AG Box / Sdk Abone Çıkış Sigorta Atığı</v>
      </c>
      <c>
        <v>Dağıtım-AG</v>
      </c>
      <c>
        <v>Uzun</v>
      </c>
      <c>
        <v>Şebeke işletmecisi</v>
      </c>
      <c>
        <v>Bildirimsiz</v>
      </c>
      <c>
        <is>
          <t>28.07.2023 06:55:19</t>
        </is>
      </c>
      <c>
        <is>
          <t>28.07.2023 08:32:00</t>
        </is>
      </c>
      <c>
        <v>1.611388888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27.53933960088844</v>
      </c>
      <c>
        <v>27.53933960088844</v>
      </c>
    </row>
    <row>
      <c>
        <v>2625782</v>
      </c>
      <c>
        <v>1</v>
      </c>
      <c>
        <is>
          <t>İZMİR</t>
        </is>
      </c>
      <c>
        <v>KEMALPAŞA</v>
      </c>
      <c>
        <is>
          <t>KÖK</t>
        </is>
      </c>
      <c>
        <v>KARABEL KÖK(VİŞNELİ KÖK) 35-26-M01207_VİŞNELİ M04_66051328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28.07.2023 13:42:21</t>
        </is>
      </c>
      <c>
        <is>
          <t>28.07.2023 14:33:47</t>
        </is>
      </c>
      <c>
        <v>0.857222222</v>
      </c>
      <c>
        <v>0</v>
      </c>
      <c>
        <v>263</v>
      </c>
      <c>
        <v>4</v>
      </c>
      <c>
        <v>13</v>
      </c>
      <c>
        <v>1</v>
      </c>
      <c>
        <v>35</v>
      </c>
      <c>
        <v>1</v>
      </c>
      <c>
        <v>0</v>
      </c>
      <c>
        <v>0</v>
      </c>
      <c>
        <v>49.16122826901335</v>
      </c>
      <c>
        <v>32.484802046680834</v>
      </c>
      <c>
        <v>3.887532449754411</v>
      </c>
      <c>
        <v>22.102499195133934</v>
      </c>
      <c>
        <v>34.632936842083</v>
      </c>
      <c>
        <v>62.90293457324053</v>
      </c>
      <c>
        <v>0</v>
      </c>
      <c>
        <v>205.17193337590606</v>
      </c>
    </row>
    <row>
      <c>
        <v>2626177</v>
      </c>
      <c>
        <v>1</v>
      </c>
      <c>
        <is>
          <t>İZMİR</t>
        </is>
      </c>
      <c>
        <v>ÇEŞME</v>
      </c>
      <c>
        <is>
          <t>Kullanıcı Bağlantı Hattı</t>
        </is>
      </c>
      <c>
        <v>L-109 (AKARCA TR-2) 35-18-L00109_950461780_950461780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28.07.2023 21:01:00</t>
        </is>
      </c>
      <c>
        <is>
          <t>28.07.2023 23:51:05</t>
        </is>
      </c>
      <c>
        <v>2.834722222</v>
      </c>
      <c>
        <v>0</v>
      </c>
      <c>
        <v>0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</row>
    <row>
      <c>
        <v>2626223</v>
      </c>
      <c>
        <v>1</v>
      </c>
      <c>
        <is>
          <t>İZMİR</t>
        </is>
      </c>
      <c>
        <v>KİRAZ</v>
      </c>
      <c>
        <is>
          <t>AG Fideri</t>
        </is>
      </c>
      <c>
        <v>KALEKÖY TR-5 35-31-L00237_47919535_56403061_56403061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28.07.2023 22:44:26</t>
        </is>
      </c>
      <c>
        <is>
          <t>28.07.2023 23:54:44</t>
        </is>
      </c>
      <c>
        <v>1.171666666</v>
      </c>
      <c>
        <v>0</v>
      </c>
      <c>
        <v>19</v>
      </c>
      <c>
        <v>0</v>
      </c>
      <c>
        <v>14</v>
      </c>
      <c>
        <v>0</v>
      </c>
      <c>
        <v>11</v>
      </c>
      <c>
        <v>0</v>
      </c>
      <c>
        <v>0</v>
      </c>
      <c>
        <v>0</v>
      </c>
      <c>
        <v>4.170593381804149</v>
      </c>
      <c>
        <v>0</v>
      </c>
      <c>
        <v>65.29000081253139</v>
      </c>
      <c>
        <v>0</v>
      </c>
      <c>
        <v>22.17745406014526</v>
      </c>
      <c>
        <v>0</v>
      </c>
      <c>
        <v>0</v>
      </c>
      <c>
        <v>91.6380482544808</v>
      </c>
    </row>
    <row>
      <c>
        <v>2625370</v>
      </c>
      <c>
        <v>1</v>
      </c>
      <c>
        <is>
          <t>İZMİR</t>
        </is>
      </c>
      <c>
        <v>ÖDEMİŞ</v>
      </c>
      <c>
        <is>
          <t>Dağıtım Transformatörü</t>
        </is>
      </c>
      <c>
        <v>GERELİ KÖYÜ AHMET ÇETİN SULAMA GRB TR-15 35-15-M00314_35-15-M00314_2365567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28.07.2023 05:24:14</t>
        </is>
      </c>
      <c>
        <is>
          <t>28.07.2023 08:14:20</t>
        </is>
      </c>
      <c>
        <v>2.835</v>
      </c>
      <c>
        <v>0</v>
      </c>
      <c>
        <v>0</v>
      </c>
      <c>
        <v>0</v>
      </c>
      <c>
        <v>23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421.27241650435303</v>
      </c>
      <c>
        <v>0</v>
      </c>
      <c>
        <v>6.682414771972154</v>
      </c>
      <c>
        <v>0</v>
      </c>
      <c>
        <v>0</v>
      </c>
      <c>
        <v>427.9548312763252</v>
      </c>
    </row>
    <row>
      <c>
        <v>2626034</v>
      </c>
      <c>
        <v>1</v>
      </c>
      <c>
        <is>
          <t>MANİSA</t>
        </is>
      </c>
      <c>
        <v>GÖRDES</v>
      </c>
      <c>
        <is>
          <t>Kullanıcı Bağlantı Hattı</t>
        </is>
      </c>
      <c>
        <v>GÜNEŞLİ TR-17 45-75-M00339_945596937_945596937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28.07.2023 17:57:11</t>
        </is>
      </c>
      <c>
        <is>
          <t>28.07.2023 20:22:45</t>
        </is>
      </c>
      <c>
        <v>2.426111111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0.3955168370958276</v>
      </c>
      <c>
        <v>0</v>
      </c>
      <c>
        <v>0</v>
      </c>
      <c>
        <v>0</v>
      </c>
      <c>
        <v>0</v>
      </c>
      <c>
        <v>0</v>
      </c>
      <c>
        <v>0</v>
      </c>
      <c>
        <v>0.3955168370958276</v>
      </c>
    </row>
    <row>
      <c>
        <v>2625533</v>
      </c>
      <c>
        <v>1</v>
      </c>
      <c>
        <is>
          <t>İZMİR</t>
        </is>
      </c>
      <c>
        <v>URLA</v>
      </c>
      <c>
        <is>
          <t>KÖK</t>
        </is>
      </c>
      <c>
        <v>TR-55 KÖK 35-19-M00055_TR-48 L06_76784142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28.07.2023 09:54:55</t>
        </is>
      </c>
      <c>
        <is>
          <t>28.07.2023 10:02:57</t>
        </is>
      </c>
      <c>
        <v>0.133888888</v>
      </c>
      <c>
        <v>0</v>
      </c>
      <c>
        <v>219</v>
      </c>
      <c>
        <v>0</v>
      </c>
      <c>
        <v>58</v>
      </c>
      <c>
        <v>2</v>
      </c>
      <c>
        <v>29</v>
      </c>
      <c>
        <v>0</v>
      </c>
      <c>
        <v>1</v>
      </c>
      <c>
        <v>0</v>
      </c>
      <c>
        <v>13.744404722672071</v>
      </c>
      <c>
        <v>0</v>
      </c>
      <c>
        <v>4.086542231958057</v>
      </c>
      <c>
        <v>0.37708616824074703</v>
      </c>
      <c>
        <v>3.252060286624479</v>
      </c>
      <c>
        <v>0</v>
      </c>
      <c>
        <v>1.0207475913435047</v>
      </c>
      <c>
        <v>22.48084100083886</v>
      </c>
    </row>
    <row>
      <c>
        <v>2625301</v>
      </c>
      <c>
        <v>1</v>
      </c>
      <c>
        <is>
          <t>İZMİR</t>
        </is>
      </c>
      <c>
        <v>KONAK</v>
      </c>
      <c>
        <is>
          <t>Dağıtım Transformatörü</t>
        </is>
      </c>
      <c>
        <v>K-1996 35-01-K01996_35-01-K01996_65799628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28.07.2023 00:21:40</t>
        </is>
      </c>
      <c>
        <is>
          <t>28.07.2023 00:31:16</t>
        </is>
      </c>
      <c>
        <v>0.16</v>
      </c>
      <c>
        <v>0</v>
      </c>
      <c>
        <v>5</v>
      </c>
      <c>
        <v>0</v>
      </c>
      <c>
        <v>0</v>
      </c>
      <c>
        <v>0</v>
      </c>
      <c>
        <v>408</v>
      </c>
      <c>
        <v>0</v>
      </c>
      <c>
        <v>0</v>
      </c>
      <c>
        <v>0</v>
      </c>
      <c>
        <v>0.054634899975936006</v>
      </c>
      <c>
        <v>0</v>
      </c>
      <c>
        <v>0</v>
      </c>
      <c>
        <v>0</v>
      </c>
      <c>
        <v>17.98469765704512</v>
      </c>
      <c>
        <v>0</v>
      </c>
      <c>
        <v>0</v>
      </c>
      <c>
        <v>18.03933255702106</v>
      </c>
    </row>
    <row>
      <c>
        <v>2625556</v>
      </c>
      <c>
        <v>1</v>
      </c>
      <c>
        <is>
          <t>İZMİR</t>
        </is>
      </c>
      <c>
        <v>ÇEŞME</v>
      </c>
      <c>
        <is>
          <t>Saha Dağıtım Kutusu (SDK)</t>
        </is>
      </c>
      <c>
        <v>L-438 35-18-L00438_7572259 H01_5937806</v>
      </c>
      <c>
        <v>Şebeke Yenileme ve Kapasite Artışı Çalışması</v>
      </c>
      <c>
        <v>Dağıtım-AG</v>
      </c>
      <c>
        <v>Uzun</v>
      </c>
      <c>
        <v>Şebeke işletmecisi</v>
      </c>
      <c>
        <v>Bildirimli</v>
      </c>
      <c>
        <is>
          <t>28.07.2023 10:20:41</t>
        </is>
      </c>
      <c>
        <is>
          <t>28.07.2023 16:57:02</t>
        </is>
      </c>
      <c>
        <v>6.605833333</v>
      </c>
      <c>
        <v>0</v>
      </c>
      <c>
        <v>6</v>
      </c>
      <c>
        <v>0</v>
      </c>
      <c>
        <v>0</v>
      </c>
      <c>
        <v>0</v>
      </c>
      <c>
        <v>7</v>
      </c>
      <c>
        <v>0</v>
      </c>
      <c>
        <v>0</v>
      </c>
      <c>
        <v>0</v>
      </c>
      <c>
        <v>49.45321859471248</v>
      </c>
      <c>
        <v>0</v>
      </c>
      <c>
        <v>0</v>
      </c>
      <c>
        <v>0</v>
      </c>
      <c>
        <v>560.6357932431582</v>
      </c>
      <c>
        <v>0</v>
      </c>
      <c>
        <v>0</v>
      </c>
      <c>
        <v>610.0890118378707</v>
      </c>
    </row>
    <row>
      <c>
        <v>2625848</v>
      </c>
      <c>
        <v>1</v>
      </c>
      <c>
        <is>
          <t>MANİSA</t>
        </is>
      </c>
      <c>
        <v>SELENDİ</v>
      </c>
      <c>
        <is>
          <t>DM</t>
        </is>
      </c>
      <c>
        <v>SELENDİ DM 45-81-M00001_ESKİ SELENDİ M16_2079218</v>
      </c>
      <c>
        <v>Plansız Kesinti / Müdahale</v>
      </c>
      <c>
        <v>Dağıtım-OG</v>
      </c>
      <c>
        <v>Uzun</v>
      </c>
      <c>
        <v>Şebeke işletmecisi</v>
      </c>
      <c>
        <v>Bildirimsiz</v>
      </c>
      <c>
        <is>
          <t>28.07.2023 14:48:28</t>
        </is>
      </c>
      <c>
        <is>
          <t>28.07.2023 15:44:39</t>
        </is>
      </c>
      <c>
        <v>0.936388888</v>
      </c>
      <c>
        <v>8</v>
      </c>
      <c>
        <v>1298</v>
      </c>
      <c>
        <v>4</v>
      </c>
      <c>
        <v>123</v>
      </c>
      <c>
        <v>6</v>
      </c>
      <c>
        <v>90</v>
      </c>
      <c>
        <v>0</v>
      </c>
      <c>
        <v>0</v>
      </c>
      <c>
        <v>1.7783433182222228</v>
      </c>
      <c>
        <v>160.8128843230034</v>
      </c>
      <c>
        <v>29.865928954983488</v>
      </c>
      <c>
        <v>83.74828102063422</v>
      </c>
      <c>
        <v>16.927569569507654</v>
      </c>
      <c>
        <v>46.449886539243984</v>
      </c>
      <c>
        <v>0</v>
      </c>
      <c>
        <v>0</v>
      </c>
      <c>
        <v>339.58289372559506</v>
      </c>
    </row>
    <row>
      <c>
        <v>2625968</v>
      </c>
      <c>
        <v>1</v>
      </c>
      <c>
        <is>
          <t>MANİSA</t>
        </is>
      </c>
      <c>
        <v>TURGUTLU</v>
      </c>
      <c>
        <is>
          <t>OG Fideri</t>
        </is>
      </c>
      <c>
        <v>IRLAMAZ KÖK 45-83-L00153_ÇEPİNDERE TR-1 L02_72158565</v>
      </c>
      <c>
        <v>Şebeke Yenileme ve Kapasite Artışı Çalışması</v>
      </c>
      <c>
        <v>Dağıtım-OG</v>
      </c>
      <c>
        <v>Uzun</v>
      </c>
      <c>
        <v>Şebeke işletmecisi</v>
      </c>
      <c>
        <v>Bildirimli</v>
      </c>
      <c>
        <is>
          <t>28.07.2023 16:11:47</t>
        </is>
      </c>
      <c>
        <is>
          <t>28.07.2023 21:36:18</t>
        </is>
      </c>
      <c>
        <v>5.408611111</v>
      </c>
      <c>
        <v>1</v>
      </c>
      <c>
        <v>377</v>
      </c>
      <c>
        <v>8</v>
      </c>
      <c>
        <v>13</v>
      </c>
      <c>
        <v>5</v>
      </c>
      <c>
        <v>17</v>
      </c>
      <c>
        <v>1</v>
      </c>
      <c>
        <v>0</v>
      </c>
      <c>
        <v>0.07315528077351251</v>
      </c>
      <c>
        <v>468.26816939253814</v>
      </c>
      <c>
        <v>472.88329308344373</v>
      </c>
      <c>
        <v>96.45483406855313</v>
      </c>
      <c>
        <v>258.82612043937706</v>
      </c>
      <c>
        <v>91.01232398666363</v>
      </c>
      <c>
        <v>47.668802831407945</v>
      </c>
      <c>
        <v>0</v>
      </c>
      <c>
        <v>1435.186699082757</v>
      </c>
    </row>
    <row>
      <c>
        <v>2625470</v>
      </c>
      <c>
        <v>1</v>
      </c>
      <c>
        <is>
          <t>İZMİR</t>
        </is>
      </c>
      <c>
        <v>BAYRAKLI</v>
      </c>
      <c>
        <is>
          <t>AG Fideri</t>
        </is>
      </c>
      <c>
        <v>K-1699 35-02-K01699_C_56376631_56376631</v>
      </c>
      <c>
        <v>Şebeke Yenileme ve Kapasite Artışı Çalışması</v>
      </c>
      <c>
        <v>Dağıtım-AG</v>
      </c>
      <c>
        <v>Uzun</v>
      </c>
      <c>
        <v>Şebeke işletmecisi</v>
      </c>
      <c>
        <v>Bildirimli</v>
      </c>
      <c>
        <is>
          <t>28.07.2023 09:12:23</t>
        </is>
      </c>
      <c>
        <is>
          <t>28.07.2023 14:39:26</t>
        </is>
      </c>
      <c>
        <v>5.450833333</v>
      </c>
      <c>
        <v>0</v>
      </c>
      <c>
        <v>100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150.3014734714725</v>
      </c>
      <c>
        <v>0</v>
      </c>
      <c>
        <v>0</v>
      </c>
      <c>
        <v>0</v>
      </c>
      <c>
        <v>17.53774576179446</v>
      </c>
      <c>
        <v>0</v>
      </c>
      <c>
        <v>0</v>
      </c>
      <c>
        <v>167.83921923326696</v>
      </c>
    </row>
    <row>
      <c>
        <v>2625719</v>
      </c>
      <c>
        <v>1</v>
      </c>
      <c>
        <is>
          <t>İZMİR</t>
        </is>
      </c>
      <c>
        <v>KONAK</v>
      </c>
      <c>
        <is>
          <t>Dağıtım Transformatörü</t>
        </is>
      </c>
      <c>
        <v>K-1570 35-01-K01570_35-01-K01570_2364864</v>
      </c>
      <c>
        <v>Şebeke Bakım Çalışması</v>
      </c>
      <c>
        <v>Dağıtım-AG</v>
      </c>
      <c>
        <v>Uzun</v>
      </c>
      <c>
        <v>Şebeke işletmecisi</v>
      </c>
      <c>
        <v>Bildirimli</v>
      </c>
      <c>
        <is>
          <t>28.07.2023 12:37:04</t>
        </is>
      </c>
      <c>
        <is>
          <t>28.07.2023 13:58:00</t>
        </is>
      </c>
      <c>
        <v>1.348888888</v>
      </c>
      <c>
        <v>0</v>
      </c>
      <c>
        <v>162</v>
      </c>
      <c>
        <v>0</v>
      </c>
      <c>
        <v>0</v>
      </c>
      <c>
        <v>0</v>
      </c>
      <c>
        <v>8</v>
      </c>
      <c>
        <v>0</v>
      </c>
      <c>
        <v>0</v>
      </c>
      <c>
        <v>0</v>
      </c>
      <c>
        <v>59.89134406138378</v>
      </c>
      <c>
        <v>0</v>
      </c>
      <c>
        <v>0</v>
      </c>
      <c>
        <v>0</v>
      </c>
      <c>
        <v>7.8638550784873384</v>
      </c>
      <c>
        <v>0</v>
      </c>
      <c>
        <v>0</v>
      </c>
      <c>
        <v>67.75519913987112</v>
      </c>
    </row>
    <row>
      <c>
        <v>2626054</v>
      </c>
      <c>
        <v>1</v>
      </c>
      <c>
        <is>
          <t>MANİSA</t>
        </is>
      </c>
      <c>
        <v>ŞEHZADELER</v>
      </c>
      <c>
        <is>
          <t>AG Fideri</t>
        </is>
      </c>
      <c>
        <v>AŞAĞIÇOBANİSA TR-3 45-71-M00103_C_56385628_56385628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28.07.2023 18:15:01</t>
        </is>
      </c>
      <c>
        <is>
          <t>28.07.2023 21:00:34</t>
        </is>
      </c>
      <c>
        <v>2.759166666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15.080304474218412</v>
      </c>
      <c>
        <v>0</v>
      </c>
      <c>
        <v>0</v>
      </c>
      <c>
        <v>0</v>
      </c>
      <c>
        <v>0</v>
      </c>
      <c>
        <v>15.080304474218412</v>
      </c>
    </row>
    <row>
      <c>
        <v>2626140</v>
      </c>
      <c>
        <v>1</v>
      </c>
      <c>
        <is>
          <t>MANİSA</t>
        </is>
      </c>
      <c>
        <v>SALİHLİ</v>
      </c>
      <c>
        <is>
          <t>AG Fideri</t>
        </is>
      </c>
      <c>
        <v>BAHÇECİK OKULLU TR 45-78-L00772_B_81387882_81387882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28.07.2023 19:57:08</t>
        </is>
      </c>
      <c>
        <is>
          <t>28.07.2023 21:52:48</t>
        </is>
      </c>
      <c>
        <v>1.927777777</v>
      </c>
      <c>
        <v>0</v>
      </c>
      <c>
        <v>15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4.547003061976903</v>
      </c>
      <c>
        <v>0</v>
      </c>
      <c>
        <v>0.9572833253357967</v>
      </c>
      <c>
        <v>0</v>
      </c>
      <c>
        <v>0</v>
      </c>
      <c>
        <v>0</v>
      </c>
      <c>
        <v>0</v>
      </c>
      <c>
        <v>5.5042863873127</v>
      </c>
    </row>
    <row>
      <c>
        <v>2625593</v>
      </c>
      <c>
        <v>1</v>
      </c>
      <c>
        <is>
          <t>İZMİR</t>
        </is>
      </c>
      <c>
        <v>BAYINDIR</v>
      </c>
      <c>
        <is>
          <t>Dağıtım Transformatörü</t>
        </is>
      </c>
      <c>
        <v>KIZILOBA TR-1 35-20-L00257_35-20-L00257_2360362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28.07.2023 10:48:54</t>
        </is>
      </c>
      <c>
        <is>
          <t>28.07.2023 12:43:06</t>
        </is>
      </c>
      <c>
        <v>1.903333333</v>
      </c>
      <c>
        <v>0</v>
      </c>
      <c>
        <v>290</v>
      </c>
      <c>
        <v>0</v>
      </c>
      <c>
        <v>0</v>
      </c>
      <c>
        <v>0</v>
      </c>
      <c>
        <v>35</v>
      </c>
      <c>
        <v>0</v>
      </c>
      <c>
        <v>0</v>
      </c>
      <c>
        <v>0</v>
      </c>
      <c>
        <v>76.24694249994076</v>
      </c>
      <c>
        <v>0</v>
      </c>
      <c>
        <v>0</v>
      </c>
      <c>
        <v>0</v>
      </c>
      <c>
        <v>37.36025251379879</v>
      </c>
      <c>
        <v>0</v>
      </c>
      <c>
        <v>0</v>
      </c>
      <c>
        <v>113.60719501373956</v>
      </c>
    </row>
    <row>
      <c>
        <v>2625384</v>
      </c>
      <c>
        <v>1</v>
      </c>
      <c>
        <is>
          <t>İZMİR</t>
        </is>
      </c>
      <c>
        <v>ALİAĞA</v>
      </c>
      <c>
        <is>
          <t>AG Fideri</t>
        </is>
      </c>
      <c>
        <v>TR-23 35-17-M00023_F_65508963_65508963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28.07.2023 06:55:00</t>
        </is>
      </c>
      <c>
        <is>
          <t>28.07.2023 07:28:00</t>
        </is>
      </c>
      <c>
        <v>0.55</v>
      </c>
      <c>
        <v>0</v>
      </c>
      <c>
        <v>21</v>
      </c>
      <c>
        <v>0</v>
      </c>
      <c>
        <v>0</v>
      </c>
      <c>
        <v>0</v>
      </c>
      <c>
        <v>20</v>
      </c>
      <c>
        <v>0</v>
      </c>
      <c>
        <v>0</v>
      </c>
      <c>
        <v>0</v>
      </c>
      <c>
        <v>2.3607278414877206</v>
      </c>
      <c>
        <v>0</v>
      </c>
      <c>
        <v>0</v>
      </c>
      <c>
        <v>0</v>
      </c>
      <c>
        <v>11.952643815155197</v>
      </c>
      <c>
        <v>0</v>
      </c>
      <c>
        <v>0</v>
      </c>
      <c>
        <v>14.313371656642918</v>
      </c>
    </row>
    <row>
      <c>
        <v>2625971</v>
      </c>
      <c>
        <v>1</v>
      </c>
      <c>
        <is>
          <t>İZMİR</t>
        </is>
      </c>
      <c>
        <v>BALÇOVA</v>
      </c>
      <c>
        <is>
          <t>Saha Dağıtım Kutusu (SDK)</t>
        </is>
      </c>
      <c>
        <v>K-1202 35-07-K01202_A a1b_5831793</v>
      </c>
      <c>
        <v>AG Box Arızası</v>
      </c>
      <c>
        <v>Dağıtım-AG</v>
      </c>
      <c>
        <v>Uzun</v>
      </c>
      <c>
        <v>Şebeke işletmecisi</v>
      </c>
      <c>
        <v>Bildirimsiz</v>
      </c>
      <c>
        <is>
          <t>28.07.2023 16:19:15</t>
        </is>
      </c>
      <c>
        <is>
          <t>28.07.2023 18:57:58</t>
        </is>
      </c>
      <c>
        <v>2.645277777</v>
      </c>
      <c>
        <v>0</v>
      </c>
      <c>
        <v>158</v>
      </c>
      <c>
        <v>0</v>
      </c>
      <c>
        <v>0</v>
      </c>
      <c>
        <v>0</v>
      </c>
      <c>
        <v>16</v>
      </c>
      <c>
        <v>0</v>
      </c>
      <c>
        <v>0</v>
      </c>
      <c>
        <v>0</v>
      </c>
      <c>
        <v>141.13892935093875</v>
      </c>
      <c>
        <v>0</v>
      </c>
      <c>
        <v>0</v>
      </c>
      <c>
        <v>0</v>
      </c>
      <c>
        <v>81.47259802033571</v>
      </c>
      <c>
        <v>0</v>
      </c>
      <c>
        <v>0</v>
      </c>
      <c>
        <v>222.61152737127446</v>
      </c>
    </row>
    <row>
      <c>
        <v>2625948</v>
      </c>
      <c>
        <v>1</v>
      </c>
      <c>
        <is>
          <t>İZMİR</t>
        </is>
      </c>
      <c>
        <v>KİRAZ</v>
      </c>
      <c>
        <is>
          <t>Kullanıcı Bağlantı Hattı</t>
        </is>
      </c>
      <c>
        <v>YENİKÖY MERKEZ TR-1 35-31-L00183_959829606_959829606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28.07.2023 15:51:52</t>
        </is>
      </c>
      <c>
        <is>
          <t>28.07.2023 20:27:41</t>
        </is>
      </c>
      <c>
        <v>4.596944444</v>
      </c>
      <c>
        <v>0</v>
      </c>
      <c>
        <v>0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</row>
    <row>
      <c>
        <v>2625599</v>
      </c>
      <c>
        <v>1</v>
      </c>
      <c>
        <is>
          <t>İZMİR</t>
        </is>
      </c>
      <c>
        <v>KİRAZ</v>
      </c>
      <c>
        <is>
          <t>KÖK</t>
        </is>
      </c>
      <c>
        <v>KARABULU KÖK 35-31-L00227_HALİLLER KÖK L06_2119140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28.07.2023 10:58:48</t>
        </is>
      </c>
      <c>
        <is>
          <t>28.07.2023 11:28:11</t>
        </is>
      </c>
      <c>
        <v>0.489722222</v>
      </c>
      <c>
        <v>0</v>
      </c>
      <c>
        <v>1786</v>
      </c>
      <c>
        <v>1</v>
      </c>
      <c>
        <v>253</v>
      </c>
      <c>
        <v>11</v>
      </c>
      <c>
        <v>201</v>
      </c>
      <c>
        <v>0</v>
      </c>
      <c>
        <v>0</v>
      </c>
      <c>
        <v>0</v>
      </c>
      <c>
        <v>145.51206030202897</v>
      </c>
      <c>
        <v>1.4506126610299999</v>
      </c>
      <c>
        <v>79.21494723061281</v>
      </c>
      <c>
        <v>88.50021644660652</v>
      </c>
      <c>
        <v>68.95213639719994</v>
      </c>
      <c>
        <v>0</v>
      </c>
      <c>
        <v>0</v>
      </c>
      <c>
        <v>383.62997303747824</v>
      </c>
    </row>
    <row>
      <c>
        <v>2626094</v>
      </c>
      <c>
        <v>1</v>
      </c>
      <c>
        <is>
          <t>MANİSA</t>
        </is>
      </c>
      <c>
        <v>GÖRDES</v>
      </c>
      <c>
        <is>
          <t>AG Fideri</t>
        </is>
      </c>
      <c>
        <v>MALAZ BAĞBAŞI TR-1 45-75-M00289_A_91154013_91154013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28.07.2023 19:04:55</t>
        </is>
      </c>
      <c>
        <is>
          <t>28.07.2023 21:25:29</t>
        </is>
      </c>
      <c>
        <v>2.342777777</v>
      </c>
      <c>
        <v>0</v>
      </c>
      <c>
        <v>6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0.40912693897750263</v>
      </c>
      <c>
        <v>0</v>
      </c>
      <c>
        <v>1.5404591805106898</v>
      </c>
      <c>
        <v>0</v>
      </c>
      <c>
        <v>0</v>
      </c>
      <c>
        <v>0</v>
      </c>
      <c>
        <v>0</v>
      </c>
      <c>
        <v>1.9495861194881923</v>
      </c>
    </row>
    <row>
      <c>
        <v>2625453</v>
      </c>
      <c>
        <v>1</v>
      </c>
      <c>
        <is>
          <t>İZMİR</t>
        </is>
      </c>
      <c>
        <v>BAYRAKLI</v>
      </c>
      <c>
        <is>
          <t>Dağıtım Transformatörü</t>
        </is>
      </c>
      <c>
        <v>K-4463 35-02-K04463_35-02-K04463_2356867</v>
      </c>
      <c>
        <v>Şebeke Yenileme ve Kapasite Artışı Çalışması</v>
      </c>
      <c>
        <v>Dağıtım-AG</v>
      </c>
      <c>
        <v>Uzun</v>
      </c>
      <c>
        <v>Şebeke işletmecisi</v>
      </c>
      <c>
        <v>Bildirimli</v>
      </c>
      <c>
        <is>
          <t>28.07.2023 09:01:51</t>
        </is>
      </c>
      <c>
        <is>
          <t>28.07.2023 12:48:36</t>
        </is>
      </c>
      <c>
        <v>3.779166666</v>
      </c>
      <c>
        <v>0</v>
      </c>
      <c>
        <v>47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84.45186416205553</v>
      </c>
      <c>
        <v>0</v>
      </c>
      <c>
        <v>0</v>
      </c>
      <c>
        <v>0</v>
      </c>
      <c>
        <v>6.811798420262789</v>
      </c>
      <c>
        <v>0</v>
      </c>
      <c>
        <v>0</v>
      </c>
      <c>
        <v>91.26366258231832</v>
      </c>
    </row>
    <row>
      <c>
        <v>2625576</v>
      </c>
      <c>
        <v>1</v>
      </c>
      <c>
        <is>
          <t>İZMİR</t>
        </is>
      </c>
      <c>
        <v>ÖDEMİŞ</v>
      </c>
      <c>
        <is>
          <t>AG Fideri</t>
        </is>
      </c>
      <c>
        <v>KAYMAKÇI TR-22 35-15-M00250_C_56368588_56368588</v>
      </c>
      <c>
        <v>Şebeke Bakım Çalışması</v>
      </c>
      <c>
        <v>Dağıtım-AG</v>
      </c>
      <c>
        <v>Uzun</v>
      </c>
      <c>
        <v>Şebeke işletmecisi</v>
      </c>
      <c>
        <v>Bildirimli</v>
      </c>
      <c>
        <is>
          <t>28.07.2023 10:39:20</t>
        </is>
      </c>
      <c>
        <is>
          <t>28.07.2023 17:33:36</t>
        </is>
      </c>
      <c>
        <v>6.904444444</v>
      </c>
      <c>
        <v>0</v>
      </c>
      <c>
        <v>45</v>
      </c>
      <c>
        <v>0</v>
      </c>
      <c>
        <v>1</v>
      </c>
      <c>
        <v>0</v>
      </c>
      <c>
        <v>9</v>
      </c>
      <c>
        <v>0</v>
      </c>
      <c>
        <v>0</v>
      </c>
      <c>
        <v>0</v>
      </c>
      <c>
        <v>60.46875633394735</v>
      </c>
      <c>
        <v>0</v>
      </c>
      <c>
        <v>0.03545118292954778</v>
      </c>
      <c>
        <v>0</v>
      </c>
      <c>
        <v>81.24638528131385</v>
      </c>
      <c>
        <v>0</v>
      </c>
      <c>
        <v>0</v>
      </c>
      <c>
        <v>141.75059279819075</v>
      </c>
    </row>
    <row>
      <c>
        <v>2625779</v>
      </c>
      <c>
        <v>1</v>
      </c>
      <c>
        <is>
          <t>İZMİR</t>
        </is>
      </c>
      <c>
        <v>MENDERES</v>
      </c>
      <c>
        <is>
          <t>OG Fideri</t>
        </is>
      </c>
      <c>
        <v>DEVELİ TR-6 35-22-M00843_ H_66066284</v>
      </c>
      <c>
        <v>OG Kademe Ayarı</v>
      </c>
      <c>
        <v>Dağıtım-OG</v>
      </c>
      <c>
        <v>Uzun</v>
      </c>
      <c>
        <v>Şebeke işletmecisi</v>
      </c>
      <c>
        <v>Bildirimsiz</v>
      </c>
      <c>
        <is>
          <t>28.07.2023 13:42:37</t>
        </is>
      </c>
      <c>
        <is>
          <t>28.07.2023 14:04:18</t>
        </is>
      </c>
      <c>
        <v>0.361388888</v>
      </c>
      <c>
        <v>0</v>
      </c>
      <c>
        <v>41</v>
      </c>
      <c>
        <v>0</v>
      </c>
      <c>
        <v>7</v>
      </c>
      <c>
        <v>0</v>
      </c>
      <c>
        <v>5</v>
      </c>
      <c>
        <v>0</v>
      </c>
      <c>
        <v>0</v>
      </c>
      <c>
        <v>0</v>
      </c>
      <c>
        <v>7.309347101371985</v>
      </c>
      <c>
        <v>0</v>
      </c>
      <c>
        <v>2.9841793348033767</v>
      </c>
      <c>
        <v>0</v>
      </c>
      <c>
        <v>0.638771373167476</v>
      </c>
      <c>
        <v>0</v>
      </c>
      <c>
        <v>0</v>
      </c>
      <c>
        <v>10.932297809342838</v>
      </c>
    </row>
    <row>
      <c>
        <v>2625739</v>
      </c>
      <c>
        <v>1</v>
      </c>
      <c>
        <is>
          <t>İZMİR</t>
        </is>
      </c>
      <c>
        <v>MENDERES</v>
      </c>
      <c>
        <is>
          <t>Kullanıcı Bağlantı Hattı</t>
        </is>
      </c>
      <c>
        <v>TR-12 35-22-M00012_955291927_955291927</v>
      </c>
      <c>
        <v>Üçüncü Şahısların Vermiş Olduğu Hasarlar</v>
      </c>
      <c>
        <v>Dağıtım-AG</v>
      </c>
      <c>
        <v>Uzun</v>
      </c>
      <c>
        <v>Şebeke işletmecisi</v>
      </c>
      <c>
        <v>Bildirimsiz</v>
      </c>
      <c>
        <is>
          <t>28.07.2023 13:01:10</t>
        </is>
      </c>
      <c>
        <is>
          <t>28.07.2023 16:00:09</t>
        </is>
      </c>
      <c>
        <v>2.983055555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0.5786683293286577</v>
      </c>
      <c>
        <v>0</v>
      </c>
      <c>
        <v>0</v>
      </c>
      <c>
        <v>0</v>
      </c>
      <c>
        <v>0</v>
      </c>
      <c>
        <v>0</v>
      </c>
      <c>
        <v>0</v>
      </c>
      <c>
        <v>0.5786683293286577</v>
      </c>
    </row>
    <row>
      <c>
        <v>2625344</v>
      </c>
      <c>
        <v>1</v>
      </c>
      <c>
        <is>
          <t>MANİSA</t>
        </is>
      </c>
      <c>
        <v>KULA</v>
      </c>
      <c>
        <is>
          <t>DM</t>
        </is>
      </c>
      <c>
        <v>KULA İM 45-77-A00001_TR-1 M04_2049494</v>
      </c>
      <c>
        <v>Şebeke Bakım Çalışması</v>
      </c>
      <c>
        <v>Dağıtım-OG</v>
      </c>
      <c>
        <v>Uzun</v>
      </c>
      <c>
        <v>Şebeke işletmecisi</v>
      </c>
      <c>
        <v>Bildirimli</v>
      </c>
      <c>
        <is>
          <t>28.07.2023 01:35:57</t>
        </is>
      </c>
      <c>
        <is>
          <t>28.07.2023 02:06:58</t>
        </is>
      </c>
      <c>
        <v>0.516944444</v>
      </c>
      <c>
        <v>24</v>
      </c>
      <c>
        <v>9352</v>
      </c>
      <c>
        <v>114</v>
      </c>
      <c>
        <v>295</v>
      </c>
      <c>
        <v>38</v>
      </c>
      <c>
        <v>716</v>
      </c>
      <c>
        <v>2</v>
      </c>
      <c>
        <v>5</v>
      </c>
      <c>
        <v>2.3639033422619504</v>
      </c>
      <c>
        <v>662.6544566301001</v>
      </c>
      <c>
        <v>181.4827202641149</v>
      </c>
      <c>
        <v>60.002766348484684</v>
      </c>
      <c>
        <v>44.68329918989464</v>
      </c>
      <c>
        <v>123.3290287909293</v>
      </c>
      <c>
        <v>53.129094971185225</v>
      </c>
      <c>
        <v>38.35778014224055</v>
      </c>
      <c>
        <v>1166.0030496792112</v>
      </c>
    </row>
    <row>
      <c>
        <v>2625347</v>
      </c>
      <c>
        <v>1</v>
      </c>
      <c>
        <is>
          <t>MANİSA</t>
        </is>
      </c>
      <c>
        <v>SELENDİ</v>
      </c>
      <c>
        <is>
          <t>KÖK</t>
        </is>
      </c>
      <c>
        <v>OKLUİSA KÖK 45-81-M00046_CINAN GRUP M04_71994401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28.07.2023 01:40:52</t>
        </is>
      </c>
      <c>
        <is>
          <t>28.07.2023 01:48:43</t>
        </is>
      </c>
      <c>
        <v>0.130833333</v>
      </c>
      <c>
        <v>3</v>
      </c>
      <c>
        <v>291</v>
      </c>
      <c>
        <v>4</v>
      </c>
      <c>
        <v>37</v>
      </c>
      <c>
        <v>3</v>
      </c>
      <c>
        <v>14</v>
      </c>
      <c>
        <v>0</v>
      </c>
      <c>
        <v>0</v>
      </c>
      <c>
        <v>0.07408449275</v>
      </c>
      <c>
        <v>5.909402987825098</v>
      </c>
      <c>
        <v>0.879893462515115</v>
      </c>
      <c>
        <v>3.7018161609277054</v>
      </c>
      <c>
        <v>1.9454127596689987</v>
      </c>
      <c>
        <v>0.8420739916910814</v>
      </c>
      <c>
        <v>0</v>
      </c>
      <c>
        <v>0</v>
      </c>
      <c>
        <v>13.352683855378</v>
      </c>
    </row>
    <row>
      <c>
        <v>2626201</v>
      </c>
      <c>
        <v>2</v>
      </c>
      <c>
        <is>
          <t>MANİSA</t>
        </is>
      </c>
      <c>
        <v>ŞEHZADELER</v>
      </c>
      <c>
        <is>
          <t>Dağıtım Transformatörü</t>
        </is>
      </c>
      <c>
        <v>AŞAĞIÇOBANİSA TR-3 45-71-M00103_45-71-M00103_72236852</v>
      </c>
      <c>
        <v>AG Yeraltı Kablo Arızası</v>
      </c>
      <c>
        <v>Dağıtım-AG</v>
      </c>
      <c>
        <v>Uzun</v>
      </c>
      <c>
        <v>Şebeke işletmecisi</v>
      </c>
      <c>
        <v>Bildirimsiz</v>
      </c>
      <c>
        <is>
          <t>28.07.2023 22:44:01</t>
        </is>
      </c>
      <c>
        <is>
          <t>28.07.2023 22:51:53</t>
        </is>
      </c>
      <c>
        <v>0.131111111</v>
      </c>
      <c>
        <v>0</v>
      </c>
      <c>
        <v>136</v>
      </c>
      <c>
        <v>0</v>
      </c>
      <c>
        <v>8</v>
      </c>
      <c>
        <v>0</v>
      </c>
      <c>
        <v>4</v>
      </c>
      <c>
        <v>0</v>
      </c>
      <c>
        <v>0</v>
      </c>
      <c>
        <v>0</v>
      </c>
      <c>
        <v>4.078058231311726</v>
      </c>
      <c>
        <v>0</v>
      </c>
      <c>
        <v>2.676087923192319</v>
      </c>
      <c>
        <v>0</v>
      </c>
      <c>
        <v>0.19430249651263024</v>
      </c>
      <c>
        <v>0</v>
      </c>
      <c>
        <v>0</v>
      </c>
      <c>
        <v>6.948448651016675</v>
      </c>
    </row>
    <row>
      <c>
        <v>2625845</v>
      </c>
      <c>
        <v>1</v>
      </c>
      <c>
        <is>
          <t>İZMİR</t>
        </is>
      </c>
      <c>
        <v>KEMALPAŞA</v>
      </c>
      <c>
        <is>
          <t>Kullanıcı Bağlantı Hattı</t>
        </is>
      </c>
      <c>
        <v>ARMUTLU DM-02/TR-25 35-27-L00415_948716841_948716841</v>
      </c>
      <c>
        <v>Üçüncü Şahısların Vermiş Olduğu Hasarlar</v>
      </c>
      <c>
        <v>Dağıtım-AG</v>
      </c>
      <c>
        <v>Uzun</v>
      </c>
      <c>
        <v>Dışsal</v>
      </c>
      <c>
        <v>Bildirimsiz</v>
      </c>
      <c>
        <is>
          <t>28.07.2023 14:39:21</t>
        </is>
      </c>
      <c>
        <is>
          <t>28.07.2023 16:03:13</t>
        </is>
      </c>
      <c>
        <v>1.397777777</v>
      </c>
      <c>
        <v>0</v>
      </c>
      <c>
        <v>0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4.922340726503618</v>
      </c>
      <c>
        <v>0</v>
      </c>
      <c>
        <v>0</v>
      </c>
      <c>
        <v>4.922340726503618</v>
      </c>
    </row>
    <row>
      <c>
        <v>2625822</v>
      </c>
      <c>
        <v>1</v>
      </c>
      <c>
        <is>
          <t>MANİSA</t>
        </is>
      </c>
      <c>
        <v>AKHİSAR</v>
      </c>
      <c>
        <is>
          <t>OG Fideri</t>
        </is>
      </c>
      <c>
        <v>TR-1/80 45-72-M00080_TR-1/77 M01_2101279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28.07.2023 14:22:08</t>
        </is>
      </c>
      <c>
        <is>
          <t>28.07.2023 14:46:22</t>
        </is>
      </c>
      <c>
        <v>0.403888888</v>
      </c>
      <c>
        <v>0</v>
      </c>
      <c>
        <v>1217</v>
      </c>
      <c>
        <v>0</v>
      </c>
      <c>
        <v>0</v>
      </c>
      <c>
        <v>3</v>
      </c>
      <c>
        <v>135</v>
      </c>
      <c>
        <v>0</v>
      </c>
      <c>
        <v>3</v>
      </c>
      <c>
        <v>0</v>
      </c>
      <c>
        <v>111.88962388140203</v>
      </c>
      <c>
        <v>0</v>
      </c>
      <c>
        <v>0</v>
      </c>
      <c>
        <v>2.77021669176</v>
      </c>
      <c>
        <v>47.21350114861174</v>
      </c>
      <c>
        <v>0</v>
      </c>
      <c>
        <v>45.500028926929595</v>
      </c>
      <c>
        <v>207.37337064870337</v>
      </c>
    </row>
    <row>
      <c>
        <v>2625802</v>
      </c>
      <c>
        <v>1</v>
      </c>
      <c>
        <is>
          <t>MANİSA</t>
        </is>
      </c>
      <c>
        <v>KIRKAĞAÇ</v>
      </c>
      <c>
        <is>
          <t>DM</t>
        </is>
      </c>
      <c>
        <v>KIRKAĞAÇ DM 45-76-M00043_ŞEHİR-2(GARAJ TARAFI) M09_72247564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28.07.2023 13:58:11</t>
        </is>
      </c>
      <c>
        <is>
          <t>28.07.2023 14:40:33</t>
        </is>
      </c>
      <c>
        <v>0.706111111</v>
      </c>
      <c>
        <v>1</v>
      </c>
      <c>
        <v>6419</v>
      </c>
      <c>
        <v>4</v>
      </c>
      <c>
        <v>11</v>
      </c>
      <c>
        <v>10</v>
      </c>
      <c>
        <v>1271</v>
      </c>
      <c>
        <v>2</v>
      </c>
      <c>
        <v>1</v>
      </c>
      <c>
        <v>0.16784460684777777</v>
      </c>
      <c>
        <v>871.389510004816</v>
      </c>
      <c>
        <v>6.938256907988954</v>
      </c>
      <c>
        <v>13.759241709747624</v>
      </c>
      <c>
        <v>70.97025843711444</v>
      </c>
      <c>
        <v>719.990339763352</v>
      </c>
      <c>
        <v>24.505348703995068</v>
      </c>
      <c>
        <v>3.529481632141599</v>
      </c>
      <c>
        <v>1711.2502817660034</v>
      </c>
    </row>
    <row>
      <c>
        <v>2626051</v>
      </c>
      <c>
        <v>1</v>
      </c>
      <c>
        <is>
          <t>MANİSA</t>
        </is>
      </c>
      <c>
        <v>GÖRDES</v>
      </c>
      <c>
        <is>
          <t>AG Fideri</t>
        </is>
      </c>
      <c>
        <v>BEĞEL DEĞİRMENBOĞAZI TR-1 45-75-M00283_B_56405394_56405394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28.07.2023 18:18:10</t>
        </is>
      </c>
      <c>
        <is>
          <t>28.07.2023 22:00:11</t>
        </is>
      </c>
      <c>
        <v>3.700277777</v>
      </c>
      <c>
        <v>0</v>
      </c>
      <c>
        <v>6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7.858670426457512</v>
      </c>
      <c>
        <v>0</v>
      </c>
      <c>
        <v>11.253858766193332</v>
      </c>
      <c>
        <v>0</v>
      </c>
      <c>
        <v>0</v>
      </c>
      <c>
        <v>0</v>
      </c>
      <c>
        <v>0</v>
      </c>
      <c>
        <v>19.112529192650843</v>
      </c>
    </row>
    <row>
      <c>
        <v>2625553</v>
      </c>
      <c>
        <v>1</v>
      </c>
      <c>
        <is>
          <t>İZMİR</t>
        </is>
      </c>
      <c>
        <v>ÇEŞME</v>
      </c>
      <c>
        <is>
          <t>Kullanıcı Bağlantı Hattı</t>
        </is>
      </c>
      <c>
        <v>L-191 35-18-L00191_950442483_950442483</v>
      </c>
      <c>
        <v>Üçüncü Şahısların Vermiş Olduğu Hasarlar</v>
      </c>
      <c>
        <v>Dağıtım-AG</v>
      </c>
      <c>
        <v>Uzun</v>
      </c>
      <c>
        <v>Dışsal</v>
      </c>
      <c>
        <v>Bildirimsiz</v>
      </c>
      <c>
        <is>
          <t>28.07.2023 10:10:52</t>
        </is>
      </c>
      <c>
        <is>
          <t>28.07.2023 11:23:48</t>
        </is>
      </c>
      <c>
        <v>1.215555555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0.1786232606538947</v>
      </c>
      <c>
        <v>0</v>
      </c>
      <c>
        <v>0</v>
      </c>
      <c>
        <v>0</v>
      </c>
      <c>
        <v>0</v>
      </c>
      <c>
        <v>0</v>
      </c>
      <c>
        <v>0</v>
      </c>
      <c>
        <v>0.1786232606538947</v>
      </c>
    </row>
    <row>
      <c>
        <v>2626157</v>
      </c>
      <c>
        <v>1</v>
      </c>
      <c>
        <is>
          <t>İZMİR</t>
        </is>
      </c>
      <c>
        <v>KİRAZ</v>
      </c>
      <c>
        <is>
          <t>AG Fideri</t>
        </is>
      </c>
      <c>
        <v>KARAMAN İÇME SUYU YANI TR-3 35-31-L00050_C_91363721_91363721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28.07.2023 20:26:30</t>
        </is>
      </c>
      <c>
        <is>
          <t>28.07.2023 22:48:46</t>
        </is>
      </c>
      <c>
        <v>2.371111111</v>
      </c>
      <c>
        <v>0</v>
      </c>
      <c>
        <v>0</v>
      </c>
      <c>
        <v>0</v>
      </c>
      <c>
        <v>15</v>
      </c>
      <c>
        <v>0</v>
      </c>
      <c>
        <v>5</v>
      </c>
      <c>
        <v>0</v>
      </c>
      <c>
        <v>0</v>
      </c>
      <c>
        <v>0</v>
      </c>
      <c>
        <v>0</v>
      </c>
      <c>
        <v>0</v>
      </c>
      <c>
        <v>38.19920811342189</v>
      </c>
      <c>
        <v>0</v>
      </c>
      <c>
        <v>12.814576998410086</v>
      </c>
      <c>
        <v>0</v>
      </c>
      <c>
        <v>0</v>
      </c>
      <c>
        <v>51.01378511183198</v>
      </c>
    </row>
    <row>
      <c>
        <v>2625759</v>
      </c>
      <c>
        <v>1</v>
      </c>
      <c>
        <is>
          <t>MANİSA</t>
        </is>
      </c>
      <c>
        <v>SALİHLİ</v>
      </c>
      <c>
        <is>
          <t>AG Fideri</t>
        </is>
      </c>
      <c>
        <v>GÖKEYÜP TR-1 KÖK 45-78-M00798_49203189_56387692_56387692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28.07.2023 13:21:51</t>
        </is>
      </c>
      <c>
        <is>
          <t>28.07.2023 15:03:27</t>
        </is>
      </c>
      <c>
        <v>1.693333333</v>
      </c>
      <c>
        <v>0</v>
      </c>
      <c>
        <v>9</v>
      </c>
      <c>
        <v>0</v>
      </c>
      <c>
        <v>5</v>
      </c>
      <c>
        <v>0</v>
      </c>
      <c>
        <v>0</v>
      </c>
      <c>
        <v>0</v>
      </c>
      <c>
        <v>0</v>
      </c>
      <c>
        <v>0</v>
      </c>
      <c>
        <v>4.27013062529648</v>
      </c>
      <c>
        <v>0</v>
      </c>
      <c>
        <v>11.35868505850553</v>
      </c>
      <c>
        <v>0</v>
      </c>
      <c>
        <v>0</v>
      </c>
      <c>
        <v>0</v>
      </c>
      <c>
        <v>0</v>
      </c>
      <c>
        <v>15.62881568380201</v>
      </c>
    </row>
    <row>
      <c>
        <v>2626008</v>
      </c>
      <c>
        <v>1</v>
      </c>
      <c>
        <is>
          <t>MANİSA</t>
        </is>
      </c>
      <c>
        <v>SALİHLİ</v>
      </c>
      <c>
        <is>
          <t>AG Fideri</t>
        </is>
      </c>
      <c>
        <v>TR-82 45-78-L00082_49364186_56388084_56388084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28.07.2023 17:10:56</t>
        </is>
      </c>
      <c>
        <is>
          <t>28.07.2023 17:59:41</t>
        </is>
      </c>
      <c>
        <v>0.8125</v>
      </c>
      <c>
        <v>0</v>
      </c>
      <c>
        <v>52</v>
      </c>
      <c>
        <v>0</v>
      </c>
      <c>
        <v>0</v>
      </c>
      <c>
        <v>0</v>
      </c>
      <c>
        <v>13</v>
      </c>
      <c>
        <v>0</v>
      </c>
      <c>
        <v>0</v>
      </c>
      <c>
        <v>0</v>
      </c>
      <c>
        <v>7.722162760470685</v>
      </c>
      <c>
        <v>0</v>
      </c>
      <c>
        <v>0</v>
      </c>
      <c>
        <v>0</v>
      </c>
      <c>
        <v>4.9802040834013</v>
      </c>
      <c>
        <v>0</v>
      </c>
      <c>
        <v>0</v>
      </c>
      <c>
        <v>12.702366843871985</v>
      </c>
    </row>
    <row>
      <c>
        <v>2625908</v>
      </c>
      <c>
        <v>1</v>
      </c>
      <c>
        <is>
          <t>İZMİR</t>
        </is>
      </c>
      <c>
        <v>TORBALI</v>
      </c>
      <c>
        <is>
          <t>KÖK</t>
        </is>
      </c>
      <c>
        <v>ÇAPAK KÖK 35-26-M00435_DAĞKIZILCA-2 ÇIKIŞ M05_66033222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28.07.2023 15:28:21</t>
        </is>
      </c>
      <c>
        <is>
          <t>28.07.2023 15:39:59</t>
        </is>
      </c>
      <c>
        <v>0.193888888</v>
      </c>
      <c>
        <v>21</v>
      </c>
      <c>
        <v>2685</v>
      </c>
      <c>
        <v>35</v>
      </c>
      <c>
        <v>208</v>
      </c>
      <c>
        <v>64</v>
      </c>
      <c>
        <v>808</v>
      </c>
      <c>
        <v>6</v>
      </c>
      <c>
        <v>1</v>
      </c>
      <c>
        <v>3.5532970694287855</v>
      </c>
      <c>
        <v>98.3693568712105</v>
      </c>
      <c>
        <v>36.05183209265652</v>
      </c>
      <c>
        <v>26.703628179353608</v>
      </c>
      <c>
        <v>66.13789991720931</v>
      </c>
      <c>
        <v>119.4007040783682</v>
      </c>
      <c>
        <v>93.95822954696436</v>
      </c>
      <c>
        <v>5.675462328400865</v>
      </c>
      <c>
        <v>449.8504100835921</v>
      </c>
    </row>
    <row>
      <c>
        <v>2625367</v>
      </c>
      <c>
        <v>1</v>
      </c>
      <c>
        <is>
          <t>İZMİR</t>
        </is>
      </c>
      <c>
        <v>DİKİLİ</v>
      </c>
      <c>
        <is>
          <t>DM</t>
        </is>
      </c>
      <c>
        <v>DİKİLİ İM 35-30-A00001_DELİCETEPE M07_72357027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28.07.2023 04:55:24</t>
        </is>
      </c>
      <c>
        <is>
          <t>28.07.2023 05:40:26</t>
        </is>
      </c>
      <c>
        <v>0.750555555</v>
      </c>
      <c>
        <v>0</v>
      </c>
      <c>
        <v>1</v>
      </c>
      <c>
        <v>9</v>
      </c>
      <c>
        <v>47</v>
      </c>
      <c>
        <v>1</v>
      </c>
      <c>
        <v>12</v>
      </c>
      <c>
        <v>0</v>
      </c>
      <c>
        <v>0</v>
      </c>
      <c>
        <v>0</v>
      </c>
      <c>
        <v>0.12561263690825247</v>
      </c>
      <c>
        <v>116.04551526075643</v>
      </c>
      <c>
        <v>91.48813168072378</v>
      </c>
      <c>
        <v>16.340059814709434</v>
      </c>
      <c>
        <v>10.064038224579074</v>
      </c>
      <c>
        <v>0</v>
      </c>
      <c>
        <v>0</v>
      </c>
      <c>
        <v>234.06335761767696</v>
      </c>
    </row>
    <row>
      <c>
        <v>2625333</v>
      </c>
      <c>
        <v>1</v>
      </c>
      <c>
        <is>
          <t>İZMİR</t>
        </is>
      </c>
      <c>
        <v>KARŞIYAKA</v>
      </c>
      <c>
        <is>
          <t>Kullanıcı Bağlantı Hattı</t>
        </is>
      </c>
      <c>
        <v>K-115 35-04-K00115_98940813_98940813</v>
      </c>
      <c>
        <v>AG Box / Sdk Abone Çıkış Sigorta Atığı</v>
      </c>
      <c>
        <v>Dağıtım-AG</v>
      </c>
      <c>
        <v>Uzun</v>
      </c>
      <c>
        <v>Şebeke işletmecisi</v>
      </c>
      <c>
        <v>Bildirimsiz</v>
      </c>
      <c>
        <is>
          <t>28.07.2023 00:49:37</t>
        </is>
      </c>
      <c>
        <is>
          <t>28.07.2023 01:48:16</t>
        </is>
      </c>
      <c>
        <v>0.9775</v>
      </c>
      <c>
        <v>0</v>
      </c>
      <c>
        <v>6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1.0743359515768272</v>
      </c>
      <c>
        <v>0</v>
      </c>
      <c>
        <v>0</v>
      </c>
      <c>
        <v>0</v>
      </c>
      <c>
        <v>0</v>
      </c>
      <c>
        <v>0</v>
      </c>
      <c>
        <v>0</v>
      </c>
      <c>
        <v>1.0743359515768272</v>
      </c>
    </row>
    <row>
      <c>
        <v>2625479</v>
      </c>
      <c>
        <v>1</v>
      </c>
      <c>
        <is>
          <t>MANİSA</t>
        </is>
      </c>
      <c>
        <v>TURGUTLU</v>
      </c>
      <c>
        <is>
          <t>KÖK</t>
        </is>
      </c>
      <c>
        <v>İSTASYONALTI KÖK 45-83-M00131_CELALETTİN AŞKIN M08_2329824</v>
      </c>
      <c>
        <v>Üçüncü Şahıs Talebiyle Planlı Çalışma</v>
      </c>
      <c>
        <v>Dağıtım-OG</v>
      </c>
      <c>
        <v>Uzun</v>
      </c>
      <c>
        <v>Şebeke işletmecisi</v>
      </c>
      <c>
        <v>Bildirimli</v>
      </c>
      <c>
        <is>
          <t>28.07.2023 07:59:28</t>
        </is>
      </c>
      <c>
        <is>
          <t>28.07.2023 16:18:52</t>
        </is>
      </c>
      <c>
        <v>8.323333333</v>
      </c>
      <c>
        <v>4</v>
      </c>
      <c>
        <v>61</v>
      </c>
      <c>
        <v>130</v>
      </c>
      <c>
        <v>328</v>
      </c>
      <c>
        <v>17</v>
      </c>
      <c>
        <v>80</v>
      </c>
      <c>
        <v>0</v>
      </c>
      <c>
        <v>0</v>
      </c>
      <c>
        <v>50.1782588744674</v>
      </c>
      <c>
        <v>163.81889030020358</v>
      </c>
      <c>
        <v>2066.2516261246924</v>
      </c>
      <c>
        <v>2473.3162023693226</v>
      </c>
      <c>
        <v>269.06127185318445</v>
      </c>
      <c>
        <v>610.4577369700348</v>
      </c>
      <c>
        <v>0</v>
      </c>
      <c>
        <v>0</v>
      </c>
      <c>
        <v>5633.083986491905</v>
      </c>
    </row>
    <row>
      <c>
        <v>2626143</v>
      </c>
      <c>
        <v>1</v>
      </c>
      <c>
        <is>
          <t>İZMİR</t>
        </is>
      </c>
      <c>
        <v>MENDERES</v>
      </c>
      <c>
        <is>
          <t>Kullanıcı Bağlantı Hattı</t>
        </is>
      </c>
      <c>
        <v>AHMETBEYLİ MAYDANOZ M-7 35-22-M00245_955255066_955255066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28.07.2023 20:01:14</t>
        </is>
      </c>
      <c>
        <is>
          <t>28.07.2023 23:29:18</t>
        </is>
      </c>
      <c>
        <v>3.467777777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3.8692576418498237</v>
      </c>
      <c>
        <v>0</v>
      </c>
      <c>
        <v>0</v>
      </c>
      <c>
        <v>0</v>
      </c>
      <c>
        <v>0</v>
      </c>
      <c>
        <v>0</v>
      </c>
      <c>
        <v>0</v>
      </c>
      <c>
        <v>3.8692576418498237</v>
      </c>
    </row>
    <row>
      <c>
        <v>2625356</v>
      </c>
      <c>
        <v>1</v>
      </c>
      <c>
        <is>
          <t>İZMİR</t>
        </is>
      </c>
      <c>
        <v>ÖDEMİŞ</v>
      </c>
      <c>
        <is>
          <t>DM</t>
        </is>
      </c>
      <c>
        <v>GÖLCÜK DM 35-15-L01153_SUBATAN L04_67177011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28.07.2023 03:24:24</t>
        </is>
      </c>
      <c>
        <is>
          <t>28.07.2023 03:43:43</t>
        </is>
      </c>
      <c>
        <v>0.321944444</v>
      </c>
      <c>
        <v>2</v>
      </c>
      <c>
        <v>339</v>
      </c>
      <c>
        <v>10</v>
      </c>
      <c>
        <v>272</v>
      </c>
      <c>
        <v>2</v>
      </c>
      <c>
        <v>126</v>
      </c>
      <c>
        <v>0</v>
      </c>
      <c>
        <v>0</v>
      </c>
      <c>
        <v>1.1604739854718193</v>
      </c>
      <c>
        <v>12.959627141043823</v>
      </c>
      <c>
        <v>28.408049671872018</v>
      </c>
      <c>
        <v>66.34398784830424</v>
      </c>
      <c>
        <v>2.5335579432281654</v>
      </c>
      <c>
        <v>25.013849528132997</v>
      </c>
      <c>
        <v>0</v>
      </c>
      <c>
        <v>0</v>
      </c>
      <c>
        <v>136.41954611805306</v>
      </c>
    </row>
    <row>
      <c>
        <v>2626189</v>
      </c>
      <c>
        <v>1</v>
      </c>
      <c>
        <is>
          <t>İZMİR</t>
        </is>
      </c>
      <c>
        <v>KİRAZ</v>
      </c>
      <c>
        <is>
          <t>Dağıtım Transformatörü</t>
        </is>
      </c>
      <c>
        <v>KALEKÖY TR-5 35-31-L00237_35-31-L00237_2365451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28.07.2023 21:19:57</t>
        </is>
      </c>
      <c>
        <is>
          <t>28.07.2023 21:43:31</t>
        </is>
      </c>
      <c>
        <v>0.392777777</v>
      </c>
      <c>
        <v>0</v>
      </c>
      <c>
        <v>28</v>
      </c>
      <c>
        <v>0</v>
      </c>
      <c>
        <v>31</v>
      </c>
      <c>
        <v>0</v>
      </c>
      <c>
        <v>20</v>
      </c>
      <c>
        <v>0</v>
      </c>
      <c>
        <v>0</v>
      </c>
      <c>
        <v>0</v>
      </c>
      <c>
        <v>2.60027605529187</v>
      </c>
      <c>
        <v>0</v>
      </c>
      <c>
        <v>52.68348721844739</v>
      </c>
      <c>
        <v>0</v>
      </c>
      <c>
        <v>11.698214281569719</v>
      </c>
      <c>
        <v>0</v>
      </c>
      <c>
        <v>0</v>
      </c>
      <c>
        <v>66.98197755530899</v>
      </c>
    </row>
    <row>
      <c>
        <v>2626089</v>
      </c>
      <c>
        <v>2</v>
      </c>
      <c>
        <is>
          <t>MANİSA</t>
        </is>
      </c>
      <c>
        <v>TURGUTLU</v>
      </c>
      <c>
        <is>
          <t>KÖK</t>
        </is>
      </c>
      <c>
        <v>İSTASYONALTI KÖK 45-83-M00131_MANİSA-2 ÇIKIŞ M01_2329936</v>
      </c>
      <c>
        <v>OG Ayırıcı Arızası</v>
      </c>
      <c>
        <v>Dağıtım-OG</v>
      </c>
      <c>
        <v>Uzun</v>
      </c>
      <c>
        <v>Şebeke işletmecisi</v>
      </c>
      <c>
        <v>Bildirimsiz</v>
      </c>
      <c>
        <is>
          <t>28.07.2023 20:44:23</t>
        </is>
      </c>
      <c>
        <is>
          <t>28.07.2023 21:01:17</t>
        </is>
      </c>
      <c>
        <v>0.281666666</v>
      </c>
      <c>
        <v>0</v>
      </c>
      <c>
        <v>6</v>
      </c>
      <c>
        <v>1</v>
      </c>
      <c>
        <v>151</v>
      </c>
      <c>
        <v>0</v>
      </c>
      <c>
        <v>13</v>
      </c>
      <c>
        <v>0</v>
      </c>
      <c>
        <v>0</v>
      </c>
      <c>
        <v>0</v>
      </c>
      <c>
        <v>0.7198555698750652</v>
      </c>
      <c>
        <v>6.515704181392149</v>
      </c>
      <c>
        <v>119.86633473193126</v>
      </c>
      <c>
        <v>0</v>
      </c>
      <c>
        <v>3.9730506027527945</v>
      </c>
      <c>
        <v>0</v>
      </c>
      <c>
        <v>0</v>
      </c>
      <c>
        <v>131.07494508595127</v>
      </c>
    </row>
    <row>
      <c>
        <v>2625980</v>
      </c>
      <c>
        <v>1</v>
      </c>
      <c>
        <is>
          <t>İZMİR</t>
        </is>
      </c>
      <c>
        <v>BERGAMA</v>
      </c>
      <c>
        <is>
          <t>AG Fideri</t>
        </is>
      </c>
      <c>
        <v>TOPÇAM SULAMA TR-12 35-16-M00205_47525214_56397068_56397068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28.07.2023 16:40:05</t>
        </is>
      </c>
      <c>
        <is>
          <t>28.07.2023 20:07:46</t>
        </is>
      </c>
      <c>
        <v>3.461388888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18.72977454334626</v>
      </c>
      <c>
        <v>0</v>
      </c>
      <c>
        <v>0</v>
      </c>
      <c>
        <v>0</v>
      </c>
      <c>
        <v>0</v>
      </c>
      <c>
        <v>18.72977454334626</v>
      </c>
    </row>
    <row>
      <c>
        <v>2625874</v>
      </c>
      <c>
        <v>1</v>
      </c>
      <c>
        <is>
          <t>İZMİR</t>
        </is>
      </c>
      <c>
        <v>SEFERİHİSAR</v>
      </c>
      <c>
        <is>
          <t>Kullanıcı Bağlantı Hattı</t>
        </is>
      </c>
      <c>
        <v>DM-3/TR-11 SEFERİHİSAR 35-14-M00330_956634153_956634153</v>
      </c>
      <c>
        <v>AG Branşman Yeraltı Kablo Arızası</v>
      </c>
      <c>
        <v>Dağıtım-AG</v>
      </c>
      <c>
        <v>Uzun</v>
      </c>
      <c>
        <v>Şebeke işletmecisi</v>
      </c>
      <c>
        <v>Bildirimsiz</v>
      </c>
      <c>
        <is>
          <t>28.07.2023 14:56:51</t>
        </is>
      </c>
      <c>
        <is>
          <t>28.07.2023 21:08:54</t>
        </is>
      </c>
      <c>
        <v>6.200833333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4.720408396473789</v>
      </c>
      <c>
        <v>0</v>
      </c>
      <c>
        <v>0</v>
      </c>
      <c>
        <v>0</v>
      </c>
      <c>
        <v>0</v>
      </c>
      <c>
        <v>0</v>
      </c>
      <c>
        <v>0</v>
      </c>
      <c>
        <v>4.720408396473789</v>
      </c>
    </row>
    <row>
      <c>
        <v>2625350</v>
      </c>
      <c>
        <v>1</v>
      </c>
      <c>
        <is>
          <t>İZMİR</t>
        </is>
      </c>
      <c>
        <v>BERGAMA</v>
      </c>
      <c>
        <is>
          <t>DM</t>
        </is>
      </c>
      <c>
        <v>AŞAĞIKIRIKLAR DM 35-16-M00448_YENİKENT SULAMA M11_2115986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28.07.2023 01:52:50</t>
        </is>
      </c>
      <c>
        <is>
          <t>28.07.2023 04:11:42</t>
        </is>
      </c>
      <c>
        <v>2.314444444</v>
      </c>
      <c>
        <v>0</v>
      </c>
      <c>
        <v>0</v>
      </c>
      <c>
        <v>1</v>
      </c>
      <c>
        <v>133</v>
      </c>
      <c>
        <v>0</v>
      </c>
      <c>
        <v>8</v>
      </c>
      <c>
        <v>0</v>
      </c>
      <c>
        <v>0</v>
      </c>
      <c>
        <v>0</v>
      </c>
      <c>
        <v>0</v>
      </c>
      <c>
        <v>5.389983158993334</v>
      </c>
      <c>
        <v>1416.0404309570897</v>
      </c>
      <c>
        <v>0</v>
      </c>
      <c>
        <v>32.232202190999416</v>
      </c>
      <c>
        <v>0</v>
      </c>
      <c>
        <v>0</v>
      </c>
      <c>
        <v>1453.6626163070825</v>
      </c>
    </row>
    <row>
      <c>
        <v>2626183</v>
      </c>
      <c>
        <v>1</v>
      </c>
      <c>
        <is>
          <t>İZMİR</t>
        </is>
      </c>
      <c>
        <v>BERGAMA</v>
      </c>
      <c>
        <is>
          <t>Kullanıcı Bağlantı Hattı</t>
        </is>
      </c>
      <c>
        <v>FERİZLER TR-1 35-16-M00072_953327755_953327755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28.07.2023 21:10:23</t>
        </is>
      </c>
      <c>
        <is>
          <t>28.07.2023 23:00:49</t>
        </is>
      </c>
      <c>
        <v>1.840555555</v>
      </c>
      <c>
        <v>0</v>
      </c>
      <c>
        <v>0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0.6964222500625987</v>
      </c>
      <c>
        <v>0</v>
      </c>
      <c>
        <v>0</v>
      </c>
      <c>
        <v>0.6964222500625987</v>
      </c>
    </row>
    <row>
      <c>
        <v>2625496</v>
      </c>
      <c>
        <v>1</v>
      </c>
      <c>
        <is>
          <t>MANİSA</t>
        </is>
      </c>
      <c>
        <v>KULA</v>
      </c>
      <c>
        <is>
          <t>OG Fideri</t>
        </is>
      </c>
      <c>
        <v>TR-52 45-77-L00052_YURTBAŞI L02_72209785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28.07.2023 09:32:38</t>
        </is>
      </c>
      <c>
        <is>
          <t>28.07.2023 10:07:58</t>
        </is>
      </c>
      <c>
        <v>0.588888888</v>
      </c>
      <c>
        <v>10</v>
      </c>
      <c>
        <v>1024</v>
      </c>
      <c>
        <v>104</v>
      </c>
      <c>
        <v>244</v>
      </c>
      <c>
        <v>17</v>
      </c>
      <c>
        <v>108</v>
      </c>
      <c>
        <v>3</v>
      </c>
      <c>
        <v>0</v>
      </c>
      <c>
        <v>2.4399563052619926</v>
      </c>
      <c>
        <v>107.69009084148482</v>
      </c>
      <c>
        <v>375.1447078199018</v>
      </c>
      <c>
        <v>435.12730259646077</v>
      </c>
      <c>
        <v>90.94865481415245</v>
      </c>
      <c>
        <v>90.22730465428177</v>
      </c>
      <c>
        <v>89.17401474428559</v>
      </c>
      <c>
        <v>0</v>
      </c>
      <c>
        <v>1190.7520317758292</v>
      </c>
    </row>
    <row>
      <c>
        <v>2626037</v>
      </c>
      <c>
        <v>1</v>
      </c>
      <c>
        <is>
          <t>MANİSA</t>
        </is>
      </c>
      <c>
        <v>DEMİRCİ</v>
      </c>
      <c>
        <is>
          <t>Kullanıcı Bağlantı Hattı</t>
        </is>
      </c>
      <c>
        <v>HIRKALI TR-1 45-74-M00229_945581896_945581896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28.07.2023 17:58:49</t>
        </is>
      </c>
      <c>
        <is>
          <t>28.07.2023 19:24:02</t>
        </is>
      </c>
      <c>
        <v>1.420277777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0.2321508025372012</v>
      </c>
      <c>
        <v>0</v>
      </c>
      <c>
        <v>0</v>
      </c>
      <c>
        <v>0</v>
      </c>
      <c>
        <v>0</v>
      </c>
      <c>
        <v>0</v>
      </c>
      <c>
        <v>0</v>
      </c>
      <c>
        <v>0.2321508025372012</v>
      </c>
    </row>
    <row>
      <c>
        <v>2625396</v>
      </c>
      <c>
        <v>1</v>
      </c>
      <c>
        <is>
          <t>MANİSA</t>
        </is>
      </c>
      <c>
        <v>GÖLMARMARA</v>
      </c>
      <c>
        <is>
          <t>KÖK</t>
        </is>
      </c>
      <c>
        <v>TİYENLİ KÖK 45-85-M00004_GÖLMARMARA İM  -  GERİLİM M06_72102207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28.07.2023 07:37:01</t>
        </is>
      </c>
      <c>
        <is>
          <t>28.07.2023 08:12:38</t>
        </is>
      </c>
      <c>
        <v>0.593611111</v>
      </c>
      <c>
        <v>2</v>
      </c>
      <c>
        <v>757</v>
      </c>
      <c>
        <v>125</v>
      </c>
      <c>
        <v>209</v>
      </c>
      <c>
        <v>7</v>
      </c>
      <c>
        <v>76</v>
      </c>
      <c>
        <v>1</v>
      </c>
      <c>
        <v>0</v>
      </c>
      <c>
        <v>0.19474473835777775</v>
      </c>
      <c>
        <v>77.92885505809978</v>
      </c>
      <c>
        <v>806.1038520001654</v>
      </c>
      <c>
        <v>1047.5055685340046</v>
      </c>
      <c>
        <v>23.707384549599222</v>
      </c>
      <c>
        <v>27.005338821463837</v>
      </c>
      <c>
        <v>44.7876247077401</v>
      </c>
      <c>
        <v>0</v>
      </c>
      <c>
        <v>2027.2333684094308</v>
      </c>
    </row>
    <row>
      <c>
        <v>2625788</v>
      </c>
      <c>
        <v>1</v>
      </c>
      <c>
        <is>
          <t>MANİSA</t>
        </is>
      </c>
      <c>
        <v>ALAŞEHİR</v>
      </c>
      <c>
        <is>
          <t>Dağıtım Transformatörü</t>
        </is>
      </c>
      <c>
        <v>SUBAŞI TR-1 45-73-M00808_45-73-M00808_2358246</v>
      </c>
      <c>
        <v>AG Klemens Arızası</v>
      </c>
      <c>
        <v>Dağıtım-AG</v>
      </c>
      <c>
        <v>Uzun</v>
      </c>
      <c>
        <v>Şebeke işletmecisi</v>
      </c>
      <c>
        <v>Bildirimsiz</v>
      </c>
      <c>
        <is>
          <t>28.07.2023 13:46:28</t>
        </is>
      </c>
      <c>
        <is>
          <t>28.07.2023 14:22:10</t>
        </is>
      </c>
      <c>
        <v>0.595</v>
      </c>
      <c>
        <v>0</v>
      </c>
      <c>
        <v>152</v>
      </c>
      <c>
        <v>0</v>
      </c>
      <c>
        <v>15</v>
      </c>
      <c>
        <v>0</v>
      </c>
      <c>
        <v>7</v>
      </c>
      <c>
        <v>0</v>
      </c>
      <c>
        <v>0</v>
      </c>
      <c>
        <v>0</v>
      </c>
      <c>
        <v>17.425863292226406</v>
      </c>
      <c>
        <v>0</v>
      </c>
      <c>
        <v>11.898552588453201</v>
      </c>
      <c>
        <v>0</v>
      </c>
      <c>
        <v>3.1288514274075094</v>
      </c>
      <c>
        <v>0</v>
      </c>
      <c>
        <v>0</v>
      </c>
      <c>
        <v>32.45326730808712</v>
      </c>
    </row>
    <row>
      <c>
        <v>2626126</v>
      </c>
      <c>
        <v>1</v>
      </c>
      <c>
        <is>
          <t>İZMİR</t>
        </is>
      </c>
      <c>
        <v>MENEMEN</v>
      </c>
      <c>
        <is>
          <t>Dağıtım Transformatörü</t>
        </is>
      </c>
      <c>
        <v>KIRMAHALLE  TR-12 35-28-M00271_35-28-M00271_2351707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28.07.2023 19:32:20</t>
        </is>
      </c>
      <c>
        <is>
          <t>28.07.2023 22:08:53</t>
        </is>
      </c>
      <c>
        <v>2.609166666</v>
      </c>
      <c>
        <v>0</v>
      </c>
      <c>
        <v>87</v>
      </c>
      <c>
        <v>0</v>
      </c>
      <c>
        <v>81</v>
      </c>
      <c>
        <v>0</v>
      </c>
      <c>
        <v>18</v>
      </c>
      <c>
        <v>0</v>
      </c>
      <c>
        <v>0</v>
      </c>
      <c>
        <v>0</v>
      </c>
      <c>
        <v>57.31286446510441</v>
      </c>
      <c>
        <v>0</v>
      </c>
      <c>
        <v>100.06578446272141</v>
      </c>
      <c>
        <v>0</v>
      </c>
      <c>
        <v>29.531219453592026</v>
      </c>
      <c>
        <v>0</v>
      </c>
      <c>
        <v>0</v>
      </c>
      <c>
        <v>186.90986838141785</v>
      </c>
    </row>
    <row>
      <c>
        <v>2625393</v>
      </c>
      <c>
        <v>1</v>
      </c>
      <c>
        <is>
          <t>MANİSA</t>
        </is>
      </c>
      <c>
        <v>ALAŞEHİR</v>
      </c>
      <c>
        <is>
          <t>AG Fideri</t>
        </is>
      </c>
      <c>
        <v>İSMETİYE TR-1 45-73-M00994_B_56403976_56403976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28.07.2023 07:20:11</t>
        </is>
      </c>
      <c>
        <is>
          <t>28.07.2023 08:02:01</t>
        </is>
      </c>
      <c>
        <v>0.697222222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0.17490901872825984</v>
      </c>
      <c>
        <v>0</v>
      </c>
      <c>
        <v>0</v>
      </c>
      <c>
        <v>0</v>
      </c>
      <c>
        <v>0</v>
      </c>
      <c>
        <v>0</v>
      </c>
      <c>
        <v>0</v>
      </c>
      <c>
        <v>0.17490901872825984</v>
      </c>
    </row>
    <row>
      <c>
        <v>2625625</v>
      </c>
      <c>
        <v>1</v>
      </c>
      <c>
        <is>
          <t>İZMİR</t>
        </is>
      </c>
      <c>
        <v>KİRAZ</v>
      </c>
      <c>
        <is>
          <t>AG Fideri</t>
        </is>
      </c>
      <c>
        <v>TR-21 35-31-L00021_47995427_56370769_56370769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28.07.2023 11:18:42</t>
        </is>
      </c>
      <c>
        <is>
          <t>28.07.2023 14:21:39</t>
        </is>
      </c>
      <c>
        <v>3.049166666</v>
      </c>
      <c>
        <v>0</v>
      </c>
      <c>
        <v>30</v>
      </c>
      <c>
        <v>0</v>
      </c>
      <c>
        <v>0</v>
      </c>
      <c>
        <v>0</v>
      </c>
      <c>
        <v>6</v>
      </c>
      <c>
        <v>0</v>
      </c>
      <c>
        <v>0</v>
      </c>
      <c>
        <v>0</v>
      </c>
      <c>
        <v>20.215220546785705</v>
      </c>
      <c>
        <v>0</v>
      </c>
      <c>
        <v>0</v>
      </c>
      <c>
        <v>0</v>
      </c>
      <c>
        <v>38.60257739617351</v>
      </c>
      <c>
        <v>0</v>
      </c>
      <c>
        <v>0</v>
      </c>
      <c>
        <v>58.81779794295922</v>
      </c>
    </row>
    <row>
      <c>
        <v>2625897</v>
      </c>
      <c>
        <v>1</v>
      </c>
      <c>
        <is>
          <t>İZMİR</t>
        </is>
      </c>
      <c>
        <v>BAYINDIR</v>
      </c>
      <c>
        <is>
          <t>AG Fideri</t>
        </is>
      </c>
      <c>
        <v>YAKACIK TR-2 35-20-L00233_B_91387793_91387793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28.07.2023 15:12:10</t>
        </is>
      </c>
      <c>
        <is>
          <t>28.07.2023 17:17:42</t>
        </is>
      </c>
      <c>
        <v>2.092222222</v>
      </c>
      <c>
        <v>0</v>
      </c>
      <c>
        <v>8</v>
      </c>
      <c>
        <v>0</v>
      </c>
      <c>
        <v>8</v>
      </c>
      <c>
        <v>0</v>
      </c>
      <c>
        <v>8</v>
      </c>
      <c>
        <v>0</v>
      </c>
      <c>
        <v>0</v>
      </c>
      <c>
        <v>0</v>
      </c>
      <c>
        <v>5.83744099528856</v>
      </c>
      <c>
        <v>0</v>
      </c>
      <c>
        <v>19.193203367923363</v>
      </c>
      <c>
        <v>0</v>
      </c>
      <c>
        <v>17.326937438477707</v>
      </c>
      <c>
        <v>0</v>
      </c>
      <c>
        <v>0</v>
      </c>
      <c>
        <v>42.35758180168963</v>
      </c>
    </row>
    <row>
      <c>
        <v>2625376</v>
      </c>
      <c>
        <v>1</v>
      </c>
      <c>
        <is>
          <t>İZMİR</t>
        </is>
      </c>
      <c>
        <v>KARABAĞLAR</v>
      </c>
      <c>
        <is>
          <t>AG Fideri</t>
        </is>
      </c>
      <c>
        <v>M-1257 35-01-M01257_C_56371140_56371140</v>
      </c>
      <c>
        <v>AG Tel Kopuğu</v>
      </c>
      <c>
        <v>Dağıtım-AG</v>
      </c>
      <c>
        <v>Uzun</v>
      </c>
      <c>
        <v>Şebeke işletmecisi</v>
      </c>
      <c>
        <v>Bildirimsiz</v>
      </c>
      <c>
        <is>
          <t>28.07.2023 06:18:07</t>
        </is>
      </c>
      <c>
        <is>
          <t>28.07.2023 10:46:37</t>
        </is>
      </c>
      <c>
        <v>4.475</v>
      </c>
      <c>
        <v>0</v>
      </c>
      <c>
        <v>77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76.15957498727023</v>
      </c>
      <c>
        <v>0</v>
      </c>
      <c>
        <v>0</v>
      </c>
      <c>
        <v>0</v>
      </c>
      <c>
        <v>10.652934617354981</v>
      </c>
      <c>
        <v>0</v>
      </c>
      <c>
        <v>0</v>
      </c>
      <c>
        <v>86.81250960462522</v>
      </c>
    </row>
    <row>
      <c>
        <v>2625768</v>
      </c>
      <c>
        <v>1</v>
      </c>
      <c>
        <is>
          <t>İZMİR</t>
        </is>
      </c>
      <c>
        <v>ÇİĞLİ</v>
      </c>
      <c>
        <is>
          <t>OG Fideri</t>
        </is>
      </c>
      <c>
        <v>M-1067 GEÇİT 35-09-M01067_M-1923 M03_80783847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28.07.2023 13:35:01</t>
        </is>
      </c>
      <c>
        <is>
          <t>28.07.2023 13:50:58</t>
        </is>
      </c>
      <c>
        <v>0.265833333</v>
      </c>
      <c>
        <v>0</v>
      </c>
      <c>
        <v>82</v>
      </c>
      <c>
        <v>0</v>
      </c>
      <c>
        <v>0</v>
      </c>
      <c>
        <v>0</v>
      </c>
      <c>
        <v>9</v>
      </c>
      <c>
        <v>0</v>
      </c>
      <c>
        <v>0</v>
      </c>
      <c>
        <v>0</v>
      </c>
      <c>
        <v>7.934845883843476</v>
      </c>
      <c>
        <v>0</v>
      </c>
      <c>
        <v>0</v>
      </c>
      <c>
        <v>0</v>
      </c>
      <c>
        <v>1.2646547693615806</v>
      </c>
      <c>
        <v>0</v>
      </c>
      <c>
        <v>0</v>
      </c>
      <c>
        <v>9.199500653205057</v>
      </c>
    </row>
    <row>
      <c>
        <v>2625705</v>
      </c>
      <c>
        <v>1</v>
      </c>
      <c>
        <is>
          <t>İZMİR</t>
        </is>
      </c>
      <c>
        <v>URLA</v>
      </c>
      <c>
        <is>
          <t>Kullanıcı Bağlantı Hattı</t>
        </is>
      </c>
      <c>
        <v>TR-28 35-19-L00028_956665253_956665253</v>
      </c>
      <c>
        <v>AG Branşman Yeraltı Kablo Arızası</v>
      </c>
      <c>
        <v>Dağıtım-AG</v>
      </c>
      <c>
        <v>Uzun</v>
      </c>
      <c>
        <v>Şebeke işletmecisi</v>
      </c>
      <c>
        <v>Bildirimsiz</v>
      </c>
      <c>
        <is>
          <t>28.07.2023 12:21:25</t>
        </is>
      </c>
      <c>
        <is>
          <t>28.07.2023 15:46:33</t>
        </is>
      </c>
      <c>
        <v>3.418888888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1.379310541365657</v>
      </c>
      <c>
        <v>0</v>
      </c>
      <c>
        <v>0</v>
      </c>
      <c>
        <v>0</v>
      </c>
      <c>
        <v>0</v>
      </c>
      <c>
        <v>0</v>
      </c>
      <c>
        <v>0</v>
      </c>
      <c>
        <v>1.379310541365657</v>
      </c>
    </row>
    <row>
      <c>
        <v>2625562</v>
      </c>
      <c>
        <v>1</v>
      </c>
      <c>
        <is>
          <t>İZMİR</t>
        </is>
      </c>
      <c>
        <v>ÖDEMİŞ</v>
      </c>
      <c>
        <is>
          <t>Dağıtım Transformatörü</t>
        </is>
      </c>
      <c>
        <v>GERELİ KÖYÜ İBRAHİM SAYGILI SULAMA GRB TR-14 35-15-M00130_35-15-M00130_2365568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28.07.2023 10:16:47</t>
        </is>
      </c>
      <c>
        <is>
          <t>28.07.2023 11:37:04</t>
        </is>
      </c>
      <c>
        <v>1.338055555</v>
      </c>
      <c>
        <v>0</v>
      </c>
      <c>
        <v>0</v>
      </c>
      <c>
        <v>0</v>
      </c>
      <c>
        <v>25</v>
      </c>
      <c>
        <v>0</v>
      </c>
      <c>
        <v>4</v>
      </c>
      <c>
        <v>0</v>
      </c>
      <c>
        <v>0</v>
      </c>
      <c>
        <v>0</v>
      </c>
      <c>
        <v>0</v>
      </c>
      <c>
        <v>0</v>
      </c>
      <c>
        <v>322.5963802746044</v>
      </c>
      <c>
        <v>0</v>
      </c>
      <c>
        <v>40.14659339658232</v>
      </c>
      <c>
        <v>0</v>
      </c>
      <c>
        <v>0</v>
      </c>
      <c>
        <v>362.74297367118675</v>
      </c>
    </row>
    <row>
      <c>
        <v>2625954</v>
      </c>
      <c>
        <v>1</v>
      </c>
      <c>
        <is>
          <t>MANİSA</t>
        </is>
      </c>
      <c>
        <v>DEMİRCİ</v>
      </c>
      <c>
        <is>
          <t>Kullanıcı Bağlantı Hattı</t>
        </is>
      </c>
      <c>
        <v>ULACIK TR-1 45-74-M00167_945593861_945593861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28.07.2023 16:02:59</t>
        </is>
      </c>
      <c>
        <is>
          <t>28.07.2023 17:28:19</t>
        </is>
      </c>
      <c>
        <v>1.422222222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0.48731654719941087</v>
      </c>
      <c>
        <v>0</v>
      </c>
      <c>
        <v>0</v>
      </c>
      <c>
        <v>0</v>
      </c>
      <c>
        <v>0</v>
      </c>
      <c>
        <v>0</v>
      </c>
      <c>
        <v>0</v>
      </c>
      <c>
        <v>0.48731654719941087</v>
      </c>
    </row>
    <row>
      <c>
        <v>2625960</v>
      </c>
      <c>
        <v>1</v>
      </c>
      <c>
        <is>
          <t>İZMİR</t>
        </is>
      </c>
      <c>
        <v>FOÇA</v>
      </c>
      <c>
        <is>
          <t>Kullanıcı Bağlantı Hattı</t>
        </is>
      </c>
      <c>
        <v>YENİ FOÇA TR-26 35-23-M00026_950425186_950425186</v>
      </c>
      <c>
        <v>AG Branşman Yeraltı Kablo Arızası</v>
      </c>
      <c>
        <v>Dağıtım-AG</v>
      </c>
      <c>
        <v>Uzun</v>
      </c>
      <c>
        <v>Şebeke işletmecisi</v>
      </c>
      <c>
        <v>Bildirimsiz</v>
      </c>
      <c>
        <is>
          <t>28.07.2023 16:07:46</t>
        </is>
      </c>
      <c>
        <is>
          <t>28.07.2023 17:56:46</t>
        </is>
      </c>
      <c>
        <v>1.816666666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</row>
    <row>
      <c>
        <v>2626124</v>
      </c>
      <c>
        <v>2</v>
      </c>
      <c>
        <is>
          <t>MANİSA</t>
        </is>
      </c>
      <c>
        <v>ALAŞEHİR</v>
      </c>
      <c>
        <is>
          <t>Dağıtım Transformatörü</t>
        </is>
      </c>
      <c>
        <v>SERİNYAYLA KERİMLİ MAH. TR-1 45-73-L00001_45-73-L00001_2365085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28.07.2023 22:06:07</t>
        </is>
      </c>
      <c>
        <is>
          <t>28.07.2023 22:14:49</t>
        </is>
      </c>
      <c>
        <v>0.145</v>
      </c>
      <c>
        <v>0</v>
      </c>
      <c>
        <v>38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0.7469571489748421</v>
      </c>
      <c>
        <v>0</v>
      </c>
      <c>
        <v>0</v>
      </c>
      <c>
        <v>0</v>
      </c>
      <c>
        <v>0.19742596712999996</v>
      </c>
      <c>
        <v>0</v>
      </c>
      <c>
        <v>0</v>
      </c>
      <c>
        <v>0.944383116104842</v>
      </c>
    </row>
    <row>
      <c>
        <v>2625711</v>
      </c>
      <c>
        <v>1</v>
      </c>
      <c>
        <is>
          <t>İZMİR</t>
        </is>
      </c>
      <c>
        <v>KARABURUN</v>
      </c>
      <c>
        <is>
          <t>Kullanıcı Bağlantı Hattı</t>
        </is>
      </c>
      <c>
        <v>MORDOĞAN TR-1 35-21-L00201_953362009_953362009</v>
      </c>
      <c>
        <v>AG Branşman Yeraltı Kablo Arızası</v>
      </c>
      <c>
        <v>Dağıtım-AG</v>
      </c>
      <c>
        <v>Uzun</v>
      </c>
      <c>
        <v>Şebeke işletmecisi</v>
      </c>
      <c>
        <v>Bildirimsiz</v>
      </c>
      <c>
        <is>
          <t>28.07.2023 12:26:25</t>
        </is>
      </c>
      <c>
        <is>
          <t>28.07.2023 19:06:38</t>
        </is>
      </c>
      <c>
        <v>6.670277777</v>
      </c>
      <c>
        <v>0</v>
      </c>
      <c>
        <v>0</v>
      </c>
      <c>
        <v>0</v>
      </c>
      <c>
        <v>0</v>
      </c>
      <c>
        <v>0</v>
      </c>
      <c>
        <v>7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105.91179079928611</v>
      </c>
      <c>
        <v>0</v>
      </c>
      <c>
        <v>0</v>
      </c>
      <c>
        <v>105.91179079928611</v>
      </c>
    </row>
    <row>
      <c>
        <v>2625476</v>
      </c>
      <c>
        <v>1</v>
      </c>
      <c>
        <is>
          <t>MANİSA</t>
        </is>
      </c>
      <c>
        <v>SALİHLİ</v>
      </c>
      <c>
        <is>
          <t>Dağıtım Transformatörü</t>
        </is>
      </c>
      <c>
        <v>DURASILLI TR-13 45-78-M01149_45-78-M01149_66101508</v>
      </c>
      <c>
        <v>Üçüncü Şahıs Talebiyle Planlı Çalışma</v>
      </c>
      <c>
        <v>Dağıtım-AG</v>
      </c>
      <c>
        <v>Uzun</v>
      </c>
      <c>
        <v>Şebeke işletmecisi</v>
      </c>
      <c>
        <v>Bildirimli</v>
      </c>
      <c>
        <is>
          <t>28.07.2023 09:15:54</t>
        </is>
      </c>
      <c>
        <is>
          <t>28.07.2023 16:54:26</t>
        </is>
      </c>
      <c>
        <v>7.642222222</v>
      </c>
      <c>
        <v>0</v>
      </c>
      <c>
        <v>51</v>
      </c>
      <c>
        <v>0</v>
      </c>
      <c>
        <v>2</v>
      </c>
      <c>
        <v>0</v>
      </c>
      <c>
        <v>12</v>
      </c>
      <c>
        <v>0</v>
      </c>
      <c>
        <v>0</v>
      </c>
      <c>
        <v>0</v>
      </c>
      <c>
        <v>103.10215787516448</v>
      </c>
      <c>
        <v>0</v>
      </c>
      <c>
        <v>4.9903944154530135</v>
      </c>
      <c>
        <v>0</v>
      </c>
      <c>
        <v>53.350990013384845</v>
      </c>
      <c>
        <v>0</v>
      </c>
      <c>
        <v>0</v>
      </c>
      <c>
        <v>161.44354230400234</v>
      </c>
    </row>
    <row>
      <c>
        <v>2625831</v>
      </c>
      <c>
        <v>1</v>
      </c>
      <c>
        <is>
          <t>İZMİR</t>
        </is>
      </c>
      <c>
        <v>ÇİĞLİ</v>
      </c>
      <c>
        <is>
          <t>Kullanıcı Bağlantı Hattı</t>
        </is>
      </c>
      <c>
        <v>M-1950 35-09-M01950_97744975_97744975</v>
      </c>
      <c>
        <v>AG Branşman Yeraltı Kablo Arızası</v>
      </c>
      <c>
        <v>Dağıtım-AG</v>
      </c>
      <c>
        <v>Uzun</v>
      </c>
      <c>
        <v>Şebeke işletmecisi</v>
      </c>
      <c>
        <v>Bildirimsiz</v>
      </c>
      <c>
        <is>
          <t>28.07.2023 14:29:09</t>
        </is>
      </c>
      <c>
        <is>
          <t>28.07.2023 17:45:45</t>
        </is>
      </c>
      <c>
        <v>3.276666666</v>
      </c>
      <c>
        <v>0</v>
      </c>
      <c>
        <v>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5.132592672540102</v>
      </c>
      <c>
        <v>0</v>
      </c>
      <c>
        <v>0</v>
      </c>
      <c>
        <v>0</v>
      </c>
      <c>
        <v>20.897966272114846</v>
      </c>
      <c>
        <v>0</v>
      </c>
      <c>
        <v>0</v>
      </c>
      <c>
        <v>26.03055894465495</v>
      </c>
    </row>
    <row>
      <c>
        <v>2625522</v>
      </c>
      <c>
        <v>1</v>
      </c>
      <c>
        <is>
          <t>MANİSA</t>
        </is>
      </c>
      <c>
        <v>SALİHLİ</v>
      </c>
      <c>
        <is>
          <t>Kullanıcı Bağlantı Hattı</t>
        </is>
      </c>
      <c>
        <v>TR-80 45-78-L00080_953258498_953258498</v>
      </c>
      <c>
        <v>AG Box / Sdk Abone Çıkış Sigorta Atığı</v>
      </c>
      <c>
        <v>Dağıtım-AG</v>
      </c>
      <c>
        <v>Uzun</v>
      </c>
      <c>
        <v>Şebeke işletmecisi</v>
      </c>
      <c>
        <v>Bildirimsiz</v>
      </c>
      <c>
        <is>
          <t>28.07.2023 09:13:59</t>
        </is>
      </c>
      <c>
        <is>
          <t>28.07.2023 12:37:50</t>
        </is>
      </c>
      <c>
        <v>3.3975</v>
      </c>
      <c>
        <v>0</v>
      </c>
      <c>
        <v>0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</row>
    <row>
      <c>
        <v>2626023</v>
      </c>
      <c>
        <v>1</v>
      </c>
      <c>
        <is>
          <t>İZMİR</t>
        </is>
      </c>
      <c>
        <v>BERGAMA</v>
      </c>
      <c>
        <is>
          <t>AG Fideri</t>
        </is>
      </c>
      <c>
        <v>KAPLAN KÖYÜ(GÖÇBEYLİ) TR 35-16-M00160_A_91051658_91051658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28.07.2023 17:37:25</t>
        </is>
      </c>
      <c>
        <is>
          <t>28.07.2023 18:36:06</t>
        </is>
      </c>
      <c>
        <v>0.978055555</v>
      </c>
      <c>
        <v>0</v>
      </c>
      <c>
        <v>23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1.912767115669241</v>
      </c>
      <c>
        <v>0</v>
      </c>
      <c>
        <v>0</v>
      </c>
      <c>
        <v>0</v>
      </c>
      <c>
        <v>0</v>
      </c>
      <c>
        <v>0</v>
      </c>
      <c>
        <v>0</v>
      </c>
      <c>
        <v>1.912767115669241</v>
      </c>
    </row>
    <row>
      <c>
        <v>2626209</v>
      </c>
      <c>
        <v>1</v>
      </c>
      <c>
        <is>
          <t>İZMİR</t>
        </is>
      </c>
      <c>
        <v>BUCA</v>
      </c>
      <c>
        <is>
          <t>Kullanıcı Bağlantı Hattı</t>
        </is>
      </c>
      <c>
        <v>M-329 35-03-M00329_967185560_967185560</v>
      </c>
      <c>
        <v>AG Box / Sdk Abone Çıkış Sigorta Atığı</v>
      </c>
      <c>
        <v>Dağıtım-AG</v>
      </c>
      <c>
        <v>Uzun</v>
      </c>
      <c>
        <v>Şebeke işletmecisi</v>
      </c>
      <c>
        <v>Bildirimsiz</v>
      </c>
      <c>
        <is>
          <t>28.07.2023 22:05:47</t>
        </is>
      </c>
      <c>
        <is>
          <t>29.07.2023 01:30:49</t>
        </is>
      </c>
      <c>
        <v>3.417222222</v>
      </c>
      <c>
        <v>0</v>
      </c>
      <c>
        <v>0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12.241765641612467</v>
      </c>
      <c>
        <v>0</v>
      </c>
      <c>
        <v>0</v>
      </c>
      <c>
        <v>12.241765641612467</v>
      </c>
    </row>
    <row>
      <c>
        <v>2625482</v>
      </c>
      <c>
        <v>1</v>
      </c>
      <c>
        <is>
          <t>İZMİR</t>
        </is>
      </c>
      <c>
        <v>KİRAZ</v>
      </c>
      <c>
        <is>
          <t>Dağıtım Transformatörü</t>
        </is>
      </c>
      <c>
        <v>UZUNKÖY TR-2 35-31-L00143_35-31-L00143_2364097</v>
      </c>
      <c>
        <v>Şebeke Yenileme ve Kapasite Artışı Çalışması</v>
      </c>
      <c>
        <v>Dağıtım-AG</v>
      </c>
      <c>
        <v>Uzun</v>
      </c>
      <c>
        <v>Şebeke işletmecisi</v>
      </c>
      <c>
        <v>Bildirimli</v>
      </c>
      <c>
        <is>
          <t>28.07.2023 09:20:02</t>
        </is>
      </c>
      <c>
        <is>
          <t>28.07.2023 15:49:00</t>
        </is>
      </c>
      <c>
        <v>6.482777777</v>
      </c>
      <c>
        <v>0</v>
      </c>
      <c>
        <v>29</v>
      </c>
      <c>
        <v>0</v>
      </c>
      <c>
        <v>5</v>
      </c>
      <c>
        <v>0</v>
      </c>
      <c>
        <v>12</v>
      </c>
      <c>
        <v>0</v>
      </c>
      <c>
        <v>0</v>
      </c>
      <c>
        <v>0</v>
      </c>
      <c>
        <v>29.603170375829514</v>
      </c>
      <c>
        <v>0</v>
      </c>
      <c>
        <v>31.45052774352346</v>
      </c>
      <c>
        <v>0</v>
      </c>
      <c>
        <v>70.31013017469472</v>
      </c>
      <c>
        <v>0</v>
      </c>
      <c>
        <v>0</v>
      </c>
      <c>
        <v>131.3638282940477</v>
      </c>
    </row>
    <row>
      <c>
        <v>2625731</v>
      </c>
      <c>
        <v>1</v>
      </c>
      <c>
        <is>
          <t>İZMİR</t>
        </is>
      </c>
      <c>
        <v>KARABURUN</v>
      </c>
      <c>
        <is>
          <t>AG Fideri</t>
        </is>
      </c>
      <c>
        <v>KÜÇÜKBAHÇE KÖYÜ TR-1 35-21-L00085_A_94798170_94798170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28.07.2023 12:50:29</t>
        </is>
      </c>
      <c>
        <is>
          <t>28.07.2023 15:19:26</t>
        </is>
      </c>
      <c>
        <v>2.4825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0.46326955579444484</v>
      </c>
      <c>
        <v>0</v>
      </c>
      <c>
        <v>0</v>
      </c>
      <c>
        <v>0</v>
      </c>
      <c>
        <v>0</v>
      </c>
      <c>
        <v>0</v>
      </c>
      <c>
        <v>0</v>
      </c>
      <c>
        <v>0.46326955579444484</v>
      </c>
    </row>
    <row>
      <c>
        <v>2626040</v>
      </c>
      <c>
        <v>1</v>
      </c>
      <c>
        <is>
          <t>İZMİR</t>
        </is>
      </c>
      <c>
        <v>BUCA</v>
      </c>
      <c>
        <is>
          <t>AG Fideri</t>
        </is>
      </c>
      <c>
        <v>M-2925 35-03-M02925_H_56367303_56367303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28.07.2023 18:07:48</t>
        </is>
      </c>
      <c>
        <is>
          <t>28.07.2023 19:50:13</t>
        </is>
      </c>
      <c>
        <v>1.706944444</v>
      </c>
      <c>
        <v>0</v>
      </c>
      <c>
        <v>43</v>
      </c>
      <c>
        <v>0</v>
      </c>
      <c>
        <v>0</v>
      </c>
      <c>
        <v>0</v>
      </c>
      <c>
        <v>14</v>
      </c>
      <c>
        <v>0</v>
      </c>
      <c>
        <v>0</v>
      </c>
      <c>
        <v>0</v>
      </c>
      <c>
        <v>14.801367098530047</v>
      </c>
      <c>
        <v>0</v>
      </c>
      <c>
        <v>0</v>
      </c>
      <c>
        <v>0</v>
      </c>
      <c>
        <v>31.242979202027563</v>
      </c>
      <c>
        <v>0</v>
      </c>
      <c>
        <v>0</v>
      </c>
      <c>
        <v>46.044346300557606</v>
      </c>
    </row>
    <row>
      <c>
        <v>2625436</v>
      </c>
      <c>
        <v>1</v>
      </c>
      <c>
        <is>
          <t>MANİSA</t>
        </is>
      </c>
      <c>
        <v>KULA</v>
      </c>
      <c>
        <is>
          <t>KÖK</t>
        </is>
      </c>
      <c>
        <v>BAŞIBÜYÜK GES KÖK-1 45-77-L00375_H-10 GES L04_42016866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28.07.2023 08:37:37</t>
        </is>
      </c>
      <c>
        <is>
          <t>28.07.2023 10:36:25</t>
        </is>
      </c>
      <c>
        <v>1.98</v>
      </c>
      <c>
        <v>0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</row>
    <row>
      <c>
        <v>2626072</v>
      </c>
      <c>
        <v>2</v>
      </c>
      <c>
        <is>
          <t>İZMİR</t>
        </is>
      </c>
      <c>
        <v>KONAK</v>
      </c>
      <c>
        <is>
          <t>Dağıtım Transformatörü</t>
        </is>
      </c>
      <c>
        <v>K-1000 35-01-K01000_35-01-K01000_2374247</v>
      </c>
      <c>
        <v>Hırsızlık</v>
      </c>
      <c>
        <v>Dağıtım-AG</v>
      </c>
      <c>
        <v>Uzun</v>
      </c>
      <c>
        <v>Dışsal</v>
      </c>
      <c>
        <v>Bildirimsiz</v>
      </c>
      <c>
        <is>
          <t>28.07.2023 19:36:37</t>
        </is>
      </c>
      <c>
        <is>
          <t>28.07.2023 20:36:14</t>
        </is>
      </c>
      <c>
        <v>0.993611111</v>
      </c>
      <c>
        <v>0</v>
      </c>
      <c>
        <v>264</v>
      </c>
      <c>
        <v>0</v>
      </c>
      <c>
        <v>0</v>
      </c>
      <c>
        <v>0</v>
      </c>
      <c>
        <v>10</v>
      </c>
      <c>
        <v>0</v>
      </c>
      <c>
        <v>0</v>
      </c>
      <c>
        <v>0</v>
      </c>
      <c>
        <v>61.835660557672284</v>
      </c>
      <c>
        <v>0</v>
      </c>
      <c>
        <v>0</v>
      </c>
      <c>
        <v>0</v>
      </c>
      <c>
        <v>27.50789526012228</v>
      </c>
      <c>
        <v>0</v>
      </c>
      <c>
        <v>0</v>
      </c>
      <c>
        <v>89.34355581779457</v>
      </c>
    </row>
    <row>
      <c>
        <v>2625585</v>
      </c>
      <c>
        <v>1</v>
      </c>
      <c>
        <is>
          <t>İZMİR</t>
        </is>
      </c>
      <c>
        <v>KINIK</v>
      </c>
      <c>
        <is>
          <t>OG Fideri</t>
        </is>
      </c>
      <c>
        <v>HASAN HÜSEYİN ÇELİK ÖZEL TR 35-24-M00171Ö_ M04_2306732</v>
      </c>
      <c>
        <v>Şebeke Yenileme ve Kapasite Artışı Çalışması</v>
      </c>
      <c>
        <v>Dağıtım-OG</v>
      </c>
      <c>
        <v>Uzun</v>
      </c>
      <c>
        <v>Şebeke işletmecisi</v>
      </c>
      <c>
        <v>Bildirimli</v>
      </c>
      <c>
        <is>
          <t>28.07.2023 10:45:26</t>
        </is>
      </c>
      <c>
        <is>
          <t>28.07.2023 15:02:44</t>
        </is>
      </c>
      <c>
        <v>4.288333333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17.856831662655765</v>
      </c>
      <c>
        <v>0</v>
      </c>
      <c>
        <v>0</v>
      </c>
      <c>
        <v>0</v>
      </c>
      <c>
        <v>0</v>
      </c>
      <c>
        <v>0</v>
      </c>
      <c>
        <v>17.856831662655765</v>
      </c>
    </row>
    <row>
      <c>
        <v>2625685</v>
      </c>
      <c>
        <v>1</v>
      </c>
      <c>
        <is>
          <t>İZMİR</t>
        </is>
      </c>
      <c>
        <v>KEMALPAŞA</v>
      </c>
      <c>
        <is>
          <t>TM Fideri</t>
        </is>
      </c>
      <c>
        <v>BAĞYURDU TM 35-27-A00003_HALİLBEYLİ DM M07_2310334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28.07.2023 11:56:44</t>
        </is>
      </c>
      <c>
        <is>
          <t>28.07.2023 12:00:21</t>
        </is>
      </c>
      <c>
        <v>0.060277777</v>
      </c>
      <c>
        <v>45</v>
      </c>
      <c>
        <v>1343</v>
      </c>
      <c>
        <v>292</v>
      </c>
      <c>
        <v>478</v>
      </c>
      <c>
        <v>120</v>
      </c>
      <c>
        <v>370</v>
      </c>
      <c>
        <v>19</v>
      </c>
      <c>
        <v>0</v>
      </c>
      <c>
        <v>2.691535681494819</v>
      </c>
      <c>
        <v>22.315944169356012</v>
      </c>
      <c>
        <v>71.6132713814466</v>
      </c>
      <c>
        <v>72.59703739533705</v>
      </c>
      <c>
        <v>61.33933261278953</v>
      </c>
      <c>
        <v>24.253101414754465</v>
      </c>
      <c>
        <v>114.95565163498472</v>
      </c>
      <c>
        <v>0</v>
      </c>
      <c>
        <v>369.7658742901632</v>
      </c>
    </row>
    <row>
      <c>
        <v>2625559</v>
      </c>
      <c>
        <v>1</v>
      </c>
      <c>
        <is>
          <t>İZMİR</t>
        </is>
      </c>
      <c>
        <v>BALÇOVA</v>
      </c>
      <c>
        <is>
          <t>AG Fideri</t>
        </is>
      </c>
      <c>
        <v>K-4554 35-07-K04554_A_56377258_56377258</v>
      </c>
      <c>
        <v>Şebeke Yenileme ve Kapasite Artışı Çalışması</v>
      </c>
      <c>
        <v>Dağıtım-AG</v>
      </c>
      <c>
        <v>Uzun</v>
      </c>
      <c>
        <v>Şebeke işletmecisi</v>
      </c>
      <c>
        <v>Bildirimli</v>
      </c>
      <c>
        <is>
          <t>28.07.2023 10:23:13</t>
        </is>
      </c>
      <c>
        <is>
          <t>28.07.2023 14:05:18</t>
        </is>
      </c>
      <c>
        <v>3.701388888</v>
      </c>
      <c>
        <v>0</v>
      </c>
      <c>
        <v>222</v>
      </c>
      <c>
        <v>0</v>
      </c>
      <c>
        <v>0</v>
      </c>
      <c>
        <v>0</v>
      </c>
      <c>
        <v>9</v>
      </c>
      <c>
        <v>0</v>
      </c>
      <c>
        <v>0</v>
      </c>
      <c>
        <v>0</v>
      </c>
      <c>
        <v>162.14172032222604</v>
      </c>
      <c>
        <v>0</v>
      </c>
      <c>
        <v>0</v>
      </c>
      <c>
        <v>0</v>
      </c>
      <c>
        <v>36.287195851834106</v>
      </c>
      <c>
        <v>0</v>
      </c>
      <c>
        <v>0</v>
      </c>
      <c>
        <v>198.42891617406013</v>
      </c>
    </row>
    <row>
      <c>
        <v>2625776</v>
      </c>
      <c>
        <v>2</v>
      </c>
      <c>
        <is>
          <t>İZMİR</t>
        </is>
      </c>
      <c>
        <v>KARABAĞLAR</v>
      </c>
      <c>
        <is>
          <t>Dağıtım Transformatörü</t>
        </is>
      </c>
      <c>
        <v>K-1043 35-01-K01043_35-01-K01043_42396540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28.07.2023 15:46:48</t>
        </is>
      </c>
      <c>
        <is>
          <t>28.07.2023 15:54:48</t>
        </is>
      </c>
      <c>
        <v>0.133333333</v>
      </c>
      <c>
        <v>0</v>
      </c>
      <c>
        <v>762</v>
      </c>
      <c>
        <v>0</v>
      </c>
      <c>
        <v>0</v>
      </c>
      <c>
        <v>0</v>
      </c>
      <c>
        <v>43</v>
      </c>
      <c>
        <v>0</v>
      </c>
      <c>
        <v>0</v>
      </c>
      <c>
        <v>0</v>
      </c>
      <c>
        <v>24.1793762874882</v>
      </c>
      <c>
        <v>0</v>
      </c>
      <c>
        <v>0</v>
      </c>
      <c>
        <v>0</v>
      </c>
      <c>
        <v>8.627038651696441</v>
      </c>
      <c>
        <v>0</v>
      </c>
      <c>
        <v>0</v>
      </c>
      <c>
        <v>32.80641493918464</v>
      </c>
    </row>
    <row>
      <c>
        <v>2625914</v>
      </c>
      <c>
        <v>1</v>
      </c>
      <c>
        <is>
          <t>İZMİR</t>
        </is>
      </c>
      <c>
        <v>BAYINDIR</v>
      </c>
      <c>
        <is>
          <t>Dağıtım Transformatörü</t>
        </is>
      </c>
      <c>
        <v>SÖĞÜTÖREN TR-1 35-20-L00347_35-20-L00347_2360688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28.07.2023 15:29:14</t>
        </is>
      </c>
      <c>
        <is>
          <t>28.07.2023 17:20:21</t>
        </is>
      </c>
      <c>
        <v>1.851944444</v>
      </c>
      <c>
        <v>0</v>
      </c>
      <c>
        <v>73</v>
      </c>
      <c>
        <v>0</v>
      </c>
      <c>
        <v>23</v>
      </c>
      <c>
        <v>0</v>
      </c>
      <c>
        <v>17</v>
      </c>
      <c>
        <v>0</v>
      </c>
      <c>
        <v>0</v>
      </c>
      <c>
        <v>0</v>
      </c>
      <c>
        <v>35.78833112812811</v>
      </c>
      <c>
        <v>0</v>
      </c>
      <c>
        <v>29.642246333653304</v>
      </c>
      <c>
        <v>0</v>
      </c>
      <c>
        <v>32.12759467207575</v>
      </c>
      <c>
        <v>0</v>
      </c>
      <c>
        <v>0</v>
      </c>
      <c>
        <v>97.55817213385717</v>
      </c>
    </row>
    <row>
      <c>
        <v>2625728</v>
      </c>
      <c>
        <v>1</v>
      </c>
      <c>
        <is>
          <t>İZMİR</t>
        </is>
      </c>
      <c>
        <v>BAYINDIR</v>
      </c>
      <c>
        <is>
          <t>AG Fideri</t>
        </is>
      </c>
      <c>
        <v>TR-1-5/3A 35-20-L00316_A_92885184_92885184</v>
      </c>
      <c>
        <v>AG İzolatör Arızası</v>
      </c>
      <c>
        <v>Dağıtım-AG</v>
      </c>
      <c>
        <v>Uzun</v>
      </c>
      <c>
        <v>Şebeke işletmecisi</v>
      </c>
      <c>
        <v>Bildirimsiz</v>
      </c>
      <c>
        <is>
          <t>28.07.2023 12:47:37</t>
        </is>
      </c>
      <c>
        <is>
          <t>28.07.2023 15:41:52</t>
        </is>
      </c>
      <c>
        <v>2.904166666</v>
      </c>
      <c>
        <v>0</v>
      </c>
      <c>
        <v>0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40.78526374659155</v>
      </c>
      <c>
        <v>0</v>
      </c>
      <c>
        <v>0</v>
      </c>
      <c>
        <v>40.78526374659155</v>
      </c>
    </row>
    <row>
      <c>
        <v>2625751</v>
      </c>
      <c>
        <v>1</v>
      </c>
      <c>
        <is>
          <t>İZMİR</t>
        </is>
      </c>
      <c>
        <v>KONAK</v>
      </c>
      <c>
        <is>
          <t>AG Fideri</t>
        </is>
      </c>
      <c>
        <v>K-811 35-01-K00811_G_56357503_56357503</v>
      </c>
      <c>
        <v>Hırsızlık</v>
      </c>
      <c>
        <v>Dağıtım-AG</v>
      </c>
      <c>
        <v>Uzun</v>
      </c>
      <c>
        <v>Şebeke işletmecisi</v>
      </c>
      <c>
        <v>Bildirimsiz</v>
      </c>
      <c>
        <is>
          <t>28.07.2023 13:10:59</t>
        </is>
      </c>
      <c>
        <is>
          <t>28.07.2023 14:57:49</t>
        </is>
      </c>
      <c>
        <v>1.780555555</v>
      </c>
      <c>
        <v>0</v>
      </c>
      <c>
        <v>209</v>
      </c>
      <c>
        <v>0</v>
      </c>
      <c>
        <v>0</v>
      </c>
      <c>
        <v>0</v>
      </c>
      <c>
        <v>10</v>
      </c>
      <c>
        <v>0</v>
      </c>
      <c>
        <v>0</v>
      </c>
      <c>
        <v>0</v>
      </c>
      <c>
        <v>91.17521706298001</v>
      </c>
      <c>
        <v>0</v>
      </c>
      <c>
        <v>0</v>
      </c>
      <c>
        <v>0</v>
      </c>
      <c>
        <v>9.6686900631991</v>
      </c>
      <c>
        <v>0</v>
      </c>
      <c>
        <v>0</v>
      </c>
      <c>
        <v>100.84390712617912</v>
      </c>
    </row>
    <row>
      <c>
        <v>2625628</v>
      </c>
      <c>
        <v>1</v>
      </c>
      <c>
        <is>
          <t>İZMİR</t>
        </is>
      </c>
      <c>
        <v>BORNOVA</v>
      </c>
      <c>
        <is>
          <t>OG Fideri</t>
        </is>
      </c>
      <c>
        <v>M-2881 35-02-M02881_DAĞITIM TRAFOSU-2 M04_72348363</v>
      </c>
      <c>
        <v>OG Kesici Arızası</v>
      </c>
      <c>
        <v>Dağıtım-OG</v>
      </c>
      <c>
        <v>Uzun</v>
      </c>
      <c>
        <v>Şebeke işletmecisi</v>
      </c>
      <c>
        <v>Bildirimsiz</v>
      </c>
      <c>
        <is>
          <t>28.07.2023 11:20:32</t>
        </is>
      </c>
      <c>
        <is>
          <t>28.07.2023 12:39:34</t>
        </is>
      </c>
      <c>
        <v>1.317222222</v>
      </c>
      <c>
        <v>0</v>
      </c>
      <c>
        <v>249</v>
      </c>
      <c>
        <v>0</v>
      </c>
      <c>
        <v>0</v>
      </c>
      <c>
        <v>0</v>
      </c>
      <c>
        <v>12</v>
      </c>
      <c>
        <v>0</v>
      </c>
      <c>
        <v>0</v>
      </c>
      <c>
        <v>0</v>
      </c>
      <c>
        <v>143.08275308603072</v>
      </c>
      <c>
        <v>0</v>
      </c>
      <c>
        <v>0</v>
      </c>
      <c>
        <v>0</v>
      </c>
      <c>
        <v>40.27759395551798</v>
      </c>
      <c>
        <v>0</v>
      </c>
      <c>
        <v>0</v>
      </c>
      <c>
        <v>183.3603470415487</v>
      </c>
    </row>
    <row>
      <c>
        <v>2625814</v>
      </c>
      <c>
        <v>1</v>
      </c>
      <c>
        <is>
          <t>İZMİR</t>
        </is>
      </c>
      <c>
        <v>KONAK</v>
      </c>
      <c>
        <is>
          <t>TM Fideri</t>
        </is>
      </c>
      <c>
        <v>HİLAL KLASİK TM 35-01-A00011_YAYLACIK M13_2313921</v>
      </c>
      <c>
        <v>OG Fider Açması</v>
      </c>
      <c>
        <v>Dağıtım-OG</v>
      </c>
      <c>
        <v>Kısa</v>
      </c>
      <c>
        <v>Şebeke işletmecisi</v>
      </c>
      <c>
        <v>Bildirimsiz</v>
      </c>
      <c>
        <is>
          <t>28.07.2023 14:09:51</t>
        </is>
      </c>
      <c>
        <is>
          <t>28.07.2023 14:12:38</t>
        </is>
      </c>
      <c>
        <v>0.046388888</v>
      </c>
      <c>
        <v>0</v>
      </c>
      <c>
        <v>10926</v>
      </c>
      <c>
        <v>0</v>
      </c>
      <c>
        <v>0</v>
      </c>
      <c>
        <v>1</v>
      </c>
      <c>
        <v>654</v>
      </c>
      <c>
        <v>0</v>
      </c>
      <c>
        <v>0</v>
      </c>
      <c>
        <v>0</v>
      </c>
      <c>
        <v>120.17934461285475</v>
      </c>
      <c>
        <v>0</v>
      </c>
      <c>
        <v>0</v>
      </c>
      <c>
        <v>2.569998242920818</v>
      </c>
      <c>
        <v>42.69452264579178</v>
      </c>
      <c>
        <v>0</v>
      </c>
      <c>
        <v>0</v>
      </c>
      <c>
        <v>165.44386550156736</v>
      </c>
    </row>
    <row>
      <c>
        <v>2625363</v>
      </c>
      <c>
        <v>2</v>
      </c>
      <c>
        <is>
          <t>İZMİR</t>
        </is>
      </c>
      <c>
        <v>ÇİĞLİ</v>
      </c>
      <c>
        <is>
          <t>Dağıtım Transformatörü</t>
        </is>
      </c>
      <c>
        <v>M-1950 35-09-M01950_35-09-M01950_47230895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28.07.2023 06:19:46</t>
        </is>
      </c>
      <c>
        <is>
          <t>28.07.2023 06:37:16</t>
        </is>
      </c>
      <c>
        <v>0.291666666</v>
      </c>
      <c>
        <v>0</v>
      </c>
      <c>
        <v>287</v>
      </c>
      <c>
        <v>0</v>
      </c>
      <c>
        <v>0</v>
      </c>
      <c>
        <v>0</v>
      </c>
      <c>
        <v>68</v>
      </c>
      <c>
        <v>0</v>
      </c>
      <c>
        <v>0</v>
      </c>
      <c>
        <v>0</v>
      </c>
      <c>
        <v>18.151515034413087</v>
      </c>
      <c>
        <v>0</v>
      </c>
      <c>
        <v>0</v>
      </c>
      <c>
        <v>0</v>
      </c>
      <c>
        <v>30.57776025603038</v>
      </c>
      <c>
        <v>0</v>
      </c>
      <c>
        <v>0</v>
      </c>
      <c>
        <v>48.72927529044347</v>
      </c>
    </row>
    <row>
      <c>
        <v>2626106</v>
      </c>
      <c>
        <v>1</v>
      </c>
      <c>
        <is>
          <t>İZMİR</t>
        </is>
      </c>
      <c>
        <v>FOÇA</v>
      </c>
      <c>
        <is>
          <t>AG Fideri</t>
        </is>
      </c>
      <c>
        <v>ILIPINAR TR-2 35-23-M00082_B_92271051_92271051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28.07.2023 19:19:54</t>
        </is>
      </c>
      <c>
        <is>
          <t>28.07.2023 20:10:30</t>
        </is>
      </c>
      <c>
        <v>0.843333333</v>
      </c>
      <c>
        <v>0</v>
      </c>
      <c>
        <v>29</v>
      </c>
      <c>
        <v>0</v>
      </c>
      <c>
        <v>0</v>
      </c>
      <c>
        <v>0</v>
      </c>
      <c>
        <v>6</v>
      </c>
      <c>
        <v>0</v>
      </c>
      <c>
        <v>0</v>
      </c>
      <c>
        <v>0</v>
      </c>
      <c>
        <v>5.293083832217333</v>
      </c>
      <c>
        <v>0</v>
      </c>
      <c>
        <v>0</v>
      </c>
      <c>
        <v>0</v>
      </c>
      <c>
        <v>7.676312550455064</v>
      </c>
      <c>
        <v>0</v>
      </c>
      <c>
        <v>0</v>
      </c>
      <c>
        <v>12.969396382672397</v>
      </c>
    </row>
    <row>
      <c>
        <v>2625416</v>
      </c>
      <c>
        <v>1</v>
      </c>
      <c>
        <is>
          <t>İZMİR</t>
        </is>
      </c>
      <c>
        <v>KARŞIYAKA</v>
      </c>
      <c>
        <is>
          <t>AG Fideri</t>
        </is>
      </c>
      <c>
        <v>K-3980 35-04-K03980_A_56362878_56362878</v>
      </c>
      <c>
        <v>AG Tel Kopuğu</v>
      </c>
      <c>
        <v>Dağıtım-AG</v>
      </c>
      <c>
        <v>Uzun</v>
      </c>
      <c>
        <v>Şebeke işletmecisi</v>
      </c>
      <c>
        <v>Bildirimsiz</v>
      </c>
      <c>
        <is>
          <t>28.07.2023 08:32:13</t>
        </is>
      </c>
      <c>
        <is>
          <t>28.07.2023 11:08:00</t>
        </is>
      </c>
      <c>
        <v>2.596388888</v>
      </c>
      <c>
        <v>0</v>
      </c>
      <c>
        <v>37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19.56316174997241</v>
      </c>
      <c>
        <v>0</v>
      </c>
      <c>
        <v>0</v>
      </c>
      <c>
        <v>0</v>
      </c>
      <c>
        <v>0.5230692975112156</v>
      </c>
      <c>
        <v>0</v>
      </c>
      <c>
        <v>0</v>
      </c>
      <c>
        <v>20.086231047483626</v>
      </c>
    </row>
    <row>
      <c>
        <v>2626235</v>
      </c>
      <c>
        <v>1</v>
      </c>
      <c>
        <is>
          <t>MANİSA</t>
        </is>
      </c>
      <c>
        <v>SELENDİ</v>
      </c>
      <c>
        <is>
          <t>OG Fideri</t>
        </is>
      </c>
      <c>
        <v>SELENDİ DM 45-81-M00001_HatBaşıAyırıcı_91981230 M14_91981230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28.07.2023 23:55:29</t>
        </is>
      </c>
      <c>
        <is>
          <t>29.07.2023 00:52:17</t>
        </is>
      </c>
      <c>
        <v>0.946666666</v>
      </c>
      <c>
        <v>0</v>
      </c>
      <c>
        <v>151</v>
      </c>
      <c>
        <v>0</v>
      </c>
      <c>
        <v>1</v>
      </c>
      <c>
        <v>0</v>
      </c>
      <c>
        <v>6</v>
      </c>
      <c>
        <v>0</v>
      </c>
      <c>
        <v>0</v>
      </c>
      <c>
        <v>0</v>
      </c>
      <c>
        <v>14.321190692393674</v>
      </c>
      <c>
        <v>0</v>
      </c>
      <c>
        <v>0.082536016232771</v>
      </c>
      <c>
        <v>0</v>
      </c>
      <c>
        <v>1.1098601425863348</v>
      </c>
      <c>
        <v>0</v>
      </c>
      <c>
        <v>0</v>
      </c>
      <c>
        <v>15.51358685121278</v>
      </c>
    </row>
    <row>
      <c>
        <v>2625903</v>
      </c>
      <c>
        <v>1</v>
      </c>
      <c>
        <is>
          <t>MANİSA</t>
        </is>
      </c>
      <c>
        <v>SALİHLİ</v>
      </c>
      <c>
        <is>
          <t>AG Fideri</t>
        </is>
      </c>
      <c>
        <v>ÇELİKLİ TR-3 OKULLU 45-78-M00751_A_56391724_56391724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28.07.2023 15:23:31</t>
        </is>
      </c>
      <c>
        <is>
          <t>28.07.2023 17:58:23</t>
        </is>
      </c>
      <c>
        <v>2.581111111</v>
      </c>
      <c>
        <v>0</v>
      </c>
      <c>
        <v>26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10.88133627183323</v>
      </c>
      <c>
        <v>0</v>
      </c>
      <c>
        <v>0</v>
      </c>
      <c>
        <v>0</v>
      </c>
      <c>
        <v>6.574620369539738</v>
      </c>
      <c>
        <v>0</v>
      </c>
      <c>
        <v>0</v>
      </c>
      <c>
        <v>17.455956641372968</v>
      </c>
    </row>
    <row>
      <c>
        <v>2626066</v>
      </c>
      <c>
        <v>1</v>
      </c>
      <c>
        <is>
          <t>İZMİR</t>
        </is>
      </c>
      <c>
        <v>BORNOVA</v>
      </c>
      <c>
        <is>
          <t>Kullanıcı Bağlantı Hattı</t>
        </is>
      </c>
      <c>
        <v>M-922 35-02-M00922_99907982_99907982</v>
      </c>
      <c>
        <v>AG Branşman Yeraltı Kablo Arızası</v>
      </c>
      <c>
        <v>Dağıtım-AG</v>
      </c>
      <c>
        <v>Uzun</v>
      </c>
      <c>
        <v>Şebeke işletmecisi</v>
      </c>
      <c>
        <v>Bildirimsiz</v>
      </c>
      <c>
        <is>
          <t>28.07.2023 18:27:01</t>
        </is>
      </c>
      <c>
        <is>
          <t>28.07.2023 20:24:20</t>
        </is>
      </c>
      <c>
        <v>1.955277777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21.11379190186978</v>
      </c>
      <c>
        <v>21.11379190186978</v>
      </c>
    </row>
    <row>
      <c>
        <v>2626072</v>
      </c>
      <c>
        <v>1</v>
      </c>
      <c>
        <is>
          <t>İZMİR</t>
        </is>
      </c>
      <c>
        <v>KONAK</v>
      </c>
      <c>
        <is>
          <t>AG Fideri</t>
        </is>
      </c>
      <c>
        <v>K-1000 35-01-K01000_B_56383115_56383115</v>
      </c>
      <c>
        <v>Hırsızlık</v>
      </c>
      <c>
        <v>Dağıtım-AG</v>
      </c>
      <c>
        <v>Uzun</v>
      </c>
      <c>
        <v>Dışsal</v>
      </c>
      <c>
        <v>Bildirimsiz</v>
      </c>
      <c>
        <is>
          <t>28.07.2023 18:38:52</t>
        </is>
      </c>
      <c>
        <is>
          <t>28.07.2023 19:36:37</t>
        </is>
      </c>
      <c>
        <v>0.9625</v>
      </c>
      <c>
        <v>0</v>
      </c>
      <c>
        <v>61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12.664550661141746</v>
      </c>
      <c>
        <v>0</v>
      </c>
      <c>
        <v>0</v>
      </c>
      <c>
        <v>0</v>
      </c>
      <c>
        <v>0</v>
      </c>
      <c>
        <v>0</v>
      </c>
      <c>
        <v>0</v>
      </c>
      <c>
        <v>12.664550661141746</v>
      </c>
    </row>
    <row>
      <c>
        <v>2626089</v>
      </c>
      <c>
        <v>1</v>
      </c>
      <c>
        <is>
          <t>MANİSA</t>
        </is>
      </c>
      <c>
        <v>TURGUTLU</v>
      </c>
      <c>
        <is>
          <t>OG Fideri</t>
        </is>
      </c>
      <c>
        <v>İSTASYONALTI KÖK 45-83-M00131_HatBaşıAyırıcı_53137018 M04_53137018</v>
      </c>
      <c>
        <v>OG Ayırıcı Arızası</v>
      </c>
      <c>
        <v>Dağıtım-OG</v>
      </c>
      <c>
        <v>Uzun</v>
      </c>
      <c>
        <v>Şebeke işletmecisi</v>
      </c>
      <c>
        <v>Bildirimsiz</v>
      </c>
      <c>
        <is>
          <t>28.07.2023 19:00:08</t>
        </is>
      </c>
      <c>
        <is>
          <t>28.07.2023 20:44:23</t>
        </is>
      </c>
      <c>
        <v>1.7375</v>
      </c>
      <c>
        <v>0</v>
      </c>
      <c>
        <v>0</v>
      </c>
      <c>
        <v>0</v>
      </c>
      <c>
        <v>76</v>
      </c>
      <c>
        <v>0</v>
      </c>
      <c>
        <v>4</v>
      </c>
      <c>
        <v>0</v>
      </c>
      <c>
        <v>0</v>
      </c>
      <c>
        <v>0</v>
      </c>
      <c>
        <v>0</v>
      </c>
      <c>
        <v>0</v>
      </c>
      <c>
        <v>544.6392735270234</v>
      </c>
      <c>
        <v>0</v>
      </c>
      <c>
        <v>13.825262987408788</v>
      </c>
      <c>
        <v>0</v>
      </c>
      <c>
        <v>0</v>
      </c>
      <c>
        <v>558.4645365144322</v>
      </c>
    </row>
    <row>
      <c>
        <v>2625780</v>
      </c>
      <c>
        <v>1</v>
      </c>
      <c>
        <is>
          <t>İZMİR</t>
        </is>
      </c>
      <c>
        <v>ÇİĞLİ</v>
      </c>
      <c>
        <is>
          <t>DM</t>
        </is>
      </c>
      <c>
        <v>ATAKENT DM (M-2214) 35-09-M02214_M-1580 M04_2309035</v>
      </c>
      <c>
        <v>Şebeke Bakım Çalışması</v>
      </c>
      <c>
        <v>Dağıtım-OG</v>
      </c>
      <c>
        <v>Uzun</v>
      </c>
      <c>
        <v>Şebeke işletmecisi</v>
      </c>
      <c>
        <v>Bildirimli</v>
      </c>
      <c>
        <is>
          <t>28.07.2023 13:43:08</t>
        </is>
      </c>
      <c>
        <is>
          <t>28.07.2023 17:21:12</t>
        </is>
      </c>
      <c>
        <v>3.634444444</v>
      </c>
      <c>
        <v>0</v>
      </c>
      <c>
        <v>1980</v>
      </c>
      <c>
        <v>0</v>
      </c>
      <c>
        <v>0</v>
      </c>
      <c>
        <v>0</v>
      </c>
      <c>
        <v>210</v>
      </c>
      <c>
        <v>0</v>
      </c>
      <c>
        <v>0</v>
      </c>
      <c>
        <v>0</v>
      </c>
      <c>
        <v>3022.2847586685066</v>
      </c>
      <c>
        <v>0</v>
      </c>
      <c>
        <v>0</v>
      </c>
      <c>
        <v>0</v>
      </c>
      <c>
        <v>1885.1978135560996</v>
      </c>
      <c>
        <v>0</v>
      </c>
      <c>
        <v>0</v>
      </c>
      <c>
        <v>4907.482572224606</v>
      </c>
    </row>
    <row>
      <c>
        <v>2625448</v>
      </c>
      <c>
        <v>1</v>
      </c>
      <c>
        <is>
          <t>MANİSA</t>
        </is>
      </c>
      <c>
        <v>GÖRDES</v>
      </c>
      <c>
        <is>
          <t>KÖK</t>
        </is>
      </c>
      <c>
        <v>YAKAKÖY KÖK 45-75-M00067_TEPEKÖY M02_2092139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28.07.2023 08:55:26</t>
        </is>
      </c>
      <c>
        <is>
          <t>28.07.2023 09:05:34</t>
        </is>
      </c>
      <c>
        <v>0.168888888</v>
      </c>
      <c>
        <v>0</v>
      </c>
      <c>
        <v>412</v>
      </c>
      <c>
        <v>2</v>
      </c>
      <c>
        <v>20</v>
      </c>
      <c>
        <v>1</v>
      </c>
      <c>
        <v>23</v>
      </c>
      <c>
        <v>0</v>
      </c>
      <c>
        <v>0</v>
      </c>
      <c>
        <v>0</v>
      </c>
      <c>
        <v>5.406767751511535</v>
      </c>
      <c>
        <v>0.629457812966469</v>
      </c>
      <c>
        <v>1.7836967755304702</v>
      </c>
      <c>
        <v>7.136003859623687</v>
      </c>
      <c>
        <v>0.8504264387262208</v>
      </c>
      <c>
        <v>0</v>
      </c>
      <c>
        <v>0</v>
      </c>
      <c>
        <v>15.806352638358382</v>
      </c>
    </row>
    <row>
      <c>
        <v>2626026</v>
      </c>
      <c>
        <v>1</v>
      </c>
      <c>
        <is>
          <t>MANİSA</t>
        </is>
      </c>
      <c>
        <v>GÖLMARMARA</v>
      </c>
      <c>
        <is>
          <t>Kullanıcı Bağlantı Hattı</t>
        </is>
      </c>
      <c>
        <v>OZANCA TR-4 45-85-L00262_945472591_945472591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28.07.2023 17:31:44</t>
        </is>
      </c>
      <c>
        <is>
          <t>28.07.2023 18:51:36</t>
        </is>
      </c>
      <c>
        <v>1.331111111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0.28564076897501955</v>
      </c>
      <c>
        <v>0</v>
      </c>
      <c>
        <v>0</v>
      </c>
      <c>
        <v>0</v>
      </c>
      <c>
        <v>0</v>
      </c>
      <c>
        <v>0</v>
      </c>
      <c>
        <v>0</v>
      </c>
      <c>
        <v>0.28564076897501955</v>
      </c>
    </row>
    <row>
      <c>
        <v>2626172</v>
      </c>
      <c>
        <v>1</v>
      </c>
      <c>
        <is>
          <t>MANİSA</t>
        </is>
      </c>
      <c>
        <v>KÖPRÜBAŞI</v>
      </c>
      <c>
        <is>
          <t>AG Fideri</t>
        </is>
      </c>
      <c>
        <v>KÖPRÜBAŞI TR-38 45-86-M00038_A_65512214_65512214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28.07.2023 20:49:55</t>
        </is>
      </c>
      <c>
        <is>
          <t>28.07.2023 23:11:24</t>
        </is>
      </c>
      <c>
        <v>2.358055555</v>
      </c>
      <c>
        <v>0</v>
      </c>
      <c>
        <v>0</v>
      </c>
      <c>
        <v>0</v>
      </c>
      <c>
        <v>2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10.455468557026592</v>
      </c>
      <c>
        <v>0</v>
      </c>
      <c>
        <v>0.6245738034617749</v>
      </c>
      <c>
        <v>0</v>
      </c>
      <c>
        <v>0</v>
      </c>
      <c>
        <v>11.080042360488367</v>
      </c>
    </row>
    <row>
      <c>
        <v>2625385</v>
      </c>
      <c>
        <v>1</v>
      </c>
      <c>
        <is>
          <t>İZMİR</t>
        </is>
      </c>
      <c>
        <v>BAYRAKLI</v>
      </c>
      <c>
        <is>
          <t>Dağıtım Transformatörü</t>
        </is>
      </c>
      <c>
        <v>K-4197 35-02-K04197_35-02-K04197_2361578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28.07.2023 06:42:07</t>
        </is>
      </c>
      <c>
        <is>
          <t>28.07.2023 08:16:00</t>
        </is>
      </c>
      <c>
        <v>1.564722222</v>
      </c>
      <c>
        <v>0</v>
      </c>
      <c>
        <v>264</v>
      </c>
      <c>
        <v>0</v>
      </c>
      <c>
        <v>0</v>
      </c>
      <c>
        <v>0</v>
      </c>
      <c>
        <v>89</v>
      </c>
      <c>
        <v>0</v>
      </c>
      <c>
        <v>1</v>
      </c>
      <c>
        <v>0</v>
      </c>
      <c>
        <v>96.84062679081384</v>
      </c>
      <c>
        <v>0</v>
      </c>
      <c>
        <v>0</v>
      </c>
      <c>
        <v>0</v>
      </c>
      <c>
        <v>138.4655557013226</v>
      </c>
      <c>
        <v>0</v>
      </c>
      <c>
        <v>5.305944571984646</v>
      </c>
      <c>
        <v>240.61212706412107</v>
      </c>
    </row>
    <row>
      <c>
        <v>2625485</v>
      </c>
      <c>
        <v>1</v>
      </c>
      <c>
        <is>
          <t>İZMİR</t>
        </is>
      </c>
      <c>
        <v>MENDERES</v>
      </c>
      <c>
        <is>
          <t>AG Fideri</t>
        </is>
      </c>
      <c>
        <v>OĞLANANASI TR-4 35-22-M00258_A_56353747_56353747</v>
      </c>
      <c>
        <v>Şebeke Yenileme ve Kapasite Artışı Çalışması</v>
      </c>
      <c>
        <v>Dağıtım-AG</v>
      </c>
      <c>
        <v>Uzun</v>
      </c>
      <c>
        <v>Şebeke işletmecisi</v>
      </c>
      <c>
        <v>Bildirimli</v>
      </c>
      <c>
        <is>
          <t>28.07.2023 09:24:24</t>
        </is>
      </c>
      <c>
        <is>
          <t>28.07.2023 15:26:19</t>
        </is>
      </c>
      <c>
        <v>6.031944444</v>
      </c>
      <c>
        <v>0</v>
      </c>
      <c>
        <v>108</v>
      </c>
      <c>
        <v>0</v>
      </c>
      <c>
        <v>3</v>
      </c>
      <c>
        <v>0</v>
      </c>
      <c>
        <v>10</v>
      </c>
      <c>
        <v>0</v>
      </c>
      <c>
        <v>0</v>
      </c>
      <c>
        <v>0</v>
      </c>
      <c>
        <v>175.10460677143732</v>
      </c>
      <c>
        <v>0</v>
      </c>
      <c>
        <v>259.5169778541989</v>
      </c>
      <c>
        <v>0</v>
      </c>
      <c>
        <v>48.86833760605097</v>
      </c>
      <c>
        <v>0</v>
      </c>
      <c>
        <v>0</v>
      </c>
      <c>
        <v>483.48992223168716</v>
      </c>
    </row>
    <row>
      <c>
        <v>2625442</v>
      </c>
      <c>
        <v>1</v>
      </c>
      <c>
        <is>
          <t>İZMİR</t>
        </is>
      </c>
      <c>
        <v>KONAK</v>
      </c>
      <c>
        <is>
          <t>Dağıtım Transformatörü</t>
        </is>
      </c>
      <c>
        <v>M-1420 35-01-M01420_35-01-M01420_2374248</v>
      </c>
      <c>
        <v>Şebeke Bakım Çalışması</v>
      </c>
      <c>
        <v>Dağıtım-AG</v>
      </c>
      <c>
        <v>Uzun</v>
      </c>
      <c>
        <v>Şebeke işletmecisi</v>
      </c>
      <c>
        <v>Bildirimli</v>
      </c>
      <c>
        <is>
          <t>28.07.2023 08:50:31</t>
        </is>
      </c>
      <c>
        <is>
          <t>28.07.2023 12:21:11</t>
        </is>
      </c>
      <c>
        <v>3.511111111</v>
      </c>
      <c>
        <v>0</v>
      </c>
      <c>
        <v>634</v>
      </c>
      <c>
        <v>0</v>
      </c>
      <c>
        <v>0</v>
      </c>
      <c>
        <v>0</v>
      </c>
      <c>
        <v>45</v>
      </c>
      <c>
        <v>0</v>
      </c>
      <c>
        <v>0</v>
      </c>
      <c>
        <v>0</v>
      </c>
      <c>
        <v>556.7536370703208</v>
      </c>
      <c>
        <v>0</v>
      </c>
      <c>
        <v>0</v>
      </c>
      <c>
        <v>0</v>
      </c>
      <c>
        <v>155.0745364936273</v>
      </c>
      <c>
        <v>0</v>
      </c>
      <c>
        <v>0</v>
      </c>
      <c>
        <v>711.8281735639481</v>
      </c>
    </row>
    <row>
      <c>
        <v>2626129</v>
      </c>
      <c>
        <v>1</v>
      </c>
      <c>
        <is>
          <t>İZMİR</t>
        </is>
      </c>
      <c>
        <v>ÖDEMİŞ</v>
      </c>
      <c>
        <is>
          <t>Dağıtım Transformatörü</t>
        </is>
      </c>
      <c>
        <v>KEMENLER TR-3 35-15-L01132_35-15-L01132_65829663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28.07.2023 19:39:09</t>
        </is>
      </c>
      <c>
        <is>
          <t>28.07.2023 20:43:52</t>
        </is>
      </c>
      <c>
        <v>1.078611111</v>
      </c>
      <c>
        <v>0</v>
      </c>
      <c>
        <v>9</v>
      </c>
      <c>
        <v>0</v>
      </c>
      <c>
        <v>3</v>
      </c>
      <c>
        <v>0</v>
      </c>
      <c>
        <v>16</v>
      </c>
      <c>
        <v>0</v>
      </c>
      <c>
        <v>0</v>
      </c>
      <c>
        <v>0</v>
      </c>
      <c>
        <v>4.896460408972751</v>
      </c>
      <c>
        <v>0</v>
      </c>
      <c>
        <v>10.12849425523</v>
      </c>
      <c>
        <v>0</v>
      </c>
      <c>
        <v>18.620516299796137</v>
      </c>
      <c>
        <v>0</v>
      </c>
      <c>
        <v>0</v>
      </c>
      <c>
        <v>33.64547096399889</v>
      </c>
    </row>
    <row>
      <c>
        <v>2625488</v>
      </c>
      <c>
        <v>1</v>
      </c>
      <c>
        <is>
          <t>MANİSA</t>
        </is>
      </c>
      <c>
        <v>TURGUTLU</v>
      </c>
      <c>
        <is>
          <t>KÖK</t>
        </is>
      </c>
      <c>
        <v>İSTASYONALTI KÖK 45-83-M00131_ARPALIK KÖK-1 M03_2099101</v>
      </c>
      <c>
        <v>Şebeke Yenileme ve Kapasite Artışı Çalışması</v>
      </c>
      <c>
        <v>Dağıtım-OG</v>
      </c>
      <c>
        <v>Uzun</v>
      </c>
      <c>
        <v>Şebeke işletmecisi</v>
      </c>
      <c>
        <v>Bildirimli</v>
      </c>
      <c>
        <is>
          <t>28.07.2023 09:29:00</t>
        </is>
      </c>
      <c>
        <is>
          <t>28.07.2023 15:52:41</t>
        </is>
      </c>
      <c>
        <v>6.394722222</v>
      </c>
      <c>
        <v>6</v>
      </c>
      <c>
        <v>396</v>
      </c>
      <c>
        <v>304</v>
      </c>
      <c>
        <v>351</v>
      </c>
      <c>
        <v>25</v>
      </c>
      <c>
        <v>63</v>
      </c>
      <c>
        <v>1</v>
      </c>
      <c>
        <v>0</v>
      </c>
      <c>
        <v>43.71137246863353</v>
      </c>
      <c>
        <v>732.2868893007118</v>
      </c>
      <c>
        <v>8341.874511290598</v>
      </c>
      <c>
        <v>6965.372541825748</v>
      </c>
      <c>
        <v>401.38575978944294</v>
      </c>
      <c>
        <v>475.90910195513084</v>
      </c>
      <c>
        <v>1022.0856136083835</v>
      </c>
      <c>
        <v>0</v>
      </c>
      <c>
        <v>17982.625790238646</v>
      </c>
    </row>
    <row>
      <c>
        <v>2625966</v>
      </c>
      <c>
        <v>1</v>
      </c>
      <c>
        <is>
          <t>MANİSA</t>
        </is>
      </c>
      <c>
        <v>ŞEHZADELER</v>
      </c>
      <c>
        <is>
          <t>KÖK</t>
        </is>
      </c>
      <c>
        <v>BEYDERE KÖK 45-71-M00128_SELİMŞAHLAR M02_50217151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28.07.2023 15:01:00</t>
        </is>
      </c>
      <c>
        <is>
          <t>28.07.2023 17:33:00</t>
        </is>
      </c>
      <c>
        <v>2.533333333</v>
      </c>
      <c>
        <v>2</v>
      </c>
      <c>
        <v>1211</v>
      </c>
      <c>
        <v>101</v>
      </c>
      <c>
        <v>153</v>
      </c>
      <c>
        <v>8</v>
      </c>
      <c>
        <v>149</v>
      </c>
      <c>
        <v>4</v>
      </c>
      <c>
        <v>0</v>
      </c>
      <c>
        <v>14.920944960079344</v>
      </c>
      <c>
        <v>681.3152305195451</v>
      </c>
      <c>
        <v>2789.853392795315</v>
      </c>
      <c>
        <v>1823.990654286449</v>
      </c>
      <c>
        <v>220.8251012444893</v>
      </c>
      <c>
        <v>314.215415652503</v>
      </c>
      <c>
        <v>1383.6266512937598</v>
      </c>
      <c>
        <v>0</v>
      </c>
      <c>
        <v>7228.747390752141</v>
      </c>
    </row>
    <row>
      <c>
        <v>2625697</v>
      </c>
      <c>
        <v>1</v>
      </c>
      <c>
        <is>
          <t>İZMİR</t>
        </is>
      </c>
      <c>
        <v>BAYINDIR</v>
      </c>
      <c>
        <is>
          <t>Kullanıcı Bağlantı Hattı</t>
        </is>
      </c>
      <c>
        <v>TR-1-2/1 35-20-L00007_955209767_955209767</v>
      </c>
      <c>
        <v>AG Box / Sdk Abone Çıkış Sigorta Atığı</v>
      </c>
      <c>
        <v>Dağıtım-AG</v>
      </c>
      <c>
        <v>Uzun</v>
      </c>
      <c>
        <v>Şebeke işletmecisi</v>
      </c>
      <c>
        <v>Bildirimsiz</v>
      </c>
      <c>
        <is>
          <t>28.07.2023 12:09:11</t>
        </is>
      </c>
      <c>
        <is>
          <t>28.07.2023 13:38:59</t>
        </is>
      </c>
      <c>
        <v>1.496666666</v>
      </c>
      <c>
        <v>0</v>
      </c>
      <c>
        <v>0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0.06396875299620025</v>
      </c>
      <c>
        <v>0</v>
      </c>
      <c>
        <v>0</v>
      </c>
      <c>
        <v>0.06396875299620025</v>
      </c>
    </row>
    <row>
      <c>
        <v>2625797</v>
      </c>
      <c>
        <v>1</v>
      </c>
      <c>
        <is>
          <t>İZMİR</t>
        </is>
      </c>
      <c>
        <v>MENEMEN</v>
      </c>
      <c>
        <is>
          <t>Dağıtım Transformatörü</t>
        </is>
      </c>
      <c>
        <v>ULUKENT DM-4/12 35-28-M00030_35-28-M00030_66496154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28.07.2023 13:53:19</t>
        </is>
      </c>
      <c>
        <is>
          <t>28.07.2023 15:04:51</t>
        </is>
      </c>
      <c>
        <v>1.192222222</v>
      </c>
      <c>
        <v>0</v>
      </c>
      <c>
        <v>548</v>
      </c>
      <c>
        <v>0</v>
      </c>
      <c>
        <v>0</v>
      </c>
      <c>
        <v>0</v>
      </c>
      <c>
        <v>26</v>
      </c>
      <c>
        <v>0</v>
      </c>
      <c>
        <v>0</v>
      </c>
      <c>
        <v>0</v>
      </c>
      <c>
        <v>177.9046939362313</v>
      </c>
      <c>
        <v>0</v>
      </c>
      <c>
        <v>0</v>
      </c>
      <c>
        <v>0</v>
      </c>
      <c>
        <v>39.56358929856993</v>
      </c>
      <c>
        <v>0</v>
      </c>
      <c>
        <v>0</v>
      </c>
      <c>
        <v>217.46828323480122</v>
      </c>
    </row>
    <row>
      <c>
        <v>2626109</v>
      </c>
      <c>
        <v>1</v>
      </c>
      <c>
        <is>
          <t>İZMİR</t>
        </is>
      </c>
      <c>
        <v>KARŞIYAKA</v>
      </c>
      <c>
        <is>
          <t>Saha Dağıtım Kutusu (SDK)</t>
        </is>
      </c>
      <c>
        <v>M-1038 35-04-M01038_I M1038/TR2/I01b_80966359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28.07.2023 19:13:31</t>
        </is>
      </c>
      <c>
        <is>
          <t>28.07.2023 20:54:45</t>
        </is>
      </c>
      <c>
        <v>1.687222222</v>
      </c>
      <c>
        <v>0</v>
      </c>
      <c>
        <v>181</v>
      </c>
      <c>
        <v>0</v>
      </c>
      <c>
        <v>0</v>
      </c>
      <c>
        <v>0</v>
      </c>
      <c>
        <v>25</v>
      </c>
      <c>
        <v>0</v>
      </c>
      <c>
        <v>0</v>
      </c>
      <c>
        <v>0</v>
      </c>
      <c>
        <v>83.14678949092793</v>
      </c>
      <c>
        <v>0</v>
      </c>
      <c>
        <v>0</v>
      </c>
      <c>
        <v>0</v>
      </c>
      <c>
        <v>68.22869670559834</v>
      </c>
      <c>
        <v>0</v>
      </c>
      <c>
        <v>0</v>
      </c>
      <c>
        <v>151.37548619652625</v>
      </c>
    </row>
    <row>
      <c>
        <v>2625362</v>
      </c>
      <c>
        <v>1</v>
      </c>
      <c>
        <is>
          <t>İZMİR</t>
        </is>
      </c>
      <c>
        <v>ÇEŞME</v>
      </c>
      <c>
        <is>
          <t>Dağıtım Transformatörü</t>
        </is>
      </c>
      <c>
        <v>L-309 35-18-L00309_35-18-L00309_72136819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28.07.2023 04:15:18</t>
        </is>
      </c>
      <c>
        <is>
          <t>28.07.2023 05:09:01</t>
        </is>
      </c>
      <c>
        <v>0.895277777</v>
      </c>
      <c>
        <v>0</v>
      </c>
      <c>
        <v>207</v>
      </c>
      <c>
        <v>0</v>
      </c>
      <c>
        <v>0</v>
      </c>
      <c>
        <v>0</v>
      </c>
      <c>
        <v>17</v>
      </c>
      <c>
        <v>0</v>
      </c>
      <c>
        <v>0</v>
      </c>
      <c>
        <v>0</v>
      </c>
      <c>
        <v>64.45542994421625</v>
      </c>
      <c>
        <v>0</v>
      </c>
      <c>
        <v>0</v>
      </c>
      <c>
        <v>0</v>
      </c>
      <c>
        <v>6.4397204328502315</v>
      </c>
      <c>
        <v>0</v>
      </c>
      <c>
        <v>0</v>
      </c>
      <c>
        <v>70.89515037706649</v>
      </c>
    </row>
    <row>
      <c>
        <v>2625568</v>
      </c>
      <c>
        <v>1</v>
      </c>
      <c>
        <is>
          <t>İZMİR</t>
        </is>
      </c>
      <c>
        <v>BORNOVA</v>
      </c>
      <c>
        <is>
          <t>AG Fideri</t>
        </is>
      </c>
      <c>
        <v>M-1131 35-02-M01131_A_56367870_56367870</v>
      </c>
      <c>
        <v>Üçüncü Şahısların Vermiş Olduğu Hasarlar</v>
      </c>
      <c>
        <v>Dağıtım-AG</v>
      </c>
      <c>
        <v>Uzun</v>
      </c>
      <c>
        <v>Dışsal</v>
      </c>
      <c>
        <v>Bildirimsiz</v>
      </c>
      <c>
        <is>
          <t>28.07.2023 10:28:21</t>
        </is>
      </c>
      <c>
        <is>
          <t>28.07.2023 18:36:18</t>
        </is>
      </c>
      <c>
        <v>8.1325</v>
      </c>
      <c>
        <v>0</v>
      </c>
      <c>
        <v>1</v>
      </c>
      <c>
        <v>0</v>
      </c>
      <c>
        <v>0</v>
      </c>
      <c>
        <v>0</v>
      </c>
      <c>
        <v>16</v>
      </c>
      <c>
        <v>0</v>
      </c>
      <c>
        <v>0</v>
      </c>
      <c>
        <v>0</v>
      </c>
      <c>
        <v>2.6449698517648264</v>
      </c>
      <c>
        <v>0</v>
      </c>
      <c>
        <v>0</v>
      </c>
      <c>
        <v>0</v>
      </c>
      <c>
        <v>547.2330157136398</v>
      </c>
      <c>
        <v>0</v>
      </c>
      <c>
        <v>0</v>
      </c>
      <c>
        <v>549.8779855654046</v>
      </c>
    </row>
    <row>
      <c>
        <v>2625468</v>
      </c>
      <c>
        <v>1</v>
      </c>
      <c>
        <is>
          <t>İZMİR</t>
        </is>
      </c>
      <c>
        <v>BUCA</v>
      </c>
      <c>
        <is>
          <t>Dağıtım Transformatörü</t>
        </is>
      </c>
      <c>
        <v>M-2638 35-03-M02638_35-03-M02638_56438342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28.07.2023 09:10:28</t>
        </is>
      </c>
      <c>
        <is>
          <t>28.07.2023 10:25:15</t>
        </is>
      </c>
      <c>
        <v>1.246388888</v>
      </c>
      <c>
        <v>0</v>
      </c>
      <c>
        <v>494</v>
      </c>
      <c>
        <v>0</v>
      </c>
      <c>
        <v>0</v>
      </c>
      <c>
        <v>0</v>
      </c>
      <c>
        <v>26</v>
      </c>
      <c>
        <v>0</v>
      </c>
      <c>
        <v>0</v>
      </c>
      <c>
        <v>0</v>
      </c>
      <c>
        <v>162.62196374490307</v>
      </c>
      <c>
        <v>0</v>
      </c>
      <c>
        <v>0</v>
      </c>
      <c>
        <v>0</v>
      </c>
      <c>
        <v>98.050311085286</v>
      </c>
      <c>
        <v>0</v>
      </c>
      <c>
        <v>0</v>
      </c>
      <c>
        <v>260.67227483018905</v>
      </c>
    </row>
    <row>
      <c>
        <v>2625405</v>
      </c>
      <c>
        <v>1</v>
      </c>
      <c>
        <is>
          <t>İZMİR</t>
        </is>
      </c>
      <c>
        <v>NARLIDERE</v>
      </c>
      <c>
        <is>
          <t>Dağıtım Transformatörü</t>
        </is>
      </c>
      <c>
        <v>K-4137 35-07-K04137_35-07-K04137_48276378</v>
      </c>
      <c>
        <v>Şebeke Bakım Çalışması</v>
      </c>
      <c>
        <v>Dağıtım-AG</v>
      </c>
      <c>
        <v>Uzun</v>
      </c>
      <c>
        <v>Şebeke işletmecisi</v>
      </c>
      <c>
        <v>Bildirimli</v>
      </c>
      <c>
        <is>
          <t>28.07.2023 08:21:56</t>
        </is>
      </c>
      <c>
        <is>
          <t>28.07.2023 15:07:31</t>
        </is>
      </c>
      <c>
        <v>6.759722222</v>
      </c>
      <c>
        <v>0</v>
      </c>
      <c>
        <v>236</v>
      </c>
      <c>
        <v>0</v>
      </c>
      <c>
        <v>0</v>
      </c>
      <c>
        <v>0</v>
      </c>
      <c>
        <v>9</v>
      </c>
      <c>
        <v>0</v>
      </c>
      <c>
        <v>0</v>
      </c>
      <c>
        <v>0</v>
      </c>
      <c>
        <v>426.3452429916485</v>
      </c>
      <c>
        <v>0</v>
      </c>
      <c>
        <v>0</v>
      </c>
      <c>
        <v>0</v>
      </c>
      <c>
        <v>47.00914335722097</v>
      </c>
      <c>
        <v>0</v>
      </c>
      <c>
        <v>0</v>
      </c>
      <c>
        <v>473.35438634886947</v>
      </c>
    </row>
    <row>
      <c>
        <v>2625737</v>
      </c>
      <c>
        <v>1</v>
      </c>
      <c>
        <is>
          <t>İZMİR</t>
        </is>
      </c>
      <c>
        <v>FOÇA</v>
      </c>
      <c>
        <is>
          <t>AG Fideri</t>
        </is>
      </c>
      <c>
        <v>FOÇAKÖY TR-1 35-23-M00222_B_91434845_91434845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28.07.2023 12:57:59</t>
        </is>
      </c>
      <c>
        <is>
          <t>28.07.2023 13:58:45</t>
        </is>
      </c>
      <c>
        <v>1.012777777</v>
      </c>
      <c>
        <v>0</v>
      </c>
      <c>
        <v>32</v>
      </c>
      <c>
        <v>0</v>
      </c>
      <c>
        <v>0</v>
      </c>
      <c>
        <v>0</v>
      </c>
      <c>
        <v>10</v>
      </c>
      <c>
        <v>0</v>
      </c>
      <c>
        <v>0</v>
      </c>
      <c>
        <v>0</v>
      </c>
      <c>
        <v>17.758898661979114</v>
      </c>
      <c>
        <v>0</v>
      </c>
      <c>
        <v>0</v>
      </c>
      <c>
        <v>0</v>
      </c>
      <c>
        <v>7.643486507572737</v>
      </c>
      <c>
        <v>0</v>
      </c>
      <c>
        <v>0</v>
      </c>
      <c>
        <v>25.40238516955185</v>
      </c>
    </row>
    <row>
      <c>
        <v>2626069</v>
      </c>
      <c>
        <v>1</v>
      </c>
      <c>
        <is>
          <t>MANİSA</t>
        </is>
      </c>
      <c>
        <v>SALİHLİ</v>
      </c>
      <c>
        <is>
          <t>AG Fideri</t>
        </is>
      </c>
      <c>
        <v>TR-173 45-78-L00173_49364675_56406070_56406070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28.07.2023 18:36:40</t>
        </is>
      </c>
      <c>
        <is>
          <t>28.07.2023 19:11:21</t>
        </is>
      </c>
      <c>
        <v>0.578055555</v>
      </c>
      <c>
        <v>0</v>
      </c>
      <c>
        <v>45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6.5697847181000455</v>
      </c>
      <c>
        <v>0</v>
      </c>
      <c>
        <v>0</v>
      </c>
      <c>
        <v>0</v>
      </c>
      <c>
        <v>0</v>
      </c>
      <c>
        <v>0</v>
      </c>
      <c>
        <v>0</v>
      </c>
      <c>
        <v>6.5697847181000455</v>
      </c>
    </row>
    <row>
      <c>
        <v>2625382</v>
      </c>
      <c>
        <v>1</v>
      </c>
      <c>
        <is>
          <t>MANİSA</t>
        </is>
      </c>
      <c>
        <v>SALİHLİ</v>
      </c>
      <c>
        <is>
          <t>Dağıtım Transformatörü</t>
        </is>
      </c>
      <c>
        <v>BOZAĞAÇ TR-4 45-78-M00664_45-78-M00664_2353562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28.07.2023 06:32:44</t>
        </is>
      </c>
      <c>
        <is>
          <t>28.07.2023 11:45:06</t>
        </is>
      </c>
      <c>
        <v>5.206111111</v>
      </c>
      <c>
        <v>0</v>
      </c>
      <c>
        <v>19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20.938554829410034</v>
      </c>
      <c>
        <v>0</v>
      </c>
      <c>
        <v>8.137563725544997</v>
      </c>
      <c>
        <v>0</v>
      </c>
      <c>
        <v>0</v>
      </c>
      <c>
        <v>0</v>
      </c>
      <c>
        <v>0</v>
      </c>
      <c>
        <v>29.07611855495503</v>
      </c>
    </row>
    <row>
      <c>
        <v>2625528</v>
      </c>
      <c>
        <v>1</v>
      </c>
      <c>
        <is>
          <t>İZMİR</t>
        </is>
      </c>
      <c>
        <v>KARABAĞLAR</v>
      </c>
      <c>
        <is>
          <t>Dağıtım Transformatörü</t>
        </is>
      </c>
      <c>
        <v>K-805 35-01-K00805_35-01-K00805_2349113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28.07.2023 09:51:06</t>
        </is>
      </c>
      <c>
        <is>
          <t>28.07.2023 16:15:28</t>
        </is>
      </c>
      <c>
        <v>6.406111111</v>
      </c>
      <c>
        <v>0</v>
      </c>
      <c>
        <v>815</v>
      </c>
      <c>
        <v>0</v>
      </c>
      <c>
        <v>0</v>
      </c>
      <c>
        <v>0</v>
      </c>
      <c>
        <v>63</v>
      </c>
      <c>
        <v>0</v>
      </c>
      <c>
        <v>1</v>
      </c>
      <c>
        <v>0</v>
      </c>
      <c>
        <v>1164.6069449156314</v>
      </c>
      <c>
        <v>0</v>
      </c>
      <c>
        <v>0</v>
      </c>
      <c>
        <v>0</v>
      </c>
      <c>
        <v>558.2072076152717</v>
      </c>
      <c>
        <v>0</v>
      </c>
      <c>
        <v>47.180339892877605</v>
      </c>
      <c>
        <v>1769.9944924237807</v>
      </c>
    </row>
    <row>
      <c>
        <v>2625946</v>
      </c>
      <c>
        <v>1</v>
      </c>
      <c>
        <is>
          <t>İZMİR</t>
        </is>
      </c>
      <c>
        <v>KONAK</v>
      </c>
      <c>
        <is>
          <t>Saha Dağıtım Kutusu (SDK)</t>
        </is>
      </c>
      <c>
        <v>K-49 35-01-K00049_G G1_5865798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28.07.2023 15:56:36</t>
        </is>
      </c>
      <c>
        <is>
          <t>28.07.2023 17:24:31</t>
        </is>
      </c>
      <c>
        <v>1.465277777</v>
      </c>
      <c>
        <v>0</v>
      </c>
      <c>
        <v>110</v>
      </c>
      <c>
        <v>0</v>
      </c>
      <c>
        <v>0</v>
      </c>
      <c>
        <v>0</v>
      </c>
      <c>
        <v>69</v>
      </c>
      <c>
        <v>0</v>
      </c>
      <c>
        <v>0</v>
      </c>
      <c>
        <v>0</v>
      </c>
      <c>
        <v>43.41538477517724</v>
      </c>
      <c>
        <v>0</v>
      </c>
      <c>
        <v>0</v>
      </c>
      <c>
        <v>0</v>
      </c>
      <c>
        <v>214.46737541386784</v>
      </c>
      <c>
        <v>0</v>
      </c>
      <c>
        <v>0</v>
      </c>
      <c>
        <v>257.8827601890451</v>
      </c>
    </row>
    <row>
      <c>
        <v>2625837</v>
      </c>
      <c>
        <v>1</v>
      </c>
      <c>
        <is>
          <t>İZMİR</t>
        </is>
      </c>
      <c>
        <v>ALİAĞA</v>
      </c>
      <c>
        <is>
          <t>Saha Dağıtım Kutusu (SDK)</t>
        </is>
      </c>
      <c>
        <v>M-611 (DM-4/23) 35-17-M00611_B B03_66161642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28.07.2023 14:35:17</t>
        </is>
      </c>
      <c>
        <is>
          <t>28.07.2023 15:20:05</t>
        </is>
      </c>
      <c>
        <v>0.746666666</v>
      </c>
      <c>
        <v>0</v>
      </c>
      <c>
        <v>50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8.972847825356256</v>
      </c>
      <c>
        <v>0</v>
      </c>
      <c>
        <v>0</v>
      </c>
      <c>
        <v>0</v>
      </c>
      <c>
        <v>0.018556625534817114</v>
      </c>
      <c>
        <v>0</v>
      </c>
      <c>
        <v>0</v>
      </c>
      <c>
        <v>8.991404450891073</v>
      </c>
    </row>
    <row>
      <c>
        <v>2625445</v>
      </c>
      <c>
        <v>1</v>
      </c>
      <c>
        <is>
          <t>İZMİR</t>
        </is>
      </c>
      <c>
        <v>FOÇA</v>
      </c>
      <c>
        <is>
          <t>KÖK</t>
        </is>
      </c>
      <c>
        <v>FOÇA CEZA İNFAZ KURUMU KÖK 35-23-M00302_BAĞARASI DM GİRİŞ M03_67574138</v>
      </c>
      <c>
        <v>Şebeke Bakım Çalışması</v>
      </c>
      <c>
        <v>Dağıtım-OG</v>
      </c>
      <c>
        <v>Uzun</v>
      </c>
      <c>
        <v>Şebeke işletmecisi</v>
      </c>
      <c>
        <v>Bildirimli</v>
      </c>
      <c>
        <is>
          <t>28.07.2023 08:52:01</t>
        </is>
      </c>
      <c>
        <is>
          <t>28.07.2023 12:25:10</t>
        </is>
      </c>
      <c>
        <v>3.5525</v>
      </c>
      <c>
        <v>33</v>
      </c>
      <c>
        <v>4796</v>
      </c>
      <c>
        <v>56</v>
      </c>
      <c>
        <v>79</v>
      </c>
      <c>
        <v>56</v>
      </c>
      <c>
        <v>524</v>
      </c>
      <c>
        <v>8</v>
      </c>
      <c>
        <v>0</v>
      </c>
      <c>
        <v>104.98685982221905</v>
      </c>
      <c>
        <v>4353.180314246502</v>
      </c>
      <c>
        <v>2835.467769284499</v>
      </c>
      <c>
        <v>187.7928704495908</v>
      </c>
      <c>
        <v>2748.7035112762</v>
      </c>
      <c>
        <v>2670.838164115387</v>
      </c>
      <c>
        <v>2553.137360770746</v>
      </c>
      <c>
        <v>0</v>
      </c>
      <c>
        <v>15454.106849965145</v>
      </c>
    </row>
    <row>
      <c>
        <v>2626086</v>
      </c>
      <c>
        <v>1</v>
      </c>
      <c>
        <is>
          <t>İZMİR</t>
        </is>
      </c>
      <c>
        <v>ÇEŞME</v>
      </c>
      <c>
        <is>
          <t>AG Fideri</t>
        </is>
      </c>
      <c>
        <v>L-427 35-18-L00427_12439442_56370900_56370900</v>
      </c>
      <c>
        <v>AG Yeraltı Kablo Arızası</v>
      </c>
      <c>
        <v>Dağıtım-AG</v>
      </c>
      <c>
        <v>Uzun</v>
      </c>
      <c>
        <v>Şebeke işletmecisi</v>
      </c>
      <c>
        <v>Bildirimsiz</v>
      </c>
      <c>
        <is>
          <t>28.07.2023 19:01:33</t>
        </is>
      </c>
      <c>
        <is>
          <t>29.07.2023 02:59:23</t>
        </is>
      </c>
      <c>
        <v>7.963888888</v>
      </c>
      <c>
        <v>0</v>
      </c>
      <c>
        <v>16</v>
      </c>
      <c>
        <v>0</v>
      </c>
      <c>
        <v>1</v>
      </c>
      <c>
        <v>0</v>
      </c>
      <c>
        <v>3</v>
      </c>
      <c>
        <v>0</v>
      </c>
      <c>
        <v>0</v>
      </c>
      <c>
        <v>0</v>
      </c>
      <c>
        <v>194.6838798706917</v>
      </c>
      <c>
        <v>0</v>
      </c>
      <c>
        <v>14.349428229755677</v>
      </c>
      <c>
        <v>0</v>
      </c>
      <c>
        <v>71.61306828777924</v>
      </c>
      <c>
        <v>0</v>
      </c>
      <c>
        <v>0</v>
      </c>
      <c>
        <v>280.6463763882266</v>
      </c>
    </row>
    <row>
      <c>
        <v>2626132</v>
      </c>
      <c>
        <v>1</v>
      </c>
      <c>
        <is>
          <t>İZMİR</t>
        </is>
      </c>
      <c>
        <v>KİRAZ</v>
      </c>
      <c>
        <is>
          <t>AG Fideri</t>
        </is>
      </c>
      <c>
        <v>TR-16 35-31-L00016__56400198_56400198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28.07.2023 19:42:22</t>
        </is>
      </c>
      <c>
        <is>
          <t>28.07.2023 21:03:01</t>
        </is>
      </c>
      <c>
        <v>1.344166666</v>
      </c>
      <c>
        <v>0</v>
      </c>
      <c>
        <v>21</v>
      </c>
      <c>
        <v>0</v>
      </c>
      <c>
        <v>15</v>
      </c>
      <c>
        <v>0</v>
      </c>
      <c>
        <v>5</v>
      </c>
      <c>
        <v>0</v>
      </c>
      <c>
        <v>0</v>
      </c>
      <c>
        <v>0</v>
      </c>
      <c>
        <v>6.017812820517327</v>
      </c>
      <c>
        <v>0</v>
      </c>
      <c>
        <v>20.902451647500545</v>
      </c>
      <c>
        <v>0</v>
      </c>
      <c>
        <v>2.7836826740395035</v>
      </c>
      <c>
        <v>0</v>
      </c>
      <c>
        <v>0</v>
      </c>
      <c>
        <v>29.703947142057377</v>
      </c>
    </row>
    <row>
      <c>
        <v>2625843</v>
      </c>
      <c>
        <v>1</v>
      </c>
      <c>
        <is>
          <t>İZMİR</t>
        </is>
      </c>
      <c>
        <v>KARŞIYAKA</v>
      </c>
      <c>
        <is>
          <t>AG Fideri</t>
        </is>
      </c>
      <c>
        <v>M-1038 35-04-M01038_M_56383098_56383098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28.07.2023 14:27:47</t>
        </is>
      </c>
      <c>
        <is>
          <t>28.07.2023 18:10:54</t>
        </is>
      </c>
      <c>
        <v>3.718611111</v>
      </c>
      <c>
        <v>0</v>
      </c>
      <c>
        <v>0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0.9829273045533468</v>
      </c>
      <c>
        <v>0</v>
      </c>
      <c>
        <v>0</v>
      </c>
      <c>
        <v>0.9829273045533468</v>
      </c>
    </row>
    <row>
      <c>
        <v>2625272</v>
      </c>
      <c>
        <v>2</v>
      </c>
      <c>
        <is>
          <t>MANİSA</t>
        </is>
      </c>
      <c>
        <v>TURGUTLU</v>
      </c>
      <c>
        <is>
          <t>OG Fideri</t>
        </is>
      </c>
      <c>
        <v>DERBENT TR-3 45-83-L00323_DERBENT TR-2 L01_2104002</v>
      </c>
      <c>
        <v>OG Ayırıcı Arızası</v>
      </c>
      <c>
        <v>Dağıtım-OG</v>
      </c>
      <c>
        <v>Uzun</v>
      </c>
      <c>
        <v>Şebeke işletmecisi</v>
      </c>
      <c>
        <v>Bildirimsiz</v>
      </c>
      <c>
        <is>
          <t>28.07.2023 00:24:52</t>
        </is>
      </c>
      <c>
        <is>
          <t>28.07.2023 02:54:38</t>
        </is>
      </c>
      <c>
        <v>2.496111111</v>
      </c>
      <c>
        <v>0</v>
      </c>
      <c>
        <v>111</v>
      </c>
      <c>
        <v>0</v>
      </c>
      <c>
        <v>18</v>
      </c>
      <c>
        <v>0</v>
      </c>
      <c>
        <v>16</v>
      </c>
      <c>
        <v>0</v>
      </c>
      <c>
        <v>0</v>
      </c>
      <c>
        <v>0</v>
      </c>
      <c>
        <v>58.95487231602367</v>
      </c>
      <c>
        <v>0</v>
      </c>
      <c>
        <v>75.22275816112399</v>
      </c>
      <c>
        <v>0</v>
      </c>
      <c>
        <v>17.413028396374777</v>
      </c>
      <c>
        <v>0</v>
      </c>
      <c>
        <v>0</v>
      </c>
      <c>
        <v>151.59065887352244</v>
      </c>
    </row>
    <row>
      <c>
        <v>2625508</v>
      </c>
      <c>
        <v>1</v>
      </c>
      <c>
        <is>
          <t>İZMİR</t>
        </is>
      </c>
      <c>
        <v>TİRE</v>
      </c>
      <c>
        <is>
          <t>KÖK</t>
        </is>
      </c>
      <c>
        <v>CUMHURİYET KÖK 35-29-L00057_YİĞENLİ KÖYÜ L07_2311620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28.07.2023 09:33:41</t>
        </is>
      </c>
      <c>
        <is>
          <t>28.07.2023 12:21:25</t>
        </is>
      </c>
      <c>
        <v>2.795555555</v>
      </c>
      <c>
        <v>2</v>
      </c>
      <c>
        <v>126</v>
      </c>
      <c>
        <v>45</v>
      </c>
      <c>
        <v>49</v>
      </c>
      <c>
        <v>3</v>
      </c>
      <c>
        <v>20</v>
      </c>
      <c>
        <v>0</v>
      </c>
      <c>
        <v>0</v>
      </c>
      <c>
        <v>2.1132367610021103</v>
      </c>
      <c>
        <v>120.0547206498322</v>
      </c>
      <c>
        <v>686.8221513194885</v>
      </c>
      <c>
        <v>668.0967591805472</v>
      </c>
      <c>
        <v>64.47975934185435</v>
      </c>
      <c>
        <v>67.39747713647382</v>
      </c>
      <c>
        <v>0</v>
      </c>
      <c>
        <v>0</v>
      </c>
      <c>
        <v>1608.9641043891982</v>
      </c>
    </row>
    <row>
      <c>
        <v>2625906</v>
      </c>
      <c>
        <v>1</v>
      </c>
      <c>
        <is>
          <t>İZMİR</t>
        </is>
      </c>
      <c>
        <v>ALİAĞA</v>
      </c>
      <c>
        <is>
          <t>Dağıtım Transformatörü</t>
        </is>
      </c>
      <c>
        <v>BAHÇEDERE TR-1 35-17-M00183_35-17-M00183_2376444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28.07.2023 15:24:23</t>
        </is>
      </c>
      <c>
        <is>
          <t>28.07.2023 19:58:14</t>
        </is>
      </c>
      <c>
        <v>4.564166666</v>
      </c>
      <c>
        <v>0</v>
      </c>
      <c>
        <v>35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23.06270547152592</v>
      </c>
      <c>
        <v>0</v>
      </c>
      <c>
        <v>0</v>
      </c>
      <c>
        <v>0</v>
      </c>
      <c>
        <v>0.0020637977308155557</v>
      </c>
      <c>
        <v>0</v>
      </c>
      <c>
        <v>0</v>
      </c>
      <c>
        <v>23.064769269256736</v>
      </c>
    </row>
    <row>
      <c>
        <v>2626155</v>
      </c>
      <c>
        <v>1</v>
      </c>
      <c>
        <is>
          <t>İZMİR</t>
        </is>
      </c>
      <c>
        <v>TİRE</v>
      </c>
      <c>
        <is>
          <t>Saha Dağıtım Kutusu (SDK)</t>
        </is>
      </c>
      <c>
        <v>DM 1-2/5 35-29-L00062_48309828 DM1/A1B_48316328</v>
      </c>
      <c>
        <v>AG Box / Sdk Giriş Sigorta Atığı</v>
      </c>
      <c>
        <v>Dağıtım-AG</v>
      </c>
      <c>
        <v>Uzun</v>
      </c>
      <c>
        <v>Şebeke işletmecisi</v>
      </c>
      <c>
        <v>Bildirimsiz</v>
      </c>
      <c>
        <is>
          <t>28.07.2023 20:25:17</t>
        </is>
      </c>
      <c>
        <is>
          <t>28.07.2023 22:04:25</t>
        </is>
      </c>
      <c>
        <v>1.652222222</v>
      </c>
      <c>
        <v>0</v>
      </c>
      <c>
        <v>38</v>
      </c>
      <c>
        <v>0</v>
      </c>
      <c>
        <v>4</v>
      </c>
      <c>
        <v>0</v>
      </c>
      <c>
        <v>8</v>
      </c>
      <c>
        <v>0</v>
      </c>
      <c>
        <v>0</v>
      </c>
      <c>
        <v>0</v>
      </c>
      <c>
        <v>11.451978489216334</v>
      </c>
      <c>
        <v>0</v>
      </c>
      <c>
        <v>47.69789232234322</v>
      </c>
      <c>
        <v>0</v>
      </c>
      <c>
        <v>4.98054108660824</v>
      </c>
      <c>
        <v>0</v>
      </c>
      <c>
        <v>0</v>
      </c>
      <c>
        <v>64.1304118981678</v>
      </c>
    </row>
    <row>
      <c>
        <v>2625465</v>
      </c>
      <c>
        <v>1</v>
      </c>
      <c>
        <is>
          <t>İZMİR</t>
        </is>
      </c>
      <c>
        <v>BORNOVA</v>
      </c>
      <c>
        <is>
          <t>AG Fideri</t>
        </is>
      </c>
      <c>
        <v>K-1322 35-02-K01322_B_56383808_56383808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28.07.2023 07:27:28</t>
        </is>
      </c>
      <c>
        <is>
          <t>28.07.2023 09:29:00</t>
        </is>
      </c>
      <c>
        <v>2.025555555</v>
      </c>
      <c>
        <v>0</v>
      </c>
      <c>
        <v>96</v>
      </c>
      <c>
        <v>0</v>
      </c>
      <c>
        <v>0</v>
      </c>
      <c>
        <v>0</v>
      </c>
      <c>
        <v>10</v>
      </c>
      <c>
        <v>0</v>
      </c>
      <c>
        <v>0</v>
      </c>
      <c>
        <v>0</v>
      </c>
      <c>
        <v>31.756034229012126</v>
      </c>
      <c>
        <v>0</v>
      </c>
      <c>
        <v>0</v>
      </c>
      <c>
        <v>0</v>
      </c>
      <c>
        <v>48.53584278203304</v>
      </c>
      <c>
        <v>0</v>
      </c>
      <c>
        <v>0</v>
      </c>
      <c>
        <v>80.29187701104517</v>
      </c>
    </row>
    <row>
      <c>
        <v>2626006</v>
      </c>
      <c>
        <v>1</v>
      </c>
      <c>
        <is>
          <t>İZMİR</t>
        </is>
      </c>
      <c>
        <v>KONAK</v>
      </c>
      <c>
        <is>
          <t>Saha Dağıtım Kutusu (SDK)</t>
        </is>
      </c>
      <c>
        <v>K-101 35-01-K00101_B B1_5898036</v>
      </c>
      <c>
        <v>Üçüncü Şahısların Vermiş Olduğu Hasarlar</v>
      </c>
      <c>
        <v>Dağıtım-AG</v>
      </c>
      <c>
        <v>Uzun</v>
      </c>
      <c>
        <v>Dışsal</v>
      </c>
      <c>
        <v>Bildirimsiz</v>
      </c>
      <c>
        <is>
          <t>28.07.2023 17:12:28</t>
        </is>
      </c>
      <c>
        <is>
          <t>28.07.2023 19:30:33</t>
        </is>
      </c>
      <c>
        <v>2.301388888</v>
      </c>
      <c>
        <v>0</v>
      </c>
      <c>
        <v>87</v>
      </c>
      <c>
        <v>0</v>
      </c>
      <c>
        <v>0</v>
      </c>
      <c>
        <v>0</v>
      </c>
      <c>
        <v>8</v>
      </c>
      <c>
        <v>0</v>
      </c>
      <c>
        <v>0</v>
      </c>
      <c>
        <v>0</v>
      </c>
      <c>
        <v>43.845901905562506</v>
      </c>
      <c>
        <v>0</v>
      </c>
      <c>
        <v>0</v>
      </c>
      <c>
        <v>0</v>
      </c>
      <c>
        <v>16.945371629251696</v>
      </c>
      <c>
        <v>0</v>
      </c>
      <c>
        <v>0</v>
      </c>
      <c>
        <v>60.7912735348142</v>
      </c>
    </row>
    <row>
      <c>
        <v>2625949</v>
      </c>
      <c>
        <v>1</v>
      </c>
      <c>
        <is>
          <t>İZMİR</t>
        </is>
      </c>
      <c>
        <v>TORBALI</v>
      </c>
      <c>
        <is>
          <t>OG Fideri</t>
        </is>
      </c>
      <c>
        <v>ALİ TUNCEL SLM TR 35-26-L00351_DIREK TIPI TRAFO HUCRESI H01_2039786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28.07.2023 15:58:08</t>
        </is>
      </c>
      <c>
        <is>
          <t>28.07.2023 21:03:28</t>
        </is>
      </c>
      <c>
        <v>5.088888888</v>
      </c>
      <c>
        <v>0</v>
      </c>
      <c>
        <v>0</v>
      </c>
      <c>
        <v>0</v>
      </c>
      <c>
        <v>13</v>
      </c>
      <c>
        <v>0</v>
      </c>
      <c>
        <v>5</v>
      </c>
      <c>
        <v>0</v>
      </c>
      <c>
        <v>0</v>
      </c>
      <c>
        <v>0</v>
      </c>
      <c>
        <v>0</v>
      </c>
      <c>
        <v>0</v>
      </c>
      <c>
        <v>255.31735771456175</v>
      </c>
      <c>
        <v>0</v>
      </c>
      <c>
        <v>34.01159878155664</v>
      </c>
      <c>
        <v>0</v>
      </c>
      <c>
        <v>0</v>
      </c>
      <c>
        <v>289.3289564961184</v>
      </c>
    </row>
    <row>
      <c>
        <v>2625995</v>
      </c>
      <c>
        <v>1</v>
      </c>
      <c>
        <is>
          <t>İZMİR</t>
        </is>
      </c>
      <c>
        <v>ÖDEMİŞ</v>
      </c>
      <c>
        <is>
          <t>AG Fideri</t>
        </is>
      </c>
      <c>
        <v>TR-160 BAYRAMKUYU MEVKİİ 35-15-L00160_B_90961618_90961618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28.07.2023 17:00:07</t>
        </is>
      </c>
      <c>
        <is>
          <t>28.07.2023 18:56:01</t>
        </is>
      </c>
      <c>
        <v>1.931666666</v>
      </c>
      <c>
        <v>0</v>
      </c>
      <c>
        <v>3</v>
      </c>
      <c>
        <v>0</v>
      </c>
      <c>
        <v>8</v>
      </c>
      <c>
        <v>0</v>
      </c>
      <c>
        <v>3</v>
      </c>
      <c>
        <v>0</v>
      </c>
      <c>
        <v>0</v>
      </c>
      <c>
        <v>0</v>
      </c>
      <c>
        <v>15.845531889128658</v>
      </c>
      <c>
        <v>0</v>
      </c>
      <c>
        <v>68.37503421098636</v>
      </c>
      <c>
        <v>0</v>
      </c>
      <c>
        <v>55.92188001656</v>
      </c>
      <c>
        <v>0</v>
      </c>
      <c>
        <v>0</v>
      </c>
      <c>
        <v>140.14244611667502</v>
      </c>
    </row>
    <row>
      <c>
        <v>2626095</v>
      </c>
      <c>
        <v>1</v>
      </c>
      <c>
        <is>
          <t>İZMİR</t>
        </is>
      </c>
      <c>
        <v>DİKİLİ</v>
      </c>
      <c>
        <is>
          <t>AG Fideri</t>
        </is>
      </c>
      <c>
        <v>ÇANDARLI TR-13 35-30-M00012_B_60984523_60984523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28.07.2023 19:09:08</t>
        </is>
      </c>
      <c>
        <is>
          <t>28.07.2023 20:21:47</t>
        </is>
      </c>
      <c>
        <v>1.210833333</v>
      </c>
      <c>
        <v>0</v>
      </c>
      <c>
        <v>26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8.873482753087291</v>
      </c>
      <c>
        <v>0</v>
      </c>
      <c>
        <v>0</v>
      </c>
      <c>
        <v>0</v>
      </c>
      <c>
        <v>0</v>
      </c>
      <c>
        <v>0</v>
      </c>
      <c>
        <v>0</v>
      </c>
      <c>
        <v>8.873482753087291</v>
      </c>
    </row>
    <row>
      <c>
        <v>2625454</v>
      </c>
      <c>
        <v>1</v>
      </c>
      <c>
        <is>
          <t>MANİSA</t>
        </is>
      </c>
      <c>
        <v>GÖLMARMARA</v>
      </c>
      <c>
        <is>
          <t>OG Fideri</t>
        </is>
      </c>
      <c>
        <v>GÖLMARMARA İM 45-85-A00001_HatBaşıAyırıcı_53135840 L28_53135840</v>
      </c>
      <c>
        <v>Şebeke Yenileme ve Kapasite Artışı Çalışması</v>
      </c>
      <c>
        <v>Dağıtım-OG</v>
      </c>
      <c>
        <v>Uzun</v>
      </c>
      <c>
        <v>Şebeke işletmecisi</v>
      </c>
      <c>
        <v>Bildirimli</v>
      </c>
      <c>
        <is>
          <t>28.07.2023 09:02:16</t>
        </is>
      </c>
      <c>
        <is>
          <t>28.07.2023 10:08:39</t>
        </is>
      </c>
      <c>
        <v>1.106388888</v>
      </c>
      <c>
        <v>1</v>
      </c>
      <c>
        <v>0</v>
      </c>
      <c>
        <v>24</v>
      </c>
      <c>
        <v>55</v>
      </c>
      <c>
        <v>3</v>
      </c>
      <c>
        <v>2</v>
      </c>
      <c>
        <v>0</v>
      </c>
      <c>
        <v>0</v>
      </c>
      <c>
        <v>0.2257996950266667</v>
      </c>
      <c>
        <v>0</v>
      </c>
      <c>
        <v>159.49181747025023</v>
      </c>
      <c>
        <v>311.8370221589342</v>
      </c>
      <c>
        <v>39.922576165875995</v>
      </c>
      <c>
        <v>11.928033548652172</v>
      </c>
      <c>
        <v>0</v>
      </c>
      <c>
        <v>0</v>
      </c>
      <c>
        <v>523.4052490387392</v>
      </c>
    </row>
    <row>
      <c>
        <v>2626118</v>
      </c>
      <c>
        <v>1</v>
      </c>
      <c>
        <is>
          <t>İZMİR</t>
        </is>
      </c>
      <c>
        <v>FOÇA</v>
      </c>
      <c>
        <is>
          <t>AG Fideri</t>
        </is>
      </c>
      <c>
        <v>BAĞARASI TR-7 35-23-M00176__79552658_79552658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28.07.2023 19:29:26</t>
        </is>
      </c>
      <c>
        <is>
          <t>28.07.2023 20:08:42</t>
        </is>
      </c>
      <c>
        <v>0.654444444</v>
      </c>
      <c>
        <v>0</v>
      </c>
      <c>
        <v>72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12.472783593280464</v>
      </c>
      <c>
        <v>0</v>
      </c>
      <c>
        <v>0</v>
      </c>
      <c>
        <v>0</v>
      </c>
      <c>
        <v>1.167496930732222</v>
      </c>
      <c>
        <v>0</v>
      </c>
      <c>
        <v>0</v>
      </c>
      <c>
        <v>13.640280524012686</v>
      </c>
    </row>
    <row>
      <c>
        <v>2625600</v>
      </c>
      <c>
        <v>1</v>
      </c>
      <c>
        <is>
          <t>MANİSA</t>
        </is>
      </c>
      <c>
        <v>TURGUTLU</v>
      </c>
      <c>
        <is>
          <t>OG Fideri</t>
        </is>
      </c>
      <c>
        <v>TR-1/3 45-83-M00003_HatBaşıAyırıcı_53136773 M05_53136773</v>
      </c>
      <c>
        <v>OG Yeraltı Kablo Arızası</v>
      </c>
      <c>
        <v>Dağıtım-OG</v>
      </c>
      <c>
        <v>Uzun</v>
      </c>
      <c>
        <v>Şebeke işletmecisi</v>
      </c>
      <c>
        <v>Bildirimsiz</v>
      </c>
      <c>
        <is>
          <t>28.07.2023 10:45:47</t>
        </is>
      </c>
      <c>
        <is>
          <t>28.07.2023 13:45:31</t>
        </is>
      </c>
      <c>
        <v>2.995555555</v>
      </c>
      <c>
        <v>0</v>
      </c>
      <c>
        <v>2</v>
      </c>
      <c>
        <v>0</v>
      </c>
      <c>
        <v>29</v>
      </c>
      <c>
        <v>0</v>
      </c>
      <c>
        <v>2</v>
      </c>
      <c>
        <v>0</v>
      </c>
      <c>
        <v>0</v>
      </c>
      <c>
        <v>0</v>
      </c>
      <c>
        <v>5.408587285793599</v>
      </c>
      <c>
        <v>0</v>
      </c>
      <c>
        <v>228.80595794283172</v>
      </c>
      <c>
        <v>0</v>
      </c>
      <c>
        <v>9.907314724639031</v>
      </c>
      <c>
        <v>0</v>
      </c>
      <c>
        <v>0</v>
      </c>
      <c>
        <v>244.12185995326436</v>
      </c>
    </row>
    <row>
      <c>
        <v>2626141</v>
      </c>
      <c>
        <v>1</v>
      </c>
      <c>
        <is>
          <t>İZMİR</t>
        </is>
      </c>
      <c>
        <v>DİKİLİ</v>
      </c>
      <c>
        <is>
          <t>Kullanıcı Bağlantı Hattı</t>
        </is>
      </c>
      <c>
        <v>TR-39 35-30-L00039_955303467_955303467</v>
      </c>
      <c>
        <v>AG Branşman Yeraltı Kablo Arızası</v>
      </c>
      <c>
        <v>Dağıtım-AG</v>
      </c>
      <c>
        <v>Uzun</v>
      </c>
      <c>
        <v>Şebeke işletmecisi</v>
      </c>
      <c>
        <v>Bildirimsiz</v>
      </c>
      <c>
        <is>
          <t>28.07.2023 19:57:55</t>
        </is>
      </c>
      <c>
        <is>
          <t>28.07.2023 23:42:01</t>
        </is>
      </c>
      <c>
        <v>3.735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0.8126988250323008</v>
      </c>
      <c>
        <v>0</v>
      </c>
      <c>
        <v>0</v>
      </c>
      <c>
        <v>0</v>
      </c>
      <c>
        <v>0</v>
      </c>
      <c>
        <v>0</v>
      </c>
      <c>
        <v>0</v>
      </c>
      <c>
        <v>0.8126988250323008</v>
      </c>
    </row>
    <row>
      <c>
        <v>2625577</v>
      </c>
      <c>
        <v>1</v>
      </c>
      <c>
        <is>
          <t>İZMİR</t>
        </is>
      </c>
      <c>
        <v>ÖDEMİŞ</v>
      </c>
      <c>
        <is>
          <t>DM</t>
        </is>
      </c>
      <c>
        <v>KONAKLI DM 35-15-L00898_BOZCAYAKA L11_67094814</v>
      </c>
      <c>
        <v>Şebeke Bakım Çalışması</v>
      </c>
      <c>
        <v>Dağıtım-OG</v>
      </c>
      <c>
        <v>Uzun</v>
      </c>
      <c>
        <v>Şebeke işletmecisi</v>
      </c>
      <c>
        <v>Bildirimli</v>
      </c>
      <c>
        <is>
          <t>28.07.2023 10:40:20</t>
        </is>
      </c>
      <c>
        <is>
          <t>28.07.2023 16:56:41</t>
        </is>
      </c>
      <c>
        <v>6.2725</v>
      </c>
      <c>
        <v>1</v>
      </c>
      <c>
        <v>170</v>
      </c>
      <c>
        <v>12</v>
      </c>
      <c>
        <v>8</v>
      </c>
      <c>
        <v>2</v>
      </c>
      <c>
        <v>51</v>
      </c>
      <c>
        <v>1</v>
      </c>
      <c>
        <v>0</v>
      </c>
      <c>
        <v>20.123550663661288</v>
      </c>
      <c>
        <v>248.4871084302291</v>
      </c>
      <c>
        <v>521.4824198622905</v>
      </c>
      <c>
        <v>16.896165672788204</v>
      </c>
      <c>
        <v>14.453786178524984</v>
      </c>
      <c>
        <v>239.9734007804363</v>
      </c>
      <c>
        <v>1017.6185928076235</v>
      </c>
      <c>
        <v>0</v>
      </c>
      <c>
        <v>2079.035024395554</v>
      </c>
    </row>
    <row>
      <c>
        <v>2625740</v>
      </c>
      <c>
        <v>1</v>
      </c>
      <c>
        <is>
          <t>İZMİR</t>
        </is>
      </c>
      <c>
        <v>MENEMEN</v>
      </c>
      <c>
        <is>
          <t>DM</t>
        </is>
      </c>
      <c>
        <v>KESİKKÖY DM 35-28-M00309_SAKIPAĞA M06_96738812</v>
      </c>
      <c>
        <v>OG Atlama(Jumper) Arızası</v>
      </c>
      <c>
        <v>Dağıtım-OG</v>
      </c>
      <c>
        <v>Uzun</v>
      </c>
      <c>
        <v>Şebeke işletmecisi</v>
      </c>
      <c>
        <v>Bildirimsiz</v>
      </c>
      <c>
        <is>
          <t>28.07.2023 13:01:13</t>
        </is>
      </c>
      <c>
        <is>
          <t>28.07.2023 14:00:21</t>
        </is>
      </c>
      <c>
        <v>0.985555555</v>
      </c>
      <c>
        <v>0</v>
      </c>
      <c>
        <v>468</v>
      </c>
      <c>
        <v>1</v>
      </c>
      <c>
        <v>31</v>
      </c>
      <c>
        <v>11</v>
      </c>
      <c>
        <v>68</v>
      </c>
      <c>
        <v>5</v>
      </c>
      <c>
        <v>0</v>
      </c>
      <c>
        <v>0</v>
      </c>
      <c>
        <v>133.81458429229286</v>
      </c>
      <c>
        <v>2.9526554291</v>
      </c>
      <c>
        <v>44.047215535723154</v>
      </c>
      <c>
        <v>165.6751511219166</v>
      </c>
      <c>
        <v>86.04712709782697</v>
      </c>
      <c>
        <v>499.97266475706317</v>
      </c>
      <c>
        <v>0</v>
      </c>
      <c>
        <v>932.5093982339228</v>
      </c>
    </row>
    <row>
      <c>
        <v>2626078</v>
      </c>
      <c>
        <v>1</v>
      </c>
      <c>
        <is>
          <t>MANİSA</t>
        </is>
      </c>
      <c>
        <v>ŞEHZADELER</v>
      </c>
      <c>
        <is>
          <t>OG Fideri</t>
        </is>
      </c>
      <c>
        <v>SELİMŞAHLAR TR-1 45-71-M00133_TR-4 M06_2323343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28.07.2023 18:41:04</t>
        </is>
      </c>
      <c>
        <is>
          <t>28.07.2023 19:54:18</t>
        </is>
      </c>
      <c>
        <v>1.220555555</v>
      </c>
      <c>
        <v>0</v>
      </c>
      <c>
        <v>0</v>
      </c>
      <c>
        <v>0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100.94527082321501</v>
      </c>
      <c>
        <v>0</v>
      </c>
      <c>
        <v>100.94527082321501</v>
      </c>
    </row>
    <row>
      <c>
        <v>2625391</v>
      </c>
      <c>
        <v>1</v>
      </c>
      <c>
        <is>
          <t>İZMİR</t>
        </is>
      </c>
      <c>
        <v>BAYINDIR</v>
      </c>
      <c>
        <is>
          <t>AG Fideri</t>
        </is>
      </c>
      <c>
        <v>TR-1-1/5 CEZAEVİ KABİN 35-20-L00005_11665252_56360951_56360951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28.07.2023 05:46:43</t>
        </is>
      </c>
      <c>
        <is>
          <t>28.07.2023 07:53:39</t>
        </is>
      </c>
      <c>
        <v>2.115555555</v>
      </c>
      <c>
        <v>0</v>
      </c>
      <c>
        <v>38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13.024804501833788</v>
      </c>
      <c>
        <v>0</v>
      </c>
      <c>
        <v>0</v>
      </c>
      <c>
        <v>0</v>
      </c>
      <c>
        <v>4.238566628890725</v>
      </c>
      <c>
        <v>0</v>
      </c>
      <c>
        <v>0</v>
      </c>
      <c>
        <v>17.263371130724515</v>
      </c>
    </row>
    <row>
      <c>
        <v>2626058</v>
      </c>
      <c>
        <v>1</v>
      </c>
      <c>
        <is>
          <t>İZMİR</t>
        </is>
      </c>
      <c>
        <v>MENEMEN</v>
      </c>
      <c>
        <is>
          <t>AG Fideri</t>
        </is>
      </c>
      <c>
        <v>ULUKENT DM-2/7 35-28-M00578_A_56383975_56383975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28.07.2023 18:28:10</t>
        </is>
      </c>
      <c>
        <is>
          <t>28.07.2023 19:12:13</t>
        </is>
      </c>
      <c>
        <v>0.734166666</v>
      </c>
      <c>
        <v>0</v>
      </c>
      <c>
        <v>1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0.12560660019908712</v>
      </c>
      <c>
        <v>0</v>
      </c>
      <c>
        <v>0</v>
      </c>
      <c>
        <v>0</v>
      </c>
      <c>
        <v>1.39223249235</v>
      </c>
      <c>
        <v>0</v>
      </c>
      <c>
        <v>0</v>
      </c>
      <c>
        <v>1.5178390925490872</v>
      </c>
    </row>
    <row>
      <c>
        <v>2626221</v>
      </c>
      <c>
        <v>1</v>
      </c>
      <c>
        <is>
          <t>MANİSA</t>
        </is>
      </c>
      <c>
        <v>ŞEHZADELER</v>
      </c>
      <c>
        <is>
          <t>KÖK</t>
        </is>
      </c>
      <c>
        <v>ÇINARLIKUYU KÖK 45-71-M00188_ÇINARLIKUYU TR-1 M02_72248739</v>
      </c>
      <c>
        <v>Plansız Kesinti / Müdahale</v>
      </c>
      <c>
        <v>Dağıtım-OG</v>
      </c>
      <c>
        <v>Uzun</v>
      </c>
      <c>
        <v>Şebeke işletmecisi</v>
      </c>
      <c>
        <v>Bildirimsiz</v>
      </c>
      <c>
        <is>
          <t>28.07.2023 22:46:21</t>
        </is>
      </c>
      <c>
        <is>
          <t>28.07.2023 23:08:21</t>
        </is>
      </c>
      <c>
        <v>0.366666666</v>
      </c>
      <c>
        <v>9</v>
      </c>
      <c>
        <v>1469</v>
      </c>
      <c>
        <v>35</v>
      </c>
      <c>
        <v>83</v>
      </c>
      <c>
        <v>6</v>
      </c>
      <c>
        <v>125</v>
      </c>
      <c>
        <v>1</v>
      </c>
      <c>
        <v>0</v>
      </c>
      <c>
        <v>0.9688329250834679</v>
      </c>
      <c>
        <v>81.5558793911067</v>
      </c>
      <c>
        <v>48.1841034434034</v>
      </c>
      <c>
        <v>29.190976603349895</v>
      </c>
      <c>
        <v>12.976685975673252</v>
      </c>
      <c>
        <v>18.94836801598662</v>
      </c>
      <c>
        <v>0.43177143793930295</v>
      </c>
      <c>
        <v>0</v>
      </c>
      <c>
        <v>192.25661779254264</v>
      </c>
    </row>
    <row>
      <c>
        <v>2625746</v>
      </c>
      <c>
        <v>1</v>
      </c>
      <c>
        <is>
          <t>İZMİR</t>
        </is>
      </c>
      <c>
        <v>KARABAĞLAR</v>
      </c>
      <c>
        <is>
          <t>AG Fideri</t>
        </is>
      </c>
      <c>
        <v>K-1016 35-01-K01016_C_56377915_56377915</v>
      </c>
      <c>
        <v>AG Tel Kopuğu</v>
      </c>
      <c>
        <v>Dağıtım-AG</v>
      </c>
      <c>
        <v>Uzun</v>
      </c>
      <c>
        <v>Şebeke işletmecisi</v>
      </c>
      <c>
        <v>Bildirimsiz</v>
      </c>
      <c>
        <is>
          <t>28.07.2023 13:06:57</t>
        </is>
      </c>
      <c>
        <is>
          <t>28.07.2023 13:38:44</t>
        </is>
      </c>
      <c>
        <v>0.529722222</v>
      </c>
      <c>
        <v>0</v>
      </c>
      <c>
        <v>233</v>
      </c>
      <c>
        <v>0</v>
      </c>
      <c>
        <v>0</v>
      </c>
      <c>
        <v>0</v>
      </c>
      <c>
        <v>11</v>
      </c>
      <c>
        <v>0</v>
      </c>
      <c>
        <v>0</v>
      </c>
      <c>
        <v>0</v>
      </c>
      <c>
        <v>34.66642560953915</v>
      </c>
      <c>
        <v>0</v>
      </c>
      <c>
        <v>0</v>
      </c>
      <c>
        <v>0</v>
      </c>
      <c>
        <v>5.381628798683082</v>
      </c>
      <c>
        <v>0</v>
      </c>
      <c>
        <v>0</v>
      </c>
      <c>
        <v>40.04805440822223</v>
      </c>
    </row>
    <row>
      <c>
        <v>2625580</v>
      </c>
      <c>
        <v>1</v>
      </c>
      <c>
        <is>
          <t>İZMİR</t>
        </is>
      </c>
      <c>
        <v>NARLIDERE</v>
      </c>
      <c>
        <is>
          <t>AG Fideri</t>
        </is>
      </c>
      <c>
        <v>M-3312(YATIRIM REZERVE) 35-07-M03312_C_56375849_56375849</v>
      </c>
      <c>
        <v>Şebeke Yenileme ve Kapasite Artışı Çalışması</v>
      </c>
      <c>
        <v>Dağıtım-AG</v>
      </c>
      <c>
        <v>Uzun</v>
      </c>
      <c>
        <v>Şebeke işletmecisi</v>
      </c>
      <c>
        <v>Bildirimli</v>
      </c>
      <c>
        <is>
          <t>28.07.2023 10:42:19</t>
        </is>
      </c>
      <c>
        <is>
          <t>28.07.2023 16:20:12</t>
        </is>
      </c>
      <c>
        <v>5.631388888</v>
      </c>
      <c>
        <v>0</v>
      </c>
      <c>
        <v>69</v>
      </c>
      <c>
        <v>0</v>
      </c>
      <c>
        <v>1</v>
      </c>
      <c>
        <v>0</v>
      </c>
      <c>
        <v>5</v>
      </c>
      <c>
        <v>0</v>
      </c>
      <c>
        <v>0</v>
      </c>
      <c>
        <v>0</v>
      </c>
      <c>
        <v>352.5141079824956</v>
      </c>
      <c>
        <v>0</v>
      </c>
      <c>
        <v>0.12296272454075122</v>
      </c>
      <c>
        <v>0</v>
      </c>
      <c>
        <v>50.30305191977597</v>
      </c>
      <c>
        <v>0</v>
      </c>
      <c>
        <v>0</v>
      </c>
      <c>
        <v>402.9401226268123</v>
      </c>
    </row>
    <row>
      <c>
        <v>2625846</v>
      </c>
      <c>
        <v>1</v>
      </c>
      <c>
        <is>
          <t>MANİSA</t>
        </is>
      </c>
      <c>
        <v>ALAŞEHİR</v>
      </c>
      <c>
        <is>
          <t>Dağıtım Transformatörü</t>
        </is>
      </c>
      <c>
        <v>BAKLACI TR-2 45-73-M00525_45-73-M00525_2355605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28.07.2023 14:33:31</t>
        </is>
      </c>
      <c>
        <is>
          <t>28.07.2023 14:44:05</t>
        </is>
      </c>
      <c>
        <v>0.176111111</v>
      </c>
      <c>
        <v>0</v>
      </c>
      <c>
        <v>165</v>
      </c>
      <c>
        <v>0</v>
      </c>
      <c>
        <v>5</v>
      </c>
      <c>
        <v>0</v>
      </c>
      <c>
        <v>11</v>
      </c>
      <c>
        <v>0</v>
      </c>
      <c>
        <v>0</v>
      </c>
      <c>
        <v>0</v>
      </c>
      <c>
        <v>6.695004569324497</v>
      </c>
      <c>
        <v>0</v>
      </c>
      <c>
        <v>1.3365037835558287</v>
      </c>
      <c>
        <v>0</v>
      </c>
      <c>
        <v>1.8103978790870376</v>
      </c>
      <c>
        <v>0</v>
      </c>
      <c>
        <v>0</v>
      </c>
      <c>
        <v>9.841906231967364</v>
      </c>
    </row>
    <row>
      <c>
        <v>2625660</v>
      </c>
      <c>
        <v>1</v>
      </c>
      <c>
        <is>
          <t>İZMİR</t>
        </is>
      </c>
      <c>
        <v>MENEMEN</v>
      </c>
      <c>
        <is>
          <t>DM</t>
        </is>
      </c>
      <c>
        <v>KESİKKÖY DM 35-28-M00309_SAKIPAĞA M06_96738811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28.07.2023 11:42:00</t>
        </is>
      </c>
      <c>
        <is>
          <t>28.07.2023 11:46:16</t>
        </is>
      </c>
      <c>
        <v>0.071111111</v>
      </c>
      <c>
        <v>0</v>
      </c>
      <c>
        <v>468</v>
      </c>
      <c>
        <v>1</v>
      </c>
      <c>
        <v>31</v>
      </c>
      <c>
        <v>11</v>
      </c>
      <c>
        <v>68</v>
      </c>
      <c>
        <v>5</v>
      </c>
      <c>
        <v>0</v>
      </c>
      <c>
        <v>0</v>
      </c>
      <c>
        <v>9.344166727334416</v>
      </c>
      <c>
        <v>0.21086051584</v>
      </c>
      <c>
        <v>3.931564204914695</v>
      </c>
      <c>
        <v>12.097324829480732</v>
      </c>
      <c>
        <v>6.083226320740055</v>
      </c>
      <c>
        <v>44.15567311880975</v>
      </c>
      <c>
        <v>0</v>
      </c>
      <c>
        <v>75.82281571711965</v>
      </c>
    </row>
    <row>
      <c>
        <v>2625411</v>
      </c>
      <c>
        <v>1</v>
      </c>
      <c>
        <is>
          <t>MANİSA</t>
        </is>
      </c>
      <c>
        <v>TURGUTLU</v>
      </c>
      <c>
        <is>
          <t>Dağıtım Transformatörü</t>
        </is>
      </c>
      <c>
        <v>KÜÇÜK SANAYİ SİTESİ TR-4 45-83-L00145_45-83-L00145_88307168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28.07.2023 08:16:03</t>
        </is>
      </c>
      <c>
        <is>
          <t>28.07.2023 11:13:15</t>
        </is>
      </c>
      <c>
        <v>2.953333333</v>
      </c>
      <c>
        <v>0</v>
      </c>
      <c>
        <v>0</v>
      </c>
      <c>
        <v>0</v>
      </c>
      <c>
        <v>0</v>
      </c>
      <c>
        <v>0</v>
      </c>
      <c>
        <v>45</v>
      </c>
      <c>
        <v>0</v>
      </c>
      <c>
        <v>3</v>
      </c>
      <c>
        <v>0</v>
      </c>
      <c>
        <v>0</v>
      </c>
      <c>
        <v>0</v>
      </c>
      <c>
        <v>0</v>
      </c>
      <c>
        <v>0</v>
      </c>
      <c>
        <v>110.32907771062463</v>
      </c>
      <c>
        <v>0</v>
      </c>
      <c>
        <v>62.624334919466556</v>
      </c>
      <c>
        <v>172.95341263009118</v>
      </c>
    </row>
    <row>
      <c>
        <v>2626158</v>
      </c>
      <c>
        <v>1</v>
      </c>
      <c>
        <is>
          <t>İZMİR</t>
        </is>
      </c>
      <c>
        <v>KARŞIYAKA</v>
      </c>
      <c>
        <is>
          <t>Saha Dağıtım Kutusu (SDK)</t>
        </is>
      </c>
      <c>
        <v>K-1681 35-04-K01681_B B4B_5835565</v>
      </c>
      <c>
        <v>NH Altlık Arızası</v>
      </c>
      <c>
        <v>Dağıtım-AG</v>
      </c>
      <c>
        <v>Uzun</v>
      </c>
      <c>
        <v>Şebeke işletmecisi</v>
      </c>
      <c>
        <v>Bildirimsiz</v>
      </c>
      <c>
        <is>
          <t>28.07.2023 20:21:03</t>
        </is>
      </c>
      <c>
        <is>
          <t>28.07.2023 22:18:40</t>
        </is>
      </c>
      <c>
        <v>1.960277777</v>
      </c>
      <c>
        <v>0</v>
      </c>
      <c>
        <v>6</v>
      </c>
      <c>
        <v>0</v>
      </c>
      <c>
        <v>0</v>
      </c>
      <c>
        <v>0</v>
      </c>
      <c>
        <v>32</v>
      </c>
      <c>
        <v>0</v>
      </c>
      <c>
        <v>0</v>
      </c>
      <c>
        <v>0</v>
      </c>
      <c>
        <v>1.7602963464658203</v>
      </c>
      <c>
        <v>0</v>
      </c>
      <c>
        <v>0</v>
      </c>
      <c>
        <v>0</v>
      </c>
      <c>
        <v>66.32600174009421</v>
      </c>
      <c>
        <v>0</v>
      </c>
      <c>
        <v>0</v>
      </c>
      <c>
        <v>68.08629808656003</v>
      </c>
    </row>
    <row>
      <c>
        <v>2625517</v>
      </c>
      <c>
        <v>1</v>
      </c>
      <c>
        <is>
          <t>MANİSA</t>
        </is>
      </c>
      <c>
        <v>AKHİSAR</v>
      </c>
      <c>
        <is>
          <t>Kullanıcı Bağlantı Hattı</t>
        </is>
      </c>
      <c>
        <v>TR-1/40-A 45-72-M00639_95000548784_95000548784</v>
      </c>
      <c>
        <v>AG Branşman Yeraltı Kablo Arızası</v>
      </c>
      <c>
        <v>Dağıtım-AG</v>
      </c>
      <c>
        <v>Uzun</v>
      </c>
      <c>
        <v>Şebeke işletmecisi</v>
      </c>
      <c>
        <v>Bildirimsiz</v>
      </c>
      <c>
        <is>
          <t>28.07.2023 09:11:56</t>
        </is>
      </c>
      <c>
        <is>
          <t>28.07.2023 12:55:52</t>
        </is>
      </c>
      <c>
        <v>3.732222222</v>
      </c>
      <c>
        <v>0</v>
      </c>
      <c>
        <v>0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</row>
    <row>
      <c>
        <v>2625766</v>
      </c>
      <c>
        <v>1</v>
      </c>
      <c>
        <is>
          <t>İZMİR</t>
        </is>
      </c>
      <c>
        <v>ÇİĞLİ</v>
      </c>
      <c>
        <is>
          <t>DM</t>
        </is>
      </c>
      <c>
        <v>ATAKENT DM (M-2214) 35-09-M02214_M-1087 M10_2046722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28.07.2023 13:32:33</t>
        </is>
      </c>
      <c>
        <is>
          <t>28.07.2023 14:30:00</t>
        </is>
      </c>
      <c>
        <v>0.9575</v>
      </c>
      <c>
        <v>0</v>
      </c>
      <c>
        <v>1644</v>
      </c>
      <c>
        <v>0</v>
      </c>
      <c>
        <v>0</v>
      </c>
      <c>
        <v>0</v>
      </c>
      <c>
        <v>40</v>
      </c>
      <c>
        <v>0</v>
      </c>
      <c>
        <v>0</v>
      </c>
      <c>
        <v>0</v>
      </c>
      <c>
        <v>729.4589781412395</v>
      </c>
      <c>
        <v>0</v>
      </c>
      <c>
        <v>0</v>
      </c>
      <c>
        <v>0</v>
      </c>
      <c>
        <v>302.1214111033084</v>
      </c>
      <c>
        <v>0</v>
      </c>
      <c>
        <v>0</v>
      </c>
      <c>
        <v>1031.5803892445479</v>
      </c>
    </row>
    <row>
      <c>
        <v>2626201</v>
      </c>
      <c>
        <v>1</v>
      </c>
      <c>
        <is>
          <t>MANİSA</t>
        </is>
      </c>
      <c>
        <v>ŞEHZADELER</v>
      </c>
      <c>
        <is>
          <t>AG Fideri</t>
        </is>
      </c>
      <c>
        <v>AŞAĞIÇOBANİSA TR-3 45-71-M00103_C_56385628_56385628</v>
      </c>
      <c>
        <v>AG Yeraltı Kablo Arızası</v>
      </c>
      <c>
        <v>Dağıtım-AG</v>
      </c>
      <c>
        <v>Uzun</v>
      </c>
      <c>
        <v>Şebeke işletmecisi</v>
      </c>
      <c>
        <v>Bildirimsiz</v>
      </c>
      <c>
        <is>
          <t>28.07.2023 21:59:02</t>
        </is>
      </c>
      <c>
        <is>
          <t>28.07.2023 22:44:01</t>
        </is>
      </c>
      <c>
        <v>0.749722222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3.639238677377337</v>
      </c>
      <c>
        <v>0</v>
      </c>
      <c>
        <v>0</v>
      </c>
      <c>
        <v>0</v>
      </c>
      <c>
        <v>0</v>
      </c>
      <c>
        <v>3.639238677377337</v>
      </c>
    </row>
    <row>
      <c>
        <v>2625809</v>
      </c>
      <c>
        <v>1</v>
      </c>
      <c>
        <is>
          <t>İZMİR</t>
        </is>
      </c>
      <c>
        <v>ALİAĞA</v>
      </c>
      <c>
        <is>
          <t>OG Fideri</t>
        </is>
      </c>
      <c>
        <v>ALİAĞA TR-43 DM 35-17-M00043_HatBaşıAyırıcı_72823458 M13_72823458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28.07.2023 14:06:04</t>
        </is>
      </c>
      <c>
        <is>
          <t>28.07.2023 15:06:59</t>
        </is>
      </c>
      <c>
        <v>1.015277777</v>
      </c>
      <c>
        <v>2</v>
      </c>
      <c>
        <v>0</v>
      </c>
      <c>
        <v>9</v>
      </c>
      <c>
        <v>0</v>
      </c>
      <c>
        <v>11</v>
      </c>
      <c>
        <v>0</v>
      </c>
      <c>
        <v>0</v>
      </c>
      <c>
        <v>0</v>
      </c>
      <c>
        <v>3.682312680681952</v>
      </c>
      <c>
        <v>0</v>
      </c>
      <c>
        <v>6.192712076746731</v>
      </c>
      <c>
        <v>0</v>
      </c>
      <c>
        <v>115.94828220866349</v>
      </c>
      <c>
        <v>0</v>
      </c>
      <c>
        <v>0</v>
      </c>
      <c>
        <v>0</v>
      </c>
      <c>
        <v>125.82330696609216</v>
      </c>
    </row>
    <row>
      <c>
        <v>2625952</v>
      </c>
      <c>
        <v>1</v>
      </c>
      <c>
        <is>
          <t>İZMİR</t>
        </is>
      </c>
      <c>
        <v>MENEMEN</v>
      </c>
      <c>
        <is>
          <t>AG Fideri</t>
        </is>
      </c>
      <c>
        <v>MENEMEN TR-18 35-28-L00018_B_90990220_90990220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28.07.2023 15:51:22</t>
        </is>
      </c>
      <c>
        <is>
          <t>28.07.2023 18:38:15</t>
        </is>
      </c>
      <c>
        <v>2.781388888</v>
      </c>
      <c>
        <v>0</v>
      </c>
      <c>
        <v>29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20.342716062645593</v>
      </c>
      <c>
        <v>0</v>
      </c>
      <c>
        <v>0</v>
      </c>
      <c>
        <v>0</v>
      </c>
      <c>
        <v>0</v>
      </c>
      <c>
        <v>0</v>
      </c>
      <c>
        <v>0</v>
      </c>
      <c>
        <v>20.342716062645593</v>
      </c>
    </row>
    <row>
      <c>
        <v>2625643</v>
      </c>
      <c>
        <v>1</v>
      </c>
      <c>
        <is>
          <t>İZMİR</t>
        </is>
      </c>
      <c>
        <v>BORNOVA</v>
      </c>
      <c>
        <is>
          <t>Kullanıcı Bağlantı Hattı</t>
        </is>
      </c>
      <c>
        <v>K-4296 35-02-K04296_913400323_913400323</v>
      </c>
      <c>
        <v>AG Branşman Yeraltı Kablo Arızası</v>
      </c>
      <c>
        <v>Dağıtım-AG</v>
      </c>
      <c>
        <v>Uzun</v>
      </c>
      <c>
        <v>Şebeke işletmecisi</v>
      </c>
      <c>
        <v>Bildirimsiz</v>
      </c>
      <c>
        <is>
          <t>28.07.2023 11:35:22</t>
        </is>
      </c>
      <c>
        <is>
          <t>28.07.2023 14:50:38</t>
        </is>
      </c>
      <c>
        <v>3.254444444</v>
      </c>
      <c>
        <v>0</v>
      </c>
      <c>
        <v>21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21.405466745672566</v>
      </c>
      <c>
        <v>0</v>
      </c>
      <c>
        <v>0</v>
      </c>
      <c>
        <v>0</v>
      </c>
      <c>
        <v>0</v>
      </c>
      <c>
        <v>0</v>
      </c>
      <c>
        <v>0</v>
      </c>
      <c>
        <v>21.405466745672566</v>
      </c>
    </row>
    <row>
      <c>
        <v>2625474</v>
      </c>
      <c>
        <v>1</v>
      </c>
      <c>
        <is>
          <t>İZMİR</t>
        </is>
      </c>
      <c>
        <v>TORBALI</v>
      </c>
      <c>
        <is>
          <t>KÖK</t>
        </is>
      </c>
      <c>
        <v>KARAKUYU KÖK 35-26-M00437_TR-5/TR-6/TR-7 KOCATAŞ SAĞLIK OCAĞI M11_66057219</v>
      </c>
      <c>
        <v>Şebeke Yenileme ve Kapasite Artışı Çalışması</v>
      </c>
      <c>
        <v>Dağıtım-OG</v>
      </c>
      <c>
        <v>Uzun</v>
      </c>
      <c>
        <v>Şebeke işletmecisi</v>
      </c>
      <c>
        <v>Bildirimli</v>
      </c>
      <c>
        <is>
          <t>28.07.2023 09:15:09</t>
        </is>
      </c>
      <c>
        <is>
          <t>28.07.2023 17:28:44</t>
        </is>
      </c>
      <c>
        <v>8.226388888</v>
      </c>
      <c>
        <v>0</v>
      </c>
      <c>
        <v>460</v>
      </c>
      <c>
        <v>0</v>
      </c>
      <c>
        <v>33</v>
      </c>
      <c>
        <v>0</v>
      </c>
      <c>
        <v>83</v>
      </c>
      <c>
        <v>0</v>
      </c>
      <c>
        <v>0</v>
      </c>
      <c>
        <v>0</v>
      </c>
      <c>
        <v>857.8296436582704</v>
      </c>
      <c>
        <v>0</v>
      </c>
      <c>
        <v>94.27511370126929</v>
      </c>
      <c>
        <v>0</v>
      </c>
      <c>
        <v>533.9633382866685</v>
      </c>
      <c>
        <v>0</v>
      </c>
      <c>
        <v>0</v>
      </c>
      <c>
        <v>1486.0680956462083</v>
      </c>
    </row>
    <row>
      <c>
        <v>2626138</v>
      </c>
      <c>
        <v>1</v>
      </c>
      <c>
        <is>
          <t>MANİSA</t>
        </is>
      </c>
      <c>
        <v>GÖRDES</v>
      </c>
      <c>
        <is>
          <t>AG Fideri</t>
        </is>
      </c>
      <c>
        <v>ALANDAMLARI TR-2 45-75-M00130_A_56386667_56386667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28.07.2023 19:53:27</t>
        </is>
      </c>
      <c>
        <is>
          <t>28.07.2023 23:13:41</t>
        </is>
      </c>
      <c>
        <v>3.337222222</v>
      </c>
      <c>
        <v>0</v>
      </c>
      <c>
        <v>9</v>
      </c>
      <c>
        <v>0</v>
      </c>
      <c>
        <v>7</v>
      </c>
      <c>
        <v>0</v>
      </c>
      <c>
        <v>1</v>
      </c>
      <c>
        <v>0</v>
      </c>
      <c>
        <v>0</v>
      </c>
      <c>
        <v>0</v>
      </c>
      <c>
        <v>6.541067646310771</v>
      </c>
      <c>
        <v>0</v>
      </c>
      <c>
        <v>24.02011854807108</v>
      </c>
      <c>
        <v>0</v>
      </c>
      <c>
        <v>0.08686700525163</v>
      </c>
      <c>
        <v>0</v>
      </c>
      <c>
        <v>0</v>
      </c>
      <c>
        <v>30.64805319963348</v>
      </c>
    </row>
    <row>
      <c>
        <v>2625451</v>
      </c>
      <c>
        <v>1</v>
      </c>
      <c>
        <is>
          <t>MANİSA</t>
        </is>
      </c>
      <c>
        <v>ALAŞEHİR</v>
      </c>
      <c>
        <is>
          <t>DM</t>
        </is>
      </c>
      <c>
        <v>CABBAR DM 45-73-M00100_DSİ ÇIKIŞ M03_2057597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28.07.2023 09:00:21</t>
        </is>
      </c>
      <c>
        <is>
          <t>28.07.2023 11:09:07</t>
        </is>
      </c>
      <c>
        <v>2.146111111</v>
      </c>
      <c>
        <v>10</v>
      </c>
      <c>
        <v>2786</v>
      </c>
      <c>
        <v>45</v>
      </c>
      <c>
        <v>815</v>
      </c>
      <c>
        <v>11</v>
      </c>
      <c>
        <v>188</v>
      </c>
      <c>
        <v>2</v>
      </c>
      <c>
        <v>0</v>
      </c>
      <c>
        <v>5.455400333895215</v>
      </c>
      <c>
        <v>1205.7590335309865</v>
      </c>
      <c>
        <v>845.7595394778396</v>
      </c>
      <c>
        <v>3360.7065886050063</v>
      </c>
      <c>
        <v>200.61838108518631</v>
      </c>
      <c>
        <v>320.0053731043474</v>
      </c>
      <c>
        <v>377.5504167020127</v>
      </c>
      <c>
        <v>0</v>
      </c>
      <c>
        <v>6315.854732839273</v>
      </c>
    </row>
    <row>
      <c>
        <v>2626115</v>
      </c>
      <c>
        <v>1</v>
      </c>
      <c>
        <is>
          <t>İZMİR</t>
        </is>
      </c>
      <c>
        <v>MENDERES</v>
      </c>
      <c>
        <is>
          <t>Kullanıcı Bağlantı Hattı</t>
        </is>
      </c>
      <c>
        <v>DM-4/TR-29 35-22-M00808_955294204_955294204</v>
      </c>
      <c>
        <v>AG Box / Sdk Abone Çıkış Sigorta Atığı</v>
      </c>
      <c>
        <v>Dağıtım-AG</v>
      </c>
      <c>
        <v>Uzun</v>
      </c>
      <c>
        <v>Şebeke işletmecisi</v>
      </c>
      <c>
        <v>Bildirimsiz</v>
      </c>
      <c>
        <is>
          <t>28.07.2023 19:13:52</t>
        </is>
      </c>
      <c>
        <is>
          <t>28.07.2023 19:57:09</t>
        </is>
      </c>
      <c>
        <v>0.721388888</v>
      </c>
      <c>
        <v>0</v>
      </c>
      <c>
        <v>4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0.3353416563450302</v>
      </c>
      <c>
        <v>0</v>
      </c>
      <c>
        <v>0</v>
      </c>
      <c>
        <v>0</v>
      </c>
      <c>
        <v>0</v>
      </c>
      <c>
        <v>0</v>
      </c>
      <c>
        <v>0</v>
      </c>
      <c>
        <v>0.3353416563450302</v>
      </c>
    </row>
    <row>
      <c>
        <v>2625388</v>
      </c>
      <c>
        <v>1</v>
      </c>
      <c>
        <is>
          <t>İZMİR</t>
        </is>
      </c>
      <c>
        <v>ÖDEMİŞ</v>
      </c>
      <c>
        <is>
          <t>Dağıtım Transformatörü</t>
        </is>
      </c>
      <c>
        <v>MUSTAFA DAMLA SULAMA GRUBU 35-29-M00393_35-29-M00393_2363104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28.07.2023 06:35:11</t>
        </is>
      </c>
      <c>
        <is>
          <t>28.07.2023 09:46:32</t>
        </is>
      </c>
      <c>
        <v>3.189166666</v>
      </c>
      <c>
        <v>0</v>
      </c>
      <c>
        <v>0</v>
      </c>
      <c>
        <v>0</v>
      </c>
      <c>
        <v>7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131.48192509631647</v>
      </c>
      <c>
        <v>0</v>
      </c>
      <c>
        <v>17.93087307647216</v>
      </c>
      <c>
        <v>0</v>
      </c>
      <c>
        <v>0</v>
      </c>
      <c>
        <v>149.41279817278863</v>
      </c>
    </row>
    <row>
      <c>
        <v>2625683</v>
      </c>
      <c>
        <v>1</v>
      </c>
      <c>
        <is>
          <t>İZMİR</t>
        </is>
      </c>
      <c>
        <v>KEMALPAŞA</v>
      </c>
      <c>
        <is>
          <t>DM</t>
        </is>
      </c>
      <c>
        <v>HALİLBEYLİ DM 35-27-M00620_ESA BİOGAZ KÖK M14_67123787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28.07.2023 11:55:39</t>
        </is>
      </c>
      <c>
        <is>
          <t>28.07.2023 12:33:26</t>
        </is>
      </c>
      <c>
        <v>0.629722222</v>
      </c>
      <c>
        <v>0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0.38235645113580613</v>
      </c>
      <c>
        <v>0</v>
      </c>
      <c>
        <v>0</v>
      </c>
      <c>
        <v>0</v>
      </c>
      <c>
        <v>0.38235645113580613</v>
      </c>
    </row>
    <row>
      <c>
        <v>2625491</v>
      </c>
      <c>
        <v>1</v>
      </c>
      <c>
        <is>
          <t>MANİSA</t>
        </is>
      </c>
      <c>
        <v>AKHİSAR</v>
      </c>
      <c>
        <is>
          <t>AG Fideri</t>
        </is>
      </c>
      <c>
        <v>DEREKÖY TR-1 45-72-L00461_A_91138737_91138737</v>
      </c>
      <c>
        <v>AG Pano Faz Sigorta Atığı</v>
      </c>
      <c>
        <v>Dağıtım-AG</v>
      </c>
      <c>
        <v>Uzun</v>
      </c>
      <c>
        <v>Şebeke işletmecisi</v>
      </c>
      <c>
        <v>Bildirimsiz</v>
      </c>
      <c>
        <is>
          <t>28.07.2023 09:09:51</t>
        </is>
      </c>
      <c>
        <is>
          <t>28.07.2023 14:33:36</t>
        </is>
      </c>
      <c>
        <v>5.395833333</v>
      </c>
      <c>
        <v>0</v>
      </c>
      <c>
        <v>109</v>
      </c>
      <c>
        <v>0</v>
      </c>
      <c>
        <v>18</v>
      </c>
      <c>
        <v>0</v>
      </c>
      <c>
        <v>38</v>
      </c>
      <c>
        <v>0</v>
      </c>
      <c>
        <v>0</v>
      </c>
      <c>
        <v>0</v>
      </c>
      <c>
        <v>113.47735811024667</v>
      </c>
      <c>
        <v>0</v>
      </c>
      <c>
        <v>46.87152968790892</v>
      </c>
      <c>
        <v>0</v>
      </c>
      <c>
        <v>87.96667920220509</v>
      </c>
      <c>
        <v>0</v>
      </c>
      <c>
        <v>0</v>
      </c>
      <c>
        <v>248.3155670003607</v>
      </c>
    </row>
    <row>
      <c>
        <v>2625783</v>
      </c>
      <c>
        <v>1</v>
      </c>
      <c>
        <is>
          <t>MANİSA</t>
        </is>
      </c>
      <c>
        <v>YUNUSEMRE</v>
      </c>
      <c>
        <is>
          <t>Kullanıcı Bağlantı Hattı</t>
        </is>
      </c>
      <c>
        <v>MURADİYE TR 2/A 45-71-M00201_953221093_953221093</v>
      </c>
      <c>
        <v>AG Branşman Yeraltı Kablo Arızası</v>
      </c>
      <c>
        <v>Dağıtım-AG</v>
      </c>
      <c>
        <v>Uzun</v>
      </c>
      <c>
        <v>Şebeke işletmecisi</v>
      </c>
      <c>
        <v>Bildirimsiz</v>
      </c>
      <c>
        <is>
          <t>28.07.2023 13:43:38</t>
        </is>
      </c>
      <c>
        <is>
          <t>28.07.2023 19:50:12</t>
        </is>
      </c>
      <c>
        <v>6.109444444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1.5536039720811112</v>
      </c>
      <c>
        <v>0</v>
      </c>
      <c>
        <v>0</v>
      </c>
      <c>
        <v>0</v>
      </c>
      <c>
        <v>0</v>
      </c>
      <c>
        <v>0</v>
      </c>
      <c>
        <v>0</v>
      </c>
      <c>
        <v>1.5536039720811112</v>
      </c>
    </row>
    <row>
      <c>
        <v>2625892</v>
      </c>
      <c>
        <v>1</v>
      </c>
      <c>
        <is>
          <t>MANİSA</t>
        </is>
      </c>
      <c>
        <v>KULA</v>
      </c>
      <c>
        <is>
          <t>Dağıtım Transformatörü</t>
        </is>
      </c>
      <c>
        <v>TR-7/A 45-77-L00352_45-77-L00352_72209962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28.07.2023 15:08:17</t>
        </is>
      </c>
      <c>
        <is>
          <t>28.07.2023 15:55:21</t>
        </is>
      </c>
      <c>
        <v>0.784444444</v>
      </c>
      <c>
        <v>0</v>
      </c>
      <c>
        <v>250</v>
      </c>
      <c>
        <v>0</v>
      </c>
      <c>
        <v>0</v>
      </c>
      <c>
        <v>0</v>
      </c>
      <c>
        <v>7</v>
      </c>
      <c>
        <v>0</v>
      </c>
      <c>
        <v>0</v>
      </c>
      <c>
        <v>0</v>
      </c>
      <c>
        <v>37.854567183216126</v>
      </c>
      <c>
        <v>0</v>
      </c>
      <c>
        <v>0</v>
      </c>
      <c>
        <v>0</v>
      </c>
      <c>
        <v>17.777153703081805</v>
      </c>
      <c>
        <v>0</v>
      </c>
      <c>
        <v>0</v>
      </c>
      <c>
        <v>55.63172088629793</v>
      </c>
    </row>
    <row>
      <c>
        <v>2625371</v>
      </c>
      <c>
        <v>1</v>
      </c>
      <c>
        <is>
          <t>MANİSA</t>
        </is>
      </c>
      <c>
        <v>TURGUTLU</v>
      </c>
      <c>
        <is>
          <t>DM</t>
        </is>
      </c>
      <c>
        <v>DERBENT İM-DM 45-83-A00004_MANİSA-2 M12_2097148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28.07.2023 06:03:42</t>
        </is>
      </c>
      <c>
        <is>
          <t>28.07.2023 06:09:01</t>
        </is>
      </c>
      <c>
        <v>0.088611111</v>
      </c>
      <c>
        <v>2</v>
      </c>
      <c>
        <v>1</v>
      </c>
      <c>
        <v>101</v>
      </c>
      <c>
        <v>1</v>
      </c>
      <c>
        <v>12</v>
      </c>
      <c>
        <v>0</v>
      </c>
      <c>
        <v>0</v>
      </c>
      <c>
        <v>0</v>
      </c>
      <c>
        <v>0.050028902856854164</v>
      </c>
      <c>
        <v>0.13184046265644284</v>
      </c>
      <c>
        <v>14.578512672914597</v>
      </c>
      <c>
        <v>0.20881778918000002</v>
      </c>
      <c>
        <v>1.2878784398176233</v>
      </c>
      <c>
        <v>0</v>
      </c>
      <c>
        <v>0</v>
      </c>
      <c>
        <v>0</v>
      </c>
      <c>
        <v>16.257078267425516</v>
      </c>
    </row>
    <row>
      <c>
        <v>2625534</v>
      </c>
      <c>
        <v>1</v>
      </c>
      <c>
        <is>
          <t>İZMİR</t>
        </is>
      </c>
      <c>
        <v>MENEMEN</v>
      </c>
      <c>
        <is>
          <t>OG Fideri</t>
        </is>
      </c>
      <c>
        <v>ASARLIK HAYVANAT BAHÇESİ GEÇİT 35-28-M00588_ASARLIK TR-10/TOKİ M02_66839890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28.07.2023 09:55:11</t>
        </is>
      </c>
      <c>
        <is>
          <t>28.07.2023 10:48:51</t>
        </is>
      </c>
      <c>
        <v>0.894444444</v>
      </c>
      <c>
        <v>1</v>
      </c>
      <c>
        <v>1517</v>
      </c>
      <c>
        <v>0</v>
      </c>
      <c>
        <v>1</v>
      </c>
      <c>
        <v>1</v>
      </c>
      <c>
        <v>49</v>
      </c>
      <c>
        <v>0</v>
      </c>
      <c>
        <v>0</v>
      </c>
      <c>
        <v>1.3431057834707893</v>
      </c>
      <c>
        <v>271.8537270875794</v>
      </c>
      <c>
        <v>0</v>
      </c>
      <c>
        <v>0.09330736458267458</v>
      </c>
      <c>
        <v>0.8880514217529856</v>
      </c>
      <c>
        <v>55.008811260076506</v>
      </c>
      <c>
        <v>0</v>
      </c>
      <c>
        <v>0</v>
      </c>
      <c>
        <v>329.1870029174624</v>
      </c>
    </row>
    <row>
      <c>
        <v>2625946</v>
      </c>
      <c>
        <v>2</v>
      </c>
      <c>
        <is>
          <t>İZMİR</t>
        </is>
      </c>
      <c>
        <v>KONAK</v>
      </c>
      <c>
        <is>
          <t>Dağıtım Transformatörü</t>
        </is>
      </c>
      <c>
        <v>K-49 35-01-K00049_35-01-K00049_42446532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28.07.2023 17:24:31</t>
        </is>
      </c>
      <c>
        <is>
          <t>28.07.2023 18:03:01</t>
        </is>
      </c>
      <c>
        <v>0.641666666</v>
      </c>
      <c>
        <v>0</v>
      </c>
      <c>
        <v>209</v>
      </c>
      <c>
        <v>0</v>
      </c>
      <c>
        <v>0</v>
      </c>
      <c>
        <v>0</v>
      </c>
      <c>
        <v>100</v>
      </c>
      <c>
        <v>0</v>
      </c>
      <c>
        <v>0</v>
      </c>
      <c>
        <v>0</v>
      </c>
      <c>
        <v>50.09275374529901</v>
      </c>
      <c>
        <v>0</v>
      </c>
      <c>
        <v>0</v>
      </c>
      <c>
        <v>0</v>
      </c>
      <c>
        <v>212.60790821814518</v>
      </c>
      <c>
        <v>0</v>
      </c>
      <c>
        <v>0</v>
      </c>
      <c>
        <v>262.7006619634442</v>
      </c>
    </row>
    <row>
      <c>
        <v>2625700</v>
      </c>
      <c>
        <v>1</v>
      </c>
      <c>
        <is>
          <t>MANİSA</t>
        </is>
      </c>
      <c>
        <v>ALAŞEHİR</v>
      </c>
      <c>
        <is>
          <t>Dağıtım Transformatörü</t>
        </is>
      </c>
      <c>
        <v>YEŞİLYURT DM 45-73-M00476_45-73-M00476_2354845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28.07.2023 12:20:23</t>
        </is>
      </c>
      <c>
        <is>
          <t>28.07.2023 12:57:24</t>
        </is>
      </c>
      <c>
        <v>0.616944444</v>
      </c>
      <c>
        <v>0</v>
      </c>
      <c>
        <v>11</v>
      </c>
      <c>
        <v>0</v>
      </c>
      <c>
        <v>3</v>
      </c>
      <c>
        <v>0</v>
      </c>
      <c>
        <v>2</v>
      </c>
      <c>
        <v>0</v>
      </c>
      <c>
        <v>0</v>
      </c>
      <c>
        <v>0</v>
      </c>
      <c>
        <v>2.1249255951203203</v>
      </c>
      <c>
        <v>0</v>
      </c>
      <c>
        <v>6.990669506685023</v>
      </c>
      <c>
        <v>0</v>
      </c>
      <c>
        <v>4.455346093032565</v>
      </c>
      <c>
        <v>0</v>
      </c>
      <c>
        <v>0</v>
      </c>
      <c>
        <v>13.570941194837909</v>
      </c>
    </row>
    <row>
      <c>
        <v>2625720</v>
      </c>
      <c>
        <v>1</v>
      </c>
      <c>
        <is>
          <t>İZMİR</t>
        </is>
      </c>
      <c>
        <v>KONAK</v>
      </c>
      <c>
        <is>
          <t>OG Fideri</t>
        </is>
      </c>
      <c>
        <v>K-1703 35-01-K01703_DAĞITIM TRAFOSU K-1703 K03_64219847</v>
      </c>
      <c>
        <v>Şebeke Bakım Çalışması</v>
      </c>
      <c>
        <v>Dağıtım-OG</v>
      </c>
      <c>
        <v>Uzun</v>
      </c>
      <c>
        <v>Şebeke işletmecisi</v>
      </c>
      <c>
        <v>Bildirimli</v>
      </c>
      <c>
        <is>
          <t>28.07.2023 11:44:18</t>
        </is>
      </c>
      <c>
        <is>
          <t>28.07.2023 14:32:30</t>
        </is>
      </c>
      <c>
        <v>2.803333333</v>
      </c>
      <c>
        <v>0</v>
      </c>
      <c>
        <v>448</v>
      </c>
      <c>
        <v>0</v>
      </c>
      <c>
        <v>0</v>
      </c>
      <c>
        <v>0</v>
      </c>
      <c>
        <v>59</v>
      </c>
      <c>
        <v>0</v>
      </c>
      <c>
        <v>0</v>
      </c>
      <c>
        <v>0</v>
      </c>
      <c>
        <v>375.0631791028903</v>
      </c>
      <c>
        <v>0</v>
      </c>
      <c>
        <v>0</v>
      </c>
      <c>
        <v>0</v>
      </c>
      <c>
        <v>254.8621211412277</v>
      </c>
      <c>
        <v>0</v>
      </c>
      <c>
        <v>0</v>
      </c>
      <c>
        <v>629.925300244118</v>
      </c>
    </row>
    <row>
      <c>
        <v>2625663</v>
      </c>
      <c>
        <v>2</v>
      </c>
      <c>
        <is>
          <t>İZMİR</t>
        </is>
      </c>
      <c>
        <v>BUCA</v>
      </c>
      <c>
        <is>
          <t>OG Fideri</t>
        </is>
      </c>
      <c>
        <v>M-996 35-03-M00996_M-2825 M01_41943248</v>
      </c>
      <c>
        <v>Üçüncü Şahısların Vermiş Olduğu Hasarlar</v>
      </c>
      <c>
        <v>Dağıtım-OG</v>
      </c>
      <c>
        <v>Uzun</v>
      </c>
      <c>
        <v>Dışsal</v>
      </c>
      <c>
        <v>Bildirimsiz</v>
      </c>
      <c>
        <is>
          <t>28.07.2023 13:45:00</t>
        </is>
      </c>
      <c>
        <is>
          <t>28.07.2023 15:05:14</t>
        </is>
      </c>
      <c>
        <v>1.337222222</v>
      </c>
      <c>
        <v>0</v>
      </c>
      <c>
        <v>1834</v>
      </c>
      <c>
        <v>0</v>
      </c>
      <c>
        <v>0</v>
      </c>
      <c>
        <v>0</v>
      </c>
      <c>
        <v>81</v>
      </c>
      <c>
        <v>0</v>
      </c>
      <c>
        <v>0</v>
      </c>
      <c>
        <v>0</v>
      </c>
      <c>
        <v>598.9788345591727</v>
      </c>
      <c>
        <v>0</v>
      </c>
      <c>
        <v>0</v>
      </c>
      <c>
        <v>0</v>
      </c>
      <c>
        <v>187.40623285471952</v>
      </c>
      <c>
        <v>0</v>
      </c>
      <c>
        <v>0</v>
      </c>
      <c>
        <v>786.3850674138922</v>
      </c>
    </row>
    <row>
      <c>
        <v>2625706</v>
      </c>
      <c>
        <v>1</v>
      </c>
      <c>
        <is>
          <t>İZMİR</t>
        </is>
      </c>
      <c>
        <v>KEMALPAŞA</v>
      </c>
      <c>
        <is>
          <t>DM</t>
        </is>
      </c>
      <c>
        <v>SÜTÇÜLER DM 35-27-M00900_SÜTÇÜLER TR-3 M16_92758033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28.07.2023 12:25:26</t>
        </is>
      </c>
      <c>
        <is>
          <t>28.07.2023 12:32:06</t>
        </is>
      </c>
      <c>
        <v>0.111111111</v>
      </c>
      <c>
        <v>0</v>
      </c>
      <c>
        <v>1619</v>
      </c>
      <c>
        <v>0</v>
      </c>
      <c>
        <v>6</v>
      </c>
      <c>
        <v>0</v>
      </c>
      <c>
        <v>190</v>
      </c>
      <c>
        <v>0</v>
      </c>
      <c>
        <v>0</v>
      </c>
      <c>
        <v>0</v>
      </c>
      <c>
        <v>38.837149227173995</v>
      </c>
      <c>
        <v>0</v>
      </c>
      <c>
        <v>0.13345287753505555</v>
      </c>
      <c>
        <v>0</v>
      </c>
      <c>
        <v>15.0132039022488</v>
      </c>
      <c>
        <v>0</v>
      </c>
      <c>
        <v>0</v>
      </c>
      <c>
        <v>53.98380600695785</v>
      </c>
    </row>
    <row>
      <c>
        <v>2625471</v>
      </c>
      <c>
        <v>1</v>
      </c>
      <c>
        <is>
          <t>İZMİR</t>
        </is>
      </c>
      <c>
        <v>ÖDEMİŞ</v>
      </c>
      <c>
        <is>
          <t>TM Fideri</t>
        </is>
      </c>
      <c>
        <v>ÖDEMİŞ TM-2 35-15-A00005_GÖKÇEN M01_2334129</v>
      </c>
      <c>
        <v>OG Atlama Arızası</v>
      </c>
      <c>
        <v>Dağıtım-OG</v>
      </c>
      <c>
        <v>Uzun</v>
      </c>
      <c>
        <v>Şebeke işletmecisi</v>
      </c>
      <c>
        <v>Bildirimsiz</v>
      </c>
      <c>
        <is>
          <t>28.07.2023 09:12:58</t>
        </is>
      </c>
      <c>
        <is>
          <t>28.07.2023 10:14:00</t>
        </is>
      </c>
      <c>
        <v>1.017222222</v>
      </c>
      <c>
        <v>0</v>
      </c>
      <c>
        <v>0</v>
      </c>
      <c>
        <v>0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2243.6812391246654</v>
      </c>
      <c>
        <v>0</v>
      </c>
      <c>
        <v>2243.6812391246654</v>
      </c>
    </row>
    <row>
      <c>
        <v>2626069</v>
      </c>
      <c>
        <v>2</v>
      </c>
      <c>
        <is>
          <t>MANİSA</t>
        </is>
      </c>
      <c>
        <v>SALİHLİ</v>
      </c>
      <c>
        <is>
          <t>Dağıtım Transformatörü</t>
        </is>
      </c>
      <c>
        <v>TR-173 45-78-L00173_45-78-L00173_2354593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28.07.2023 19:11:21</t>
        </is>
      </c>
      <c>
        <is>
          <t>28.07.2023 19:16:29</t>
        </is>
      </c>
      <c>
        <v>0.085555555</v>
      </c>
      <c>
        <v>0</v>
      </c>
      <c>
        <v>594</v>
      </c>
      <c>
        <v>0</v>
      </c>
      <c>
        <v>0</v>
      </c>
      <c>
        <v>0</v>
      </c>
      <c>
        <v>18</v>
      </c>
      <c>
        <v>0</v>
      </c>
      <c>
        <v>0</v>
      </c>
      <c>
        <v>0</v>
      </c>
      <c>
        <v>12.123194499547155</v>
      </c>
      <c>
        <v>0</v>
      </c>
      <c>
        <v>0</v>
      </c>
      <c>
        <v>0</v>
      </c>
      <c>
        <v>1.1408320108290233</v>
      </c>
      <c>
        <v>0</v>
      </c>
      <c>
        <v>0</v>
      </c>
      <c>
        <v>13.264026510376178</v>
      </c>
    </row>
    <row>
      <c>
        <v>2625663</v>
      </c>
      <c>
        <v>1</v>
      </c>
      <c>
        <is>
          <t>İZMİR</t>
        </is>
      </c>
      <c>
        <v>BUCA</v>
      </c>
      <c>
        <is>
          <t>TM Fideri</t>
        </is>
      </c>
      <c>
        <v>BUCA TM 35-03-A00003_Yedigöller M35_2311294</v>
      </c>
      <c>
        <v>Üçüncü Şahısların Vermiş Olduğu Hasarlar</v>
      </c>
      <c>
        <v>Dağıtım-OG</v>
      </c>
      <c>
        <v>Uzun</v>
      </c>
      <c>
        <v>Dışsal</v>
      </c>
      <c>
        <v>Bildirimsiz</v>
      </c>
      <c>
        <is>
          <t>28.07.2023 11:03:00</t>
        </is>
      </c>
      <c>
        <is>
          <t>28.07.2023 13:45:00</t>
        </is>
      </c>
      <c>
        <v>2.7</v>
      </c>
      <c>
        <v>0</v>
      </c>
      <c>
        <v>13599</v>
      </c>
      <c>
        <v>0</v>
      </c>
      <c>
        <v>0</v>
      </c>
      <c>
        <v>1</v>
      </c>
      <c>
        <v>596</v>
      </c>
      <c>
        <v>1</v>
      </c>
      <c>
        <v>2</v>
      </c>
      <c>
        <v>0</v>
      </c>
      <c>
        <v>8037.771819190987</v>
      </c>
      <c>
        <v>0</v>
      </c>
      <c>
        <v>0</v>
      </c>
      <c>
        <v>34.549545872860705</v>
      </c>
      <c>
        <v>6895.7683717673635</v>
      </c>
      <c>
        <v>284.5620742033159</v>
      </c>
      <c>
        <v>221.4719322086228</v>
      </c>
      <c>
        <v>15474.123743243148</v>
      </c>
    </row>
    <row>
      <c>
        <v>2625657</v>
      </c>
      <c>
        <v>1</v>
      </c>
      <c>
        <is>
          <t>İZMİR</t>
        </is>
      </c>
      <c>
        <v>BEYDAĞ</v>
      </c>
      <c>
        <is>
          <t>Dağıtım Transformatörü</t>
        </is>
      </c>
      <c>
        <v>EĞRİDERE KOKARCA TR-3 35-32-L00047_35-32-L00047_2362974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28.07.2023 11:41:54</t>
        </is>
      </c>
      <c>
        <is>
          <t>28.07.2023 11:53:56</t>
        </is>
      </c>
      <c>
        <v>0.200555555</v>
      </c>
      <c>
        <v>0</v>
      </c>
      <c>
        <v>26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0.799718971373625</v>
      </c>
      <c>
        <v>0</v>
      </c>
      <c>
        <v>0</v>
      </c>
      <c>
        <v>0</v>
      </c>
      <c>
        <v>0.054046498159801386</v>
      </c>
      <c>
        <v>0</v>
      </c>
      <c>
        <v>0</v>
      </c>
      <c>
        <v>0.8537654695334264</v>
      </c>
    </row>
    <row>
      <c>
        <v>2626204</v>
      </c>
      <c>
        <v>1</v>
      </c>
      <c>
        <is>
          <t>İZMİR</t>
        </is>
      </c>
      <c>
        <v>FOÇA</v>
      </c>
      <c>
        <is>
          <t>Kullanıcı Bağlantı Hattı</t>
        </is>
      </c>
      <c>
        <v>YENİFOÇA TR-48 35-23-M00048_950418026_950418026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28.07.2023 21:59:20</t>
        </is>
      </c>
      <c>
        <is>
          <t>29.07.2023 00:53:10</t>
        </is>
      </c>
      <c>
        <v>2.897222222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0.7860301226003289</v>
      </c>
      <c>
        <v>0</v>
      </c>
      <c>
        <v>0</v>
      </c>
      <c>
        <v>0</v>
      </c>
      <c>
        <v>0</v>
      </c>
      <c>
        <v>0</v>
      </c>
      <c>
        <v>0</v>
      </c>
      <c>
        <v>0.7860301226003289</v>
      </c>
    </row>
    <row>
      <c>
        <v>2625832</v>
      </c>
      <c>
        <v>1</v>
      </c>
      <c>
        <is>
          <t>MANİSA</t>
        </is>
      </c>
      <c>
        <v>ŞEHZADELER</v>
      </c>
      <c>
        <is>
          <t>AG Fideri</t>
        </is>
      </c>
      <c>
        <v>PAŞATIMARI TARIMSAL SULAMA TR-4 45-83-M00246_A_91351416_91351416</v>
      </c>
      <c>
        <v>AG Klemens Arızası</v>
      </c>
      <c>
        <v>Dağıtım-AG</v>
      </c>
      <c>
        <v>Uzun</v>
      </c>
      <c>
        <v>Şebeke işletmecisi</v>
      </c>
      <c>
        <v>Bildirimsiz</v>
      </c>
      <c>
        <is>
          <t>28.07.2023 14:28:32</t>
        </is>
      </c>
      <c>
        <is>
          <t>28.07.2023 17:55:45</t>
        </is>
      </c>
      <c>
        <v>3.453611111</v>
      </c>
      <c>
        <v>0</v>
      </c>
      <c>
        <v>0</v>
      </c>
      <c>
        <v>0</v>
      </c>
      <c>
        <v>12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87.6941119074598</v>
      </c>
      <c>
        <v>0</v>
      </c>
      <c>
        <v>11.705209932715917</v>
      </c>
      <c>
        <v>0</v>
      </c>
      <c>
        <v>0</v>
      </c>
      <c>
        <v>99.39932184017572</v>
      </c>
    </row>
    <row>
      <c>
        <v>2626233</v>
      </c>
      <c>
        <v>1</v>
      </c>
      <c>
        <is>
          <t>MANİSA</t>
        </is>
      </c>
      <c>
        <v>ALAŞEHİR</v>
      </c>
      <c>
        <is>
          <t>Dağıtım Transformatörü</t>
        </is>
      </c>
      <c>
        <v>KOZLUCA TR-1 45-73-M00500_45-73-M00500_2352090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28.07.2023 23:44:27</t>
        </is>
      </c>
      <c>
        <is>
          <t>29.07.2023 00:20:27</t>
        </is>
      </c>
      <c>
        <v>0.6</v>
      </c>
      <c>
        <v>0</v>
      </c>
      <c>
        <v>26</v>
      </c>
      <c>
        <v>0</v>
      </c>
      <c>
        <v>7</v>
      </c>
      <c>
        <v>0</v>
      </c>
      <c>
        <v>0</v>
      </c>
      <c>
        <v>0</v>
      </c>
      <c>
        <v>0</v>
      </c>
      <c>
        <v>0</v>
      </c>
      <c>
        <v>3.5523070768686082</v>
      </c>
      <c>
        <v>0</v>
      </c>
      <c>
        <v>2.3603288822902324</v>
      </c>
      <c>
        <v>0</v>
      </c>
      <c>
        <v>0</v>
      </c>
      <c>
        <v>0</v>
      </c>
      <c>
        <v>0</v>
      </c>
      <c>
        <v>5.912635959158841</v>
      </c>
    </row>
    <row>
      <c>
        <v>2625623</v>
      </c>
      <c>
        <v>1</v>
      </c>
      <c>
        <is>
          <t>İZMİR</t>
        </is>
      </c>
      <c>
        <v>KARABAĞLAR</v>
      </c>
      <c>
        <is>
          <t>Kullanıcı Bağlantı Hattı</t>
        </is>
      </c>
      <c>
        <v>M-1233 35-01-M01233_911469232_911469232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28.07.2023 10:58:51</t>
        </is>
      </c>
      <c>
        <is>
          <t>28.07.2023 13:18:37</t>
        </is>
      </c>
      <c>
        <v>2.329444444</v>
      </c>
      <c>
        <v>0</v>
      </c>
      <c>
        <v>0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5.3281869966111115</v>
      </c>
      <c>
        <v>0</v>
      </c>
      <c>
        <v>0</v>
      </c>
      <c>
        <v>5.3281869966111115</v>
      </c>
    </row>
    <row>
      <c>
        <v>2625377</v>
      </c>
      <c>
        <v>1</v>
      </c>
      <c>
        <is>
          <t>İZMİR</t>
        </is>
      </c>
      <c>
        <v>BAYINDIR</v>
      </c>
      <c>
        <is>
          <t>Dağıtım Transformatörü</t>
        </is>
      </c>
      <c>
        <v>YAKACIK TR-1 35-20-L00232_35-20-L00232_2376783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28.07.2023 06:25:04</t>
        </is>
      </c>
      <c>
        <is>
          <t>28.07.2023 07:26:48</t>
        </is>
      </c>
      <c>
        <v>1.028888888</v>
      </c>
      <c>
        <v>0</v>
      </c>
      <c>
        <v>163</v>
      </c>
      <c>
        <v>0</v>
      </c>
      <c>
        <v>5</v>
      </c>
      <c>
        <v>0</v>
      </c>
      <c>
        <v>28</v>
      </c>
      <c>
        <v>0</v>
      </c>
      <c>
        <v>0</v>
      </c>
      <c>
        <v>0</v>
      </c>
      <c>
        <v>29.41826163947949</v>
      </c>
      <c>
        <v>0</v>
      </c>
      <c>
        <v>7.606073237660764</v>
      </c>
      <c>
        <v>0</v>
      </c>
      <c>
        <v>9.14973305111582</v>
      </c>
      <c>
        <v>0</v>
      </c>
      <c>
        <v>0</v>
      </c>
      <c>
        <v>46.17406792825608</v>
      </c>
    </row>
    <row>
      <c>
        <v>2625354</v>
      </c>
      <c>
        <v>1</v>
      </c>
      <c>
        <is>
          <t>MANİSA</t>
        </is>
      </c>
      <c>
        <v>KULA</v>
      </c>
      <c>
        <is>
          <t>OG Fideri</t>
        </is>
      </c>
      <c>
        <v>TR-41 45-77-L00041_TR-42 L03_2329584</v>
      </c>
      <c>
        <v>Manevra</v>
      </c>
      <c>
        <v>Dağıtım-OG</v>
      </c>
      <c>
        <v>Uzun</v>
      </c>
      <c>
        <v>Şebeke işletmecisi</v>
      </c>
      <c>
        <v>Bildirimsiz</v>
      </c>
      <c>
        <is>
          <t>28.07.2023 02:45:02</t>
        </is>
      </c>
      <c>
        <is>
          <t>28.07.2023 02:51:00</t>
        </is>
      </c>
      <c>
        <v>0.099444444</v>
      </c>
      <c>
        <v>10</v>
      </c>
      <c>
        <v>1605</v>
      </c>
      <c>
        <v>106</v>
      </c>
      <c>
        <v>298</v>
      </c>
      <c>
        <v>18</v>
      </c>
      <c>
        <v>407</v>
      </c>
      <c>
        <v>5</v>
      </c>
      <c>
        <v>0</v>
      </c>
      <c>
        <v>0.3426797589710095</v>
      </c>
      <c>
        <v>26.251797137998008</v>
      </c>
      <c>
        <v>53.63665341162398</v>
      </c>
      <c>
        <v>49.26390010389928</v>
      </c>
      <c>
        <v>9.821930424600303</v>
      </c>
      <c>
        <v>16.334504753281184</v>
      </c>
      <c>
        <v>12.148313891314498</v>
      </c>
      <c>
        <v>0</v>
      </c>
      <c>
        <v>167.79977948168826</v>
      </c>
    </row>
    <row>
      <c>
        <v>2626087</v>
      </c>
      <c>
        <v>1</v>
      </c>
      <c>
        <is>
          <t>İZMİR</t>
        </is>
      </c>
      <c>
        <v>BERGAMA</v>
      </c>
      <c>
        <is>
          <t>DM</t>
        </is>
      </c>
      <c>
        <v>KAVŞAK DM TR-154 35-16-L00154_TR-111 ÇIKIŞI L05_66050249</v>
      </c>
      <c>
        <v>Plansız Kesinti / Müdahale</v>
      </c>
      <c>
        <v>Dağıtım-OG</v>
      </c>
      <c>
        <v>Uzun</v>
      </c>
      <c>
        <v>Şebeke işletmecisi</v>
      </c>
      <c>
        <v>Bildirimsiz</v>
      </c>
      <c>
        <is>
          <t>28.07.2023 19:03:32</t>
        </is>
      </c>
      <c>
        <is>
          <t>28.07.2023 19:21:21</t>
        </is>
      </c>
      <c>
        <v>0.296944444</v>
      </c>
      <c>
        <v>0</v>
      </c>
      <c>
        <v>722</v>
      </c>
      <c>
        <v>2</v>
      </c>
      <c>
        <v>28</v>
      </c>
      <c>
        <v>25</v>
      </c>
      <c>
        <v>94</v>
      </c>
      <c>
        <v>0</v>
      </c>
      <c>
        <v>0</v>
      </c>
      <c>
        <v>0</v>
      </c>
      <c>
        <v>41.98912254617396</v>
      </c>
      <c>
        <v>0.5042723666403454</v>
      </c>
      <c>
        <v>9.291819623526335</v>
      </c>
      <c>
        <v>26.84260379311553</v>
      </c>
      <c>
        <v>34.68364626270314</v>
      </c>
      <c>
        <v>0</v>
      </c>
      <c>
        <v>0</v>
      </c>
      <c>
        <v>113.31146459215933</v>
      </c>
    </row>
    <row>
      <c>
        <v>2626170</v>
      </c>
      <c>
        <v>1</v>
      </c>
      <c>
        <is>
          <t>MANİSA</t>
        </is>
      </c>
      <c>
        <v>GÖRDES</v>
      </c>
      <c>
        <is>
          <t>Dağıtım Transformatörü</t>
        </is>
      </c>
      <c>
        <v>GÜLPINAR ALANYURT TR-1 45-75-M00344_45-75-M00344_2356475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28.07.2023 20:51:32</t>
        </is>
      </c>
      <c>
        <is>
          <t>29.07.2023 02:03:30</t>
        </is>
      </c>
      <c>
        <v>5.199444444</v>
      </c>
      <c>
        <v>0</v>
      </c>
      <c>
        <v>27</v>
      </c>
      <c>
        <v>0</v>
      </c>
      <c>
        <v>7</v>
      </c>
      <c>
        <v>0</v>
      </c>
      <c>
        <v>0</v>
      </c>
      <c>
        <v>0</v>
      </c>
      <c>
        <v>0</v>
      </c>
      <c>
        <v>0</v>
      </c>
      <c>
        <v>12.839053035126113</v>
      </c>
      <c>
        <v>0</v>
      </c>
      <c>
        <v>16.712477644332456</v>
      </c>
      <c>
        <v>0</v>
      </c>
      <c>
        <v>0</v>
      </c>
      <c>
        <v>0</v>
      </c>
      <c>
        <v>0</v>
      </c>
      <c>
        <v>29.55153067945857</v>
      </c>
    </row>
    <row>
      <c>
        <v>2625400</v>
      </c>
      <c>
        <v>1</v>
      </c>
      <c>
        <is>
          <t>İZMİR</t>
        </is>
      </c>
      <c>
        <v>BALÇOVA</v>
      </c>
      <c>
        <is>
          <t>Saha Dağıtım Kutusu (SDK)</t>
        </is>
      </c>
      <c>
        <v>K-1317 35-07-K01317_A k1317a1_5828035</v>
      </c>
      <c>
        <v>AG Yeraltı Kablo Arızası</v>
      </c>
      <c>
        <v>Dağıtım-AG</v>
      </c>
      <c>
        <v>Uzun</v>
      </c>
      <c>
        <v>Şebeke işletmecisi</v>
      </c>
      <c>
        <v>Bildirimsiz</v>
      </c>
      <c>
        <is>
          <t>28.07.2023 08:03:29</t>
        </is>
      </c>
      <c>
        <is>
          <t>28.07.2023 13:47:31</t>
        </is>
      </c>
      <c>
        <v>5.733888888</v>
      </c>
      <c>
        <v>0</v>
      </c>
      <c>
        <v>150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179.64699935446745</v>
      </c>
      <c>
        <v>0</v>
      </c>
      <c>
        <v>0</v>
      </c>
      <c>
        <v>0</v>
      </c>
      <c>
        <v>2.1911391764622365</v>
      </c>
      <c>
        <v>0</v>
      </c>
      <c>
        <v>0</v>
      </c>
      <c>
        <v>181.83813853092968</v>
      </c>
    </row>
    <row>
      <c>
        <v>2625732</v>
      </c>
      <c>
        <v>1</v>
      </c>
      <c>
        <is>
          <t>İZMİR</t>
        </is>
      </c>
      <c>
        <v>ÖDEMİŞ</v>
      </c>
      <c>
        <is>
          <t>Dağıtım Transformatörü</t>
        </is>
      </c>
      <c>
        <v>BALABANLI ÜNER DEVECİ SULAMA GRB TR-7 35-15-M00339_35-15-M00339_2365379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28.07.2023 12:47:06</t>
        </is>
      </c>
      <c>
        <is>
          <t>28.07.2023 18:03:42</t>
        </is>
      </c>
      <c>
        <v>5.276666666</v>
      </c>
      <c>
        <v>0</v>
      </c>
      <c>
        <v>0</v>
      </c>
      <c>
        <v>0</v>
      </c>
      <c>
        <v>16</v>
      </c>
      <c>
        <v>0</v>
      </c>
      <c>
        <v>8</v>
      </c>
      <c>
        <v>0</v>
      </c>
      <c>
        <v>0</v>
      </c>
      <c>
        <v>0</v>
      </c>
      <c>
        <v>0</v>
      </c>
      <c>
        <v>0</v>
      </c>
      <c>
        <v>197.03176678218844</v>
      </c>
      <c>
        <v>0</v>
      </c>
      <c>
        <v>84.22989814654781</v>
      </c>
      <c>
        <v>0</v>
      </c>
      <c>
        <v>0</v>
      </c>
      <c>
        <v>281.26166492873625</v>
      </c>
    </row>
    <row>
      <c>
        <v>2626124</v>
      </c>
      <c>
        <v>1</v>
      </c>
      <c>
        <is>
          <t>MANİSA</t>
        </is>
      </c>
      <c>
        <v>ALAŞEHİR</v>
      </c>
      <c>
        <is>
          <t>AG Fideri</t>
        </is>
      </c>
      <c>
        <v>SERİNYAYLA KERİMLİ MAH. TR-1 45-73-L00001_B_56404990_56404990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28.07.2023 19:39:24</t>
        </is>
      </c>
      <c>
        <is>
          <t>28.07.2023 22:06:07</t>
        </is>
      </c>
      <c>
        <v>2.445277777</v>
      </c>
      <c>
        <v>0</v>
      </c>
      <c>
        <v>19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6.60898220631925</v>
      </c>
      <c>
        <v>0</v>
      </c>
      <c>
        <v>0</v>
      </c>
      <c>
        <v>0</v>
      </c>
      <c>
        <v>4.0510037269216665</v>
      </c>
      <c>
        <v>0</v>
      </c>
      <c>
        <v>0</v>
      </c>
      <c>
        <v>10.659985933240916</v>
      </c>
    </row>
    <row>
      <c>
        <v>2625978</v>
      </c>
      <c>
        <v>1</v>
      </c>
      <c>
        <is>
          <t>MANİSA</t>
        </is>
      </c>
      <c>
        <v>SALİHLİ</v>
      </c>
      <c>
        <is>
          <t>OG Fideri</t>
        </is>
      </c>
      <c>
        <v>ÇAPAKLI KÖK 45-78-M01161_HatBaşıAyırıcı_53139969 M05_53139969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28.07.2023 16:33:42</t>
        </is>
      </c>
      <c>
        <is>
          <t>28.07.2023 19:33:48</t>
        </is>
      </c>
      <c>
        <v>3.001666666</v>
      </c>
      <c>
        <v>2</v>
      </c>
      <c>
        <v>145</v>
      </c>
      <c>
        <v>22</v>
      </c>
      <c>
        <v>28</v>
      </c>
      <c>
        <v>5</v>
      </c>
      <c>
        <v>7</v>
      </c>
      <c>
        <v>0</v>
      </c>
      <c>
        <v>0</v>
      </c>
      <c>
        <v>1.5147927632599998</v>
      </c>
      <c>
        <v>85.4716511226241</v>
      </c>
      <c>
        <v>591.5863160452359</v>
      </c>
      <c>
        <v>128.6050807672268</v>
      </c>
      <c>
        <v>76.96186690447006</v>
      </c>
      <c>
        <v>12.56155020646536</v>
      </c>
      <c>
        <v>0</v>
      </c>
      <c>
        <v>0</v>
      </c>
      <c>
        <v>896.7012578092822</v>
      </c>
    </row>
    <row>
      <c>
        <v>2625984</v>
      </c>
      <c>
        <v>1</v>
      </c>
      <c>
        <is>
          <t>İZMİR</t>
        </is>
      </c>
      <c>
        <v>DİKİLİ</v>
      </c>
      <c>
        <is>
          <t>AG Fideri</t>
        </is>
      </c>
      <c>
        <v>TR-56 35-30-L00056_B_56405294_56405294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28.07.2023 16:42:38</t>
        </is>
      </c>
      <c>
        <is>
          <t>28.07.2023 17:56:51</t>
        </is>
      </c>
      <c>
        <v>1.236944444</v>
      </c>
      <c>
        <v>0</v>
      </c>
      <c>
        <v>59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15.684030706082408</v>
      </c>
      <c>
        <v>0</v>
      </c>
      <c>
        <v>0</v>
      </c>
      <c>
        <v>0</v>
      </c>
      <c>
        <v>0</v>
      </c>
      <c>
        <v>0</v>
      </c>
      <c>
        <v>0</v>
      </c>
      <c>
        <v>15.684030706082408</v>
      </c>
    </row>
    <row>
      <c>
        <v>2625291</v>
      </c>
      <c>
        <v>1</v>
      </c>
      <c>
        <is>
          <t>İZMİR</t>
        </is>
      </c>
      <c>
        <v>URLA</v>
      </c>
      <c>
        <is>
          <t>Kullanıcı Bağlantı Hattı</t>
        </is>
      </c>
      <c>
        <v>TAŞDELEN TR-336 35-19-M00181_95000501558_95000501558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28.07.2023 00:06:18</t>
        </is>
      </c>
      <c>
        <is>
          <t>28.07.2023 01:23:31</t>
        </is>
      </c>
      <c>
        <v>1.286944444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0.4276912027694787</v>
      </c>
      <c>
        <v>0</v>
      </c>
      <c>
        <v>0</v>
      </c>
      <c>
        <v>0</v>
      </c>
      <c>
        <v>0</v>
      </c>
      <c>
        <v>0</v>
      </c>
      <c>
        <v>0</v>
      </c>
      <c>
        <v>0.4276912027694787</v>
      </c>
    </row>
    <row>
      <c>
        <v>2626138</v>
      </c>
      <c>
        <v>2</v>
      </c>
      <c>
        <is>
          <t>MANİSA</t>
        </is>
      </c>
      <c>
        <v>GÖRDES</v>
      </c>
      <c>
        <is>
          <t>Dağıtım Transformatörü</t>
        </is>
      </c>
      <c>
        <v>ALANDAMLARI TR-2 45-75-M00130_45-75-M00130_2373198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28.07.2023 23:13:41</t>
        </is>
      </c>
      <c>
        <is>
          <t>28.07.2023 23:30:31</t>
        </is>
      </c>
      <c>
        <v>0.280555555</v>
      </c>
      <c>
        <v>0</v>
      </c>
      <c>
        <v>26</v>
      </c>
      <c>
        <v>0</v>
      </c>
      <c>
        <v>17</v>
      </c>
      <c>
        <v>0</v>
      </c>
      <c>
        <v>3</v>
      </c>
      <c>
        <v>0</v>
      </c>
      <c>
        <v>0</v>
      </c>
      <c>
        <v>0</v>
      </c>
      <c>
        <v>1.7607352513813488</v>
      </c>
      <c>
        <v>0</v>
      </c>
      <c>
        <v>6.074857856557333</v>
      </c>
      <c>
        <v>0</v>
      </c>
      <c>
        <v>0.46709789778669886</v>
      </c>
      <c>
        <v>0</v>
      </c>
      <c>
        <v>0</v>
      </c>
      <c>
        <v>8.30269100572538</v>
      </c>
    </row>
    <row>
      <c>
        <v>2625915</v>
      </c>
      <c>
        <v>1</v>
      </c>
      <c>
        <is>
          <t>İZMİR</t>
        </is>
      </c>
      <c>
        <v>BORNOVA</v>
      </c>
      <c>
        <is>
          <t>Kullanıcı Bağlantı Hattı</t>
        </is>
      </c>
      <c>
        <v>K-4296 35-02-K04296_913400323_913400323</v>
      </c>
      <c>
        <v>AG Box / Sdk Abone Çıkış Sigorta Atığı</v>
      </c>
      <c>
        <v>Dağıtım-AG</v>
      </c>
      <c>
        <v>Uzun</v>
      </c>
      <c>
        <v>Şebeke işletmecisi</v>
      </c>
      <c>
        <v>Bildirimsiz</v>
      </c>
      <c>
        <is>
          <t>28.07.2023 15:27:31</t>
        </is>
      </c>
      <c>
        <is>
          <t>28.07.2023 16:24:06</t>
        </is>
      </c>
      <c>
        <v>0.943055555</v>
      </c>
      <c>
        <v>0</v>
      </c>
      <c>
        <v>21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6.419584189605812</v>
      </c>
      <c>
        <v>0</v>
      </c>
      <c>
        <v>0</v>
      </c>
      <c>
        <v>0</v>
      </c>
      <c>
        <v>0</v>
      </c>
      <c>
        <v>0</v>
      </c>
      <c>
        <v>0</v>
      </c>
      <c>
        <v>6.419584189605812</v>
      </c>
    </row>
    <row>
      <c>
        <v>2625629</v>
      </c>
      <c>
        <v>1</v>
      </c>
      <c>
        <is>
          <t>MANİSA</t>
        </is>
      </c>
      <c>
        <v>ŞEHZADELER</v>
      </c>
      <c>
        <is>
          <t>Dağıtım Transformatörü</t>
        </is>
      </c>
      <c>
        <v>YENİKÖY TR-4 45-71-M00125_45-71-M00125_72244281</v>
      </c>
      <c>
        <v>AG Tel Kopuğu</v>
      </c>
      <c>
        <v>Dağıtım-AG</v>
      </c>
      <c>
        <v>Uzun</v>
      </c>
      <c>
        <v>Şebeke işletmecisi</v>
      </c>
      <c>
        <v>Bildirimsiz</v>
      </c>
      <c>
        <is>
          <t>28.07.2023 11:19:28</t>
        </is>
      </c>
      <c>
        <is>
          <t>28.07.2023 17:22:31</t>
        </is>
      </c>
      <c>
        <v>6.050833333</v>
      </c>
      <c>
        <v>0</v>
      </c>
      <c>
        <v>28</v>
      </c>
      <c>
        <v>0</v>
      </c>
      <c>
        <v>20</v>
      </c>
      <c>
        <v>0</v>
      </c>
      <c>
        <v>3</v>
      </c>
      <c>
        <v>0</v>
      </c>
      <c>
        <v>0</v>
      </c>
      <c>
        <v>0</v>
      </c>
      <c>
        <v>89.75531936450751</v>
      </c>
      <c>
        <v>0</v>
      </c>
      <c>
        <v>413.1240972080054</v>
      </c>
      <c>
        <v>0</v>
      </c>
      <c>
        <v>53.399022504475056</v>
      </c>
      <c>
        <v>0</v>
      </c>
      <c>
        <v>0</v>
      </c>
      <c>
        <v>556.278439076988</v>
      </c>
    </row>
    <row>
      <c>
        <v>2625297</v>
      </c>
      <c>
        <v>1</v>
      </c>
      <c>
        <is>
          <t>MANİSA</t>
        </is>
      </c>
      <c>
        <v>KIRKAĞAÇ</v>
      </c>
      <c>
        <is>
          <t>OG Fideri</t>
        </is>
      </c>
      <c>
        <v>HAMİTLİ TR-1 45-76-L00148_DIREK TIPI TRAFO HUCRESI H01_2093093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28.07.2023 00:15:21</t>
        </is>
      </c>
      <c>
        <is>
          <t>28.07.2023 00:38:56</t>
        </is>
      </c>
      <c>
        <v>0.393055555</v>
      </c>
      <c>
        <v>0</v>
      </c>
      <c>
        <v>152</v>
      </c>
      <c>
        <v>0</v>
      </c>
      <c>
        <v>6</v>
      </c>
      <c>
        <v>0</v>
      </c>
      <c>
        <v>10</v>
      </c>
      <c>
        <v>0</v>
      </c>
      <c>
        <v>0</v>
      </c>
      <c>
        <v>0</v>
      </c>
      <c>
        <v>8.830095190729102</v>
      </c>
      <c>
        <v>0</v>
      </c>
      <c>
        <v>0.3133800222091641</v>
      </c>
      <c>
        <v>0</v>
      </c>
      <c>
        <v>0.6625906093362288</v>
      </c>
      <c>
        <v>0</v>
      </c>
      <c>
        <v>0</v>
      </c>
      <c>
        <v>9.806065822274496</v>
      </c>
    </row>
    <row>
      <c>
        <v>2625752</v>
      </c>
      <c>
        <v>1</v>
      </c>
      <c>
        <is>
          <t>MANİSA</t>
        </is>
      </c>
      <c>
        <v>AKHİSAR</v>
      </c>
      <c>
        <is>
          <t>DM</t>
        </is>
      </c>
      <c>
        <v>DAĞDERE DM 45-72-M00097_ÇITAK M05_2106082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28.07.2023 13:19:49</t>
        </is>
      </c>
      <c>
        <is>
          <t>28.07.2023 13:23:50</t>
        </is>
      </c>
      <c>
        <v>0.066944444</v>
      </c>
      <c>
        <v>3</v>
      </c>
      <c>
        <v>1283</v>
      </c>
      <c>
        <v>5</v>
      </c>
      <c>
        <v>37</v>
      </c>
      <c>
        <v>7</v>
      </c>
      <c>
        <v>69</v>
      </c>
      <c>
        <v>0</v>
      </c>
      <c>
        <v>0</v>
      </c>
      <c>
        <v>0.04696007628833333</v>
      </c>
      <c>
        <v>7.8330942906240315</v>
      </c>
      <c>
        <v>2.3108742679369323</v>
      </c>
      <c>
        <v>0.8547153191524737</v>
      </c>
      <c>
        <v>1.4206182801259404</v>
      </c>
      <c>
        <v>1.9905771258004539</v>
      </c>
      <c>
        <v>0</v>
      </c>
      <c>
        <v>0</v>
      </c>
      <c>
        <v>14.456839359928166</v>
      </c>
    </row>
    <row>
      <c>
        <v>2625895</v>
      </c>
      <c>
        <v>1</v>
      </c>
      <c>
        <is>
          <t>İZMİR</t>
        </is>
      </c>
      <c>
        <v>ÇEŞME</v>
      </c>
      <c>
        <is>
          <t>Kullanıcı Bağlantı Hattı</t>
        </is>
      </c>
      <c>
        <v>L-319 BAHÇELİEVLER-2 35-18-L00319_950449682_950449682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28.07.2023 15:12:53</t>
        </is>
      </c>
      <c>
        <is>
          <t>28.07.2023 21:42:13</t>
        </is>
      </c>
      <c>
        <v>6.488888888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</row>
    <row>
      <c>
        <v>2625566</v>
      </c>
      <c>
        <v>1</v>
      </c>
      <c>
        <is>
          <t>İZMİR</t>
        </is>
      </c>
      <c>
        <v>TİRE</v>
      </c>
      <c>
        <is>
          <t>DM</t>
        </is>
      </c>
      <c>
        <v>GÖKÇEN DM 35-29-M00123_SEYREKLİ M03_2328952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28.07.2023 10:17:09</t>
        </is>
      </c>
      <c>
        <is>
          <t>28.07.2023 10:47:45</t>
        </is>
      </c>
      <c>
        <v>0.51</v>
      </c>
      <c>
        <v>0</v>
      </c>
      <c>
        <v>3</v>
      </c>
      <c>
        <v>29</v>
      </c>
      <c>
        <v>139</v>
      </c>
      <c>
        <v>6</v>
      </c>
      <c>
        <v>35</v>
      </c>
      <c>
        <v>0</v>
      </c>
      <c>
        <v>0</v>
      </c>
      <c>
        <v>0</v>
      </c>
      <c>
        <v>1.4411260589229722</v>
      </c>
      <c>
        <v>98.413189272384</v>
      </c>
      <c>
        <v>462.42378535135737</v>
      </c>
      <c>
        <v>35.83684657570805</v>
      </c>
      <c>
        <v>117.28516741842293</v>
      </c>
      <c>
        <v>0</v>
      </c>
      <c>
        <v>0</v>
      </c>
      <c>
        <v>715.4001146767953</v>
      </c>
    </row>
    <row>
      <c>
        <v>2626207</v>
      </c>
      <c>
        <v>1</v>
      </c>
      <c>
        <is>
          <t>İZMİR</t>
        </is>
      </c>
      <c>
        <v>KARŞIYAKA</v>
      </c>
      <c>
        <is>
          <t>Dağıtım Transformatörü</t>
        </is>
      </c>
      <c>
        <v>K-476 35-04-K00476_35-04-K00476_2373746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28.07.2023 22:11:02</t>
        </is>
      </c>
      <c>
        <is>
          <t>28.07.2023 22:23:18</t>
        </is>
      </c>
      <c>
        <v>0.204444444</v>
      </c>
      <c>
        <v>0</v>
      </c>
      <c>
        <v>450</v>
      </c>
      <c>
        <v>0</v>
      </c>
      <c>
        <v>0</v>
      </c>
      <c>
        <v>0</v>
      </c>
      <c>
        <v>82</v>
      </c>
      <c>
        <v>0</v>
      </c>
      <c>
        <v>0</v>
      </c>
      <c>
        <v>0</v>
      </c>
      <c>
        <v>29.456659458835233</v>
      </c>
      <c>
        <v>0</v>
      </c>
      <c>
        <v>0</v>
      </c>
      <c>
        <v>0</v>
      </c>
      <c>
        <v>41.75178333406196</v>
      </c>
      <c>
        <v>0</v>
      </c>
      <c>
        <v>0</v>
      </c>
      <c>
        <v>71.20844279289719</v>
      </c>
    </row>
    <row>
      <c>
        <v>2626107</v>
      </c>
      <c>
        <v>1</v>
      </c>
      <c>
        <is>
          <t>İZMİR</t>
        </is>
      </c>
      <c>
        <v>TORBALI</v>
      </c>
      <c>
        <is>
          <t>KÖK</t>
        </is>
      </c>
      <c>
        <v>BATI BASMA KÖK 35-26-M00235_ M01_2038647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28.07.2023 19:20:41</t>
        </is>
      </c>
      <c>
        <is>
          <t>28.07.2023 20:12:44</t>
        </is>
      </c>
      <c>
        <v>0.8675</v>
      </c>
      <c>
        <v>0</v>
      </c>
      <c>
        <v>2</v>
      </c>
      <c>
        <v>0</v>
      </c>
      <c>
        <v>4</v>
      </c>
      <c>
        <v>14</v>
      </c>
      <c>
        <v>3</v>
      </c>
      <c>
        <v>17</v>
      </c>
      <c>
        <v>1</v>
      </c>
      <c>
        <v>0</v>
      </c>
      <c>
        <v>0.5319745245935543</v>
      </c>
      <c>
        <v>0</v>
      </c>
      <c>
        <v>13.702342032796876</v>
      </c>
      <c>
        <v>124.05198577747944</v>
      </c>
      <c>
        <v>38.05628022761404</v>
      </c>
      <c>
        <v>1058.1495646085243</v>
      </c>
      <c>
        <v>4.62209613664691</v>
      </c>
      <c>
        <v>1239.114243307655</v>
      </c>
    </row>
    <row>
      <c>
        <v>2625609</v>
      </c>
      <c>
        <v>1</v>
      </c>
      <c>
        <is>
          <t>MANİSA</t>
        </is>
      </c>
      <c>
        <v>SELENDİ</v>
      </c>
      <c>
        <is>
          <t>Dağıtım Transformatörü</t>
        </is>
      </c>
      <c>
        <v>ÇIKRIKÇI TR-1 45-81-M00206_45-81-M00206_2376292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28.07.2023 11:00:36</t>
        </is>
      </c>
      <c>
        <is>
          <t>28.07.2023 11:52:16</t>
        </is>
      </c>
      <c>
        <v>0.861111111</v>
      </c>
      <c>
        <v>0</v>
      </c>
      <c>
        <v>178</v>
      </c>
      <c>
        <v>0</v>
      </c>
      <c>
        <v>1</v>
      </c>
      <c>
        <v>0</v>
      </c>
      <c>
        <v>6</v>
      </c>
      <c>
        <v>0</v>
      </c>
      <c>
        <v>0</v>
      </c>
      <c>
        <v>0</v>
      </c>
      <c>
        <v>19.6611870286787</v>
      </c>
      <c>
        <v>0</v>
      </c>
      <c>
        <v>0.03205861983536389</v>
      </c>
      <c>
        <v>0</v>
      </c>
      <c>
        <v>2.5042928892559866</v>
      </c>
      <c>
        <v>0</v>
      </c>
      <c>
        <v>0</v>
      </c>
      <c>
        <v>22.19753853777005</v>
      </c>
    </row>
    <row>
      <c>
        <v>2625709</v>
      </c>
      <c>
        <v>1</v>
      </c>
      <c>
        <is>
          <t>İZMİR</t>
        </is>
      </c>
      <c>
        <v>ÖDEMİŞ</v>
      </c>
      <c>
        <is>
          <t>Kullanıcı Bağlantı Hattı</t>
        </is>
      </c>
      <c>
        <v>ÇAYLI TR-8 35-15-L00199_953109496_953109496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28.07.2023 12:22:36</t>
        </is>
      </c>
      <c>
        <is>
          <t>28.07.2023 18:30:32</t>
        </is>
      </c>
      <c>
        <v>6.132222222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33.63994386198906</v>
      </c>
      <c>
        <v>0</v>
      </c>
      <c>
        <v>0</v>
      </c>
      <c>
        <v>0</v>
      </c>
      <c>
        <v>0</v>
      </c>
      <c>
        <v>33.63994386198906</v>
      </c>
    </row>
    <row>
      <c>
        <v>2625317</v>
      </c>
      <c>
        <v>1</v>
      </c>
      <c>
        <is>
          <t>İZMİR</t>
        </is>
      </c>
      <c>
        <v>BORNOVA</v>
      </c>
      <c>
        <is>
          <t>KÖK</t>
        </is>
      </c>
      <c>
        <v>M-1335 KAYADİBİ KÖK 35-02-M01335_M-1157 KARAÇAM M05_2053136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28.07.2023 00:53:50</t>
        </is>
      </c>
      <c>
        <is>
          <t>28.07.2023 01:09:18</t>
        </is>
      </c>
      <c>
        <v>0.257777777</v>
      </c>
      <c>
        <v>11</v>
      </c>
      <c>
        <v>806</v>
      </c>
      <c>
        <v>13</v>
      </c>
      <c>
        <v>52</v>
      </c>
      <c>
        <v>33</v>
      </c>
      <c>
        <v>70</v>
      </c>
      <c>
        <v>1</v>
      </c>
      <c>
        <v>0</v>
      </c>
      <c>
        <v>2.060168858803642</v>
      </c>
      <c>
        <v>45.32638835782176</v>
      </c>
      <c>
        <v>4.713013947951091</v>
      </c>
      <c>
        <v>3.045059233064124</v>
      </c>
      <c>
        <v>29.161078372424985</v>
      </c>
      <c>
        <v>9.521580269735006</v>
      </c>
      <c>
        <v>3.3030310974728083</v>
      </c>
      <c>
        <v>0</v>
      </c>
      <c>
        <v>97.13032013727343</v>
      </c>
    </row>
    <row>
      <c>
        <v>2625998</v>
      </c>
      <c>
        <v>1</v>
      </c>
      <c>
        <is>
          <t>MANİSA</t>
        </is>
      </c>
      <c>
        <v>TURGUTLU</v>
      </c>
      <c>
        <is>
          <t>AG Fideri</t>
        </is>
      </c>
      <c>
        <v>KARAAZMAK TR-1 45-83-M00641__77195892_77195892</v>
      </c>
      <c>
        <v>AG Yük Ayırıcı Arızası</v>
      </c>
      <c>
        <v>Dağıtım-AG</v>
      </c>
      <c>
        <v>Uzun</v>
      </c>
      <c>
        <v>Şebeke işletmecisi</v>
      </c>
      <c>
        <v>Bildirimsiz</v>
      </c>
      <c>
        <is>
          <t>28.07.2023 16:59:00</t>
        </is>
      </c>
      <c>
        <is>
          <t>28.07.2023 19:21:07</t>
        </is>
      </c>
      <c>
        <v>2.368611111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7.024305440316667</v>
      </c>
      <c>
        <v>0</v>
      </c>
      <c>
        <v>0</v>
      </c>
      <c>
        <v>0</v>
      </c>
      <c>
        <v>0</v>
      </c>
      <c>
        <v>7.024305440316667</v>
      </c>
    </row>
    <row>
      <c>
        <v>2626167</v>
      </c>
      <c>
        <v>1</v>
      </c>
      <c>
        <is>
          <t>İZMİR</t>
        </is>
      </c>
      <c>
        <v>BORNOVA</v>
      </c>
      <c>
        <is>
          <t>Dağıtım Transformatörü</t>
        </is>
      </c>
      <c>
        <v>M-1284 35-02-M01284_35-02-M01284_2363869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28.07.2023 20:37:06</t>
        </is>
      </c>
      <c>
        <is>
          <t>28.07.2023 22:23:26</t>
        </is>
      </c>
      <c>
        <v>1.772222222</v>
      </c>
      <c>
        <v>0</v>
      </c>
      <c>
        <v>427</v>
      </c>
      <c>
        <v>0</v>
      </c>
      <c>
        <v>0</v>
      </c>
      <c>
        <v>0</v>
      </c>
      <c>
        <v>60</v>
      </c>
      <c>
        <v>0</v>
      </c>
      <c>
        <v>0</v>
      </c>
      <c>
        <v>0</v>
      </c>
      <c>
        <v>212.84974283857878</v>
      </c>
      <c>
        <v>0</v>
      </c>
      <c>
        <v>0</v>
      </c>
      <c>
        <v>0</v>
      </c>
      <c>
        <v>131.36200170127216</v>
      </c>
      <c>
        <v>0</v>
      </c>
      <c>
        <v>0</v>
      </c>
      <c>
        <v>344.21174453985094</v>
      </c>
    </row>
    <row>
      <c>
        <v>2625480</v>
      </c>
      <c>
        <v>1</v>
      </c>
      <c>
        <is>
          <t>İZMİR</t>
        </is>
      </c>
      <c>
        <v>ÇİĞLİ</v>
      </c>
      <c>
        <is>
          <t>DM</t>
        </is>
      </c>
      <c>
        <v>ATAKENT DM (M-2214) 35-09-M02214_M-1143 M05_2309034</v>
      </c>
      <c>
        <v>Müteahhit Çalışması</v>
      </c>
      <c>
        <v>Dağıtım-OG</v>
      </c>
      <c>
        <v>Uzun</v>
      </c>
      <c>
        <v>Şebeke işletmecisi</v>
      </c>
      <c>
        <v>Bildirimli</v>
      </c>
      <c>
        <is>
          <t>28.07.2023 09:18:05</t>
        </is>
      </c>
      <c>
        <is>
          <t>28.07.2023 13:22:31</t>
        </is>
      </c>
      <c>
        <v>4.073888888</v>
      </c>
      <c>
        <v>0</v>
      </c>
      <c>
        <v>3197</v>
      </c>
      <c>
        <v>0</v>
      </c>
      <c>
        <v>0</v>
      </c>
      <c>
        <v>2</v>
      </c>
      <c>
        <v>80</v>
      </c>
      <c>
        <v>0</v>
      </c>
      <c>
        <v>0</v>
      </c>
      <c>
        <v>0</v>
      </c>
      <c>
        <v>5702.816237828329</v>
      </c>
      <c>
        <v>0</v>
      </c>
      <c>
        <v>0</v>
      </c>
      <c>
        <v>155.63660657084014</v>
      </c>
      <c>
        <v>1048.8407742431955</v>
      </c>
      <c>
        <v>0</v>
      </c>
      <c>
        <v>0</v>
      </c>
      <c>
        <v>6907.293618642364</v>
      </c>
    </row>
    <row>
      <c>
        <v>2625380</v>
      </c>
      <c>
        <v>1</v>
      </c>
      <c>
        <is>
          <t>MANİSA</t>
        </is>
      </c>
      <c>
        <v>SOMA</v>
      </c>
      <c>
        <is>
          <t>DM</t>
        </is>
      </c>
      <c>
        <v>SOMA A SANTRALİ İM/DM 45-82-A00001_SAVAŞTEPE 15.8 L14_2324960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28.07.2023 06:37:51</t>
        </is>
      </c>
      <c>
        <is>
          <t>28.07.2023 07:25:08</t>
        </is>
      </c>
      <c>
        <v>0.788055555</v>
      </c>
      <c>
        <v>16</v>
      </c>
      <c>
        <v>867</v>
      </c>
      <c>
        <v>73</v>
      </c>
      <c>
        <v>41</v>
      </c>
      <c>
        <v>16</v>
      </c>
      <c>
        <v>49</v>
      </c>
      <c>
        <v>0</v>
      </c>
      <c>
        <v>1</v>
      </c>
      <c>
        <v>2.515267226943825</v>
      </c>
      <c>
        <v>68.10552279335636</v>
      </c>
      <c>
        <v>57.50198920193627</v>
      </c>
      <c>
        <v>27.780531825202214</v>
      </c>
      <c>
        <v>30.091124442724915</v>
      </c>
      <c>
        <v>14.456019756470447</v>
      </c>
      <c>
        <v>0</v>
      </c>
      <c>
        <v>2.856916677644799</v>
      </c>
      <c>
        <v>203.3073719242788</v>
      </c>
    </row>
    <row>
      <c>
        <v>2626067</v>
      </c>
      <c>
        <v>1</v>
      </c>
      <c>
        <is>
          <t>İZMİR</t>
        </is>
      </c>
      <c>
        <v>ALİAĞA</v>
      </c>
      <c>
        <is>
          <t>AG Fideri</t>
        </is>
      </c>
      <c>
        <v>ÇAKMAKLI TR-2 35-17-M00346_A_83714176_83714176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28.07.2023 18:34:59</t>
        </is>
      </c>
      <c>
        <is>
          <t>28.07.2023 18:53:31</t>
        </is>
      </c>
      <c>
        <v>0.308888888</v>
      </c>
      <c>
        <v>0</v>
      </c>
      <c>
        <v>33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1.9581721882451413</v>
      </c>
      <c>
        <v>0</v>
      </c>
      <c>
        <v>0</v>
      </c>
      <c>
        <v>0</v>
      </c>
      <c>
        <v>1.2024889461467665</v>
      </c>
      <c>
        <v>0</v>
      </c>
      <c>
        <v>0</v>
      </c>
      <c>
        <v>3.1606611343919075</v>
      </c>
    </row>
    <row>
      <c>
        <v>2626190</v>
      </c>
      <c>
        <v>1</v>
      </c>
      <c>
        <is>
          <t>MANİSA</t>
        </is>
      </c>
      <c>
        <v>SALİHLİ</v>
      </c>
      <c>
        <is>
          <t>Kullanıcı Bağlantı Hattı</t>
        </is>
      </c>
      <c>
        <v>GÖKEYÜP TR-4 45-78-M00817_953292847_953292847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28.07.2023 21:21:28</t>
        </is>
      </c>
      <c>
        <is>
          <t>28.07.2023 23:28:03</t>
        </is>
      </c>
      <c>
        <v>2.109722222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</row>
    <row>
      <c>
        <v>2625543</v>
      </c>
      <c>
        <v>1</v>
      </c>
      <c>
        <is>
          <t>İZMİR</t>
        </is>
      </c>
      <c>
        <v>BALÇOVA</v>
      </c>
      <c>
        <is>
          <t>AG Fideri</t>
        </is>
      </c>
      <c>
        <v>K-4554 35-07-K04554_C_56377259_56377259</v>
      </c>
      <c>
        <v>Şebeke Yenileme ve Kapasite Artışı Çalışması</v>
      </c>
      <c>
        <v>Dağıtım-AG</v>
      </c>
      <c>
        <v>Uzun</v>
      </c>
      <c>
        <v>Şebeke işletmecisi</v>
      </c>
      <c>
        <v>Bildirimli</v>
      </c>
      <c>
        <is>
          <t>28.07.2023 10:05:31</t>
        </is>
      </c>
      <c>
        <is>
          <t>28.07.2023 13:52:04</t>
        </is>
      </c>
      <c>
        <v>3.775833333</v>
      </c>
      <c>
        <v>0</v>
      </c>
      <c>
        <v>16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15.15064256585453</v>
      </c>
      <c>
        <v>0</v>
      </c>
      <c>
        <v>0</v>
      </c>
      <c>
        <v>0</v>
      </c>
      <c>
        <v>0.8386986924299069</v>
      </c>
      <c>
        <v>0</v>
      </c>
      <c>
        <v>0</v>
      </c>
      <c>
        <v>15.989341258284437</v>
      </c>
    </row>
    <row>
      <c>
        <v>2625443</v>
      </c>
      <c>
        <v>1</v>
      </c>
      <c>
        <is>
          <t>İZMİR</t>
        </is>
      </c>
      <c>
        <v>ÇİĞLİ</v>
      </c>
      <c>
        <is>
          <t>Kullanıcı Bağlantı Hattı</t>
        </is>
      </c>
      <c>
        <v>M-1950 35-09-M01950_95000114055_95000114055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28.07.2023 08:44:01</t>
        </is>
      </c>
      <c>
        <is>
          <t>28.07.2023 13:29:00</t>
        </is>
      </c>
      <c>
        <v>4.749722222</v>
      </c>
      <c>
        <v>0</v>
      </c>
      <c>
        <v>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5.7172494889226195</v>
      </c>
      <c>
        <v>0</v>
      </c>
      <c>
        <v>0</v>
      </c>
      <c>
        <v>0</v>
      </c>
      <c>
        <v>5.68270229728253</v>
      </c>
      <c>
        <v>0</v>
      </c>
      <c>
        <v>0</v>
      </c>
      <c>
        <v>11.39995178620515</v>
      </c>
    </row>
    <row>
      <c>
        <v>2625583</v>
      </c>
      <c>
        <v>1</v>
      </c>
      <c>
        <is>
          <t>İZMİR</t>
        </is>
      </c>
      <c>
        <v>ÖDEMİŞ</v>
      </c>
      <c>
        <is>
          <t>DM</t>
        </is>
      </c>
      <c>
        <v>KONAKLI DM 35-15-L00898_BARACIK L10_67094802</v>
      </c>
      <c>
        <v>Plansız Kesinti / Müdahale</v>
      </c>
      <c>
        <v>Dağıtım-OG</v>
      </c>
      <c>
        <v>Uzun</v>
      </c>
      <c>
        <v>Şebeke işletmecisi</v>
      </c>
      <c>
        <v>Bildirimsiz</v>
      </c>
      <c>
        <is>
          <t>28.07.2023 10:44:03</t>
        </is>
      </c>
      <c>
        <is>
          <t>28.07.2023 16:54:43</t>
        </is>
      </c>
      <c>
        <v>6.177777777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2.3871857447383698</v>
      </c>
      <c>
        <v>0</v>
      </c>
      <c>
        <v>0</v>
      </c>
      <c>
        <v>0</v>
      </c>
      <c>
        <v>0</v>
      </c>
      <c>
        <v>0</v>
      </c>
      <c>
        <v>2.3871857447383698</v>
      </c>
    </row>
    <row>
      <c>
        <v>2625394</v>
      </c>
      <c>
        <v>1</v>
      </c>
      <c>
        <is>
          <t>İZMİR</t>
        </is>
      </c>
      <c>
        <v>TORBALI</v>
      </c>
      <c>
        <is>
          <t>TM Fideri</t>
        </is>
      </c>
      <c>
        <v>ARSLANLAR TM 35-26-A00004_KÖYLER-3 L45_2057976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28.07.2023 07:24:14</t>
        </is>
      </c>
      <c>
        <is>
          <t>28.07.2023 07:41:00</t>
        </is>
      </c>
      <c>
        <v>0.279444444</v>
      </c>
      <c>
        <v>2</v>
      </c>
      <c>
        <v>472</v>
      </c>
      <c>
        <v>140</v>
      </c>
      <c>
        <v>21</v>
      </c>
      <c>
        <v>40</v>
      </c>
      <c>
        <v>37</v>
      </c>
      <c>
        <v>1</v>
      </c>
      <c>
        <v>0</v>
      </c>
      <c>
        <v>0.262910450283448</v>
      </c>
      <c>
        <v>24.839553250781258</v>
      </c>
      <c>
        <v>473.28088762399665</v>
      </c>
      <c>
        <v>32.06996840392616</v>
      </c>
      <c>
        <v>80.2555711500627</v>
      </c>
      <c>
        <v>10.107287578859486</v>
      </c>
      <c>
        <v>0.5736428959481823</v>
      </c>
      <c>
        <v>0</v>
      </c>
      <c>
        <v>621.3898213538579</v>
      </c>
    </row>
    <row>
      <c>
        <v>2626004</v>
      </c>
      <c>
        <v>1</v>
      </c>
      <c>
        <is>
          <t>İZMİR</t>
        </is>
      </c>
      <c>
        <v>KEMALPAŞA</v>
      </c>
      <c>
        <is>
          <t>KÖK</t>
        </is>
      </c>
      <c>
        <v>BAHATTİN DOĞANER KÖK 35-27-M00482_ÇİFTEL KAZAN M05_72166798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28.07.2023 17:05:35</t>
        </is>
      </c>
      <c>
        <is>
          <t>28.07.2023 17:28:20</t>
        </is>
      </c>
      <c>
        <v>0.379166666</v>
      </c>
      <c>
        <v>0</v>
      </c>
      <c>
        <v>34</v>
      </c>
      <c>
        <v>0</v>
      </c>
      <c>
        <v>59</v>
      </c>
      <c>
        <v>2</v>
      </c>
      <c>
        <v>15</v>
      </c>
      <c>
        <v>4</v>
      </c>
      <c>
        <v>0</v>
      </c>
      <c>
        <v>0</v>
      </c>
      <c>
        <v>5.721790263664666</v>
      </c>
      <c>
        <v>0</v>
      </c>
      <c>
        <v>18.400139695535508</v>
      </c>
      <c>
        <v>25.138337915309403</v>
      </c>
      <c>
        <v>3.971041094188653</v>
      </c>
      <c>
        <v>379.65750601114576</v>
      </c>
      <c>
        <v>0</v>
      </c>
      <c>
        <v>432.88881497984397</v>
      </c>
    </row>
    <row>
      <c>
        <v>2625457</v>
      </c>
      <c>
        <v>1</v>
      </c>
      <c>
        <is>
          <t>İZMİR</t>
        </is>
      </c>
      <c>
        <v>BUCA</v>
      </c>
      <c>
        <is>
          <t>OG Fideri</t>
        </is>
      </c>
      <c>
        <v>M-2113 35-03-M02113_M-2865 M03_2045525</v>
      </c>
      <c>
        <v>Manevra</v>
      </c>
      <c>
        <v>Dağıtım-OG</v>
      </c>
      <c>
        <v>Kısa</v>
      </c>
      <c>
        <v>Şebeke işletmecisi</v>
      </c>
      <c>
        <v>Bildirimsiz</v>
      </c>
      <c>
        <is>
          <t>28.07.2023 09:01:51</t>
        </is>
      </c>
      <c>
        <is>
          <t>28.07.2023 09:04:41</t>
        </is>
      </c>
      <c>
        <v>0.047222222</v>
      </c>
      <c>
        <v>0</v>
      </c>
      <c>
        <v>8776</v>
      </c>
      <c>
        <v>0</v>
      </c>
      <c>
        <v>12</v>
      </c>
      <c>
        <v>0</v>
      </c>
      <c>
        <v>529</v>
      </c>
      <c>
        <v>0</v>
      </c>
      <c>
        <v>1</v>
      </c>
      <c>
        <v>0</v>
      </c>
      <c>
        <v>99.55459296547141</v>
      </c>
      <c>
        <v>0</v>
      </c>
      <c>
        <v>0.2901299619916642</v>
      </c>
      <c>
        <v>0</v>
      </c>
      <c>
        <v>39.530425464343864</v>
      </c>
      <c>
        <v>0</v>
      </c>
      <c>
        <v>0.14186020327065943</v>
      </c>
      <c>
        <v>139.51700859507758</v>
      </c>
    </row>
    <row>
      <c>
        <v>2626061</v>
      </c>
      <c>
        <v>1</v>
      </c>
      <c>
        <is>
          <t>İZMİR</t>
        </is>
      </c>
      <c>
        <v>MENDERES</v>
      </c>
      <c>
        <is>
          <t>DM</t>
        </is>
      </c>
      <c>
        <v>ÇİLE DM 35-22-M00086_AHMETBEYLİ M06_50064044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28.07.2023 18:32:13</t>
        </is>
      </c>
      <c>
        <is>
          <t>28.07.2023 18:35:22</t>
        </is>
      </c>
      <c>
        <v>0.0525</v>
      </c>
      <c>
        <v>4</v>
      </c>
      <c>
        <v>876</v>
      </c>
      <c>
        <v>3</v>
      </c>
      <c>
        <v>149</v>
      </c>
      <c>
        <v>5</v>
      </c>
      <c>
        <v>131</v>
      </c>
      <c>
        <v>0</v>
      </c>
      <c>
        <v>0</v>
      </c>
      <c>
        <v>1.1187724668142995</v>
      </c>
      <c>
        <v>10.881277565615877</v>
      </c>
      <c>
        <v>0.43451517069303525</v>
      </c>
      <c>
        <v>4.576698366702519</v>
      </c>
      <c>
        <v>2.063781228546618</v>
      </c>
      <c>
        <v>12.039583690345026</v>
      </c>
      <c>
        <v>0</v>
      </c>
      <c>
        <v>0</v>
      </c>
      <c>
        <v>31.114628488717372</v>
      </c>
    </row>
    <row>
      <c>
        <v>2625520</v>
      </c>
      <c>
        <v>1</v>
      </c>
      <c>
        <is>
          <t>İZMİR</t>
        </is>
      </c>
      <c>
        <v>KİRAZ</v>
      </c>
      <c>
        <is>
          <t>Dağıtım Transformatörü</t>
        </is>
      </c>
      <c>
        <v>YAĞLAR TR-5 35-31-L00448_35-31-L00448_49869285</v>
      </c>
      <c>
        <v>Şebeke Yenileme ve Kapasite Artışı Çalışması</v>
      </c>
      <c>
        <v>Dağıtım-AG</v>
      </c>
      <c>
        <v>Uzun</v>
      </c>
      <c>
        <v>Şebeke işletmecisi</v>
      </c>
      <c>
        <v>Bildirimli</v>
      </c>
      <c>
        <is>
          <t>28.07.2023 09:46:41</t>
        </is>
      </c>
      <c>
        <is>
          <t>28.07.2023 17:07:05</t>
        </is>
      </c>
      <c>
        <v>7.34</v>
      </c>
      <c>
        <v>0</v>
      </c>
      <c>
        <v>22</v>
      </c>
      <c>
        <v>0</v>
      </c>
      <c>
        <v>26</v>
      </c>
      <c>
        <v>0</v>
      </c>
      <c>
        <v>9</v>
      </c>
      <c>
        <v>0</v>
      </c>
      <c>
        <v>0</v>
      </c>
      <c>
        <v>0</v>
      </c>
      <c>
        <v>39.96215731136567</v>
      </c>
      <c>
        <v>0</v>
      </c>
      <c>
        <v>439.98484616818865</v>
      </c>
      <c>
        <v>0</v>
      </c>
      <c>
        <v>79.22606259294834</v>
      </c>
      <c>
        <v>0</v>
      </c>
      <c>
        <v>0</v>
      </c>
      <c>
        <v>559.1730660725027</v>
      </c>
    </row>
    <row>
      <c>
        <v>2625563</v>
      </c>
      <c>
        <v>1</v>
      </c>
      <c>
        <is>
          <t>İZMİR</t>
        </is>
      </c>
      <c>
        <v>ÖDEMİŞ</v>
      </c>
      <c>
        <is>
          <t>AG Fideri</t>
        </is>
      </c>
      <c>
        <v>YENİKÖY TR-10 35-15-L00506_B_56361790_56361790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28.07.2023 10:16:47</t>
        </is>
      </c>
      <c>
        <is>
          <t>28.07.2023 13:15:00</t>
        </is>
      </c>
      <c>
        <v>2.970277777</v>
      </c>
      <c>
        <v>0</v>
      </c>
      <c>
        <v>1</v>
      </c>
      <c>
        <v>0</v>
      </c>
      <c>
        <v>6</v>
      </c>
      <c>
        <v>0</v>
      </c>
      <c>
        <v>2</v>
      </c>
      <c>
        <v>0</v>
      </c>
      <c>
        <v>0</v>
      </c>
      <c>
        <v>0</v>
      </c>
      <c>
        <v>1.4289539843793642</v>
      </c>
      <c>
        <v>0</v>
      </c>
      <c>
        <v>130.10858109934023</v>
      </c>
      <c>
        <v>0</v>
      </c>
      <c>
        <v>68.25704241263985</v>
      </c>
      <c>
        <v>0</v>
      </c>
      <c>
        <v>0</v>
      </c>
      <c>
        <v>199.79457749635947</v>
      </c>
    </row>
    <row>
      <c>
        <v>2625601</v>
      </c>
      <c>
        <v>2</v>
      </c>
      <c>
        <is>
          <t>MANİSA</t>
        </is>
      </c>
      <c>
        <v>ŞEHZADELER</v>
      </c>
      <c>
        <is>
          <t>Dağıtım Transformatörü</t>
        </is>
      </c>
      <c>
        <v>YUKARI ÇOBANİSA TR-1 45-71-M00626_45-71-M00626_2355127</v>
      </c>
      <c>
        <v>AG Tel Kopuğu</v>
      </c>
      <c>
        <v>Dağıtım-AG</v>
      </c>
      <c>
        <v>Uzun</v>
      </c>
      <c>
        <v>Şebeke işletmecisi</v>
      </c>
      <c>
        <v>Bildirimsiz</v>
      </c>
      <c>
        <is>
          <t>28.07.2023 19:13:06</t>
        </is>
      </c>
      <c>
        <is>
          <t>28.07.2023 20:23:34</t>
        </is>
      </c>
      <c>
        <v>1.174444444</v>
      </c>
      <c>
        <v>0</v>
      </c>
      <c>
        <v>144</v>
      </c>
      <c>
        <v>0</v>
      </c>
      <c>
        <v>5</v>
      </c>
      <c>
        <v>0</v>
      </c>
      <c>
        <v>22</v>
      </c>
      <c>
        <v>0</v>
      </c>
      <c>
        <v>0</v>
      </c>
      <c>
        <v>0</v>
      </c>
      <c>
        <v>32.68524631678844</v>
      </c>
      <c>
        <v>0</v>
      </c>
      <c>
        <v>1.4542353027258597</v>
      </c>
      <c>
        <v>0</v>
      </c>
      <c>
        <v>9.352599386453257</v>
      </c>
      <c>
        <v>0</v>
      </c>
      <c>
        <v>0</v>
      </c>
      <c>
        <v>43.492081005967556</v>
      </c>
    </row>
    <row>
      <c>
        <v>2625761</v>
      </c>
      <c>
        <v>1</v>
      </c>
      <c>
        <is>
          <t>İZMİR</t>
        </is>
      </c>
      <c>
        <v>KEMALPAŞA</v>
      </c>
      <c>
        <is>
          <t>AG Fideri</t>
        </is>
      </c>
      <c>
        <v>ÖREN TR-6 35-27-L00215_A_91174911_91174911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28.07.2023 13:26:13</t>
        </is>
      </c>
      <c>
        <is>
          <t>28.07.2023 15:01:00</t>
        </is>
      </c>
      <c>
        <v>1.579722222</v>
      </c>
      <c>
        <v>0</v>
      </c>
      <c>
        <v>69</v>
      </c>
      <c>
        <v>0</v>
      </c>
      <c>
        <v>0</v>
      </c>
      <c>
        <v>0</v>
      </c>
      <c>
        <v>37</v>
      </c>
      <c>
        <v>0</v>
      </c>
      <c>
        <v>0</v>
      </c>
      <c>
        <v>0</v>
      </c>
      <c>
        <v>30.479977043607867</v>
      </c>
      <c>
        <v>0</v>
      </c>
      <c>
        <v>0</v>
      </c>
      <c>
        <v>0</v>
      </c>
      <c>
        <v>66.14549312369233</v>
      </c>
      <c>
        <v>0</v>
      </c>
      <c>
        <v>0</v>
      </c>
      <c>
        <v>96.6254701673002</v>
      </c>
    </row>
    <row>
      <c>
        <v>2625406</v>
      </c>
      <c>
        <v>1</v>
      </c>
      <c>
        <is>
          <t>MANİSA</t>
        </is>
      </c>
      <c>
        <v>ŞEHZADELER</v>
      </c>
      <c>
        <is>
          <t>Saha Dağıtım Kutusu (SDK)</t>
        </is>
      </c>
      <c>
        <v>DM-1/59 45-71-M00013_A a2b_45179492</v>
      </c>
      <c>
        <v>AG Box / Sdk Giriş Sigorta Atığı</v>
      </c>
      <c>
        <v>Dağıtım-AG</v>
      </c>
      <c>
        <v>Uzun</v>
      </c>
      <c>
        <v>Şebeke işletmecisi</v>
      </c>
      <c>
        <v>Bildirimsiz</v>
      </c>
      <c>
        <is>
          <t>28.07.2023 08:11:00</t>
        </is>
      </c>
      <c>
        <is>
          <t>28.07.2023 09:21:00</t>
        </is>
      </c>
      <c>
        <v>1.166666666</v>
      </c>
      <c>
        <v>0</v>
      </c>
      <c>
        <v>50</v>
      </c>
      <c>
        <v>0</v>
      </c>
      <c>
        <v>0</v>
      </c>
      <c>
        <v>0</v>
      </c>
      <c>
        <v>8</v>
      </c>
      <c>
        <v>0</v>
      </c>
      <c>
        <v>0</v>
      </c>
      <c>
        <v>0</v>
      </c>
      <c>
        <v>10.688817168615108</v>
      </c>
      <c>
        <v>0</v>
      </c>
      <c>
        <v>0</v>
      </c>
      <c>
        <v>0</v>
      </c>
      <c>
        <v>16.563198135334662</v>
      </c>
      <c>
        <v>0</v>
      </c>
      <c>
        <v>0</v>
      </c>
      <c>
        <v>27.25201530394977</v>
      </c>
    </row>
    <row>
      <c>
        <v>2625383</v>
      </c>
      <c>
        <v>1</v>
      </c>
      <c>
        <is>
          <t>MANİSA</t>
        </is>
      </c>
      <c>
        <v>ALAŞEHİR</v>
      </c>
      <c>
        <is>
          <t>KÖK</t>
        </is>
      </c>
      <c>
        <v>TARİŞ KÖK 45-73-M01049_ULAŞTIRMA TABURU M02_66732572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28.07.2023 06:31:15</t>
        </is>
      </c>
      <c>
        <is>
          <t>28.07.2023 06:50:00</t>
        </is>
      </c>
      <c>
        <v>0.3125</v>
      </c>
      <c>
        <v>2</v>
      </c>
      <c>
        <v>98</v>
      </c>
      <c>
        <v>7</v>
      </c>
      <c>
        <v>3</v>
      </c>
      <c>
        <v>5</v>
      </c>
      <c>
        <v>12</v>
      </c>
      <c>
        <v>2</v>
      </c>
      <c>
        <v>0</v>
      </c>
      <c>
        <v>0.079998989999375</v>
      </c>
      <c>
        <v>6.101718059232531</v>
      </c>
      <c>
        <v>15.053592805027877</v>
      </c>
      <c>
        <v>0.3588456559878125</v>
      </c>
      <c>
        <v>6.962062156357906</v>
      </c>
      <c>
        <v>4.389871692552999</v>
      </c>
      <c>
        <v>29.045212428042</v>
      </c>
      <c>
        <v>0</v>
      </c>
      <c>
        <v>61.9913017872005</v>
      </c>
    </row>
    <row>
      <c>
        <v>2625569</v>
      </c>
      <c>
        <v>1</v>
      </c>
      <c>
        <is>
          <t>İZMİR</t>
        </is>
      </c>
      <c>
        <v>KEMALPAŞA</v>
      </c>
      <c>
        <is>
          <t>Kullanıcı Bağlantı Hattı</t>
        </is>
      </c>
      <c>
        <v>ALİ ÖZŞAHİNLER TR-1 35-27-M00107_912675215_912675215</v>
      </c>
      <c>
        <v>AG Branşman Yeraltı Kablo Arızası</v>
      </c>
      <c>
        <v>Dağıtım-AG</v>
      </c>
      <c>
        <v>Uzun</v>
      </c>
      <c>
        <v>Şebeke işletmecisi</v>
      </c>
      <c>
        <v>Bildirimsiz</v>
      </c>
      <c>
        <is>
          <t>28.07.2023 10:18:24</t>
        </is>
      </c>
      <c>
        <is>
          <t>28.07.2023 12:54:48</t>
        </is>
      </c>
      <c>
        <v>2.606666666</v>
      </c>
      <c>
        <v>0</v>
      </c>
      <c>
        <v>0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13.624833954865231</v>
      </c>
      <c>
        <v>0</v>
      </c>
      <c>
        <v>0</v>
      </c>
      <c>
        <v>13.624833954865231</v>
      </c>
    </row>
    <row>
      <c>
        <v>2625947</v>
      </c>
      <c>
        <v>1</v>
      </c>
      <c>
        <is>
          <t>MANİSA</t>
        </is>
      </c>
      <c>
        <v>KÖPRÜBAŞI</v>
      </c>
      <c>
        <is>
          <t>OG Fideri</t>
        </is>
      </c>
      <c>
        <v>KÖPRÜBAŞI TR-27 (FUTBOL SAHASI) 45-86-M00027_KÖPRÜBAŞI TR-38 M03_72220574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28.07.2023 15:52:48</t>
        </is>
      </c>
      <c>
        <is>
          <t>28.07.2023 16:10:33</t>
        </is>
      </c>
      <c>
        <v>0.295833333</v>
      </c>
      <c>
        <v>0</v>
      </c>
      <c>
        <v>66</v>
      </c>
      <c>
        <v>4</v>
      </c>
      <c>
        <v>93</v>
      </c>
      <c>
        <v>0</v>
      </c>
      <c>
        <v>13</v>
      </c>
      <c>
        <v>0</v>
      </c>
      <c>
        <v>0</v>
      </c>
      <c>
        <v>0</v>
      </c>
      <c>
        <v>3.3166569716176766</v>
      </c>
      <c>
        <v>11.21256296161193</v>
      </c>
      <c>
        <v>25.78429206083882</v>
      </c>
      <c>
        <v>0</v>
      </c>
      <c>
        <v>7.68149434553687</v>
      </c>
      <c>
        <v>0</v>
      </c>
      <c>
        <v>0</v>
      </c>
      <c>
        <v>47.9950063396053</v>
      </c>
    </row>
    <row>
      <c>
        <v>2625552</v>
      </c>
      <c>
        <v>1</v>
      </c>
      <c>
        <is>
          <t>İZMİR</t>
        </is>
      </c>
      <c>
        <v>ÖDEMİŞ</v>
      </c>
      <c>
        <is>
          <t>Dağıtım Transformatörü</t>
        </is>
      </c>
      <c>
        <v>TR-14 35-15-M00014_35-15-M00014_67059565</v>
      </c>
      <c>
        <v>Şebeke Yenileme ve Kapasite Artışı Çalışması</v>
      </c>
      <c>
        <v>Dağıtım-AG</v>
      </c>
      <c>
        <v>Uzun</v>
      </c>
      <c>
        <v>Şebeke işletmecisi</v>
      </c>
      <c>
        <v>Bildirimli</v>
      </c>
      <c>
        <is>
          <t>28.07.2023 10:00:09</t>
        </is>
      </c>
      <c>
        <is>
          <t>28.07.2023 15:56:36</t>
        </is>
      </c>
      <c>
        <v>5.940833333</v>
      </c>
      <c>
        <v>0</v>
      </c>
      <c>
        <v>442</v>
      </c>
      <c>
        <v>0</v>
      </c>
      <c>
        <v>0</v>
      </c>
      <c>
        <v>0</v>
      </c>
      <c>
        <v>38</v>
      </c>
      <c>
        <v>0</v>
      </c>
      <c>
        <v>0</v>
      </c>
      <c>
        <v>0</v>
      </c>
      <c>
        <v>623.22133869723</v>
      </c>
      <c>
        <v>0</v>
      </c>
      <c>
        <v>0</v>
      </c>
      <c>
        <v>0</v>
      </c>
      <c>
        <v>402.41767910615846</v>
      </c>
      <c>
        <v>0</v>
      </c>
      <c>
        <v>0</v>
      </c>
      <c>
        <v>1025.6390178033885</v>
      </c>
    </row>
    <row>
      <c>
        <v>2625970</v>
      </c>
      <c>
        <v>1</v>
      </c>
      <c>
        <is>
          <t>İZMİR</t>
        </is>
      </c>
      <c>
        <v>FOÇA</v>
      </c>
      <c>
        <is>
          <t>AG Fideri</t>
        </is>
      </c>
      <c>
        <v>GERENKÖY TR-6 35-23-M00152_C_90995734_90995734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28.07.2023 16:23:53</t>
        </is>
      </c>
      <c>
        <is>
          <t>28.07.2023 16:58:08</t>
        </is>
      </c>
      <c>
        <v>0.570833333</v>
      </c>
      <c>
        <v>0</v>
      </c>
      <c>
        <v>24</v>
      </c>
      <c>
        <v>0</v>
      </c>
      <c>
        <v>0</v>
      </c>
      <c>
        <v>0</v>
      </c>
      <c>
        <v>6</v>
      </c>
      <c>
        <v>0</v>
      </c>
      <c>
        <v>0</v>
      </c>
      <c>
        <v>0</v>
      </c>
      <c>
        <v>9.677199176214495</v>
      </c>
      <c>
        <v>0</v>
      </c>
      <c>
        <v>0</v>
      </c>
      <c>
        <v>0</v>
      </c>
      <c>
        <v>3.1703064174721045</v>
      </c>
      <c>
        <v>0</v>
      </c>
      <c>
        <v>0</v>
      </c>
      <c>
        <v>12.8475055936866</v>
      </c>
    </row>
    <row>
      <c>
        <v>2625592</v>
      </c>
      <c>
        <v>1</v>
      </c>
      <c>
        <is>
          <t>MANİSA</t>
        </is>
      </c>
      <c>
        <v>AKHİSAR</v>
      </c>
      <c>
        <is>
          <t>AG Fideri</t>
        </is>
      </c>
      <c>
        <v>SERKELE TR-2 45-72-M00208_B_56406549_56406549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28.07.2023 10:32:09</t>
        </is>
      </c>
      <c>
        <is>
          <t>28.07.2023 15:43:06</t>
        </is>
      </c>
      <c>
        <v>5.1825</v>
      </c>
      <c>
        <v>0</v>
      </c>
      <c>
        <v>10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7.749116887201407</v>
      </c>
      <c>
        <v>0</v>
      </c>
      <c>
        <v>0</v>
      </c>
      <c>
        <v>0</v>
      </c>
      <c>
        <v>0</v>
      </c>
      <c>
        <v>0</v>
      </c>
      <c>
        <v>0</v>
      </c>
      <c>
        <v>7.749116887201407</v>
      </c>
    </row>
    <row>
      <c>
        <v>2625492</v>
      </c>
      <c>
        <v>1</v>
      </c>
      <c>
        <is>
          <t>İZMİR</t>
        </is>
      </c>
      <c>
        <v>ÖDEMİŞ</v>
      </c>
      <c>
        <is>
          <t>DM</t>
        </is>
      </c>
      <c>
        <v>BADEMLİ TR-1 DM 35-15-L01010_ÜÇ CEVİZLER (TR-26) L02_67544249</v>
      </c>
      <c>
        <v>Şebeke Bakım Çalışması</v>
      </c>
      <c>
        <v>Dağıtım-OG</v>
      </c>
      <c>
        <v>Uzun</v>
      </c>
      <c>
        <v>Şebeke işletmecisi</v>
      </c>
      <c>
        <v>Bildirimli</v>
      </c>
      <c>
        <is>
          <t>28.07.2023 09:30:09</t>
        </is>
      </c>
      <c>
        <is>
          <t>28.07.2023 17:27:23</t>
        </is>
      </c>
      <c>
        <v>7.953888888</v>
      </c>
      <c>
        <v>0</v>
      </c>
      <c>
        <v>255</v>
      </c>
      <c>
        <v>2</v>
      </c>
      <c>
        <v>168</v>
      </c>
      <c>
        <v>0</v>
      </c>
      <c>
        <v>96</v>
      </c>
      <c>
        <v>0</v>
      </c>
      <c>
        <v>0</v>
      </c>
      <c>
        <v>0</v>
      </c>
      <c>
        <v>436.4967537232982</v>
      </c>
      <c>
        <v>24.160866808915426</v>
      </c>
      <c>
        <v>1662.8931817734579</v>
      </c>
      <c>
        <v>0</v>
      </c>
      <c>
        <v>996.9610082666126</v>
      </c>
      <c>
        <v>0</v>
      </c>
      <c>
        <v>0</v>
      </c>
      <c>
        <v>3120.511810572284</v>
      </c>
    </row>
    <row>
      <c>
        <v>2625784</v>
      </c>
      <c>
        <v>1</v>
      </c>
      <c>
        <is>
          <t>İZMİR</t>
        </is>
      </c>
      <c>
        <v>BERGAMA</v>
      </c>
      <c>
        <is>
          <t>Dağıtım Transformatörü</t>
        </is>
      </c>
      <c>
        <v>TR-1 35-16-L00001_35-16-L00001_67548025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28.07.2023 13:43:38</t>
        </is>
      </c>
      <c>
        <is>
          <t>28.07.2023 14:14:04</t>
        </is>
      </c>
      <c>
        <v>0.507222222</v>
      </c>
      <c>
        <v>0</v>
      </c>
      <c>
        <v>31</v>
      </c>
      <c>
        <v>0</v>
      </c>
      <c>
        <v>1</v>
      </c>
      <c>
        <v>0</v>
      </c>
      <c>
        <v>100</v>
      </c>
      <c>
        <v>0</v>
      </c>
      <c>
        <v>0</v>
      </c>
      <c>
        <v>0</v>
      </c>
      <c>
        <v>1.823489032119963</v>
      </c>
      <c>
        <v>0</v>
      </c>
      <c>
        <v>0.1151250270605779</v>
      </c>
      <c>
        <v>0</v>
      </c>
      <c>
        <v>34.21219628461368</v>
      </c>
      <c>
        <v>0</v>
      </c>
      <c>
        <v>0</v>
      </c>
      <c>
        <v>36.15081034379423</v>
      </c>
    </row>
    <row>
      <c>
        <v>2626054</v>
      </c>
      <c>
        <v>2</v>
      </c>
      <c>
        <is>
          <t>MANİSA</t>
        </is>
      </c>
      <c>
        <v>ŞEHZADELER</v>
      </c>
      <c>
        <is>
          <t>Dağıtım Transformatörü</t>
        </is>
      </c>
      <c>
        <v>AŞAĞIÇOBANİSA TR-3 45-71-M00103_45-71-M00103_72236852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28.07.2023 21:00:34</t>
        </is>
      </c>
      <c>
        <is>
          <t>28.07.2023 21:31:09</t>
        </is>
      </c>
      <c>
        <v>0.509722222</v>
      </c>
      <c>
        <v>0</v>
      </c>
      <c>
        <v>136</v>
      </c>
      <c>
        <v>0</v>
      </c>
      <c>
        <v>8</v>
      </c>
      <c>
        <v>0</v>
      </c>
      <c>
        <v>4</v>
      </c>
      <c>
        <v>0</v>
      </c>
      <c>
        <v>0</v>
      </c>
      <c>
        <v>0</v>
      </c>
      <c>
        <v>16.383213176537982</v>
      </c>
      <c>
        <v>0</v>
      </c>
      <c>
        <v>11.120320245038036</v>
      </c>
      <c>
        <v>0</v>
      </c>
      <c>
        <v>0.8573201940117524</v>
      </c>
      <c>
        <v>0</v>
      </c>
      <c>
        <v>0</v>
      </c>
      <c>
        <v>28.360853615587768</v>
      </c>
    </row>
    <row>
      <c>
        <v>2625678</v>
      </c>
      <c>
        <v>1</v>
      </c>
      <c>
        <is>
          <t>İZMİR</t>
        </is>
      </c>
      <c>
        <v>KONAK</v>
      </c>
      <c>
        <is>
          <t>Dağıtım Transformatörü</t>
        </is>
      </c>
      <c>
        <v>M-1439 35-01-M01439_35-01-M01439_2369924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28.07.2023 11:52:21</t>
        </is>
      </c>
      <c>
        <is>
          <t>28.07.2023 12:06:12</t>
        </is>
      </c>
      <c>
        <v>0.230833333</v>
      </c>
      <c>
        <v>0</v>
      </c>
      <c>
        <v>14</v>
      </c>
      <c>
        <v>0</v>
      </c>
      <c>
        <v>0</v>
      </c>
      <c>
        <v>0</v>
      </c>
      <c>
        <v>275</v>
      </c>
      <c>
        <v>0</v>
      </c>
      <c>
        <v>3</v>
      </c>
      <c>
        <v>0</v>
      </c>
      <c>
        <v>0.7255769379306194</v>
      </c>
      <c>
        <v>0</v>
      </c>
      <c>
        <v>0</v>
      </c>
      <c>
        <v>0</v>
      </c>
      <c>
        <v>92.89578135496198</v>
      </c>
      <c>
        <v>0</v>
      </c>
      <c>
        <v>11.148134498351425</v>
      </c>
      <c>
        <v>104.76949279124403</v>
      </c>
    </row>
    <row>
      <c>
        <v>2625987</v>
      </c>
      <c>
        <v>1</v>
      </c>
      <c>
        <is>
          <t>MANİSA</t>
        </is>
      </c>
      <c>
        <v>SELENDİ</v>
      </c>
      <c>
        <is>
          <t>AG Fideri</t>
        </is>
      </c>
      <c>
        <v>ÇIKRIKÇI TR-1 45-81-M00206_A_56400535_56400535</v>
      </c>
      <c>
        <v>AG Tel Kopuğu</v>
      </c>
      <c>
        <v>Dağıtım-AG</v>
      </c>
      <c>
        <v>Uzun</v>
      </c>
      <c>
        <v>Şebeke işletmecisi</v>
      </c>
      <c>
        <v>Bildirimsiz</v>
      </c>
      <c>
        <is>
          <t>28.07.2023 16:48:05</t>
        </is>
      </c>
      <c>
        <is>
          <t>28.07.2023 20:50:34</t>
        </is>
      </c>
      <c>
        <v>4.041388888</v>
      </c>
      <c>
        <v>0</v>
      </c>
      <c>
        <v>14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9.060471613561107</v>
      </c>
      <c>
        <v>0</v>
      </c>
      <c>
        <v>0</v>
      </c>
      <c>
        <v>0</v>
      </c>
      <c>
        <v>0</v>
      </c>
      <c>
        <v>0</v>
      </c>
      <c>
        <v>0</v>
      </c>
      <c>
        <v>9.060471613561107</v>
      </c>
    </row>
    <row>
      <c>
        <v>2625821</v>
      </c>
      <c>
        <v>1</v>
      </c>
      <c>
        <is>
          <t>İZMİR</t>
        </is>
      </c>
      <c>
        <v>GÜZELBAHÇE</v>
      </c>
      <c>
        <is>
          <t>AG Fideri</t>
        </is>
      </c>
      <c>
        <v>K-3373 35-10-K03373_A_56374466_56374466</v>
      </c>
      <c>
        <v>AG Hatta Ağaç Kesimi</v>
      </c>
      <c>
        <v>Dağıtım-AG</v>
      </c>
      <c>
        <v>Uzun</v>
      </c>
      <c>
        <v>Şebeke işletmecisi</v>
      </c>
      <c>
        <v>Bildirimsiz</v>
      </c>
      <c>
        <is>
          <t>28.07.2023 14:11:06</t>
        </is>
      </c>
      <c>
        <is>
          <t>28.07.2023 21:28:55</t>
        </is>
      </c>
      <c>
        <v>7.296944444</v>
      </c>
      <c>
        <v>0</v>
      </c>
      <c>
        <v>48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83.0344927477224</v>
      </c>
      <c>
        <v>0</v>
      </c>
      <c>
        <v>0</v>
      </c>
      <c>
        <v>0</v>
      </c>
      <c>
        <v>4.004751973788342</v>
      </c>
      <c>
        <v>0</v>
      </c>
      <c>
        <v>0</v>
      </c>
      <c>
        <v>87.03924472151074</v>
      </c>
    </row>
    <row>
      <c>
        <v>2625801</v>
      </c>
      <c>
        <v>1</v>
      </c>
      <c>
        <is>
          <t>İZMİR</t>
        </is>
      </c>
      <c>
        <v>ÖDEMİŞ</v>
      </c>
      <c>
        <is>
          <t>AG Fideri</t>
        </is>
      </c>
      <c>
        <v>TR-42 35-15-M00042_48885137_56380559_56380559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28.07.2023 13:56:54</t>
        </is>
      </c>
      <c>
        <is>
          <t>28.07.2023 14:42:43</t>
        </is>
      </c>
      <c>
        <v>0.763611111</v>
      </c>
      <c>
        <v>0</v>
      </c>
      <c>
        <v>84</v>
      </c>
      <c>
        <v>0</v>
      </c>
      <c>
        <v>0</v>
      </c>
      <c>
        <v>0</v>
      </c>
      <c>
        <v>7</v>
      </c>
      <c>
        <v>0</v>
      </c>
      <c>
        <v>0</v>
      </c>
      <c>
        <v>0</v>
      </c>
      <c>
        <v>15.384974510717676</v>
      </c>
      <c>
        <v>0</v>
      </c>
      <c>
        <v>0</v>
      </c>
      <c>
        <v>0</v>
      </c>
      <c>
        <v>7.258722920606553</v>
      </c>
      <c>
        <v>0</v>
      </c>
      <c>
        <v>0</v>
      </c>
      <c>
        <v>22.643697431324227</v>
      </c>
    </row>
    <row>
      <c>
        <v>2625472</v>
      </c>
      <c>
        <v>1</v>
      </c>
      <c>
        <is>
          <t>İZMİR</t>
        </is>
      </c>
      <c>
        <v>TİRE</v>
      </c>
      <c>
        <is>
          <t>OG Fideri</t>
        </is>
      </c>
      <c>
        <v>ESKİOBA TR-2 35-29-L00146_DIREK TIPI TRAFO HUCRESI H01_2097888</v>
      </c>
      <c>
        <v>Şebeke Yenileme ve Kapasite Artışı Çalışması</v>
      </c>
      <c>
        <v>Dağıtım-OG</v>
      </c>
      <c>
        <v>Uzun</v>
      </c>
      <c>
        <v>Şebeke işletmecisi</v>
      </c>
      <c>
        <v>Bildirimli</v>
      </c>
      <c>
        <is>
          <t>28.07.2023 09:13:50</t>
        </is>
      </c>
      <c>
        <is>
          <t>28.07.2023 11:49:58</t>
        </is>
      </c>
      <c>
        <v>2.602222222</v>
      </c>
      <c>
        <v>0</v>
      </c>
      <c>
        <v>70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41.67812262805823</v>
      </c>
      <c>
        <v>0</v>
      </c>
      <c>
        <v>0</v>
      </c>
      <c>
        <v>0</v>
      </c>
      <c>
        <v>2.1225565637140975</v>
      </c>
      <c>
        <v>0</v>
      </c>
      <c>
        <v>0</v>
      </c>
      <c>
        <v>43.80067919177233</v>
      </c>
    </row>
    <row>
      <c>
        <v>2625509</v>
      </c>
      <c>
        <v>1</v>
      </c>
      <c>
        <is>
          <t>İZMİR</t>
        </is>
      </c>
      <c>
        <v>BAYRAKLI</v>
      </c>
      <c>
        <is>
          <t>Saha Dağıtım Kutusu (SDK)</t>
        </is>
      </c>
      <c>
        <v>K-3889 35-02-K03889_E B01b_80047571</v>
      </c>
      <c>
        <v>AG Box / Sdk Giriş Sigorta Atığı</v>
      </c>
      <c>
        <v>Dağıtım-AG</v>
      </c>
      <c>
        <v>Uzun</v>
      </c>
      <c>
        <v>Şebeke işletmecisi</v>
      </c>
      <c>
        <v>Bildirimsiz</v>
      </c>
      <c>
        <is>
          <t>28.07.2023 09:37:51</t>
        </is>
      </c>
      <c>
        <is>
          <t>28.07.2023 10:44:00</t>
        </is>
      </c>
      <c>
        <v>1.1025</v>
      </c>
      <c>
        <v>0</v>
      </c>
      <c>
        <v>64</v>
      </c>
      <c>
        <v>0</v>
      </c>
      <c>
        <v>0</v>
      </c>
      <c>
        <v>0</v>
      </c>
      <c>
        <v>6</v>
      </c>
      <c>
        <v>0</v>
      </c>
      <c>
        <v>0</v>
      </c>
      <c>
        <v>0</v>
      </c>
      <c>
        <v>19.04196818929538</v>
      </c>
      <c>
        <v>0</v>
      </c>
      <c>
        <v>0</v>
      </c>
      <c>
        <v>0</v>
      </c>
      <c>
        <v>0.8028932918287642</v>
      </c>
      <c>
        <v>0</v>
      </c>
      <c>
        <v>0</v>
      </c>
      <c>
        <v>19.84486148112414</v>
      </c>
    </row>
    <row>
      <c>
        <v>2625658</v>
      </c>
      <c>
        <v>1</v>
      </c>
      <c>
        <is>
          <t>İZMİR</t>
        </is>
      </c>
      <c>
        <v>URLA</v>
      </c>
      <c>
        <is>
          <t>Kullanıcı Bağlantı Hattı</t>
        </is>
      </c>
      <c>
        <v>TR-56 CEPHANELİK 35-19-L00056_915146202_915146202</v>
      </c>
      <c>
        <v>AG Branşman Yeraltı Kablo Arızası</v>
      </c>
      <c>
        <v>Dağıtım-AG</v>
      </c>
      <c>
        <v>Uzun</v>
      </c>
      <c>
        <v>Şebeke işletmecisi</v>
      </c>
      <c>
        <v>Bildirimsiz</v>
      </c>
      <c>
        <is>
          <t>28.07.2023 11:41:21</t>
        </is>
      </c>
      <c>
        <is>
          <t>28.07.2023 17:35:55</t>
        </is>
      </c>
      <c>
        <v>5.909444444</v>
      </c>
      <c>
        <v>0</v>
      </c>
      <c>
        <v>0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</row>
    <row>
      <c>
        <v>2625466</v>
      </c>
      <c>
        <v>1</v>
      </c>
      <c>
        <is>
          <t>MANİSA</t>
        </is>
      </c>
      <c>
        <v>ALAŞEHİR</v>
      </c>
      <c>
        <is>
          <t>TM Fideri</t>
        </is>
      </c>
      <c>
        <v>ALAŞEHİR TM 45-73-A00001_CABBAR DM-1 M07_2057208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28.07.2023 09:01:28</t>
        </is>
      </c>
      <c>
        <is>
          <t>28.07.2023 09:50:00</t>
        </is>
      </c>
      <c>
        <v>0.808888888</v>
      </c>
      <c>
        <v>1</v>
      </c>
      <c>
        <v>400</v>
      </c>
      <c>
        <v>47</v>
      </c>
      <c>
        <v>311</v>
      </c>
      <c>
        <v>16</v>
      </c>
      <c>
        <v>37</v>
      </c>
      <c>
        <v>2</v>
      </c>
      <c>
        <v>0</v>
      </c>
      <c>
        <v>0.16245717488</v>
      </c>
      <c>
        <v>77.16732655186028</v>
      </c>
      <c>
        <v>278.51123774363026</v>
      </c>
      <c>
        <v>942.2548221103233</v>
      </c>
      <c>
        <v>385.28277123565846</v>
      </c>
      <c>
        <v>32.07616963921116</v>
      </c>
      <c>
        <v>342.2956486118318</v>
      </c>
      <c>
        <v>0</v>
      </c>
      <c>
        <v>2057.750433067395</v>
      </c>
    </row>
    <row>
      <c>
        <v>2625595</v>
      </c>
      <c>
        <v>1</v>
      </c>
      <c>
        <is>
          <t>MANİSA</t>
        </is>
      </c>
      <c>
        <v>KULA</v>
      </c>
      <c>
        <is>
          <t>OG Fideri</t>
        </is>
      </c>
      <c>
        <v>İNCESU TR-1 45-77-L00100_DIREK TIPI TRAFO HUCRESI H01_2058163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28.07.2023 10:01:28</t>
        </is>
      </c>
      <c>
        <is>
          <t>28.07.2023 13:29:05</t>
        </is>
      </c>
      <c>
        <v>3.460277777</v>
      </c>
      <c>
        <v>0</v>
      </c>
      <c>
        <v>109</v>
      </c>
      <c>
        <v>0</v>
      </c>
      <c>
        <v>3</v>
      </c>
      <c>
        <v>0</v>
      </c>
      <c>
        <v>2</v>
      </c>
      <c>
        <v>0</v>
      </c>
      <c>
        <v>0</v>
      </c>
      <c>
        <v>0</v>
      </c>
      <c>
        <v>32.498382227662404</v>
      </c>
      <c>
        <v>0</v>
      </c>
      <c>
        <v>22.915027416376308</v>
      </c>
      <c>
        <v>0</v>
      </c>
      <c>
        <v>0</v>
      </c>
      <c>
        <v>0</v>
      </c>
      <c>
        <v>0</v>
      </c>
      <c>
        <v>55.41340964403871</v>
      </c>
    </row>
    <row>
      <c>
        <v>2625572</v>
      </c>
      <c>
        <v>1</v>
      </c>
      <c>
        <is>
          <t>İZMİR</t>
        </is>
      </c>
      <c>
        <v>ALİAĞA</v>
      </c>
      <c>
        <is>
          <t>DM</t>
        </is>
      </c>
      <c>
        <v>ALİAĞA TR-43 DM 35-17-M00043_GÜZELHİSAR ÇIKIŞI M13_2315084</v>
      </c>
      <c>
        <v>Şebeke Yenileme ve Kapasite Artışı Çalışması</v>
      </c>
      <c>
        <v>Dağıtım-OG</v>
      </c>
      <c>
        <v>Uzun</v>
      </c>
      <c>
        <v>Şebeke işletmecisi</v>
      </c>
      <c>
        <v>Bildirimli</v>
      </c>
      <c>
        <is>
          <t>28.07.2023 10:33:58</t>
        </is>
      </c>
      <c>
        <is>
          <t>28.07.2023 13:42:22</t>
        </is>
      </c>
      <c>
        <v>3.14</v>
      </c>
      <c>
        <v>5</v>
      </c>
      <c>
        <v>736</v>
      </c>
      <c>
        <v>25</v>
      </c>
      <c>
        <v>12</v>
      </c>
      <c>
        <v>33</v>
      </c>
      <c>
        <v>52</v>
      </c>
      <c>
        <v>0</v>
      </c>
      <c>
        <v>0</v>
      </c>
      <c>
        <v>15.653228919594794</v>
      </c>
      <c>
        <v>513.5576119423207</v>
      </c>
      <c>
        <v>290.2840859354603</v>
      </c>
      <c>
        <v>45.06980792126921</v>
      </c>
      <c>
        <v>2191.5079276443926</v>
      </c>
      <c>
        <v>211.7150209857754</v>
      </c>
      <c>
        <v>0</v>
      </c>
      <c>
        <v>0</v>
      </c>
      <c>
        <v>3267.787683348813</v>
      </c>
    </row>
    <row>
      <c>
        <v>2626236</v>
      </c>
      <c>
        <v>1</v>
      </c>
      <c>
        <is>
          <t>İZMİR</t>
        </is>
      </c>
      <c>
        <v>ÇİĞLİ</v>
      </c>
      <c>
        <is>
          <t>Dağıtım Transformatörü</t>
        </is>
      </c>
      <c>
        <v>M-205(DM-2/16) 35-09-M00205_35-09-M00205_42966938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28.07.2023 23:56:47</t>
        </is>
      </c>
      <c>
        <is>
          <t>29.07.2023 00:37:17</t>
        </is>
      </c>
      <c>
        <v>0.675</v>
      </c>
      <c>
        <v>0</v>
      </c>
      <c>
        <v>56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8.990047480525824</v>
      </c>
      <c>
        <v>0</v>
      </c>
      <c>
        <v>0</v>
      </c>
      <c>
        <v>0</v>
      </c>
      <c>
        <v>0.4226331895991854</v>
      </c>
      <c>
        <v>0</v>
      </c>
      <c>
        <v>0</v>
      </c>
      <c>
        <v>9.41268067012501</v>
      </c>
    </row>
    <row>
      <c>
        <v>2626096</v>
      </c>
      <c>
        <v>1</v>
      </c>
      <c>
        <is>
          <t>MANİSA</t>
        </is>
      </c>
      <c>
        <v>SARIGÖL</v>
      </c>
      <c>
        <is>
          <t>AG Fideri</t>
        </is>
      </c>
      <c>
        <v>SARIGÖL TR-52 45-79-M00052_C_56402580_56402580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28.07.2023 19:11:14</t>
        </is>
      </c>
      <c>
        <is>
          <t>28.07.2023 20:14:43</t>
        </is>
      </c>
      <c>
        <v>1.058055555</v>
      </c>
      <c>
        <v>0</v>
      </c>
      <c>
        <v>150</v>
      </c>
      <c>
        <v>0</v>
      </c>
      <c>
        <v>2</v>
      </c>
      <c>
        <v>0</v>
      </c>
      <c>
        <v>4</v>
      </c>
      <c>
        <v>0</v>
      </c>
      <c>
        <v>0</v>
      </c>
      <c>
        <v>0</v>
      </c>
      <c>
        <v>29.969086972638618</v>
      </c>
      <c>
        <v>0</v>
      </c>
      <c>
        <v>0.343645529053572</v>
      </c>
      <c>
        <v>0</v>
      </c>
      <c>
        <v>2.1818061193280998</v>
      </c>
      <c>
        <v>0</v>
      </c>
      <c>
        <v>0</v>
      </c>
      <c>
        <v>32.49453862102029</v>
      </c>
    </row>
    <row>
      <c>
        <v>2626136</v>
      </c>
      <c>
        <v>1</v>
      </c>
      <c>
        <is>
          <t>İZMİR</t>
        </is>
      </c>
      <c>
        <v>TORBALI</v>
      </c>
      <c>
        <is>
          <t>DM</t>
        </is>
      </c>
      <c>
        <v>SUBAŞI İM 35-26-A00002_NAİME L03_2035579</v>
      </c>
      <c>
        <v>Plansız Kesinti / Müdahale</v>
      </c>
      <c>
        <v>Dağıtım-OG</v>
      </c>
      <c>
        <v>Uzun</v>
      </c>
      <c>
        <v>Şebeke işletmecisi</v>
      </c>
      <c>
        <v>Bildirimsiz</v>
      </c>
      <c>
        <is>
          <t>28.07.2023 19:53:47</t>
        </is>
      </c>
      <c>
        <is>
          <t>28.07.2023 20:59:51</t>
        </is>
      </c>
      <c>
        <v>1.101111111</v>
      </c>
      <c>
        <v>1</v>
      </c>
      <c>
        <v>294</v>
      </c>
      <c>
        <v>18</v>
      </c>
      <c>
        <v>107</v>
      </c>
      <c>
        <v>12</v>
      </c>
      <c>
        <v>50</v>
      </c>
      <c>
        <v>4</v>
      </c>
      <c>
        <v>0</v>
      </c>
      <c>
        <v>2.607071837128496</v>
      </c>
      <c>
        <v>94.17867934067738</v>
      </c>
      <c>
        <v>467.3503144214562</v>
      </c>
      <c>
        <v>514.9732117889672</v>
      </c>
      <c>
        <v>84.1613072434871</v>
      </c>
      <c>
        <v>120.12208935606711</v>
      </c>
      <c>
        <v>540.0363148817835</v>
      </c>
      <c>
        <v>0</v>
      </c>
      <c>
        <v>1823.4289888695669</v>
      </c>
    </row>
    <row>
      <c>
        <v>2625386</v>
      </c>
      <c>
        <v>1</v>
      </c>
      <c>
        <is>
          <t>İZMİR</t>
        </is>
      </c>
      <c>
        <v>BORNOVA</v>
      </c>
      <c>
        <is>
          <t>AG Fideri</t>
        </is>
      </c>
      <c>
        <v>K-3341 35-02-K03341_A_56378893_56378893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28.07.2023 06:52:29</t>
        </is>
      </c>
      <c>
        <is>
          <t>28.07.2023 08:54:00</t>
        </is>
      </c>
      <c>
        <v>2.025277777</v>
      </c>
      <c>
        <v>0</v>
      </c>
      <c>
        <v>90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31.80757061238203</v>
      </c>
      <c>
        <v>0</v>
      </c>
      <c>
        <v>0</v>
      </c>
      <c>
        <v>0</v>
      </c>
      <c>
        <v>10.975110456915134</v>
      </c>
      <c>
        <v>0</v>
      </c>
      <c>
        <v>0</v>
      </c>
      <c>
        <v>42.78268106929716</v>
      </c>
    </row>
    <row>
      <c>
        <v>2626219</v>
      </c>
      <c>
        <v>1</v>
      </c>
      <c>
        <is>
          <t>İZMİR</t>
        </is>
      </c>
      <c>
        <v>TORBALI</v>
      </c>
      <c>
        <is>
          <t>Kullanıcı Bağlantı Hattı</t>
        </is>
      </c>
      <c>
        <v>DM-2/13 35-26-M00833_956628542_956628542</v>
      </c>
      <c>
        <v>AG Branşman Yeraltı Kablo Arızası</v>
      </c>
      <c>
        <v>Dağıtım-AG</v>
      </c>
      <c>
        <v>Uzun</v>
      </c>
      <c>
        <v>Şebeke işletmecisi</v>
      </c>
      <c>
        <v>Bildirimsiz</v>
      </c>
      <c>
        <is>
          <t>28.07.2023 22:42:17</t>
        </is>
      </c>
      <c>
        <is>
          <t>29.07.2023 03:07:38</t>
        </is>
      </c>
      <c>
        <v>4.4225</v>
      </c>
      <c>
        <v>0</v>
      </c>
      <c>
        <v>19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26.66412473147201</v>
      </c>
      <c>
        <v>0</v>
      </c>
      <c>
        <v>0</v>
      </c>
      <c>
        <v>0</v>
      </c>
      <c>
        <v>0.5323475607541108</v>
      </c>
      <c>
        <v>0</v>
      </c>
      <c>
        <v>0</v>
      </c>
      <c>
        <v>27.196472292226122</v>
      </c>
    </row>
    <row>
      <c>
        <v>2625887</v>
      </c>
      <c>
        <v>1</v>
      </c>
      <c>
        <is>
          <t>İZMİR</t>
        </is>
      </c>
      <c>
        <v>MENEMEN</v>
      </c>
      <c>
        <is>
          <t>Kullanıcı Bağlantı Hattı</t>
        </is>
      </c>
      <c>
        <v>ULUKENT DM-1/10 35-28-M00570_953395575_953395575</v>
      </c>
      <c>
        <v>Üçüncü Şahısların Vermiş Olduğu Hasarlar</v>
      </c>
      <c>
        <v>Dağıtım-AG</v>
      </c>
      <c>
        <v>Uzun</v>
      </c>
      <c>
        <v>Dışsal</v>
      </c>
      <c>
        <v>Bildirimsiz</v>
      </c>
      <c>
        <is>
          <t>28.07.2023 15:03:47</t>
        </is>
      </c>
      <c>
        <is>
          <t>28.07.2023 18:00:56</t>
        </is>
      </c>
      <c>
        <v>2.9525</v>
      </c>
      <c>
        <v>0</v>
      </c>
      <c>
        <v>0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3.3709275298731933</v>
      </c>
      <c>
        <v>0</v>
      </c>
      <c>
        <v>0</v>
      </c>
      <c>
        <v>3.3709275298731933</v>
      </c>
    </row>
    <row>
      <c>
        <v>2626073</v>
      </c>
      <c>
        <v>1</v>
      </c>
      <c>
        <is>
          <t>İZMİR</t>
        </is>
      </c>
      <c>
        <v>BAYINDIR</v>
      </c>
      <c>
        <is>
          <t>AG Fideri</t>
        </is>
      </c>
      <c>
        <v>YAKACIK TR-2 35-20-L00233_7258535_56376576_56376576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28.07.2023 18:40:40</t>
        </is>
      </c>
      <c>
        <is>
          <t>28.07.2023 20:01:26</t>
        </is>
      </c>
      <c>
        <v>1.346111111</v>
      </c>
      <c>
        <v>0</v>
      </c>
      <c>
        <v>8</v>
      </c>
      <c>
        <v>0</v>
      </c>
      <c>
        <v>8</v>
      </c>
      <c>
        <v>0</v>
      </c>
      <c>
        <v>8</v>
      </c>
      <c>
        <v>0</v>
      </c>
      <c>
        <v>0</v>
      </c>
      <c>
        <v>0</v>
      </c>
      <c>
        <v>3.6178137728950843</v>
      </c>
      <c>
        <v>0</v>
      </c>
      <c>
        <v>13.328953601885981</v>
      </c>
      <c>
        <v>0</v>
      </c>
      <c>
        <v>8.633291232834516</v>
      </c>
      <c>
        <v>0</v>
      </c>
      <c>
        <v>0</v>
      </c>
      <c>
        <v>25.58005860761558</v>
      </c>
    </row>
    <row>
      <c>
        <v>2625741</v>
      </c>
      <c>
        <v>1</v>
      </c>
      <c>
        <is>
          <t>İZMİR</t>
        </is>
      </c>
      <c>
        <v>ÇEŞME</v>
      </c>
      <c>
        <is>
          <t>Saha Dağıtım Kutusu (SDK)</t>
        </is>
      </c>
      <c>
        <v>L-426 ESKİ GARAJ 35-18-L00426_G g1_5957892</v>
      </c>
      <c>
        <v>AG Kablo Başlığı Arızası</v>
      </c>
      <c>
        <v>Dağıtım-AG</v>
      </c>
      <c>
        <v>Uzun</v>
      </c>
      <c>
        <v>Şebeke işletmecisi</v>
      </c>
      <c>
        <v>Bildirimsiz</v>
      </c>
      <c>
        <is>
          <t>28.07.2023 13:03:30</t>
        </is>
      </c>
      <c>
        <is>
          <t>28.07.2023 16:34:20</t>
        </is>
      </c>
      <c>
        <v>3.513888888</v>
      </c>
      <c>
        <v>0</v>
      </c>
      <c>
        <v>53</v>
      </c>
      <c>
        <v>0</v>
      </c>
      <c>
        <v>0</v>
      </c>
      <c>
        <v>0</v>
      </c>
      <c>
        <v>26</v>
      </c>
      <c>
        <v>0</v>
      </c>
      <c>
        <v>0</v>
      </c>
      <c>
        <v>0</v>
      </c>
      <c>
        <v>181.00327449671823</v>
      </c>
      <c>
        <v>0</v>
      </c>
      <c>
        <v>0</v>
      </c>
      <c>
        <v>0</v>
      </c>
      <c>
        <v>805.0374955807335</v>
      </c>
      <c>
        <v>0</v>
      </c>
      <c>
        <v>0</v>
      </c>
      <c>
        <v>986.0407700774517</v>
      </c>
    </row>
    <row>
      <c>
        <v>2625781</v>
      </c>
      <c>
        <v>1</v>
      </c>
      <c>
        <is>
          <t>İZMİR</t>
        </is>
      </c>
      <c>
        <v>BERGAMA</v>
      </c>
      <c>
        <is>
          <t>OG Fideri</t>
        </is>
      </c>
      <c>
        <v>YUKARIBEY DM (TR-3) 35-16-M00866_HatBaşıAyırıcı_60213185 M05_60213185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28.07.2023 13:40:56</t>
        </is>
      </c>
      <c>
        <is>
          <t>28.07.2023 17:47:28</t>
        </is>
      </c>
      <c>
        <v>4.108888888</v>
      </c>
      <c>
        <v>0</v>
      </c>
      <c>
        <v>920</v>
      </c>
      <c>
        <v>18</v>
      </c>
      <c>
        <v>33</v>
      </c>
      <c>
        <v>10</v>
      </c>
      <c>
        <v>175</v>
      </c>
      <c>
        <v>0</v>
      </c>
      <c>
        <v>0</v>
      </c>
      <c>
        <v>0</v>
      </c>
      <c>
        <v>507.9911433758848</v>
      </c>
      <c>
        <v>257.9890681716735</v>
      </c>
      <c>
        <v>182.67663033979466</v>
      </c>
      <c>
        <v>621.4413155624954</v>
      </c>
      <c>
        <v>585.9429976930993</v>
      </c>
      <c>
        <v>0</v>
      </c>
      <c>
        <v>0</v>
      </c>
      <c>
        <v>2156.041155142948</v>
      </c>
    </row>
    <row>
      <c>
        <v>2625635</v>
      </c>
      <c>
        <v>1</v>
      </c>
      <c>
        <is>
          <t>MANİSA</t>
        </is>
      </c>
      <c>
        <v>SELENDİ</v>
      </c>
      <c>
        <is>
          <t>KÖK</t>
        </is>
      </c>
      <c>
        <v>OKLUİSA KÖK 45-81-M00046_KAZIKLI GRUP M05_71994465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28.07.2023 11:25:01</t>
        </is>
      </c>
      <c>
        <is>
          <t>28.07.2023 11:36:31</t>
        </is>
      </c>
      <c>
        <v>0.191666666</v>
      </c>
      <c>
        <v>3</v>
      </c>
      <c>
        <v>534</v>
      </c>
      <c>
        <v>0</v>
      </c>
      <c>
        <v>15</v>
      </c>
      <c>
        <v>2</v>
      </c>
      <c>
        <v>21</v>
      </c>
      <c>
        <v>0</v>
      </c>
      <c>
        <v>0</v>
      </c>
      <c>
        <v>0.1364207671</v>
      </c>
      <c>
        <v>15.121592650286848</v>
      </c>
      <c>
        <v>0</v>
      </c>
      <c>
        <v>1.9060535777828687</v>
      </c>
      <c>
        <v>6.019234775440461</v>
      </c>
      <c>
        <v>2.4283354616094295</v>
      </c>
      <c>
        <v>0</v>
      </c>
      <c>
        <v>0</v>
      </c>
      <c>
        <v>25.611637232219607</v>
      </c>
    </row>
    <row>
      <c>
        <v>2625881</v>
      </c>
      <c>
        <v>1</v>
      </c>
      <c>
        <is>
          <t>MANİSA</t>
        </is>
      </c>
      <c>
        <v>AKHİSAR</v>
      </c>
      <c>
        <is>
          <t>AG Fideri</t>
        </is>
      </c>
      <c>
        <v>DÜBEKALAN TR-2 45-72-M00197_B_91187588_91187588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28.07.2023 15:02:14</t>
        </is>
      </c>
      <c>
        <is>
          <t>28.07.2023 18:50:44</t>
        </is>
      </c>
      <c>
        <v>3.808333333</v>
      </c>
      <c>
        <v>0</v>
      </c>
      <c>
        <v>5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1.3576007413416173</v>
      </c>
      <c>
        <v>0</v>
      </c>
      <c>
        <v>0</v>
      </c>
      <c>
        <v>0</v>
      </c>
      <c>
        <v>0</v>
      </c>
      <c>
        <v>0</v>
      </c>
      <c>
        <v>0</v>
      </c>
      <c>
        <v>1.3576007413416173</v>
      </c>
    </row>
    <row>
      <c>
        <v>2626010</v>
      </c>
      <c>
        <v>1</v>
      </c>
      <c>
        <is>
          <t>MANİSA</t>
        </is>
      </c>
      <c>
        <v>TURGUTLU</v>
      </c>
      <c>
        <is>
          <t>AG Fideri</t>
        </is>
      </c>
      <c>
        <v>SİNİRLİ TR-2 45-83-M00458_A_56388666_56388666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28.07.2023 17:18:04</t>
        </is>
      </c>
      <c>
        <is>
          <t>28.07.2023 23:55:26</t>
        </is>
      </c>
      <c>
        <v>6.622777777</v>
      </c>
      <c>
        <v>0</v>
      </c>
      <c>
        <v>11</v>
      </c>
      <c>
        <v>0</v>
      </c>
      <c>
        <v>1</v>
      </c>
      <c>
        <v>0</v>
      </c>
      <c>
        <v>1</v>
      </c>
      <c>
        <v>0</v>
      </c>
      <c>
        <v>0</v>
      </c>
      <c>
        <v>0</v>
      </c>
      <c>
        <v>19.348920702248854</v>
      </c>
      <c>
        <v>0</v>
      </c>
      <c>
        <v>22.306494437383495</v>
      </c>
      <c>
        <v>0</v>
      </c>
      <c>
        <v>0</v>
      </c>
      <c>
        <v>0</v>
      </c>
      <c>
        <v>0</v>
      </c>
      <c>
        <v>41.65541513963235</v>
      </c>
    </row>
    <row>
      <c>
        <v>2626033</v>
      </c>
      <c>
        <v>1</v>
      </c>
      <c>
        <is>
          <t>MANİSA</t>
        </is>
      </c>
      <c>
        <v>ŞEHZADELER</v>
      </c>
      <c>
        <is>
          <t>KÖK</t>
        </is>
      </c>
      <c>
        <v>HARMANDALI KÖK 45-71-M00061_NURİ SORMAN M11_72231093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28.07.2023 17:49:22</t>
        </is>
      </c>
      <c>
        <is>
          <t>28.07.2023 20:21:31</t>
        </is>
      </c>
      <c>
        <v>2.535833333</v>
      </c>
      <c>
        <v>3</v>
      </c>
      <c>
        <v>4</v>
      </c>
      <c>
        <v>45</v>
      </c>
      <c>
        <v>21</v>
      </c>
      <c>
        <v>2</v>
      </c>
      <c>
        <v>2</v>
      </c>
      <c>
        <v>0</v>
      </c>
      <c>
        <v>0</v>
      </c>
      <c>
        <v>7.523312091047892</v>
      </c>
      <c>
        <v>4.393640216485412</v>
      </c>
      <c>
        <v>405.7943669116282</v>
      </c>
      <c>
        <v>539.4795449520102</v>
      </c>
      <c>
        <v>10.645079523234017</v>
      </c>
      <c>
        <v>11.977352207961205</v>
      </c>
      <c>
        <v>0</v>
      </c>
      <c>
        <v>0</v>
      </c>
      <c>
        <v>979.8132959023668</v>
      </c>
    </row>
    <row>
      <c>
        <v>2625655</v>
      </c>
      <c>
        <v>1</v>
      </c>
      <c>
        <is>
          <t>İZMİR</t>
        </is>
      </c>
      <c>
        <v>KARŞIYAKA</v>
      </c>
      <c>
        <is>
          <t>Saha Dağıtım Kutusu (SDK)</t>
        </is>
      </c>
      <c>
        <v>K-476 35-04-K00476_E E1_5779236</v>
      </c>
      <c>
        <v>AG Yeraltı Kablo Arızası</v>
      </c>
      <c>
        <v>Dağıtım-AG</v>
      </c>
      <c>
        <v>Uzun</v>
      </c>
      <c>
        <v>Şebeke işletmecisi</v>
      </c>
      <c>
        <v>Bildirimsiz</v>
      </c>
      <c>
        <is>
          <t>28.07.2023 11:41:47</t>
        </is>
      </c>
      <c>
        <is>
          <t>28.07.2023 13:36:13</t>
        </is>
      </c>
      <c>
        <v>1.907222222</v>
      </c>
      <c>
        <v>0</v>
      </c>
      <c>
        <v>54</v>
      </c>
      <c>
        <v>0</v>
      </c>
      <c>
        <v>0</v>
      </c>
      <c>
        <v>0</v>
      </c>
      <c>
        <v>26</v>
      </c>
      <c>
        <v>0</v>
      </c>
      <c>
        <v>0</v>
      </c>
      <c>
        <v>0</v>
      </c>
      <c>
        <v>30.924637546427952</v>
      </c>
      <c>
        <v>0</v>
      </c>
      <c>
        <v>0</v>
      </c>
      <c>
        <v>0</v>
      </c>
      <c>
        <v>346.00511416480174</v>
      </c>
      <c>
        <v>0</v>
      </c>
      <c>
        <v>0</v>
      </c>
      <c>
        <v>376.9297517112297</v>
      </c>
    </row>
    <row>
      <c>
        <v>2625326</v>
      </c>
      <c>
        <v>1</v>
      </c>
      <c>
        <is>
          <t>MANİSA</t>
        </is>
      </c>
      <c>
        <v>TURGUTLU</v>
      </c>
      <c>
        <is>
          <t>DM</t>
        </is>
      </c>
      <c>
        <v>DERBENT İM-DM 45-83-A00004_FABRİKALAR L06_2097157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28.07.2023 01:00:58</t>
        </is>
      </c>
      <c>
        <is>
          <t>28.07.2023 01:49:04</t>
        </is>
      </c>
      <c>
        <v>0.801666666</v>
      </c>
      <c>
        <v>13</v>
      </c>
      <c>
        <v>1432</v>
      </c>
      <c>
        <v>122</v>
      </c>
      <c>
        <v>86</v>
      </c>
      <c>
        <v>36</v>
      </c>
      <c>
        <v>151</v>
      </c>
      <c>
        <v>4</v>
      </c>
      <c>
        <v>0</v>
      </c>
      <c>
        <v>3.4965739249433403</v>
      </c>
      <c>
        <v>206.10547189264773</v>
      </c>
      <c>
        <v>128.77912009445163</v>
      </c>
      <c>
        <v>88.02603833233314</v>
      </c>
      <c>
        <v>72.78424618994333</v>
      </c>
      <c>
        <v>53.31477991024905</v>
      </c>
      <c>
        <v>132.94737375313784</v>
      </c>
      <c>
        <v>0</v>
      </c>
      <c>
        <v>685.453604097706</v>
      </c>
    </row>
    <row>
      <c>
        <v>2625967</v>
      </c>
      <c>
        <v>1</v>
      </c>
      <c>
        <is>
          <t>MANİSA</t>
        </is>
      </c>
      <c>
        <v>AKHİSAR</v>
      </c>
      <c>
        <is>
          <t>AG Fideri</t>
        </is>
      </c>
      <c>
        <v>MUSALAR TEKEPINAR TR-1 45-72-L00968__72373604_72373604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28.07.2023 16:12:37</t>
        </is>
      </c>
      <c>
        <is>
          <t>28.07.2023 17:12:59</t>
        </is>
      </c>
      <c>
        <v>1.006111111</v>
      </c>
      <c>
        <v>0</v>
      </c>
      <c>
        <v>3</v>
      </c>
      <c>
        <v>0</v>
      </c>
      <c>
        <v>4</v>
      </c>
      <c>
        <v>0</v>
      </c>
      <c>
        <v>1</v>
      </c>
      <c>
        <v>0</v>
      </c>
      <c>
        <v>0</v>
      </c>
      <c>
        <v>0</v>
      </c>
      <c>
        <v>1.0133185658944863</v>
      </c>
      <c>
        <v>0</v>
      </c>
      <c>
        <v>1.116921134065317</v>
      </c>
      <c>
        <v>0</v>
      </c>
      <c>
        <v>0.3386128105833428</v>
      </c>
      <c>
        <v>0</v>
      </c>
      <c>
        <v>0</v>
      </c>
      <c>
        <v>2.4688525105431465</v>
      </c>
    </row>
    <row>
      <c>
        <v>2625363</v>
      </c>
      <c>
        <v>1</v>
      </c>
      <c>
        <is>
          <t>İZMİR</t>
        </is>
      </c>
      <c>
        <v>ÇİĞLİ</v>
      </c>
      <c>
        <is>
          <t>Saha Dağıtım Kutusu (SDK)</t>
        </is>
      </c>
      <c>
        <v>M-1950 35-09-M01950_E e1_5888842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28.07.2023 04:05:44</t>
        </is>
      </c>
      <c>
        <is>
          <t>28.07.2023 06:19:46</t>
        </is>
      </c>
      <c>
        <v>2.233888888</v>
      </c>
      <c>
        <v>0</v>
      </c>
      <c>
        <v>16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12.100315513340098</v>
      </c>
      <c>
        <v>0</v>
      </c>
      <c>
        <v>0</v>
      </c>
      <c>
        <v>0</v>
      </c>
      <c>
        <v>13.5476805487827</v>
      </c>
      <c>
        <v>0</v>
      </c>
      <c>
        <v>0</v>
      </c>
      <c>
        <v>25.6479960621228</v>
      </c>
    </row>
    <row>
      <c>
        <v>2625555</v>
      </c>
      <c>
        <v>1</v>
      </c>
      <c>
        <is>
          <t>İZMİR</t>
        </is>
      </c>
      <c>
        <v>KONAK</v>
      </c>
      <c>
        <is>
          <t>Saha Dağıtım Kutusu (SDK)</t>
        </is>
      </c>
      <c>
        <v>K-145 35-01-K00145_E E1_5864558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28.07.2023 10:18:05</t>
        </is>
      </c>
      <c>
        <is>
          <t>28.07.2023 11:34:40</t>
        </is>
      </c>
      <c>
        <v>1.276388888</v>
      </c>
      <c>
        <v>0</v>
      </c>
      <c>
        <v>122</v>
      </c>
      <c>
        <v>0</v>
      </c>
      <c>
        <v>0</v>
      </c>
      <c>
        <v>0</v>
      </c>
      <c>
        <v>27</v>
      </c>
      <c>
        <v>0</v>
      </c>
      <c>
        <v>0</v>
      </c>
      <c>
        <v>0</v>
      </c>
      <c>
        <v>52.66026505125494</v>
      </c>
      <c>
        <v>0</v>
      </c>
      <c>
        <v>0</v>
      </c>
      <c>
        <v>0</v>
      </c>
      <c>
        <v>75.52454825686216</v>
      </c>
      <c>
        <v>0</v>
      </c>
      <c>
        <v>0</v>
      </c>
      <c>
        <v>128.1848133081171</v>
      </c>
    </row>
    <row>
      <c>
        <v>2626110</v>
      </c>
      <c>
        <v>1</v>
      </c>
      <c>
        <is>
          <t>İZMİR</t>
        </is>
      </c>
      <c>
        <v>ÖDEMİŞ</v>
      </c>
      <c>
        <is>
          <t>Dağıtım Transformatörü</t>
        </is>
      </c>
      <c>
        <v>YENİKÖY YÖRÜKLER MAH. TR-5 35-15-L00505_35-15-L00505_2365938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28.07.2023 19:17:59</t>
        </is>
      </c>
      <c>
        <is>
          <t>28.07.2023 19:53:04</t>
        </is>
      </c>
      <c>
        <v>0.584722222</v>
      </c>
      <c>
        <v>0</v>
      </c>
      <c>
        <v>22</v>
      </c>
      <c>
        <v>0</v>
      </c>
      <c>
        <v>24</v>
      </c>
      <c>
        <v>0</v>
      </c>
      <c>
        <v>7</v>
      </c>
      <c>
        <v>0</v>
      </c>
      <c>
        <v>0</v>
      </c>
      <c>
        <v>0</v>
      </c>
      <c>
        <v>3.581117217710747</v>
      </c>
      <c>
        <v>0</v>
      </c>
      <c>
        <v>67.98607917417392</v>
      </c>
      <c>
        <v>0</v>
      </c>
      <c>
        <v>3.8946604019196625</v>
      </c>
      <c>
        <v>0</v>
      </c>
      <c>
        <v>0</v>
      </c>
      <c>
        <v>75.46185679380433</v>
      </c>
    </row>
    <row>
      <c>
        <v>2626196</v>
      </c>
      <c>
        <v>1</v>
      </c>
      <c>
        <is>
          <t>İZMİR</t>
        </is>
      </c>
      <c>
        <v>ÇİĞLİ</v>
      </c>
      <c>
        <is>
          <t>Kullanıcı Bağlantı Hattı</t>
        </is>
      </c>
      <c>
        <v>K-3216 35-09-K03216_912774281_912774281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28.07.2023 21:31:42</t>
        </is>
      </c>
      <c>
        <is>
          <t>29.07.2023 02:31:23</t>
        </is>
      </c>
      <c>
        <v>4.994722222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</row>
    <row>
      <c>
        <v>2625976</v>
      </c>
      <c>
        <v>1</v>
      </c>
      <c>
        <is>
          <t>MANİSA</t>
        </is>
      </c>
      <c>
        <v>KULA</v>
      </c>
      <c>
        <is>
          <t>OG Fideri</t>
        </is>
      </c>
      <c>
        <v>HAMİDİYE TR-1 45-77-L00114_DIREK TIPI TRAFO HUCRESI H01_2056352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28.07.2023 16:29:49</t>
        </is>
      </c>
      <c>
        <is>
          <t>28.07.2023 17:45:38</t>
        </is>
      </c>
      <c>
        <v>1.263611111</v>
      </c>
      <c>
        <v>0</v>
      </c>
      <c>
        <v>51</v>
      </c>
      <c>
        <v>0</v>
      </c>
      <c>
        <v>7</v>
      </c>
      <c>
        <v>0</v>
      </c>
      <c>
        <v>8</v>
      </c>
      <c>
        <v>0</v>
      </c>
      <c>
        <v>0</v>
      </c>
      <c>
        <v>0</v>
      </c>
      <c>
        <v>9.212940443038315</v>
      </c>
      <c>
        <v>0</v>
      </c>
      <c>
        <v>1.1047207092081015</v>
      </c>
      <c>
        <v>0</v>
      </c>
      <c>
        <v>7.816896060708448</v>
      </c>
      <c>
        <v>0</v>
      </c>
      <c>
        <v>0</v>
      </c>
      <c>
        <v>18.134557212954864</v>
      </c>
    </row>
    <row>
      <c>
        <v>2625312</v>
      </c>
      <c>
        <v>1</v>
      </c>
      <c>
        <is>
          <t>İZMİR</t>
        </is>
      </c>
      <c>
        <v>ÖDEMİŞ</v>
      </c>
      <c>
        <is>
          <t>Dağıtım Transformatörü</t>
        </is>
      </c>
      <c>
        <v>GERELİ KÖYÜ AHMET ÇETİN SULAMA GRB TR-15 35-15-M00314_35-15-M00314_2365567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28.07.2023 00:33:18</t>
        </is>
      </c>
      <c>
        <is>
          <t>28.07.2023 04:17:13</t>
        </is>
      </c>
      <c>
        <v>3.731944444</v>
      </c>
      <c>
        <v>0</v>
      </c>
      <c>
        <v>0</v>
      </c>
      <c>
        <v>0</v>
      </c>
      <c>
        <v>23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391.43969724316526</v>
      </c>
      <c>
        <v>0</v>
      </c>
      <c>
        <v>8.036616886871709</v>
      </c>
      <c>
        <v>0</v>
      </c>
      <c>
        <v>0</v>
      </c>
      <c>
        <v>399.47631413003694</v>
      </c>
    </row>
    <row>
      <c>
        <v>2625756</v>
      </c>
      <c>
        <v>2</v>
      </c>
      <c>
        <is>
          <t>İZMİR</t>
        </is>
      </c>
      <c>
        <v>TİRE</v>
      </c>
      <c>
        <is>
          <t>Dağıtım Transformatörü</t>
        </is>
      </c>
      <c>
        <v>TOPARLAR KARŞI MAH.TR-2 35-29-L00324_35-29-L00324_2375083</v>
      </c>
      <c>
        <v>Plansız Kesinti / Müdahale</v>
      </c>
      <c>
        <v>Dağıtım-AG</v>
      </c>
      <c>
        <v>Kısa</v>
      </c>
      <c>
        <v>Şebeke işletmecisi</v>
      </c>
      <c>
        <v>Bildirimsiz</v>
      </c>
      <c>
        <is>
          <t>28.07.2023 17:05:24</t>
        </is>
      </c>
      <c>
        <is>
          <t>28.07.2023 17:06:18</t>
        </is>
      </c>
      <c>
        <v>0.015</v>
      </c>
      <c>
        <v>0</v>
      </c>
      <c>
        <v>21</v>
      </c>
      <c>
        <v>0</v>
      </c>
      <c>
        <v>17</v>
      </c>
      <c>
        <v>0</v>
      </c>
      <c>
        <v>5</v>
      </c>
      <c>
        <v>0</v>
      </c>
      <c>
        <v>0</v>
      </c>
      <c>
        <v>0</v>
      </c>
      <c>
        <v>0.0339152579951745</v>
      </c>
      <c>
        <v>0</v>
      </c>
      <c>
        <v>0.3208520558484675</v>
      </c>
      <c>
        <v>0</v>
      </c>
      <c>
        <v>0.053393884329755996</v>
      </c>
      <c>
        <v>0</v>
      </c>
      <c>
        <v>0</v>
      </c>
      <c>
        <v>0.408161198173398</v>
      </c>
    </row>
    <row>
      <c>
        <v>2626185</v>
      </c>
      <c>
        <v>1</v>
      </c>
      <c>
        <is>
          <t>MANİSA</t>
        </is>
      </c>
      <c>
        <v>SALİHLİ</v>
      </c>
      <c>
        <is>
          <t>Kullanıcı Bağlantı Hattı</t>
        </is>
      </c>
      <c>
        <v>TR-110 45-78-L00110_953259234_953259234</v>
      </c>
      <c>
        <v>Üçüncü Şahısların Vermiş Olduğu Hasarlar</v>
      </c>
      <c>
        <v>Dağıtım-AG</v>
      </c>
      <c>
        <v>Uzun</v>
      </c>
      <c>
        <v>Dışsal</v>
      </c>
      <c>
        <v>Bildirimsiz</v>
      </c>
      <c>
        <is>
          <t>28.07.2023 21:14:52</t>
        </is>
      </c>
      <c>
        <is>
          <t>28.07.2023 22:35:06</t>
        </is>
      </c>
      <c>
        <v>1.337222222</v>
      </c>
      <c>
        <v>0</v>
      </c>
      <c>
        <v>6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1.6775731316555558</v>
      </c>
      <c>
        <v>0</v>
      </c>
      <c>
        <v>0</v>
      </c>
      <c>
        <v>0</v>
      </c>
      <c>
        <v>3.9663243781000004</v>
      </c>
      <c>
        <v>0</v>
      </c>
      <c>
        <v>0</v>
      </c>
      <c>
        <v>5.643897509755556</v>
      </c>
    </row>
    <row>
      <c>
        <v>2625621</v>
      </c>
      <c>
        <v>1</v>
      </c>
      <c>
        <is>
          <t>İZMİR</t>
        </is>
      </c>
      <c>
        <v>TİRE</v>
      </c>
      <c>
        <is>
          <t>AG Fideri</t>
        </is>
      </c>
      <c>
        <v>DM-1/25-A 35-29-M00102_C_91124362_91124362</v>
      </c>
      <c>
        <v>AG Direk Kırılması</v>
      </c>
      <c>
        <v>Dağıtım-AG</v>
      </c>
      <c>
        <v>Uzun</v>
      </c>
      <c>
        <v>Şebeke işletmecisi</v>
      </c>
      <c>
        <v>Bildirimsiz</v>
      </c>
      <c>
        <is>
          <t>28.07.2023 11:17:21</t>
        </is>
      </c>
      <c>
        <is>
          <t>28.07.2023 13:56:02</t>
        </is>
      </c>
      <c>
        <v>2.644722222</v>
      </c>
      <c>
        <v>0</v>
      </c>
      <c>
        <v>80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60.77688193317863</v>
      </c>
      <c>
        <v>0</v>
      </c>
      <c>
        <v>0</v>
      </c>
      <c>
        <v>0</v>
      </c>
      <c>
        <v>42.76521997779771</v>
      </c>
      <c>
        <v>0</v>
      </c>
      <c>
        <v>0</v>
      </c>
      <c>
        <v>103.54210191097634</v>
      </c>
    </row>
    <row>
      <c>
        <v>2625498</v>
      </c>
      <c>
        <v>1</v>
      </c>
      <c>
        <is>
          <t>İZMİR</t>
        </is>
      </c>
      <c>
        <v>GAZİEMİR</v>
      </c>
      <c>
        <is>
          <t>Dağıtım Transformatörü</t>
        </is>
      </c>
      <c>
        <v>K-3267 35-08-K03267_35-08-K03267_41983246</v>
      </c>
      <c>
        <v>AG Hatta Ağaç Kesimi</v>
      </c>
      <c>
        <v>Dağıtım-AG</v>
      </c>
      <c>
        <v>Uzun</v>
      </c>
      <c>
        <v>Şebeke işletmecisi</v>
      </c>
      <c>
        <v>Bildirimsiz</v>
      </c>
      <c>
        <is>
          <t>28.07.2023 09:29:51</t>
        </is>
      </c>
      <c>
        <is>
          <t>28.07.2023 10:03:08</t>
        </is>
      </c>
      <c>
        <v>0.554722222</v>
      </c>
      <c>
        <v>0</v>
      </c>
      <c>
        <v>878</v>
      </c>
      <c>
        <v>0</v>
      </c>
      <c>
        <v>0</v>
      </c>
      <c>
        <v>0</v>
      </c>
      <c>
        <v>32</v>
      </c>
      <c>
        <v>0</v>
      </c>
      <c>
        <v>0</v>
      </c>
      <c>
        <v>0</v>
      </c>
      <c>
        <v>101.80973058688316</v>
      </c>
      <c>
        <v>0</v>
      </c>
      <c>
        <v>0</v>
      </c>
      <c>
        <v>0</v>
      </c>
      <c>
        <v>34.06833166873828</v>
      </c>
      <c>
        <v>0</v>
      </c>
      <c>
        <v>0</v>
      </c>
      <c>
        <v>135.87806225562144</v>
      </c>
    </row>
    <row>
      <c>
        <v>2626162</v>
      </c>
      <c>
        <v>1</v>
      </c>
      <c>
        <is>
          <t>MANİSA</t>
        </is>
      </c>
      <c>
        <v>AKHİSAR</v>
      </c>
      <c>
        <is>
          <t>Kullanıcı Bağlantı Hattı</t>
        </is>
      </c>
      <c>
        <v>TR-1/90 45-72-M00090_956480539_956480539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28.07.2023 20:26:42</t>
        </is>
      </c>
      <c>
        <is>
          <t>28.07.2023 21:53:14</t>
        </is>
      </c>
      <c>
        <v>1.442222222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3.1775651741430444</v>
      </c>
      <c>
        <v>0</v>
      </c>
      <c>
        <v>0</v>
      </c>
      <c>
        <v>0</v>
      </c>
      <c>
        <v>0</v>
      </c>
      <c>
        <v>3.1775651741430444</v>
      </c>
    </row>
    <row>
      <c>
        <v>2625475</v>
      </c>
      <c>
        <v>1</v>
      </c>
      <c>
        <is>
          <t>İZMİR</t>
        </is>
      </c>
      <c>
        <v>BAYRAKLI</v>
      </c>
      <c>
        <is>
          <t>AG Fideri</t>
        </is>
      </c>
      <c>
        <v>K-1699 35-02-K01699_D_56376946_56376946</v>
      </c>
      <c>
        <v>Şebeke Yenileme ve Kapasite Artışı Çalışması</v>
      </c>
      <c>
        <v>Dağıtım-AG</v>
      </c>
      <c>
        <v>Uzun</v>
      </c>
      <c>
        <v>Şebeke işletmecisi</v>
      </c>
      <c>
        <v>Bildirimli</v>
      </c>
      <c>
        <is>
          <t>28.07.2023 09:15:21</t>
        </is>
      </c>
      <c>
        <is>
          <t>28.07.2023 14:50:38</t>
        </is>
      </c>
      <c>
        <v>5.588055555</v>
      </c>
      <c>
        <v>0</v>
      </c>
      <c>
        <v>95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134.07390816612076</v>
      </c>
      <c>
        <v>0</v>
      </c>
      <c>
        <v>0</v>
      </c>
      <c>
        <v>0</v>
      </c>
      <c>
        <v>0</v>
      </c>
      <c>
        <v>0</v>
      </c>
      <c>
        <v>0</v>
      </c>
      <c>
        <v>134.07390816612076</v>
      </c>
    </row>
    <row>
      <c>
        <v>2625993</v>
      </c>
      <c>
        <v>1</v>
      </c>
      <c>
        <is>
          <t>MANİSA</t>
        </is>
      </c>
      <c>
        <v>KULA</v>
      </c>
      <c>
        <is>
          <t>Kullanıcı Bağlantı Hattı</t>
        </is>
      </c>
      <c>
        <v>KONURCA YAYLA TR-1 45-77-M00181_966272942_966272942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28.07.2023 16:56:00</t>
        </is>
      </c>
      <c>
        <is>
          <t>28.07.2023 21:57:20</t>
        </is>
      </c>
      <c>
        <v>5.022222222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0.5210036531348978</v>
      </c>
      <c>
        <v>0</v>
      </c>
      <c>
        <v>0</v>
      </c>
      <c>
        <v>0</v>
      </c>
      <c>
        <v>0</v>
      </c>
      <c>
        <v>0</v>
      </c>
      <c>
        <v>0</v>
      </c>
      <c>
        <v>0.5210036531348978</v>
      </c>
    </row>
    <row>
      <c>
        <v>2626039</v>
      </c>
      <c>
        <v>1</v>
      </c>
      <c>
        <is>
          <t>İZMİR</t>
        </is>
      </c>
      <c>
        <v>BORNOVA</v>
      </c>
      <c>
        <is>
          <t>Kullanıcı Bağlantı Hattı</t>
        </is>
      </c>
      <c>
        <v>M-314 35-02-M00314_99975477_99975477</v>
      </c>
      <c>
        <v>Üçüncü Şahısların Vermiş Olduğu Hasarlar</v>
      </c>
      <c>
        <v>Dağıtım-AG</v>
      </c>
      <c>
        <v>Uzun</v>
      </c>
      <c>
        <v>Dışsal</v>
      </c>
      <c>
        <v>Bildirimsiz</v>
      </c>
      <c>
        <is>
          <t>28.07.2023 18:04:36</t>
        </is>
      </c>
      <c>
        <is>
          <t>28.07.2023 21:12:07</t>
        </is>
      </c>
      <c>
        <v>3.125277777</v>
      </c>
      <c>
        <v>0</v>
      </c>
      <c>
        <v>0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23.28111075603125</v>
      </c>
      <c>
        <v>0</v>
      </c>
      <c>
        <v>0</v>
      </c>
      <c>
        <v>23.28111075603125</v>
      </c>
    </row>
    <row>
      <c>
        <v>2626122</v>
      </c>
      <c>
        <v>1</v>
      </c>
      <c>
        <is>
          <t>MANİSA</t>
        </is>
      </c>
      <c>
        <v>AKHİSAR</v>
      </c>
      <c>
        <is>
          <t>Kullanıcı Bağlantı Hattı</t>
        </is>
      </c>
      <c>
        <v>TR-1/41 45-72-M00041_95002457482_95002457482</v>
      </c>
      <c>
        <v>AG Branşman Yeraltı Kablo Arızası</v>
      </c>
      <c>
        <v>Dağıtım-AG</v>
      </c>
      <c>
        <v>Uzun</v>
      </c>
      <c>
        <v>Şebeke işletmecisi</v>
      </c>
      <c>
        <v>Bildirimsiz</v>
      </c>
      <c>
        <is>
          <t>28.07.2023 19:35:56</t>
        </is>
      </c>
      <c>
        <is>
          <t>28.07.2023 20:18:13</t>
        </is>
      </c>
      <c>
        <v>0.704722222</v>
      </c>
      <c>
        <v>0</v>
      </c>
      <c>
        <v>4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0.6905594942533333</v>
      </c>
      <c>
        <v>0</v>
      </c>
      <c>
        <v>0</v>
      </c>
      <c>
        <v>0</v>
      </c>
      <c>
        <v>0</v>
      </c>
      <c>
        <v>0</v>
      </c>
      <c>
        <v>0</v>
      </c>
      <c>
        <v>0.6905594942533333</v>
      </c>
    </row>
    <row>
      <c>
        <v>2625389</v>
      </c>
      <c>
        <v>1</v>
      </c>
      <c>
        <is>
          <t>MANİSA</t>
        </is>
      </c>
      <c>
        <v>AKHİSAR</v>
      </c>
      <c>
        <is>
          <t>DM</t>
        </is>
      </c>
      <c>
        <v>AKSELENDİ İM 45-72-A00004_ILCAKSU L23_2326924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28.07.2023 07:13:53</t>
        </is>
      </c>
      <c>
        <is>
          <t>28.07.2023 11:30:41</t>
        </is>
      </c>
      <c>
        <v>4.28</v>
      </c>
      <c>
        <v>1</v>
      </c>
      <c>
        <v>3</v>
      </c>
      <c>
        <v>55</v>
      </c>
      <c>
        <v>90</v>
      </c>
      <c>
        <v>5</v>
      </c>
      <c>
        <v>1</v>
      </c>
      <c>
        <v>0</v>
      </c>
      <c>
        <v>0</v>
      </c>
      <c>
        <v>4.755797439804264</v>
      </c>
      <c>
        <v>3.841992387669192</v>
      </c>
      <c>
        <v>1802.1478585820448</v>
      </c>
      <c>
        <v>2874.882814231531</v>
      </c>
      <c>
        <v>24.20238593360379</v>
      </c>
      <c>
        <v>28.372189863530547</v>
      </c>
      <c>
        <v>0</v>
      </c>
      <c>
        <v>0</v>
      </c>
      <c>
        <v>4738.203038438183</v>
      </c>
    </row>
    <row>
      <c>
        <v>2626201</v>
      </c>
      <c>
        <v>3</v>
      </c>
      <c>
        <is>
          <t>MANİSA</t>
        </is>
      </c>
      <c>
        <v>ŞEHZADELER</v>
      </c>
      <c>
        <is>
          <t>AG Fideri</t>
        </is>
      </c>
      <c>
        <v>AŞAĞIÇOBANİSA TR-3 45-71-M00103_C_56385628_56385628</v>
      </c>
      <c>
        <v>AG Yeraltı Kablo Arızası</v>
      </c>
      <c>
        <v>Dağıtım-AG</v>
      </c>
      <c>
        <v>Uzun</v>
      </c>
      <c>
        <v>Şebeke işletmecisi</v>
      </c>
      <c>
        <v>Bildirimsiz</v>
      </c>
      <c>
        <is>
          <t>28.07.2023 22:51:13</t>
        </is>
      </c>
      <c>
        <is>
          <t>28.07.2023 23:50:59</t>
        </is>
      </c>
      <c>
        <v>0.996111111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4.444968582855038</v>
      </c>
      <c>
        <v>0</v>
      </c>
      <c>
        <v>0</v>
      </c>
      <c>
        <v>0</v>
      </c>
      <c>
        <v>0</v>
      </c>
      <c>
        <v>4.444968582855038</v>
      </c>
    </row>
    <row>
      <c>
        <v>2625538</v>
      </c>
      <c>
        <v>1</v>
      </c>
      <c>
        <is>
          <t>İZMİR</t>
        </is>
      </c>
      <c>
        <v>KINIK</v>
      </c>
      <c>
        <is>
          <t>DM</t>
        </is>
      </c>
      <c>
        <v>YAYAKENT DM 35-24-M00209_BALABAN M05_72093570</v>
      </c>
      <c>
        <v>Yangın</v>
      </c>
      <c>
        <v>Dağıtım-OG</v>
      </c>
      <c>
        <v>Uzun</v>
      </c>
      <c>
        <v>Güvenlik</v>
      </c>
      <c>
        <v>Bildirimsiz</v>
      </c>
      <c>
        <is>
          <t>28.07.2023 10:00:35</t>
        </is>
      </c>
      <c>
        <is>
          <t>28.07.2023 10:47:18</t>
        </is>
      </c>
      <c>
        <v>0.778611111</v>
      </c>
      <c>
        <v>0</v>
      </c>
      <c>
        <v>1083</v>
      </c>
      <c>
        <v>5</v>
      </c>
      <c>
        <v>247</v>
      </c>
      <c>
        <v>5</v>
      </c>
      <c>
        <v>181</v>
      </c>
      <c>
        <v>0</v>
      </c>
      <c>
        <v>0</v>
      </c>
      <c>
        <v>0</v>
      </c>
      <c>
        <v>172.5770082700363</v>
      </c>
      <c>
        <v>17.066967350966845</v>
      </c>
      <c>
        <v>530.2877414478131</v>
      </c>
      <c>
        <v>20.98698604480457</v>
      </c>
      <c>
        <v>231.26887081473117</v>
      </c>
      <c>
        <v>0</v>
      </c>
      <c>
        <v>0</v>
      </c>
      <c>
        <v>972.187573928352</v>
      </c>
    </row>
    <row>
      <c>
        <v>2625535</v>
      </c>
      <c>
        <v>1</v>
      </c>
      <c>
        <is>
          <t>İZMİR</t>
        </is>
      </c>
      <c>
        <v>TİRE</v>
      </c>
      <c>
        <is>
          <t>Dağıtım Transformatörü</t>
        </is>
      </c>
      <c>
        <v>GÖKÇEN DM 1-1/2 35-29-L00059_35-29-L00059_72210163</v>
      </c>
      <c>
        <v>Şebeke Bakım Çalışması</v>
      </c>
      <c>
        <v>Dağıtım-AG</v>
      </c>
      <c>
        <v>Uzun</v>
      </c>
      <c>
        <v>Şebeke işletmecisi</v>
      </c>
      <c>
        <v>Bildirimli</v>
      </c>
      <c>
        <is>
          <t>28.07.2023 09:54:12</t>
        </is>
      </c>
      <c>
        <is>
          <t>28.07.2023 15:29:08</t>
        </is>
      </c>
      <c>
        <v>5.582222222</v>
      </c>
      <c>
        <v>0</v>
      </c>
      <c>
        <v>99</v>
      </c>
      <c>
        <v>0</v>
      </c>
      <c>
        <v>0</v>
      </c>
      <c>
        <v>0</v>
      </c>
      <c>
        <v>24</v>
      </c>
      <c>
        <v>0</v>
      </c>
      <c>
        <v>0</v>
      </c>
      <c>
        <v>0</v>
      </c>
      <c>
        <v>128.76440938424648</v>
      </c>
      <c>
        <v>0</v>
      </c>
      <c>
        <v>0</v>
      </c>
      <c>
        <v>0</v>
      </c>
      <c>
        <v>92.85025897906716</v>
      </c>
      <c>
        <v>0</v>
      </c>
      <c>
        <v>0</v>
      </c>
      <c>
        <v>221.61466836331363</v>
      </c>
    </row>
    <row>
      <c>
        <v>2625727</v>
      </c>
      <c>
        <v>1</v>
      </c>
      <c>
        <is>
          <t>MANİSA</t>
        </is>
      </c>
      <c>
        <v>SALİHLİ</v>
      </c>
      <c>
        <is>
          <t>Kullanıcı Bağlantı Hattı</t>
        </is>
      </c>
      <c>
        <v>TR-7 45-78-L00007_953264852_953264852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28.07.2023 12:46:31</t>
        </is>
      </c>
      <c>
        <is>
          <t>28.07.2023 14:02:44</t>
        </is>
      </c>
      <c>
        <v>1.270277777</v>
      </c>
      <c>
        <v>0</v>
      </c>
      <c>
        <v>0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1.8382733172105215</v>
      </c>
      <c>
        <v>0</v>
      </c>
      <c>
        <v>0</v>
      </c>
      <c>
        <v>1.8382733172105215</v>
      </c>
    </row>
    <row>
      <c>
        <v>2625372</v>
      </c>
      <c>
        <v>1</v>
      </c>
      <c>
        <is>
          <t>MANİSA</t>
        </is>
      </c>
      <c>
        <v>AKHİSAR</v>
      </c>
      <c>
        <is>
          <t>Dağıtım Transformatörü</t>
        </is>
      </c>
      <c>
        <v>TR-1/40-A 45-72-M00639_45-72-M00639_79414041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28.07.2023 05:44:48</t>
        </is>
      </c>
      <c>
        <is>
          <t>28.07.2023 07:16:08</t>
        </is>
      </c>
      <c>
        <v>1.522222222</v>
      </c>
      <c>
        <v>0</v>
      </c>
      <c>
        <v>229</v>
      </c>
      <c>
        <v>0</v>
      </c>
      <c>
        <v>1</v>
      </c>
      <c>
        <v>0</v>
      </c>
      <c>
        <v>9</v>
      </c>
      <c>
        <v>0</v>
      </c>
      <c>
        <v>0</v>
      </c>
      <c>
        <v>0</v>
      </c>
      <c>
        <v>48.86305821009092</v>
      </c>
      <c>
        <v>0</v>
      </c>
      <c>
        <v>0</v>
      </c>
      <c>
        <v>0</v>
      </c>
      <c>
        <v>2.876082100197478</v>
      </c>
      <c>
        <v>0</v>
      </c>
      <c>
        <v>0</v>
      </c>
      <c>
        <v>51.7391403102884</v>
      </c>
    </row>
    <row>
      <c>
        <v>2625913</v>
      </c>
      <c>
        <v>1</v>
      </c>
      <c>
        <is>
          <t>İZMİR</t>
        </is>
      </c>
      <c>
        <v>MENEMEN</v>
      </c>
      <c>
        <is>
          <t>OG Fideri</t>
        </is>
      </c>
      <c>
        <v>ULUKENT KÖK-15 35-28-M00070_HatBaşıAyırıcı_53133686 M04_53133686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28.07.2023 15:29:09</t>
        </is>
      </c>
      <c>
        <is>
          <t>28.07.2023 20:40:11</t>
        </is>
      </c>
      <c>
        <v>5.183888888</v>
      </c>
      <c>
        <v>1</v>
      </c>
      <c>
        <v>8</v>
      </c>
      <c>
        <v>1</v>
      </c>
      <c>
        <v>2</v>
      </c>
      <c>
        <v>8</v>
      </c>
      <c>
        <v>9</v>
      </c>
      <c>
        <v>1</v>
      </c>
      <c>
        <v>0</v>
      </c>
      <c>
        <v>31.215699643417473</v>
      </c>
      <c>
        <v>32.400799243862345</v>
      </c>
      <c>
        <v>8.215263729729859</v>
      </c>
      <c>
        <v>74.38790796544397</v>
      </c>
      <c>
        <v>293.9564828679429</v>
      </c>
      <c>
        <v>49.36071138124472</v>
      </c>
      <c>
        <v>292.5939489475685</v>
      </c>
      <c>
        <v>0</v>
      </c>
      <c>
        <v>782.1308137792098</v>
      </c>
    </row>
    <row>
      <c>
        <v>2625601</v>
      </c>
      <c>
        <v>1</v>
      </c>
      <c>
        <is>
          <t>MANİSA</t>
        </is>
      </c>
      <c>
        <v>ŞEHZADELER</v>
      </c>
      <c>
        <is>
          <t>AG Fideri</t>
        </is>
      </c>
      <c>
        <v>YUKARI ÇOBANİSA TR-1 45-71-M00626_B_91075762_91075762</v>
      </c>
      <c>
        <v>AG Tel Kopuğu</v>
      </c>
      <c>
        <v>Dağıtım-AG</v>
      </c>
      <c>
        <v>Uzun</v>
      </c>
      <c>
        <v>Şebeke işletmecisi</v>
      </c>
      <c>
        <v>Bildirimsiz</v>
      </c>
      <c>
        <is>
          <t>28.07.2023 10:55:42</t>
        </is>
      </c>
      <c>
        <is>
          <t>28.07.2023 19:13:06</t>
        </is>
      </c>
      <c>
        <v>8.29</v>
      </c>
      <c>
        <v>0</v>
      </c>
      <c>
        <v>53</v>
      </c>
      <c>
        <v>0</v>
      </c>
      <c>
        <v>5</v>
      </c>
      <c>
        <v>0</v>
      </c>
      <c>
        <v>17</v>
      </c>
      <c>
        <v>0</v>
      </c>
      <c>
        <v>0</v>
      </c>
      <c>
        <v>0</v>
      </c>
      <c>
        <v>82.77184996905254</v>
      </c>
      <c>
        <v>0</v>
      </c>
      <c>
        <v>9.574187218070236</v>
      </c>
      <c>
        <v>0</v>
      </c>
      <c>
        <v>76.47806359681186</v>
      </c>
      <c>
        <v>0</v>
      </c>
      <c>
        <v>0</v>
      </c>
      <c>
        <v>168.82410078393463</v>
      </c>
    </row>
    <row>
      <c>
        <v>2625458</v>
      </c>
      <c>
        <v>1</v>
      </c>
      <c>
        <is>
          <t>İZMİR</t>
        </is>
      </c>
      <c>
        <v>BAYRAKLI</v>
      </c>
      <c>
        <is>
          <t>OG Fideri</t>
        </is>
      </c>
      <c>
        <v>K-2530 35-02-K02530_DAĞITIM TRAFOSU K02_75276463</v>
      </c>
      <c>
        <v>Şebeke Yenileme ve Kapasite Artışı Çalışması</v>
      </c>
      <c>
        <v>Dağıtım-OG</v>
      </c>
      <c>
        <v>Uzun</v>
      </c>
      <c>
        <v>Şebeke işletmecisi</v>
      </c>
      <c>
        <v>Bildirimli</v>
      </c>
      <c>
        <is>
          <t>28.07.2023 09:04:33</t>
        </is>
      </c>
      <c>
        <is>
          <t>28.07.2023 19:34:00</t>
        </is>
      </c>
      <c>
        <v>10.490833333</v>
      </c>
      <c>
        <v>0</v>
      </c>
      <c>
        <v>963</v>
      </c>
      <c>
        <v>0</v>
      </c>
      <c>
        <v>0</v>
      </c>
      <c>
        <v>0</v>
      </c>
      <c>
        <v>50</v>
      </c>
      <c>
        <v>0</v>
      </c>
      <c>
        <v>0</v>
      </c>
      <c>
        <v>0</v>
      </c>
      <c>
        <v>2897.153827820284</v>
      </c>
      <c>
        <v>0</v>
      </c>
      <c>
        <v>0</v>
      </c>
      <c>
        <v>0</v>
      </c>
      <c>
        <v>676.185745651844</v>
      </c>
      <c>
        <v>0</v>
      </c>
      <c>
        <v>0</v>
      </c>
      <c>
        <v>3573.339573472128</v>
      </c>
    </row>
    <row>
      <c>
        <v>2625286</v>
      </c>
      <c>
        <v>1</v>
      </c>
      <c>
        <is>
          <t>İZMİR</t>
        </is>
      </c>
      <c>
        <v>KONAK</v>
      </c>
      <c>
        <is>
          <t>AG Fideri</t>
        </is>
      </c>
      <c>
        <v>K-1447 35-01-K01447_D_56381388_56381388</v>
      </c>
      <c>
        <v>Hırsızlık</v>
      </c>
      <c>
        <v>Dağıtım-AG</v>
      </c>
      <c>
        <v>Uzun</v>
      </c>
      <c>
        <v>Şebeke işletmecisi</v>
      </c>
      <c>
        <v>Bildirimsiz</v>
      </c>
      <c>
        <is>
          <t>28.07.2023 00:02:42</t>
        </is>
      </c>
      <c>
        <is>
          <t>28.07.2023 02:46:56</t>
        </is>
      </c>
      <c>
        <v>2.737222222</v>
      </c>
      <c>
        <v>0</v>
      </c>
      <c>
        <v>0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4.7430642269860375</v>
      </c>
      <c>
        <v>0</v>
      </c>
      <c>
        <v>0</v>
      </c>
      <c>
        <v>4.7430642269860375</v>
      </c>
    </row>
    <row>
      <c>
        <v>2626119</v>
      </c>
      <c>
        <v>1</v>
      </c>
      <c>
        <is>
          <t>İZMİR</t>
        </is>
      </c>
      <c>
        <v>KEMALPAŞA</v>
      </c>
      <c>
        <is>
          <t>KÖK</t>
        </is>
      </c>
      <c>
        <v>BAĞYURDU KÖK 35-27-L00239_HALİLBEYLİ TR-1 KÖK L04_72157252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28.07.2023 19:31:44</t>
        </is>
      </c>
      <c>
        <is>
          <t>28.07.2023 20:42:24</t>
        </is>
      </c>
      <c>
        <v>1.177777777</v>
      </c>
      <c>
        <v>4</v>
      </c>
      <c>
        <v>842</v>
      </c>
      <c>
        <v>17</v>
      </c>
      <c>
        <v>94</v>
      </c>
      <c>
        <v>5</v>
      </c>
      <c>
        <v>190</v>
      </c>
      <c>
        <v>2</v>
      </c>
      <c>
        <v>0</v>
      </c>
      <c>
        <v>1.2569993103872303</v>
      </c>
      <c>
        <v>204.02788739137728</v>
      </c>
      <c>
        <v>43.1423766504538</v>
      </c>
      <c>
        <v>88.51114913646504</v>
      </c>
      <c>
        <v>6.947723579106311</v>
      </c>
      <c>
        <v>101.16182798194481</v>
      </c>
      <c>
        <v>24.329790219860243</v>
      </c>
      <c>
        <v>0</v>
      </c>
      <c>
        <v>469.3777542695947</v>
      </c>
    </row>
    <row>
      <c>
        <v>2626165</v>
      </c>
      <c>
        <v>1</v>
      </c>
      <c>
        <is>
          <t>İZMİR</t>
        </is>
      </c>
      <c>
        <v>ÖDEMİŞ</v>
      </c>
      <c>
        <is>
          <t>Dağıtım Transformatörü</t>
        </is>
      </c>
      <c>
        <v>BALABANLI KÖYÜ HÜSEYİN DEMİREL SULAMA GRB TR-8 35-15-M00317_35-15-M00317_79938159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28.07.2023 20:42:39</t>
        </is>
      </c>
      <c>
        <is>
          <t>28.07.2023 22:48:42</t>
        </is>
      </c>
      <c>
        <v>2.100833333</v>
      </c>
      <c>
        <v>0</v>
      </c>
      <c>
        <v>0</v>
      </c>
      <c>
        <v>0</v>
      </c>
      <c>
        <v>17</v>
      </c>
      <c>
        <v>0</v>
      </c>
      <c>
        <v>3</v>
      </c>
      <c>
        <v>0</v>
      </c>
      <c>
        <v>0</v>
      </c>
      <c>
        <v>0</v>
      </c>
      <c>
        <v>0</v>
      </c>
      <c>
        <v>0</v>
      </c>
      <c>
        <v>76.72737413987093</v>
      </c>
      <c>
        <v>0</v>
      </c>
      <c>
        <v>22.314796949663656</v>
      </c>
      <c>
        <v>0</v>
      </c>
      <c>
        <v>0</v>
      </c>
      <c>
        <v>99.04217108953459</v>
      </c>
    </row>
    <row>
      <c>
        <v>2625541</v>
      </c>
      <c>
        <v>1</v>
      </c>
      <c>
        <is>
          <t>İZMİR</t>
        </is>
      </c>
      <c>
        <v>BUCA</v>
      </c>
      <c>
        <is>
          <t>Dağıtım Transformatörü</t>
        </is>
      </c>
      <c>
        <v>M-1013 35-03-M01013_35-03-M01013_41927689</v>
      </c>
      <c>
        <v>Şebeke Yenileme ve Kapasite Artışı Çalışması</v>
      </c>
      <c>
        <v>Dağıtım-AG</v>
      </c>
      <c>
        <v>Uzun</v>
      </c>
      <c>
        <v>Şebeke işletmecisi</v>
      </c>
      <c>
        <v>Bildirimli</v>
      </c>
      <c>
        <is>
          <t>28.07.2023 10:02:51</t>
        </is>
      </c>
      <c>
        <is>
          <t>28.07.2023 13:16:45</t>
        </is>
      </c>
      <c>
        <v>3.231666666</v>
      </c>
      <c>
        <v>0</v>
      </c>
      <c>
        <v>334</v>
      </c>
      <c>
        <v>0</v>
      </c>
      <c>
        <v>0</v>
      </c>
      <c>
        <v>0</v>
      </c>
      <c>
        <v>36</v>
      </c>
      <c>
        <v>0</v>
      </c>
      <c>
        <v>0</v>
      </c>
      <c>
        <v>0</v>
      </c>
      <c>
        <v>311.29440482565957</v>
      </c>
      <c>
        <v>0</v>
      </c>
      <c>
        <v>0</v>
      </c>
      <c>
        <v>0</v>
      </c>
      <c>
        <v>151.2687155276663</v>
      </c>
      <c>
        <v>0</v>
      </c>
      <c>
        <v>0</v>
      </c>
      <c>
        <v>462.56312035332587</v>
      </c>
    </row>
    <row>
      <c>
        <v>2625495</v>
      </c>
      <c>
        <v>1</v>
      </c>
      <c>
        <is>
          <t>İZMİR</t>
        </is>
      </c>
      <c>
        <v>KEMALPAŞA</v>
      </c>
      <c>
        <is>
          <t>KÖK</t>
        </is>
      </c>
      <c>
        <v>YİĞİTLER KÖK 35-27-M00707_BAĞYURDU TOPRAK SU-2 M04_72159025</v>
      </c>
      <c>
        <v>Şebeke Yenileme ve Kapasite Artışı Çalışması</v>
      </c>
      <c>
        <v>Dağıtım-OG</v>
      </c>
      <c>
        <v>Uzun</v>
      </c>
      <c>
        <v>Şebeke işletmecisi</v>
      </c>
      <c>
        <v>Bildirimli</v>
      </c>
      <c>
        <is>
          <t>28.07.2023 09:32:46</t>
        </is>
      </c>
      <c>
        <is>
          <t>28.07.2023 11:41:16</t>
        </is>
      </c>
      <c>
        <v>2.141666666</v>
      </c>
      <c>
        <v>6</v>
      </c>
      <c>
        <v>18</v>
      </c>
      <c>
        <v>52</v>
      </c>
      <c>
        <v>19</v>
      </c>
      <c>
        <v>8</v>
      </c>
      <c>
        <v>1</v>
      </c>
      <c>
        <v>2</v>
      </c>
      <c>
        <v>0</v>
      </c>
      <c>
        <v>3.8014472851752723</v>
      </c>
      <c>
        <v>13.289710320388162</v>
      </c>
      <c>
        <v>392.2760681146696</v>
      </c>
      <c>
        <v>181.7978637914564</v>
      </c>
      <c>
        <v>337.0771626398805</v>
      </c>
      <c>
        <v>2.8752145510368257</v>
      </c>
      <c>
        <v>288.203628261805</v>
      </c>
      <c>
        <v>0</v>
      </c>
      <c>
        <v>1219.3210949644117</v>
      </c>
    </row>
    <row>
      <c>
        <v>2625827</v>
      </c>
      <c>
        <v>1</v>
      </c>
      <c>
        <is>
          <t>İZMİR</t>
        </is>
      </c>
      <c>
        <v>KEMALPAŞA</v>
      </c>
      <c>
        <is>
          <t>AG Fideri</t>
        </is>
      </c>
      <c>
        <v>ALİ ÖZŞAHİNLER TR-2 35-27-M01030__66123367_66123367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28.07.2023 14:26:48</t>
        </is>
      </c>
      <c>
        <is>
          <t>28.07.2023 16:06:24</t>
        </is>
      </c>
      <c>
        <v>1.66</v>
      </c>
      <c>
        <v>0</v>
      </c>
      <c>
        <v>3</v>
      </c>
      <c>
        <v>0</v>
      </c>
      <c>
        <v>5</v>
      </c>
      <c>
        <v>0</v>
      </c>
      <c>
        <v>2</v>
      </c>
      <c>
        <v>0</v>
      </c>
      <c>
        <v>0</v>
      </c>
      <c>
        <v>0</v>
      </c>
      <c>
        <v>0.4290077196533334</v>
      </c>
      <c>
        <v>0</v>
      </c>
      <c>
        <v>6.933715196232017</v>
      </c>
      <c>
        <v>0</v>
      </c>
      <c>
        <v>4.780425201545443</v>
      </c>
      <c>
        <v>0</v>
      </c>
      <c>
        <v>0</v>
      </c>
      <c>
        <v>12.143148117430794</v>
      </c>
    </row>
    <row>
      <c>
        <v>2625438</v>
      </c>
      <c>
        <v>1</v>
      </c>
      <c>
        <is>
          <t>İZMİR</t>
        </is>
      </c>
      <c>
        <v>TORBALI</v>
      </c>
      <c>
        <is>
          <t>AG Fideri</t>
        </is>
      </c>
      <c>
        <v>ORMANKÖY 35-26-M00465_10981964_56357270_56357270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28.07.2023 08:44:44</t>
        </is>
      </c>
      <c>
        <is>
          <t>28.07.2023 10:08:00</t>
        </is>
      </c>
      <c>
        <v>1.387777777</v>
      </c>
      <c>
        <v>0</v>
      </c>
      <c>
        <v>1</v>
      </c>
      <c>
        <v>0</v>
      </c>
      <c>
        <v>17</v>
      </c>
      <c>
        <v>0</v>
      </c>
      <c>
        <v>21</v>
      </c>
      <c>
        <v>0</v>
      </c>
      <c>
        <v>0</v>
      </c>
      <c>
        <v>0</v>
      </c>
      <c>
        <v>0.31435397331777776</v>
      </c>
      <c>
        <v>0</v>
      </c>
      <c>
        <v>20.665063531663627</v>
      </c>
      <c>
        <v>0</v>
      </c>
      <c>
        <v>36.08264834831206</v>
      </c>
      <c>
        <v>0</v>
      </c>
      <c>
        <v>0</v>
      </c>
      <c>
        <v>57.06206585329347</v>
      </c>
    </row>
    <row>
      <c>
        <v>2625979</v>
      </c>
      <c>
        <v>1</v>
      </c>
      <c>
        <is>
          <t>İZMİR</t>
        </is>
      </c>
      <c>
        <v>ÖDEMİŞ</v>
      </c>
      <c>
        <is>
          <t>DM</t>
        </is>
      </c>
      <c>
        <v>KAYMAKÇI İM 35-15-A00004_ORHANGAZİ L08_2121825</v>
      </c>
      <c>
        <v>Plansız Kesinti / Müdahale</v>
      </c>
      <c>
        <v>Dağıtım-OG</v>
      </c>
      <c>
        <v>Uzun</v>
      </c>
      <c>
        <v>Şebeke işletmecisi</v>
      </c>
      <c>
        <v>Bildirimsiz</v>
      </c>
      <c>
        <is>
          <t>28.07.2023 16:38:04</t>
        </is>
      </c>
      <c>
        <is>
          <t>28.07.2023 16:48:09</t>
        </is>
      </c>
      <c>
        <v>0.168055555</v>
      </c>
      <c>
        <v>0</v>
      </c>
      <c>
        <v>713</v>
      </c>
      <c>
        <v>10</v>
      </c>
      <c>
        <v>246</v>
      </c>
      <c>
        <v>21</v>
      </c>
      <c>
        <v>154</v>
      </c>
      <c>
        <v>0</v>
      </c>
      <c>
        <v>0</v>
      </c>
      <c>
        <v>0</v>
      </c>
      <c>
        <v>24.76094517737604</v>
      </c>
      <c>
        <v>9.266797856650527</v>
      </c>
      <c>
        <v>66.19025173975994</v>
      </c>
      <c>
        <v>17.919668893773302</v>
      </c>
      <c>
        <v>37.63679364643172</v>
      </c>
      <c>
        <v>0</v>
      </c>
      <c>
        <v>0</v>
      </c>
      <c>
        <v>155.77445731399155</v>
      </c>
    </row>
    <row>
      <c>
        <v>2625392</v>
      </c>
      <c>
        <v>1</v>
      </c>
      <c>
        <is>
          <t>İZMİR</t>
        </is>
      </c>
      <c>
        <v>ÖDEMİŞ</v>
      </c>
      <c>
        <is>
          <t>AG Fideri</t>
        </is>
      </c>
      <c>
        <v>HAKKI YEŞİLTEPE SULAMA GRUBU 35-29-M00392_A_56398764_56398764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28.07.2023 07:08:09</t>
        </is>
      </c>
      <c>
        <is>
          <t>28.07.2023 12:05:48</t>
        </is>
      </c>
      <c>
        <v>4.960833333</v>
      </c>
      <c>
        <v>0</v>
      </c>
      <c>
        <v>0</v>
      </c>
      <c>
        <v>0</v>
      </c>
      <c>
        <v>4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182.0528337105546</v>
      </c>
      <c>
        <v>0</v>
      </c>
      <c>
        <v>9.446464514701665</v>
      </c>
      <c>
        <v>0</v>
      </c>
      <c>
        <v>0</v>
      </c>
      <c>
        <v>191.49929822525627</v>
      </c>
    </row>
    <row>
      <c>
        <v>2625369</v>
      </c>
      <c>
        <v>1</v>
      </c>
      <c>
        <is>
          <t>İZMİR</t>
        </is>
      </c>
      <c>
        <v>KİRAZ</v>
      </c>
      <c>
        <is>
          <t>Dağıtım Transformatörü</t>
        </is>
      </c>
      <c>
        <v>KALEKÖY TR-5 35-31-L00237_35-31-L00237_2365451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28.07.2023 05:15:08</t>
        </is>
      </c>
      <c>
        <is>
          <t>28.07.2023 08:58:48</t>
        </is>
      </c>
      <c>
        <v>3.727777777</v>
      </c>
      <c>
        <v>0</v>
      </c>
      <c>
        <v>28</v>
      </c>
      <c>
        <v>0</v>
      </c>
      <c>
        <v>31</v>
      </c>
      <c>
        <v>0</v>
      </c>
      <c>
        <v>20</v>
      </c>
      <c>
        <v>0</v>
      </c>
      <c>
        <v>0</v>
      </c>
      <c>
        <v>0</v>
      </c>
      <c>
        <v>18.776453362873866</v>
      </c>
      <c>
        <v>0</v>
      </c>
      <c>
        <v>537.4235003081304</v>
      </c>
      <c>
        <v>0</v>
      </c>
      <c>
        <v>87.01577230480305</v>
      </c>
      <c>
        <v>0</v>
      </c>
      <c>
        <v>0</v>
      </c>
      <c>
        <v>643.2157259758073</v>
      </c>
    </row>
    <row>
      <c>
        <v>2626082</v>
      </c>
      <c>
        <v>1</v>
      </c>
      <c>
        <is>
          <t>İZMİR</t>
        </is>
      </c>
      <c>
        <v>KINIK</v>
      </c>
      <c>
        <is>
          <t>AG Fideri</t>
        </is>
      </c>
      <c>
        <v>ARAPLI OVASI TR-2 35-16-M00748_A_91357922_91357922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28.07.2023 18:50:57</t>
        </is>
      </c>
      <c>
        <is>
          <t>28.07.2023 22:43:11</t>
        </is>
      </c>
      <c>
        <v>3.870555555</v>
      </c>
      <c>
        <v>0</v>
      </c>
      <c>
        <v>7</v>
      </c>
      <c>
        <v>0</v>
      </c>
      <c>
        <v>17</v>
      </c>
      <c>
        <v>0</v>
      </c>
      <c>
        <v>3</v>
      </c>
      <c>
        <v>0</v>
      </c>
      <c>
        <v>0</v>
      </c>
      <c>
        <v>0</v>
      </c>
      <c>
        <v>10.604263896252904</v>
      </c>
      <c>
        <v>0</v>
      </c>
      <c>
        <v>165.00718763733735</v>
      </c>
      <c>
        <v>0</v>
      </c>
      <c>
        <v>24.20323222601837</v>
      </c>
      <c>
        <v>0</v>
      </c>
      <c>
        <v>0</v>
      </c>
      <c>
        <v>199.81468375960864</v>
      </c>
    </row>
    <row>
      <c>
        <v>2626222</v>
      </c>
      <c>
        <v>1</v>
      </c>
      <c>
        <is>
          <t>İZMİR</t>
        </is>
      </c>
      <c>
        <v>BERGAMA</v>
      </c>
      <c>
        <is>
          <t>Dağıtım Transformatörü</t>
        </is>
      </c>
      <c>
        <v>BİLGİN KÜME EVLERİ TR-1 35-16-M00190_35-16-M00190_91842983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28.07.2023 22:48:48</t>
        </is>
      </c>
      <c>
        <is>
          <t>28.07.2023 23:26:18</t>
        </is>
      </c>
      <c>
        <v>0.625</v>
      </c>
      <c>
        <v>0</v>
      </c>
      <c>
        <v>14</v>
      </c>
      <c>
        <v>0</v>
      </c>
      <c>
        <v>3</v>
      </c>
      <c>
        <v>0</v>
      </c>
      <c>
        <v>0</v>
      </c>
      <c>
        <v>0</v>
      </c>
      <c>
        <v>0</v>
      </c>
      <c>
        <v>0</v>
      </c>
      <c>
        <v>8.473196749894068</v>
      </c>
      <c>
        <v>0</v>
      </c>
      <c>
        <v>3.2155824807529285</v>
      </c>
      <c>
        <v>0</v>
      </c>
      <c>
        <v>0</v>
      </c>
      <c>
        <v>0</v>
      </c>
      <c>
        <v>0</v>
      </c>
      <c>
        <v>11.688779230646997</v>
      </c>
    </row>
    <row>
      <c>
        <v>2625890</v>
      </c>
      <c>
        <v>1</v>
      </c>
      <c>
        <is>
          <t>MANİSA</t>
        </is>
      </c>
      <c>
        <v>AKHİSAR</v>
      </c>
      <c>
        <is>
          <t>Saha Dağıtım Kutusu (SDK)</t>
        </is>
      </c>
      <c>
        <v>TR-1/16 45-72-M00016_C C01b_83531886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28.07.2023 15:06:27</t>
        </is>
      </c>
      <c>
        <is>
          <t>28.07.2023 15:45:45</t>
        </is>
      </c>
      <c>
        <v>0.655</v>
      </c>
      <c>
        <v>0</v>
      </c>
      <c>
        <v>132</v>
      </c>
      <c>
        <v>0</v>
      </c>
      <c>
        <v>0</v>
      </c>
      <c>
        <v>0</v>
      </c>
      <c>
        <v>15</v>
      </c>
      <c>
        <v>0</v>
      </c>
      <c>
        <v>0</v>
      </c>
      <c>
        <v>0</v>
      </c>
      <c>
        <v>17.917321108469302</v>
      </c>
      <c>
        <v>0</v>
      </c>
      <c>
        <v>0</v>
      </c>
      <c>
        <v>0</v>
      </c>
      <c>
        <v>18.199623904618306</v>
      </c>
      <c>
        <v>0</v>
      </c>
      <c>
        <v>0</v>
      </c>
      <c>
        <v>36.11694501308761</v>
      </c>
    </row>
    <row>
      <c>
        <v>2625704</v>
      </c>
      <c>
        <v>1</v>
      </c>
      <c>
        <is>
          <t>İZMİR</t>
        </is>
      </c>
      <c>
        <v>BERGAMA</v>
      </c>
      <c>
        <is>
          <t>Dağıtım Transformatörü</t>
        </is>
      </c>
      <c>
        <v>SARICALAR TR-1 35-16-M00161_35-16-M00161_2361952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28.07.2023 12:24:17</t>
        </is>
      </c>
      <c>
        <is>
          <t>28.07.2023 13:40:47</t>
        </is>
      </c>
      <c>
        <v>1.275</v>
      </c>
      <c>
        <v>0</v>
      </c>
      <c>
        <v>207</v>
      </c>
      <c>
        <v>0</v>
      </c>
      <c>
        <v>4</v>
      </c>
      <c>
        <v>0</v>
      </c>
      <c>
        <v>21</v>
      </c>
      <c>
        <v>0</v>
      </c>
      <c>
        <v>0</v>
      </c>
      <c>
        <v>0</v>
      </c>
      <c>
        <v>35.11025686724978</v>
      </c>
      <c>
        <v>0</v>
      </c>
      <c>
        <v>14.640280300367065</v>
      </c>
      <c>
        <v>0</v>
      </c>
      <c>
        <v>20.041944358170834</v>
      </c>
      <c>
        <v>0</v>
      </c>
      <c>
        <v>0</v>
      </c>
      <c>
        <v>69.79248152578768</v>
      </c>
    </row>
    <row>
      <c>
        <v>2625896</v>
      </c>
      <c>
        <v>1</v>
      </c>
      <c>
        <is>
          <t>MANİSA</t>
        </is>
      </c>
      <c>
        <v>SALİHLİ</v>
      </c>
      <c>
        <is>
          <t>KÖK</t>
        </is>
      </c>
      <c>
        <v>CAFERBEY KÖK 45-78-L00231_CAFERBEY ÇALTILI L04_2105187</v>
      </c>
      <c>
        <v>OG Fider Açması</v>
      </c>
      <c>
        <v>Dağıtım-OG</v>
      </c>
      <c>
        <v>Kısa</v>
      </c>
      <c>
        <v>Şebeke işletmecisi</v>
      </c>
      <c>
        <v>Bildirimsiz</v>
      </c>
      <c>
        <is>
          <t>28.07.2023 15:14:44</t>
        </is>
      </c>
      <c>
        <is>
          <t>28.07.2023 15:15:18</t>
        </is>
      </c>
      <c>
        <v>0.009444444</v>
      </c>
      <c>
        <v>0</v>
      </c>
      <c>
        <v>360</v>
      </c>
      <c>
        <v>17</v>
      </c>
      <c>
        <v>33</v>
      </c>
      <c>
        <v>5</v>
      </c>
      <c>
        <v>24</v>
      </c>
      <c>
        <v>6</v>
      </c>
      <c>
        <v>0</v>
      </c>
      <c>
        <v>0</v>
      </c>
      <c>
        <v>0.7645706984062334</v>
      </c>
      <c>
        <v>0.9572954879572595</v>
      </c>
      <c>
        <v>0.4515738214631448</v>
      </c>
      <c>
        <v>0.38628592171180504</v>
      </c>
      <c>
        <v>0.7015442147365049</v>
      </c>
      <c>
        <v>9.668427569339823</v>
      </c>
      <c>
        <v>0</v>
      </c>
      <c>
        <v>12.92969771361477</v>
      </c>
    </row>
    <row>
      <c>
        <v>2626016</v>
      </c>
      <c>
        <v>1</v>
      </c>
      <c>
        <is>
          <t>İZMİR</t>
        </is>
      </c>
      <c>
        <v>DİKİLİ</v>
      </c>
      <c>
        <is>
          <t>Saha Dağıtım Kutusu (SDK)</t>
        </is>
      </c>
      <c>
        <v>ÇANDARLI TR-5 35-30-M00005_K k1_42961437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28.07.2023 17:32:52</t>
        </is>
      </c>
      <c>
        <is>
          <t>28.07.2023 19:00:27</t>
        </is>
      </c>
      <c>
        <v>1.459722222</v>
      </c>
      <c>
        <v>0</v>
      </c>
      <c>
        <v>24</v>
      </c>
      <c>
        <v>0</v>
      </c>
      <c>
        <v>0</v>
      </c>
      <c>
        <v>0</v>
      </c>
      <c>
        <v>8</v>
      </c>
      <c>
        <v>0</v>
      </c>
      <c>
        <v>0</v>
      </c>
      <c>
        <v>0</v>
      </c>
      <c>
        <v>8.296138283109578</v>
      </c>
      <c>
        <v>0</v>
      </c>
      <c>
        <v>0</v>
      </c>
      <c>
        <v>0</v>
      </c>
      <c>
        <v>17.333472351186348</v>
      </c>
      <c>
        <v>0</v>
      </c>
      <c>
        <v>0</v>
      </c>
      <c>
        <v>25.629610634295926</v>
      </c>
    </row>
    <row>
      <c>
        <v>2625518</v>
      </c>
      <c>
        <v>1</v>
      </c>
      <c>
        <is>
          <t>MANİSA</t>
        </is>
      </c>
      <c>
        <v>TURGUTLU</v>
      </c>
      <c>
        <is>
          <t>OG Fideri</t>
        </is>
      </c>
      <c>
        <v>ÇAMPINAR TARIMSAL SULAMA TR-6 45-83-M00363_DIREK TIPI TRAFO HUCRESI H01_2104735</v>
      </c>
      <c>
        <v>Şebeke Yenileme ve Kapasite Artışı Çalışması</v>
      </c>
      <c>
        <v>Dağıtım-OG</v>
      </c>
      <c>
        <v>Uzun</v>
      </c>
      <c>
        <v>Şebeke işletmecisi</v>
      </c>
      <c>
        <v>Bildirimli</v>
      </c>
      <c>
        <is>
          <t>28.07.2023 09:45:51</t>
        </is>
      </c>
      <c>
        <is>
          <t>28.07.2023 16:01:00</t>
        </is>
      </c>
      <c>
        <v>6.2525</v>
      </c>
      <c>
        <v>0</v>
      </c>
      <c>
        <v>1</v>
      </c>
      <c>
        <v>0</v>
      </c>
      <c>
        <v>9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556.7638156577952</v>
      </c>
      <c>
        <v>0</v>
      </c>
      <c>
        <v>0</v>
      </c>
      <c>
        <v>0</v>
      </c>
      <c>
        <v>0</v>
      </c>
      <c>
        <v>556.7638156577952</v>
      </c>
    </row>
    <row>
      <c>
        <v>2625910</v>
      </c>
      <c>
        <v>1</v>
      </c>
      <c>
        <is>
          <t>İZMİR</t>
        </is>
      </c>
      <c>
        <v>KİRAZ</v>
      </c>
      <c>
        <is>
          <t>AG Fideri</t>
        </is>
      </c>
      <c>
        <v>KARAMAN İÇME SUYU YANI TR-3 35-31-L00050_C_91363721_91363721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28.07.2023 15:24:53</t>
        </is>
      </c>
      <c>
        <is>
          <t>28.07.2023 19:10:34</t>
        </is>
      </c>
      <c>
        <v>3.761388888</v>
      </c>
      <c>
        <v>0</v>
      </c>
      <c>
        <v>0</v>
      </c>
      <c>
        <v>0</v>
      </c>
      <c>
        <v>15</v>
      </c>
      <c>
        <v>0</v>
      </c>
      <c>
        <v>5</v>
      </c>
      <c>
        <v>0</v>
      </c>
      <c>
        <v>0</v>
      </c>
      <c>
        <v>0</v>
      </c>
      <c>
        <v>0</v>
      </c>
      <c>
        <v>0</v>
      </c>
      <c>
        <v>61.96949101392334</v>
      </c>
      <c>
        <v>0</v>
      </c>
      <c>
        <v>28.911798897772545</v>
      </c>
      <c>
        <v>0</v>
      </c>
      <c>
        <v>0</v>
      </c>
      <c>
        <v>90.88128991169589</v>
      </c>
    </row>
    <row>
      <c>
        <v>2626159</v>
      </c>
      <c>
        <v>1</v>
      </c>
      <c>
        <is>
          <t>İZMİR</t>
        </is>
      </c>
      <c>
        <v>BORNOVA</v>
      </c>
      <c>
        <is>
          <t>OG Fideri</t>
        </is>
      </c>
      <c>
        <v>M-2604 35-02-M02604_DAĞITIM TRAFOSU M-2604 M03_66171140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28.07.2023 20:21:23</t>
        </is>
      </c>
      <c>
        <is>
          <t>28.07.2023 21:33:07</t>
        </is>
      </c>
      <c>
        <v>1.195555555</v>
      </c>
      <c>
        <v>0</v>
      </c>
      <c>
        <v>177</v>
      </c>
      <c>
        <v>0</v>
      </c>
      <c>
        <v>0</v>
      </c>
      <c>
        <v>0</v>
      </c>
      <c>
        <v>8</v>
      </c>
      <c>
        <v>0</v>
      </c>
      <c>
        <v>0</v>
      </c>
      <c>
        <v>0</v>
      </c>
      <c>
        <v>49.62390920080223</v>
      </c>
      <c>
        <v>0</v>
      </c>
      <c>
        <v>0</v>
      </c>
      <c>
        <v>0</v>
      </c>
      <c>
        <v>5.203807769309843</v>
      </c>
      <c>
        <v>0</v>
      </c>
      <c>
        <v>0</v>
      </c>
      <c>
        <v>54.82771697011207</v>
      </c>
    </row>
    <row>
      <c>
        <v>2626102</v>
      </c>
      <c>
        <v>1</v>
      </c>
      <c>
        <is>
          <t>MANİSA</t>
        </is>
      </c>
      <c>
        <v>ŞEHZADELER</v>
      </c>
      <c>
        <is>
          <t>KÖK</t>
        </is>
      </c>
      <c>
        <v>GÜZELKÖY KÖK 45-71-M00123_SULAMA M06_50218009</v>
      </c>
      <c>
        <v>OG Fider Açması</v>
      </c>
      <c>
        <v>Dağıtım-OG</v>
      </c>
      <c>
        <v>Kısa</v>
      </c>
      <c>
        <v>Şebeke işletmecisi</v>
      </c>
      <c>
        <v>Bildirimsiz</v>
      </c>
      <c>
        <is>
          <t>28.07.2023 19:16:44</t>
        </is>
      </c>
      <c>
        <is>
          <t>28.07.2023 19:17:04</t>
        </is>
      </c>
      <c>
        <v>0.005555555</v>
      </c>
      <c>
        <v>3</v>
      </c>
      <c>
        <v>33</v>
      </c>
      <c>
        <v>89</v>
      </c>
      <c>
        <v>130</v>
      </c>
      <c>
        <v>14</v>
      </c>
      <c>
        <v>7</v>
      </c>
      <c>
        <v>0</v>
      </c>
      <c>
        <v>0</v>
      </c>
      <c>
        <v>0.008082806212697222</v>
      </c>
      <c>
        <v>0.052017367059796676</v>
      </c>
      <c>
        <v>0.900534961134131</v>
      </c>
      <c>
        <v>0.7850859400894499</v>
      </c>
      <c>
        <v>0.2837279861246333</v>
      </c>
      <c>
        <v>0.029565640472366664</v>
      </c>
      <c>
        <v>0</v>
      </c>
      <c>
        <v>0</v>
      </c>
      <c>
        <v>2.0590147010930746</v>
      </c>
    </row>
    <row>
      <c>
        <v>2625358</v>
      </c>
      <c>
        <v>1</v>
      </c>
      <c>
        <is>
          <t>İZMİR</t>
        </is>
      </c>
      <c>
        <v>KİRAZ</v>
      </c>
      <c>
        <is>
          <t>AG Fideri</t>
        </is>
      </c>
      <c>
        <v>KALEKÖY TR-5 35-31-L00237_A_91241820_91241820</v>
      </c>
      <c>
        <v>AG Tel Kopuğu</v>
      </c>
      <c>
        <v>Dağıtım-AG</v>
      </c>
      <c>
        <v>Uzun</v>
      </c>
      <c>
        <v>Şebeke işletmecisi</v>
      </c>
      <c>
        <v>Bildirimsiz</v>
      </c>
      <c>
        <is>
          <t>28.07.2023 03:51:47</t>
        </is>
      </c>
      <c>
        <is>
          <t>28.07.2023 08:08:19</t>
        </is>
      </c>
      <c>
        <v>4.275555555</v>
      </c>
      <c>
        <v>0</v>
      </c>
      <c>
        <v>8</v>
      </c>
      <c>
        <v>0</v>
      </c>
      <c>
        <v>17</v>
      </c>
      <c>
        <v>0</v>
      </c>
      <c>
        <v>9</v>
      </c>
      <c>
        <v>0</v>
      </c>
      <c>
        <v>0</v>
      </c>
      <c>
        <v>0</v>
      </c>
      <c>
        <v>7.758400496618186</v>
      </c>
      <c>
        <v>0</v>
      </c>
      <c>
        <v>278.46819364971867</v>
      </c>
      <c>
        <v>0</v>
      </c>
      <c>
        <v>17.50740577750674</v>
      </c>
      <c>
        <v>0</v>
      </c>
      <c>
        <v>0</v>
      </c>
      <c>
        <v>303.7339999238436</v>
      </c>
    </row>
    <row>
      <c>
        <v>2625690</v>
      </c>
      <c>
        <v>1</v>
      </c>
      <c>
        <is>
          <t>İZMİR</t>
        </is>
      </c>
      <c>
        <v>MENDERES</v>
      </c>
      <c>
        <is>
          <t>Kullanıcı Bağlantı Hattı</t>
        </is>
      </c>
      <c>
        <v>KÜNER TR-1 35-22-M00229_955289065_955289065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28.07.2023 11:55:06</t>
        </is>
      </c>
      <c>
        <is>
          <t>28.07.2023 13:20:58</t>
        </is>
      </c>
      <c>
        <v>1.431111111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0.3494903447811111</v>
      </c>
      <c>
        <v>0</v>
      </c>
      <c>
        <v>0</v>
      </c>
      <c>
        <v>0</v>
      </c>
      <c>
        <v>0</v>
      </c>
      <c>
        <v>0</v>
      </c>
      <c>
        <v>0</v>
      </c>
      <c>
        <v>0.3494903447811111</v>
      </c>
    </row>
    <row>
      <c>
        <v>2625381</v>
      </c>
      <c>
        <v>1</v>
      </c>
      <c>
        <is>
          <t>MANİSA</t>
        </is>
      </c>
      <c>
        <v>KULA</v>
      </c>
      <c>
        <is>
          <t>DM</t>
        </is>
      </c>
      <c>
        <v>KULA İM 45-77-A00001_ESKİ SELENDİ M07_2334406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28.07.2023 06:35:18</t>
        </is>
      </c>
      <c>
        <is>
          <t>28.07.2023 06:57:22</t>
        </is>
      </c>
      <c>
        <v>0.367777777</v>
      </c>
      <c>
        <v>3</v>
      </c>
      <c>
        <v>0</v>
      </c>
      <c>
        <v>3</v>
      </c>
      <c>
        <v>0</v>
      </c>
      <c>
        <v>5</v>
      </c>
      <c>
        <v>0</v>
      </c>
      <c>
        <v>1</v>
      </c>
      <c>
        <v>0</v>
      </c>
      <c>
        <v>0.17302811056649464</v>
      </c>
      <c>
        <v>0</v>
      </c>
      <c>
        <v>5.420250922192745</v>
      </c>
      <c>
        <v>0</v>
      </c>
      <c>
        <v>9.480410839522987</v>
      </c>
      <c>
        <v>0</v>
      </c>
      <c>
        <v>2.4304539197255037</v>
      </c>
      <c>
        <v>0</v>
      </c>
      <c>
        <v>17.50414379200773</v>
      </c>
    </row>
    <row>
      <c>
        <v>2625335</v>
      </c>
      <c>
        <v>1</v>
      </c>
      <c>
        <is>
          <t>İZMİR</t>
        </is>
      </c>
      <c>
        <v>BORNOVA</v>
      </c>
      <c>
        <is>
          <t>KÖK</t>
        </is>
      </c>
      <c>
        <v>M-1335 KAYADİBİ KÖK 35-02-M01335_M-1157 KARAÇAM M05_2053136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28.07.2023 01:15:49</t>
        </is>
      </c>
      <c>
        <is>
          <t>28.07.2023 01:38:57</t>
        </is>
      </c>
      <c>
        <v>0.385555555</v>
      </c>
      <c>
        <v>11</v>
      </c>
      <c>
        <v>806</v>
      </c>
      <c>
        <v>13</v>
      </c>
      <c>
        <v>52</v>
      </c>
      <c>
        <v>33</v>
      </c>
      <c>
        <v>70</v>
      </c>
      <c>
        <v>1</v>
      </c>
      <c>
        <v>0</v>
      </c>
      <c>
        <v>2.9145133616582273</v>
      </c>
      <c>
        <v>66.96149478912642</v>
      </c>
      <c>
        <v>6.941005851248804</v>
      </c>
      <c>
        <v>4.451261052469804</v>
      </c>
      <c>
        <v>42.61171620733224</v>
      </c>
      <c>
        <v>13.887159908134864</v>
      </c>
      <c>
        <v>4.873876904884639</v>
      </c>
      <c>
        <v>0</v>
      </c>
      <c>
        <v>142.641028074855</v>
      </c>
    </row>
    <row>
      <c>
        <v>2625527</v>
      </c>
      <c>
        <v>1</v>
      </c>
      <c>
        <is>
          <t>İZMİR</t>
        </is>
      </c>
      <c>
        <v>BORNOVA</v>
      </c>
      <c>
        <is>
          <t>AG Fideri</t>
        </is>
      </c>
      <c>
        <v>M-1045 35-02-M01045_E_56366025_56366025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28.07.2023 09:47:28</t>
        </is>
      </c>
      <c>
        <is>
          <t>28.07.2023 11:10:00</t>
        </is>
      </c>
      <c>
        <v>1.375555555</v>
      </c>
      <c>
        <v>0</v>
      </c>
      <c>
        <v>59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18.2634701467088</v>
      </c>
      <c>
        <v>0</v>
      </c>
      <c>
        <v>0</v>
      </c>
      <c>
        <v>0</v>
      </c>
      <c>
        <v>0</v>
      </c>
      <c>
        <v>0</v>
      </c>
      <c>
        <v>0</v>
      </c>
      <c>
        <v>18.2634701467088</v>
      </c>
    </row>
    <row>
      <c>
        <v>2625504</v>
      </c>
      <c>
        <v>1</v>
      </c>
      <c>
        <is>
          <t>İZMİR</t>
        </is>
      </c>
      <c>
        <v>BUCA</v>
      </c>
      <c>
        <is>
          <t>OG Fideri</t>
        </is>
      </c>
      <c>
        <v>K-1104 35-03-K01104_TRAFO K03_41968551</v>
      </c>
      <c>
        <v>Şebeke Bakım Çalışması</v>
      </c>
      <c>
        <v>Dağıtım-OG</v>
      </c>
      <c>
        <v>Uzun</v>
      </c>
      <c>
        <v>Şebeke işletmecisi</v>
      </c>
      <c>
        <v>Bildirimli</v>
      </c>
      <c>
        <is>
          <t>28.07.2023 09:34:40</t>
        </is>
      </c>
      <c>
        <is>
          <t>28.07.2023 18:20:00</t>
        </is>
      </c>
      <c>
        <v>8.755555555</v>
      </c>
      <c>
        <v>0</v>
      </c>
      <c>
        <v>2223</v>
      </c>
      <c>
        <v>0</v>
      </c>
      <c>
        <v>0</v>
      </c>
      <c>
        <v>0</v>
      </c>
      <c>
        <v>107</v>
      </c>
      <c>
        <v>0</v>
      </c>
      <c>
        <v>0</v>
      </c>
      <c>
        <v>0</v>
      </c>
      <c>
        <v>3903.7745035834246</v>
      </c>
      <c>
        <v>0</v>
      </c>
      <c>
        <v>0</v>
      </c>
      <c>
        <v>0</v>
      </c>
      <c>
        <v>2027.51062096792</v>
      </c>
      <c>
        <v>0</v>
      </c>
      <c>
        <v>0</v>
      </c>
      <c>
        <v>5931.285124551345</v>
      </c>
    </row>
    <row>
      <c>
        <v>2626028</v>
      </c>
      <c>
        <v>1</v>
      </c>
      <c>
        <is>
          <t>İZMİR</t>
        </is>
      </c>
      <c>
        <v>DİKİLİ</v>
      </c>
      <c>
        <is>
          <t>KÖK</t>
        </is>
      </c>
      <c>
        <v>DEMİRTAŞ KÖK 35-30-M00149_ESENTEPE KÖYLER M02_72078653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28.07.2023 17:49:28</t>
        </is>
      </c>
      <c>
        <is>
          <t>28.07.2023 18:23:18</t>
        </is>
      </c>
      <c>
        <v>0.563888888</v>
      </c>
      <c>
        <v>2</v>
      </c>
      <c>
        <v>345</v>
      </c>
      <c>
        <v>47</v>
      </c>
      <c>
        <v>23</v>
      </c>
      <c>
        <v>15</v>
      </c>
      <c>
        <v>52</v>
      </c>
      <c>
        <v>0</v>
      </c>
      <c>
        <v>0</v>
      </c>
      <c>
        <v>0.8739248332640509</v>
      </c>
      <c>
        <v>33.0944566429201</v>
      </c>
      <c>
        <v>67.94728715308239</v>
      </c>
      <c>
        <v>9.21667252210075</v>
      </c>
      <c>
        <v>77.04704873008468</v>
      </c>
      <c>
        <v>18.80251249293847</v>
      </c>
      <c>
        <v>0</v>
      </c>
      <c>
        <v>0</v>
      </c>
      <c>
        <v>206.98190237439044</v>
      </c>
    </row>
    <row>
      <c>
        <v>2625922</v>
      </c>
      <c>
        <v>1</v>
      </c>
      <c>
        <is>
          <t>MANİSA</t>
        </is>
      </c>
      <c>
        <v>ŞEHZADELER</v>
      </c>
      <c>
        <is>
          <t>Kullanıcı Bağlantı Hattı</t>
        </is>
      </c>
      <c>
        <v>DM-3/13 (İSTİKLAL OKULU ARKASI) 45-71-M00121_953192730_953192730</v>
      </c>
      <c>
        <v>AG Branşman Yeraltı Kablo Arızası</v>
      </c>
      <c>
        <v>Dağıtım-AG</v>
      </c>
      <c>
        <v>Uzun</v>
      </c>
      <c>
        <v>Şebeke işletmecisi</v>
      </c>
      <c>
        <v>Bildirimsiz</v>
      </c>
      <c>
        <is>
          <t>28.07.2023 15:36:52</t>
        </is>
      </c>
      <c>
        <is>
          <t>28.07.2023 16:51:17</t>
        </is>
      </c>
      <c>
        <v>1.240277777</v>
      </c>
      <c>
        <v>0</v>
      </c>
      <c>
        <v>11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3.681550679799984</v>
      </c>
      <c>
        <v>0</v>
      </c>
      <c>
        <v>0</v>
      </c>
      <c>
        <v>0</v>
      </c>
      <c>
        <v>0</v>
      </c>
      <c>
        <v>0</v>
      </c>
      <c>
        <v>0</v>
      </c>
      <c>
        <v>3.681550679799984</v>
      </c>
    </row>
    <row>
      <c>
        <v>2625590</v>
      </c>
      <c>
        <v>1</v>
      </c>
      <c>
        <is>
          <t>MANİSA</t>
        </is>
      </c>
      <c>
        <v>AKHİSAR</v>
      </c>
      <c>
        <is>
          <t>AG Fideri</t>
        </is>
      </c>
      <c>
        <v>KURUÇAY TR-2 45-72-M00235_B_56401186_56401186</v>
      </c>
      <c>
        <v>AG Hatta Ağaç Kesimi</v>
      </c>
      <c>
        <v>Dağıtım-AG</v>
      </c>
      <c>
        <v>Uzun</v>
      </c>
      <c>
        <v>Şebeke işletmecisi</v>
      </c>
      <c>
        <v>Bildirimsiz</v>
      </c>
      <c>
        <is>
          <t>28.07.2023 10:22:25</t>
        </is>
      </c>
      <c>
        <is>
          <t>28.07.2023 13:30:29</t>
        </is>
      </c>
      <c>
        <v>3.134444444</v>
      </c>
      <c>
        <v>0</v>
      </c>
      <c>
        <v>13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1.0899142595705689</v>
      </c>
      <c>
        <v>0</v>
      </c>
      <c>
        <v>0</v>
      </c>
      <c>
        <v>0</v>
      </c>
      <c>
        <v>0</v>
      </c>
      <c>
        <v>0</v>
      </c>
      <c>
        <v>0</v>
      </c>
      <c>
        <v>1.0899142595705689</v>
      </c>
    </row>
    <row>
      <c>
        <v>2625398</v>
      </c>
      <c>
        <v>1</v>
      </c>
      <c>
        <is>
          <t>İZMİR</t>
        </is>
      </c>
      <c>
        <v>KİRAZ</v>
      </c>
      <c>
        <is>
          <t>AG Fideri</t>
        </is>
      </c>
      <c>
        <v>UZUNKÖY TR-1 35-31-L00144_B_72255944_72255944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28.07.2023 05:58:47</t>
        </is>
      </c>
      <c>
        <is>
          <t>28.07.2023 09:05:47</t>
        </is>
      </c>
      <c>
        <v>3.116666666</v>
      </c>
      <c>
        <v>0</v>
      </c>
      <c>
        <v>24</v>
      </c>
      <c>
        <v>0</v>
      </c>
      <c>
        <v>3</v>
      </c>
      <c>
        <v>0</v>
      </c>
      <c>
        <v>3</v>
      </c>
      <c>
        <v>0</v>
      </c>
      <c>
        <v>0</v>
      </c>
      <c>
        <v>0</v>
      </c>
      <c>
        <v>7.767288261806818</v>
      </c>
      <c>
        <v>0</v>
      </c>
      <c>
        <v>3.9509505845349926</v>
      </c>
      <c>
        <v>0</v>
      </c>
      <c>
        <v>0.030213623828570582</v>
      </c>
      <c>
        <v>0</v>
      </c>
      <c>
        <v>0</v>
      </c>
      <c>
        <v>11.748452470170381</v>
      </c>
    </row>
    <row>
      <c>
        <v>2625444</v>
      </c>
      <c>
        <v>1</v>
      </c>
      <c>
        <is>
          <t>İZMİR</t>
        </is>
      </c>
      <c>
        <v>KİRAZ</v>
      </c>
      <c>
        <is>
          <t>AG Fideri</t>
        </is>
      </c>
      <c>
        <v>KALEKÖY TR-5 35-31-L00237_47919539_56401395_56401395</v>
      </c>
      <c>
        <v>AG Tel Kopuğu</v>
      </c>
      <c>
        <v>Dağıtım-AG</v>
      </c>
      <c>
        <v>Uzun</v>
      </c>
      <c>
        <v>Şebeke işletmecisi</v>
      </c>
      <c>
        <v>Bildirimsiz</v>
      </c>
      <c>
        <is>
          <t>28.07.2023 08:20:25</t>
        </is>
      </c>
      <c>
        <is>
          <t>28.07.2023 15:49:00</t>
        </is>
      </c>
      <c>
        <v>7.476388888</v>
      </c>
      <c>
        <v>0</v>
      </c>
      <c>
        <v>8</v>
      </c>
      <c>
        <v>0</v>
      </c>
      <c>
        <v>12</v>
      </c>
      <c>
        <v>0</v>
      </c>
      <c>
        <v>9</v>
      </c>
      <c>
        <v>0</v>
      </c>
      <c>
        <v>0</v>
      </c>
      <c>
        <v>0</v>
      </c>
      <c>
        <v>17.294175526787775</v>
      </c>
      <c>
        <v>0</v>
      </c>
      <c>
        <v>378.0688076192768</v>
      </c>
      <c>
        <v>0</v>
      </c>
      <c>
        <v>63.82184085521179</v>
      </c>
      <c>
        <v>0</v>
      </c>
      <c>
        <v>0</v>
      </c>
      <c>
        <v>459.1848240012764</v>
      </c>
    </row>
    <row>
      <c>
        <v>2626131</v>
      </c>
      <c>
        <v>1</v>
      </c>
      <c>
        <is>
          <t>İZMİR</t>
        </is>
      </c>
      <c>
        <v>GAZİEMİR</v>
      </c>
      <c>
        <is>
          <t>Kullanıcı Bağlantı Hattı</t>
        </is>
      </c>
      <c>
        <v>K-3708 35-08-K03708_97577200_97577200</v>
      </c>
      <c>
        <v>AG Box / Sdk Abone Çıkış Sigorta Atığı</v>
      </c>
      <c>
        <v>Dağıtım-AG</v>
      </c>
      <c>
        <v>Uzun</v>
      </c>
      <c>
        <v>Şebeke işletmecisi</v>
      </c>
      <c>
        <v>Bildirimsiz</v>
      </c>
      <c>
        <is>
          <t>28.07.2023 19:44:21</t>
        </is>
      </c>
      <c>
        <is>
          <t>28.07.2023 20:59:28</t>
        </is>
      </c>
      <c>
        <v>1.251944444</v>
      </c>
      <c>
        <v>0</v>
      </c>
      <c>
        <v>0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151.9079728002892</v>
      </c>
      <c>
        <v>0</v>
      </c>
      <c>
        <v>0</v>
      </c>
      <c>
        <v>151.9079728002892</v>
      </c>
    </row>
    <row>
      <c>
        <v>2625487</v>
      </c>
      <c>
        <v>1</v>
      </c>
      <c>
        <is>
          <t>MANİSA</t>
        </is>
      </c>
      <c>
        <v>YUNUSEMRE</v>
      </c>
      <c>
        <is>
          <t>Dağıtım Transformatörü</t>
        </is>
      </c>
      <c>
        <v>MURADİYE TR-10 45-71-M02143_45-71-M02143_60700797</v>
      </c>
      <c>
        <v>Şebeke Yenileme ve Kapasite Artışı Çalışması</v>
      </c>
      <c>
        <v>Dağıtım-AG</v>
      </c>
      <c>
        <v>Uzun</v>
      </c>
      <c>
        <v>Şebeke işletmecisi</v>
      </c>
      <c>
        <v>Bildirimli</v>
      </c>
      <c>
        <is>
          <t>28.07.2023 08:56:59</t>
        </is>
      </c>
      <c>
        <is>
          <t>28.07.2023 15:37:55</t>
        </is>
      </c>
      <c>
        <v>6.682222222</v>
      </c>
      <c>
        <v>0</v>
      </c>
      <c>
        <v>661</v>
      </c>
      <c>
        <v>0</v>
      </c>
      <c>
        <v>2</v>
      </c>
      <c>
        <v>0</v>
      </c>
      <c>
        <v>25</v>
      </c>
      <c>
        <v>0</v>
      </c>
      <c>
        <v>0</v>
      </c>
      <c>
        <v>0</v>
      </c>
      <c>
        <v>884.9976944603682</v>
      </c>
      <c>
        <v>0</v>
      </c>
      <c>
        <v>0</v>
      </c>
      <c>
        <v>0</v>
      </c>
      <c>
        <v>238.14052305292563</v>
      </c>
      <c>
        <v>0</v>
      </c>
      <c>
        <v>0</v>
      </c>
      <c>
        <v>1123.1382175132937</v>
      </c>
    </row>
    <row>
      <c>
        <v>2625982</v>
      </c>
      <c>
        <v>1</v>
      </c>
      <c>
        <is>
          <t>İZMİR</t>
        </is>
      </c>
      <c>
        <v>ÇEŞME</v>
      </c>
      <c>
        <is>
          <t>Kullanıcı Bağlantı Hattı</t>
        </is>
      </c>
      <c>
        <v>L-191 35-18-L00191_950443112_950443112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28.07.2023 16:42:03</t>
        </is>
      </c>
      <c>
        <is>
          <t>28.07.2023 18:15:46</t>
        </is>
      </c>
      <c>
        <v>1.561944444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0.15527615301840747</v>
      </c>
      <c>
        <v>0</v>
      </c>
      <c>
        <v>0</v>
      </c>
      <c>
        <v>0</v>
      </c>
      <c>
        <v>0</v>
      </c>
      <c>
        <v>0</v>
      </c>
      <c>
        <v>0</v>
      </c>
      <c>
        <v>0.15527615301840747</v>
      </c>
    </row>
    <row>
      <c>
        <v>2625736</v>
      </c>
      <c>
        <v>1</v>
      </c>
      <c>
        <is>
          <t>İZMİR</t>
        </is>
      </c>
      <c>
        <v>URLA</v>
      </c>
      <c>
        <is>
          <t>AG Fideri</t>
        </is>
      </c>
      <c>
        <v>TR-84 35-19-L00084_C_90947701_90947701</v>
      </c>
      <c>
        <v>AG Tel Kopuğu</v>
      </c>
      <c>
        <v>Dağıtım-AG</v>
      </c>
      <c>
        <v>Uzun</v>
      </c>
      <c>
        <v>Şebeke işletmecisi</v>
      </c>
      <c>
        <v>Bildirimsiz</v>
      </c>
      <c>
        <is>
          <t>28.07.2023 12:54:49</t>
        </is>
      </c>
      <c>
        <is>
          <t>28.07.2023 14:30:00</t>
        </is>
      </c>
      <c>
        <v>1.586388888</v>
      </c>
      <c>
        <v>0</v>
      </c>
      <c>
        <v>85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45.92571021603637</v>
      </c>
      <c>
        <v>0</v>
      </c>
      <c>
        <v>0</v>
      </c>
      <c>
        <v>0</v>
      </c>
      <c>
        <v>5.27276877655804</v>
      </c>
      <c>
        <v>0</v>
      </c>
      <c>
        <v>0</v>
      </c>
      <c>
        <v>51.19847899259441</v>
      </c>
    </row>
    <row>
      <c>
        <v>2626105</v>
      </c>
      <c>
        <v>1</v>
      </c>
      <c>
        <is>
          <t>İZMİR</t>
        </is>
      </c>
      <c>
        <v>KARŞIYAKA</v>
      </c>
      <c>
        <is>
          <t>Dağıtım Transformatörü</t>
        </is>
      </c>
      <c>
        <v>M-1585 35-04-M01585_35-04-M01585_2373370</v>
      </c>
      <c>
        <v>AG Box / Sdk Giriş Faz Sigorta Atığı</v>
      </c>
      <c>
        <v>Dağıtım-AG</v>
      </c>
      <c>
        <v>Uzun</v>
      </c>
      <c>
        <v>Şebeke işletmecisi</v>
      </c>
      <c>
        <v>Bildirimsiz</v>
      </c>
      <c>
        <is>
          <t>28.07.2023 19:01:13</t>
        </is>
      </c>
      <c>
        <is>
          <t>28.07.2023 20:18:03</t>
        </is>
      </c>
      <c>
        <v>1.280555555</v>
      </c>
      <c>
        <v>0</v>
      </c>
      <c>
        <v>496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324.84314744402633</v>
      </c>
      <c>
        <v>0</v>
      </c>
      <c>
        <v>0</v>
      </c>
      <c>
        <v>0</v>
      </c>
      <c>
        <v>12.368714766487697</v>
      </c>
      <c>
        <v>0</v>
      </c>
      <c>
        <v>0</v>
      </c>
      <c>
        <v>337.211862210514</v>
      </c>
    </row>
    <row>
      <c>
        <v>2625584</v>
      </c>
      <c>
        <v>1</v>
      </c>
      <c>
        <is>
          <t>İZMİR</t>
        </is>
      </c>
      <c>
        <v>MENEMEN</v>
      </c>
      <c>
        <is>
          <t>OG Fideri</t>
        </is>
      </c>
      <c>
        <v>ASARLIK TR-17 35-28-M00173_ASARLIK DM-2/7(ASARLIK TR-18) M02_66530747</v>
      </c>
      <c>
        <v>Şebeke Yenileme ve Kapasite Artışı Çalışması</v>
      </c>
      <c>
        <v>Dağıtım-OG</v>
      </c>
      <c>
        <v>Uzun</v>
      </c>
      <c>
        <v>Şebeke işletmecisi</v>
      </c>
      <c>
        <v>Bildirimli</v>
      </c>
      <c>
        <is>
          <t>28.07.2023 10:44:25</t>
        </is>
      </c>
      <c>
        <is>
          <t>28.07.2023 16:19:16</t>
        </is>
      </c>
      <c>
        <v>5.580833333</v>
      </c>
      <c>
        <v>0</v>
      </c>
      <c>
        <v>105</v>
      </c>
      <c>
        <v>0</v>
      </c>
      <c>
        <v>0</v>
      </c>
      <c>
        <v>1</v>
      </c>
      <c>
        <v>16</v>
      </c>
      <c>
        <v>0</v>
      </c>
      <c>
        <v>0</v>
      </c>
      <c>
        <v>0</v>
      </c>
      <c>
        <v>166.42255838641117</v>
      </c>
      <c>
        <v>0</v>
      </c>
      <c>
        <v>0</v>
      </c>
      <c>
        <v>21.487938776801883</v>
      </c>
      <c>
        <v>132.9475263074924</v>
      </c>
      <c>
        <v>0</v>
      </c>
      <c>
        <v>0</v>
      </c>
      <c>
        <v>320.85802347070546</v>
      </c>
    </row>
    <row>
      <c>
        <v>2625962</v>
      </c>
      <c>
        <v>1</v>
      </c>
      <c>
        <is>
          <t>MANİSA</t>
        </is>
      </c>
      <c>
        <v>KÖPRÜBAŞI</v>
      </c>
      <c>
        <is>
          <t>KÖK</t>
        </is>
      </c>
      <c>
        <v>TOKMAKLI KÖK 45-86-M00047_ÇATALOLUK ENH.(BORLU KÖK) M01_72227668</v>
      </c>
      <c>
        <v>Plansız Kesinti / Müdahale</v>
      </c>
      <c>
        <v>Dağıtım-OG</v>
      </c>
      <c>
        <v>Uzun</v>
      </c>
      <c>
        <v>Şebeke işletmecisi</v>
      </c>
      <c>
        <v>Bildirimsiz</v>
      </c>
      <c>
        <is>
          <t>28.07.2023 16:14:21</t>
        </is>
      </c>
      <c>
        <is>
          <t>28.07.2023 16:25:38</t>
        </is>
      </c>
      <c>
        <v>0.188055555</v>
      </c>
      <c>
        <v>7</v>
      </c>
      <c>
        <v>2052</v>
      </c>
      <c>
        <v>50</v>
      </c>
      <c>
        <v>206</v>
      </c>
      <c>
        <v>9</v>
      </c>
      <c>
        <v>295</v>
      </c>
      <c>
        <v>0</v>
      </c>
      <c>
        <v>0</v>
      </c>
      <c>
        <v>0.31791484877055554</v>
      </c>
      <c>
        <v>54.84306299450416</v>
      </c>
      <c>
        <v>100.26560312216967</v>
      </c>
      <c>
        <v>23.670251469362025</v>
      </c>
      <c>
        <v>4.563768687355387</v>
      </c>
      <c>
        <v>27.919697441137142</v>
      </c>
      <c>
        <v>0</v>
      </c>
      <c>
        <v>0</v>
      </c>
      <c>
        <v>211.58029856329892</v>
      </c>
    </row>
    <row>
      <c>
        <v>2625776</v>
      </c>
      <c>
        <v>1</v>
      </c>
      <c>
        <is>
          <t>İZMİR</t>
        </is>
      </c>
      <c>
        <v>KARABAĞLAR</v>
      </c>
      <c>
        <is>
          <t>AG Fideri</t>
        </is>
      </c>
      <c>
        <v>K-1043 35-01-K01043__72410858_72410858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28.07.2023 13:38:43</t>
        </is>
      </c>
      <c>
        <is>
          <t>28.07.2023 15:46:48</t>
        </is>
      </c>
      <c>
        <v>2.134722222</v>
      </c>
      <c>
        <v>0</v>
      </c>
      <c>
        <v>399</v>
      </c>
      <c>
        <v>0</v>
      </c>
      <c>
        <v>0</v>
      </c>
      <c>
        <v>0</v>
      </c>
      <c>
        <v>29</v>
      </c>
      <c>
        <v>0</v>
      </c>
      <c>
        <v>0</v>
      </c>
      <c>
        <v>0</v>
      </c>
      <c>
        <v>210.0149835244553</v>
      </c>
      <c>
        <v>0</v>
      </c>
      <c>
        <v>0</v>
      </c>
      <c>
        <v>0</v>
      </c>
      <c>
        <v>100.476320136279</v>
      </c>
      <c>
        <v>0</v>
      </c>
      <c>
        <v>0</v>
      </c>
      <c>
        <v>310.4913036607343</v>
      </c>
    </row>
    <row>
      <c>
        <v>2625627</v>
      </c>
      <c>
        <v>1</v>
      </c>
      <c>
        <is>
          <t>İZMİR</t>
        </is>
      </c>
      <c>
        <v>MENDERES</v>
      </c>
      <c>
        <is>
          <t>AG Fideri</t>
        </is>
      </c>
      <c>
        <v>TR-12 35-22-M00012_B_91073911_91073911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28.07.2023 11:19:55</t>
        </is>
      </c>
      <c>
        <is>
          <t>28.07.2023 12:48:43</t>
        </is>
      </c>
      <c>
        <v>1.48</v>
      </c>
      <c>
        <v>0</v>
      </c>
      <c>
        <v>94</v>
      </c>
      <c>
        <v>0</v>
      </c>
      <c>
        <v>4</v>
      </c>
      <c>
        <v>0</v>
      </c>
      <c>
        <v>12</v>
      </c>
      <c>
        <v>0</v>
      </c>
      <c>
        <v>0</v>
      </c>
      <c>
        <v>0</v>
      </c>
      <c>
        <v>35.61498393847715</v>
      </c>
      <c>
        <v>0</v>
      </c>
      <c>
        <v>8.260467994008497</v>
      </c>
      <c>
        <v>0</v>
      </c>
      <c>
        <v>88.47525227554466</v>
      </c>
      <c>
        <v>0</v>
      </c>
      <c>
        <v>0</v>
      </c>
      <c>
        <v>132.35070420803032</v>
      </c>
    </row>
    <row>
      <c>
        <v>2625621</v>
      </c>
      <c>
        <v>2</v>
      </c>
      <c>
        <is>
          <t>İZMİR</t>
        </is>
      </c>
      <c>
        <v>TİRE</v>
      </c>
      <c>
        <is>
          <t>Dağıtım Transformatörü</t>
        </is>
      </c>
      <c>
        <v>DM-1/25-A 35-29-M00102_35-29-M00102_2358865</v>
      </c>
      <c>
        <v>AG Direk Kırılması</v>
      </c>
      <c>
        <v>Dağıtım-AG</v>
      </c>
      <c>
        <v>Uzun</v>
      </c>
      <c>
        <v>Şebeke işletmecisi</v>
      </c>
      <c>
        <v>Bildirimsiz</v>
      </c>
      <c>
        <is>
          <t>28.07.2023 13:56:02</t>
        </is>
      </c>
      <c>
        <is>
          <t>28.07.2023 15:06:00</t>
        </is>
      </c>
      <c>
        <v>1.166111111</v>
      </c>
      <c>
        <v>0</v>
      </c>
      <c>
        <v>158</v>
      </c>
      <c>
        <v>0</v>
      </c>
      <c>
        <v>0</v>
      </c>
      <c>
        <v>0</v>
      </c>
      <c>
        <v>9</v>
      </c>
      <c>
        <v>0</v>
      </c>
      <c>
        <v>0</v>
      </c>
      <c>
        <v>0</v>
      </c>
      <c>
        <v>46.62801367237356</v>
      </c>
      <c>
        <v>0</v>
      </c>
      <c>
        <v>0</v>
      </c>
      <c>
        <v>0</v>
      </c>
      <c>
        <v>59.2599095385053</v>
      </c>
      <c>
        <v>0</v>
      </c>
      <c>
        <v>0</v>
      </c>
      <c>
        <v>105.88792321087885</v>
      </c>
    </row>
    <row>
      <c>
        <v>2625819</v>
      </c>
      <c>
        <v>1</v>
      </c>
      <c>
        <is>
          <t>İZMİR</t>
        </is>
      </c>
      <c>
        <v>ÇİĞLİ</v>
      </c>
      <c>
        <is>
          <t>DM</t>
        </is>
      </c>
      <c>
        <v>ATAKENT DM (M-2214) 35-09-M02214_ATAKENT-1 M11_2046723</v>
      </c>
      <c>
        <v>Manevra</v>
      </c>
      <c>
        <v>Dağıtım-OG</v>
      </c>
      <c>
        <v>Uzun</v>
      </c>
      <c>
        <v>Şebeke işletmecisi</v>
      </c>
      <c>
        <v>Bildirimsiz</v>
      </c>
      <c>
        <is>
          <t>28.07.2023 14:16:14</t>
        </is>
      </c>
      <c>
        <is>
          <t>28.07.2023 14:19:51</t>
        </is>
      </c>
      <c>
        <v>0.060277777</v>
      </c>
      <c>
        <v>1</v>
      </c>
      <c>
        <v>308</v>
      </c>
      <c>
        <v>0</v>
      </c>
      <c>
        <v>0</v>
      </c>
      <c>
        <v>3</v>
      </c>
      <c>
        <v>43</v>
      </c>
      <c>
        <v>0</v>
      </c>
      <c>
        <v>0</v>
      </c>
      <c>
        <v>13.372560501934483</v>
      </c>
      <c>
        <v>7.949488406845434</v>
      </c>
      <c>
        <v>0</v>
      </c>
      <c>
        <v>0</v>
      </c>
      <c>
        <v>242.76763909941684</v>
      </c>
      <c>
        <v>12.505880648589907</v>
      </c>
      <c>
        <v>0</v>
      </c>
      <c>
        <v>0</v>
      </c>
      <c>
        <v>276.5955686567866</v>
      </c>
    </row>
    <row>
      <c>
        <v>2625862</v>
      </c>
      <c>
        <v>1</v>
      </c>
      <c>
        <is>
          <t>MANİSA</t>
        </is>
      </c>
      <c>
        <v>ŞEHZADELER</v>
      </c>
      <c>
        <is>
          <t>KÖK</t>
        </is>
      </c>
      <c>
        <v>BEYDERE KÖK 45-71-M00128_YENİKÖY (MANİSA TM DEN) M10_50217159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28.07.2023 14:57:48</t>
        </is>
      </c>
      <c>
        <is>
          <t>28.07.2023 15:00:51</t>
        </is>
      </c>
      <c>
        <v>0.050833333</v>
      </c>
      <c>
        <v>12</v>
      </c>
      <c>
        <v>1085</v>
      </c>
      <c>
        <v>409</v>
      </c>
      <c>
        <v>203</v>
      </c>
      <c>
        <v>50</v>
      </c>
      <c>
        <v>143</v>
      </c>
      <c>
        <v>10</v>
      </c>
      <c>
        <v>2</v>
      </c>
      <c>
        <v>0.34060359184374067</v>
      </c>
      <c>
        <v>14.045437346514444</v>
      </c>
      <c>
        <v>114.8108201657365</v>
      </c>
      <c>
        <v>51.93006389089041</v>
      </c>
      <c>
        <v>30.282121857219195</v>
      </c>
      <c>
        <v>6.890602502429823</v>
      </c>
      <c>
        <v>60.62191032760857</v>
      </c>
      <c>
        <v>0.7354533380886615</v>
      </c>
      <c>
        <v>279.6570130203314</v>
      </c>
    </row>
    <row>
      <c>
        <v>2625756</v>
      </c>
      <c>
        <v>1</v>
      </c>
      <c>
        <is>
          <t>İZMİR</t>
        </is>
      </c>
      <c>
        <v>TİRE</v>
      </c>
      <c>
        <is>
          <t>AG Fideri</t>
        </is>
      </c>
      <c>
        <v>TOPARLAR KARŞI MAH.TR-2 35-29-L00324_B_56395291_56395291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28.07.2023 13:19:06</t>
        </is>
      </c>
      <c>
        <is>
          <t>28.07.2023 17:05:24</t>
        </is>
      </c>
      <c>
        <v>3.771666666</v>
      </c>
      <c>
        <v>0</v>
      </c>
      <c>
        <v>7</v>
      </c>
      <c>
        <v>0</v>
      </c>
      <c>
        <v>11</v>
      </c>
      <c>
        <v>0</v>
      </c>
      <c>
        <v>1</v>
      </c>
      <c>
        <v>0</v>
      </c>
      <c>
        <v>0</v>
      </c>
      <c>
        <v>0</v>
      </c>
      <c>
        <v>1.9772047245364004</v>
      </c>
      <c>
        <v>0</v>
      </c>
      <c>
        <v>43.14022054782885</v>
      </c>
      <c>
        <v>0</v>
      </c>
      <c>
        <v>0.264743602120888</v>
      </c>
      <c>
        <v>0</v>
      </c>
      <c>
        <v>0</v>
      </c>
      <c>
        <v>45.38216887448613</v>
      </c>
    </row>
    <row>
      <c>
        <v>2626148</v>
      </c>
      <c>
        <v>1</v>
      </c>
      <c>
        <is>
          <t>MANİSA</t>
        </is>
      </c>
      <c>
        <v>YUNUSEMRE</v>
      </c>
      <c>
        <is>
          <t>OG Fideri</t>
        </is>
      </c>
      <c>
        <v>SARMA KÖYÜ TR-2 45-71-M01525_DIREK TIPI TRAFO HUCRESI H01_2086730</v>
      </c>
      <c>
        <v>OG Kademe Ayarı</v>
      </c>
      <c>
        <v>Dağıtım-OG</v>
      </c>
      <c>
        <v>Uzun</v>
      </c>
      <c>
        <v>Şebeke işletmecisi</v>
      </c>
      <c>
        <v>Bildirimsiz</v>
      </c>
      <c>
        <is>
          <t>28.07.2023 20:11:45</t>
        </is>
      </c>
      <c>
        <is>
          <t>28.07.2023 23:34:08</t>
        </is>
      </c>
      <c>
        <v>3.373055555</v>
      </c>
      <c>
        <v>0</v>
      </c>
      <c>
        <v>115</v>
      </c>
      <c>
        <v>0</v>
      </c>
      <c>
        <v>0</v>
      </c>
      <c>
        <v>0</v>
      </c>
      <c>
        <v>10</v>
      </c>
      <c>
        <v>0</v>
      </c>
      <c>
        <v>0</v>
      </c>
      <c>
        <v>0</v>
      </c>
      <c>
        <v>58.20445468824183</v>
      </c>
      <c>
        <v>0</v>
      </c>
      <c>
        <v>0</v>
      </c>
      <c>
        <v>0</v>
      </c>
      <c>
        <v>17.324356060137163</v>
      </c>
      <c>
        <v>0</v>
      </c>
      <c>
        <v>0</v>
      </c>
      <c>
        <v>75.52881074837899</v>
      </c>
    </row>
    <row>
      <c>
        <v>2625507</v>
      </c>
      <c>
        <v>1</v>
      </c>
      <c>
        <is>
          <t>İZMİR</t>
        </is>
      </c>
      <c>
        <v>ÖDEMİŞ</v>
      </c>
      <c>
        <is>
          <t>DM</t>
        </is>
      </c>
      <c>
        <v>BADEMLİ TR-1 DM 35-15-L01010_KETENDERESİ (HACI MUSA) L11_67544258</v>
      </c>
      <c>
        <v>Şebeke Bakım Çalışması</v>
      </c>
      <c>
        <v>Dağıtım-OG</v>
      </c>
      <c>
        <v>Uzun</v>
      </c>
      <c>
        <v>Şebeke işletmecisi</v>
      </c>
      <c>
        <v>Bildirimli</v>
      </c>
      <c>
        <is>
          <t>28.07.2023 09:41:04</t>
        </is>
      </c>
      <c>
        <is>
          <t>28.07.2023 17:34:51</t>
        </is>
      </c>
      <c>
        <v>7.896388888</v>
      </c>
      <c>
        <v>1</v>
      </c>
      <c>
        <v>101</v>
      </c>
      <c>
        <v>11</v>
      </c>
      <c>
        <v>152</v>
      </c>
      <c>
        <v>2</v>
      </c>
      <c>
        <v>68</v>
      </c>
      <c>
        <v>3</v>
      </c>
      <c>
        <v>1</v>
      </c>
      <c>
        <v>38.74097384293751</v>
      </c>
      <c>
        <v>516.0690960347412</v>
      </c>
      <c>
        <v>298.76789555168267</v>
      </c>
      <c>
        <v>1457.7826655952042</v>
      </c>
      <c>
        <v>454.14166949728366</v>
      </c>
      <c>
        <v>811.9837901732069</v>
      </c>
      <c>
        <v>1814.1607044004481</v>
      </c>
      <c>
        <v>23.355735024950743</v>
      </c>
      <c>
        <v>5415.002530120456</v>
      </c>
    </row>
    <row>
      <c>
        <v>2625564</v>
      </c>
      <c>
        <v>1</v>
      </c>
      <c>
        <is>
          <t>İZMİR</t>
        </is>
      </c>
      <c>
        <v>BUCA</v>
      </c>
      <c>
        <is>
          <t>KÖK</t>
        </is>
      </c>
      <c>
        <v>M-639 OLDURUK KÖK 35-03-M00639_M-1929 M04_42868457</v>
      </c>
      <c>
        <v>Şebeke Yenileme ve Kapasite Artışı Çalışması</v>
      </c>
      <c>
        <v>Dağıtım-OG</v>
      </c>
      <c>
        <v>Uzun</v>
      </c>
      <c>
        <v>Şebeke işletmecisi</v>
      </c>
      <c>
        <v>Bildirimli</v>
      </c>
      <c>
        <is>
          <t>28.07.2023 10:22:04</t>
        </is>
      </c>
      <c>
        <is>
          <t>28.07.2023 17:57:21</t>
        </is>
      </c>
      <c>
        <v>7.588055555</v>
      </c>
      <c>
        <v>1</v>
      </c>
      <c>
        <v>544</v>
      </c>
      <c>
        <v>0</v>
      </c>
      <c>
        <v>19</v>
      </c>
      <c>
        <v>29</v>
      </c>
      <c>
        <v>541</v>
      </c>
      <c>
        <v>5</v>
      </c>
      <c>
        <v>7</v>
      </c>
      <c>
        <v>0</v>
      </c>
      <c>
        <v>1483.1156200016862</v>
      </c>
      <c>
        <v>0</v>
      </c>
      <c>
        <v>103.50208619624628</v>
      </c>
      <c>
        <v>2434.8792775407014</v>
      </c>
      <c>
        <v>7790.783351452524</v>
      </c>
      <c>
        <v>3722.6470615051435</v>
      </c>
      <c>
        <v>2018.1465032675976</v>
      </c>
      <c>
        <v>17553.0738999639</v>
      </c>
    </row>
    <row>
      <c>
        <v>2625464</v>
      </c>
      <c>
        <v>1</v>
      </c>
      <c>
        <is>
          <t>İZMİR</t>
        </is>
      </c>
      <c>
        <v>BORNOVA</v>
      </c>
      <c>
        <is>
          <t>Dağıtım Transformatörü</t>
        </is>
      </c>
      <c>
        <v>M-922 35-02-M00922_35-02-M00922_2367958</v>
      </c>
      <c>
        <v>Şebeke Yenileme ve Kapasite Artışı Çalışması</v>
      </c>
      <c>
        <v>Dağıtım-AG</v>
      </c>
      <c>
        <v>Uzun</v>
      </c>
      <c>
        <v>Şebeke işletmecisi</v>
      </c>
      <c>
        <v>Bildirimli</v>
      </c>
      <c>
        <is>
          <t>28.07.2023 09:06:12</t>
        </is>
      </c>
      <c>
        <is>
          <t>28.07.2023 17:55:28</t>
        </is>
      </c>
      <c>
        <v>8.821111111</v>
      </c>
      <c>
        <v>0</v>
      </c>
      <c>
        <v>3</v>
      </c>
      <c>
        <v>0</v>
      </c>
      <c>
        <v>0</v>
      </c>
      <c>
        <v>0</v>
      </c>
      <c>
        <v>9</v>
      </c>
      <c>
        <v>0</v>
      </c>
      <c>
        <v>3</v>
      </c>
      <c>
        <v>0</v>
      </c>
      <c>
        <v>6.190074294719909</v>
      </c>
      <c>
        <v>0</v>
      </c>
      <c>
        <v>0</v>
      </c>
      <c>
        <v>0</v>
      </c>
      <c>
        <v>443.12672487243617</v>
      </c>
      <c>
        <v>0</v>
      </c>
      <c>
        <v>568.1642740073227</v>
      </c>
      <c>
        <v>1017.4810731744788</v>
      </c>
    </row>
    <row>
      <c>
        <v>2626005</v>
      </c>
      <c>
        <v>1</v>
      </c>
      <c>
        <is>
          <t>İZMİR</t>
        </is>
      </c>
      <c>
        <v>MENEMEN</v>
      </c>
      <c>
        <is>
          <t>AG Fideri</t>
        </is>
      </c>
      <c>
        <v>MENEMEN TR-15 35-28-L00015_5766289_56383909_56383909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28.07.2023 17:13:56</t>
        </is>
      </c>
      <c>
        <is>
          <t>28.07.2023 19:05:22</t>
        </is>
      </c>
      <c>
        <v>1.857222222</v>
      </c>
      <c>
        <v>0</v>
      </c>
      <c>
        <v>52</v>
      </c>
      <c>
        <v>0</v>
      </c>
      <c>
        <v>0</v>
      </c>
      <c>
        <v>0</v>
      </c>
      <c>
        <v>6</v>
      </c>
      <c>
        <v>0</v>
      </c>
      <c>
        <v>0</v>
      </c>
      <c>
        <v>0</v>
      </c>
      <c>
        <v>32.12953152423908</v>
      </c>
      <c>
        <v>0</v>
      </c>
      <c>
        <v>0</v>
      </c>
      <c>
        <v>0</v>
      </c>
      <c>
        <v>22.261819485407393</v>
      </c>
      <c>
        <v>0</v>
      </c>
      <c>
        <v>0</v>
      </c>
      <c>
        <v>54.39135100964647</v>
      </c>
    </row>
    <row>
      <c>
        <v>2625524</v>
      </c>
      <c>
        <v>1</v>
      </c>
      <c>
        <is>
          <t>MANİSA</t>
        </is>
      </c>
      <c>
        <v>YUNUSEMRE</v>
      </c>
      <c>
        <is>
          <t>KÖK</t>
        </is>
      </c>
      <c>
        <v>AKGEDİK KÖK-1 45-71-M00162_EMLAKDERE M03_56219224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28.07.2023 09:48:01</t>
        </is>
      </c>
      <c>
        <is>
          <t>28.07.2023 10:33:38</t>
        </is>
      </c>
      <c>
        <v>0.760277777</v>
      </c>
      <c>
        <v>5</v>
      </c>
      <c>
        <v>583</v>
      </c>
      <c>
        <v>4</v>
      </c>
      <c>
        <v>8</v>
      </c>
      <c>
        <v>16</v>
      </c>
      <c>
        <v>57</v>
      </c>
      <c>
        <v>4</v>
      </c>
      <c>
        <v>0</v>
      </c>
      <c>
        <v>0.8333160807861112</v>
      </c>
      <c>
        <v>100.89213900340033</v>
      </c>
      <c>
        <v>5.005548448607745</v>
      </c>
      <c>
        <v>4.965950389550502</v>
      </c>
      <c>
        <v>66.36251486453328</v>
      </c>
      <c>
        <v>50.850295993396564</v>
      </c>
      <c>
        <v>583.324596667052</v>
      </c>
      <c>
        <v>0</v>
      </c>
      <c>
        <v>812.2343614473266</v>
      </c>
    </row>
    <row>
      <c>
        <v>2625547</v>
      </c>
      <c>
        <v>1</v>
      </c>
      <c>
        <is>
          <t>İZMİR</t>
        </is>
      </c>
      <c>
        <v>TORBALI</v>
      </c>
      <c>
        <is>
          <t>Dağıtım Transformatörü</t>
        </is>
      </c>
      <c>
        <v>ABDİ GÜLTEN SULAMA GRB 35-26-M00944_35-26-M00944_2373304</v>
      </c>
      <c>
        <v>Şebeke Yenileme ve Kapasite Artışı Çalışması</v>
      </c>
      <c>
        <v>Dağıtım-AG</v>
      </c>
      <c>
        <v>Uzun</v>
      </c>
      <c>
        <v>Şebeke işletmecisi</v>
      </c>
      <c>
        <v>Bildirimli</v>
      </c>
      <c>
        <is>
          <t>28.07.2023 09:15:20</t>
        </is>
      </c>
      <c>
        <is>
          <t>28.07.2023 17:26:13</t>
        </is>
      </c>
      <c>
        <v>8.181388888</v>
      </c>
      <c>
        <v>0</v>
      </c>
      <c>
        <v>9</v>
      </c>
      <c>
        <v>0</v>
      </c>
      <c>
        <v>27</v>
      </c>
      <c>
        <v>0</v>
      </c>
      <c>
        <v>25</v>
      </c>
      <c>
        <v>0</v>
      </c>
      <c>
        <v>0</v>
      </c>
      <c>
        <v>0</v>
      </c>
      <c>
        <v>43.627120869697556</v>
      </c>
      <c>
        <v>0</v>
      </c>
      <c>
        <v>211.0132407815884</v>
      </c>
      <c>
        <v>0</v>
      </c>
      <c>
        <v>177.63521291688267</v>
      </c>
      <c>
        <v>0</v>
      </c>
      <c>
        <v>0</v>
      </c>
      <c>
        <v>432.2755745681686</v>
      </c>
    </row>
    <row>
      <c>
        <v>2625716</v>
      </c>
      <c>
        <v>1</v>
      </c>
      <c>
        <is>
          <t>İZMİR</t>
        </is>
      </c>
      <c>
        <v>SEFERİHİSAR</v>
      </c>
      <c>
        <is>
          <t>Kullanıcı Bağlantı Hattı</t>
        </is>
      </c>
      <c>
        <v>ÜRKMEZ M-16 35-25-M00141_956651983_956651983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28.07.2023 12:34:43</t>
        </is>
      </c>
      <c>
        <is>
          <t>28.07.2023 13:57:46</t>
        </is>
      </c>
      <c>
        <v>1.384166666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0.8198715281998867</v>
      </c>
      <c>
        <v>0</v>
      </c>
      <c>
        <v>0</v>
      </c>
      <c>
        <v>0</v>
      </c>
      <c>
        <v>0</v>
      </c>
      <c>
        <v>0</v>
      </c>
      <c>
        <v>0</v>
      </c>
      <c>
        <v>0.8198715281998867</v>
      </c>
    </row>
    <row>
      <c>
        <v>2625401</v>
      </c>
      <c>
        <v>1</v>
      </c>
      <c>
        <is>
          <t>İZMİR</t>
        </is>
      </c>
      <c>
        <v>BEYDAĞ</v>
      </c>
      <c>
        <is>
          <t>AG Fideri</t>
        </is>
      </c>
      <c>
        <v>EĞRİDERE KOKARCA TR-3 35-32-L00047_A_56391781_56391781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28.07.2023 08:03:18</t>
        </is>
      </c>
      <c>
        <is>
          <t>28.07.2023 11:46:39</t>
        </is>
      </c>
      <c>
        <v>3.7225</v>
      </c>
      <c>
        <v>0</v>
      </c>
      <c>
        <v>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1.0531923885218084</v>
      </c>
      <c>
        <v>0</v>
      </c>
      <c>
        <v>0</v>
      </c>
      <c>
        <v>0</v>
      </c>
      <c>
        <v>0.8968097870893362</v>
      </c>
      <c>
        <v>0</v>
      </c>
      <c>
        <v>0</v>
      </c>
      <c>
        <v>1.9500021756111448</v>
      </c>
    </row>
    <row>
      <c>
        <v>2625484</v>
      </c>
      <c>
        <v>1</v>
      </c>
      <c>
        <is>
          <t>MANİSA</t>
        </is>
      </c>
      <c>
        <v>YUNUSEMRE</v>
      </c>
      <c>
        <is>
          <t>OG Fideri</t>
        </is>
      </c>
      <c>
        <v>DM-4/16 (BATI KIŞLA) 45-71-M00205_YUNUSEMRE BEL. SOSYAL TESİSLER M06_72058621</v>
      </c>
      <c>
        <v>Üçüncü Şahıs Talebiyle Planlı Çalışma</v>
      </c>
      <c>
        <v>Dağıtım-OG</v>
      </c>
      <c>
        <v>Uzun</v>
      </c>
      <c>
        <v>Şebeke işletmecisi</v>
      </c>
      <c>
        <v>Bildirimli</v>
      </c>
      <c>
        <is>
          <t>28.07.2023 09:23:25</t>
        </is>
      </c>
      <c>
        <is>
          <t>28.07.2023 11:33:58</t>
        </is>
      </c>
      <c>
        <v>2.175833333</v>
      </c>
      <c>
        <v>0</v>
      </c>
      <c>
        <v>0</v>
      </c>
      <c>
        <v>0</v>
      </c>
      <c>
        <v>0</v>
      </c>
      <c>
        <v>7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2294.717140313649</v>
      </c>
      <c>
        <v>0</v>
      </c>
      <c>
        <v>0</v>
      </c>
      <c>
        <v>0</v>
      </c>
      <c>
        <v>2294.717140313649</v>
      </c>
    </row>
    <row>
      <c>
        <v>2625839</v>
      </c>
      <c>
        <v>1</v>
      </c>
      <c>
        <is>
          <t>İZMİR</t>
        </is>
      </c>
      <c>
        <v>FOÇA</v>
      </c>
      <c>
        <is>
          <t>Dağıtım Transformatörü</t>
        </is>
      </c>
      <c>
        <v>BAĞARASI TR-10 KÖK 35-23-M00179_35-23-M00179_72143184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28.07.2023 14:37:09</t>
        </is>
      </c>
      <c>
        <is>
          <t>28.07.2023 15:13:33</t>
        </is>
      </c>
      <c>
        <v>0.606666666</v>
      </c>
      <c>
        <v>0</v>
      </c>
      <c>
        <v>90</v>
      </c>
      <c>
        <v>0</v>
      </c>
      <c>
        <v>2</v>
      </c>
      <c>
        <v>0</v>
      </c>
      <c>
        <v>11</v>
      </c>
      <c>
        <v>0</v>
      </c>
      <c>
        <v>0</v>
      </c>
      <c>
        <v>0</v>
      </c>
      <c>
        <v>13.974246487804884</v>
      </c>
      <c>
        <v>0</v>
      </c>
      <c>
        <v>0.016245533800469503</v>
      </c>
      <c>
        <v>0</v>
      </c>
      <c>
        <v>10.574012185713636</v>
      </c>
      <c>
        <v>0</v>
      </c>
      <c>
        <v>0</v>
      </c>
      <c>
        <v>24.56450420731899</v>
      </c>
    </row>
    <row>
      <c>
        <v>2625338</v>
      </c>
      <c>
        <v>1</v>
      </c>
      <c>
        <is>
          <t>MANİSA</t>
        </is>
      </c>
      <c>
        <v>KULA</v>
      </c>
      <c>
        <is>
          <t>DM</t>
        </is>
      </c>
      <c>
        <v>KULA İM 45-77-A00001_TR-2 M09_2308467</v>
      </c>
      <c>
        <v>Şebeke Bakım Çalışması</v>
      </c>
      <c>
        <v>Dağıtım-OG</v>
      </c>
      <c>
        <v>Uzun</v>
      </c>
      <c>
        <v>Şebeke işletmecisi</v>
      </c>
      <c>
        <v>Bildirimli</v>
      </c>
      <c>
        <is>
          <t>28.07.2023 01:28:18</t>
        </is>
      </c>
      <c>
        <is>
          <t>28.07.2023 02:14:57</t>
        </is>
      </c>
      <c>
        <v>0.7775</v>
      </c>
      <c>
        <v>14</v>
      </c>
      <c>
        <v>8112</v>
      </c>
      <c>
        <v>135</v>
      </c>
      <c>
        <v>450</v>
      </c>
      <c>
        <v>22</v>
      </c>
      <c>
        <v>1846</v>
      </c>
      <c>
        <v>8</v>
      </c>
      <c>
        <v>13</v>
      </c>
      <c>
        <v>3.583343550963982</v>
      </c>
      <c>
        <v>981.1536219183581</v>
      </c>
      <c>
        <v>576.9092454228826</v>
      </c>
      <c>
        <v>478.4029095748735</v>
      </c>
      <c>
        <v>83.12301550125079</v>
      </c>
      <c>
        <v>522.4866305555402</v>
      </c>
      <c>
        <v>132.9002778098283</v>
      </c>
      <c>
        <v>145.2094171123097</v>
      </c>
      <c>
        <v>2923.768461446007</v>
      </c>
    </row>
    <row>
      <c>
        <v>2625553</v>
      </c>
      <c>
        <v>2</v>
      </c>
      <c>
        <is>
          <t>İZMİR</t>
        </is>
      </c>
      <c>
        <v>ÇEŞME</v>
      </c>
      <c>
        <is>
          <t>Dağıtım Transformatörü</t>
        </is>
      </c>
      <c>
        <v>L-191 35-18-L00191_35-18-L00191_2356937</v>
      </c>
      <c>
        <v>Üçüncü Şahısların Vermiş Olduğu Hasarlar</v>
      </c>
      <c>
        <v>Dağıtım-AG</v>
      </c>
      <c>
        <v>Uzun</v>
      </c>
      <c>
        <v>Dışsal</v>
      </c>
      <c>
        <v>Bildirimsiz</v>
      </c>
      <c>
        <is>
          <t>28.07.2023 11:23:48</t>
        </is>
      </c>
      <c>
        <is>
          <t>28.07.2023 11:30:10</t>
        </is>
      </c>
      <c>
        <v>0.106111111</v>
      </c>
      <c>
        <v>0</v>
      </c>
      <c>
        <v>208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6.27644197521042</v>
      </c>
      <c>
        <v>0</v>
      </c>
      <c>
        <v>0</v>
      </c>
      <c>
        <v>0</v>
      </c>
      <c>
        <v>0.3666989841613953</v>
      </c>
      <c>
        <v>0</v>
      </c>
      <c>
        <v>0</v>
      </c>
      <c>
        <v>6.643140959371816</v>
      </c>
    </row>
    <row>
      <c>
        <v>2625587</v>
      </c>
      <c>
        <v>1</v>
      </c>
      <c>
        <is>
          <t>İZMİR</t>
        </is>
      </c>
      <c>
        <v>FOÇA</v>
      </c>
      <c>
        <is>
          <t>Saha Dağıtım Kutusu (SDK)</t>
        </is>
      </c>
      <c>
        <v>FOÇA TR-46 35-23-L00046_42135219 f2b_42054549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28.07.2023 10:47:39</t>
        </is>
      </c>
      <c>
        <is>
          <t>28.07.2023 12:21:06</t>
        </is>
      </c>
      <c>
        <v>1.5575</v>
      </c>
      <c>
        <v>0</v>
      </c>
      <c>
        <v>10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2.553008628548865</v>
      </c>
      <c>
        <v>0</v>
      </c>
      <c>
        <v>0</v>
      </c>
      <c>
        <v>0</v>
      </c>
      <c>
        <v>3.8789523275505395</v>
      </c>
      <c>
        <v>0</v>
      </c>
      <c>
        <v>0</v>
      </c>
      <c>
        <v>6.431960956099404</v>
      </c>
    </row>
    <row>
      <c>
        <v>2625746</v>
      </c>
      <c>
        <v>2</v>
      </c>
      <c>
        <is>
          <t>İZMİR</t>
        </is>
      </c>
      <c>
        <v>KARABAĞLAR</v>
      </c>
      <c>
        <is>
          <t>Dağıtım Transformatörü</t>
        </is>
      </c>
      <c>
        <v>K-1016 35-01-K01016_35-01-K01016_2377316</v>
      </c>
      <c>
        <v>AG Tel Kopuğu</v>
      </c>
      <c>
        <v>Dağıtım-AG</v>
      </c>
      <c>
        <v>Uzun</v>
      </c>
      <c>
        <v>Şebeke işletmecisi</v>
      </c>
      <c>
        <v>Bildirimsiz</v>
      </c>
      <c>
        <is>
          <t>28.07.2023 13:38:44</t>
        </is>
      </c>
      <c>
        <is>
          <t>28.07.2023 14:44:39</t>
        </is>
      </c>
      <c>
        <v>1.098611111</v>
      </c>
      <c>
        <v>0</v>
      </c>
      <c>
        <v>552</v>
      </c>
      <c>
        <v>0</v>
      </c>
      <c>
        <v>0</v>
      </c>
      <c>
        <v>0</v>
      </c>
      <c>
        <v>19</v>
      </c>
      <c>
        <v>0</v>
      </c>
      <c>
        <v>0</v>
      </c>
      <c>
        <v>0</v>
      </c>
      <c>
        <v>156.05046206854024</v>
      </c>
      <c>
        <v>0</v>
      </c>
      <c>
        <v>0</v>
      </c>
      <c>
        <v>0</v>
      </c>
      <c>
        <v>20.87265476653008</v>
      </c>
      <c>
        <v>0</v>
      </c>
      <c>
        <v>0</v>
      </c>
      <c>
        <v>176.92311683507032</v>
      </c>
    </row>
    <row>
      <c>
        <v>2625939</v>
      </c>
      <c>
        <v>1</v>
      </c>
      <c>
        <is>
          <t>İZMİR</t>
        </is>
      </c>
      <c>
        <v>DİKİLİ</v>
      </c>
      <c>
        <is>
          <t>Kullanıcı Bağlantı Hattı</t>
        </is>
      </c>
      <c>
        <v>TR-57 35-30-L00057_955318223_955318223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28.07.2023 15:47:43</t>
        </is>
      </c>
      <c>
        <is>
          <t>28.07.2023 18:06:54</t>
        </is>
      </c>
      <c>
        <v>2.319722222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0.35859830302943024</v>
      </c>
      <c>
        <v>0</v>
      </c>
      <c>
        <v>0</v>
      </c>
      <c>
        <v>0</v>
      </c>
      <c>
        <v>0</v>
      </c>
      <c>
        <v>0</v>
      </c>
      <c>
        <v>0</v>
      </c>
      <c>
        <v>0.35859830302943024</v>
      </c>
    </row>
    <row>
      <c>
        <v>2625567</v>
      </c>
      <c>
        <v>1</v>
      </c>
      <c>
        <is>
          <t>İZMİR</t>
        </is>
      </c>
      <c>
        <v>BUCA</v>
      </c>
      <c>
        <is>
          <t>Dağıtım Transformatörü</t>
        </is>
      </c>
      <c>
        <v>K-3902 35-03-K03902_35-03-K03902_2355578</v>
      </c>
      <c>
        <v>Şebeke Yenileme ve Kapasite Artışı Çalışması</v>
      </c>
      <c>
        <v>Dağıtım-AG</v>
      </c>
      <c>
        <v>Uzun</v>
      </c>
      <c>
        <v>Şebeke işletmecisi</v>
      </c>
      <c>
        <v>Bildirimli</v>
      </c>
      <c>
        <is>
          <t>28.07.2023 10:30:28</t>
        </is>
      </c>
      <c>
        <is>
          <t>28.07.2023 16:19:19</t>
        </is>
      </c>
      <c>
        <v>5.814166666</v>
      </c>
      <c>
        <v>0</v>
      </c>
      <c>
        <v>450</v>
      </c>
      <c>
        <v>0</v>
      </c>
      <c>
        <v>0</v>
      </c>
      <c>
        <v>0</v>
      </c>
      <c>
        <v>41</v>
      </c>
      <c>
        <v>0</v>
      </c>
      <c>
        <v>0</v>
      </c>
      <c>
        <v>0</v>
      </c>
      <c>
        <v>560.689361243682</v>
      </c>
      <c>
        <v>0</v>
      </c>
      <c>
        <v>0</v>
      </c>
      <c>
        <v>0</v>
      </c>
      <c>
        <v>655.762336548968</v>
      </c>
      <c>
        <v>0</v>
      </c>
      <c>
        <v>0</v>
      </c>
      <c>
        <v>1216.45169779265</v>
      </c>
    </row>
    <row>
      <c>
        <v>2625859</v>
      </c>
      <c>
        <v>1</v>
      </c>
      <c>
        <is>
          <t>MANİSA</t>
        </is>
      </c>
      <c>
        <v>SARUHANLI</v>
      </c>
      <c>
        <is>
          <t>DM</t>
        </is>
      </c>
      <c>
        <v>SARUHANLI DM 45-80-M00001_BEYDERE M08_2086502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28.07.2023 14:56:44</t>
        </is>
      </c>
      <c>
        <is>
          <t>28.07.2023 15:15:31</t>
        </is>
      </c>
      <c>
        <v>0.313055555</v>
      </c>
      <c>
        <v>0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11.222071785433675</v>
      </c>
      <c>
        <v>0</v>
      </c>
      <c>
        <v>0</v>
      </c>
      <c>
        <v>0</v>
      </c>
      <c>
        <v>11.222071785433675</v>
      </c>
    </row>
    <row>
      <c>
        <v>2625361</v>
      </c>
      <c>
        <v>1</v>
      </c>
      <c>
        <is>
          <t>İZMİR</t>
        </is>
      </c>
      <c>
        <v>BUCA</v>
      </c>
      <c>
        <is>
          <t>OG Fideri</t>
        </is>
      </c>
      <c>
        <v>K-2632 35-03-K02632_TRAFO K04_41966935</v>
      </c>
      <c>
        <v>Manevra</v>
      </c>
      <c>
        <v>Dağıtım-OG</v>
      </c>
      <c>
        <v>Uzun</v>
      </c>
      <c>
        <v>Şebeke işletmecisi</v>
      </c>
      <c>
        <v>Bildirimli</v>
      </c>
      <c>
        <is>
          <t>28.07.2023 04:25:38</t>
        </is>
      </c>
      <c>
        <is>
          <t>28.07.2023 04:39:30</t>
        </is>
      </c>
      <c>
        <v>0.231111111</v>
      </c>
      <c>
        <v>0</v>
      </c>
      <c>
        <v>465</v>
      </c>
      <c>
        <v>0</v>
      </c>
      <c>
        <v>0</v>
      </c>
      <c>
        <v>0</v>
      </c>
      <c>
        <v>43</v>
      </c>
      <c>
        <v>0</v>
      </c>
      <c>
        <v>0</v>
      </c>
      <c>
        <v>0</v>
      </c>
      <c>
        <v>21.979556572067835</v>
      </c>
      <c>
        <v>0</v>
      </c>
      <c>
        <v>0</v>
      </c>
      <c>
        <v>0</v>
      </c>
      <c>
        <v>4.852225904633467</v>
      </c>
      <c>
        <v>0</v>
      </c>
      <c>
        <v>0</v>
      </c>
      <c>
        <v>26.831782476701303</v>
      </c>
    </row>
    <row>
      <c>
        <v>2625998</v>
      </c>
      <c>
        <v>2</v>
      </c>
      <c>
        <is>
          <t>MANİSA</t>
        </is>
      </c>
      <c>
        <v>TURGUTLU</v>
      </c>
      <c>
        <is>
          <t>Dağıtım Transformatörü</t>
        </is>
      </c>
      <c>
        <v>KARAAZMAK TR-1 45-83-M00641_45-83-M00641_2362777</v>
      </c>
      <c>
        <v>AG Yük Ayırıcı Arızası</v>
      </c>
      <c>
        <v>Dağıtım-AG</v>
      </c>
      <c>
        <v>Uzun</v>
      </c>
      <c>
        <v>Şebeke işletmecisi</v>
      </c>
      <c>
        <v>Bildirimsiz</v>
      </c>
      <c>
        <is>
          <t>28.07.2023 19:21:07</t>
        </is>
      </c>
      <c>
        <is>
          <t>28.07.2023 19:49:52</t>
        </is>
      </c>
      <c>
        <v>0.479166666</v>
      </c>
      <c>
        <v>0</v>
      </c>
      <c>
        <v>0</v>
      </c>
      <c>
        <v>0</v>
      </c>
      <c>
        <v>14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12.169127453807615</v>
      </c>
      <c>
        <v>0</v>
      </c>
      <c>
        <v>0</v>
      </c>
      <c>
        <v>0</v>
      </c>
      <c>
        <v>0</v>
      </c>
      <c>
        <v>12.169127453807615</v>
      </c>
    </row>
    <row>
      <c>
        <v>2625959</v>
      </c>
      <c>
        <v>1</v>
      </c>
      <c>
        <is>
          <t>MANİSA</t>
        </is>
      </c>
      <c>
        <v>SELENDİ</v>
      </c>
      <c>
        <is>
          <t>OG Fideri</t>
        </is>
      </c>
      <c>
        <v>ÇAMYAYLA TR-1 45-81-M00181_DIREK TIPI TRAFO HUCRESI H01_2087870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28.07.2023 16:10:29</t>
        </is>
      </c>
      <c>
        <is>
          <t>28.07.2023 17:34:11</t>
        </is>
      </c>
      <c>
        <v>1.395</v>
      </c>
      <c>
        <v>0</v>
      </c>
      <c>
        <v>36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6.291413703167794</v>
      </c>
      <c>
        <v>0</v>
      </c>
      <c>
        <v>0</v>
      </c>
      <c>
        <v>0</v>
      </c>
      <c>
        <v>1.6797612221698213</v>
      </c>
      <c>
        <v>0</v>
      </c>
      <c>
        <v>0</v>
      </c>
      <c>
        <v>7.971174925337615</v>
      </c>
    </row>
    <row>
      <c>
        <v>2625461</v>
      </c>
      <c>
        <v>1</v>
      </c>
      <c>
        <is>
          <t>MANİSA</t>
        </is>
      </c>
      <c>
        <v>AKHİSAR</v>
      </c>
      <c>
        <is>
          <t>AG Fideri</t>
        </is>
      </c>
      <c>
        <v>MEDAR TR-9 45-72-L00278_D_56392269_56392269</v>
      </c>
      <c>
        <v>Şebeke Yenileme ve Kapasite Artışı Çalışması</v>
      </c>
      <c>
        <v>Dağıtım-AG</v>
      </c>
      <c>
        <v>Uzun</v>
      </c>
      <c>
        <v>Şebeke işletmecisi</v>
      </c>
      <c>
        <v>Bildirimli</v>
      </c>
      <c>
        <is>
          <t>28.07.2023 09:05:29</t>
        </is>
      </c>
      <c>
        <is>
          <t>28.07.2023 17:06:34</t>
        </is>
      </c>
      <c>
        <v>8.018055555</v>
      </c>
      <c>
        <v>0</v>
      </c>
      <c>
        <v>77</v>
      </c>
      <c>
        <v>0</v>
      </c>
      <c>
        <v>7</v>
      </c>
      <c>
        <v>0</v>
      </c>
      <c>
        <v>0</v>
      </c>
      <c>
        <v>0</v>
      </c>
      <c>
        <v>0</v>
      </c>
      <c>
        <v>0</v>
      </c>
      <c>
        <v>96.84618557864417</v>
      </c>
      <c>
        <v>0</v>
      </c>
      <c>
        <v>9.70663798662626</v>
      </c>
      <c>
        <v>0</v>
      </c>
      <c>
        <v>0</v>
      </c>
      <c>
        <v>0</v>
      </c>
      <c>
        <v>0</v>
      </c>
      <c>
        <v>106.55282356527043</v>
      </c>
    </row>
    <row>
      <c>
        <v>2625318</v>
      </c>
      <c>
        <v>1</v>
      </c>
      <c>
        <is>
          <t>İZMİR</t>
        </is>
      </c>
      <c>
        <v>GÜZELBAHÇE</v>
      </c>
      <c>
        <is>
          <t>Kullanıcı Bağlantı Hattı</t>
        </is>
      </c>
      <c>
        <v>K-1971 35-10-K01971_912599051_912599051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28.07.2023 00:32:23</t>
        </is>
      </c>
      <c>
        <is>
          <t>28.07.2023 02:54:51</t>
        </is>
      </c>
      <c>
        <v>2.374444444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0.8424740682692795</v>
      </c>
      <c>
        <v>0</v>
      </c>
      <c>
        <v>0</v>
      </c>
      <c>
        <v>0</v>
      </c>
      <c>
        <v>0</v>
      </c>
      <c>
        <v>0</v>
      </c>
      <c>
        <v>0</v>
      </c>
      <c>
        <v>0.8424740682692795</v>
      </c>
    </row>
    <row>
      <c>
        <v>2626306</v>
      </c>
      <c>
        <v>1</v>
      </c>
      <c>
        <is>
          <t>MANİSA</t>
        </is>
      </c>
      <c>
        <v>SALİHLİ</v>
      </c>
      <c>
        <is>
          <t>KÖK</t>
        </is>
      </c>
      <c>
        <v>KAPANCI KÖK 45-78-L00229_HASALAN L02_2108489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29.07.2023 07:29:11</t>
        </is>
      </c>
      <c>
        <is>
          <t>29.07.2023 07:49:38</t>
        </is>
      </c>
      <c>
        <v>0.340833333</v>
      </c>
      <c>
        <v>2</v>
      </c>
      <c>
        <v>465</v>
      </c>
      <c>
        <v>50</v>
      </c>
      <c>
        <v>69</v>
      </c>
      <c>
        <v>20</v>
      </c>
      <c>
        <v>51</v>
      </c>
      <c>
        <v>0</v>
      </c>
      <c>
        <v>0</v>
      </c>
      <c>
        <v>0.293693387553665</v>
      </c>
      <c>
        <v>31.247605922586487</v>
      </c>
      <c>
        <v>76.84099307538294</v>
      </c>
      <c>
        <v>73.38581979805166</v>
      </c>
      <c>
        <v>35.52974369207507</v>
      </c>
      <c>
        <v>8.809329953273775</v>
      </c>
      <c>
        <v>0</v>
      </c>
      <c>
        <v>0</v>
      </c>
      <c>
        <v>226.1071858289236</v>
      </c>
    </row>
    <row>
      <c>
        <v>2626970</v>
      </c>
      <c>
        <v>1</v>
      </c>
      <c>
        <is>
          <t>MANİSA</t>
        </is>
      </c>
      <c>
        <v>SELENDİ</v>
      </c>
      <c>
        <is>
          <t>Dağıtım Transformatörü</t>
        </is>
      </c>
      <c>
        <v>ÇIKRIKÇI TR-1 45-81-M00206_45-81-M00206_2376292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29.07.2023 21:25:11</t>
        </is>
      </c>
      <c>
        <is>
          <t>29.07.2023 22:16:51</t>
        </is>
      </c>
      <c>
        <v>0.861111111</v>
      </c>
      <c>
        <v>0</v>
      </c>
      <c>
        <v>178</v>
      </c>
      <c>
        <v>0</v>
      </c>
      <c>
        <v>1</v>
      </c>
      <c>
        <v>0</v>
      </c>
      <c>
        <v>6</v>
      </c>
      <c>
        <v>0</v>
      </c>
      <c>
        <v>0</v>
      </c>
      <c>
        <v>0</v>
      </c>
      <c>
        <v>20.07300896261305</v>
      </c>
      <c>
        <v>0</v>
      </c>
      <c>
        <v>0.026287176024279723</v>
      </c>
      <c>
        <v>0</v>
      </c>
      <c>
        <v>1.6181595786371923</v>
      </c>
      <c>
        <v>0</v>
      </c>
      <c>
        <v>0</v>
      </c>
      <c>
        <v>21.71745571727452</v>
      </c>
    </row>
    <row>
      <c>
        <v>2626638</v>
      </c>
      <c>
        <v>1</v>
      </c>
      <c>
        <is>
          <t>İZMİR</t>
        </is>
      </c>
      <c>
        <v>KİRAZ</v>
      </c>
      <c>
        <is>
          <t>AG Fideri</t>
        </is>
      </c>
      <c>
        <v>ÖRENCİK AVCILAR TR-8 35-31-L00492_B_72237936_72237936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29.07.2023 13:58:38</t>
        </is>
      </c>
      <c>
        <is>
          <t>29.07.2023 15:07:55</t>
        </is>
      </c>
      <c>
        <v>1.154722222</v>
      </c>
      <c>
        <v>0</v>
      </c>
      <c>
        <v>15</v>
      </c>
      <c>
        <v>0</v>
      </c>
      <c>
        <v>1</v>
      </c>
      <c>
        <v>0</v>
      </c>
      <c>
        <v>6</v>
      </c>
      <c>
        <v>0</v>
      </c>
      <c>
        <v>0</v>
      </c>
      <c>
        <v>0</v>
      </c>
      <c>
        <v>2.741706471581413</v>
      </c>
      <c>
        <v>0</v>
      </c>
      <c>
        <v>3.5823975625533335</v>
      </c>
      <c>
        <v>0</v>
      </c>
      <c>
        <v>3.0849423939110547</v>
      </c>
      <c>
        <v>0</v>
      </c>
      <c>
        <v>0</v>
      </c>
      <c>
        <v>9.409046428045801</v>
      </c>
    </row>
    <row>
      <c>
        <v>2626993</v>
      </c>
      <c>
        <v>1</v>
      </c>
      <c>
        <is>
          <t>İZMİR</t>
        </is>
      </c>
      <c>
        <v>KARŞIYAKA</v>
      </c>
      <c>
        <is>
          <t>Saha Dağıtım Kutusu (SDK)</t>
        </is>
      </c>
      <c>
        <v>K-1692 35-04-K01692_C C1b_5774062</v>
      </c>
      <c>
        <v>AG Yeraltı Kablo Arızası</v>
      </c>
      <c>
        <v>Dağıtım-AG</v>
      </c>
      <c>
        <v>Uzun</v>
      </c>
      <c>
        <v>Şebeke işletmecisi</v>
      </c>
      <c>
        <v>Bildirimsiz</v>
      </c>
      <c>
        <is>
          <t>29.07.2023 21:48:26</t>
        </is>
      </c>
      <c>
        <is>
          <t>30.07.2023 00:48:05</t>
        </is>
      </c>
      <c>
        <v>2.994166666</v>
      </c>
      <c>
        <v>0</v>
      </c>
      <c>
        <v>91</v>
      </c>
      <c>
        <v>0</v>
      </c>
      <c>
        <v>0</v>
      </c>
      <c>
        <v>0</v>
      </c>
      <c>
        <v>29</v>
      </c>
      <c>
        <v>0</v>
      </c>
      <c>
        <v>0</v>
      </c>
      <c>
        <v>0</v>
      </c>
      <c>
        <v>73.27240704357995</v>
      </c>
      <c>
        <v>0</v>
      </c>
      <c>
        <v>0</v>
      </c>
      <c>
        <v>0</v>
      </c>
      <c>
        <v>87.32168941232244</v>
      </c>
      <c>
        <v>0</v>
      </c>
      <c>
        <v>0</v>
      </c>
      <c>
        <v>160.5940964559024</v>
      </c>
    </row>
    <row>
      <c>
        <v>2626592</v>
      </c>
      <c>
        <v>1</v>
      </c>
      <c>
        <is>
          <t>İZMİR</t>
        </is>
      </c>
      <c>
        <v>KEMALPAŞA</v>
      </c>
      <c>
        <is>
          <t>DM</t>
        </is>
      </c>
      <c>
        <v>ARMUTLU İM 35-27-A00001_KIZILCA TOPRAKSU L01_2307411</v>
      </c>
      <c>
        <v>Şebeke Yenileme ve Kapasite Artışı Çalışması</v>
      </c>
      <c>
        <v>Dağıtım-OG</v>
      </c>
      <c>
        <v>Uzun</v>
      </c>
      <c>
        <v>Şebeke işletmecisi</v>
      </c>
      <c>
        <v>Bildirimli</v>
      </c>
      <c>
        <is>
          <t>29.07.2023 12:50:47</t>
        </is>
      </c>
      <c>
        <is>
          <t>29.07.2023 19:16:31</t>
        </is>
      </c>
      <c>
        <v>6.428888888</v>
      </c>
      <c>
        <v>11</v>
      </c>
      <c>
        <v>109</v>
      </c>
      <c>
        <v>12</v>
      </c>
      <c>
        <v>19</v>
      </c>
      <c>
        <v>16</v>
      </c>
      <c>
        <v>29</v>
      </c>
      <c>
        <v>1</v>
      </c>
      <c>
        <v>0</v>
      </c>
      <c>
        <v>17.6440642287491</v>
      </c>
      <c>
        <v>203.3389952888825</v>
      </c>
      <c>
        <v>82.15082165964208</v>
      </c>
      <c>
        <v>83.67273474468901</v>
      </c>
      <c>
        <v>954.7251849408908</v>
      </c>
      <c>
        <v>126.77641826893043</v>
      </c>
      <c>
        <v>174.99257758398844</v>
      </c>
      <c>
        <v>0</v>
      </c>
      <c>
        <v>1643.3007967157723</v>
      </c>
    </row>
    <row>
      <c>
        <v>2626283</v>
      </c>
      <c>
        <v>1</v>
      </c>
      <c>
        <is>
          <t>İZMİR</t>
        </is>
      </c>
      <c>
        <v>MENDERES</v>
      </c>
      <c>
        <is>
          <t>OG Fideri</t>
        </is>
      </c>
      <c>
        <v>GÖRECE M-351 35-22-M00351_M-790 ADNAN MENDERES HAVALİMANI-GERİLİM M03_72143322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29.07.2023 06:15:17</t>
        </is>
      </c>
      <c>
        <is>
          <t>29.07.2023 10:41:54</t>
        </is>
      </c>
      <c>
        <v>4.443611111</v>
      </c>
      <c>
        <v>0</v>
      </c>
      <c>
        <v>1023</v>
      </c>
      <c>
        <v>0</v>
      </c>
      <c>
        <v>15</v>
      </c>
      <c>
        <v>0</v>
      </c>
      <c>
        <v>42</v>
      </c>
      <c>
        <v>0</v>
      </c>
      <c>
        <v>0</v>
      </c>
      <c>
        <v>0</v>
      </c>
      <c>
        <v>791.9378259946964</v>
      </c>
      <c>
        <v>0</v>
      </c>
      <c>
        <v>51.187269152675846</v>
      </c>
      <c>
        <v>0</v>
      </c>
      <c>
        <v>278.58670028181064</v>
      </c>
      <c>
        <v>0</v>
      </c>
      <c>
        <v>0</v>
      </c>
      <c>
        <v>1121.711795429183</v>
      </c>
    </row>
    <row>
      <c>
        <v>2626323</v>
      </c>
      <c>
        <v>1</v>
      </c>
      <c>
        <is>
          <t>MANİSA</t>
        </is>
      </c>
      <c>
        <v>ŞEHZADELER</v>
      </c>
      <c>
        <is>
          <t>OG Fideri</t>
        </is>
      </c>
      <c>
        <v>DM-2/39 (İSHAKÇELEBİ) 45-71-M01859_DAĞITIM TRAFO DM-2/39 (İSHAKÇELEBİ) M03_89067622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29.07.2023 08:08:47</t>
        </is>
      </c>
      <c>
        <is>
          <t>29.07.2023 09:24:51</t>
        </is>
      </c>
      <c>
        <v>1.267777777</v>
      </c>
      <c>
        <v>0</v>
      </c>
      <c>
        <v>41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7.772788385296287</v>
      </c>
      <c>
        <v>0</v>
      </c>
      <c>
        <v>0</v>
      </c>
      <c>
        <v>0</v>
      </c>
      <c>
        <v>3.246184961352536</v>
      </c>
      <c>
        <v>0</v>
      </c>
      <c>
        <v>0</v>
      </c>
      <c>
        <v>11.018973346648822</v>
      </c>
    </row>
    <row>
      <c>
        <v>2627010</v>
      </c>
      <c>
        <v>1</v>
      </c>
      <c>
        <is>
          <t>MANİSA</t>
        </is>
      </c>
      <c>
        <v>YUNUSEMRE</v>
      </c>
      <c>
        <is>
          <t>KÖK</t>
        </is>
      </c>
      <c>
        <v>SİYEKLİ KÖK 45-71-M00185_DAĞYENİCE M07_72256926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29.07.2023 23:28:43</t>
        </is>
      </c>
      <c>
        <is>
          <t>30.07.2023 00:33:03</t>
        </is>
      </c>
      <c>
        <v>1.072222222</v>
      </c>
      <c>
        <v>7</v>
      </c>
      <c>
        <v>1190</v>
      </c>
      <c>
        <v>4</v>
      </c>
      <c>
        <v>3</v>
      </c>
      <c>
        <v>3</v>
      </c>
      <c>
        <v>85</v>
      </c>
      <c>
        <v>0</v>
      </c>
      <c>
        <v>0</v>
      </c>
      <c>
        <v>1.822688218936667</v>
      </c>
      <c>
        <v>137.4239653648892</v>
      </c>
      <c>
        <v>24.89042476418807</v>
      </c>
      <c>
        <v>4.089597039390446</v>
      </c>
      <c>
        <v>30.267708742248644</v>
      </c>
      <c>
        <v>13.91940907535487</v>
      </c>
      <c>
        <v>0</v>
      </c>
      <c>
        <v>0</v>
      </c>
      <c>
        <v>212.41379320500786</v>
      </c>
    </row>
    <row>
      <c>
        <v>2626761</v>
      </c>
      <c>
        <v>1</v>
      </c>
      <c>
        <is>
          <t>İZMİR</t>
        </is>
      </c>
      <c>
        <v>NARLIDERE</v>
      </c>
      <c>
        <is>
          <t>Dağıtım Transformatörü</t>
        </is>
      </c>
      <c>
        <v>K-3982 35-07-K03982_35-07-K03982_48408268</v>
      </c>
      <c>
        <v>Şebeke Yenileme ve Kapasite Artışı Çalışması</v>
      </c>
      <c>
        <v>Dağıtım-AG</v>
      </c>
      <c>
        <v>Uzun</v>
      </c>
      <c>
        <v>Şebeke işletmecisi</v>
      </c>
      <c>
        <v>Bildirimli</v>
      </c>
      <c>
        <is>
          <t>29.07.2023 16:19:56</t>
        </is>
      </c>
      <c>
        <is>
          <t>29.07.2023 17:50:17</t>
        </is>
      </c>
      <c>
        <v>1.505833333</v>
      </c>
      <c>
        <v>0</v>
      </c>
      <c>
        <v>281</v>
      </c>
      <c>
        <v>0</v>
      </c>
      <c>
        <v>0</v>
      </c>
      <c>
        <v>0</v>
      </c>
      <c>
        <v>9</v>
      </c>
      <c>
        <v>0</v>
      </c>
      <c>
        <v>0</v>
      </c>
      <c>
        <v>0</v>
      </c>
      <c>
        <v>169.9608230672396</v>
      </c>
      <c>
        <v>0</v>
      </c>
      <c>
        <v>0</v>
      </c>
      <c>
        <v>0</v>
      </c>
      <c>
        <v>30.315211500288022</v>
      </c>
      <c>
        <v>0</v>
      </c>
      <c>
        <v>0</v>
      </c>
      <c>
        <v>200.27603456752763</v>
      </c>
    </row>
    <row>
      <c>
        <v>2626887</v>
      </c>
      <c>
        <v>1</v>
      </c>
      <c>
        <is>
          <t>MANİSA</t>
        </is>
      </c>
      <c>
        <v>SALİHLİ</v>
      </c>
      <c>
        <is>
          <t>AG Fideri</t>
        </is>
      </c>
      <c>
        <v>SÜLEYMANİYE TR-1 45-78-M00422_A_91274384_91274384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29.07.2023 19:02:29</t>
        </is>
      </c>
      <c>
        <is>
          <t>29.07.2023 19:20:09</t>
        </is>
      </c>
      <c>
        <v>0.294444444</v>
      </c>
      <c>
        <v>0</v>
      </c>
      <c>
        <v>23</v>
      </c>
      <c>
        <v>0</v>
      </c>
      <c>
        <v>1</v>
      </c>
      <c>
        <v>0</v>
      </c>
      <c>
        <v>3</v>
      </c>
      <c>
        <v>0</v>
      </c>
      <c>
        <v>0</v>
      </c>
      <c>
        <v>0</v>
      </c>
      <c>
        <v>1.0150564448920407</v>
      </c>
      <c>
        <v>0</v>
      </c>
      <c>
        <v>0</v>
      </c>
      <c>
        <v>0</v>
      </c>
      <c>
        <v>1.2932688466414255</v>
      </c>
      <c>
        <v>0</v>
      </c>
      <c>
        <v>0</v>
      </c>
      <c>
        <v>2.308325291533466</v>
      </c>
    </row>
    <row>
      <c>
        <v>2626532</v>
      </c>
      <c>
        <v>1</v>
      </c>
      <c>
        <is>
          <t>İZMİR</t>
        </is>
      </c>
      <c>
        <v>GAZİEMİR</v>
      </c>
      <c>
        <is>
          <t>Dağıtım Transformatörü</t>
        </is>
      </c>
      <c>
        <v>K-3411 35-08-K03411_35-08-K03411_42025542</v>
      </c>
      <c>
        <v>Şebeke Bakım Çalışması</v>
      </c>
      <c>
        <v>Dağıtım-AG</v>
      </c>
      <c>
        <v>Uzun</v>
      </c>
      <c>
        <v>Şebeke işletmecisi</v>
      </c>
      <c>
        <v>Bildirimli</v>
      </c>
      <c>
        <is>
          <t>29.07.2023 11:51:48</t>
        </is>
      </c>
      <c>
        <is>
          <t>29.07.2023 13:01:19</t>
        </is>
      </c>
      <c>
        <v>1.158611111</v>
      </c>
      <c>
        <v>0</v>
      </c>
      <c>
        <v>249</v>
      </c>
      <c>
        <v>0</v>
      </c>
      <c>
        <v>0</v>
      </c>
      <c>
        <v>0</v>
      </c>
      <c>
        <v>11</v>
      </c>
      <c>
        <v>0</v>
      </c>
      <c>
        <v>0</v>
      </c>
      <c>
        <v>0</v>
      </c>
      <c>
        <v>81.09632461169907</v>
      </c>
      <c>
        <v>0</v>
      </c>
      <c>
        <v>0</v>
      </c>
      <c>
        <v>0</v>
      </c>
      <c>
        <v>24.92847880138478</v>
      </c>
      <c>
        <v>0</v>
      </c>
      <c>
        <v>0</v>
      </c>
      <c>
        <v>106.02480341308386</v>
      </c>
    </row>
    <row>
      <c>
        <v>2626409</v>
      </c>
      <c>
        <v>1</v>
      </c>
      <c>
        <is>
          <t>İZMİR</t>
        </is>
      </c>
      <c>
        <v>MENDERES</v>
      </c>
      <c>
        <is>
          <t>KÖK</t>
        </is>
      </c>
      <c>
        <v>OĞLANANASI TR-5 KÖK 35-22-M00092_OĞLANANASI TR-3 M06_89600565</v>
      </c>
      <c>
        <v>Şebeke Yenileme ve Kapasite Artışı Çalışması</v>
      </c>
      <c>
        <v>Dağıtım-OG</v>
      </c>
      <c>
        <v>Uzun</v>
      </c>
      <c>
        <v>Şebeke işletmecisi</v>
      </c>
      <c>
        <v>Bildirimli</v>
      </c>
      <c>
        <is>
          <t>29.07.2023 09:52:46</t>
        </is>
      </c>
      <c>
        <is>
          <t>29.07.2023 16:48:34</t>
        </is>
      </c>
      <c>
        <v>6.93</v>
      </c>
      <c>
        <v>0</v>
      </c>
      <c>
        <v>483</v>
      </c>
      <c>
        <v>1</v>
      </c>
      <c>
        <v>41</v>
      </c>
      <c>
        <v>0</v>
      </c>
      <c>
        <v>69</v>
      </c>
      <c>
        <v>0</v>
      </c>
      <c>
        <v>1</v>
      </c>
      <c>
        <v>0</v>
      </c>
      <c>
        <v>981.7750724205297</v>
      </c>
      <c>
        <v>325.57924541400934</v>
      </c>
      <c>
        <v>1084.2233029423255</v>
      </c>
      <c>
        <v>0</v>
      </c>
      <c>
        <v>1027.8454744922997</v>
      </c>
      <c>
        <v>0</v>
      </c>
      <c>
        <v>129.45126809682412</v>
      </c>
      <c>
        <v>3548.8743633659883</v>
      </c>
    </row>
    <row>
      <c>
        <v>2626509</v>
      </c>
      <c>
        <v>1</v>
      </c>
      <c>
        <is>
          <t>MANİSA</t>
        </is>
      </c>
      <c>
        <v>AKHİSAR</v>
      </c>
      <c>
        <is>
          <t>Dağıtım Transformatörü</t>
        </is>
      </c>
      <c>
        <v>MEDAR TR-9 45-72-L00278_45-72-L00278_66521858</v>
      </c>
      <c>
        <v>Şebeke Yenileme ve Kapasite Artışı Çalışması</v>
      </c>
      <c>
        <v>Dağıtım-AG</v>
      </c>
      <c>
        <v>Uzun</v>
      </c>
      <c>
        <v>Şebeke işletmecisi</v>
      </c>
      <c>
        <v>Bildirimli</v>
      </c>
      <c>
        <is>
          <t>29.07.2023 11:30:26</t>
        </is>
      </c>
      <c>
        <is>
          <t>29.07.2023 12:51:18</t>
        </is>
      </c>
      <c>
        <v>1.347777777</v>
      </c>
      <c>
        <v>0</v>
      </c>
      <c>
        <v>130</v>
      </c>
      <c>
        <v>0</v>
      </c>
      <c>
        <v>31</v>
      </c>
      <c>
        <v>0</v>
      </c>
      <c>
        <v>5</v>
      </c>
      <c>
        <v>0</v>
      </c>
      <c>
        <v>0</v>
      </c>
      <c>
        <v>0</v>
      </c>
      <c>
        <v>25.427923957839532</v>
      </c>
      <c>
        <v>0</v>
      </c>
      <c>
        <v>26.490553379852507</v>
      </c>
      <c>
        <v>0</v>
      </c>
      <c>
        <v>1.6067415837985337</v>
      </c>
      <c>
        <v>0</v>
      </c>
      <c>
        <v>0</v>
      </c>
      <c>
        <v>53.52521892149057</v>
      </c>
    </row>
    <row>
      <c>
        <v>2626930</v>
      </c>
      <c>
        <v>1</v>
      </c>
      <c>
        <is>
          <t>İZMİR</t>
        </is>
      </c>
      <c>
        <v>ÖDEMİŞ</v>
      </c>
      <c>
        <is>
          <t>Dağıtım Transformatörü</t>
        </is>
      </c>
      <c>
        <v>GERELİ KÖYÜ İBRAHİM SAYGILI SULAMA GRB TR-14 35-15-M00130_35-15-M00130_2365568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29.07.2023 20:22:41</t>
        </is>
      </c>
      <c>
        <is>
          <t>29.07.2023 22:48:38</t>
        </is>
      </c>
      <c>
        <v>2.4325</v>
      </c>
      <c>
        <v>0</v>
      </c>
      <c>
        <v>0</v>
      </c>
      <c>
        <v>0</v>
      </c>
      <c>
        <v>25</v>
      </c>
      <c>
        <v>0</v>
      </c>
      <c>
        <v>4</v>
      </c>
      <c>
        <v>0</v>
      </c>
      <c>
        <v>0</v>
      </c>
      <c>
        <v>0</v>
      </c>
      <c>
        <v>0</v>
      </c>
      <c>
        <v>0</v>
      </c>
      <c>
        <v>500.8026469823034</v>
      </c>
      <c>
        <v>0</v>
      </c>
      <c>
        <v>49.28507586678117</v>
      </c>
      <c>
        <v>0</v>
      </c>
      <c>
        <v>0</v>
      </c>
      <c>
        <v>550.0877228490846</v>
      </c>
    </row>
    <row>
      <c>
        <v>2626489</v>
      </c>
      <c>
        <v>1</v>
      </c>
      <c>
        <is>
          <t>İZMİR</t>
        </is>
      </c>
      <c>
        <v>ALİAĞA</v>
      </c>
      <c>
        <is>
          <t>TM Fideri</t>
        </is>
      </c>
      <c>
        <v>ALMAK TM 35-17-A00003_YENİFOÇA-2 M28_2307152</v>
      </c>
      <c>
        <v>Şebeke Yenileme ve Kapasite Artışı Çalışması</v>
      </c>
      <c>
        <v>Dağıtım-OG</v>
      </c>
      <c>
        <v>Uzun</v>
      </c>
      <c>
        <v>Şebeke işletmecisi</v>
      </c>
      <c>
        <v>Bildirimli</v>
      </c>
      <c>
        <is>
          <t>29.07.2023 11:09:07</t>
        </is>
      </c>
      <c>
        <is>
          <t>29.07.2023 11:55:41</t>
        </is>
      </c>
      <c>
        <v>0.776111111</v>
      </c>
      <c>
        <v>8</v>
      </c>
      <c>
        <v>180</v>
      </c>
      <c>
        <v>0</v>
      </c>
      <c>
        <v>13</v>
      </c>
      <c>
        <v>12</v>
      </c>
      <c>
        <v>23</v>
      </c>
      <c>
        <v>1</v>
      </c>
      <c>
        <v>0</v>
      </c>
      <c>
        <v>13.95520984410323</v>
      </c>
      <c>
        <v>36.60152809871336</v>
      </c>
      <c>
        <v>0</v>
      </c>
      <c>
        <v>3.6761567629386116</v>
      </c>
      <c>
        <v>102.37676818319973</v>
      </c>
      <c>
        <v>11.7675894397514</v>
      </c>
      <c>
        <v>92.50280534623332</v>
      </c>
      <c>
        <v>0</v>
      </c>
      <c>
        <v>260.8800576749396</v>
      </c>
    </row>
    <row>
      <c>
        <v>2626987</v>
      </c>
      <c>
        <v>1</v>
      </c>
      <c>
        <is>
          <t>MANİSA</t>
        </is>
      </c>
      <c>
        <v>TURGUTLU</v>
      </c>
      <c>
        <is>
          <t>DM</t>
        </is>
      </c>
      <c>
        <v>DERBENT İM-DM 45-83-A00004_FABRİKALAR L06_2097157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29.07.2023 22:01:41</t>
        </is>
      </c>
      <c>
        <is>
          <t>29.07.2023 22:15:13</t>
        </is>
      </c>
      <c>
        <v>0.225555555</v>
      </c>
      <c>
        <v>13</v>
      </c>
      <c>
        <v>363</v>
      </c>
      <c>
        <v>119</v>
      </c>
      <c>
        <v>57</v>
      </c>
      <c>
        <v>30</v>
      </c>
      <c>
        <v>47</v>
      </c>
      <c>
        <v>2</v>
      </c>
      <c>
        <v>0</v>
      </c>
      <c>
        <v>1.4556744073521244</v>
      </c>
      <c>
        <v>17.409598800922584</v>
      </c>
      <c>
        <v>38.907888895666794</v>
      </c>
      <c>
        <v>22.95393113199545</v>
      </c>
      <c>
        <v>11.015901898329695</v>
      </c>
      <c>
        <v>7.375421170455397</v>
      </c>
      <c>
        <v>29.80060505122061</v>
      </c>
      <c>
        <v>0</v>
      </c>
      <c>
        <v>128.91902135594265</v>
      </c>
    </row>
    <row>
      <c>
        <v>2626346</v>
      </c>
      <c>
        <v>1</v>
      </c>
      <c>
        <is>
          <t>İZMİR</t>
        </is>
      </c>
      <c>
        <v>SEFERİHİSAR</v>
      </c>
      <c>
        <is>
          <t>OG Fideri</t>
        </is>
      </c>
      <c>
        <v>İM-1/TR-4 35-14-M00310_DAĞITIM TRAFO İM-1/TR-4 M03_2065079</v>
      </c>
      <c>
        <v>OG Kademe Ayarı</v>
      </c>
      <c>
        <v>Dağıtım-OG</v>
      </c>
      <c>
        <v>Uzun</v>
      </c>
      <c>
        <v>Şebeke işletmecisi</v>
      </c>
      <c>
        <v>Bildirimsiz</v>
      </c>
      <c>
        <is>
          <t>29.07.2023 08:47:46</t>
        </is>
      </c>
      <c>
        <is>
          <t>29.07.2023 09:44:38</t>
        </is>
      </c>
      <c>
        <v>0.947777777</v>
      </c>
      <c>
        <v>0</v>
      </c>
      <c>
        <v>171</v>
      </c>
      <c>
        <v>0</v>
      </c>
      <c>
        <v>0</v>
      </c>
      <c>
        <v>0</v>
      </c>
      <c>
        <v>7</v>
      </c>
      <c>
        <v>0</v>
      </c>
      <c>
        <v>0</v>
      </c>
      <c>
        <v>0</v>
      </c>
      <c>
        <v>35.87500602748441</v>
      </c>
      <c>
        <v>0</v>
      </c>
      <c>
        <v>0</v>
      </c>
      <c>
        <v>0</v>
      </c>
      <c>
        <v>7.656817283834556</v>
      </c>
      <c>
        <v>0</v>
      </c>
      <c>
        <v>0</v>
      </c>
      <c>
        <v>43.531823311318966</v>
      </c>
    </row>
    <row>
      <c>
        <v>2626452</v>
      </c>
      <c>
        <v>1</v>
      </c>
      <c>
        <is>
          <t>İZMİR</t>
        </is>
      </c>
      <c>
        <v>MENDERES</v>
      </c>
      <c>
        <is>
          <t>Kullanıcı Bağlantı Hattı</t>
        </is>
      </c>
      <c>
        <v>METAL İŞLERİ TR-5 35-22-M00105_955294207_955294207</v>
      </c>
      <c>
        <v>AG Box / Sdk Abone Çıkış Sigorta Atığı</v>
      </c>
      <c>
        <v>Dağıtım-AG</v>
      </c>
      <c>
        <v>Uzun</v>
      </c>
      <c>
        <v>Şebeke işletmecisi</v>
      </c>
      <c>
        <v>Bildirimsiz</v>
      </c>
      <c>
        <is>
          <t>29.07.2023 10:37:17</t>
        </is>
      </c>
      <c>
        <is>
          <t>29.07.2023 12:05:08</t>
        </is>
      </c>
      <c>
        <v>1.464166666</v>
      </c>
      <c>
        <v>0</v>
      </c>
      <c>
        <v>0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2.7028975651611113</v>
      </c>
      <c>
        <v>0</v>
      </c>
      <c>
        <v>0</v>
      </c>
      <c>
        <v>2.7028975651611113</v>
      </c>
    </row>
    <row>
      <c>
        <v>2626446</v>
      </c>
      <c>
        <v>1</v>
      </c>
      <c>
        <is>
          <t>İZMİR</t>
        </is>
      </c>
      <c>
        <v>URLA</v>
      </c>
      <c>
        <is>
          <t>Kullanıcı Bağlantı Hattı</t>
        </is>
      </c>
      <c>
        <v>ÖZBEK TR-4 (TR-234) 35-19-M00233_956667081_956667081</v>
      </c>
      <c>
        <v>AG Branşman Yeraltı Kablo Arızası</v>
      </c>
      <c>
        <v>Dağıtım-AG</v>
      </c>
      <c>
        <v>Uzun</v>
      </c>
      <c>
        <v>Şebeke işletmecisi</v>
      </c>
      <c>
        <v>Bildirimsiz</v>
      </c>
      <c>
        <is>
          <t>29.07.2023 10:27:56</t>
        </is>
      </c>
      <c>
        <is>
          <t>29.07.2023 11:48:16</t>
        </is>
      </c>
      <c>
        <v>1.338888888</v>
      </c>
      <c>
        <v>0</v>
      </c>
      <c>
        <v>0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7.497492350106941</v>
      </c>
      <c>
        <v>0</v>
      </c>
      <c>
        <v>0</v>
      </c>
      <c>
        <v>7.497492350106941</v>
      </c>
    </row>
    <row>
      <c>
        <v>2626844</v>
      </c>
      <c>
        <v>1</v>
      </c>
      <c>
        <is>
          <t>İZMİR</t>
        </is>
      </c>
      <c>
        <v>BAYINDIR</v>
      </c>
      <c>
        <is>
          <t>AG Fideri</t>
        </is>
      </c>
      <c>
        <v>DURMUŞ SABANCI SULAMA GRUBU 35-29-M00295__91048548_91048548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29.07.2023 18:06:30</t>
        </is>
      </c>
      <c>
        <is>
          <t>29.07.2023 21:05:41</t>
        </is>
      </c>
      <c>
        <v>2.986388888</v>
      </c>
      <c>
        <v>0</v>
      </c>
      <c>
        <v>0</v>
      </c>
      <c>
        <v>0</v>
      </c>
      <c>
        <v>15</v>
      </c>
      <c>
        <v>0</v>
      </c>
      <c>
        <v>5</v>
      </c>
      <c>
        <v>0</v>
      </c>
      <c>
        <v>0</v>
      </c>
      <c>
        <v>0</v>
      </c>
      <c>
        <v>0</v>
      </c>
      <c>
        <v>0</v>
      </c>
      <c>
        <v>516.4746388945798</v>
      </c>
      <c>
        <v>0</v>
      </c>
      <c>
        <v>71.86816645141147</v>
      </c>
      <c>
        <v>0</v>
      </c>
      <c>
        <v>0</v>
      </c>
      <c>
        <v>588.3428053459913</v>
      </c>
    </row>
    <row>
      <c>
        <v>2626744</v>
      </c>
      <c>
        <v>1</v>
      </c>
      <c>
        <is>
          <t>İZMİR</t>
        </is>
      </c>
      <c>
        <v>BUCA</v>
      </c>
      <c>
        <is>
          <t>AG Fideri</t>
        </is>
      </c>
      <c>
        <v>K-3550 35-03-K03550_G_56366036_56366036</v>
      </c>
      <c>
        <v>AG Yeraltı Kablo Arızası</v>
      </c>
      <c>
        <v>Dağıtım-AG</v>
      </c>
      <c>
        <v>Uzun</v>
      </c>
      <c>
        <v>Şebeke işletmecisi</v>
      </c>
      <c>
        <v>Bildirimsiz</v>
      </c>
      <c>
        <is>
          <t>29.07.2023 15:46:01</t>
        </is>
      </c>
      <c>
        <is>
          <t>30.07.2023 01:12:02</t>
        </is>
      </c>
      <c>
        <v>9.433611111</v>
      </c>
      <c>
        <v>0</v>
      </c>
      <c>
        <v>163</v>
      </c>
      <c>
        <v>0</v>
      </c>
      <c>
        <v>0</v>
      </c>
      <c>
        <v>0</v>
      </c>
      <c>
        <v>17</v>
      </c>
      <c>
        <v>0</v>
      </c>
      <c>
        <v>0</v>
      </c>
      <c>
        <v>0</v>
      </c>
      <c>
        <v>383.12455463102685</v>
      </c>
      <c>
        <v>0</v>
      </c>
      <c>
        <v>0</v>
      </c>
      <c>
        <v>0</v>
      </c>
      <c>
        <v>260.543567360702</v>
      </c>
      <c>
        <v>0</v>
      </c>
      <c>
        <v>0</v>
      </c>
      <c>
        <v>643.6681219917289</v>
      </c>
    </row>
    <row>
      <c>
        <v>2626472</v>
      </c>
      <c>
        <v>1</v>
      </c>
      <c>
        <is>
          <t>MANİSA</t>
        </is>
      </c>
      <c>
        <v>SOMA</v>
      </c>
      <c>
        <is>
          <t>AG Fideri</t>
        </is>
      </c>
      <c>
        <v>TURGUTALP TR-4 45-82-M00054_A_91032160_91032160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29.07.2023 10:50:41</t>
        </is>
      </c>
      <c>
        <is>
          <t>29.07.2023 13:12:58</t>
        </is>
      </c>
      <c>
        <v>2.371388888</v>
      </c>
      <c>
        <v>0</v>
      </c>
      <c>
        <v>173</v>
      </c>
      <c>
        <v>0</v>
      </c>
      <c>
        <v>0</v>
      </c>
      <c>
        <v>0</v>
      </c>
      <c>
        <v>22</v>
      </c>
      <c>
        <v>0</v>
      </c>
      <c>
        <v>0</v>
      </c>
      <c>
        <v>0</v>
      </c>
      <c>
        <v>65.3287987548348</v>
      </c>
      <c>
        <v>0</v>
      </c>
      <c>
        <v>0</v>
      </c>
      <c>
        <v>0</v>
      </c>
      <c>
        <v>27.477077243556568</v>
      </c>
      <c>
        <v>0</v>
      </c>
      <c>
        <v>0</v>
      </c>
      <c>
        <v>92.80587599839137</v>
      </c>
    </row>
    <row>
      <c>
        <v>2626635</v>
      </c>
      <c>
        <v>1</v>
      </c>
      <c>
        <is>
          <t>İZMİR</t>
        </is>
      </c>
      <c>
        <v>BAYRAKLI</v>
      </c>
      <c>
        <is>
          <t>DM</t>
        </is>
      </c>
      <c>
        <v>OSMANGAZİ İM 35-02-A00004_BAYRAKLI M04_2087805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29.07.2023 13:55:29</t>
        </is>
      </c>
      <c>
        <is>
          <t>29.07.2023 14:39:47</t>
        </is>
      </c>
      <c>
        <v>0.738333333</v>
      </c>
      <c>
        <v>0</v>
      </c>
      <c>
        <v>15203</v>
      </c>
      <c>
        <v>0</v>
      </c>
      <c>
        <v>0</v>
      </c>
      <c>
        <v>1</v>
      </c>
      <c>
        <v>980</v>
      </c>
      <c>
        <v>0</v>
      </c>
      <c>
        <v>2</v>
      </c>
      <c>
        <v>0</v>
      </c>
      <c>
        <v>3138.6369051974466</v>
      </c>
      <c>
        <v>0</v>
      </c>
      <c>
        <v>0</v>
      </c>
      <c>
        <v>1428.7973147591024</v>
      </c>
      <c>
        <v>803.377626831462</v>
      </c>
      <c>
        <v>0</v>
      </c>
      <c>
        <v>11.809454735921953</v>
      </c>
      <c>
        <v>5382.621301523934</v>
      </c>
    </row>
    <row>
      <c>
        <v>2626286</v>
      </c>
      <c>
        <v>1</v>
      </c>
      <c>
        <is>
          <t>MANİSA</t>
        </is>
      </c>
      <c>
        <v>ALAŞEHİR</v>
      </c>
      <c>
        <is>
          <t>Kullanıcı Bağlantı Hattı</t>
        </is>
      </c>
      <c>
        <v>DM02/TR-32 45-73-M01293_945680918_945680918</v>
      </c>
      <c>
        <v>AG Box / Sdk Abone Çıkış Sigorta Atığı</v>
      </c>
      <c>
        <v>Dağıtım-AG</v>
      </c>
      <c>
        <v>Uzun</v>
      </c>
      <c>
        <v>Şebeke işletmecisi</v>
      </c>
      <c>
        <v>Bildirimsiz</v>
      </c>
      <c>
        <is>
          <t>29.07.2023 06:20:11</t>
        </is>
      </c>
      <c>
        <is>
          <t>29.07.2023 07:42:24</t>
        </is>
      </c>
      <c>
        <v>1.370277777</v>
      </c>
      <c>
        <v>0</v>
      </c>
      <c>
        <v>3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0.8178726265334169</v>
      </c>
      <c>
        <v>0</v>
      </c>
      <c>
        <v>0</v>
      </c>
      <c>
        <v>0</v>
      </c>
      <c>
        <v>0</v>
      </c>
      <c>
        <v>0</v>
      </c>
      <c>
        <v>0</v>
      </c>
      <c>
        <v>0.8178726265334169</v>
      </c>
    </row>
    <row>
      <c>
        <v>2626681</v>
      </c>
      <c>
        <v>1</v>
      </c>
      <c>
        <is>
          <t>İZMİR</t>
        </is>
      </c>
      <c>
        <v>KINIK</v>
      </c>
      <c>
        <is>
          <t>OG Fideri</t>
        </is>
      </c>
      <c>
        <v>KINIK ORGANİZE DM 35-24-M00208_HatBaşıAyırıcı_72291214 M13_72291214</v>
      </c>
      <c>
        <v>OG Fider Açması</v>
      </c>
      <c>
        <v>Dağıtım-OG</v>
      </c>
      <c>
        <v>Kısa</v>
      </c>
      <c>
        <v>Şebeke işletmecisi</v>
      </c>
      <c>
        <v>Bildirimsiz</v>
      </c>
      <c>
        <is>
          <t>29.07.2023 14:44:47</t>
        </is>
      </c>
      <c>
        <is>
          <t>29.07.2023 14:47:44</t>
        </is>
      </c>
      <c>
        <v>0.049166666</v>
      </c>
      <c>
        <v>1</v>
      </c>
      <c>
        <v>820</v>
      </c>
      <c>
        <v>1</v>
      </c>
      <c>
        <v>13</v>
      </c>
      <c>
        <v>2</v>
      </c>
      <c>
        <v>61</v>
      </c>
      <c>
        <v>0</v>
      </c>
      <c>
        <v>0</v>
      </c>
      <c>
        <v>0.032934805793187825</v>
      </c>
      <c>
        <v>5.081073061465274</v>
      </c>
      <c>
        <v>0.10270827617976992</v>
      </c>
      <c>
        <v>2.308911174278445</v>
      </c>
      <c>
        <v>1.0000026382313072</v>
      </c>
      <c>
        <v>1.8575079860224004</v>
      </c>
      <c>
        <v>0</v>
      </c>
      <c>
        <v>0</v>
      </c>
      <c>
        <v>10.383137941970384</v>
      </c>
    </row>
    <row>
      <c>
        <v>2626263</v>
      </c>
      <c>
        <v>1</v>
      </c>
      <c>
        <is>
          <t>İZMİR</t>
        </is>
      </c>
      <c>
        <v>BUCA</v>
      </c>
      <c>
        <is>
          <t>OG Fideri</t>
        </is>
      </c>
      <c>
        <v>M-2123 35-03-M02123_TRAFO M03_2065891</v>
      </c>
      <c>
        <v>Manevra</v>
      </c>
      <c>
        <v>Dağıtım-OG</v>
      </c>
      <c>
        <v>Uzun</v>
      </c>
      <c>
        <v>Şebeke işletmecisi</v>
      </c>
      <c>
        <v>Bildirimli</v>
      </c>
      <c>
        <is>
          <t>29.07.2023 04:13:02</t>
        </is>
      </c>
      <c>
        <is>
          <t>29.07.2023 04:53:02</t>
        </is>
      </c>
      <c>
        <v>0.666666666</v>
      </c>
      <c>
        <v>0</v>
      </c>
      <c>
        <v>590</v>
      </c>
      <c>
        <v>0</v>
      </c>
      <c>
        <v>0</v>
      </c>
      <c>
        <v>0</v>
      </c>
      <c>
        <v>13</v>
      </c>
      <c>
        <v>0</v>
      </c>
      <c>
        <v>0</v>
      </c>
      <c>
        <v>0</v>
      </c>
      <c>
        <v>63.477532445531715</v>
      </c>
      <c>
        <v>0</v>
      </c>
      <c>
        <v>0</v>
      </c>
      <c>
        <v>0</v>
      </c>
      <c>
        <v>1.9746218370117998</v>
      </c>
      <c>
        <v>0</v>
      </c>
      <c>
        <v>0</v>
      </c>
      <c>
        <v>65.45215428254352</v>
      </c>
    </row>
    <row>
      <c>
        <v>2626821</v>
      </c>
      <c>
        <v>1</v>
      </c>
      <c>
        <is>
          <t>MANİSA</t>
        </is>
      </c>
      <c>
        <v>SOMA</v>
      </c>
      <c>
        <is>
          <t>Dağıtım Transformatörü</t>
        </is>
      </c>
      <c>
        <v>BÜYÜKIŞIKLAR TR-1 45-82-L00008_45-82-L00008_2348492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29.07.2023 17:46:31</t>
        </is>
      </c>
      <c>
        <is>
          <t>29.07.2023 17:51:57</t>
        </is>
      </c>
      <c>
        <v>0.090555555</v>
      </c>
      <c>
        <v>0</v>
      </c>
      <c>
        <v>41</v>
      </c>
      <c>
        <v>0</v>
      </c>
      <c>
        <v>2</v>
      </c>
      <c>
        <v>0</v>
      </c>
      <c>
        <v>3</v>
      </c>
      <c>
        <v>0</v>
      </c>
      <c>
        <v>0</v>
      </c>
      <c>
        <v>0</v>
      </c>
      <c>
        <v>0.49544267652482177</v>
      </c>
      <c>
        <v>0</v>
      </c>
      <c>
        <v>0.28135302814473195</v>
      </c>
      <c>
        <v>0</v>
      </c>
      <c>
        <v>0</v>
      </c>
      <c>
        <v>0</v>
      </c>
      <c>
        <v>0</v>
      </c>
      <c>
        <v>0.7767957046695537</v>
      </c>
    </row>
    <row>
      <c>
        <v>2626280</v>
      </c>
      <c>
        <v>1</v>
      </c>
      <c>
        <is>
          <t>MANİSA</t>
        </is>
      </c>
      <c>
        <v>AKHİSAR</v>
      </c>
      <c>
        <is>
          <t>TM Fideri</t>
        </is>
      </c>
      <c>
        <v>AKHİSAR TM 45-72-A00006_TR-D M14_2053709</v>
      </c>
      <c>
        <v>TEİAŞ Trafo Bakım Çalışması</v>
      </c>
      <c>
        <v>İletim</v>
      </c>
      <c>
        <v>Uzun</v>
      </c>
      <c>
        <v>Şebeke işletmecisi</v>
      </c>
      <c>
        <v>Bildirimli</v>
      </c>
      <c>
        <is>
          <t>29.07.2023 06:10:51</t>
        </is>
      </c>
      <c>
        <is>
          <t>29.07.2023 11:08:24</t>
        </is>
      </c>
      <c>
        <v>4.959166666</v>
      </c>
      <c>
        <v>22</v>
      </c>
      <c>
        <v>23805</v>
      </c>
      <c>
        <v>1064</v>
      </c>
      <c>
        <v>1567</v>
      </c>
      <c>
        <v>239</v>
      </c>
      <c>
        <v>4106</v>
      </c>
      <c>
        <v>34</v>
      </c>
      <c>
        <v>12</v>
      </c>
      <c>
        <v>24.8341769129368</v>
      </c>
      <c>
        <v>18730.070867295213</v>
      </c>
      <c>
        <v>28208.324260897305</v>
      </c>
      <c>
        <v>24521.49804855056</v>
      </c>
      <c>
        <v>10042.272119449897</v>
      </c>
      <c>
        <v>11182.149469823335</v>
      </c>
      <c>
        <v>8355.766184699127</v>
      </c>
      <c>
        <v>806.935884886461</v>
      </c>
      <c>
        <v>101871.85101251485</v>
      </c>
    </row>
    <row>
      <c>
        <v>2626326</v>
      </c>
      <c>
        <v>1</v>
      </c>
      <c>
        <is>
          <t>MANİSA</t>
        </is>
      </c>
      <c>
        <v>TURGUTLU</v>
      </c>
      <c>
        <is>
          <t>DM</t>
        </is>
      </c>
      <c>
        <v>TR-1/11 45-83-M00011_BAĞYURDU TM M014_83843010</v>
      </c>
      <c>
        <v>Manevra</v>
      </c>
      <c>
        <v>Dağıtım-OG</v>
      </c>
      <c>
        <v>Kısa</v>
      </c>
      <c>
        <v>Şebeke işletmecisi</v>
      </c>
      <c>
        <v>Bildirimli</v>
      </c>
      <c>
        <is>
          <t>29.07.2023 08:21:21</t>
        </is>
      </c>
      <c>
        <is>
          <t>29.07.2023 08:23:57</t>
        </is>
      </c>
      <c>
        <v>0.043333333</v>
      </c>
      <c>
        <v>1</v>
      </c>
      <c>
        <v>496</v>
      </c>
      <c>
        <v>0</v>
      </c>
      <c>
        <v>4</v>
      </c>
      <c>
        <v>16</v>
      </c>
      <c>
        <v>20</v>
      </c>
      <c>
        <v>12</v>
      </c>
      <c>
        <v>0</v>
      </c>
      <c>
        <v>0.007890741386666667</v>
      </c>
      <c>
        <v>7.39143724608695</v>
      </c>
      <c>
        <v>0</v>
      </c>
      <c>
        <v>0.1798526074841167</v>
      </c>
      <c>
        <v>10.334786342059385</v>
      </c>
      <c>
        <v>1.2807634973083861</v>
      </c>
      <c>
        <v>80.86702485124061</v>
      </c>
      <c>
        <v>0</v>
      </c>
      <c>
        <v>100.06175528556612</v>
      </c>
    </row>
    <row>
      <c>
        <v>2626721</v>
      </c>
      <c>
        <v>1</v>
      </c>
      <c>
        <is>
          <t>İZMİR</t>
        </is>
      </c>
      <c>
        <v>MENEMEN</v>
      </c>
      <c>
        <is>
          <t>KÖK</t>
        </is>
      </c>
      <c>
        <v>SEYREK TR-7 KÖK 35-28-M00379_SÜZBEYLİ-TUZCULU M04_2303511</v>
      </c>
      <c>
        <v>Plansız Kesinti / Müdahale</v>
      </c>
      <c>
        <v>Dağıtım-OG</v>
      </c>
      <c>
        <v>Uzun</v>
      </c>
      <c>
        <v>Şebeke işletmecisi</v>
      </c>
      <c>
        <v>Bildirimsiz</v>
      </c>
      <c>
        <is>
          <t>29.07.2023 15:26:19</t>
        </is>
      </c>
      <c>
        <is>
          <t>29.07.2023 16:17:11</t>
        </is>
      </c>
      <c>
        <v>0.847777777</v>
      </c>
      <c>
        <v>2</v>
      </c>
      <c>
        <v>115</v>
      </c>
      <c>
        <v>5</v>
      </c>
      <c>
        <v>1</v>
      </c>
      <c>
        <v>8</v>
      </c>
      <c>
        <v>38</v>
      </c>
      <c>
        <v>0</v>
      </c>
      <c>
        <v>0</v>
      </c>
      <c>
        <v>57.2148878574659</v>
      </c>
      <c>
        <v>27.921316906573008</v>
      </c>
      <c>
        <v>70.0231293839705</v>
      </c>
      <c>
        <v>0.2041097328700313</v>
      </c>
      <c>
        <v>84.8959912641577</v>
      </c>
      <c>
        <v>33.611142997602094</v>
      </c>
      <c>
        <v>0</v>
      </c>
      <c>
        <v>0</v>
      </c>
      <c>
        <v>273.8705781426392</v>
      </c>
    </row>
    <row>
      <c>
        <v>2626698</v>
      </c>
      <c>
        <v>1</v>
      </c>
      <c>
        <is>
          <t>MANİSA</t>
        </is>
      </c>
      <c>
        <v>AKHİSAR</v>
      </c>
      <c>
        <is>
          <t>AG Fideri</t>
        </is>
      </c>
      <c>
        <v>BAŞLAMIŞ TR-1 45-72-L00209_D_56394019_56394019</v>
      </c>
      <c>
        <v>Üçüncü Şahısların Vermiş Olduğu Hasarlar</v>
      </c>
      <c>
        <v>Dağıtım-AG</v>
      </c>
      <c>
        <v>Uzun</v>
      </c>
      <c>
        <v>Şebeke işletmecisi</v>
      </c>
      <c>
        <v>Bildirimsiz</v>
      </c>
      <c>
        <is>
          <t>29.07.2023 15:06:50</t>
        </is>
      </c>
      <c>
        <is>
          <t>29.07.2023 21:56:32</t>
        </is>
      </c>
      <c>
        <v>6.828333333</v>
      </c>
      <c>
        <v>0</v>
      </c>
      <c>
        <v>11</v>
      </c>
      <c>
        <v>0</v>
      </c>
      <c>
        <v>1</v>
      </c>
      <c>
        <v>0</v>
      </c>
      <c>
        <v>4</v>
      </c>
      <c>
        <v>0</v>
      </c>
      <c>
        <v>0</v>
      </c>
      <c>
        <v>0</v>
      </c>
      <c>
        <v>6.207360595425158</v>
      </c>
      <c>
        <v>0</v>
      </c>
      <c>
        <v>0.8449398229791789</v>
      </c>
      <c>
        <v>0</v>
      </c>
      <c>
        <v>39.07973375360041</v>
      </c>
      <c>
        <v>0</v>
      </c>
      <c>
        <v>0</v>
      </c>
      <c>
        <v>46.132034172004744</v>
      </c>
    </row>
    <row>
      <c>
        <v>2626243</v>
      </c>
      <c>
        <v>1</v>
      </c>
      <c>
        <is>
          <t>İZMİR</t>
        </is>
      </c>
      <c>
        <v>ÇİĞLİ</v>
      </c>
      <c>
        <is>
          <t>Kullanıcı Bağlantı Hattı</t>
        </is>
      </c>
      <c>
        <v>K-1464 35-09-K01464_913171576_913171576</v>
      </c>
      <c>
        <v>AG Box / Sdk Abone Çıkış Sigorta Atığı</v>
      </c>
      <c>
        <v>Dağıtım-AG</v>
      </c>
      <c>
        <v>Uzun</v>
      </c>
      <c>
        <v>Şebeke işletmecisi</v>
      </c>
      <c>
        <v>Bildirimsiz</v>
      </c>
      <c>
        <is>
          <t>29.07.2023 00:49:25</t>
        </is>
      </c>
      <c>
        <is>
          <t>29.07.2023 03:31:45</t>
        </is>
      </c>
      <c>
        <v>2.705555555</v>
      </c>
      <c>
        <v>0</v>
      </c>
      <c>
        <v>10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4.744974358511524</v>
      </c>
      <c>
        <v>0</v>
      </c>
      <c>
        <v>0</v>
      </c>
      <c>
        <v>0</v>
      </c>
      <c>
        <v>0</v>
      </c>
      <c>
        <v>0</v>
      </c>
      <c>
        <v>0</v>
      </c>
      <c>
        <v>4.744974358511524</v>
      </c>
    </row>
    <row>
      <c>
        <v>2626512</v>
      </c>
      <c>
        <v>1</v>
      </c>
      <c>
        <is>
          <t>MANİSA</t>
        </is>
      </c>
      <c>
        <v>GÖLMARMARA</v>
      </c>
      <c>
        <is>
          <t>DM</t>
        </is>
      </c>
      <c>
        <v>GÖLMARMARA İM 45-85-A00001_YENİKÖY L26_2305903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29.07.2023 11:27:34</t>
        </is>
      </c>
      <c>
        <is>
          <t>29.07.2023 12:23:54</t>
        </is>
      </c>
      <c>
        <v>0.938888888</v>
      </c>
      <c>
        <v>2</v>
      </c>
      <c>
        <v>93</v>
      </c>
      <c>
        <v>36</v>
      </c>
      <c>
        <v>150</v>
      </c>
      <c>
        <v>1</v>
      </c>
      <c>
        <v>12</v>
      </c>
      <c>
        <v>1</v>
      </c>
      <c>
        <v>0</v>
      </c>
      <c>
        <v>0.47692106436000004</v>
      </c>
      <c>
        <v>12.153634889143836</v>
      </c>
      <c>
        <v>125.95062129785428</v>
      </c>
      <c>
        <v>381.43636086701014</v>
      </c>
      <c>
        <v>10.848065578131887</v>
      </c>
      <c>
        <v>18.84237932587817</v>
      </c>
      <c>
        <v>103.13930421201167</v>
      </c>
      <c>
        <v>0</v>
      </c>
      <c>
        <v>652.84728723439</v>
      </c>
    </row>
    <row>
      <c>
        <v>2626363</v>
      </c>
      <c>
        <v>1</v>
      </c>
      <c>
        <is>
          <t>MANİSA</t>
        </is>
      </c>
      <c>
        <v>SARUHANLI</v>
      </c>
      <c>
        <is>
          <t>KÖK</t>
        </is>
      </c>
      <c>
        <v>MÜTEVELLİ KÖK 45-80-M00100_KARAAĞAÇLI M01_72196210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29.07.2023 09:08:21</t>
        </is>
      </c>
      <c>
        <is>
          <t>29.07.2023 09:49:47</t>
        </is>
      </c>
      <c>
        <v>0.690555555</v>
      </c>
      <c>
        <v>2</v>
      </c>
      <c>
        <v>1</v>
      </c>
      <c>
        <v>64</v>
      </c>
      <c>
        <v>29</v>
      </c>
      <c>
        <v>6</v>
      </c>
      <c>
        <v>2</v>
      </c>
      <c>
        <v>1</v>
      </c>
      <c>
        <v>0</v>
      </c>
      <c>
        <v>0.30513240513555556</v>
      </c>
      <c>
        <v>0</v>
      </c>
      <c>
        <v>216.05364050020475</v>
      </c>
      <c>
        <v>115.04531825751589</v>
      </c>
      <c>
        <v>9.247991983283573</v>
      </c>
      <c>
        <v>0.046956541405868114</v>
      </c>
      <c>
        <v>1.8506839807239137</v>
      </c>
      <c>
        <v>0</v>
      </c>
      <c>
        <v>342.5497236682695</v>
      </c>
    </row>
    <row>
      <c>
        <v>2626549</v>
      </c>
      <c>
        <v>1</v>
      </c>
      <c>
        <is>
          <t>MANİSA</t>
        </is>
      </c>
      <c>
        <v>SELENDİ</v>
      </c>
      <c>
        <is>
          <t>KÖK</t>
        </is>
      </c>
      <c>
        <v>ÇAMLICA KÖK 45-81-M00048_ÇERİPAŞA M02_71996192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29.07.2023 12:11:07</t>
        </is>
      </c>
      <c>
        <is>
          <t>29.07.2023 12:48:47</t>
        </is>
      </c>
      <c>
        <v>0.627777777</v>
      </c>
      <c>
        <v>1</v>
      </c>
      <c>
        <v>378</v>
      </c>
      <c>
        <v>1</v>
      </c>
      <c>
        <v>36</v>
      </c>
      <c>
        <v>0</v>
      </c>
      <c>
        <v>29</v>
      </c>
      <c>
        <v>0</v>
      </c>
      <c>
        <v>0</v>
      </c>
      <c>
        <v>0.15918195116666667</v>
      </c>
      <c>
        <v>27.72227731773891</v>
      </c>
      <c>
        <v>0.7505356027397989</v>
      </c>
      <c>
        <v>12.542229285143708</v>
      </c>
      <c>
        <v>0</v>
      </c>
      <c>
        <v>11.685316962169608</v>
      </c>
      <c>
        <v>0</v>
      </c>
      <c>
        <v>0</v>
      </c>
      <c>
        <v>52.85954111895869</v>
      </c>
    </row>
    <row>
      <c>
        <v>2626847</v>
      </c>
      <c>
        <v>1</v>
      </c>
      <c>
        <is>
          <t>İZMİR</t>
        </is>
      </c>
      <c>
        <v>ÖDEMİŞ</v>
      </c>
      <c>
        <is>
          <t>Dağıtım Transformatörü</t>
        </is>
      </c>
      <c>
        <v>BALABANLI KÖYÜ HÜSEYİN DEMİREL SULAMA GRB TR-8 35-15-M00317_35-15-M00317_79938159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29.07.2023 18:08:19</t>
        </is>
      </c>
      <c>
        <is>
          <t>29.07.2023 20:13:04</t>
        </is>
      </c>
      <c>
        <v>2.079166666</v>
      </c>
      <c>
        <v>0</v>
      </c>
      <c>
        <v>0</v>
      </c>
      <c>
        <v>0</v>
      </c>
      <c>
        <v>17</v>
      </c>
      <c>
        <v>0</v>
      </c>
      <c>
        <v>3</v>
      </c>
      <c>
        <v>0</v>
      </c>
      <c>
        <v>0</v>
      </c>
      <c>
        <v>0</v>
      </c>
      <c>
        <v>0</v>
      </c>
      <c>
        <v>0</v>
      </c>
      <c>
        <v>82.6521442876542</v>
      </c>
      <c>
        <v>0</v>
      </c>
      <c>
        <v>25.49645985708623</v>
      </c>
      <c>
        <v>0</v>
      </c>
      <c>
        <v>0</v>
      </c>
      <c>
        <v>108.14860414474043</v>
      </c>
    </row>
    <row>
      <c>
        <v>2626598</v>
      </c>
      <c>
        <v>1</v>
      </c>
      <c>
        <is>
          <t>İZMİR</t>
        </is>
      </c>
      <c>
        <v>KEMALPAŞA</v>
      </c>
      <c>
        <is>
          <t>DM</t>
        </is>
      </c>
      <c>
        <v>ULUCAK DM 35-27-M00792_ESKİ ÇAMBEL M16_2052603</v>
      </c>
      <c>
        <v>Şebeke Yenileme ve Kapasite Artışı Çalışması</v>
      </c>
      <c>
        <v>Dağıtım-OG</v>
      </c>
      <c>
        <v>Uzun</v>
      </c>
      <c>
        <v>Şebeke işletmecisi</v>
      </c>
      <c>
        <v>Bildirimli</v>
      </c>
      <c>
        <is>
          <t>29.07.2023 13:02:00</t>
        </is>
      </c>
      <c>
        <is>
          <t>29.07.2023 14:46:36</t>
        </is>
      </c>
      <c>
        <v>1.743333333</v>
      </c>
      <c>
        <v>0</v>
      </c>
      <c>
        <v>19</v>
      </c>
      <c>
        <v>1</v>
      </c>
      <c>
        <v>0</v>
      </c>
      <c>
        <v>31</v>
      </c>
      <c>
        <v>21</v>
      </c>
      <c>
        <v>16</v>
      </c>
      <c>
        <v>0</v>
      </c>
      <c>
        <v>0</v>
      </c>
      <c>
        <v>3.5243380336257073</v>
      </c>
      <c>
        <v>0.08748714790860801</v>
      </c>
      <c>
        <v>0</v>
      </c>
      <c>
        <v>376.5627811613654</v>
      </c>
      <c>
        <v>23.07686894353838</v>
      </c>
      <c>
        <v>1640.4791824215313</v>
      </c>
      <c>
        <v>0</v>
      </c>
      <c>
        <v>2043.7306577079694</v>
      </c>
    </row>
    <row>
      <c>
        <v>2626841</v>
      </c>
      <c>
        <v>1</v>
      </c>
      <c>
        <is>
          <t>İZMİR</t>
        </is>
      </c>
      <c>
        <v>ÇEŞME</v>
      </c>
      <c>
        <is>
          <t>Kullanıcı Bağlantı Hattı</t>
        </is>
      </c>
      <c>
        <v>L-215 35-18-L00215_950461413_950461413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29.07.2023 17:53:05</t>
        </is>
      </c>
      <c>
        <is>
          <t>29.07.2023 21:31:42</t>
        </is>
      </c>
      <c>
        <v>3.643611111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4.631713562312331</v>
      </c>
      <c>
        <v>0</v>
      </c>
      <c>
        <v>0</v>
      </c>
      <c>
        <v>0</v>
      </c>
      <c>
        <v>0</v>
      </c>
      <c>
        <v>0</v>
      </c>
      <c>
        <v>0</v>
      </c>
      <c>
        <v>4.631713562312331</v>
      </c>
    </row>
    <row>
      <c>
        <v>2626449</v>
      </c>
      <c>
        <v>1</v>
      </c>
      <c>
        <is>
          <t>İZMİR</t>
        </is>
      </c>
      <c>
        <v>BERGAMA</v>
      </c>
      <c>
        <is>
          <t>AG Fideri</t>
        </is>
      </c>
      <c>
        <v>TR-84 35-16-L00084_47565525_56398122_56398122</v>
      </c>
      <c>
        <v>Üçüncü Şahısların Vermiş Olduğu Hasarlar</v>
      </c>
      <c>
        <v>Dağıtım-AG</v>
      </c>
      <c>
        <v>Uzun</v>
      </c>
      <c>
        <v>Dışsal</v>
      </c>
      <c>
        <v>Bildirimsiz</v>
      </c>
      <c>
        <is>
          <t>29.07.2023 10:32:52</t>
        </is>
      </c>
      <c>
        <is>
          <t>29.07.2023 17:24:14</t>
        </is>
      </c>
      <c>
        <v>6.856111111</v>
      </c>
      <c>
        <v>0</v>
      </c>
      <c>
        <v>37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38.375833895439655</v>
      </c>
      <c>
        <v>0</v>
      </c>
      <c>
        <v>0</v>
      </c>
      <c>
        <v>0</v>
      </c>
      <c>
        <v>0</v>
      </c>
      <c>
        <v>0</v>
      </c>
      <c>
        <v>0</v>
      </c>
      <c>
        <v>38.375833895439655</v>
      </c>
    </row>
    <row>
      <c>
        <v>2626990</v>
      </c>
      <c>
        <v>1</v>
      </c>
      <c>
        <is>
          <t>İZMİR</t>
        </is>
      </c>
      <c>
        <v>TİRE</v>
      </c>
      <c>
        <is>
          <t>AG Fideri</t>
        </is>
      </c>
      <c>
        <v>DM-1/61 35-29-M00061_48366428_56362150_56362150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29.07.2023 22:02:16</t>
        </is>
      </c>
      <c>
        <is>
          <t>29.07.2023 23:32:02</t>
        </is>
      </c>
      <c>
        <v>1.496111111</v>
      </c>
      <c>
        <v>0</v>
      </c>
      <c>
        <v>173</v>
      </c>
      <c>
        <v>0</v>
      </c>
      <c>
        <v>0</v>
      </c>
      <c>
        <v>0</v>
      </c>
      <c>
        <v>9</v>
      </c>
      <c>
        <v>0</v>
      </c>
      <c>
        <v>0</v>
      </c>
      <c>
        <v>0</v>
      </c>
      <c>
        <v>48.153812653983934</v>
      </c>
      <c>
        <v>0</v>
      </c>
      <c>
        <v>0</v>
      </c>
      <c>
        <v>0</v>
      </c>
      <c>
        <v>11.008658947410277</v>
      </c>
      <c>
        <v>0</v>
      </c>
      <c>
        <v>0</v>
      </c>
      <c>
        <v>59.16247160139421</v>
      </c>
    </row>
    <row>
      <c>
        <v>2626329</v>
      </c>
      <c>
        <v>1</v>
      </c>
      <c>
        <is>
          <t>MANİSA</t>
        </is>
      </c>
      <c>
        <v>TURGUTLU</v>
      </c>
      <c>
        <is>
          <t>TM Fideri</t>
        </is>
      </c>
      <c>
        <v>DERBENT TM 45-83-A00003_TURGUTLU-3 M02_2063378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29.07.2023 07:20:26</t>
        </is>
      </c>
      <c>
        <is>
          <t>29.07.2023 09:06:22</t>
        </is>
      </c>
      <c>
        <v>1.765555555</v>
      </c>
      <c>
        <v>14</v>
      </c>
      <c>
        <v>32</v>
      </c>
      <c>
        <v>209</v>
      </c>
      <c>
        <v>309</v>
      </c>
      <c>
        <v>42</v>
      </c>
      <c>
        <v>49</v>
      </c>
      <c>
        <v>1</v>
      </c>
      <c>
        <v>0</v>
      </c>
      <c>
        <v>17.39811390594864</v>
      </c>
      <c>
        <v>33.41326786963058</v>
      </c>
      <c>
        <v>853.4081548126231</v>
      </c>
      <c>
        <v>1022.0689046280388</v>
      </c>
      <c>
        <v>167.094622384414</v>
      </c>
      <c>
        <v>100.66576726955657</v>
      </c>
      <c>
        <v>804.0955505727343</v>
      </c>
      <c>
        <v>0</v>
      </c>
      <c>
        <v>2998.144381442946</v>
      </c>
    </row>
    <row>
      <c>
        <v>2626876</v>
      </c>
      <c>
        <v>1</v>
      </c>
      <c>
        <is>
          <t>İZMİR</t>
        </is>
      </c>
      <c>
        <v>ÖDEMİŞ</v>
      </c>
      <c>
        <is>
          <t>Dağıtım Transformatörü</t>
        </is>
      </c>
      <c>
        <v>GERELİ KÖYÜ İBRAHİM SAYGILI SULAMA GRB TR-14 35-15-M00130_35-15-M00130_2365568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29.07.2023 18:52:20</t>
        </is>
      </c>
      <c>
        <is>
          <t>29.07.2023 19:20:12</t>
        </is>
      </c>
      <c>
        <v>0.464444444</v>
      </c>
      <c>
        <v>0</v>
      </c>
      <c>
        <v>0</v>
      </c>
      <c>
        <v>0</v>
      </c>
      <c>
        <v>25</v>
      </c>
      <c>
        <v>0</v>
      </c>
      <c>
        <v>4</v>
      </c>
      <c>
        <v>0</v>
      </c>
      <c>
        <v>0</v>
      </c>
      <c>
        <v>0</v>
      </c>
      <c>
        <v>0</v>
      </c>
      <c>
        <v>0</v>
      </c>
      <c>
        <v>101.0226677322379</v>
      </c>
      <c>
        <v>0</v>
      </c>
      <c>
        <v>10.908599377457527</v>
      </c>
      <c>
        <v>0</v>
      </c>
      <c>
        <v>0</v>
      </c>
      <c>
        <v>111.93126710969543</v>
      </c>
    </row>
    <row>
      <c>
        <v>2626730</v>
      </c>
      <c>
        <v>1</v>
      </c>
      <c>
        <is>
          <t>İZMİR</t>
        </is>
      </c>
      <c>
        <v>URLA</v>
      </c>
      <c>
        <is>
          <t>OG Fideri</t>
        </is>
      </c>
      <c>
        <v>DM-1/5 35-19-M00039_DAĞITIM TRAFOSU M03_72120329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29.07.2023 15:31:37</t>
        </is>
      </c>
      <c>
        <is>
          <t>29.07.2023 17:10:08</t>
        </is>
      </c>
      <c>
        <v>1.641944444</v>
      </c>
      <c>
        <v>0</v>
      </c>
      <c>
        <v>168</v>
      </c>
      <c>
        <v>0</v>
      </c>
      <c>
        <v>0</v>
      </c>
      <c>
        <v>0</v>
      </c>
      <c>
        <v>28</v>
      </c>
      <c>
        <v>0</v>
      </c>
      <c>
        <v>0</v>
      </c>
      <c>
        <v>0</v>
      </c>
      <c>
        <v>81.97238781268088</v>
      </c>
      <c>
        <v>0</v>
      </c>
      <c>
        <v>0</v>
      </c>
      <c>
        <v>0</v>
      </c>
      <c>
        <v>75.74624284250675</v>
      </c>
      <c>
        <v>0</v>
      </c>
      <c>
        <v>0</v>
      </c>
      <c>
        <v>157.7186306551876</v>
      </c>
    </row>
    <row>
      <c>
        <v>2626707</v>
      </c>
      <c>
        <v>1</v>
      </c>
      <c>
        <is>
          <t>MANİSA</t>
        </is>
      </c>
      <c>
        <v>GÖRDES</v>
      </c>
      <c>
        <is>
          <t>AG Fideri</t>
        </is>
      </c>
      <c>
        <v>TEPEBAŞI TR-2 45-75-L00003_B_56387415_56387415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29.07.2023 15:12:34</t>
        </is>
      </c>
      <c>
        <is>
          <t>29.07.2023 20:22:01</t>
        </is>
      </c>
      <c>
        <v>5.1575</v>
      </c>
      <c>
        <v>0</v>
      </c>
      <c>
        <v>9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6.164034615542088</v>
      </c>
      <c>
        <v>0</v>
      </c>
      <c>
        <v>0</v>
      </c>
      <c>
        <v>0</v>
      </c>
      <c>
        <v>0</v>
      </c>
      <c>
        <v>0</v>
      </c>
      <c>
        <v>0</v>
      </c>
      <c>
        <v>6.164034615542088</v>
      </c>
    </row>
    <row>
      <c>
        <v>2626561</v>
      </c>
      <c>
        <v>1</v>
      </c>
      <c>
        <is>
          <t>MANİSA</t>
        </is>
      </c>
      <c>
        <v>AKHİSAR</v>
      </c>
      <c>
        <is>
          <t>OG Fideri</t>
        </is>
      </c>
      <c>
        <v>MEDAR DM 45-72-L00079_TR-6 L06_66588791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29.07.2023 12:19:28</t>
        </is>
      </c>
      <c>
        <is>
          <t>29.07.2023 12:37:23</t>
        </is>
      </c>
      <c>
        <v>0.298611111</v>
      </c>
      <c>
        <v>0</v>
      </c>
      <c>
        <v>400</v>
      </c>
      <c>
        <v>0</v>
      </c>
      <c>
        <v>34</v>
      </c>
      <c>
        <v>0</v>
      </c>
      <c>
        <v>67</v>
      </c>
      <c>
        <v>0</v>
      </c>
      <c>
        <v>0</v>
      </c>
      <c>
        <v>0</v>
      </c>
      <c>
        <v>20.697862759579444</v>
      </c>
      <c>
        <v>0</v>
      </c>
      <c>
        <v>6.910773517358602</v>
      </c>
      <c>
        <v>0</v>
      </c>
      <c>
        <v>11.171716194600693</v>
      </c>
      <c>
        <v>0</v>
      </c>
      <c>
        <v>0</v>
      </c>
      <c>
        <v>38.78035247153874</v>
      </c>
    </row>
    <row>
      <c>
        <v>2626870</v>
      </c>
      <c>
        <v>1</v>
      </c>
      <c>
        <is>
          <t>İZMİR</t>
        </is>
      </c>
      <c>
        <v>BAYRAKLI</v>
      </c>
      <c>
        <is>
          <t>DM</t>
        </is>
      </c>
      <c>
        <v>OSMANGAZİ İM 35-02-A00004_DURU K18_2101343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29.07.2023 18:44:38</t>
        </is>
      </c>
      <c>
        <is>
          <t>29.07.2023 19:35:01</t>
        </is>
      </c>
      <c>
        <v>0.839722222</v>
      </c>
      <c>
        <v>0</v>
      </c>
      <c>
        <v>114</v>
      </c>
      <c>
        <v>0</v>
      </c>
      <c>
        <v>0</v>
      </c>
      <c>
        <v>1</v>
      </c>
      <c>
        <v>13</v>
      </c>
      <c>
        <v>0</v>
      </c>
      <c>
        <v>0</v>
      </c>
      <c>
        <v>0</v>
      </c>
      <c>
        <v>19.360429584152325</v>
      </c>
      <c>
        <v>0</v>
      </c>
      <c>
        <v>0</v>
      </c>
      <c>
        <v>1.3093774312383333</v>
      </c>
      <c>
        <v>7.129443877340902</v>
      </c>
      <c>
        <v>0</v>
      </c>
      <c>
        <v>0</v>
      </c>
      <c>
        <v>27.799250892731557</v>
      </c>
    </row>
    <row>
      <c>
        <v>2626335</v>
      </c>
      <c>
        <v>1</v>
      </c>
      <c>
        <is>
          <t>İZMİR</t>
        </is>
      </c>
      <c>
        <v>KİRAZ</v>
      </c>
      <c>
        <is>
          <t>AG Fideri</t>
        </is>
      </c>
      <c>
        <v>KARAMAN İÇME SUYU YANI TR-3 35-31-L00050_A_91363727_91363727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29.07.2023 08:41:16</t>
        </is>
      </c>
      <c>
        <is>
          <t>29.07.2023 12:41:05</t>
        </is>
      </c>
      <c>
        <v>3.996944444</v>
      </c>
      <c>
        <v>0</v>
      </c>
      <c>
        <v>2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0.9799419314823548</v>
      </c>
      <c>
        <v>0</v>
      </c>
      <c>
        <v>2.875974015522279</v>
      </c>
      <c>
        <v>0</v>
      </c>
      <c>
        <v>0</v>
      </c>
      <c>
        <v>0</v>
      </c>
      <c>
        <v>0</v>
      </c>
      <c>
        <v>3.8559159470046334</v>
      </c>
    </row>
    <row>
      <c>
        <v>2626724</v>
      </c>
      <c>
        <v>1</v>
      </c>
      <c>
        <is>
          <t>İZMİR</t>
        </is>
      </c>
      <c>
        <v>TORBALI</v>
      </c>
      <c>
        <is>
          <t>AG Fideri</t>
        </is>
      </c>
      <c>
        <v>TR-134 35-26-M00134_5681294_65182963_65182963</v>
      </c>
      <c>
        <v>AG Yeraltı Kablo Arızası</v>
      </c>
      <c>
        <v>Dağıtım-AG</v>
      </c>
      <c>
        <v>Uzun</v>
      </c>
      <c>
        <v>Şebeke işletmecisi</v>
      </c>
      <c>
        <v>Bildirimsiz</v>
      </c>
      <c>
        <is>
          <t>29.07.2023 15:28:31</t>
        </is>
      </c>
      <c>
        <is>
          <t>29.07.2023 20:04:25</t>
        </is>
      </c>
      <c>
        <v>4.598333333</v>
      </c>
      <c>
        <v>0</v>
      </c>
      <c>
        <v>92</v>
      </c>
      <c>
        <v>0</v>
      </c>
      <c>
        <v>0</v>
      </c>
      <c>
        <v>0</v>
      </c>
      <c>
        <v>26</v>
      </c>
      <c>
        <v>0</v>
      </c>
      <c>
        <v>0</v>
      </c>
      <c>
        <v>0</v>
      </c>
      <c>
        <v>105.18091619571922</v>
      </c>
      <c>
        <v>0</v>
      </c>
      <c>
        <v>0</v>
      </c>
      <c>
        <v>0</v>
      </c>
      <c>
        <v>106.12805813926872</v>
      </c>
      <c>
        <v>0</v>
      </c>
      <c>
        <v>0</v>
      </c>
      <c>
        <v>211.30897433498794</v>
      </c>
    </row>
    <row>
      <c>
        <v>2626813</v>
      </c>
      <c>
        <v>1</v>
      </c>
      <c>
        <is>
          <t>MANİSA</t>
        </is>
      </c>
      <c>
        <v>ŞEHZADELER</v>
      </c>
      <c>
        <is>
          <t>Dağıtım Transformatörü</t>
        </is>
      </c>
      <c>
        <v>YENİKÖY TR-4 45-71-M00125_45-71-M00125_72244281</v>
      </c>
      <c>
        <v>AG Direk Değişimi</v>
      </c>
      <c>
        <v>Dağıtım-AG</v>
      </c>
      <c>
        <v>Uzun</v>
      </c>
      <c>
        <v>Şebeke işletmecisi</v>
      </c>
      <c>
        <v>Bildirimsiz</v>
      </c>
      <c>
        <is>
          <t>29.07.2023 17:32:51</t>
        </is>
      </c>
      <c>
        <is>
          <t>29.07.2023 18:58:37</t>
        </is>
      </c>
      <c>
        <v>1.429444444</v>
      </c>
      <c>
        <v>0</v>
      </c>
      <c>
        <v>28</v>
      </c>
      <c>
        <v>0</v>
      </c>
      <c>
        <v>20</v>
      </c>
      <c>
        <v>0</v>
      </c>
      <c>
        <v>3</v>
      </c>
      <c>
        <v>0</v>
      </c>
      <c>
        <v>0</v>
      </c>
      <c>
        <v>0</v>
      </c>
      <c>
        <v>19.772846952800364</v>
      </c>
      <c>
        <v>0</v>
      </c>
      <c>
        <v>103.2177887604969</v>
      </c>
      <c>
        <v>0</v>
      </c>
      <c>
        <v>9.69773819128751</v>
      </c>
      <c>
        <v>0</v>
      </c>
      <c>
        <v>0</v>
      </c>
      <c>
        <v>132.68837390458478</v>
      </c>
    </row>
    <row>
      <c>
        <v>2626916</v>
      </c>
      <c>
        <v>1</v>
      </c>
      <c>
        <is>
          <t>MANİSA</t>
        </is>
      </c>
      <c>
        <v>TURGUTLU</v>
      </c>
      <c>
        <is>
          <t>DM</t>
        </is>
      </c>
      <c>
        <v>DERBENT İM-DM 45-83-A00004_FABRİKALAR L06_2097157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29.07.2023 19:57:25</t>
        </is>
      </c>
      <c>
        <is>
          <t>29.07.2023 20:04:48</t>
        </is>
      </c>
      <c>
        <v>0.123055555</v>
      </c>
      <c>
        <v>13</v>
      </c>
      <c>
        <v>1432</v>
      </c>
      <c>
        <v>122</v>
      </c>
      <c>
        <v>86</v>
      </c>
      <c>
        <v>36</v>
      </c>
      <c>
        <v>151</v>
      </c>
      <c>
        <v>4</v>
      </c>
      <c>
        <v>0</v>
      </c>
      <c>
        <v>0.8278185709084728</v>
      </c>
      <c>
        <v>34.17618312972698</v>
      </c>
      <c>
        <v>24.140180030083602</v>
      </c>
      <c>
        <v>19.05417683402307</v>
      </c>
      <c>
        <v>13.625246626672403</v>
      </c>
      <c>
        <v>13.132360445104371</v>
      </c>
      <c>
        <v>19.339709520852207</v>
      </c>
      <c>
        <v>0</v>
      </c>
      <c>
        <v>124.29567515737111</v>
      </c>
    </row>
    <row>
      <c>
        <v>2626601</v>
      </c>
      <c>
        <v>1</v>
      </c>
      <c>
        <is>
          <t>İZMİR</t>
        </is>
      </c>
      <c>
        <v>BORNOVA</v>
      </c>
      <c>
        <is>
          <t>TM Fideri</t>
        </is>
      </c>
      <c>
        <v>IŞIKLAR TM 35-02-A00006_KEMALPAŞA-2 M23_2308412</v>
      </c>
      <c>
        <v>Plansız Kesinti / Müdahale</v>
      </c>
      <c>
        <v>Dağıtım-OG</v>
      </c>
      <c>
        <v>Uzun</v>
      </c>
      <c>
        <v>Şebeke işletmecisi</v>
      </c>
      <c>
        <v>Bildirimsiz</v>
      </c>
      <c>
        <is>
          <t>29.07.2023 13:07:37</t>
        </is>
      </c>
      <c>
        <is>
          <t>29.07.2023 13:31:04</t>
        </is>
      </c>
      <c>
        <v>0.390833333</v>
      </c>
      <c>
        <v>2</v>
      </c>
      <c>
        <v>4427</v>
      </c>
      <c>
        <v>5</v>
      </c>
      <c>
        <v>5</v>
      </c>
      <c>
        <v>32</v>
      </c>
      <c>
        <v>1864</v>
      </c>
      <c>
        <v>17</v>
      </c>
      <c>
        <v>70</v>
      </c>
      <c>
        <v>0.2874924113224082</v>
      </c>
      <c>
        <v>377.8734477976337</v>
      </c>
      <c>
        <v>90.07454432686352</v>
      </c>
      <c>
        <v>1.0398199627254672</v>
      </c>
      <c>
        <v>105.23662658606291</v>
      </c>
      <c>
        <v>869.3230869351517</v>
      </c>
      <c>
        <v>442.7928171844318</v>
      </c>
      <c>
        <v>672.4958281456486</v>
      </c>
      <c>
        <v>2559.12366334984</v>
      </c>
    </row>
    <row>
      <c>
        <v>2626936</v>
      </c>
      <c>
        <v>1</v>
      </c>
      <c>
        <is>
          <t>İZMİR</t>
        </is>
      </c>
      <c>
        <v>BERGAMA</v>
      </c>
      <c>
        <is>
          <t>DM</t>
        </is>
      </c>
      <c>
        <v>YUKARIBEY DM (TR-3) 35-16-M00866_AŞAĞICUMA DM M02_79464823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29.07.2023 20:30:21</t>
        </is>
      </c>
      <c>
        <is>
          <t>29.07.2023 21:36:14</t>
        </is>
      </c>
      <c>
        <v>1.098055555</v>
      </c>
      <c>
        <v>1</v>
      </c>
      <c>
        <v>1704</v>
      </c>
      <c>
        <v>14</v>
      </c>
      <c>
        <v>63</v>
      </c>
      <c>
        <v>32</v>
      </c>
      <c>
        <v>411</v>
      </c>
      <c>
        <v>14</v>
      </c>
      <c>
        <v>1</v>
      </c>
      <c>
        <v>1.2224880806059826</v>
      </c>
      <c>
        <v>262.37854410352116</v>
      </c>
      <c>
        <v>22.4285102387664</v>
      </c>
      <c>
        <v>106.18071364651819</v>
      </c>
      <c>
        <v>196.72839228749757</v>
      </c>
      <c>
        <v>210.5608990108359</v>
      </c>
      <c>
        <v>587.2620544361721</v>
      </c>
      <c>
        <v>5.550095030637168</v>
      </c>
      <c>
        <v>1392.3116968345544</v>
      </c>
    </row>
    <row>
      <c>
        <v>2626272</v>
      </c>
      <c>
        <v>1</v>
      </c>
      <c>
        <is>
          <t>İZMİR</t>
        </is>
      </c>
      <c>
        <v>BERGAMA</v>
      </c>
      <c>
        <is>
          <t>DM</t>
        </is>
      </c>
      <c>
        <v>BERGAMA İM-1 35-16-A00001_ŞEHİR-4 L16_2091608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29.07.2023 05:21:53</t>
        </is>
      </c>
      <c>
        <is>
          <t>29.07.2023 06:14:52</t>
        </is>
      </c>
      <c>
        <v>0.883055555</v>
      </c>
      <c>
        <v>0</v>
      </c>
      <c>
        <v>3765</v>
      </c>
      <c>
        <v>0</v>
      </c>
      <c>
        <v>0</v>
      </c>
      <c>
        <v>0</v>
      </c>
      <c>
        <v>202</v>
      </c>
      <c>
        <v>0</v>
      </c>
      <c>
        <v>0</v>
      </c>
      <c>
        <v>0</v>
      </c>
      <c>
        <v>528.6711533043399</v>
      </c>
      <c>
        <v>0</v>
      </c>
      <c>
        <v>0</v>
      </c>
      <c>
        <v>0</v>
      </c>
      <c>
        <v>131.1854866815566</v>
      </c>
      <c>
        <v>0</v>
      </c>
      <c>
        <v>0</v>
      </c>
      <c>
        <v>659.8566399858964</v>
      </c>
    </row>
    <row>
      <c>
        <v>2626894</v>
      </c>
      <c>
        <v>2</v>
      </c>
      <c>
        <is>
          <t>MANİSA</t>
        </is>
      </c>
      <c>
        <v>GÖRDES</v>
      </c>
      <c>
        <is>
          <t>Dağıtım Transformatörü</t>
        </is>
      </c>
      <c>
        <v>ALANDAMLARI TR-2 45-75-M00130_45-75-M00130_2373198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29.07.2023 21:34:34</t>
        </is>
      </c>
      <c>
        <is>
          <t>29.07.2023 21:49:26</t>
        </is>
      </c>
      <c>
        <v>0.247777777</v>
      </c>
      <c>
        <v>0</v>
      </c>
      <c>
        <v>26</v>
      </c>
      <c>
        <v>0</v>
      </c>
      <c>
        <v>17</v>
      </c>
      <c>
        <v>0</v>
      </c>
      <c>
        <v>3</v>
      </c>
      <c>
        <v>0</v>
      </c>
      <c>
        <v>0</v>
      </c>
      <c>
        <v>0</v>
      </c>
      <c>
        <v>1.638585692436792</v>
      </c>
      <c>
        <v>0</v>
      </c>
      <c>
        <v>6.462176403915183</v>
      </c>
      <c>
        <v>0</v>
      </c>
      <c>
        <v>0.5168000259765017</v>
      </c>
      <c>
        <v>0</v>
      </c>
      <c>
        <v>0</v>
      </c>
      <c>
        <v>8.617562122328476</v>
      </c>
    </row>
    <row>
      <c>
        <v>2626415</v>
      </c>
      <c>
        <v>1</v>
      </c>
      <c>
        <is>
          <t>İZMİR</t>
        </is>
      </c>
      <c>
        <v>TORBALI</v>
      </c>
      <c>
        <is>
          <t>Dağıtım Transformatörü</t>
        </is>
      </c>
      <c>
        <v>KUŞÇUBURUN-2 35-26-M00537_35-26-M00537_2359408</v>
      </c>
      <c>
        <v>Şebeke Yenileme ve Kapasite Artışı Çalışması</v>
      </c>
      <c>
        <v>Dağıtım-AG</v>
      </c>
      <c>
        <v>Uzun</v>
      </c>
      <c>
        <v>Şebeke işletmecisi</v>
      </c>
      <c>
        <v>Bildirimli</v>
      </c>
      <c>
        <is>
          <t>29.07.2023 10:02:05</t>
        </is>
      </c>
      <c>
        <is>
          <t>29.07.2023 16:25:07</t>
        </is>
      </c>
      <c>
        <v>6.383888888</v>
      </c>
      <c>
        <v>0</v>
      </c>
      <c>
        <v>213</v>
      </c>
      <c>
        <v>0</v>
      </c>
      <c>
        <v>3</v>
      </c>
      <c>
        <v>0</v>
      </c>
      <c>
        <v>17</v>
      </c>
      <c>
        <v>0</v>
      </c>
      <c>
        <v>0</v>
      </c>
      <c>
        <v>0</v>
      </c>
      <c>
        <v>305.81238029625706</v>
      </c>
      <c>
        <v>0</v>
      </c>
      <c>
        <v>22.244611539393638</v>
      </c>
      <c>
        <v>0</v>
      </c>
      <c>
        <v>132.69386686887805</v>
      </c>
      <c>
        <v>0</v>
      </c>
      <c>
        <v>0</v>
      </c>
      <c>
        <v>460.75085870452875</v>
      </c>
    </row>
    <row>
      <c>
        <v>2626458</v>
      </c>
      <c>
        <v>1</v>
      </c>
      <c>
        <is>
          <t>MANİSA</t>
        </is>
      </c>
      <c>
        <v>YUNUSEMRE</v>
      </c>
      <c>
        <is>
          <t>OG Fideri</t>
        </is>
      </c>
      <c>
        <v>SİYEKLİ KÖK 45-71-M00185_HatBaşıAyırıcı_53134944 M05_53134944</v>
      </c>
      <c>
        <v>OG Ayırıcı Arızası</v>
      </c>
      <c>
        <v>Dağıtım-OG</v>
      </c>
      <c>
        <v>Uzun</v>
      </c>
      <c>
        <v>Şebeke işletmecisi</v>
      </c>
      <c>
        <v>Bildirimsiz</v>
      </c>
      <c>
        <is>
          <t>29.07.2023 10:38:30</t>
        </is>
      </c>
      <c>
        <is>
          <t>29.07.2023 14:59:14</t>
        </is>
      </c>
      <c>
        <v>4.345555555</v>
      </c>
      <c>
        <v>2</v>
      </c>
      <c>
        <v>0</v>
      </c>
      <c>
        <v>2</v>
      </c>
      <c>
        <v>0</v>
      </c>
      <c>
        <v>1</v>
      </c>
      <c>
        <v>0</v>
      </c>
      <c>
        <v>0</v>
      </c>
      <c>
        <v>0</v>
      </c>
      <c>
        <v>2.2164828240355554</v>
      </c>
      <c>
        <v>0</v>
      </c>
      <c>
        <v>105.25581724971113</v>
      </c>
      <c>
        <v>0</v>
      </c>
      <c>
        <v>157.17835620770447</v>
      </c>
      <c>
        <v>0</v>
      </c>
      <c>
        <v>0</v>
      </c>
      <c>
        <v>0</v>
      </c>
      <c>
        <v>264.6506562814511</v>
      </c>
    </row>
    <row>
      <c>
        <v>2626265</v>
      </c>
      <c>
        <v>2</v>
      </c>
      <c>
        <is>
          <t>İZMİR</t>
        </is>
      </c>
      <c>
        <v>BUCA</v>
      </c>
      <c>
        <is>
          <t>OG Fideri</t>
        </is>
      </c>
      <c>
        <v>M-2845 35-03-M02845_ M06_82471648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29.07.2023 04:52:18</t>
        </is>
      </c>
      <c>
        <is>
          <t>29.07.2023 06:16:27</t>
        </is>
      </c>
      <c>
        <v>1.4025</v>
      </c>
      <c>
        <v>1</v>
      </c>
      <c>
        <v>944</v>
      </c>
      <c>
        <v>2</v>
      </c>
      <c>
        <v>49</v>
      </c>
      <c>
        <v>4</v>
      </c>
      <c>
        <v>128</v>
      </c>
      <c>
        <v>0</v>
      </c>
      <c>
        <v>0</v>
      </c>
      <c>
        <v>0.4791685656811201</v>
      </c>
      <c>
        <v>194.787010228792</v>
      </c>
      <c>
        <v>1.235441133577885</v>
      </c>
      <c>
        <v>22.958080400105192</v>
      </c>
      <c>
        <v>20.90792298859313</v>
      </c>
      <c>
        <v>89.39395650781513</v>
      </c>
      <c>
        <v>0</v>
      </c>
      <c>
        <v>0</v>
      </c>
      <c>
        <v>329.7615798245645</v>
      </c>
    </row>
    <row>
      <c>
        <v>2626438</v>
      </c>
      <c>
        <v>1</v>
      </c>
      <c>
        <is>
          <t>İZMİR</t>
        </is>
      </c>
      <c>
        <v>KARABURUN</v>
      </c>
      <c>
        <is>
          <t>Kullanıcı Bağlantı Hattı</t>
        </is>
      </c>
      <c>
        <v>MORDOĞAN TR-30 35-21-L00155_953368634_953368634</v>
      </c>
      <c>
        <v>AG Branşman Yeraltı Kablo Arızası</v>
      </c>
      <c>
        <v>Dağıtım-AG</v>
      </c>
      <c>
        <v>Uzun</v>
      </c>
      <c>
        <v>Şebeke işletmecisi</v>
      </c>
      <c>
        <v>Bildirimsiz</v>
      </c>
      <c>
        <is>
          <t>29.07.2023 10:19:27</t>
        </is>
      </c>
      <c>
        <is>
          <t>29.07.2023 11:18:58</t>
        </is>
      </c>
      <c>
        <v>0.991944444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0.2203946878765118</v>
      </c>
      <c>
        <v>0</v>
      </c>
      <c>
        <v>0</v>
      </c>
      <c>
        <v>0</v>
      </c>
      <c>
        <v>0</v>
      </c>
      <c>
        <v>0</v>
      </c>
      <c>
        <v>0</v>
      </c>
      <c>
        <v>0.2203946878765118</v>
      </c>
    </row>
    <row>
      <c>
        <v>2626289</v>
      </c>
      <c>
        <v>1</v>
      </c>
      <c>
        <is>
          <t>MANİSA</t>
        </is>
      </c>
      <c>
        <v>AKHİSAR</v>
      </c>
      <c>
        <is>
          <t>TM Fideri</t>
        </is>
      </c>
      <c>
        <v>AKHİSAR TM 45-72-A00006_TR-B M02_2313120</v>
      </c>
      <c>
        <v>TEİAŞ Trafo Bakım Çalışması</v>
      </c>
      <c>
        <v>Dağıtım-OG</v>
      </c>
      <c>
        <v>Uzun</v>
      </c>
      <c>
        <v>Şebeke işletmecisi</v>
      </c>
      <c>
        <v>Bildirimli</v>
      </c>
      <c>
        <is>
          <t>29.07.2023 06:01:00</t>
        </is>
      </c>
      <c>
        <is>
          <t>29.07.2023 11:39:00</t>
        </is>
      </c>
      <c>
        <v>5.633333333</v>
      </c>
      <c>
        <v>96</v>
      </c>
      <c>
        <v>76995</v>
      </c>
      <c>
        <v>1129</v>
      </c>
      <c>
        <v>4908</v>
      </c>
      <c>
        <v>251</v>
      </c>
      <c>
        <v>9180</v>
      </c>
      <c>
        <v>50</v>
      </c>
      <c>
        <v>18</v>
      </c>
      <c>
        <v>144.17196988458085</v>
      </c>
      <c>
        <v>58754.049957756746</v>
      </c>
      <c>
        <v>25039.636393075052</v>
      </c>
      <c>
        <v>20389.515314701657</v>
      </c>
      <c>
        <v>10423.757323461143</v>
      </c>
      <c>
        <v>30617.93411686139</v>
      </c>
      <c>
        <v>21126.857283760906</v>
      </c>
      <c>
        <v>964.7206948667776</v>
      </c>
      <c>
        <v>167460.64305436827</v>
      </c>
    </row>
    <row>
      <c>
        <v>2626395</v>
      </c>
      <c>
        <v>1</v>
      </c>
      <c>
        <is>
          <t>İZMİR</t>
        </is>
      </c>
      <c>
        <v>SELÇUK</v>
      </c>
      <c>
        <is>
          <t>Saha Dağıtım Kutusu (SDK)</t>
        </is>
      </c>
      <c>
        <v>DM-1/TR-11 35-13-L00050_A G02_57788546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29.07.2023 09:37:48</t>
        </is>
      </c>
      <c>
        <is>
          <t>29.07.2023 14:40:39</t>
        </is>
      </c>
      <c>
        <v>5.0475</v>
      </c>
      <c>
        <v>0</v>
      </c>
      <c>
        <v>11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10.121860474771763</v>
      </c>
      <c>
        <v>0</v>
      </c>
      <c>
        <v>0</v>
      </c>
      <c>
        <v>0</v>
      </c>
      <c>
        <v>20.166589388257133</v>
      </c>
      <c>
        <v>0</v>
      </c>
      <c>
        <v>0</v>
      </c>
      <c>
        <v>30.288449863028895</v>
      </c>
    </row>
    <row>
      <c>
        <v>2626999</v>
      </c>
      <c>
        <v>1</v>
      </c>
      <c>
        <is>
          <t>İZMİR</t>
        </is>
      </c>
      <c>
        <v>TİRE</v>
      </c>
      <c>
        <is>
          <t>AG Fideri</t>
        </is>
      </c>
      <c>
        <v>TOPARLAR KARŞI MAH.TR-2 35-29-L00324_A_56395309_56395309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29.07.2023 22:37:27</t>
        </is>
      </c>
      <c>
        <is>
          <t>30.07.2023 01:13:59</t>
        </is>
      </c>
      <c>
        <v>2.608888888</v>
      </c>
      <c>
        <v>0</v>
      </c>
      <c>
        <v>12</v>
      </c>
      <c>
        <v>0</v>
      </c>
      <c>
        <v>1</v>
      </c>
      <c>
        <v>0</v>
      </c>
      <c>
        <v>1</v>
      </c>
      <c>
        <v>0</v>
      </c>
      <c>
        <v>0</v>
      </c>
      <c>
        <v>0</v>
      </c>
      <c>
        <v>3.6429906654733086</v>
      </c>
      <c>
        <v>0</v>
      </c>
      <c>
        <v>2.4656650531463598</v>
      </c>
      <c>
        <v>0</v>
      </c>
      <c>
        <v>0.9661773946370525</v>
      </c>
      <c>
        <v>0</v>
      </c>
      <c>
        <v>0</v>
      </c>
      <c>
        <v>7.074833113256721</v>
      </c>
    </row>
    <row>
      <c>
        <v>2626538</v>
      </c>
      <c>
        <v>1</v>
      </c>
      <c>
        <is>
          <t>MANİSA</t>
        </is>
      </c>
      <c>
        <v>TURGUTLU</v>
      </c>
      <c>
        <is>
          <t>OG Fideri</t>
        </is>
      </c>
      <c>
        <v>İSTASYONALTI KÖK 45-83-M00131_HatBaşıAyırıcı_53137017 M04_53137017</v>
      </c>
      <c>
        <v>Şebeke Bakım Çalışması</v>
      </c>
      <c>
        <v>Dağıtım-OG</v>
      </c>
      <c>
        <v>Uzun</v>
      </c>
      <c>
        <v>Şebeke işletmecisi</v>
      </c>
      <c>
        <v>Bildirimli</v>
      </c>
      <c>
        <is>
          <t>29.07.2023 11:47:28</t>
        </is>
      </c>
      <c>
        <is>
          <t>29.07.2023 12:14:11</t>
        </is>
      </c>
      <c>
        <v>0.445277777</v>
      </c>
      <c>
        <v>0</v>
      </c>
      <c>
        <v>6</v>
      </c>
      <c>
        <v>1</v>
      </c>
      <c>
        <v>151</v>
      </c>
      <c>
        <v>0</v>
      </c>
      <c>
        <v>13</v>
      </c>
      <c>
        <v>0</v>
      </c>
      <c>
        <v>0</v>
      </c>
      <c>
        <v>0</v>
      </c>
      <c>
        <v>1.0502313936654097</v>
      </c>
      <c>
        <v>10.161142960537111</v>
      </c>
      <c>
        <v>180.4134243487844</v>
      </c>
      <c>
        <v>0</v>
      </c>
      <c>
        <v>6.889348951935345</v>
      </c>
      <c>
        <v>0</v>
      </c>
      <c>
        <v>0</v>
      </c>
      <c>
        <v>198.51414765492225</v>
      </c>
    </row>
    <row>
      <c>
        <v>2626252</v>
      </c>
      <c>
        <v>1</v>
      </c>
      <c>
        <is>
          <t>İZMİR</t>
        </is>
      </c>
      <c>
        <v>BUCA</v>
      </c>
      <c>
        <is>
          <t>OG Fideri</t>
        </is>
      </c>
      <c>
        <v>M-2845 35-03-M02845_ M06_82471648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29.07.2023 01:46:37</t>
        </is>
      </c>
      <c>
        <is>
          <t>29.07.2023 02:26:51</t>
        </is>
      </c>
      <c>
        <v>0.670555555</v>
      </c>
      <c>
        <v>1</v>
      </c>
      <c>
        <v>894</v>
      </c>
      <c>
        <v>2</v>
      </c>
      <c>
        <v>21</v>
      </c>
      <c>
        <v>4</v>
      </c>
      <c>
        <v>114</v>
      </c>
      <c>
        <v>0</v>
      </c>
      <c>
        <v>0</v>
      </c>
      <c>
        <v>0.278615165890632</v>
      </c>
      <c>
        <v>95.38894548350501</v>
      </c>
      <c>
        <v>0.6193631211636152</v>
      </c>
      <c>
        <v>4.7594962220263195</v>
      </c>
      <c>
        <v>10.88304562346531</v>
      </c>
      <c>
        <v>39.23333437408375</v>
      </c>
      <c>
        <v>0</v>
      </c>
      <c>
        <v>0</v>
      </c>
      <c>
        <v>151.16279999013463</v>
      </c>
    </row>
    <row>
      <c>
        <v>2626355</v>
      </c>
      <c>
        <v>1</v>
      </c>
      <c>
        <is>
          <t>MANİSA</t>
        </is>
      </c>
      <c>
        <v>AKHİSAR</v>
      </c>
      <c>
        <is>
          <t>OG Fideri</t>
        </is>
      </c>
      <c>
        <v>MEDAR TR-9 45-72-L00278_SU KUYULARI ÇIKIŞI L01_66521853</v>
      </c>
      <c>
        <v>Şebeke Bakım Çalışması</v>
      </c>
      <c>
        <v>Dağıtım-OG</v>
      </c>
      <c>
        <v>Uzun</v>
      </c>
      <c>
        <v>Şebeke işletmecisi</v>
      </c>
      <c>
        <v>Bildirimli</v>
      </c>
      <c>
        <is>
          <t>29.07.2023 09:03:17</t>
        </is>
      </c>
      <c>
        <is>
          <t>29.07.2023 13:05:14</t>
        </is>
      </c>
      <c>
        <v>4.0325</v>
      </c>
      <c>
        <v>2</v>
      </c>
      <c>
        <v>0</v>
      </c>
      <c>
        <v>18</v>
      </c>
      <c>
        <v>1</v>
      </c>
      <c>
        <v>1</v>
      </c>
      <c>
        <v>0</v>
      </c>
      <c>
        <v>0</v>
      </c>
      <c>
        <v>0</v>
      </c>
      <c>
        <v>1.9597244081581129</v>
      </c>
      <c>
        <v>0</v>
      </c>
      <c>
        <v>49.62133201940517</v>
      </c>
      <c>
        <v>143.92628988258042</v>
      </c>
      <c>
        <v>2.1828445942091843</v>
      </c>
      <c>
        <v>0</v>
      </c>
      <c>
        <v>0</v>
      </c>
      <c>
        <v>0</v>
      </c>
      <c>
        <v>197.69019090435287</v>
      </c>
    </row>
    <row>
      <c>
        <v>2626664</v>
      </c>
      <c>
        <v>1</v>
      </c>
      <c>
        <is>
          <t>İZMİR</t>
        </is>
      </c>
      <c>
        <v>ÇEŞME</v>
      </c>
      <c>
        <is>
          <t>Dağıtım Transformatörü</t>
        </is>
      </c>
      <c>
        <v>L-236 35-18-L00236_35-18-L00236_2376188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29.07.2023 14:19:14</t>
        </is>
      </c>
      <c>
        <is>
          <t>29.07.2023 14:52:44</t>
        </is>
      </c>
      <c>
        <v>0.558333333</v>
      </c>
      <c>
        <v>0</v>
      </c>
      <c>
        <v>153</v>
      </c>
      <c>
        <v>0</v>
      </c>
      <c>
        <v>6</v>
      </c>
      <c>
        <v>0</v>
      </c>
      <c>
        <v>31</v>
      </c>
      <c>
        <v>0</v>
      </c>
      <c>
        <v>0</v>
      </c>
      <c>
        <v>0</v>
      </c>
      <c>
        <v>109.92441430256365</v>
      </c>
      <c>
        <v>0</v>
      </c>
      <c>
        <v>4.243375298225615</v>
      </c>
      <c>
        <v>0</v>
      </c>
      <c>
        <v>22.333898239421828</v>
      </c>
      <c>
        <v>0</v>
      </c>
      <c>
        <v>0</v>
      </c>
      <c>
        <v>136.5016878402111</v>
      </c>
    </row>
    <row>
      <c>
        <v>2626873</v>
      </c>
      <c>
        <v>1</v>
      </c>
      <c>
        <is>
          <t>İZMİR</t>
        </is>
      </c>
      <c>
        <v>FOÇA</v>
      </c>
      <c>
        <is>
          <t>OG Fideri</t>
        </is>
      </c>
      <c>
        <v>YENİFOÇA TR-53 35-23-M00053_YENİFOÇA TR-51 M01_72156625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29.07.2023 18:48:04</t>
        </is>
      </c>
      <c>
        <is>
          <t>29.07.2023 19:27:31</t>
        </is>
      </c>
      <c>
        <v>0.6575</v>
      </c>
      <c>
        <v>1</v>
      </c>
      <c>
        <v>2139</v>
      </c>
      <c>
        <v>2</v>
      </c>
      <c>
        <v>43</v>
      </c>
      <c>
        <v>1</v>
      </c>
      <c>
        <v>166</v>
      </c>
      <c>
        <v>0</v>
      </c>
      <c>
        <v>0</v>
      </c>
      <c>
        <v>0.18956988391500001</v>
      </c>
      <c>
        <v>368.924964633499</v>
      </c>
      <c>
        <v>3.9861113253866667</v>
      </c>
      <c>
        <v>13.346043554951684</v>
      </c>
      <c>
        <v>1.0251996143705557</v>
      </c>
      <c>
        <v>126.1781783075463</v>
      </c>
      <c>
        <v>0</v>
      </c>
      <c>
        <v>0</v>
      </c>
      <c>
        <v>513.6500673196691</v>
      </c>
    </row>
    <row>
      <c>
        <v>2626332</v>
      </c>
      <c>
        <v>1</v>
      </c>
      <c>
        <is>
          <t>MANİSA</t>
        </is>
      </c>
      <c>
        <v>ALAŞEHİR</v>
      </c>
      <c>
        <is>
          <t>AG Fideri</t>
        </is>
      </c>
      <c>
        <v>DÜDÜKÇÜ GEDİĞİ TR 45-73-M00596_B_56399132_56399132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29.07.2023 08:30:00</t>
        </is>
      </c>
      <c>
        <is>
          <t>29.07.2023 11:55:26</t>
        </is>
      </c>
      <c>
        <v>3.423888888</v>
      </c>
      <c>
        <v>0</v>
      </c>
      <c>
        <v>3</v>
      </c>
      <c>
        <v>0</v>
      </c>
      <c>
        <v>5</v>
      </c>
      <c>
        <v>0</v>
      </c>
      <c>
        <v>0</v>
      </c>
      <c>
        <v>0</v>
      </c>
      <c>
        <v>0</v>
      </c>
      <c>
        <v>0</v>
      </c>
      <c>
        <v>1.4439775869299698</v>
      </c>
      <c>
        <v>0</v>
      </c>
      <c>
        <v>4.090218392132768</v>
      </c>
      <c>
        <v>0</v>
      </c>
      <c>
        <v>0</v>
      </c>
      <c>
        <v>0</v>
      </c>
      <c>
        <v>0</v>
      </c>
      <c>
        <v>5.534195979062738</v>
      </c>
    </row>
    <row>
      <c>
        <v>2626309</v>
      </c>
      <c>
        <v>1</v>
      </c>
      <c>
        <is>
          <t>İZMİR</t>
        </is>
      </c>
      <c>
        <v>KİRAZ</v>
      </c>
      <c>
        <is>
          <t>KÖK</t>
        </is>
      </c>
      <c>
        <v>HALİLLER KÖK 35-31-L00228_UMURCALI L09_72238544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29.07.2023 07:39:57</t>
        </is>
      </c>
      <c>
        <is>
          <t>29.07.2023 08:12:21</t>
        </is>
      </c>
      <c>
        <v>0.54</v>
      </c>
      <c>
        <v>0</v>
      </c>
      <c>
        <v>405</v>
      </c>
      <c>
        <v>2</v>
      </c>
      <c>
        <v>130</v>
      </c>
      <c>
        <v>4</v>
      </c>
      <c>
        <v>120</v>
      </c>
      <c>
        <v>0</v>
      </c>
      <c>
        <v>0</v>
      </c>
      <c>
        <v>0</v>
      </c>
      <c>
        <v>38.102091432785954</v>
      </c>
      <c>
        <v>14.451774617644753</v>
      </c>
      <c>
        <v>250.68317392191534</v>
      </c>
      <c>
        <v>7.3077129684803595</v>
      </c>
      <c>
        <v>52.05864790209265</v>
      </c>
      <c>
        <v>0</v>
      </c>
      <c>
        <v>0</v>
      </c>
      <c>
        <v>362.6034008429191</v>
      </c>
    </row>
    <row>
      <c>
        <v>2626841</v>
      </c>
      <c>
        <v>2</v>
      </c>
      <c>
        <is>
          <t>İZMİR</t>
        </is>
      </c>
      <c>
        <v>ÇEŞME</v>
      </c>
      <c>
        <is>
          <t>AG Fideri</t>
        </is>
      </c>
      <c>
        <v>L-215 35-18-L00215_8909375_56375228_56375228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29.07.2023 21:31:42</t>
        </is>
      </c>
      <c>
        <is>
          <t>29.07.2023 22:12:34</t>
        </is>
      </c>
      <c>
        <v>0.681111111</v>
      </c>
      <c>
        <v>0</v>
      </c>
      <c>
        <v>88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34.46278638078341</v>
      </c>
      <c>
        <v>0</v>
      </c>
      <c>
        <v>0</v>
      </c>
      <c>
        <v>0</v>
      </c>
      <c>
        <v>3.296302577430474</v>
      </c>
      <c>
        <v>0</v>
      </c>
      <c>
        <v>0</v>
      </c>
      <c>
        <v>37.75908895821389</v>
      </c>
    </row>
    <row>
      <c>
        <v>2626810</v>
      </c>
      <c>
        <v>1</v>
      </c>
      <c>
        <is>
          <t>İZMİR</t>
        </is>
      </c>
      <c>
        <v>TORBALI</v>
      </c>
      <c>
        <is>
          <t>AG Fideri</t>
        </is>
      </c>
      <c>
        <v>KUŞÇUBURUN-2 35-26-M00537_A_91183578_91183578</v>
      </c>
      <c>
        <v>AG Sehim Bozukluğu</v>
      </c>
      <c>
        <v>Dağıtım-AG</v>
      </c>
      <c>
        <v>Uzun</v>
      </c>
      <c>
        <v>Şebeke işletmecisi</v>
      </c>
      <c>
        <v>Bildirimsiz</v>
      </c>
      <c>
        <is>
          <t>29.07.2023 17:19:49</t>
        </is>
      </c>
      <c>
        <is>
          <t>29.07.2023 17:48:28</t>
        </is>
      </c>
      <c>
        <v>0.4775</v>
      </c>
      <c>
        <v>0</v>
      </c>
      <c>
        <v>73</v>
      </c>
      <c>
        <v>0</v>
      </c>
      <c>
        <v>2</v>
      </c>
      <c>
        <v>0</v>
      </c>
      <c>
        <v>7</v>
      </c>
      <c>
        <v>0</v>
      </c>
      <c>
        <v>0</v>
      </c>
      <c>
        <v>0</v>
      </c>
      <c>
        <v>8.873490085558998</v>
      </c>
      <c>
        <v>0</v>
      </c>
      <c>
        <v>0.22353388450296247</v>
      </c>
      <c>
        <v>0</v>
      </c>
      <c>
        <v>4.857759580815715</v>
      </c>
      <c>
        <v>0</v>
      </c>
      <c>
        <v>0</v>
      </c>
      <c>
        <v>13.954783550877677</v>
      </c>
    </row>
    <row>
      <c>
        <v>2626727</v>
      </c>
      <c>
        <v>1</v>
      </c>
      <c>
        <is>
          <t>İZMİR</t>
        </is>
      </c>
      <c>
        <v>KİRAZ</v>
      </c>
      <c>
        <is>
          <t>AG Fideri</t>
        </is>
      </c>
      <c>
        <v>KARAMAN İÇME SUYU YANI TR-3 35-31-L00050_B_91363726_91363726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29.07.2023 15:33:06</t>
        </is>
      </c>
      <c>
        <is>
          <t>29.07.2023 18:12:14</t>
        </is>
      </c>
      <c>
        <v>2.652222222</v>
      </c>
      <c>
        <v>0</v>
      </c>
      <c>
        <v>0</v>
      </c>
      <c>
        <v>0</v>
      </c>
      <c>
        <v>6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12.444815184784757</v>
      </c>
      <c>
        <v>0</v>
      </c>
      <c>
        <v>0</v>
      </c>
      <c>
        <v>0</v>
      </c>
      <c>
        <v>0</v>
      </c>
      <c>
        <v>12.444815184784757</v>
      </c>
    </row>
    <row>
      <c>
        <v>2626372</v>
      </c>
      <c>
        <v>1</v>
      </c>
      <c>
        <is>
          <t>İZMİR</t>
        </is>
      </c>
      <c>
        <v>ÖDEMİŞ</v>
      </c>
      <c>
        <is>
          <t>DM</t>
        </is>
      </c>
      <c>
        <v>KAYMAKÇI İM 35-15-A00004_EMİRLİOVA L07_2121823</v>
      </c>
      <c>
        <v>Şebeke Bakım Çalışması</v>
      </c>
      <c>
        <v>Dağıtım-OG</v>
      </c>
      <c>
        <v>Uzun</v>
      </c>
      <c>
        <v>Şebeke işletmecisi</v>
      </c>
      <c>
        <v>Bildirimli</v>
      </c>
      <c>
        <is>
          <t>29.07.2023 09:19:55</t>
        </is>
      </c>
      <c>
        <is>
          <t>29.07.2023 12:47:44</t>
        </is>
      </c>
      <c>
        <v>3.463611111</v>
      </c>
      <c>
        <v>0</v>
      </c>
      <c>
        <v>430</v>
      </c>
      <c>
        <v>48</v>
      </c>
      <c>
        <v>362</v>
      </c>
      <c>
        <v>18</v>
      </c>
      <c>
        <v>236</v>
      </c>
      <c>
        <v>0</v>
      </c>
      <c>
        <v>1</v>
      </c>
      <c>
        <v>0</v>
      </c>
      <c>
        <v>345.68662405865786</v>
      </c>
      <c>
        <v>517.8857189178339</v>
      </c>
      <c>
        <v>2078.449459713084</v>
      </c>
      <c>
        <v>323.07599368361014</v>
      </c>
      <c>
        <v>1292.4138095426433</v>
      </c>
      <c>
        <v>0</v>
      </c>
      <c>
        <v>0</v>
      </c>
      <c>
        <v>4557.511605915829</v>
      </c>
    </row>
    <row>
      <c>
        <v>2626624</v>
      </c>
      <c>
        <v>1</v>
      </c>
      <c>
        <is>
          <t>MANİSA</t>
        </is>
      </c>
      <c>
        <v>AKHİSAR</v>
      </c>
      <c>
        <is>
          <t>KÖK</t>
        </is>
      </c>
      <c>
        <v>KULAKSIZLAR KÖK 45-72-L00839_AKÇEŞME L03_66574895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29.07.2023 13:35:51</t>
        </is>
      </c>
      <c>
        <is>
          <t>29.07.2023 14:15:31</t>
        </is>
      </c>
      <c>
        <v>0.661111111</v>
      </c>
      <c>
        <v>2</v>
      </c>
      <c>
        <v>153</v>
      </c>
      <c>
        <v>22</v>
      </c>
      <c>
        <v>10</v>
      </c>
      <c>
        <v>2</v>
      </c>
      <c>
        <v>9</v>
      </c>
      <c>
        <v>0</v>
      </c>
      <c>
        <v>0</v>
      </c>
      <c>
        <v>0.3400456071211111</v>
      </c>
      <c>
        <v>13.787023489624518</v>
      </c>
      <c>
        <v>77.70114570113216</v>
      </c>
      <c>
        <v>41.29883643169571</v>
      </c>
      <c>
        <v>21.383608438742833</v>
      </c>
      <c>
        <v>1.4929298528009276</v>
      </c>
      <c>
        <v>0</v>
      </c>
      <c>
        <v>0</v>
      </c>
      <c>
        <v>156.00358952111728</v>
      </c>
    </row>
    <row>
      <c>
        <v>2626528</v>
      </c>
      <c>
        <v>2</v>
      </c>
      <c>
        <is>
          <t>İZMİR</t>
        </is>
      </c>
      <c>
        <v>KARABAĞLAR</v>
      </c>
      <c>
        <is>
          <t>Dağıtım Transformatörü</t>
        </is>
      </c>
      <c>
        <v>K-4030 35-01-K04030_35-01-K04030_2359003</v>
      </c>
      <c>
        <v>Hırsızlık</v>
      </c>
      <c>
        <v>Dağıtım-AG</v>
      </c>
      <c>
        <v>Uzun</v>
      </c>
      <c>
        <v>Şebeke işletmecisi</v>
      </c>
      <c>
        <v>Bildirimsiz</v>
      </c>
      <c>
        <is>
          <t>29.07.2023 13:11:57</t>
        </is>
      </c>
      <c>
        <is>
          <t>29.07.2023 14:16:12</t>
        </is>
      </c>
      <c>
        <v>1.070833333</v>
      </c>
      <c>
        <v>0</v>
      </c>
      <c>
        <v>545</v>
      </c>
      <c>
        <v>0</v>
      </c>
      <c>
        <v>0</v>
      </c>
      <c>
        <v>0</v>
      </c>
      <c>
        <v>48</v>
      </c>
      <c>
        <v>0</v>
      </c>
      <c>
        <v>0</v>
      </c>
      <c>
        <v>0</v>
      </c>
      <c>
        <v>123.8745111175614</v>
      </c>
      <c>
        <v>0</v>
      </c>
      <c>
        <v>0</v>
      </c>
      <c>
        <v>0</v>
      </c>
      <c>
        <v>22.70774634639249</v>
      </c>
      <c>
        <v>0</v>
      </c>
      <c>
        <v>0</v>
      </c>
      <c>
        <v>146.58225746395388</v>
      </c>
    </row>
    <row>
      <c>
        <v>2626269</v>
      </c>
      <c>
        <v>1</v>
      </c>
      <c>
        <is>
          <t>MANİSA</t>
        </is>
      </c>
      <c>
        <v>ŞEHZADELER</v>
      </c>
      <c>
        <is>
          <t>KÖK</t>
        </is>
      </c>
      <c>
        <v>AŞAĞIÇOBANİSA KÖK 45-71-M00096_İSTASYON KABİN M05_2076284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29.07.2023 05:10:44</t>
        </is>
      </c>
      <c>
        <is>
          <t>29.07.2023 06:50:17</t>
        </is>
      </c>
      <c>
        <v>1.659166666</v>
      </c>
      <c>
        <v>0</v>
      </c>
      <c>
        <v>538</v>
      </c>
      <c>
        <v>0</v>
      </c>
      <c>
        <v>25</v>
      </c>
      <c>
        <v>0</v>
      </c>
      <c>
        <v>52</v>
      </c>
      <c>
        <v>0</v>
      </c>
      <c>
        <v>0</v>
      </c>
      <c>
        <v>0</v>
      </c>
      <c>
        <v>125.9839185714377</v>
      </c>
      <c>
        <v>0</v>
      </c>
      <c>
        <v>74.89360885920328</v>
      </c>
      <c>
        <v>0</v>
      </c>
      <c>
        <v>37.395378291176335</v>
      </c>
      <c>
        <v>0</v>
      </c>
      <c>
        <v>0</v>
      </c>
      <c>
        <v>238.27290572181732</v>
      </c>
    </row>
    <row>
      <c>
        <v>2626292</v>
      </c>
      <c>
        <v>1</v>
      </c>
      <c>
        <is>
          <t>İZMİR</t>
        </is>
      </c>
      <c>
        <v>ÇİĞLİ</v>
      </c>
      <c>
        <is>
          <t>OG Fideri</t>
        </is>
      </c>
      <c>
        <v>M-1147 35-09-M01147_M-1096 M04_47553536</v>
      </c>
      <c>
        <v>Plansız Kesinti / Müdahale</v>
      </c>
      <c>
        <v>Dağıtım-OG</v>
      </c>
      <c>
        <v>Uzun</v>
      </c>
      <c>
        <v>Şebeke işletmecisi</v>
      </c>
      <c>
        <v>Bildirimsiz</v>
      </c>
      <c>
        <is>
          <t>29.07.2023 06:41:07</t>
        </is>
      </c>
      <c>
        <is>
          <t>29.07.2023 10:06:28</t>
        </is>
      </c>
      <c>
        <v>3.4225</v>
      </c>
      <c>
        <v>2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227.07571211125907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227.07571211125907</v>
      </c>
    </row>
    <row>
      <c>
        <v>2626584</v>
      </c>
      <c>
        <v>1</v>
      </c>
      <c>
        <is>
          <t>İZMİR</t>
        </is>
      </c>
      <c>
        <v>KEMALPAŞA</v>
      </c>
      <c>
        <is>
          <t>KÖK</t>
        </is>
      </c>
      <c>
        <v>HALİLBEYLİ TR-1 KÖK 35-27-M01057_HALİLBEYLİ KÖY İÇİ ATIK ARITMA M05_61283859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29.07.2023 12:46:04</t>
        </is>
      </c>
      <c>
        <is>
          <t>29.07.2023 14:10:21</t>
        </is>
      </c>
      <c>
        <v>1.404722222</v>
      </c>
      <c>
        <v>0</v>
      </c>
      <c>
        <v>461</v>
      </c>
      <c>
        <v>4</v>
      </c>
      <c>
        <v>13</v>
      </c>
      <c>
        <v>3</v>
      </c>
      <c>
        <v>107</v>
      </c>
      <c>
        <v>2</v>
      </c>
      <c>
        <v>0</v>
      </c>
      <c>
        <v>0</v>
      </c>
      <c>
        <v>199.56971656730317</v>
      </c>
      <c>
        <v>14.249923067090025</v>
      </c>
      <c>
        <v>81.73292091042629</v>
      </c>
      <c>
        <v>142.43834074838142</v>
      </c>
      <c>
        <v>161.04806722009914</v>
      </c>
      <c>
        <v>87.22568229222301</v>
      </c>
      <c>
        <v>0</v>
      </c>
      <c>
        <v>686.264650805523</v>
      </c>
    </row>
    <row>
      <c>
        <v>2626412</v>
      </c>
      <c>
        <v>1</v>
      </c>
      <c>
        <is>
          <t>İZMİR</t>
        </is>
      </c>
      <c>
        <v>TİRE</v>
      </c>
      <c>
        <is>
          <t>AG Fideri</t>
        </is>
      </c>
      <c>
        <v>DEREBAŞI TR-6 35-29-L00264_A_56368679_56368679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29.07.2023 09:52:16</t>
        </is>
      </c>
      <c>
        <is>
          <t>29.07.2023 10:49:29</t>
        </is>
      </c>
      <c>
        <v>0.953611111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7.373642858289414</v>
      </c>
      <c>
        <v>0</v>
      </c>
      <c>
        <v>0</v>
      </c>
      <c>
        <v>0</v>
      </c>
      <c>
        <v>0</v>
      </c>
      <c>
        <v>7.373642858289414</v>
      </c>
    </row>
    <row>
      <c>
        <v>2626808</v>
      </c>
      <c>
        <v>2</v>
      </c>
      <c>
        <is>
          <t>İZMİR</t>
        </is>
      </c>
      <c>
        <v>ÇEŞME</v>
      </c>
      <c>
        <is>
          <t>AG Fideri</t>
        </is>
      </c>
      <c>
        <v>L-427 35-18-L00427_7843296_56368103_56368103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29.07.2023 17:56:28</t>
        </is>
      </c>
      <c>
        <is>
          <t>29.07.2023 18:13:14</t>
        </is>
      </c>
      <c>
        <v>0.279444444</v>
      </c>
      <c>
        <v>0</v>
      </c>
      <c>
        <v>39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7.5546830754585255</v>
      </c>
      <c>
        <v>0</v>
      </c>
      <c>
        <v>0</v>
      </c>
      <c>
        <v>0</v>
      </c>
      <c>
        <v>3.9766104554646455</v>
      </c>
      <c>
        <v>0</v>
      </c>
      <c>
        <v>0</v>
      </c>
      <c>
        <v>11.531293530923172</v>
      </c>
    </row>
    <row>
      <c>
        <v>2626896</v>
      </c>
      <c>
        <v>1</v>
      </c>
      <c>
        <is>
          <t>İZMİR</t>
        </is>
      </c>
      <c>
        <v>KİRAZ</v>
      </c>
      <c>
        <is>
          <t>Dağıtım Transformatörü</t>
        </is>
      </c>
      <c>
        <v>İĞDELİ DAMLAR SOKAK TR-4 35-31-L00344_35-31-L00344_2365273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29.07.2023 19:17:41</t>
        </is>
      </c>
      <c>
        <is>
          <t>29.07.2023 19:30:24</t>
        </is>
      </c>
      <c>
        <v>0.211944444</v>
      </c>
      <c>
        <v>0</v>
      </c>
      <c>
        <v>57</v>
      </c>
      <c>
        <v>0</v>
      </c>
      <c>
        <v>28</v>
      </c>
      <c>
        <v>0</v>
      </c>
      <c>
        <v>9</v>
      </c>
      <c>
        <v>0</v>
      </c>
      <c>
        <v>0</v>
      </c>
      <c>
        <v>0</v>
      </c>
      <c>
        <v>2.078741131776632</v>
      </c>
      <c>
        <v>0</v>
      </c>
      <c>
        <v>5.374689104677075</v>
      </c>
      <c>
        <v>0</v>
      </c>
      <c>
        <v>1.0133998920479907</v>
      </c>
      <c>
        <v>0</v>
      </c>
      <c>
        <v>0</v>
      </c>
      <c>
        <v>8.466830128501698</v>
      </c>
    </row>
    <row>
      <c>
        <v>2626890</v>
      </c>
      <c>
        <v>1</v>
      </c>
      <c>
        <is>
          <t>İZMİR</t>
        </is>
      </c>
      <c>
        <v>KEMALPAŞA</v>
      </c>
      <c>
        <is>
          <t>DM</t>
        </is>
      </c>
      <c>
        <v>ARMUTLU İM 35-27-A00001_TR-1 15.8 L13_2050868</v>
      </c>
      <c>
        <v>OG Fider Açması</v>
      </c>
      <c>
        <v>Dağıtım-OG</v>
      </c>
      <c>
        <v>Kısa</v>
      </c>
      <c>
        <v>Şebeke işletmecisi</v>
      </c>
      <c>
        <v>Bildirimsiz</v>
      </c>
      <c>
        <is>
          <t>29.07.2023 19:10:34</t>
        </is>
      </c>
      <c>
        <is>
          <t>29.07.2023 19:10:57</t>
        </is>
      </c>
      <c>
        <v>0.006388888</v>
      </c>
      <c>
        <v>151</v>
      </c>
      <c>
        <v>9854</v>
      </c>
      <c>
        <v>233</v>
      </c>
      <c>
        <v>391</v>
      </c>
      <c>
        <v>94</v>
      </c>
      <c>
        <v>1350</v>
      </c>
      <c>
        <v>9</v>
      </c>
      <c>
        <v>2</v>
      </c>
      <c>
        <v>0.86675244375809</v>
      </c>
      <c>
        <v>13.343790004051517</v>
      </c>
      <c>
        <v>2.460484880511231</v>
      </c>
      <c>
        <v>2.2969496523756625</v>
      </c>
      <c>
        <v>1.784851033743062</v>
      </c>
      <c>
        <v>5.657731236263019</v>
      </c>
      <c>
        <v>2.497111564494494</v>
      </c>
      <c>
        <v>0.005504572265922833</v>
      </c>
      <c>
        <v>28.913175387463003</v>
      </c>
    </row>
    <row>
      <c>
        <v>2626747</v>
      </c>
      <c>
        <v>1</v>
      </c>
      <c>
        <is>
          <t>MANİSA</t>
        </is>
      </c>
      <c>
        <v>TURGUTLU</v>
      </c>
      <c>
        <is>
          <t>Saha Dağıtım Kutusu (SDK)</t>
        </is>
      </c>
      <c>
        <v>TR-2/104 45-83-L00104_D D01_65893877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29.07.2023 15:57:57</t>
        </is>
      </c>
      <c>
        <is>
          <t>29.07.2023 17:04:38</t>
        </is>
      </c>
      <c>
        <v>1.111388888</v>
      </c>
      <c>
        <v>0</v>
      </c>
      <c>
        <v>122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22.489903084566965</v>
      </c>
      <c>
        <v>0</v>
      </c>
      <c>
        <v>0</v>
      </c>
      <c>
        <v>0</v>
      </c>
      <c>
        <v>2.61760780683396</v>
      </c>
      <c>
        <v>0</v>
      </c>
      <c>
        <v>0</v>
      </c>
      <c>
        <v>25.107510891400924</v>
      </c>
    </row>
    <row>
      <c>
        <v>2626790</v>
      </c>
      <c>
        <v>1</v>
      </c>
      <c>
        <is>
          <t>İZMİR</t>
        </is>
      </c>
      <c>
        <v>KARŞIYAKA</v>
      </c>
      <c>
        <is>
          <t>Saha Dağıtım Kutusu (SDK)</t>
        </is>
      </c>
      <c>
        <v>K-1316 35-04-K01316_E E4B_5831241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29.07.2023 17:06:43</t>
        </is>
      </c>
      <c>
        <is>
          <t>29.07.2023 18:00:56</t>
        </is>
      </c>
      <c>
        <v>0.903611111</v>
      </c>
      <c>
        <v>0</v>
      </c>
      <c>
        <v>0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9.498797890406301</v>
      </c>
      <c>
        <v>0</v>
      </c>
      <c>
        <v>0</v>
      </c>
      <c>
        <v>9.498797890406301</v>
      </c>
    </row>
    <row>
      <c>
        <v>2626498</v>
      </c>
      <c>
        <v>1</v>
      </c>
      <c>
        <is>
          <t>İZMİR</t>
        </is>
      </c>
      <c>
        <v>FOÇA</v>
      </c>
      <c>
        <is>
          <t>DM</t>
        </is>
      </c>
      <c>
        <v>YENİFOÇA TR-1 DM 35-23-M00001_YENİFOÇA TR-48 M04_83359168</v>
      </c>
      <c>
        <v>Şebeke Yenileme ve Kapasite Artışı Çalışması</v>
      </c>
      <c>
        <v>Dağıtım-OG</v>
      </c>
      <c>
        <v>Uzun</v>
      </c>
      <c>
        <v>Şebeke işletmecisi</v>
      </c>
      <c>
        <v>Bildirimli</v>
      </c>
      <c>
        <is>
          <t>29.07.2023 10:01:11</t>
        </is>
      </c>
      <c>
        <is>
          <t>29.07.2023 15:15:29</t>
        </is>
      </c>
      <c>
        <v>5.238333333</v>
      </c>
      <c>
        <v>1</v>
      </c>
      <c>
        <v>3509</v>
      </c>
      <c>
        <v>2</v>
      </c>
      <c>
        <v>44</v>
      </c>
      <c>
        <v>2</v>
      </c>
      <c>
        <v>211</v>
      </c>
      <c>
        <v>1</v>
      </c>
      <c>
        <v>0</v>
      </c>
      <c>
        <v>1.331530343948889</v>
      </c>
      <c>
        <v>4392.070013689228</v>
      </c>
      <c>
        <v>31.53970840938667</v>
      </c>
      <c>
        <v>104.66216596305402</v>
      </c>
      <c>
        <v>157.78221026670738</v>
      </c>
      <c>
        <v>1672.5846464673264</v>
      </c>
      <c>
        <v>593.687026814361</v>
      </c>
      <c>
        <v>0</v>
      </c>
      <c>
        <v>6953.657301954012</v>
      </c>
    </row>
    <row>
      <c>
        <v>2626899</v>
      </c>
      <c>
        <v>1</v>
      </c>
      <c>
        <is>
          <t>İZMİR</t>
        </is>
      </c>
      <c>
        <v>MENDERES</v>
      </c>
      <c>
        <is>
          <t>AG Fideri</t>
        </is>
      </c>
      <c>
        <v>K-1522 GÖRECE ATA MAH. 35-22-K01522_B_91123246_91123246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29.07.2023 19:20:48</t>
        </is>
      </c>
      <c>
        <is>
          <t>29.07.2023 20:49:57</t>
        </is>
      </c>
      <c>
        <v>1.485833333</v>
      </c>
      <c>
        <v>0</v>
      </c>
      <c>
        <v>44</v>
      </c>
      <c>
        <v>0</v>
      </c>
      <c>
        <v>1</v>
      </c>
      <c>
        <v>0</v>
      </c>
      <c>
        <v>7</v>
      </c>
      <c>
        <v>0</v>
      </c>
      <c>
        <v>0</v>
      </c>
      <c>
        <v>0</v>
      </c>
      <c>
        <v>18.792818666493442</v>
      </c>
      <c>
        <v>0</v>
      </c>
      <c>
        <v>0.068332528028979</v>
      </c>
      <c>
        <v>0</v>
      </c>
      <c>
        <v>14.584737544480792</v>
      </c>
      <c>
        <v>0</v>
      </c>
      <c>
        <v>0</v>
      </c>
      <c>
        <v>33.44588873900321</v>
      </c>
    </row>
    <row>
      <c>
        <v>2626281</v>
      </c>
      <c>
        <v>1</v>
      </c>
      <c>
        <is>
          <t>MANİSA</t>
        </is>
      </c>
      <c>
        <v>GÖRDES</v>
      </c>
      <c>
        <is>
          <t>KÖK</t>
        </is>
      </c>
      <c>
        <v>FUNDACIK KÖK 45-75-M00068_DAĞDERE DM M05_84289409</v>
      </c>
      <c>
        <v>Manevra</v>
      </c>
      <c>
        <v>Dağıtım-OG</v>
      </c>
      <c>
        <v>Uzun</v>
      </c>
      <c>
        <v>Şebeke işletmecisi</v>
      </c>
      <c>
        <v>Bildirimli</v>
      </c>
      <c>
        <is>
          <t>29.07.2023 06:11:04</t>
        </is>
      </c>
      <c>
        <is>
          <t>29.07.2023 06:21:57</t>
        </is>
      </c>
      <c>
        <v>0.181388888</v>
      </c>
      <c>
        <v>31</v>
      </c>
      <c>
        <v>17219</v>
      </c>
      <c>
        <v>39</v>
      </c>
      <c>
        <v>861</v>
      </c>
      <c>
        <v>43</v>
      </c>
      <c>
        <v>2058</v>
      </c>
      <c>
        <v>7</v>
      </c>
      <c>
        <v>2</v>
      </c>
      <c>
        <v>0.8238878236702064</v>
      </c>
      <c>
        <v>269.9925841741307</v>
      </c>
      <c>
        <v>29.156054529179357</v>
      </c>
      <c>
        <v>125.63962930209823</v>
      </c>
      <c>
        <v>29.207904926258408</v>
      </c>
      <c>
        <v>96.95663531669572</v>
      </c>
      <c>
        <v>15.29488425354658</v>
      </c>
      <c>
        <v>1.3666395864253584</v>
      </c>
      <c>
        <v>568.4382199120045</v>
      </c>
    </row>
    <row>
      <c>
        <v>2626753</v>
      </c>
      <c>
        <v>1</v>
      </c>
      <c>
        <is>
          <t>MANİSA</t>
        </is>
      </c>
      <c>
        <v>KÖPRÜBAŞI</v>
      </c>
      <c>
        <is>
          <t>KÖK</t>
        </is>
      </c>
      <c>
        <v>UĞURLU KÖK 45-86-M00045_GÜNDOĞDU UĞURLU M02_72226051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29.07.2023 16:10:21</t>
        </is>
      </c>
      <c>
        <is>
          <t>29.07.2023 16:36:21</t>
        </is>
      </c>
      <c>
        <v>0.433333333</v>
      </c>
      <c>
        <v>7</v>
      </c>
      <c>
        <v>305</v>
      </c>
      <c>
        <v>36</v>
      </c>
      <c>
        <v>133</v>
      </c>
      <c>
        <v>7</v>
      </c>
      <c>
        <v>20</v>
      </c>
      <c>
        <v>1</v>
      </c>
      <c>
        <v>0</v>
      </c>
      <c>
        <v>0.7000022765648468</v>
      </c>
      <c>
        <v>18.59089121224703</v>
      </c>
      <c>
        <v>222.05649188745755</v>
      </c>
      <c>
        <v>69.97294839294788</v>
      </c>
      <c>
        <v>37.67639031507712</v>
      </c>
      <c>
        <v>8.131534105591001</v>
      </c>
      <c>
        <v>40.214859928100005</v>
      </c>
      <c>
        <v>0</v>
      </c>
      <c>
        <v>397.34311811798545</v>
      </c>
    </row>
    <row>
      <c>
        <v>2626905</v>
      </c>
      <c>
        <v>1</v>
      </c>
      <c>
        <is>
          <t>İZMİR</t>
        </is>
      </c>
      <c>
        <v>MENDERES</v>
      </c>
      <c>
        <is>
          <t>AG Fideri</t>
        </is>
      </c>
      <c>
        <v>TEKELİ TR-3 35-22-M00233_B_56356914_56356914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29.07.2023 19:23:45</t>
        </is>
      </c>
      <c>
        <is>
          <t>29.07.2023 20:09:51</t>
        </is>
      </c>
      <c>
        <v>0.768333333</v>
      </c>
      <c>
        <v>0</v>
      </c>
      <c>
        <v>113</v>
      </c>
      <c>
        <v>0</v>
      </c>
      <c>
        <v>2</v>
      </c>
      <c>
        <v>0</v>
      </c>
      <c>
        <v>31</v>
      </c>
      <c>
        <v>0</v>
      </c>
      <c>
        <v>0</v>
      </c>
      <c>
        <v>0</v>
      </c>
      <c>
        <v>23.326076258484402</v>
      </c>
      <c>
        <v>0</v>
      </c>
      <c>
        <v>0.27723286596047175</v>
      </c>
      <c>
        <v>0</v>
      </c>
      <c>
        <v>24.71603049132345</v>
      </c>
      <c>
        <v>0</v>
      </c>
      <c>
        <v>0</v>
      </c>
      <c>
        <v>48.31933961576833</v>
      </c>
    </row>
    <row>
      <c>
        <v>2626810</v>
      </c>
      <c>
        <v>2</v>
      </c>
      <c>
        <is>
          <t>İZMİR</t>
        </is>
      </c>
      <c>
        <v>TORBALI</v>
      </c>
      <c>
        <is>
          <t>Dağıtım Transformatörü</t>
        </is>
      </c>
      <c>
        <v>KUŞÇUBURUN-2 35-26-M00537_35-26-M00537_2359408</v>
      </c>
      <c>
        <v>AG Sehim Bozukluğu</v>
      </c>
      <c>
        <v>Dağıtım-AG</v>
      </c>
      <c>
        <v>Uzun</v>
      </c>
      <c>
        <v>Şebeke işletmecisi</v>
      </c>
      <c>
        <v>Bildirimsiz</v>
      </c>
      <c>
        <is>
          <t>29.07.2023 17:48:28</t>
        </is>
      </c>
      <c>
        <is>
          <t>29.07.2023 18:10:58</t>
        </is>
      </c>
      <c>
        <v>0.375</v>
      </c>
      <c>
        <v>0</v>
      </c>
      <c>
        <v>213</v>
      </c>
      <c>
        <v>0</v>
      </c>
      <c>
        <v>3</v>
      </c>
      <c>
        <v>0</v>
      </c>
      <c>
        <v>17</v>
      </c>
      <c>
        <v>0</v>
      </c>
      <c>
        <v>0</v>
      </c>
      <c>
        <v>0</v>
      </c>
      <c>
        <v>18.29896726232746</v>
      </c>
      <c>
        <v>0</v>
      </c>
      <c>
        <v>1.3327308450216648</v>
      </c>
      <c>
        <v>0</v>
      </c>
      <c>
        <v>7.522524588284689</v>
      </c>
      <c>
        <v>0</v>
      </c>
      <c>
        <v>0</v>
      </c>
      <c>
        <v>27.154222695633813</v>
      </c>
    </row>
    <row>
      <c>
        <v>2626659</v>
      </c>
      <c>
        <v>2</v>
      </c>
      <c>
        <is>
          <t>İZMİR</t>
        </is>
      </c>
      <c>
        <v>KONAK</v>
      </c>
      <c>
        <is>
          <t>Dağıtım Transformatörü</t>
        </is>
      </c>
      <c>
        <v>K-2450 35-01-K02450_35-01-K02450_2374509</v>
      </c>
      <c>
        <v>Üçüncü Şahısların Vermiş Olduğu Hasarlar</v>
      </c>
      <c>
        <v>Dağıtım-AG</v>
      </c>
      <c>
        <v>Uzun</v>
      </c>
      <c>
        <v>Dışsal</v>
      </c>
      <c>
        <v>Bildirimsiz</v>
      </c>
      <c>
        <is>
          <t>29.07.2023 16:38:37</t>
        </is>
      </c>
      <c>
        <is>
          <t>29.07.2023 17:35:56</t>
        </is>
      </c>
      <c>
        <v>0.955277777</v>
      </c>
      <c>
        <v>0</v>
      </c>
      <c>
        <v>495</v>
      </c>
      <c>
        <v>0</v>
      </c>
      <c>
        <v>0</v>
      </c>
      <c>
        <v>0</v>
      </c>
      <c>
        <v>123</v>
      </c>
      <c>
        <v>0</v>
      </c>
      <c>
        <v>0</v>
      </c>
      <c>
        <v>0</v>
      </c>
      <c>
        <v>135.63739514637132</v>
      </c>
      <c>
        <v>0</v>
      </c>
      <c>
        <v>0</v>
      </c>
      <c>
        <v>0</v>
      </c>
      <c>
        <v>146.8402269400053</v>
      </c>
      <c>
        <v>0</v>
      </c>
      <c>
        <v>0</v>
      </c>
      <c>
        <v>282.47762208637664</v>
      </c>
    </row>
    <row>
      <c>
        <v>2626527</v>
      </c>
      <c>
        <v>1</v>
      </c>
      <c>
        <is>
          <t>İZMİR</t>
        </is>
      </c>
      <c>
        <v>KARABAĞLAR</v>
      </c>
      <c>
        <is>
          <t>AG Fideri</t>
        </is>
      </c>
      <c>
        <v>K-554 35-01-K00554_A_56353765_56353765</v>
      </c>
      <c>
        <v>Hırsızlık</v>
      </c>
      <c>
        <v>Dağıtım-AG</v>
      </c>
      <c>
        <v>Uzun</v>
      </c>
      <c>
        <v>Dışsal</v>
      </c>
      <c>
        <v>Bildirimsiz</v>
      </c>
      <c>
        <is>
          <t>29.07.2023 11:44:29</t>
        </is>
      </c>
      <c>
        <is>
          <t>29.07.2023 12:17:47</t>
        </is>
      </c>
      <c>
        <v>0.555</v>
      </c>
      <c>
        <v>0</v>
      </c>
      <c>
        <v>160</v>
      </c>
      <c>
        <v>0</v>
      </c>
      <c>
        <v>0</v>
      </c>
      <c>
        <v>0</v>
      </c>
      <c>
        <v>14</v>
      </c>
      <c>
        <v>0</v>
      </c>
      <c>
        <v>0</v>
      </c>
      <c>
        <v>0</v>
      </c>
      <c>
        <v>20.586755438584284</v>
      </c>
      <c>
        <v>0</v>
      </c>
      <c>
        <v>0</v>
      </c>
      <c>
        <v>0</v>
      </c>
      <c>
        <v>3.170016508374848</v>
      </c>
      <c>
        <v>0</v>
      </c>
      <c>
        <v>0</v>
      </c>
      <c>
        <v>23.75677194695913</v>
      </c>
    </row>
    <row>
      <c>
        <v>2626467</v>
      </c>
      <c>
        <v>1</v>
      </c>
      <c>
        <is>
          <t>İZMİR</t>
        </is>
      </c>
      <c>
        <v>MENDERES</v>
      </c>
      <c>
        <is>
          <t>KÖK</t>
        </is>
      </c>
      <c>
        <v>TAHTALIÇAY KÖK (M-751) 35-22-M00145_M-52 BASIN YAYIN M05_2108668</v>
      </c>
      <c>
        <v>Şebeke Yenileme ve Kapasite Artışı Çalışması</v>
      </c>
      <c>
        <v>Dağıtım-OG</v>
      </c>
      <c>
        <v>Uzun</v>
      </c>
      <c>
        <v>Şebeke işletmecisi</v>
      </c>
      <c>
        <v>Bildirimli</v>
      </c>
      <c>
        <is>
          <t>29.07.2023 10:47:41</t>
        </is>
      </c>
      <c>
        <is>
          <t>29.07.2023 11:14:00</t>
        </is>
      </c>
      <c>
        <v>0.438611111</v>
      </c>
      <c>
        <v>5</v>
      </c>
      <c>
        <v>320</v>
      </c>
      <c>
        <v>5</v>
      </c>
      <c>
        <v>60</v>
      </c>
      <c>
        <v>15</v>
      </c>
      <c>
        <v>68</v>
      </c>
      <c>
        <v>1</v>
      </c>
      <c>
        <v>1</v>
      </c>
      <c>
        <v>1.2766177300123451</v>
      </c>
      <c>
        <v>34.42332491419595</v>
      </c>
      <c>
        <v>31.068119999138183</v>
      </c>
      <c>
        <v>21.420579274482645</v>
      </c>
      <c>
        <v>49.71829787257222</v>
      </c>
      <c>
        <v>23.219238334784407</v>
      </c>
      <c>
        <v>51.530644964755</v>
      </c>
      <c>
        <v>3.2105943773115557</v>
      </c>
      <c>
        <v>215.8674174672523</v>
      </c>
    </row>
    <row>
      <c>
        <v>2626421</v>
      </c>
      <c>
        <v>1</v>
      </c>
      <c>
        <is>
          <t>MANİSA</t>
        </is>
      </c>
      <c>
        <v>ŞEHZADELER</v>
      </c>
      <c>
        <is>
          <t>KÖK</t>
        </is>
      </c>
      <c>
        <v>KARGIN KÖK 45-71-M00095_KARGIN BAKIR HAT TURGUTLU YÖNÜ M05_2321771</v>
      </c>
      <c>
        <v>OG İletken Kopması</v>
      </c>
      <c>
        <v>Dağıtım-OG</v>
      </c>
      <c>
        <v>Uzun</v>
      </c>
      <c>
        <v>Şebeke işletmecisi</v>
      </c>
      <c>
        <v>Bildirimsiz</v>
      </c>
      <c>
        <is>
          <t>29.07.2023 09:53:21</t>
        </is>
      </c>
      <c>
        <is>
          <t>29.07.2023 12:31:03</t>
        </is>
      </c>
      <c>
        <v>2.628333333</v>
      </c>
      <c>
        <v>0</v>
      </c>
      <c>
        <v>3</v>
      </c>
      <c>
        <v>39</v>
      </c>
      <c>
        <v>37</v>
      </c>
      <c>
        <v>4</v>
      </c>
      <c>
        <v>1</v>
      </c>
      <c>
        <v>0</v>
      </c>
      <c>
        <v>0</v>
      </c>
      <c>
        <v>0</v>
      </c>
      <c>
        <v>1.070086618313555</v>
      </c>
      <c>
        <v>267.6018036653331</v>
      </c>
      <c>
        <v>229.86114803807473</v>
      </c>
      <c>
        <v>39.29785144802211</v>
      </c>
      <c>
        <v>1.0368717929574665</v>
      </c>
      <c>
        <v>0</v>
      </c>
      <c>
        <v>0</v>
      </c>
      <c>
        <v>538.8677615627009</v>
      </c>
    </row>
    <row>
      <c>
        <v>2626275</v>
      </c>
      <c>
        <v>1</v>
      </c>
      <c>
        <is>
          <t>MANİSA</t>
        </is>
      </c>
      <c>
        <v>KIRKAĞAÇ</v>
      </c>
      <c>
        <is>
          <t>Dağıtım Transformatörü</t>
        </is>
      </c>
      <c>
        <v>ÇAYIRYERİ TR-1 45-76-M00176_45-76-M00176_2376994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29.07.2023 05:55:44</t>
        </is>
      </c>
      <c>
        <is>
          <t>29.07.2023 09:56:01</t>
        </is>
      </c>
      <c>
        <v>4.004722222</v>
      </c>
      <c>
        <v>0</v>
      </c>
      <c>
        <v>11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16.061549202139282</v>
      </c>
      <c>
        <v>0</v>
      </c>
      <c>
        <v>1.0120688520949537</v>
      </c>
      <c>
        <v>0</v>
      </c>
      <c>
        <v>0</v>
      </c>
      <c>
        <v>0</v>
      </c>
      <c>
        <v>0</v>
      </c>
      <c>
        <v>17.073618054234235</v>
      </c>
    </row>
    <row>
      <c>
        <v>2627005</v>
      </c>
      <c>
        <v>1</v>
      </c>
      <c>
        <is>
          <t>MANİSA</t>
        </is>
      </c>
      <c>
        <v>ALAŞEHİR</v>
      </c>
      <c>
        <is>
          <t>KÖK</t>
        </is>
      </c>
      <c>
        <v>DELEMENLER KÖK 45-73-M00490_HACIALİLER M03_2081976</v>
      </c>
      <c>
        <v>OG Fider Açması</v>
      </c>
      <c>
        <v>Dağıtım-OG</v>
      </c>
      <c>
        <v>Kısa</v>
      </c>
      <c>
        <v>Şebeke işletmecisi</v>
      </c>
      <c>
        <v>Bildirimsiz</v>
      </c>
      <c>
        <is>
          <t>29.07.2023 23:12:54</t>
        </is>
      </c>
      <c>
        <is>
          <t>29.07.2023 23:13:31</t>
        </is>
      </c>
      <c>
        <v>0.010277777</v>
      </c>
      <c>
        <v>7</v>
      </c>
      <c>
        <v>1615</v>
      </c>
      <c>
        <v>16</v>
      </c>
      <c>
        <v>409</v>
      </c>
      <c>
        <v>6</v>
      </c>
      <c>
        <v>128</v>
      </c>
      <c>
        <v>0</v>
      </c>
      <c>
        <v>0</v>
      </c>
      <c>
        <v>0.021457834325064998</v>
      </c>
      <c>
        <v>3.118689663207644</v>
      </c>
      <c>
        <v>1.3143770570122546</v>
      </c>
      <c>
        <v>5.722552134127444</v>
      </c>
      <c>
        <v>0.36429398016371606</v>
      </c>
      <c>
        <v>0.621822612464619</v>
      </c>
      <c>
        <v>0</v>
      </c>
      <c>
        <v>0</v>
      </c>
      <c>
        <v>11.163193281300742</v>
      </c>
    </row>
    <row>
      <c>
        <v>2626862</v>
      </c>
      <c>
        <v>1</v>
      </c>
      <c>
        <is>
          <t>MANİSA</t>
        </is>
      </c>
      <c>
        <v>AKHİSAR</v>
      </c>
      <c>
        <is>
          <t>AG Fideri</t>
        </is>
      </c>
      <c>
        <v>TR-1/41 45-72-M00041_B_82471612_82471612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29.07.2023 18:36:24</t>
        </is>
      </c>
      <c>
        <is>
          <t>29.07.2023 19:36:27</t>
        </is>
      </c>
      <c>
        <v>1.000833333</v>
      </c>
      <c>
        <v>0</v>
      </c>
      <c>
        <v>329</v>
      </c>
      <c>
        <v>0</v>
      </c>
      <c>
        <v>11</v>
      </c>
      <c>
        <v>0</v>
      </c>
      <c>
        <v>10</v>
      </c>
      <c>
        <v>0</v>
      </c>
      <c>
        <v>0</v>
      </c>
      <c>
        <v>0</v>
      </c>
      <c>
        <v>65.5667956033065</v>
      </c>
      <c>
        <v>0</v>
      </c>
      <c>
        <v>9.632198212362843</v>
      </c>
      <c>
        <v>0</v>
      </c>
      <c>
        <v>6.4942785261717395</v>
      </c>
      <c>
        <v>0</v>
      </c>
      <c>
        <v>0</v>
      </c>
      <c>
        <v>81.69327234184108</v>
      </c>
    </row>
    <row>
      <c>
        <v>2626446</v>
      </c>
      <c>
        <v>2</v>
      </c>
      <c>
        <is>
          <t>İZMİR</t>
        </is>
      </c>
      <c>
        <v>URLA</v>
      </c>
      <c>
        <is>
          <t>AG Fideri</t>
        </is>
      </c>
      <c>
        <v>ÖZBEK TR-4 (TR-234) 35-19-M00233_B_77618839_77618839</v>
      </c>
      <c>
        <v>AG Branşman Yeraltı Kablo Arızası</v>
      </c>
      <c>
        <v>Dağıtım-AG</v>
      </c>
      <c>
        <v>Uzun</v>
      </c>
      <c>
        <v>Şebeke işletmecisi</v>
      </c>
      <c>
        <v>Bildirimsiz</v>
      </c>
      <c>
        <is>
          <t>29.07.2023 11:48:16</t>
        </is>
      </c>
      <c>
        <is>
          <t>29.07.2023 12:03:50</t>
        </is>
      </c>
      <c>
        <v>0.259444444</v>
      </c>
      <c>
        <v>0</v>
      </c>
      <c>
        <v>44</v>
      </c>
      <c>
        <v>0</v>
      </c>
      <c>
        <v>0</v>
      </c>
      <c>
        <v>0</v>
      </c>
      <c>
        <v>13</v>
      </c>
      <c>
        <v>0</v>
      </c>
      <c>
        <v>0</v>
      </c>
      <c>
        <v>0</v>
      </c>
      <c>
        <v>3.608051714529667</v>
      </c>
      <c>
        <v>0</v>
      </c>
      <c>
        <v>0</v>
      </c>
      <c>
        <v>0</v>
      </c>
      <c>
        <v>9.218806959012024</v>
      </c>
      <c>
        <v>0</v>
      </c>
      <c>
        <v>0</v>
      </c>
      <c>
        <v>12.826858673541691</v>
      </c>
    </row>
    <row>
      <c>
        <v>2626295</v>
      </c>
      <c>
        <v>1</v>
      </c>
      <c>
        <is>
          <t>İZMİR</t>
        </is>
      </c>
      <c>
        <v>BAYINDIR</v>
      </c>
      <c>
        <is>
          <t>DM</t>
        </is>
      </c>
      <c>
        <v>ÇIRPI İM 35-20-A00002_ÇIPPI TİRE SULAMA M10_2056273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29.07.2023 06:59:48</t>
        </is>
      </c>
      <c>
        <is>
          <t>29.07.2023 07:03:24</t>
        </is>
      </c>
      <c>
        <v>0.06</v>
      </c>
      <c>
        <v>0</v>
      </c>
      <c>
        <v>21</v>
      </c>
      <c>
        <v>30</v>
      </c>
      <c>
        <v>194</v>
      </c>
      <c>
        <v>8</v>
      </c>
      <c>
        <v>63</v>
      </c>
      <c>
        <v>2</v>
      </c>
      <c>
        <v>0</v>
      </c>
      <c>
        <v>0</v>
      </c>
      <c>
        <v>0.5572724955581387</v>
      </c>
      <c>
        <v>22.72157713333417</v>
      </c>
      <c>
        <v>72.79418554112638</v>
      </c>
      <c>
        <v>3.021287128533483</v>
      </c>
      <c>
        <v>12.441778310779013</v>
      </c>
      <c>
        <v>4.39308298364009</v>
      </c>
      <c>
        <v>0</v>
      </c>
      <c>
        <v>115.92918359297127</v>
      </c>
    </row>
    <row>
      <c>
        <v>2626315</v>
      </c>
      <c>
        <v>1</v>
      </c>
      <c>
        <is>
          <t>İZMİR</t>
        </is>
      </c>
      <c>
        <v>SELÇUK</v>
      </c>
      <c>
        <is>
          <t>OG Fideri</t>
        </is>
      </c>
      <c>
        <v>TR-47 MERYEMANA 35-13-L00353_DIREK TIPI TRAFO HUCRESI H01_2037396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29.07.2023 07:53:11</t>
        </is>
      </c>
      <c>
        <is>
          <t>29.07.2023 09:26:52</t>
        </is>
      </c>
      <c>
        <v>1.561388888</v>
      </c>
      <c>
        <v>0</v>
      </c>
      <c>
        <v>0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5.591755576922388</v>
      </c>
      <c>
        <v>0</v>
      </c>
      <c>
        <v>0</v>
      </c>
      <c>
        <v>5.591755576922388</v>
      </c>
    </row>
    <row>
      <c>
        <v>2626487</v>
      </c>
      <c>
        <v>1</v>
      </c>
      <c>
        <is>
          <t>İZMİR</t>
        </is>
      </c>
      <c>
        <v>KONAK</v>
      </c>
      <c>
        <is>
          <t>AG Fideri</t>
        </is>
      </c>
      <c>
        <v>K-379 35-01-K00379_A_56389708_56389708</v>
      </c>
      <c>
        <v>Hırsızlık</v>
      </c>
      <c>
        <v>Dağıtım-AG</v>
      </c>
      <c>
        <v>Uzun</v>
      </c>
      <c>
        <v>Dışsal</v>
      </c>
      <c>
        <v>Bildirimsiz</v>
      </c>
      <c>
        <is>
          <t>29.07.2023 11:01:37</t>
        </is>
      </c>
      <c>
        <is>
          <t>29.07.2023 14:26:50</t>
        </is>
      </c>
      <c>
        <v>3.420277777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0.7784192608683334</v>
      </c>
      <c>
        <v>0</v>
      </c>
      <c>
        <v>0</v>
      </c>
      <c>
        <v>0</v>
      </c>
      <c>
        <v>0</v>
      </c>
      <c>
        <v>0</v>
      </c>
      <c>
        <v>0</v>
      </c>
      <c>
        <v>0.7784192608683334</v>
      </c>
    </row>
    <row>
      <c>
        <v>2626464</v>
      </c>
      <c>
        <v>1</v>
      </c>
      <c>
        <is>
          <t>İZMİR</t>
        </is>
      </c>
      <c>
        <v>KEMALPAŞA</v>
      </c>
      <c>
        <is>
          <t>DM</t>
        </is>
      </c>
      <c>
        <v>ARMUTLU İM 35-27-A00001_ARMUTLU-1 M10_49927377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29.07.2023 10:45:41</t>
        </is>
      </c>
      <c>
        <is>
          <t>29.07.2023 12:08:27</t>
        </is>
      </c>
      <c>
        <v>1.379444444</v>
      </c>
      <c>
        <v>19</v>
      </c>
      <c>
        <v>5656</v>
      </c>
      <c>
        <v>69</v>
      </c>
      <c>
        <v>346</v>
      </c>
      <c>
        <v>48</v>
      </c>
      <c>
        <v>655</v>
      </c>
      <c>
        <v>33</v>
      </c>
      <c>
        <v>3</v>
      </c>
      <c>
        <v>9.307595491310407</v>
      </c>
      <c>
        <v>1428.222492601881</v>
      </c>
      <c>
        <v>67.14685144899411</v>
      </c>
      <c>
        <v>253.60072482205697</v>
      </c>
      <c>
        <v>377.9851951492191</v>
      </c>
      <c>
        <v>677.9684829126602</v>
      </c>
      <c>
        <v>10403.558038247966</v>
      </c>
      <c>
        <v>30.256536115734015</v>
      </c>
      <c>
        <v>13248.04591678982</v>
      </c>
    </row>
    <row>
      <c>
        <v>2626630</v>
      </c>
      <c>
        <v>1</v>
      </c>
      <c>
        <is>
          <t>İZMİR</t>
        </is>
      </c>
      <c>
        <v>BORNOVA</v>
      </c>
      <c>
        <is>
          <t>OG Fideri</t>
        </is>
      </c>
      <c>
        <v>M-2881 35-02-M02881_DAĞITIM TRAFOSU-2 M04_72348363</v>
      </c>
      <c>
        <v>OG Kesici Arızası</v>
      </c>
      <c>
        <v>Dağıtım-OG</v>
      </c>
      <c>
        <v>Uzun</v>
      </c>
      <c>
        <v>Şebeke işletmecisi</v>
      </c>
      <c>
        <v>Bildirimsiz</v>
      </c>
      <c>
        <is>
          <t>29.07.2023 13:37:22</t>
        </is>
      </c>
      <c>
        <is>
          <t>29.07.2023 16:43:01</t>
        </is>
      </c>
      <c>
        <v>3.094166666</v>
      </c>
      <c>
        <v>0</v>
      </c>
      <c>
        <v>251</v>
      </c>
      <c>
        <v>0</v>
      </c>
      <c>
        <v>0</v>
      </c>
      <c>
        <v>0</v>
      </c>
      <c>
        <v>12</v>
      </c>
      <c>
        <v>0</v>
      </c>
      <c>
        <v>0</v>
      </c>
      <c>
        <v>0</v>
      </c>
      <c>
        <v>331.11630433765714</v>
      </c>
      <c>
        <v>0</v>
      </c>
      <c>
        <v>0</v>
      </c>
      <c>
        <v>0</v>
      </c>
      <c>
        <v>79.10714150022257</v>
      </c>
      <c>
        <v>0</v>
      </c>
      <c>
        <v>0</v>
      </c>
      <c>
        <v>410.2234458378797</v>
      </c>
    </row>
    <row>
      <c>
        <v>2626607</v>
      </c>
      <c>
        <v>1</v>
      </c>
      <c>
        <is>
          <t>İZMİR</t>
        </is>
      </c>
      <c>
        <v>GAZİEMİR</v>
      </c>
      <c>
        <is>
          <t>Dağıtım Transformatörü</t>
        </is>
      </c>
      <c>
        <v>K-3913 35-08-K03913_35-08-K03913_42030637</v>
      </c>
      <c>
        <v>Şebeke Bakım Çalışması</v>
      </c>
      <c>
        <v>Dağıtım-AG</v>
      </c>
      <c>
        <v>Uzun</v>
      </c>
      <c>
        <v>Şebeke işletmecisi</v>
      </c>
      <c>
        <v>Bildirimli</v>
      </c>
      <c>
        <is>
          <t>29.07.2023 13:10:01</t>
        </is>
      </c>
      <c>
        <is>
          <t>29.07.2023 14:06:01</t>
        </is>
      </c>
      <c>
        <v>0.933333333</v>
      </c>
      <c>
        <v>0</v>
      </c>
      <c>
        <v>0</v>
      </c>
      <c>
        <v>0</v>
      </c>
      <c>
        <v>0</v>
      </c>
      <c>
        <v>0</v>
      </c>
      <c>
        <v>34</v>
      </c>
      <c>
        <v>0</v>
      </c>
      <c>
        <v>6</v>
      </c>
      <c>
        <v>0</v>
      </c>
      <c>
        <v>0</v>
      </c>
      <c>
        <v>0</v>
      </c>
      <c>
        <v>0</v>
      </c>
      <c>
        <v>0</v>
      </c>
      <c>
        <v>63.46604230970917</v>
      </c>
      <c>
        <v>0</v>
      </c>
      <c>
        <v>135.16967101072305</v>
      </c>
      <c>
        <v>198.63571332043222</v>
      </c>
    </row>
    <row>
      <c>
        <v>2626338</v>
      </c>
      <c>
        <v>1</v>
      </c>
      <c>
        <is>
          <t>İZMİR</t>
        </is>
      </c>
      <c>
        <v>BORNOVA</v>
      </c>
      <c>
        <is>
          <t>TM Fideri</t>
        </is>
      </c>
      <c>
        <v>IŞIKLAR TM 35-02-A00006_CUMAOVASI-2 M05_2307646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29.07.2023 08:41:27</t>
        </is>
      </c>
      <c>
        <is>
          <t>29.07.2023 08:51:37</t>
        </is>
      </c>
      <c>
        <v>0.169444444</v>
      </c>
      <c>
        <v>24</v>
      </c>
      <c>
        <v>2795</v>
      </c>
      <c>
        <v>15</v>
      </c>
      <c>
        <v>388</v>
      </c>
      <c>
        <v>53</v>
      </c>
      <c>
        <v>462</v>
      </c>
      <c>
        <v>4</v>
      </c>
      <c>
        <v>1</v>
      </c>
      <c>
        <v>1.9131276519536327</v>
      </c>
      <c>
        <v>87.11627037258582</v>
      </c>
      <c>
        <v>21.117975584618065</v>
      </c>
      <c>
        <v>81.89068521984552</v>
      </c>
      <c>
        <v>39.47232556045037</v>
      </c>
      <c>
        <v>64.53040724971959</v>
      </c>
      <c>
        <v>50.94954464318943</v>
      </c>
      <c>
        <v>1.0223476627403418</v>
      </c>
      <c>
        <v>348.01268394510276</v>
      </c>
    </row>
    <row>
      <c>
        <v>2626550</v>
      </c>
      <c>
        <v>1</v>
      </c>
      <c>
        <is>
          <t>İZMİR</t>
        </is>
      </c>
      <c>
        <v>KİRAZ</v>
      </c>
      <c>
        <is>
          <t>KÖK</t>
        </is>
      </c>
      <c>
        <v>SARIKAYA KÖK 35-31-L00284_İĞDELİ L01_2337273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29.07.2023 12:13:47</t>
        </is>
      </c>
      <c>
        <is>
          <t>29.07.2023 12:45:21</t>
        </is>
      </c>
      <c>
        <v>0.526111111</v>
      </c>
      <c>
        <v>1</v>
      </c>
      <c>
        <v>2059</v>
      </c>
      <c>
        <v>2</v>
      </c>
      <c>
        <v>445</v>
      </c>
      <c>
        <v>13</v>
      </c>
      <c>
        <v>290</v>
      </c>
      <c>
        <v>0</v>
      </c>
      <c>
        <v>0</v>
      </c>
      <c>
        <v>0.13340292721666666</v>
      </c>
      <c>
        <v>160.84431719516803</v>
      </c>
      <c>
        <v>34.91833594760673</v>
      </c>
      <c>
        <v>256.2245962834453</v>
      </c>
      <c>
        <v>46.021113247745866</v>
      </c>
      <c>
        <v>122.9552277883679</v>
      </c>
      <c>
        <v>0</v>
      </c>
      <c>
        <v>0</v>
      </c>
      <c>
        <v>621.0969933895506</v>
      </c>
    </row>
    <row>
      <c>
        <v>2626799</v>
      </c>
      <c>
        <v>1</v>
      </c>
      <c>
        <is>
          <t>İZMİR</t>
        </is>
      </c>
      <c>
        <v>BUCA</v>
      </c>
      <c>
        <is>
          <t>AG Fideri</t>
        </is>
      </c>
      <c>
        <v>K-1487 35-03-K01487_E_56373244_56373244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29.07.2023 17:15:03</t>
        </is>
      </c>
      <c>
        <is>
          <t>30.07.2023 00:18:33</t>
        </is>
      </c>
      <c>
        <v>7.058333333</v>
      </c>
      <c>
        <v>0</v>
      </c>
      <c>
        <v>0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7.943110072919596</v>
      </c>
      <c>
        <v>0</v>
      </c>
      <c>
        <v>0</v>
      </c>
      <c>
        <v>7.943110072919596</v>
      </c>
    </row>
    <row>
      <c>
        <v>2626836</v>
      </c>
      <c>
        <v>1</v>
      </c>
      <c>
        <is>
          <t>İZMİR</t>
        </is>
      </c>
      <c>
        <v>TİRE</v>
      </c>
      <c>
        <is>
          <t>KÖK</t>
        </is>
      </c>
      <c>
        <v>KIZILCAAVLU KÖK 35-29-L00056_GÖKÇEN İM L08_72209627</v>
      </c>
      <c>
        <v>OG Fider Açması</v>
      </c>
      <c>
        <v>Dağıtım-OG</v>
      </c>
      <c>
        <v>Kısa</v>
      </c>
      <c>
        <v>Şebeke işletmecisi</v>
      </c>
      <c>
        <v>Bildirimsiz</v>
      </c>
      <c>
        <is>
          <t>29.07.2023 18:00:11</t>
        </is>
      </c>
      <c>
        <is>
          <t>29.07.2023 18:00:41</t>
        </is>
      </c>
      <c>
        <v>0.008333333</v>
      </c>
      <c>
        <v>2</v>
      </c>
      <c>
        <v>782</v>
      </c>
      <c>
        <v>132</v>
      </c>
      <c>
        <v>296</v>
      </c>
      <c>
        <v>17</v>
      </c>
      <c>
        <v>166</v>
      </c>
      <c>
        <v>0</v>
      </c>
      <c>
        <v>0</v>
      </c>
      <c>
        <v>0.007688778713851667</v>
      </c>
      <c>
        <v>1.7751324285334558</v>
      </c>
      <c>
        <v>8.30933650788526</v>
      </c>
      <c>
        <v>8.106201838257155</v>
      </c>
      <c>
        <v>1.3183169238731032</v>
      </c>
      <c>
        <v>1.2228475336484252</v>
      </c>
      <c>
        <v>0</v>
      </c>
      <c>
        <v>0</v>
      </c>
      <c>
        <v>20.73952401091125</v>
      </c>
    </row>
    <row>
      <c>
        <v>2626985</v>
      </c>
      <c>
        <v>1</v>
      </c>
      <c>
        <is>
          <t>İZMİR</t>
        </is>
      </c>
      <c>
        <v>NARLIDERE</v>
      </c>
      <c>
        <is>
          <t>OG Fideri</t>
        </is>
      </c>
      <c>
        <v>M-2038 35-07-M02038_MALTEPE KESİCİLİ ÇIKIŞ (Direk No 20) M01_60557079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29.07.2023 21:27:42</t>
        </is>
      </c>
      <c>
        <is>
          <t>30.07.2023 01:02:41</t>
        </is>
      </c>
      <c>
        <v>3.583055555</v>
      </c>
      <c>
        <v>0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54.90700261389212</v>
      </c>
      <c>
        <v>0</v>
      </c>
      <c>
        <v>0</v>
      </c>
      <c>
        <v>0</v>
      </c>
      <c>
        <v>54.90700261389212</v>
      </c>
    </row>
    <row>
      <c>
        <v>2626942</v>
      </c>
      <c>
        <v>1</v>
      </c>
      <c>
        <is>
          <t>İZMİR</t>
        </is>
      </c>
      <c>
        <v>KİRAZ</v>
      </c>
      <c>
        <is>
          <t>Dağıtım Transformatörü</t>
        </is>
      </c>
      <c>
        <v>İĞDELİ DAMLAR SOKAK TR-4 35-31-L00344_35-31-L00344_2365273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29.07.2023 20:26:41</t>
        </is>
      </c>
      <c>
        <is>
          <t>29.07.2023 21:49:41</t>
        </is>
      </c>
      <c>
        <v>1.383333333</v>
      </c>
      <c>
        <v>0</v>
      </c>
      <c>
        <v>57</v>
      </c>
      <c>
        <v>0</v>
      </c>
      <c>
        <v>28</v>
      </c>
      <c>
        <v>0</v>
      </c>
      <c>
        <v>9</v>
      </c>
      <c>
        <v>0</v>
      </c>
      <c>
        <v>0</v>
      </c>
      <c>
        <v>0</v>
      </c>
      <c>
        <v>14.015517249850593</v>
      </c>
      <c>
        <v>0</v>
      </c>
      <c>
        <v>34.17441233453145</v>
      </c>
      <c>
        <v>0</v>
      </c>
      <c>
        <v>6.092906357768221</v>
      </c>
      <c>
        <v>0</v>
      </c>
      <c>
        <v>0</v>
      </c>
      <c>
        <v>54.282835942150264</v>
      </c>
    </row>
    <row>
      <c>
        <v>2626238</v>
      </c>
      <c>
        <v>1</v>
      </c>
      <c>
        <is>
          <t>İZMİR</t>
        </is>
      </c>
      <c>
        <v>MENEMEN</v>
      </c>
      <c>
        <is>
          <t>Kullanıcı Bağlantı Hattı</t>
        </is>
      </c>
      <c>
        <v>HATUNDERE TR-3 35-28-M00568_95000117422_95000117422</v>
      </c>
      <c>
        <v>AG Branşman Yeraltı Kablo Arızası</v>
      </c>
      <c>
        <v>Dağıtım-AG</v>
      </c>
      <c>
        <v>Uzun</v>
      </c>
      <c>
        <v>Şebeke işletmecisi</v>
      </c>
      <c>
        <v>Bildirimsiz</v>
      </c>
      <c>
        <is>
          <t>29.07.2023 00:04:05</t>
        </is>
      </c>
      <c>
        <is>
          <t>29.07.2023 01:26:28</t>
        </is>
      </c>
      <c>
        <v>1.373055555</v>
      </c>
      <c>
        <v>0</v>
      </c>
      <c>
        <v>0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8.854073497646489</v>
      </c>
      <c>
        <v>0</v>
      </c>
      <c>
        <v>0</v>
      </c>
      <c>
        <v>8.854073497646489</v>
      </c>
    </row>
    <row>
      <c>
        <v>2626905</v>
      </c>
      <c>
        <v>2</v>
      </c>
      <c>
        <is>
          <t>İZMİR</t>
        </is>
      </c>
      <c>
        <v>MENDERES</v>
      </c>
      <c>
        <is>
          <t>Dağıtım Transformatörü</t>
        </is>
      </c>
      <c>
        <v>TEKELİ TR-3 35-22-M00233_35-22-M00233_2358987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29.07.2023 20:09:51</t>
        </is>
      </c>
      <c>
        <is>
          <t>29.07.2023 20:30:48</t>
        </is>
      </c>
      <c>
        <v>0.349166666</v>
      </c>
      <c>
        <v>0</v>
      </c>
      <c>
        <v>188</v>
      </c>
      <c>
        <v>0</v>
      </c>
      <c>
        <v>4</v>
      </c>
      <c>
        <v>0</v>
      </c>
      <c>
        <v>66</v>
      </c>
      <c>
        <v>0</v>
      </c>
      <c>
        <v>0</v>
      </c>
      <c>
        <v>0</v>
      </c>
      <c>
        <v>17.582864121950518</v>
      </c>
      <c>
        <v>0</v>
      </c>
      <c>
        <v>0.2607441034387241</v>
      </c>
      <c>
        <v>0</v>
      </c>
      <c>
        <v>22.318067357345353</v>
      </c>
      <c>
        <v>0</v>
      </c>
      <c>
        <v>0</v>
      </c>
      <c>
        <v>40.161675582734595</v>
      </c>
    </row>
    <row>
      <c>
        <v>2626779</v>
      </c>
      <c>
        <v>1</v>
      </c>
      <c>
        <is>
          <t>İZMİR</t>
        </is>
      </c>
      <c>
        <v>BUCA</v>
      </c>
      <c>
        <is>
          <t>Saha Dağıtım Kutusu (SDK)</t>
        </is>
      </c>
      <c>
        <v>K-3992 35-03-K03992_A A1_5815977</v>
      </c>
      <c>
        <v>AG Box / Sdk Giriş Sigorta Atığı</v>
      </c>
      <c>
        <v>Dağıtım-AG</v>
      </c>
      <c>
        <v>Uzun</v>
      </c>
      <c>
        <v>Şebeke işletmecisi</v>
      </c>
      <c>
        <v>Bildirimsiz</v>
      </c>
      <c>
        <is>
          <t>29.07.2023 16:44:20</t>
        </is>
      </c>
      <c>
        <is>
          <t>29.07.2023 19:08:21</t>
        </is>
      </c>
      <c>
        <v>2.400277777</v>
      </c>
      <c>
        <v>0</v>
      </c>
      <c>
        <v>28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19.741294537885654</v>
      </c>
      <c>
        <v>0</v>
      </c>
      <c>
        <v>0</v>
      </c>
      <c>
        <v>0</v>
      </c>
      <c>
        <v>14.421953814885667</v>
      </c>
      <c>
        <v>0</v>
      </c>
      <c>
        <v>0</v>
      </c>
      <c>
        <v>34.16324835277132</v>
      </c>
    </row>
    <row>
      <c>
        <v>2626879</v>
      </c>
      <c>
        <v>1</v>
      </c>
      <c>
        <is>
          <t>İZMİR</t>
        </is>
      </c>
      <c>
        <v>ÇEŞME</v>
      </c>
      <c>
        <is>
          <t>Saha Dağıtım Kutusu (SDK)</t>
        </is>
      </c>
      <c>
        <v>L-248 35-18-L00248_B b1b_5947398</v>
      </c>
      <c>
        <v>AG Klemens Arızası</v>
      </c>
      <c>
        <v>Dağıtım-AG</v>
      </c>
      <c>
        <v>Uzun</v>
      </c>
      <c>
        <v>Şebeke işletmecisi</v>
      </c>
      <c>
        <v>Bildirimsiz</v>
      </c>
      <c>
        <is>
          <t>29.07.2023 18:56:55</t>
        </is>
      </c>
      <c>
        <is>
          <t>29.07.2023 20:11:13</t>
        </is>
      </c>
      <c>
        <v>1.238333333</v>
      </c>
      <c>
        <v>0</v>
      </c>
      <c>
        <v>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0.807737479792564</v>
      </c>
      <c>
        <v>0</v>
      </c>
      <c>
        <v>0</v>
      </c>
      <c>
        <v>0</v>
      </c>
      <c>
        <v>19.41904015317653</v>
      </c>
      <c>
        <v>0</v>
      </c>
      <c>
        <v>0</v>
      </c>
      <c>
        <v>20.226777632969096</v>
      </c>
    </row>
    <row>
      <c>
        <v>2626756</v>
      </c>
      <c>
        <v>1</v>
      </c>
      <c>
        <is>
          <t>MANİSA</t>
        </is>
      </c>
      <c>
        <v>TURGUTLU</v>
      </c>
      <c>
        <is>
          <t>AG Fideri</t>
        </is>
      </c>
      <c>
        <v>TR-2/122 45-83-M00720_A_91461631_91461631</v>
      </c>
      <c>
        <v>AG Pano Faz Sigorta Atığı</v>
      </c>
      <c>
        <v>Dağıtım-AG</v>
      </c>
      <c>
        <v>Uzun</v>
      </c>
      <c>
        <v>Şebeke işletmecisi</v>
      </c>
      <c>
        <v>Bildirimsiz</v>
      </c>
      <c>
        <is>
          <t>29.07.2023 16:11:32</t>
        </is>
      </c>
      <c>
        <is>
          <t>29.07.2023 16:39:44</t>
        </is>
      </c>
      <c>
        <v>0.47</v>
      </c>
      <c>
        <v>0</v>
      </c>
      <c>
        <v>102</v>
      </c>
      <c>
        <v>0</v>
      </c>
      <c>
        <v>0</v>
      </c>
      <c>
        <v>0</v>
      </c>
      <c>
        <v>10</v>
      </c>
      <c>
        <v>0</v>
      </c>
      <c>
        <v>0</v>
      </c>
      <c>
        <v>0</v>
      </c>
      <c>
        <v>9.181773010311781</v>
      </c>
      <c>
        <v>0</v>
      </c>
      <c>
        <v>0</v>
      </c>
      <c>
        <v>0</v>
      </c>
      <c>
        <v>2.998275426269368</v>
      </c>
      <c>
        <v>0</v>
      </c>
      <c>
        <v>0</v>
      </c>
      <c>
        <v>12.18004843658115</v>
      </c>
    </row>
    <row>
      <c>
        <v>2626384</v>
      </c>
      <c>
        <v>1</v>
      </c>
      <c>
        <is>
          <t>MANİSA</t>
        </is>
      </c>
      <c>
        <v>YUNUSEMRE</v>
      </c>
      <c>
        <is>
          <t>Kullanıcı Bağlantı Hattı</t>
        </is>
      </c>
      <c>
        <v>DM-16/22 45-71-M02398_95002670985_95002670985</v>
      </c>
      <c>
        <v>AG Box / Sdk Abone Çıkış Sigorta Atığı</v>
      </c>
      <c>
        <v>Dağıtım-AG</v>
      </c>
      <c>
        <v>Uzun</v>
      </c>
      <c>
        <v>Şebeke işletmecisi</v>
      </c>
      <c>
        <v>Bildirimsiz</v>
      </c>
      <c>
        <is>
          <t>29.07.2023 09:28:56</t>
        </is>
      </c>
      <c>
        <is>
          <t>29.07.2023 11:01:21</t>
        </is>
      </c>
      <c>
        <v>1.540277777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0.34222664870499997</v>
      </c>
      <c>
        <v>0</v>
      </c>
      <c>
        <v>0</v>
      </c>
      <c>
        <v>0</v>
      </c>
      <c>
        <v>0</v>
      </c>
      <c>
        <v>0</v>
      </c>
      <c>
        <v>0</v>
      </c>
      <c>
        <v>0.34222664870499997</v>
      </c>
    </row>
    <row>
      <c>
        <v>2626570</v>
      </c>
      <c>
        <v>1</v>
      </c>
      <c>
        <is>
          <t>İZMİR</t>
        </is>
      </c>
      <c>
        <v>KEMALPAŞA</v>
      </c>
      <c>
        <is>
          <t>DM</t>
        </is>
      </c>
      <c>
        <v>ARMUTLU İM 35-27-A00001_BAĞYURDU L15_73034164</v>
      </c>
      <c>
        <v>Şebeke Bakım Çalışması</v>
      </c>
      <c>
        <v>Dağıtım-OG</v>
      </c>
      <c>
        <v>Uzun</v>
      </c>
      <c>
        <v>Şebeke işletmecisi</v>
      </c>
      <c>
        <v>Bildirimli</v>
      </c>
      <c>
        <is>
          <t>29.07.2023 09:26:39</t>
        </is>
      </c>
      <c>
        <is>
          <t>29.07.2023 12:47:31</t>
        </is>
      </c>
      <c>
        <v>3.347777777</v>
      </c>
      <c>
        <v>99</v>
      </c>
      <c>
        <v>92</v>
      </c>
      <c>
        <v>81</v>
      </c>
      <c>
        <v>17</v>
      </c>
      <c>
        <v>29</v>
      </c>
      <c>
        <v>6</v>
      </c>
      <c>
        <v>2</v>
      </c>
      <c>
        <v>0</v>
      </c>
      <c>
        <v>153.84948494214134</v>
      </c>
      <c>
        <v>78.91625577061934</v>
      </c>
      <c>
        <v>563.7622336455056</v>
      </c>
      <c>
        <v>32.07966302654372</v>
      </c>
      <c>
        <v>116.53162710836659</v>
      </c>
      <c>
        <v>18.519471268911097</v>
      </c>
      <c>
        <v>935.905165719156</v>
      </c>
      <c>
        <v>0</v>
      </c>
      <c>
        <v>1899.5639014812436</v>
      </c>
    </row>
    <row>
      <c>
        <v>2626816</v>
      </c>
      <c>
        <v>1</v>
      </c>
      <c>
        <is>
          <t>İZMİR</t>
        </is>
      </c>
      <c>
        <v>TİRE</v>
      </c>
      <c>
        <is>
          <t>AG Fideri</t>
        </is>
      </c>
      <c>
        <v>KÜÇÜKKALE YEŞİLKENT TR-2 35-29-L00268_D_56372310_56372310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29.07.2023 17:30:24</t>
        </is>
      </c>
      <c>
        <is>
          <t>29.07.2023 19:35:17</t>
        </is>
      </c>
      <c>
        <v>2.081388888</v>
      </c>
      <c>
        <v>0</v>
      </c>
      <c>
        <v>1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6.414159623174728</v>
      </c>
      <c>
        <v>0</v>
      </c>
      <c>
        <v>0</v>
      </c>
      <c>
        <v>6.414159623174728</v>
      </c>
    </row>
    <row>
      <c>
        <v>2626361</v>
      </c>
      <c>
        <v>1</v>
      </c>
      <c>
        <is>
          <t>İZMİR</t>
        </is>
      </c>
      <c>
        <v>GÜZELBAHÇE</v>
      </c>
      <c>
        <is>
          <t>Saha Dağıtım Kutusu (SDK)</t>
        </is>
      </c>
      <c>
        <v>M-1491 35-10-M01491_G SDP_5918418</v>
      </c>
      <c>
        <v>Üçüncü Şahısların Vermiş Olduğu Hasarlar</v>
      </c>
      <c>
        <v>Dağıtım-AG</v>
      </c>
      <c>
        <v>Uzun</v>
      </c>
      <c>
        <v>Dışsal</v>
      </c>
      <c>
        <v>Bildirimsiz</v>
      </c>
      <c>
        <is>
          <t>29.07.2023 09:05:18</t>
        </is>
      </c>
      <c>
        <is>
          <t>29.07.2023 15:01:47</t>
        </is>
      </c>
      <c>
        <v>5.941388888</v>
      </c>
      <c>
        <v>0</v>
      </c>
      <c>
        <v>30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105.73170103321931</v>
      </c>
      <c>
        <v>0</v>
      </c>
      <c>
        <v>0</v>
      </c>
      <c>
        <v>0</v>
      </c>
      <c>
        <v>12.50853690871612</v>
      </c>
      <c>
        <v>0</v>
      </c>
      <c>
        <v>0</v>
      </c>
      <c>
        <v>118.24023794193543</v>
      </c>
    </row>
    <row>
      <c>
        <v>2626461</v>
      </c>
      <c>
        <v>1</v>
      </c>
      <c>
        <is>
          <t>İZMİR</t>
        </is>
      </c>
      <c>
        <v>SEFERİHİSAR</v>
      </c>
      <c>
        <is>
          <t>Dağıtım Transformatörü</t>
        </is>
      </c>
      <c>
        <v>ÜRKMEZ M-3 35-25-M00139_35-25-M00139_72079086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29.07.2023 10:40:11</t>
        </is>
      </c>
      <c>
        <is>
          <t>29.07.2023 10:54:21</t>
        </is>
      </c>
      <c>
        <v>0.236111111</v>
      </c>
      <c>
        <v>0</v>
      </c>
      <c>
        <v>139</v>
      </c>
      <c>
        <v>0</v>
      </c>
      <c>
        <v>0</v>
      </c>
      <c>
        <v>0</v>
      </c>
      <c>
        <v>6</v>
      </c>
      <c>
        <v>0</v>
      </c>
      <c>
        <v>0</v>
      </c>
      <c>
        <v>0</v>
      </c>
      <c>
        <v>7.454375334672416</v>
      </c>
      <c>
        <v>0</v>
      </c>
      <c>
        <v>0</v>
      </c>
      <c>
        <v>0</v>
      </c>
      <c>
        <v>1.8222876766144251</v>
      </c>
      <c>
        <v>0</v>
      </c>
      <c>
        <v>0</v>
      </c>
      <c>
        <v>9.276663011286841</v>
      </c>
    </row>
    <row>
      <c>
        <v>2627002</v>
      </c>
      <c>
        <v>1</v>
      </c>
      <c>
        <is>
          <t>İZMİR</t>
        </is>
      </c>
      <c>
        <v>KONAK</v>
      </c>
      <c>
        <is>
          <t>Kullanıcı Bağlantı Hattı</t>
        </is>
      </c>
      <c>
        <v>K-3540 35-01-K03540_911085242_911085242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29.07.2023 22:51:18</t>
        </is>
      </c>
      <c>
        <is>
          <t>30.07.2023 00:22:32</t>
        </is>
      </c>
      <c>
        <v>1.520555555</v>
      </c>
      <c>
        <v>0</v>
      </c>
      <c>
        <v>4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1.248888851400551</v>
      </c>
      <c>
        <v>0</v>
      </c>
      <c>
        <v>0</v>
      </c>
      <c>
        <v>0</v>
      </c>
      <c>
        <v>0</v>
      </c>
      <c>
        <v>0</v>
      </c>
      <c>
        <v>0</v>
      </c>
      <c>
        <v>1.248888851400551</v>
      </c>
    </row>
    <row>
      <c>
        <v>2626988</v>
      </c>
      <c>
        <v>1</v>
      </c>
      <c>
        <is>
          <t>MANİSA</t>
        </is>
      </c>
      <c>
        <v>ALAŞEHİR</v>
      </c>
      <c>
        <is>
          <t>Dağıtım Transformatörü</t>
        </is>
      </c>
      <c>
        <v>BELENYAKA TR-1 45-73-M00713_45-73-M00713_2355171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29.07.2023 22:03:24</t>
        </is>
      </c>
      <c>
        <is>
          <t>29.07.2023 22:13:51</t>
        </is>
      </c>
      <c>
        <v>0.174166666</v>
      </c>
      <c>
        <v>0</v>
      </c>
      <c>
        <v>158</v>
      </c>
      <c>
        <v>0</v>
      </c>
      <c>
        <v>12</v>
      </c>
      <c>
        <v>0</v>
      </c>
      <c>
        <v>9</v>
      </c>
      <c>
        <v>0</v>
      </c>
      <c>
        <v>0</v>
      </c>
      <c>
        <v>0</v>
      </c>
      <c>
        <v>4.436960199938834</v>
      </c>
      <c>
        <v>0</v>
      </c>
      <c>
        <v>7.344553669379379</v>
      </c>
      <c>
        <v>0</v>
      </c>
      <c>
        <v>0.8209290239451766</v>
      </c>
      <c>
        <v>0</v>
      </c>
      <c>
        <v>0</v>
      </c>
      <c>
        <v>12.60244289326339</v>
      </c>
    </row>
    <row>
      <c>
        <v>2626882</v>
      </c>
      <c>
        <v>1</v>
      </c>
      <c>
        <is>
          <t>MANİSA</t>
        </is>
      </c>
      <c>
        <v>AKHİSAR</v>
      </c>
      <c>
        <is>
          <t>OG Fideri</t>
        </is>
      </c>
      <c>
        <v>DERE MAHALLE TR-1 45-72-L00732_ H_79155411</v>
      </c>
      <c>
        <v>OG Ayırıcı Arızası</v>
      </c>
      <c>
        <v>Dağıtım-OG</v>
      </c>
      <c>
        <v>Uzun</v>
      </c>
      <c>
        <v>Şebeke işletmecisi</v>
      </c>
      <c>
        <v>Bildirimsiz</v>
      </c>
      <c>
        <is>
          <t>29.07.2023 18:55:00</t>
        </is>
      </c>
      <c>
        <is>
          <t>29.07.2023 20:37:21</t>
        </is>
      </c>
      <c>
        <v>1.705833333</v>
      </c>
      <c>
        <v>0</v>
      </c>
      <c>
        <v>92</v>
      </c>
      <c>
        <v>0</v>
      </c>
      <c>
        <v>9</v>
      </c>
      <c>
        <v>0</v>
      </c>
      <c>
        <v>5</v>
      </c>
      <c>
        <v>0</v>
      </c>
      <c>
        <v>0</v>
      </c>
      <c>
        <v>0</v>
      </c>
      <c>
        <v>20.960849995855387</v>
      </c>
      <c>
        <v>0</v>
      </c>
      <c>
        <v>4.045308750506083</v>
      </c>
      <c>
        <v>0</v>
      </c>
      <c>
        <v>3.9873733229066506</v>
      </c>
      <c>
        <v>0</v>
      </c>
      <c>
        <v>0</v>
      </c>
      <c>
        <v>28.99353206926812</v>
      </c>
    </row>
    <row>
      <c>
        <v>2626377</v>
      </c>
      <c>
        <v>2</v>
      </c>
      <c>
        <is>
          <t>İZMİR</t>
        </is>
      </c>
      <c>
        <v>BORNOVA</v>
      </c>
      <c>
        <is>
          <t>OG Fideri</t>
        </is>
      </c>
      <c>
        <v>M-1661 35-02-M01661_M-489 M01_66552533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29.07.2023 11:24:48</t>
        </is>
      </c>
      <c>
        <is>
          <t>29.07.2023 12:20:42</t>
        </is>
      </c>
      <c>
        <v>0.931666666</v>
      </c>
      <c>
        <v>0</v>
      </c>
      <c>
        <v>2</v>
      </c>
      <c>
        <v>1</v>
      </c>
      <c>
        <v>0</v>
      </c>
      <c>
        <v>8</v>
      </c>
      <c>
        <v>86</v>
      </c>
      <c>
        <v>10</v>
      </c>
      <c>
        <v>19</v>
      </c>
      <c>
        <v>0</v>
      </c>
      <c>
        <v>0.20896944168333334</v>
      </c>
      <c>
        <v>0.9644743843944965</v>
      </c>
      <c>
        <v>0</v>
      </c>
      <c>
        <v>17.541906590494275</v>
      </c>
      <c>
        <v>305.3084702376816</v>
      </c>
      <c>
        <v>629.9123136668744</v>
      </c>
      <c>
        <v>282.5177732369612</v>
      </c>
      <c>
        <v>1236.4539075580892</v>
      </c>
    </row>
    <row>
      <c>
        <v>2626404</v>
      </c>
      <c>
        <v>1</v>
      </c>
      <c>
        <is>
          <t>MANİSA</t>
        </is>
      </c>
      <c>
        <v>SELENDİ</v>
      </c>
      <c>
        <is>
          <t>KÖK</t>
        </is>
      </c>
      <c>
        <v>MIDIKLI KÖK 45-81-M00043_KINIK M03_2101974</v>
      </c>
      <c>
        <v>Plansız Kesinti / Müdahale</v>
      </c>
      <c>
        <v>Dağıtım-OG</v>
      </c>
      <c>
        <v>Uzun</v>
      </c>
      <c>
        <v>Şebeke işletmecisi</v>
      </c>
      <c>
        <v>Bildirimsiz</v>
      </c>
      <c>
        <is>
          <t>29.07.2023 09:46:07</t>
        </is>
      </c>
      <c>
        <is>
          <t>29.07.2023 09:54:47</t>
        </is>
      </c>
      <c>
        <v>0.144444444</v>
      </c>
      <c>
        <v>4</v>
      </c>
      <c>
        <v>262</v>
      </c>
      <c>
        <v>0</v>
      </c>
      <c>
        <v>57</v>
      </c>
      <c>
        <v>3</v>
      </c>
      <c>
        <v>13</v>
      </c>
      <c>
        <v>0</v>
      </c>
      <c>
        <v>0</v>
      </c>
      <c>
        <v>0.12764992008888887</v>
      </c>
      <c>
        <v>4.501850345355079</v>
      </c>
      <c>
        <v>0</v>
      </c>
      <c>
        <v>4.1964413422897335</v>
      </c>
      <c>
        <v>0.5055644033286022</v>
      </c>
      <c>
        <v>1.5785237462189141</v>
      </c>
      <c>
        <v>0</v>
      </c>
      <c>
        <v>0</v>
      </c>
      <c>
        <v>10.910029757281217</v>
      </c>
    </row>
    <row>
      <c>
        <v>2626796</v>
      </c>
      <c>
        <v>1</v>
      </c>
      <c>
        <is>
          <t>MANİSA</t>
        </is>
      </c>
      <c>
        <v>KULA</v>
      </c>
      <c>
        <is>
          <t>Dağıtım Transformatörü</t>
        </is>
      </c>
      <c>
        <v>BAŞIBÜYÜK TR-2 45-77-L00217_45-77-L00217_2374424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29.07.2023 17:15:52</t>
        </is>
      </c>
      <c>
        <is>
          <t>29.07.2023 20:38:48</t>
        </is>
      </c>
      <c>
        <v>3.382222222</v>
      </c>
      <c>
        <v>0</v>
      </c>
      <c>
        <v>112</v>
      </c>
      <c>
        <v>0</v>
      </c>
      <c>
        <v>44</v>
      </c>
      <c>
        <v>0</v>
      </c>
      <c>
        <v>13</v>
      </c>
      <c>
        <v>0</v>
      </c>
      <c>
        <v>0</v>
      </c>
      <c>
        <v>0</v>
      </c>
      <c>
        <v>38.9852555706703</v>
      </c>
      <c>
        <v>0</v>
      </c>
      <c>
        <v>24.30540982216729</v>
      </c>
      <c>
        <v>0</v>
      </c>
      <c>
        <v>13.00046583156929</v>
      </c>
      <c>
        <v>0</v>
      </c>
      <c>
        <v>0</v>
      </c>
      <c>
        <v>76.29113122440688</v>
      </c>
    </row>
    <row>
      <c>
        <v>2626828</v>
      </c>
      <c>
        <v>1</v>
      </c>
      <c>
        <is>
          <t>İZMİR</t>
        </is>
      </c>
      <c>
        <v>MENDERES</v>
      </c>
      <c>
        <is>
          <t>Dağıtım Transformatörü</t>
        </is>
      </c>
      <c>
        <v>K-1522 GÖRECE ATA MAH. 35-22-K01522_35-22-K01522_2358720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29.07.2023 17:47:21</t>
        </is>
      </c>
      <c>
        <is>
          <t>29.07.2023 18:23:27</t>
        </is>
      </c>
      <c>
        <v>0.601666666</v>
      </c>
      <c>
        <v>0</v>
      </c>
      <c>
        <v>157</v>
      </c>
      <c>
        <v>0</v>
      </c>
      <c>
        <v>7</v>
      </c>
      <c>
        <v>0</v>
      </c>
      <c>
        <v>20</v>
      </c>
      <c>
        <v>0</v>
      </c>
      <c>
        <v>0</v>
      </c>
      <c>
        <v>0</v>
      </c>
      <c>
        <v>24.40741572038018</v>
      </c>
      <c>
        <v>0</v>
      </c>
      <c>
        <v>0.7318123866662962</v>
      </c>
      <c>
        <v>0</v>
      </c>
      <c>
        <v>13.467469349345562</v>
      </c>
      <c>
        <v>0</v>
      </c>
      <c>
        <v>0</v>
      </c>
      <c>
        <v>38.606697456392034</v>
      </c>
    </row>
    <row>
      <c>
        <v>2626659</v>
      </c>
      <c>
        <v>1</v>
      </c>
      <c>
        <is>
          <t>İZMİR</t>
        </is>
      </c>
      <c>
        <v>KONAK</v>
      </c>
      <c>
        <is>
          <t>AG Fideri</t>
        </is>
      </c>
      <c>
        <v>K-2450 35-01-K02450_A_56375258_56375258</v>
      </c>
      <c>
        <v>Üçüncü Şahısların Vermiş Olduğu Hasarlar</v>
      </c>
      <c>
        <v>Dağıtım-AG</v>
      </c>
      <c>
        <v>Uzun</v>
      </c>
      <c>
        <v>Dışsal</v>
      </c>
      <c>
        <v>Bildirimsiz</v>
      </c>
      <c>
        <is>
          <t>29.07.2023 14:14:50</t>
        </is>
      </c>
      <c>
        <is>
          <t>29.07.2023 16:38:37</t>
        </is>
      </c>
      <c>
        <v>2.396388888</v>
      </c>
      <c>
        <v>0</v>
      </c>
      <c>
        <v>0</v>
      </c>
      <c>
        <v>0</v>
      </c>
      <c>
        <v>0</v>
      </c>
      <c>
        <v>0</v>
      </c>
      <c>
        <v>70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203.99569304562522</v>
      </c>
      <c>
        <v>0</v>
      </c>
      <c>
        <v>0</v>
      </c>
      <c>
        <v>203.99569304562522</v>
      </c>
    </row>
    <row>
      <c>
        <v>2626287</v>
      </c>
      <c>
        <v>1</v>
      </c>
      <c>
        <is>
          <t>İZMİR</t>
        </is>
      </c>
      <c>
        <v>KONAK</v>
      </c>
      <c>
        <is>
          <t>Saha Dağıtım Kutusu (SDK)</t>
        </is>
      </c>
      <c>
        <v>K-879 35-01-K00879_M M1_5866414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29.07.2023 06:04:00</t>
        </is>
      </c>
      <c>
        <is>
          <t>29.07.2023 08:10:33</t>
        </is>
      </c>
      <c>
        <v>2.109166666</v>
      </c>
      <c>
        <v>0</v>
      </c>
      <c>
        <v>97</v>
      </c>
      <c>
        <v>0</v>
      </c>
      <c>
        <v>0</v>
      </c>
      <c>
        <v>0</v>
      </c>
      <c>
        <v>40</v>
      </c>
      <c>
        <v>0</v>
      </c>
      <c>
        <v>1</v>
      </c>
      <c>
        <v>0</v>
      </c>
      <c>
        <v>42.28910617187274</v>
      </c>
      <c>
        <v>0</v>
      </c>
      <c>
        <v>0</v>
      </c>
      <c>
        <v>0</v>
      </c>
      <c>
        <v>121.9583253751011</v>
      </c>
      <c>
        <v>0</v>
      </c>
      <c>
        <v>21.884941177607388</v>
      </c>
      <c>
        <v>186.13237272458122</v>
      </c>
    </row>
    <row>
      <c>
        <v>2626805</v>
      </c>
      <c>
        <v>1</v>
      </c>
      <c>
        <is>
          <t>MANİSA</t>
        </is>
      </c>
      <c>
        <v>SALİHLİ</v>
      </c>
      <c>
        <is>
          <t>OG Fideri</t>
        </is>
      </c>
      <c>
        <v>SALİHLİ BİOKÜTLE YAKITLI ENERJİ SANTRALİ KÖK 45-78-M01333_HatBaşıAyırıcı_53139525 M02_53139525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29.07.2023 17:24:27</t>
        </is>
      </c>
      <c>
        <is>
          <t>29.07.2023 18:33:31</t>
        </is>
      </c>
      <c>
        <v>1.151111111</v>
      </c>
      <c>
        <v>0</v>
      </c>
      <c>
        <v>0</v>
      </c>
      <c>
        <v>9</v>
      </c>
      <c>
        <v>14</v>
      </c>
      <c>
        <v>0</v>
      </c>
      <c>
        <v>0</v>
      </c>
      <c>
        <v>0</v>
      </c>
      <c>
        <v>0</v>
      </c>
      <c>
        <v>0</v>
      </c>
      <c>
        <v>0</v>
      </c>
      <c>
        <v>39.92416789027903</v>
      </c>
      <c>
        <v>29.373983987848185</v>
      </c>
      <c>
        <v>0</v>
      </c>
      <c>
        <v>0</v>
      </c>
      <c>
        <v>0</v>
      </c>
      <c>
        <v>0</v>
      </c>
      <c>
        <v>69.29815187812721</v>
      </c>
    </row>
    <row>
      <c>
        <v>2626928</v>
      </c>
      <c>
        <v>1</v>
      </c>
      <c>
        <is>
          <t>İZMİR</t>
        </is>
      </c>
      <c>
        <v>ÇEŞME</v>
      </c>
      <c>
        <is>
          <t>Kullanıcı Bağlantı Hattı</t>
        </is>
      </c>
      <c>
        <v>L-427 35-18-L00427_950452609_950452609</v>
      </c>
      <c>
        <v>AG Branşman Yeraltı Kablo Arızası</v>
      </c>
      <c>
        <v>Dağıtım-AG</v>
      </c>
      <c>
        <v>Uzun</v>
      </c>
      <c>
        <v>Şebeke işletmecisi</v>
      </c>
      <c>
        <v>Bildirimsiz</v>
      </c>
      <c>
        <is>
          <t>29.07.2023 20:08:48</t>
        </is>
      </c>
      <c>
        <is>
          <t>29.07.2023 23:49:16</t>
        </is>
      </c>
      <c>
        <v>3.674444444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1.35074092482673</v>
      </c>
      <c>
        <v>0</v>
      </c>
      <c>
        <v>0</v>
      </c>
      <c>
        <v>0</v>
      </c>
      <c>
        <v>0</v>
      </c>
      <c>
        <v>0</v>
      </c>
      <c>
        <v>0</v>
      </c>
      <c>
        <v>1.35074092482673</v>
      </c>
    </row>
    <row>
      <c>
        <v>2626513</v>
      </c>
      <c>
        <v>1</v>
      </c>
      <c>
        <is>
          <t>İZMİR</t>
        </is>
      </c>
      <c>
        <v>BUCA</v>
      </c>
      <c>
        <is>
          <t>Kullanıcı Bağlantı Hattı</t>
        </is>
      </c>
      <c>
        <v>K-2745 35-03-K02745_910488798_910488798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29.07.2023 11:16:53</t>
        </is>
      </c>
      <c>
        <is>
          <t>29.07.2023 21:44:11</t>
        </is>
      </c>
      <c>
        <v>10.455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3.3990759669608326</v>
      </c>
      <c>
        <v>0</v>
      </c>
      <c>
        <v>0</v>
      </c>
      <c>
        <v>0</v>
      </c>
      <c>
        <v>0</v>
      </c>
      <c>
        <v>0</v>
      </c>
      <c>
        <v>0</v>
      </c>
      <c>
        <v>3.3990759669608326</v>
      </c>
    </row>
    <row>
      <c>
        <v>2626327</v>
      </c>
      <c>
        <v>1</v>
      </c>
      <c>
        <is>
          <t>İZMİR</t>
        </is>
      </c>
      <c>
        <v>GÜZELBAHÇE</v>
      </c>
      <c>
        <is>
          <t>Kullanıcı Bağlantı Hattı</t>
        </is>
      </c>
      <c>
        <v>K-4492 35-10-K04492_912328477_912328477</v>
      </c>
      <c>
        <v>AG Box / Sdk Abone Çıkış Sigorta Atığı</v>
      </c>
      <c>
        <v>Dağıtım-AG</v>
      </c>
      <c>
        <v>Uzun</v>
      </c>
      <c>
        <v>Şebeke işletmecisi</v>
      </c>
      <c>
        <v>Bildirimsiz</v>
      </c>
      <c>
        <is>
          <t>29.07.2023 08:19:48</t>
        </is>
      </c>
      <c>
        <is>
          <t>29.07.2023 09:52:55</t>
        </is>
      </c>
      <c>
        <v>1.551944444</v>
      </c>
      <c>
        <v>0</v>
      </c>
      <c>
        <v>3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1.6230515978768814</v>
      </c>
      <c>
        <v>0</v>
      </c>
      <c>
        <v>0</v>
      </c>
      <c>
        <v>0</v>
      </c>
      <c>
        <v>12.330625183632</v>
      </c>
      <c>
        <v>0</v>
      </c>
      <c>
        <v>0</v>
      </c>
      <c>
        <v>13.95367678150888</v>
      </c>
    </row>
    <row>
      <c>
        <v>2626765</v>
      </c>
      <c>
        <v>1</v>
      </c>
      <c>
        <is>
          <t>İZMİR</t>
        </is>
      </c>
      <c>
        <v>BORNOVA</v>
      </c>
      <c>
        <is>
          <t>AG Fideri</t>
        </is>
      </c>
      <c>
        <v>K-1782 35-02-K01782_A_56381342_56381342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29.07.2023 16:23:41</t>
        </is>
      </c>
      <c>
        <is>
          <t>29.07.2023 17:42:08</t>
        </is>
      </c>
      <c>
        <v>1.3075</v>
      </c>
      <c>
        <v>0</v>
      </c>
      <c>
        <v>96</v>
      </c>
      <c>
        <v>0</v>
      </c>
      <c>
        <v>0</v>
      </c>
      <c>
        <v>0</v>
      </c>
      <c>
        <v>30</v>
      </c>
      <c>
        <v>0</v>
      </c>
      <c>
        <v>0</v>
      </c>
      <c>
        <v>0</v>
      </c>
      <c>
        <v>34.73538707114875</v>
      </c>
      <c>
        <v>0</v>
      </c>
      <c>
        <v>0</v>
      </c>
      <c>
        <v>0</v>
      </c>
      <c>
        <v>51.28220282591354</v>
      </c>
      <c>
        <v>0</v>
      </c>
      <c>
        <v>0</v>
      </c>
      <c>
        <v>86.0175898970623</v>
      </c>
    </row>
    <row>
      <c>
        <v>2626427</v>
      </c>
      <c>
        <v>1</v>
      </c>
      <c>
        <is>
          <t>İZMİR</t>
        </is>
      </c>
      <c>
        <v>BORNOVA</v>
      </c>
      <c>
        <is>
          <t>Kullanıcı Bağlantı Hattı</t>
        </is>
      </c>
      <c>
        <v>M-1285 35-02-M01285_913059682_913059682</v>
      </c>
      <c>
        <v>Üçüncü Şahısların Vermiş Olduğu Hasarlar</v>
      </c>
      <c>
        <v>Dağıtım-AG</v>
      </c>
      <c>
        <v>Uzun</v>
      </c>
      <c>
        <v>Dışsal</v>
      </c>
      <c>
        <v>Bildirimsiz</v>
      </c>
      <c>
        <is>
          <t>29.07.2023 10:06:54</t>
        </is>
      </c>
      <c>
        <is>
          <t>29.07.2023 11:05:32</t>
        </is>
      </c>
      <c>
        <v>0.977222222</v>
      </c>
      <c>
        <v>0</v>
      </c>
      <c>
        <v>5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1.3502371952910006</v>
      </c>
      <c>
        <v>0</v>
      </c>
      <c>
        <v>0</v>
      </c>
      <c>
        <v>0</v>
      </c>
      <c>
        <v>0</v>
      </c>
      <c>
        <v>0</v>
      </c>
      <c>
        <v>0</v>
      </c>
      <c>
        <v>1.3502371952910006</v>
      </c>
    </row>
    <row>
      <c>
        <v>2626619</v>
      </c>
      <c>
        <v>1</v>
      </c>
      <c>
        <is>
          <t>İZMİR</t>
        </is>
      </c>
      <c>
        <v>MENDERES</v>
      </c>
      <c>
        <is>
          <t>AG Fideri</t>
        </is>
      </c>
      <c>
        <v>AKÇAALAN YEDİEVLER TR-5 35-22-M00844__72410760_72410760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29.07.2023 13:27:49</t>
        </is>
      </c>
      <c>
        <is>
          <t>29.07.2023 16:04:51</t>
        </is>
      </c>
      <c>
        <v>2.617222222</v>
      </c>
      <c>
        <v>0</v>
      </c>
      <c>
        <v>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6.657486471386917</v>
      </c>
      <c>
        <v>0</v>
      </c>
      <c>
        <v>0</v>
      </c>
      <c>
        <v>0</v>
      </c>
      <c>
        <v>0.5480961128230849</v>
      </c>
      <c>
        <v>0</v>
      </c>
      <c>
        <v>0</v>
      </c>
      <c>
        <v>7.205582584210002</v>
      </c>
    </row>
    <row>
      <c>
        <v>2626911</v>
      </c>
      <c>
        <v>1</v>
      </c>
      <c>
        <is>
          <t>İZMİR</t>
        </is>
      </c>
      <c>
        <v>KEMALPAŞA</v>
      </c>
      <c>
        <is>
          <t>DM</t>
        </is>
      </c>
      <c>
        <v>SÜTÇÜLER DM 35-27-M00900_ÇAMBEL-1 M20_92758041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29.07.2023 19:44:20</t>
        </is>
      </c>
      <c>
        <is>
          <t>29.07.2023 20:56:36</t>
        </is>
      </c>
      <c>
        <v>1.204444444</v>
      </c>
      <c>
        <v>9</v>
      </c>
      <c>
        <v>4</v>
      </c>
      <c>
        <v>36</v>
      </c>
      <c>
        <v>14</v>
      </c>
      <c>
        <v>38</v>
      </c>
      <c>
        <v>19</v>
      </c>
      <c>
        <v>9</v>
      </c>
      <c>
        <v>0</v>
      </c>
      <c>
        <v>8.276592542287252</v>
      </c>
      <c>
        <v>8.317179140628241</v>
      </c>
      <c>
        <v>69.06566461037734</v>
      </c>
      <c>
        <v>22.632092725055667</v>
      </c>
      <c>
        <v>184.84641465870854</v>
      </c>
      <c>
        <v>27.924290112647054</v>
      </c>
      <c>
        <v>829.5591007127913</v>
      </c>
      <c>
        <v>0</v>
      </c>
      <c>
        <v>1150.6213345024953</v>
      </c>
    </row>
    <row>
      <c>
        <v>2626413</v>
      </c>
      <c>
        <v>1</v>
      </c>
      <c>
        <is>
          <t>MANİSA</t>
        </is>
      </c>
      <c>
        <v>KULA</v>
      </c>
      <c>
        <is>
          <t>KÖK</t>
        </is>
      </c>
      <c>
        <v>DEREKÖY KÖK 45-77-L00290_DEREKÖY L04_2334411</v>
      </c>
      <c>
        <v>Şebeke Bakım Çalışması</v>
      </c>
      <c>
        <v>Dağıtım-OG</v>
      </c>
      <c>
        <v>Uzun</v>
      </c>
      <c>
        <v>Şebeke işletmecisi</v>
      </c>
      <c>
        <v>Bildirimli</v>
      </c>
      <c>
        <is>
          <t>29.07.2023 09:59:06</t>
        </is>
      </c>
      <c>
        <is>
          <t>29.07.2023 11:37:01</t>
        </is>
      </c>
      <c>
        <v>1.631944444</v>
      </c>
      <c>
        <v>0</v>
      </c>
      <c>
        <v>193</v>
      </c>
      <c>
        <v>16</v>
      </c>
      <c>
        <v>105</v>
      </c>
      <c>
        <v>0</v>
      </c>
      <c>
        <v>7</v>
      </c>
      <c>
        <v>0</v>
      </c>
      <c>
        <v>0</v>
      </c>
      <c>
        <v>0</v>
      </c>
      <c>
        <v>46.891624048767035</v>
      </c>
      <c>
        <v>351.1965938610521</v>
      </c>
      <c>
        <v>605.0429995530319</v>
      </c>
      <c>
        <v>0</v>
      </c>
      <c>
        <v>13.72815834426789</v>
      </c>
      <c>
        <v>0</v>
      </c>
      <c>
        <v>0</v>
      </c>
      <c>
        <v>1016.8593758071189</v>
      </c>
    </row>
    <row>
      <c>
        <v>2626527</v>
      </c>
      <c>
        <v>2</v>
      </c>
      <c>
        <is>
          <t>İZMİR</t>
        </is>
      </c>
      <c>
        <v>KARABAĞLAR</v>
      </c>
      <c>
        <is>
          <t>Dağıtım Transformatörü</t>
        </is>
      </c>
      <c>
        <v>K-554 35-01-K00554_35-01-K00554_42396830</v>
      </c>
      <c>
        <v>Hırsızlık</v>
      </c>
      <c>
        <v>Dağıtım-AG</v>
      </c>
      <c>
        <v>Uzun</v>
      </c>
      <c>
        <v>Dışsal</v>
      </c>
      <c>
        <v>Bildirimsiz</v>
      </c>
      <c>
        <is>
          <t>29.07.2023 12:17:47</t>
        </is>
      </c>
      <c>
        <is>
          <t>29.07.2023 14:00:14</t>
        </is>
      </c>
      <c>
        <v>1.7075</v>
      </c>
      <c>
        <v>0</v>
      </c>
      <c>
        <v>679</v>
      </c>
      <c>
        <v>0</v>
      </c>
      <c>
        <v>0</v>
      </c>
      <c>
        <v>0</v>
      </c>
      <c>
        <v>60</v>
      </c>
      <c>
        <v>0</v>
      </c>
      <c>
        <v>1</v>
      </c>
      <c>
        <v>0</v>
      </c>
      <c>
        <v>243.19965028050592</v>
      </c>
      <c>
        <v>0</v>
      </c>
      <c>
        <v>0</v>
      </c>
      <c>
        <v>0</v>
      </c>
      <c>
        <v>134.82966719520067</v>
      </c>
      <c>
        <v>0</v>
      </c>
      <c>
        <v>20.200207432116045</v>
      </c>
      <c>
        <v>398.2295249078226</v>
      </c>
    </row>
    <row>
      <c>
        <v>2626722</v>
      </c>
      <c>
        <v>1</v>
      </c>
      <c>
        <is>
          <t>İZMİR</t>
        </is>
      </c>
      <c>
        <v>BAYINDIR</v>
      </c>
      <c>
        <is>
          <t>KÖK</t>
        </is>
      </c>
      <c>
        <v>CANLI TR-1 KÖK 35-20-L00124_YEŞİLOVA ÇAYIR L04_66505830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29.07.2023 15:19:21</t>
        </is>
      </c>
      <c>
        <is>
          <t>29.07.2023 16:10:41</t>
        </is>
      </c>
      <c>
        <v>0.855555555</v>
      </c>
      <c>
        <v>0</v>
      </c>
      <c>
        <v>296</v>
      </c>
      <c>
        <v>1</v>
      </c>
      <c>
        <v>92</v>
      </c>
      <c>
        <v>1</v>
      </c>
      <c>
        <v>74</v>
      </c>
      <c>
        <v>0</v>
      </c>
      <c>
        <v>0</v>
      </c>
      <c>
        <v>0</v>
      </c>
      <c>
        <v>65.46542777189427</v>
      </c>
      <c>
        <v>0</v>
      </c>
      <c>
        <v>238.39614887221427</v>
      </c>
      <c>
        <v>0.7029351044313449</v>
      </c>
      <c>
        <v>95.26561468815159</v>
      </c>
      <c>
        <v>0</v>
      </c>
      <c>
        <v>0</v>
      </c>
      <c>
        <v>399.83012643669144</v>
      </c>
    </row>
    <row>
      <c>
        <v>2626699</v>
      </c>
      <c>
        <v>1</v>
      </c>
      <c>
        <is>
          <t>İZMİR</t>
        </is>
      </c>
      <c>
        <v>TORBALI</v>
      </c>
      <c>
        <is>
          <t>AG Fideri</t>
        </is>
      </c>
      <c>
        <v>DM-4/9 35-26-M00802__56360733_56360733</v>
      </c>
      <c>
        <v>Üçüncü Şahısların Vermiş Olduğu Hasarlar</v>
      </c>
      <c>
        <v>Dağıtım-AG</v>
      </c>
      <c>
        <v>Uzun</v>
      </c>
      <c>
        <v>Dışsal</v>
      </c>
      <c>
        <v>Bildirimsiz</v>
      </c>
      <c>
        <is>
          <t>29.07.2023 15:03:35</t>
        </is>
      </c>
      <c>
        <is>
          <t>29.07.2023 19:50:36</t>
        </is>
      </c>
      <c>
        <v>4.783611111</v>
      </c>
      <c>
        <v>0</v>
      </c>
      <c>
        <v>129</v>
      </c>
      <c>
        <v>0</v>
      </c>
      <c>
        <v>0</v>
      </c>
      <c>
        <v>0</v>
      </c>
      <c>
        <v>10</v>
      </c>
      <c>
        <v>0</v>
      </c>
      <c>
        <v>0</v>
      </c>
      <c>
        <v>0</v>
      </c>
      <c>
        <v>144.02745769769197</v>
      </c>
      <c>
        <v>0</v>
      </c>
      <c>
        <v>0</v>
      </c>
      <c>
        <v>0</v>
      </c>
      <c>
        <v>42.978332794494854</v>
      </c>
      <c>
        <v>0</v>
      </c>
      <c>
        <v>0</v>
      </c>
      <c>
        <v>187.00579049218683</v>
      </c>
    </row>
    <row>
      <c>
        <v>2626344</v>
      </c>
      <c>
        <v>1</v>
      </c>
      <c>
        <is>
          <t>İZMİR</t>
        </is>
      </c>
      <c>
        <v>ÇİĞLİ</v>
      </c>
      <c>
        <is>
          <t>Dağıtım Transformatörü</t>
        </is>
      </c>
      <c>
        <v>M-3062 (YATIRIM REZERVE) 35-09-M03062_35-09-M03062_80470620</v>
      </c>
      <c>
        <v>Şebeke Yenileme ve Kapasite Artışı Çalışması</v>
      </c>
      <c>
        <v>Dağıtım-AG</v>
      </c>
      <c>
        <v>Uzun</v>
      </c>
      <c>
        <v>Şebeke işletmecisi</v>
      </c>
      <c>
        <v>Bildirimli</v>
      </c>
      <c>
        <is>
          <t>29.07.2023 08:48:33</t>
        </is>
      </c>
      <c>
        <is>
          <t>29.07.2023 12:03:41</t>
        </is>
      </c>
      <c>
        <v>3.252222222</v>
      </c>
      <c>
        <v>0</v>
      </c>
      <c>
        <v>393</v>
      </c>
      <c>
        <v>0</v>
      </c>
      <c>
        <v>0</v>
      </c>
      <c>
        <v>0</v>
      </c>
      <c>
        <v>18</v>
      </c>
      <c>
        <v>0</v>
      </c>
      <c>
        <v>0</v>
      </c>
      <c>
        <v>0</v>
      </c>
      <c>
        <v>303.5613234232243</v>
      </c>
      <c>
        <v>0</v>
      </c>
      <c>
        <v>0</v>
      </c>
      <c>
        <v>0</v>
      </c>
      <c>
        <v>32.28506214409529</v>
      </c>
      <c>
        <v>0</v>
      </c>
      <c>
        <v>0</v>
      </c>
      <c>
        <v>335.84638556731954</v>
      </c>
    </row>
    <row>
      <c>
        <v>2626885</v>
      </c>
      <c>
        <v>1</v>
      </c>
      <c>
        <is>
          <t>İZMİR</t>
        </is>
      </c>
      <c>
        <v>DİKİLİ</v>
      </c>
      <c>
        <is>
          <t>Kullanıcı Bağlantı Hattı</t>
        </is>
      </c>
      <c>
        <v>TR-65 35-30-L00065_966129126_966129126</v>
      </c>
      <c>
        <v>AG Branşman Yeraltı Kablo Arızası</v>
      </c>
      <c>
        <v>Dağıtım-AG</v>
      </c>
      <c>
        <v>Uzun</v>
      </c>
      <c>
        <v>Şebeke işletmecisi</v>
      </c>
      <c>
        <v>Bildirimsiz</v>
      </c>
      <c>
        <is>
          <t>29.07.2023 19:02:25</t>
        </is>
      </c>
      <c>
        <is>
          <t>29.07.2023 20:35:50</t>
        </is>
      </c>
      <c>
        <v>1.556944444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1.1723484148903909</v>
      </c>
      <c>
        <v>0</v>
      </c>
      <c>
        <v>0</v>
      </c>
      <c>
        <v>0</v>
      </c>
      <c>
        <v>0</v>
      </c>
      <c>
        <v>0</v>
      </c>
      <c>
        <v>0</v>
      </c>
      <c>
        <v>1.1723484148903909</v>
      </c>
    </row>
    <row>
      <c>
        <v>2626536</v>
      </c>
      <c>
        <v>1</v>
      </c>
      <c>
        <is>
          <t>İZMİR</t>
        </is>
      </c>
      <c>
        <v>BAYINDIR</v>
      </c>
      <c>
        <is>
          <t>Kullanıcı Bağlantı Hattı</t>
        </is>
      </c>
      <c>
        <v>TR-1-1/4 (KAVAK TR) 35-20-L00004_955214774_955214774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29.07.2023 11:52:05</t>
        </is>
      </c>
      <c>
        <is>
          <t>29.07.2023 17:23:03</t>
        </is>
      </c>
      <c>
        <v>5.516111111</v>
      </c>
      <c>
        <v>0</v>
      </c>
      <c>
        <v>0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3.484458486997486</v>
      </c>
      <c>
        <v>0</v>
      </c>
      <c>
        <v>0</v>
      </c>
      <c>
        <v>3.484458486997486</v>
      </c>
    </row>
    <row>
      <c>
        <v>2626899</v>
      </c>
      <c>
        <v>2</v>
      </c>
      <c>
        <is>
          <t>İZMİR</t>
        </is>
      </c>
      <c>
        <v>MENDERES</v>
      </c>
      <c>
        <is>
          <t>Dağıtım Transformatörü</t>
        </is>
      </c>
      <c>
        <v>K-1522 GÖRECE ATA MAH. 35-22-K01522_35-22-K01522_2358720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29.07.2023 20:49:57</t>
        </is>
      </c>
      <c>
        <is>
          <t>29.07.2023 21:25:32</t>
        </is>
      </c>
      <c>
        <v>0.593055555</v>
      </c>
      <c>
        <v>0</v>
      </c>
      <c>
        <v>157</v>
      </c>
      <c>
        <v>0</v>
      </c>
      <c>
        <v>7</v>
      </c>
      <c>
        <v>0</v>
      </c>
      <c>
        <v>20</v>
      </c>
      <c>
        <v>0</v>
      </c>
      <c>
        <v>0</v>
      </c>
      <c>
        <v>0</v>
      </c>
      <c>
        <v>24.92440350153371</v>
      </c>
      <c>
        <v>0</v>
      </c>
      <c>
        <v>0.7092480518495217</v>
      </c>
      <c>
        <v>0</v>
      </c>
      <c>
        <v>11.603593382231917</v>
      </c>
      <c>
        <v>0</v>
      </c>
      <c>
        <v>0</v>
      </c>
      <c>
        <v>37.23724493561515</v>
      </c>
    </row>
    <row>
      <c>
        <v>2626407</v>
      </c>
      <c>
        <v>1</v>
      </c>
      <c>
        <is>
          <t>İZMİR</t>
        </is>
      </c>
      <c>
        <v>GAZİEMİR</v>
      </c>
      <c>
        <is>
          <t>Dağıtım Transformatörü</t>
        </is>
      </c>
      <c>
        <v>K-4569 35-08-K04569_35-08-K04569_42113475</v>
      </c>
      <c>
        <v>Şebeke Bakım Çalışması</v>
      </c>
      <c>
        <v>Dağıtım-AG</v>
      </c>
      <c>
        <v>Uzun</v>
      </c>
      <c>
        <v>Şebeke işletmecisi</v>
      </c>
      <c>
        <v>Bildirimli</v>
      </c>
      <c>
        <is>
          <t>29.07.2023 09:50:40</t>
        </is>
      </c>
      <c>
        <is>
          <t>29.07.2023 10:49:42</t>
        </is>
      </c>
      <c>
        <v>0.983888888</v>
      </c>
      <c>
        <v>0</v>
      </c>
      <c>
        <v>246</v>
      </c>
      <c>
        <v>0</v>
      </c>
      <c>
        <v>0</v>
      </c>
      <c>
        <v>0</v>
      </c>
      <c>
        <v>8</v>
      </c>
      <c>
        <v>0</v>
      </c>
      <c>
        <v>0</v>
      </c>
      <c>
        <v>0</v>
      </c>
      <c>
        <v>67.07200020032268</v>
      </c>
      <c>
        <v>0</v>
      </c>
      <c>
        <v>0</v>
      </c>
      <c>
        <v>0</v>
      </c>
      <c>
        <v>115.80116471208035</v>
      </c>
      <c>
        <v>0</v>
      </c>
      <c>
        <v>0</v>
      </c>
      <c>
        <v>182.873164912403</v>
      </c>
    </row>
    <row>
      <c>
        <v>2626656</v>
      </c>
      <c>
        <v>1</v>
      </c>
      <c>
        <is>
          <t>İZMİR</t>
        </is>
      </c>
      <c>
        <v>KONAK</v>
      </c>
      <c>
        <is>
          <t>Kullanıcı Bağlantı Hattı</t>
        </is>
      </c>
      <c>
        <v>K-385 35-01-K00385_911179555_911179555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29.07.2023 14:12:27</t>
        </is>
      </c>
      <c>
        <is>
          <t>29.07.2023 18:36:04</t>
        </is>
      </c>
      <c>
        <v>4.393611111</v>
      </c>
      <c>
        <v>0</v>
      </c>
      <c>
        <v>0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8.24162320247</v>
      </c>
      <c>
        <v>0</v>
      </c>
      <c>
        <v>0</v>
      </c>
      <c>
        <v>8.24162320247</v>
      </c>
    </row>
    <row>
      <c>
        <v>2626493</v>
      </c>
      <c>
        <v>1</v>
      </c>
      <c>
        <is>
          <t>İZMİR</t>
        </is>
      </c>
      <c>
        <v>MENDERES</v>
      </c>
      <c>
        <is>
          <t>OG Fideri</t>
        </is>
      </c>
      <c>
        <v>DM-3/TR-14 35-22-M00820_TR-24-25-26-27 ÇIKIŞI M04_53078998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29.07.2023 11:15:51</t>
        </is>
      </c>
      <c>
        <is>
          <t>29.07.2023 11:38:14</t>
        </is>
      </c>
      <c>
        <v>0.373055555</v>
      </c>
      <c>
        <v>0</v>
      </c>
      <c>
        <v>1593</v>
      </c>
      <c>
        <v>0</v>
      </c>
      <c>
        <v>4</v>
      </c>
      <c>
        <v>0</v>
      </c>
      <c>
        <v>85</v>
      </c>
      <c>
        <v>0</v>
      </c>
      <c>
        <v>0</v>
      </c>
      <c>
        <v>0</v>
      </c>
      <c>
        <v>127.64376821039818</v>
      </c>
      <c>
        <v>0</v>
      </c>
      <c>
        <v>0.2372733349346473</v>
      </c>
      <c>
        <v>0</v>
      </c>
      <c>
        <v>25.449719117420116</v>
      </c>
      <c>
        <v>0</v>
      </c>
      <c>
        <v>0</v>
      </c>
      <c>
        <v>153.33076066275294</v>
      </c>
    </row>
    <row>
      <c>
        <v>2626599</v>
      </c>
      <c>
        <v>1</v>
      </c>
      <c>
        <is>
          <t>İZMİR</t>
        </is>
      </c>
      <c>
        <v>BORNOVA</v>
      </c>
      <c>
        <is>
          <t>AG Fideri</t>
        </is>
      </c>
      <c>
        <v>K-2974 35-02-K02974_A_56375139_56375139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29.07.2023 12:54:11</t>
        </is>
      </c>
      <c>
        <is>
          <t>29.07.2023 14:15:55</t>
        </is>
      </c>
      <c>
        <v>1.362222222</v>
      </c>
      <c>
        <v>0</v>
      </c>
      <c>
        <v>173</v>
      </c>
      <c>
        <v>0</v>
      </c>
      <c>
        <v>0</v>
      </c>
      <c>
        <v>0</v>
      </c>
      <c>
        <v>24</v>
      </c>
      <c>
        <v>0</v>
      </c>
      <c>
        <v>0</v>
      </c>
      <c>
        <v>0</v>
      </c>
      <c>
        <v>54.766120141641984</v>
      </c>
      <c>
        <v>0</v>
      </c>
      <c>
        <v>0</v>
      </c>
      <c>
        <v>0</v>
      </c>
      <c>
        <v>103.05812010023482</v>
      </c>
      <c>
        <v>0</v>
      </c>
      <c>
        <v>0</v>
      </c>
      <c>
        <v>157.8242402418768</v>
      </c>
    </row>
    <row>
      <c>
        <v>2626616</v>
      </c>
      <c>
        <v>1</v>
      </c>
      <c>
        <is>
          <t>MANİSA</t>
        </is>
      </c>
      <c>
        <v>YUNUSEMRE</v>
      </c>
      <c>
        <is>
          <t>DM</t>
        </is>
      </c>
      <c>
        <v>ÜÇPINAR DM 45-71-M00183_AVDAL M02_72249224</v>
      </c>
      <c>
        <v>Şebeke Bakım Çalışması</v>
      </c>
      <c>
        <v>Dağıtım-OG</v>
      </c>
      <c>
        <v>Uzun</v>
      </c>
      <c>
        <v>Şebeke işletmecisi</v>
      </c>
      <c>
        <v>Bildirimli</v>
      </c>
      <c>
        <is>
          <t>29.07.2023 13:27:41</t>
        </is>
      </c>
      <c>
        <is>
          <t>29.07.2023 15:49:14</t>
        </is>
      </c>
      <c>
        <v>2.359166666</v>
      </c>
      <c>
        <v>14</v>
      </c>
      <c>
        <v>106</v>
      </c>
      <c>
        <v>35</v>
      </c>
      <c>
        <v>16</v>
      </c>
      <c>
        <v>3</v>
      </c>
      <c>
        <v>9</v>
      </c>
      <c>
        <v>0</v>
      </c>
      <c>
        <v>0</v>
      </c>
      <c>
        <v>10.008667928740905</v>
      </c>
      <c>
        <v>41.58469729068464</v>
      </c>
      <c>
        <v>67.37487047450217</v>
      </c>
      <c>
        <v>16.98971113605784</v>
      </c>
      <c>
        <v>10.545943516381005</v>
      </c>
      <c>
        <v>11.998783355516597</v>
      </c>
      <c>
        <v>0</v>
      </c>
      <c>
        <v>0</v>
      </c>
      <c>
        <v>158.50267370188317</v>
      </c>
    </row>
    <row>
      <c>
        <v>2626971</v>
      </c>
      <c>
        <v>1</v>
      </c>
      <c>
        <is>
          <t>MANİSA</t>
        </is>
      </c>
      <c>
        <v>SALİHLİ</v>
      </c>
      <c>
        <is>
          <t>OG Fideri</t>
        </is>
      </c>
      <c>
        <v>TR-104 45-78-L00104_TR-105 L03_61218404</v>
      </c>
      <c>
        <v>OG Hatta Yabancı Cisim</v>
      </c>
      <c>
        <v>Dağıtım-OG</v>
      </c>
      <c>
        <v>Uzun</v>
      </c>
      <c>
        <v>Dışsal</v>
      </c>
      <c>
        <v>Bildirimsiz</v>
      </c>
      <c>
        <is>
          <t>29.07.2023 21:28:10</t>
        </is>
      </c>
      <c>
        <is>
          <t>29.07.2023 22:04:39</t>
        </is>
      </c>
      <c>
        <v>0.608055555</v>
      </c>
      <c>
        <v>0</v>
      </c>
      <c>
        <v>550</v>
      </c>
      <c>
        <v>0</v>
      </c>
      <c>
        <v>1</v>
      </c>
      <c>
        <v>0</v>
      </c>
      <c>
        <v>35</v>
      </c>
      <c>
        <v>0</v>
      </c>
      <c>
        <v>0</v>
      </c>
      <c>
        <v>0</v>
      </c>
      <c>
        <v>77.7749175372153</v>
      </c>
      <c>
        <v>0</v>
      </c>
      <c>
        <v>0</v>
      </c>
      <c>
        <v>0</v>
      </c>
      <c>
        <v>13.116096233744774</v>
      </c>
      <c>
        <v>0</v>
      </c>
      <c>
        <v>0</v>
      </c>
      <c>
        <v>90.89101377096007</v>
      </c>
    </row>
    <row>
      <c>
        <v>2626307</v>
      </c>
      <c>
        <v>1</v>
      </c>
      <c>
        <is>
          <t>İZMİR</t>
        </is>
      </c>
      <c>
        <v>BUCA</v>
      </c>
      <c>
        <is>
          <t>Kullanıcı Bağlantı Hattı</t>
        </is>
      </c>
      <c>
        <v>M-329 35-03-M00329_967185579_967185579</v>
      </c>
      <c>
        <v>AG Branşman Yeraltı Kablo Arızası</v>
      </c>
      <c>
        <v>Dağıtım-AG</v>
      </c>
      <c>
        <v>Uzun</v>
      </c>
      <c>
        <v>Şebeke işletmecisi</v>
      </c>
      <c>
        <v>Bildirimsiz</v>
      </c>
      <c>
        <is>
          <t>29.07.2023 07:31:19</t>
        </is>
      </c>
      <c>
        <is>
          <t>29.07.2023 11:38:32</t>
        </is>
      </c>
      <c>
        <v>4.120277777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0.46126971963897073</v>
      </c>
      <c>
        <v>0</v>
      </c>
      <c>
        <v>0</v>
      </c>
      <c>
        <v>0</v>
      </c>
      <c>
        <v>0</v>
      </c>
      <c>
        <v>0</v>
      </c>
      <c>
        <v>0</v>
      </c>
      <c>
        <v>0.46126971963897073</v>
      </c>
    </row>
    <row>
      <c>
        <v>2626825</v>
      </c>
      <c>
        <v>1</v>
      </c>
      <c>
        <is>
          <t>İZMİR</t>
        </is>
      </c>
      <c>
        <v>NARLIDERE</v>
      </c>
      <c>
        <is>
          <t>Dağıtım Transformatörü</t>
        </is>
      </c>
      <c>
        <v>K-4262 35-07-K04262_35-07-K04262_48173992</v>
      </c>
      <c>
        <v>Şebeke Yenileme ve Kapasite Artışı Çalışması</v>
      </c>
      <c>
        <v>Dağıtım-AG</v>
      </c>
      <c>
        <v>Uzun</v>
      </c>
      <c>
        <v>Şebeke işletmecisi</v>
      </c>
      <c>
        <v>Bildirimli</v>
      </c>
      <c>
        <is>
          <t>29.07.2023 17:51:17</t>
        </is>
      </c>
      <c>
        <is>
          <t>29.07.2023 19:08:37</t>
        </is>
      </c>
      <c>
        <v>1.288888888</v>
      </c>
      <c>
        <v>0</v>
      </c>
      <c>
        <v>135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77.94019156169875</v>
      </c>
      <c>
        <v>0</v>
      </c>
      <c>
        <v>0</v>
      </c>
      <c>
        <v>0</v>
      </c>
      <c>
        <v>7.3067031007777565</v>
      </c>
      <c>
        <v>0</v>
      </c>
      <c>
        <v>0</v>
      </c>
      <c>
        <v>85.2468946624765</v>
      </c>
    </row>
    <row>
      <c>
        <v>2626802</v>
      </c>
      <c>
        <v>1</v>
      </c>
      <c>
        <is>
          <t>İZMİR</t>
        </is>
      </c>
      <c>
        <v>BERGAMA</v>
      </c>
      <c>
        <is>
          <t>OG Fideri</t>
        </is>
      </c>
      <c>
        <v>BERGAMA İM-2 35-16-A00002_HatBaşıAyırıcı_53139409 L12_53139409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29.07.2023 17:20:26</t>
        </is>
      </c>
      <c>
        <is>
          <t>29.07.2023 18:09:30</t>
        </is>
      </c>
      <c>
        <v>0.817777777</v>
      </c>
      <c>
        <v>0</v>
      </c>
      <c>
        <v>2</v>
      </c>
      <c>
        <v>0</v>
      </c>
      <c>
        <v>22</v>
      </c>
      <c>
        <v>1</v>
      </c>
      <c>
        <v>1</v>
      </c>
      <c>
        <v>0</v>
      </c>
      <c>
        <v>0</v>
      </c>
      <c>
        <v>0</v>
      </c>
      <c>
        <v>0.16042874853788702</v>
      </c>
      <c>
        <v>0</v>
      </c>
      <c>
        <v>229.45203744755287</v>
      </c>
      <c>
        <v>19.29267419327299</v>
      </c>
      <c>
        <v>1.8425675211353174</v>
      </c>
      <c>
        <v>0</v>
      </c>
      <c>
        <v>0</v>
      </c>
      <c>
        <v>250.7477079104991</v>
      </c>
    </row>
    <row>
      <c>
        <v>2626808</v>
      </c>
      <c>
        <v>1</v>
      </c>
      <c>
        <is>
          <t>İZMİR</t>
        </is>
      </c>
      <c>
        <v>ÇEŞME</v>
      </c>
      <c>
        <is>
          <t>Kullanıcı Bağlantı Hattı</t>
        </is>
      </c>
      <c>
        <v>L-427 35-18-L00427_950453042_950453042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29.07.2023 17:21:45</t>
        </is>
      </c>
      <c>
        <is>
          <t>29.07.2023 17:56:28</t>
        </is>
      </c>
      <c>
        <v>0.578611111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0.26448872190593775</v>
      </c>
      <c>
        <v>0</v>
      </c>
      <c>
        <v>0</v>
      </c>
      <c>
        <v>0</v>
      </c>
      <c>
        <v>0</v>
      </c>
      <c>
        <v>0</v>
      </c>
      <c>
        <v>0</v>
      </c>
      <c>
        <v>0.26448872190593775</v>
      </c>
    </row>
    <row>
      <c>
        <v>2626679</v>
      </c>
      <c>
        <v>1</v>
      </c>
      <c>
        <is>
          <t>İZMİR</t>
        </is>
      </c>
      <c>
        <v>BAYINDIR</v>
      </c>
      <c>
        <is>
          <t>DM</t>
        </is>
      </c>
      <c>
        <v>ÇIRPI İM 35-20-A00002_HASKÖY L13_2056287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29.07.2023 14:41:31</t>
        </is>
      </c>
      <c>
        <is>
          <t>29.07.2023 14:51:55</t>
        </is>
      </c>
      <c>
        <v>0.173333333</v>
      </c>
      <c>
        <v>0</v>
      </c>
      <c>
        <v>218</v>
      </c>
      <c>
        <v>37</v>
      </c>
      <c>
        <v>39</v>
      </c>
      <c>
        <v>5</v>
      </c>
      <c>
        <v>50</v>
      </c>
      <c>
        <v>1</v>
      </c>
      <c>
        <v>0</v>
      </c>
      <c>
        <v>0</v>
      </c>
      <c>
        <v>13.574938013626376</v>
      </c>
      <c>
        <v>55.45191609811162</v>
      </c>
      <c>
        <v>33.046497479009524</v>
      </c>
      <c>
        <v>1.6447425122615587</v>
      </c>
      <c>
        <v>21.60010426013263</v>
      </c>
      <c>
        <v>0.40332001481924534</v>
      </c>
      <c>
        <v>0</v>
      </c>
      <c>
        <v>125.72151837796093</v>
      </c>
    </row>
    <row>
      <c>
        <v>2626871</v>
      </c>
      <c>
        <v>1</v>
      </c>
      <c>
        <is>
          <t>İZMİR</t>
        </is>
      </c>
      <c>
        <v>MENDERES</v>
      </c>
      <c>
        <is>
          <t>AG Fideri</t>
        </is>
      </c>
      <c>
        <v>OĞLANANASI TR-10 35-22-M00263_B_56355295_56355295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29.07.2023 18:37:54</t>
        </is>
      </c>
      <c>
        <is>
          <t>29.07.2023 19:13:15</t>
        </is>
      </c>
      <c>
        <v>0.589166666</v>
      </c>
      <c>
        <v>0</v>
      </c>
      <c>
        <v>42</v>
      </c>
      <c>
        <v>0</v>
      </c>
      <c>
        <v>23</v>
      </c>
      <c>
        <v>0</v>
      </c>
      <c>
        <v>11</v>
      </c>
      <c>
        <v>0</v>
      </c>
      <c>
        <v>0</v>
      </c>
      <c>
        <v>0</v>
      </c>
      <c>
        <v>6.930286379833422</v>
      </c>
      <c>
        <v>0</v>
      </c>
      <c>
        <v>38.03294593476769</v>
      </c>
      <c>
        <v>0</v>
      </c>
      <c>
        <v>1.3532523956270561</v>
      </c>
      <c>
        <v>0</v>
      </c>
      <c>
        <v>0</v>
      </c>
      <c>
        <v>46.316484710228174</v>
      </c>
    </row>
    <row>
      <c>
        <v>2626370</v>
      </c>
      <c>
        <v>1</v>
      </c>
      <c>
        <is>
          <t>MANİSA</t>
        </is>
      </c>
      <c>
        <v>SALİHLİ</v>
      </c>
      <c>
        <is>
          <t>AG Fideri</t>
        </is>
      </c>
      <c>
        <v>DURASILLI TR-2 45-78-M01115__56384932_56384932</v>
      </c>
      <c>
        <v>Şebeke Yenileme ve Kapasite Artışı Çalışması</v>
      </c>
      <c>
        <v>Dağıtım-AG</v>
      </c>
      <c>
        <v>Uzun</v>
      </c>
      <c>
        <v>Şebeke işletmecisi</v>
      </c>
      <c>
        <v>Bildirimli</v>
      </c>
      <c>
        <is>
          <t>29.07.2023 09:18:32</t>
        </is>
      </c>
      <c>
        <is>
          <t>29.07.2023 11:28:49</t>
        </is>
      </c>
      <c>
        <v>2.171388888</v>
      </c>
      <c>
        <v>0</v>
      </c>
      <c>
        <v>19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5.925393113323383</v>
      </c>
      <c>
        <v>0</v>
      </c>
      <c>
        <v>2.25806137760775</v>
      </c>
      <c>
        <v>0</v>
      </c>
      <c>
        <v>0</v>
      </c>
      <c>
        <v>0</v>
      </c>
      <c>
        <v>0</v>
      </c>
      <c>
        <v>8.183454490931133</v>
      </c>
    </row>
    <row>
      <c>
        <v>2626762</v>
      </c>
      <c>
        <v>1</v>
      </c>
      <c>
        <is>
          <t>MANİSA</t>
        </is>
      </c>
      <c>
        <v>SALİHLİ</v>
      </c>
      <c>
        <is>
          <t>DM</t>
        </is>
      </c>
      <c>
        <v>KARAPINAR İM 45-78-A00002_GERİ DÖNÜŞ FİDERİ M05_66243668</v>
      </c>
      <c>
        <v>OG Fider Açması</v>
      </c>
      <c>
        <v>Dağıtım-OG</v>
      </c>
      <c>
        <v>Kısa</v>
      </c>
      <c>
        <v>Şebeke işletmecisi</v>
      </c>
      <c>
        <v>Bildirimsiz</v>
      </c>
      <c>
        <is>
          <t>29.07.2023 16:20:57</t>
        </is>
      </c>
      <c>
        <is>
          <t>29.07.2023 16:21:37</t>
        </is>
      </c>
      <c>
        <v>0.011111111</v>
      </c>
      <c>
        <v>14</v>
      </c>
      <c>
        <v>1</v>
      </c>
      <c>
        <v>54</v>
      </c>
      <c>
        <v>4</v>
      </c>
      <c>
        <v>34</v>
      </c>
      <c>
        <v>0</v>
      </c>
      <c>
        <v>1</v>
      </c>
      <c>
        <v>0</v>
      </c>
      <c>
        <v>0.1738629484971522</v>
      </c>
      <c>
        <v>0.0012753452312500003</v>
      </c>
      <c>
        <v>2.0247413947081996</v>
      </c>
      <c>
        <v>0.10165075423094666</v>
      </c>
      <c>
        <v>1.0204515119524913</v>
      </c>
      <c>
        <v>0</v>
      </c>
      <c>
        <v>0.8674250762316211</v>
      </c>
      <c>
        <v>0</v>
      </c>
      <c>
        <v>4.189407030851661</v>
      </c>
    </row>
    <row>
      <c>
        <v>2626516</v>
      </c>
      <c>
        <v>1</v>
      </c>
      <c>
        <is>
          <t>İZMİR</t>
        </is>
      </c>
      <c>
        <v>KONAK</v>
      </c>
      <c>
        <is>
          <t>Dağıtım Transformatörü</t>
        </is>
      </c>
      <c>
        <v>K-736 35-01-K00736_35-01-K00736_2361033</v>
      </c>
      <c>
        <v>Şebeke Bakım Çalışması</v>
      </c>
      <c>
        <v>Dağıtım-AG</v>
      </c>
      <c>
        <v>Uzun</v>
      </c>
      <c>
        <v>Şebeke işletmecisi</v>
      </c>
      <c>
        <v>Bildirimli</v>
      </c>
      <c>
        <is>
          <t>29.07.2023 11:30:41</t>
        </is>
      </c>
      <c>
        <is>
          <t>29.07.2023 14:02:22</t>
        </is>
      </c>
      <c>
        <v>2.528055555</v>
      </c>
      <c>
        <v>0</v>
      </c>
      <c>
        <v>342</v>
      </c>
      <c>
        <v>0</v>
      </c>
      <c>
        <v>0</v>
      </c>
      <c>
        <v>0</v>
      </c>
      <c>
        <v>92</v>
      </c>
      <c>
        <v>0</v>
      </c>
      <c>
        <v>0</v>
      </c>
      <c>
        <v>0</v>
      </c>
      <c>
        <v>284.98362170685846</v>
      </c>
      <c>
        <v>0</v>
      </c>
      <c>
        <v>0</v>
      </c>
      <c>
        <v>0</v>
      </c>
      <c>
        <v>371.9745683572327</v>
      </c>
      <c>
        <v>0</v>
      </c>
      <c>
        <v>0</v>
      </c>
      <c>
        <v>656.9581900640912</v>
      </c>
    </row>
    <row>
      <c>
        <v>2626430</v>
      </c>
      <c>
        <v>1</v>
      </c>
      <c>
        <is>
          <t>İZMİR</t>
        </is>
      </c>
      <c>
        <v>BORNOVA</v>
      </c>
      <c>
        <is>
          <t>Dağıtım Transformatörü</t>
        </is>
      </c>
      <c>
        <v>M-3150(YATIRIM REZERVE) 35-02-M03150_35-02-M03150_82024324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29.07.2023 10:09:59</t>
        </is>
      </c>
      <c>
        <is>
          <t>29.07.2023 18:54:01</t>
        </is>
      </c>
      <c>
        <v>8.733888888</v>
      </c>
      <c>
        <v>0</v>
      </c>
      <c>
        <v>25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50.7120929725416</v>
      </c>
      <c>
        <v>0</v>
      </c>
      <c>
        <v>0</v>
      </c>
      <c>
        <v>0</v>
      </c>
      <c>
        <v>0</v>
      </c>
      <c>
        <v>0</v>
      </c>
      <c>
        <v>0</v>
      </c>
      <c>
        <v>50.7120929725416</v>
      </c>
    </row>
    <row>
      <c>
        <v>2626476</v>
      </c>
      <c>
        <v>1</v>
      </c>
      <c>
        <is>
          <t>İZMİR</t>
        </is>
      </c>
      <c>
        <v>GAZİEMİR</v>
      </c>
      <c>
        <is>
          <t>Dağıtım Transformatörü</t>
        </is>
      </c>
      <c>
        <v>K-2493 35-08-K02493_35-08-K02493_42113270</v>
      </c>
      <c>
        <v>Şebeke Bakım Çalışması</v>
      </c>
      <c>
        <v>Dağıtım-AG</v>
      </c>
      <c>
        <v>Uzun</v>
      </c>
      <c>
        <v>Şebeke işletmecisi</v>
      </c>
      <c>
        <v>Bildirimli</v>
      </c>
      <c>
        <is>
          <t>29.07.2023 10:57:30</t>
        </is>
      </c>
      <c>
        <is>
          <t>29.07.2023 11:29:31</t>
        </is>
      </c>
      <c>
        <v>0.533611111</v>
      </c>
      <c>
        <v>0</v>
      </c>
      <c>
        <v>688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89.9145806157665</v>
      </c>
      <c>
        <v>0</v>
      </c>
      <c>
        <v>0</v>
      </c>
      <c>
        <v>0</v>
      </c>
      <c>
        <v>1.1967907333775856</v>
      </c>
      <c>
        <v>0</v>
      </c>
      <c>
        <v>0</v>
      </c>
      <c>
        <v>91.11137134914408</v>
      </c>
    </row>
    <row>
      <c>
        <v>2626470</v>
      </c>
      <c>
        <v>1</v>
      </c>
      <c>
        <is>
          <t>MANİSA</t>
        </is>
      </c>
      <c>
        <v>ŞEHZADELER</v>
      </c>
      <c>
        <is>
          <t>Kullanıcı Bağlantı Hattı</t>
        </is>
      </c>
      <c>
        <v>DM-11/02 45-71-M02414_953187868_953187868</v>
      </c>
      <c>
        <v>AG Branşman Yeraltı Kablo Arızası</v>
      </c>
      <c>
        <v>Dağıtım-AG</v>
      </c>
      <c>
        <v>Uzun</v>
      </c>
      <c>
        <v>Şebeke işletmecisi</v>
      </c>
      <c>
        <v>Bildirimsiz</v>
      </c>
      <c>
        <is>
          <t>29.07.2023 10:51:28</t>
        </is>
      </c>
      <c>
        <is>
          <t>29.07.2023 14:51:31</t>
        </is>
      </c>
      <c>
        <v>4.000833333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1.5564579779472187</v>
      </c>
      <c>
        <v>0</v>
      </c>
      <c>
        <v>0</v>
      </c>
      <c>
        <v>0</v>
      </c>
      <c>
        <v>0</v>
      </c>
      <c>
        <v>0</v>
      </c>
      <c>
        <v>0</v>
      </c>
      <c>
        <v>1.5564579779472187</v>
      </c>
    </row>
    <row>
      <c>
        <v>2626865</v>
      </c>
      <c>
        <v>1</v>
      </c>
      <c>
        <is>
          <t>MANİSA</t>
        </is>
      </c>
      <c>
        <v>AKHİSAR</v>
      </c>
      <c>
        <is>
          <t>AG Fideri</t>
        </is>
      </c>
      <c>
        <v>SERKELE TR-2 45-72-M00208_B_56406549_56406549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29.07.2023 18:38:53</t>
        </is>
      </c>
      <c>
        <is>
          <t>29.07.2023 22:24:43</t>
        </is>
      </c>
      <c>
        <v>3.763888888</v>
      </c>
      <c>
        <v>0</v>
      </c>
      <c>
        <v>10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5.3890005096140055</v>
      </c>
      <c>
        <v>0</v>
      </c>
      <c>
        <v>0</v>
      </c>
      <c>
        <v>0</v>
      </c>
      <c>
        <v>0</v>
      </c>
      <c>
        <v>0</v>
      </c>
      <c>
        <v>0</v>
      </c>
      <c>
        <v>5.3890005096140055</v>
      </c>
    </row>
    <row>
      <c>
        <v>2626351</v>
      </c>
      <c>
        <v>2</v>
      </c>
      <c>
        <is>
          <t>MANİSA</t>
        </is>
      </c>
      <c>
        <v>KÖPRÜBAŞI</v>
      </c>
      <c>
        <is>
          <t>Dağıtım Transformatörü</t>
        </is>
      </c>
      <c>
        <v>KÖPRÜBAŞI TR-12 45-86-M00012_45-86-M00012_2355826</v>
      </c>
      <c>
        <v>Üçüncü Şahıs Talebiyle Planlı Çalışma</v>
      </c>
      <c>
        <v>Dağıtım-AG</v>
      </c>
      <c>
        <v>Uzun</v>
      </c>
      <c>
        <v>Şebeke işletmecisi</v>
      </c>
      <c>
        <v>Bildirimli</v>
      </c>
      <c>
        <is>
          <t>29.07.2023 15:54:45</t>
        </is>
      </c>
      <c>
        <is>
          <t>29.07.2023 16:21:31</t>
        </is>
      </c>
      <c>
        <v>0.446111111</v>
      </c>
      <c>
        <v>0</v>
      </c>
      <c>
        <v>40</v>
      </c>
      <c>
        <v>0</v>
      </c>
      <c>
        <v>55</v>
      </c>
      <c>
        <v>0</v>
      </c>
      <c>
        <v>2</v>
      </c>
      <c>
        <v>0</v>
      </c>
      <c>
        <v>0</v>
      </c>
      <c>
        <v>0</v>
      </c>
      <c>
        <v>2.508871422746487</v>
      </c>
      <c>
        <v>0</v>
      </c>
      <c>
        <v>13.669615167560268</v>
      </c>
      <c>
        <v>0</v>
      </c>
      <c>
        <v>0.8478072012005555</v>
      </c>
      <c>
        <v>0</v>
      </c>
      <c>
        <v>0</v>
      </c>
      <c>
        <v>17.02629379150731</v>
      </c>
    </row>
    <row>
      <c>
        <v>2626390</v>
      </c>
      <c>
        <v>1</v>
      </c>
      <c>
        <is>
          <t>İZMİR</t>
        </is>
      </c>
      <c>
        <v>GAZİEMİR</v>
      </c>
      <c>
        <is>
          <t>Dağıtım Transformatörü</t>
        </is>
      </c>
      <c>
        <v>K-2429 35-08-K02429_35-08-K02429_42457729</v>
      </c>
      <c>
        <v>Şebeke Bakım Çalışması</v>
      </c>
      <c>
        <v>Dağıtım-AG</v>
      </c>
      <c>
        <v>Uzun</v>
      </c>
      <c>
        <v>Şebeke işletmecisi</v>
      </c>
      <c>
        <v>Bildirimli</v>
      </c>
      <c>
        <is>
          <t>29.07.2023 08:20:20</t>
        </is>
      </c>
      <c>
        <is>
          <t>29.07.2023 09:37:05</t>
        </is>
      </c>
      <c>
        <v>1.279166666</v>
      </c>
      <c>
        <v>0</v>
      </c>
      <c>
        <v>491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128.84124896717722</v>
      </c>
      <c>
        <v>0</v>
      </c>
      <c>
        <v>0</v>
      </c>
      <c>
        <v>0</v>
      </c>
      <c>
        <v>6.046965233628662</v>
      </c>
      <c>
        <v>0</v>
      </c>
      <c>
        <v>0</v>
      </c>
      <c>
        <v>134.8882142008059</v>
      </c>
    </row>
    <row>
      <c>
        <v>2626367</v>
      </c>
      <c>
        <v>1</v>
      </c>
      <c>
        <is>
          <t>İZMİR</t>
        </is>
      </c>
      <c>
        <v>ÖDEMİŞ</v>
      </c>
      <c>
        <is>
          <t>DM</t>
        </is>
      </c>
      <c>
        <v>YOLÜSTÜ İM 35-15-A00002_ERTUĞRUL KÖYÜ L15_2316543</v>
      </c>
      <c>
        <v>Şebeke Bakım Çalışması</v>
      </c>
      <c>
        <v>Dağıtım-OG</v>
      </c>
      <c>
        <v>Uzun</v>
      </c>
      <c>
        <v>Şebeke işletmecisi</v>
      </c>
      <c>
        <v>Bildirimli</v>
      </c>
      <c>
        <is>
          <t>29.07.2023 09:15:15</t>
        </is>
      </c>
      <c>
        <is>
          <t>29.07.2023 12:43:11</t>
        </is>
      </c>
      <c>
        <v>3.465555555</v>
      </c>
      <c>
        <v>0</v>
      </c>
      <c>
        <v>698</v>
      </c>
      <c>
        <v>16</v>
      </c>
      <c>
        <v>214</v>
      </c>
      <c>
        <v>8</v>
      </c>
      <c>
        <v>200</v>
      </c>
      <c>
        <v>0</v>
      </c>
      <c>
        <v>0</v>
      </c>
      <c>
        <v>0</v>
      </c>
      <c>
        <v>799.1035608383237</v>
      </c>
      <c>
        <v>383.6995769607925</v>
      </c>
      <c>
        <v>1431.8444608931898</v>
      </c>
      <c>
        <v>489.8526766720755</v>
      </c>
      <c>
        <v>897.4516425731074</v>
      </c>
      <c>
        <v>0</v>
      </c>
      <c>
        <v>0</v>
      </c>
      <c>
        <v>4001.9519179374893</v>
      </c>
    </row>
    <row>
      <c>
        <v>2626553</v>
      </c>
      <c>
        <v>1</v>
      </c>
      <c>
        <is>
          <t>İZMİR</t>
        </is>
      </c>
      <c>
        <v>ÖDEMİŞ</v>
      </c>
      <c>
        <is>
          <t>Dağıtım Transformatörü</t>
        </is>
      </c>
      <c>
        <v>BALABANLI TR-1 35-15-L00965_35-15-L00965_2362562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29.07.2023 12:12:38</t>
        </is>
      </c>
      <c>
        <is>
          <t>29.07.2023 15:14:55</t>
        </is>
      </c>
      <c>
        <v>3.038055555</v>
      </c>
      <c>
        <v>0</v>
      </c>
      <c>
        <v>138</v>
      </c>
      <c>
        <v>0</v>
      </c>
      <c>
        <v>9</v>
      </c>
      <c>
        <v>0</v>
      </c>
      <c>
        <v>16</v>
      </c>
      <c>
        <v>0</v>
      </c>
      <c>
        <v>0</v>
      </c>
      <c>
        <v>0</v>
      </c>
      <c>
        <v>119.31219843442581</v>
      </c>
      <c>
        <v>0</v>
      </c>
      <c>
        <v>81.35751313891198</v>
      </c>
      <c>
        <v>0</v>
      </c>
      <c>
        <v>17.423707875476588</v>
      </c>
      <c>
        <v>0</v>
      </c>
      <c>
        <v>0</v>
      </c>
      <c>
        <v>218.0934194488144</v>
      </c>
    </row>
    <row>
      <c>
        <v>2626410</v>
      </c>
      <c>
        <v>1</v>
      </c>
      <c>
        <is>
          <t>İZMİR</t>
        </is>
      </c>
      <c>
        <v>URLA</v>
      </c>
      <c>
        <is>
          <t>AG Fideri</t>
        </is>
      </c>
      <c>
        <v>TR-67 35-19-L00067_6875555_56378094_56378094</v>
      </c>
      <c>
        <v>Şebeke Yenileme ve Kapasite Artışı Çalışması</v>
      </c>
      <c>
        <v>Dağıtım-AG</v>
      </c>
      <c>
        <v>Uzun</v>
      </c>
      <c>
        <v>Şebeke işletmecisi</v>
      </c>
      <c>
        <v>Bildirimli</v>
      </c>
      <c>
        <is>
          <t>29.07.2023 09:53:32</t>
        </is>
      </c>
      <c>
        <is>
          <t>29.07.2023 13:41:52</t>
        </is>
      </c>
      <c>
        <v>3.805555555</v>
      </c>
      <c>
        <v>0</v>
      </c>
      <c>
        <v>17</v>
      </c>
      <c>
        <v>0</v>
      </c>
      <c>
        <v>13</v>
      </c>
      <c>
        <v>0</v>
      </c>
      <c>
        <v>6</v>
      </c>
      <c>
        <v>0</v>
      </c>
      <c>
        <v>0</v>
      </c>
      <c>
        <v>0</v>
      </c>
      <c>
        <v>24.344342143116823</v>
      </c>
      <c>
        <v>0</v>
      </c>
      <c>
        <v>15.814856828546048</v>
      </c>
      <c>
        <v>0</v>
      </c>
      <c>
        <v>182.75233109067037</v>
      </c>
      <c>
        <v>0</v>
      </c>
      <c>
        <v>0</v>
      </c>
      <c>
        <v>222.91153006233324</v>
      </c>
    </row>
    <row>
      <c>
        <v>2626267</v>
      </c>
      <c>
        <v>1</v>
      </c>
      <c>
        <is>
          <t>İZMİR</t>
        </is>
      </c>
      <c>
        <v>KARŞIYAKA</v>
      </c>
      <c>
        <is>
          <t>Dağıtım Transformatörü</t>
        </is>
      </c>
      <c>
        <v>K-476 35-04-K00476_35-04-K00476_2373746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29.07.2023 04:47:41</t>
        </is>
      </c>
      <c>
        <is>
          <t>29.07.2023 05:08:14</t>
        </is>
      </c>
      <c>
        <v>0.3425</v>
      </c>
      <c>
        <v>0</v>
      </c>
      <c>
        <v>450</v>
      </c>
      <c>
        <v>0</v>
      </c>
      <c>
        <v>0</v>
      </c>
      <c>
        <v>0</v>
      </c>
      <c>
        <v>82</v>
      </c>
      <c>
        <v>0</v>
      </c>
      <c>
        <v>0</v>
      </c>
      <c>
        <v>0</v>
      </c>
      <c>
        <v>37.31224564268426</v>
      </c>
      <c>
        <v>0</v>
      </c>
      <c>
        <v>0</v>
      </c>
      <c>
        <v>0</v>
      </c>
      <c>
        <v>49.938591935875344</v>
      </c>
      <c>
        <v>0</v>
      </c>
      <c>
        <v>0</v>
      </c>
      <c>
        <v>87.25083757855961</v>
      </c>
    </row>
    <row>
      <c>
        <v>2626533</v>
      </c>
      <c>
        <v>1</v>
      </c>
      <c>
        <is>
          <t>MANİSA</t>
        </is>
      </c>
      <c>
        <v>YUNUSEMRE</v>
      </c>
      <c>
        <is>
          <t>AG Fideri</t>
        </is>
      </c>
      <c>
        <v>DM-25/16 45-71-M00392_A_56403366_56403366</v>
      </c>
      <c>
        <v>NH Altlık Arızası</v>
      </c>
      <c>
        <v>Dağıtım-AG</v>
      </c>
      <c>
        <v>Uzun</v>
      </c>
      <c>
        <v>Şebeke işletmecisi</v>
      </c>
      <c>
        <v>Bildirimsiz</v>
      </c>
      <c>
        <is>
          <t>29.07.2023 11:49:50</t>
        </is>
      </c>
      <c>
        <is>
          <t>29.07.2023 13:50:11</t>
        </is>
      </c>
      <c>
        <v>2.005833333</v>
      </c>
      <c>
        <v>0</v>
      </c>
      <c>
        <v>1161</v>
      </c>
      <c>
        <v>0</v>
      </c>
      <c>
        <v>0</v>
      </c>
      <c>
        <v>0</v>
      </c>
      <c>
        <v>103</v>
      </c>
      <c>
        <v>0</v>
      </c>
      <c>
        <v>0</v>
      </c>
      <c>
        <v>0</v>
      </c>
      <c>
        <v>463.55591770808275</v>
      </c>
      <c>
        <v>0</v>
      </c>
      <c>
        <v>0</v>
      </c>
      <c>
        <v>0</v>
      </c>
      <c>
        <v>224.7827311277049</v>
      </c>
      <c>
        <v>0</v>
      </c>
      <c>
        <v>0</v>
      </c>
      <c>
        <v>688.3386488357876</v>
      </c>
    </row>
    <row>
      <c>
        <v>2626510</v>
      </c>
      <c>
        <v>1</v>
      </c>
      <c>
        <is>
          <t>İZMİR</t>
        </is>
      </c>
      <c>
        <v>KARABAĞLAR</v>
      </c>
      <c>
        <is>
          <t>Saha Dağıtım Kutusu (SDK)</t>
        </is>
      </c>
      <c>
        <v>K-4027 35-01-K04027_C C01b_95193867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29.07.2023 11:28:09</t>
        </is>
      </c>
      <c>
        <is>
          <t>29.07.2023 14:26:28</t>
        </is>
      </c>
      <c>
        <v>2.971944444</v>
      </c>
      <c>
        <v>0</v>
      </c>
      <c>
        <v>54</v>
      </c>
      <c>
        <v>0</v>
      </c>
      <c>
        <v>0</v>
      </c>
      <c>
        <v>0</v>
      </c>
      <c>
        <v>14</v>
      </c>
      <c>
        <v>0</v>
      </c>
      <c>
        <v>0</v>
      </c>
      <c>
        <v>0</v>
      </c>
      <c>
        <v>31.582192330457197</v>
      </c>
      <c>
        <v>0</v>
      </c>
      <c>
        <v>0</v>
      </c>
      <c>
        <v>0</v>
      </c>
      <c>
        <v>32.586531466003144</v>
      </c>
      <c>
        <v>0</v>
      </c>
      <c>
        <v>0</v>
      </c>
      <c>
        <v>64.16872379646034</v>
      </c>
    </row>
    <row>
      <c>
        <v>2626559</v>
      </c>
      <c>
        <v>1</v>
      </c>
      <c>
        <is>
          <t>İZMİR</t>
        </is>
      </c>
      <c>
        <v>TORBALI</v>
      </c>
      <c>
        <is>
          <t>AG Fideri</t>
        </is>
      </c>
      <c>
        <v>KAPLANCIK TR-1 35-26-L00093_8233412_56360380_56360380</v>
      </c>
      <c>
        <v>AG Branşman Yeraltı Kablo Arızası</v>
      </c>
      <c>
        <v>Dağıtım-AG</v>
      </c>
      <c>
        <v>Uzun</v>
      </c>
      <c>
        <v>Şebeke işletmecisi</v>
      </c>
      <c>
        <v>Bildirimsiz</v>
      </c>
      <c>
        <is>
          <t>29.07.2023 12:21:39</t>
        </is>
      </c>
      <c>
        <is>
          <t>29.07.2023 14:05:06</t>
        </is>
      </c>
      <c>
        <v>1.724166666</v>
      </c>
      <c>
        <v>0</v>
      </c>
      <c>
        <v>21</v>
      </c>
      <c>
        <v>0</v>
      </c>
      <c>
        <v>1</v>
      </c>
      <c>
        <v>0</v>
      </c>
      <c>
        <v>2</v>
      </c>
      <c>
        <v>0</v>
      </c>
      <c>
        <v>0</v>
      </c>
      <c>
        <v>0</v>
      </c>
      <c>
        <v>8.976206748630982</v>
      </c>
      <c>
        <v>0</v>
      </c>
      <c>
        <v>10.580315423565896</v>
      </c>
      <c>
        <v>0</v>
      </c>
      <c>
        <v>0.6983991078274292</v>
      </c>
      <c>
        <v>0</v>
      </c>
      <c>
        <v>0</v>
      </c>
      <c>
        <v>20.25492128002431</v>
      </c>
    </row>
    <row>
      <c>
        <v>2626482</v>
      </c>
      <c>
        <v>2</v>
      </c>
      <c>
        <is>
          <t>MANİSA</t>
        </is>
      </c>
      <c>
        <v>ALAŞEHİR</v>
      </c>
      <c>
        <is>
          <t>KÖK</t>
        </is>
      </c>
      <c>
        <v>EVRENLİ KÖK 45-73-M00139_EVRENLİ OSMANİYE KOZLUCA M03_2309340</v>
      </c>
      <c>
        <v>OG Trafo Arızası</v>
      </c>
      <c>
        <v>Dağıtım-OG</v>
      </c>
      <c>
        <v>Uzun</v>
      </c>
      <c>
        <v>Şebeke işletmecisi</v>
      </c>
      <c>
        <v>Bildirimsiz</v>
      </c>
      <c>
        <is>
          <t>29.07.2023 15:46:31</t>
        </is>
      </c>
      <c>
        <is>
          <t>29.07.2023 16:55:52</t>
        </is>
      </c>
      <c>
        <v>1.155833333</v>
      </c>
      <c>
        <v>3</v>
      </c>
      <c>
        <v>550</v>
      </c>
      <c>
        <v>2</v>
      </c>
      <c>
        <v>40</v>
      </c>
      <c>
        <v>0</v>
      </c>
      <c>
        <v>15</v>
      </c>
      <c>
        <v>0</v>
      </c>
      <c>
        <v>0</v>
      </c>
      <c>
        <v>0.9048174552366666</v>
      </c>
      <c>
        <v>84.80653858313744</v>
      </c>
      <c>
        <v>13.914446505407668</v>
      </c>
      <c>
        <v>54.19813768568558</v>
      </c>
      <c>
        <v>0</v>
      </c>
      <c>
        <v>14.305385015590558</v>
      </c>
      <c>
        <v>0</v>
      </c>
      <c>
        <v>0</v>
      </c>
      <c>
        <v>168.1293252450579</v>
      </c>
    </row>
    <row>
      <c>
        <v>2626347</v>
      </c>
      <c>
        <v>1</v>
      </c>
      <c>
        <is>
          <t>İZMİR</t>
        </is>
      </c>
      <c>
        <v>BERGAMA</v>
      </c>
      <c>
        <is>
          <t>OG Fideri</t>
        </is>
      </c>
      <c>
        <v>TR-142 35-16-L00142_TR-143 L03_72032899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29.07.2023 08:52:05</t>
        </is>
      </c>
      <c>
        <is>
          <t>29.07.2023 11:00:57</t>
        </is>
      </c>
      <c>
        <v>2.147777777</v>
      </c>
      <c>
        <v>0</v>
      </c>
      <c>
        <v>299</v>
      </c>
      <c>
        <v>0</v>
      </c>
      <c>
        <v>0</v>
      </c>
      <c>
        <v>0</v>
      </c>
      <c>
        <v>9</v>
      </c>
      <c>
        <v>0</v>
      </c>
      <c>
        <v>0</v>
      </c>
      <c>
        <v>0</v>
      </c>
      <c>
        <v>116.25038122918188</v>
      </c>
      <c>
        <v>0</v>
      </c>
      <c>
        <v>0</v>
      </c>
      <c>
        <v>0</v>
      </c>
      <c>
        <v>13.287094182327804</v>
      </c>
      <c>
        <v>0</v>
      </c>
      <c>
        <v>0</v>
      </c>
      <c>
        <v>129.5374754115097</v>
      </c>
    </row>
    <row>
      <c>
        <v>2626788</v>
      </c>
      <c>
        <v>1</v>
      </c>
      <c>
        <is>
          <t>MANİSA</t>
        </is>
      </c>
      <c>
        <v>SARIGÖL</v>
      </c>
      <c>
        <is>
          <t>KÖK</t>
        </is>
      </c>
      <c>
        <v>TIRAZLI KÖK 45-79-M00079_BAHARLAR M06_72036291</v>
      </c>
      <c>
        <v>OG Fider Açması</v>
      </c>
      <c>
        <v>Dağıtım-OG</v>
      </c>
      <c>
        <v>Kısa</v>
      </c>
      <c>
        <v>Şebeke işletmecisi</v>
      </c>
      <c>
        <v>Bildirimsiz</v>
      </c>
      <c>
        <is>
          <t>29.07.2023 17:09:37</t>
        </is>
      </c>
      <c>
        <is>
          <t>29.07.2023 17:10:37</t>
        </is>
      </c>
      <c>
        <v>0.016666666</v>
      </c>
      <c>
        <v>4</v>
      </c>
      <c>
        <v>1672</v>
      </c>
      <c>
        <v>128</v>
      </c>
      <c>
        <v>406</v>
      </c>
      <c>
        <v>6</v>
      </c>
      <c>
        <v>79</v>
      </c>
      <c>
        <v>0</v>
      </c>
      <c>
        <v>0</v>
      </c>
      <c>
        <v>0.017546897199999998</v>
      </c>
      <c>
        <v>3.74522506244463</v>
      </c>
      <c>
        <v>21.35311671429005</v>
      </c>
      <c>
        <v>39.821426023529284</v>
      </c>
      <c>
        <v>0.5281009888197817</v>
      </c>
      <c>
        <v>0.9376636734042115</v>
      </c>
      <c>
        <v>0</v>
      </c>
      <c>
        <v>0</v>
      </c>
      <c>
        <v>66.40307935968796</v>
      </c>
    </row>
    <row>
      <c>
        <v>2626453</v>
      </c>
      <c>
        <v>1</v>
      </c>
      <c>
        <is>
          <t>MANİSA</t>
        </is>
      </c>
      <c>
        <v>SELENDİ</v>
      </c>
      <c>
        <is>
          <t>KÖK</t>
        </is>
      </c>
      <c>
        <v>ÇAMLICA KÖK 45-81-M00048_ÇANŞA ÇIKIŞ M03_71996194</v>
      </c>
      <c>
        <v>Şebeke Bakım Çalışması</v>
      </c>
      <c>
        <v>Dağıtım-OG</v>
      </c>
      <c>
        <v>Uzun</v>
      </c>
      <c>
        <v>Şebeke işletmecisi</v>
      </c>
      <c>
        <v>Bildirimli</v>
      </c>
      <c>
        <is>
          <t>29.07.2023 10:37:48</t>
        </is>
      </c>
      <c>
        <is>
          <t>29.07.2023 14:09:34</t>
        </is>
      </c>
      <c>
        <v>3.529444444</v>
      </c>
      <c>
        <v>1</v>
      </c>
      <c>
        <v>522</v>
      </c>
      <c>
        <v>0</v>
      </c>
      <c>
        <v>0</v>
      </c>
      <c>
        <v>1</v>
      </c>
      <c>
        <v>32</v>
      </c>
      <c>
        <v>0</v>
      </c>
      <c>
        <v>0</v>
      </c>
      <c>
        <v>0.8951015920822223</v>
      </c>
      <c>
        <v>185.90041296557908</v>
      </c>
      <c>
        <v>0</v>
      </c>
      <c>
        <v>0</v>
      </c>
      <c>
        <v>4.750658149988711</v>
      </c>
      <c>
        <v>28.39875488597568</v>
      </c>
      <c>
        <v>0</v>
      </c>
      <c>
        <v>0</v>
      </c>
      <c>
        <v>219.9449275936257</v>
      </c>
    </row>
    <row>
      <c>
        <v>2626304</v>
      </c>
      <c>
        <v>1</v>
      </c>
      <c>
        <is>
          <t>İZMİR</t>
        </is>
      </c>
      <c>
        <v>KONAK</v>
      </c>
      <c>
        <is>
          <t>AG Fideri</t>
        </is>
      </c>
      <c>
        <v>K-1383 35-01-K01383_D_56378527_56378527</v>
      </c>
      <c>
        <v>AG Box / Sdk Giriş Sigorta Atığı</v>
      </c>
      <c>
        <v>Dağıtım-AG</v>
      </c>
      <c>
        <v>Uzun</v>
      </c>
      <c>
        <v>Şebeke işletmecisi</v>
      </c>
      <c>
        <v>Bildirimsiz</v>
      </c>
      <c>
        <is>
          <t>29.07.2023 07:17:45</t>
        </is>
      </c>
      <c>
        <is>
          <t>29.07.2023 09:46:33</t>
        </is>
      </c>
      <c>
        <v>2.48</v>
      </c>
      <c>
        <v>0</v>
      </c>
      <c>
        <v>0</v>
      </c>
      <c>
        <v>0</v>
      </c>
      <c>
        <v>0</v>
      </c>
      <c>
        <v>0</v>
      </c>
      <c>
        <v>19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225.82270776831848</v>
      </c>
      <c>
        <v>0</v>
      </c>
      <c>
        <v>0</v>
      </c>
      <c>
        <v>225.82270776831848</v>
      </c>
    </row>
    <row>
      <c>
        <v>2626596</v>
      </c>
      <c>
        <v>1</v>
      </c>
      <c>
        <is>
          <t>İZMİR</t>
        </is>
      </c>
      <c>
        <v>ÖDEMİŞ</v>
      </c>
      <c>
        <is>
          <t>DM</t>
        </is>
      </c>
      <c>
        <v>ÖDEMİŞ İM 35-15-A00001_YENİCEKÖY L04_83647134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29.07.2023 12:55:58</t>
        </is>
      </c>
      <c>
        <is>
          <t>29.07.2023 13:05:28</t>
        </is>
      </c>
      <c>
        <v>0.158333333</v>
      </c>
      <c>
        <v>2</v>
      </c>
      <c>
        <v>316</v>
      </c>
      <c>
        <v>36</v>
      </c>
      <c>
        <v>86</v>
      </c>
      <c>
        <v>5</v>
      </c>
      <c>
        <v>72</v>
      </c>
      <c>
        <v>0</v>
      </c>
      <c>
        <v>0</v>
      </c>
      <c>
        <v>0.29645936757506225</v>
      </c>
      <c>
        <v>8.195328007865749</v>
      </c>
      <c>
        <v>66.50191637237357</v>
      </c>
      <c>
        <v>64.08194063840983</v>
      </c>
      <c>
        <v>5.8035475568128785</v>
      </c>
      <c>
        <v>8.35817945272389</v>
      </c>
      <c>
        <v>0</v>
      </c>
      <c>
        <v>0</v>
      </c>
      <c>
        <v>153.237371395761</v>
      </c>
    </row>
    <row>
      <c>
        <v>2626711</v>
      </c>
      <c>
        <v>1</v>
      </c>
      <c>
        <is>
          <t>İZMİR</t>
        </is>
      </c>
      <c>
        <v>TORBALI</v>
      </c>
      <c>
        <is>
          <t>AG Fideri</t>
        </is>
      </c>
      <c>
        <v>TR-48 35-26-M00048__60982505_60982505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29.07.2023 15:14:25</t>
        </is>
      </c>
      <c>
        <is>
          <t>29.07.2023 17:12:15</t>
        </is>
      </c>
      <c>
        <v>1.963888888</v>
      </c>
      <c>
        <v>0</v>
      </c>
      <c>
        <v>46</v>
      </c>
      <c>
        <v>0</v>
      </c>
      <c>
        <v>2</v>
      </c>
      <c>
        <v>0</v>
      </c>
      <c>
        <v>2</v>
      </c>
      <c>
        <v>0</v>
      </c>
      <c>
        <v>0</v>
      </c>
      <c>
        <v>0</v>
      </c>
      <c>
        <v>21.61350492375615</v>
      </c>
      <c>
        <v>0</v>
      </c>
      <c>
        <v>2.8661375734427597</v>
      </c>
      <c>
        <v>0</v>
      </c>
      <c>
        <v>10.420142316054147</v>
      </c>
      <c>
        <v>0</v>
      </c>
      <c>
        <v>0</v>
      </c>
      <c>
        <v>34.899784813253056</v>
      </c>
    </row>
    <row>
      <c>
        <v>2626542</v>
      </c>
      <c>
        <v>1</v>
      </c>
      <c>
        <is>
          <t>İZMİR</t>
        </is>
      </c>
      <c>
        <v>MENEMEN</v>
      </c>
      <c>
        <is>
          <t>Saha Dağıtım Kutusu (SDK)</t>
        </is>
      </c>
      <c>
        <v>ASARLIK TR-14 KÖK 35-28-M00168_A TR14-B4_5910346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29.07.2023 12:06:40</t>
        </is>
      </c>
      <c>
        <is>
          <t>29.07.2023 12:45:35</t>
        </is>
      </c>
      <c>
        <v>0.648611111</v>
      </c>
      <c>
        <v>0</v>
      </c>
      <c>
        <v>28</v>
      </c>
      <c>
        <v>0</v>
      </c>
      <c>
        <v>0</v>
      </c>
      <c>
        <v>0</v>
      </c>
      <c>
        <v>7</v>
      </c>
      <c>
        <v>0</v>
      </c>
      <c>
        <v>0</v>
      </c>
      <c>
        <v>0</v>
      </c>
      <c>
        <v>3.52989741747934</v>
      </c>
      <c>
        <v>0</v>
      </c>
      <c>
        <v>0</v>
      </c>
      <c>
        <v>0</v>
      </c>
      <c>
        <v>1.5619869171222542</v>
      </c>
      <c>
        <v>0</v>
      </c>
      <c>
        <v>0</v>
      </c>
      <c>
        <v>5.091884334601595</v>
      </c>
    </row>
    <row>
      <c>
        <v>2626874</v>
      </c>
      <c>
        <v>1</v>
      </c>
      <c>
        <is>
          <t>İZMİR</t>
        </is>
      </c>
      <c>
        <v>ÖDEMİŞ</v>
      </c>
      <c>
        <is>
          <t>AG Fideri</t>
        </is>
      </c>
      <c>
        <v>TR-84 ORHAN HALLIOĞLU GRB. 35-15-M00084_B_56373146_56373146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29.07.2023 18:33:44</t>
        </is>
      </c>
      <c>
        <is>
          <t>29.07.2023 20:15:18</t>
        </is>
      </c>
      <c>
        <v>1.692777777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38.8152662207411</v>
      </c>
      <c>
        <v>0</v>
      </c>
      <c>
        <v>0</v>
      </c>
      <c>
        <v>0</v>
      </c>
      <c>
        <v>0</v>
      </c>
      <c>
        <v>38.8152662207411</v>
      </c>
    </row>
    <row>
      <c>
        <v>2626356</v>
      </c>
      <c>
        <v>1</v>
      </c>
      <c>
        <is>
          <t>MANİSA</t>
        </is>
      </c>
      <c>
        <v>YUNUSEMRE</v>
      </c>
      <c>
        <is>
          <t>DM</t>
        </is>
      </c>
      <c>
        <v>ÜÇPINAR DM 45-71-M00183_ESKİ ÜÇPINAR M11_72249561</v>
      </c>
      <c>
        <v>Şebeke Bakım Çalışması</v>
      </c>
      <c>
        <v>Dağıtım-OG</v>
      </c>
      <c>
        <v>Uzun</v>
      </c>
      <c>
        <v>Şebeke işletmecisi</v>
      </c>
      <c>
        <v>Bildirimli</v>
      </c>
      <c>
        <is>
          <t>29.07.2023 09:04:48</t>
        </is>
      </c>
      <c>
        <is>
          <t>29.07.2023 11:35:36</t>
        </is>
      </c>
      <c>
        <v>2.513333333</v>
      </c>
      <c>
        <v>20</v>
      </c>
      <c>
        <v>177</v>
      </c>
      <c>
        <v>309</v>
      </c>
      <c>
        <v>103</v>
      </c>
      <c>
        <v>11</v>
      </c>
      <c>
        <v>10</v>
      </c>
      <c>
        <v>0</v>
      </c>
      <c>
        <v>0</v>
      </c>
      <c>
        <v>54.609068561411995</v>
      </c>
      <c>
        <v>150.12517027907404</v>
      </c>
      <c>
        <v>1795.8586895963513</v>
      </c>
      <c>
        <v>448.4525804418853</v>
      </c>
      <c>
        <v>31.046788408563337</v>
      </c>
      <c>
        <v>20.08764383378702</v>
      </c>
      <c>
        <v>0</v>
      </c>
      <c>
        <v>0</v>
      </c>
      <c>
        <v>2500.1799411210727</v>
      </c>
    </row>
    <row>
      <c>
        <v>2626897</v>
      </c>
      <c>
        <v>1</v>
      </c>
      <c>
        <is>
          <t>MANİSA</t>
        </is>
      </c>
      <c>
        <v>TURGUTLU</v>
      </c>
      <c>
        <is>
          <t>OG Fideri</t>
        </is>
      </c>
      <c>
        <v>PAŞATIMARI TR-1 45-83-M00811_PAŞATIMARI-2 KÖK M02_89801508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29.07.2023 18:24:06</t>
        </is>
      </c>
      <c>
        <is>
          <t>29.07.2023 19:56:28</t>
        </is>
      </c>
      <c>
        <v>1.539444444</v>
      </c>
      <c>
        <v>8</v>
      </c>
      <c>
        <v>7</v>
      </c>
      <c>
        <v>106</v>
      </c>
      <c>
        <v>159</v>
      </c>
      <c>
        <v>12</v>
      </c>
      <c>
        <v>12</v>
      </c>
      <c>
        <v>0</v>
      </c>
      <c>
        <v>0</v>
      </c>
      <c>
        <v>19.007384672410694</v>
      </c>
      <c>
        <v>15.129596525759833</v>
      </c>
      <c>
        <v>453.6397743899856</v>
      </c>
      <c>
        <v>751.40758680529</v>
      </c>
      <c>
        <v>34.76807118746065</v>
      </c>
      <c>
        <v>58.56779077562567</v>
      </c>
      <c>
        <v>0</v>
      </c>
      <c>
        <v>0</v>
      </c>
      <c>
        <v>1332.5202043565323</v>
      </c>
    </row>
    <row>
      <c>
        <v>2626310</v>
      </c>
      <c>
        <v>1</v>
      </c>
      <c>
        <is>
          <t>İZMİR</t>
        </is>
      </c>
      <c>
        <v>BORNOVA</v>
      </c>
      <c>
        <is>
          <t>OG Fideri</t>
        </is>
      </c>
      <c>
        <v>M-1570 35-02-M01570_M-189 M02_88750996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29.07.2023 07:23:36</t>
        </is>
      </c>
      <c>
        <is>
          <t>29.07.2023 10:02:16</t>
        </is>
      </c>
      <c>
        <v>2.644444444</v>
      </c>
      <c>
        <v>1</v>
      </c>
      <c>
        <v>1044</v>
      </c>
      <c>
        <v>0</v>
      </c>
      <c>
        <v>11</v>
      </c>
      <c>
        <v>9</v>
      </c>
      <c>
        <v>71</v>
      </c>
      <c>
        <v>2</v>
      </c>
      <c>
        <v>2</v>
      </c>
      <c>
        <v>15.042447296656249</v>
      </c>
      <c>
        <v>648.2637131065691</v>
      </c>
      <c>
        <v>0</v>
      </c>
      <c>
        <v>34.21786874269428</v>
      </c>
      <c>
        <v>145.2908157864522</v>
      </c>
      <c>
        <v>187.9661360651709</v>
      </c>
      <c>
        <v>88.32756498113243</v>
      </c>
      <c>
        <v>61.95854678025747</v>
      </c>
      <c>
        <v>1181.0670927589324</v>
      </c>
    </row>
    <row>
      <c>
        <v>2626419</v>
      </c>
      <c>
        <v>1</v>
      </c>
      <c>
        <is>
          <t>İZMİR</t>
        </is>
      </c>
      <c>
        <v>TORBALI</v>
      </c>
      <c>
        <is>
          <t>KÖK</t>
        </is>
      </c>
      <c>
        <v>PANCAR KÖK 35-26-M00891_KARAKUYU M02_2123366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29.07.2023 10:03:14</t>
        </is>
      </c>
      <c>
        <is>
          <t>29.07.2023 10:16:37</t>
        </is>
      </c>
      <c>
        <v>0.223055555</v>
      </c>
      <c>
        <v>0</v>
      </c>
      <c>
        <v>591</v>
      </c>
      <c>
        <v>20</v>
      </c>
      <c>
        <v>2</v>
      </c>
      <c>
        <v>3</v>
      </c>
      <c>
        <v>64</v>
      </c>
      <c>
        <v>1</v>
      </c>
      <c>
        <v>2</v>
      </c>
      <c>
        <v>0</v>
      </c>
      <c>
        <v>29.580994214782567</v>
      </c>
      <c>
        <v>150.78978923755116</v>
      </c>
      <c>
        <v>0.46479598291189705</v>
      </c>
      <c>
        <v>22.127389609124002</v>
      </c>
      <c>
        <v>8.406435860523377</v>
      </c>
      <c>
        <v>8.596397317445966</v>
      </c>
      <c>
        <v>13.868033344129799</v>
      </c>
      <c>
        <v>233.8338355664688</v>
      </c>
    </row>
    <row>
      <c>
        <v>2626728</v>
      </c>
      <c>
        <v>1</v>
      </c>
      <c>
        <is>
          <t>İZMİR</t>
        </is>
      </c>
      <c>
        <v>KEMALPAŞA</v>
      </c>
      <c>
        <is>
          <t>KÖK</t>
        </is>
      </c>
      <c>
        <v>TAŞLIYOL KÖK 35-27-M00495_TAŞLIYOL M03_72168857</v>
      </c>
      <c>
        <v>Plansız Kesinti / Müdahale</v>
      </c>
      <c>
        <v>Dağıtım-OG</v>
      </c>
      <c>
        <v>Uzun</v>
      </c>
      <c>
        <v>Şebeke işletmecisi</v>
      </c>
      <c>
        <v>Bildirimsiz</v>
      </c>
      <c>
        <is>
          <t>29.07.2023 15:36:59</t>
        </is>
      </c>
      <c>
        <is>
          <t>29.07.2023 16:26:12</t>
        </is>
      </c>
      <c>
        <v>0.820277777</v>
      </c>
      <c>
        <v>3</v>
      </c>
      <c>
        <v>222</v>
      </c>
      <c>
        <v>19</v>
      </c>
      <c>
        <v>247</v>
      </c>
      <c>
        <v>14</v>
      </c>
      <c>
        <v>82</v>
      </c>
      <c>
        <v>4</v>
      </c>
      <c>
        <v>0</v>
      </c>
      <c>
        <v>16.4612286334475</v>
      </c>
      <c>
        <v>80.92639288969038</v>
      </c>
      <c>
        <v>14.149175232000033</v>
      </c>
      <c>
        <v>161.8072760859904</v>
      </c>
      <c>
        <v>48.248715303111425</v>
      </c>
      <c>
        <v>70.73143273987623</v>
      </c>
      <c>
        <v>269.2267906646588</v>
      </c>
      <c>
        <v>0</v>
      </c>
      <c>
        <v>661.5510115487748</v>
      </c>
    </row>
    <row>
      <c>
        <v>2626525</v>
      </c>
      <c>
        <v>1</v>
      </c>
      <c>
        <is>
          <t>İZMİR</t>
        </is>
      </c>
      <c>
        <v>BAYINDIR</v>
      </c>
      <c>
        <is>
          <t>OG Fideri</t>
        </is>
      </c>
      <c>
        <v>ÇIRPI İM 35-20-A00002_HatBaşıAyırıcı_53138500 M10_53138500</v>
      </c>
      <c>
        <v>Şebeke Bakım Çalışması</v>
      </c>
      <c>
        <v>Dağıtım-OG</v>
      </c>
      <c>
        <v>Uzun</v>
      </c>
      <c>
        <v>Şebeke işletmecisi</v>
      </c>
      <c>
        <v>Bildirimli</v>
      </c>
      <c>
        <is>
          <t>29.07.2023 11:26:57</t>
        </is>
      </c>
      <c>
        <is>
          <t>29.07.2023 11:48:13</t>
        </is>
      </c>
      <c>
        <v>0.354444444</v>
      </c>
      <c>
        <v>0</v>
      </c>
      <c>
        <v>0</v>
      </c>
      <c>
        <v>0</v>
      </c>
      <c>
        <v>15</v>
      </c>
      <c>
        <v>0</v>
      </c>
      <c>
        <v>5</v>
      </c>
      <c>
        <v>0</v>
      </c>
      <c>
        <v>0</v>
      </c>
      <c>
        <v>0</v>
      </c>
      <c>
        <v>0</v>
      </c>
      <c>
        <v>0</v>
      </c>
      <c>
        <v>58.71397511208626</v>
      </c>
      <c>
        <v>0</v>
      </c>
      <c>
        <v>9.229140128564168</v>
      </c>
      <c>
        <v>0</v>
      </c>
      <c>
        <v>0</v>
      </c>
      <c>
        <v>67.94311524065043</v>
      </c>
    </row>
    <row>
      <c>
        <v>2626479</v>
      </c>
      <c>
        <v>1</v>
      </c>
      <c>
        <is>
          <t>MANİSA</t>
        </is>
      </c>
      <c>
        <v>KULA</v>
      </c>
      <c>
        <is>
          <t>Kullanıcı Bağlantı Hattı</t>
        </is>
      </c>
      <c>
        <v>TR-18 45-77-L00018_945511678_945511678</v>
      </c>
      <c>
        <v>Üçüncü Şahısların Vermiş Olduğu Hasarlar</v>
      </c>
      <c>
        <v>Dağıtım-AG</v>
      </c>
      <c>
        <v>Uzun</v>
      </c>
      <c>
        <v>Dışsal</v>
      </c>
      <c>
        <v>Bildirimsiz</v>
      </c>
      <c>
        <is>
          <t>29.07.2023 11:00:21</t>
        </is>
      </c>
      <c>
        <is>
          <t>29.07.2023 13:38:47</t>
        </is>
      </c>
      <c>
        <v>2.640555555</v>
      </c>
      <c>
        <v>0</v>
      </c>
      <c>
        <v>0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0.14266853761722834</v>
      </c>
      <c>
        <v>0</v>
      </c>
      <c>
        <v>0</v>
      </c>
      <c>
        <v>0.14266853761722834</v>
      </c>
    </row>
    <row>
      <c>
        <v>2626774</v>
      </c>
      <c>
        <v>1</v>
      </c>
      <c>
        <is>
          <t>İZMİR</t>
        </is>
      </c>
      <c>
        <v>GÜZELBAHÇE</v>
      </c>
      <c>
        <is>
          <t>DM</t>
        </is>
      </c>
      <c>
        <v>GÜZELBAHÇE İM 35-10-A00001_KAHRAMANDERE HAT-2 M10_77678573</v>
      </c>
      <c>
        <v>Üçüncü Şahısların Vermiş Olduğu Hasarlar</v>
      </c>
      <c>
        <v>Dağıtım-OG</v>
      </c>
      <c>
        <v>Uzun</v>
      </c>
      <c>
        <v>Dışsal</v>
      </c>
      <c>
        <v>Bildirimsiz</v>
      </c>
      <c>
        <is>
          <t>29.07.2023 16:47:54</t>
        </is>
      </c>
      <c>
        <is>
          <t>29.07.2023 17:03:45</t>
        </is>
      </c>
      <c>
        <v>0.264166666</v>
      </c>
      <c>
        <v>0</v>
      </c>
      <c>
        <v>4621</v>
      </c>
      <c>
        <v>1</v>
      </c>
      <c>
        <v>134</v>
      </c>
      <c>
        <v>4</v>
      </c>
      <c>
        <v>804</v>
      </c>
      <c>
        <v>0</v>
      </c>
      <c>
        <v>0</v>
      </c>
      <c>
        <v>0</v>
      </c>
      <c>
        <v>359.6557818104155</v>
      </c>
      <c>
        <v>0.9746316408500001</v>
      </c>
      <c>
        <v>20.30013128100826</v>
      </c>
      <c>
        <v>25.40546882714259</v>
      </c>
      <c>
        <v>399.9004526894899</v>
      </c>
      <c>
        <v>0</v>
      </c>
      <c>
        <v>0</v>
      </c>
      <c>
        <v>806.2364662489063</v>
      </c>
    </row>
    <row>
      <c>
        <v>2626920</v>
      </c>
      <c>
        <v>1</v>
      </c>
      <c>
        <is>
          <t>MANİSA</t>
        </is>
      </c>
      <c>
        <v>TURGUTLU</v>
      </c>
      <c>
        <is>
          <t>OG Fideri</t>
        </is>
      </c>
      <c>
        <v>AVŞAR TR-1 45-83-L00340_FABRİKALAR L06_72154065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29.07.2023 20:07:14</t>
        </is>
      </c>
      <c>
        <is>
          <t>29.07.2023 22:18:17</t>
        </is>
      </c>
      <c>
        <v>2.184166666</v>
      </c>
      <c>
        <v>0</v>
      </c>
      <c>
        <v>1070</v>
      </c>
      <c>
        <v>3</v>
      </c>
      <c>
        <v>29</v>
      </c>
      <c>
        <v>6</v>
      </c>
      <c>
        <v>104</v>
      </c>
      <c>
        <v>2</v>
      </c>
      <c>
        <v>0</v>
      </c>
      <c>
        <v>0</v>
      </c>
      <c>
        <v>455.5151177563673</v>
      </c>
      <c>
        <v>19.103941220390006</v>
      </c>
      <c>
        <v>83.51797123442961</v>
      </c>
      <c>
        <v>131.80334421522463</v>
      </c>
      <c>
        <v>131.77890193652883</v>
      </c>
      <c>
        <v>32.97494152545986</v>
      </c>
      <c>
        <v>0</v>
      </c>
      <c>
        <v>854.6942178884003</v>
      </c>
    </row>
    <row>
      <c>
        <v>2626665</v>
      </c>
      <c>
        <v>1</v>
      </c>
      <c>
        <is>
          <t>İZMİR</t>
        </is>
      </c>
      <c>
        <v>MENDERES</v>
      </c>
      <c>
        <is>
          <t>Kullanıcı Bağlantı Hattı</t>
        </is>
      </c>
      <c>
        <v>AHMETBEYLİ TR-3 35-22-M00241_955291614_955291614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29.07.2023 14:22:34</t>
        </is>
      </c>
      <c>
        <is>
          <t>29.07.2023 18:37:11</t>
        </is>
      </c>
      <c>
        <v>4.243611111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1.4705710951360276</v>
      </c>
      <c>
        <v>0</v>
      </c>
      <c>
        <v>0</v>
      </c>
      <c>
        <v>0</v>
      </c>
      <c>
        <v>0</v>
      </c>
      <c>
        <v>1.4705710951360276</v>
      </c>
    </row>
    <row>
      <c>
        <v>2626273</v>
      </c>
      <c>
        <v>1</v>
      </c>
      <c>
        <is>
          <t>İZMİR</t>
        </is>
      </c>
      <c>
        <v>KEMALPAŞA</v>
      </c>
      <c>
        <is>
          <t>OG Fideri</t>
        </is>
      </c>
      <c>
        <v>DAMLACIK TR-5 35-27-M01159_ H_80289930</v>
      </c>
      <c>
        <v>Hırsızlık</v>
      </c>
      <c>
        <v>Dağıtım-OG</v>
      </c>
      <c>
        <v>Uzun</v>
      </c>
      <c>
        <v>Dışsal</v>
      </c>
      <c>
        <v>Bildirimsiz</v>
      </c>
      <c>
        <is>
          <t>29.07.2023 05:24:47</t>
        </is>
      </c>
      <c>
        <is>
          <t>29.07.2023 07:30:44</t>
        </is>
      </c>
      <c>
        <v>2.099166666</v>
      </c>
      <c>
        <v>0</v>
      </c>
      <c>
        <v>22</v>
      </c>
      <c>
        <v>0</v>
      </c>
      <c>
        <v>1</v>
      </c>
      <c>
        <v>0</v>
      </c>
      <c>
        <v>2</v>
      </c>
      <c>
        <v>0</v>
      </c>
      <c>
        <v>0</v>
      </c>
      <c>
        <v>0</v>
      </c>
      <c>
        <v>4.147095824468085</v>
      </c>
      <c>
        <v>0</v>
      </c>
      <c>
        <v>0.2655695949976825</v>
      </c>
      <c>
        <v>0</v>
      </c>
      <c>
        <v>0.1743967818437243</v>
      </c>
      <c>
        <v>0</v>
      </c>
      <c>
        <v>0</v>
      </c>
      <c>
        <v>4.587062201309492</v>
      </c>
    </row>
    <row>
      <c>
        <v>2626373</v>
      </c>
      <c>
        <v>1</v>
      </c>
      <c>
        <is>
          <t>İZMİR</t>
        </is>
      </c>
      <c>
        <v>KONAK</v>
      </c>
      <c>
        <is>
          <t>Dağıtım Transformatörü</t>
        </is>
      </c>
      <c>
        <v>K-4369 35-01-K04369_35-01-K04369_65826570</v>
      </c>
      <c>
        <v>Şebeke Bakım Çalışması</v>
      </c>
      <c>
        <v>Dağıtım-AG</v>
      </c>
      <c>
        <v>Uzun</v>
      </c>
      <c>
        <v>Şebeke işletmecisi</v>
      </c>
      <c>
        <v>Bildirimli</v>
      </c>
      <c>
        <is>
          <t>29.07.2023 09:22:37</t>
        </is>
      </c>
      <c>
        <is>
          <t>29.07.2023 10:12:12</t>
        </is>
      </c>
      <c>
        <v>0.826388888</v>
      </c>
      <c>
        <v>0</v>
      </c>
      <c>
        <v>287</v>
      </c>
      <c>
        <v>0</v>
      </c>
      <c>
        <v>0</v>
      </c>
      <c>
        <v>0</v>
      </c>
      <c>
        <v>29</v>
      </c>
      <c>
        <v>0</v>
      </c>
      <c>
        <v>0</v>
      </c>
      <c>
        <v>0</v>
      </c>
      <c>
        <v>63.173066288750164</v>
      </c>
      <c>
        <v>0</v>
      </c>
      <c>
        <v>0</v>
      </c>
      <c>
        <v>0</v>
      </c>
      <c>
        <v>34.06379444729944</v>
      </c>
      <c>
        <v>0</v>
      </c>
      <c>
        <v>0</v>
      </c>
      <c>
        <v>97.23686073604961</v>
      </c>
    </row>
    <row>
      <c>
        <v>2626293</v>
      </c>
      <c>
        <v>1</v>
      </c>
      <c>
        <is>
          <t>İZMİR</t>
        </is>
      </c>
      <c>
        <v>BORNOVA</v>
      </c>
      <c>
        <is>
          <t>KÖK</t>
        </is>
      </c>
      <c>
        <v>M-10 35-02-M00010_M-3227 M02_2035233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29.07.2023 06:43:32</t>
        </is>
      </c>
      <c>
        <is>
          <t>29.07.2023 06:47:36</t>
        </is>
      </c>
      <c>
        <v>0.067777777</v>
      </c>
      <c>
        <v>1</v>
      </c>
      <c>
        <v>2661</v>
      </c>
      <c>
        <v>0</v>
      </c>
      <c>
        <v>17</v>
      </c>
      <c>
        <v>10</v>
      </c>
      <c>
        <v>413</v>
      </c>
      <c>
        <v>2</v>
      </c>
      <c>
        <v>4</v>
      </c>
      <c>
        <v>0.30062051857036504</v>
      </c>
      <c>
        <v>35.731551635352844</v>
      </c>
      <c>
        <v>0</v>
      </c>
      <c>
        <v>0.9510550386169554</v>
      </c>
      <c>
        <v>2.9198438138749507</v>
      </c>
      <c>
        <v>21.829253344974948</v>
      </c>
      <c>
        <v>1.1209380390805366</v>
      </c>
      <c>
        <v>7.649516734783944</v>
      </c>
      <c>
        <v>70.50277912525453</v>
      </c>
    </row>
    <row>
      <c>
        <v>2626628</v>
      </c>
      <c>
        <v>1</v>
      </c>
      <c>
        <is>
          <t>İZMİR</t>
        </is>
      </c>
      <c>
        <v>KARŞIYAKA</v>
      </c>
      <c>
        <is>
          <t>Saha Dağıtım Kutusu (SDK)</t>
        </is>
      </c>
      <c>
        <v>K-1316 35-04-K01316_E E4B_5831241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29.07.2023 13:40:05</t>
        </is>
      </c>
      <c>
        <is>
          <t>29.07.2023 16:32:45</t>
        </is>
      </c>
      <c>
        <v>2.877777777</v>
      </c>
      <c>
        <v>0</v>
      </c>
      <c>
        <v>0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31.43289079013991</v>
      </c>
      <c>
        <v>0</v>
      </c>
      <c>
        <v>0</v>
      </c>
      <c>
        <v>31.43289079013991</v>
      </c>
    </row>
    <row>
      <c>
        <v>2626934</v>
      </c>
      <c>
        <v>1</v>
      </c>
      <c>
        <is>
          <t>İZMİR</t>
        </is>
      </c>
      <c>
        <v>NARLIDERE</v>
      </c>
      <c>
        <is>
          <t>OG Fideri</t>
        </is>
      </c>
      <c>
        <v>M-2773 35-07-M02773_M-2038 M10_81657071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29.07.2023 20:28:01</t>
        </is>
      </c>
      <c>
        <is>
          <t>29.07.2023 20:47:37</t>
        </is>
      </c>
      <c>
        <v>0.326666666</v>
      </c>
      <c>
        <v>1</v>
      </c>
      <c>
        <v>751</v>
      </c>
      <c>
        <v>0</v>
      </c>
      <c>
        <v>1</v>
      </c>
      <c>
        <v>4</v>
      </c>
      <c>
        <v>57</v>
      </c>
      <c>
        <v>0</v>
      </c>
      <c>
        <v>0</v>
      </c>
      <c>
        <v>0.09476321484</v>
      </c>
      <c>
        <v>76.36148921953533</v>
      </c>
      <c>
        <v>0</v>
      </c>
      <c>
        <v>0.03701266349553267</v>
      </c>
      <c>
        <v>82.76507937296857</v>
      </c>
      <c>
        <v>45.323060561889335</v>
      </c>
      <c>
        <v>0</v>
      </c>
      <c>
        <v>0</v>
      </c>
      <c>
        <v>204.58140503272875</v>
      </c>
    </row>
    <row>
      <c>
        <v>2627003</v>
      </c>
      <c>
        <v>1</v>
      </c>
      <c>
        <is>
          <t>MANİSA</t>
        </is>
      </c>
      <c>
        <v>SELENDİ</v>
      </c>
      <c>
        <is>
          <t>OG Fideri</t>
        </is>
      </c>
      <c>
        <v>DUMANLAR KÖK 45-81-M00044_HatBaşıAyırıcı_53135461 M03_53135461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29.07.2023 22:54:55</t>
        </is>
      </c>
      <c>
        <is>
          <t>30.07.2023 00:25:42</t>
        </is>
      </c>
      <c>
        <v>1.513055555</v>
      </c>
      <c>
        <v>0</v>
      </c>
      <c>
        <v>152</v>
      </c>
      <c>
        <v>0</v>
      </c>
      <c>
        <v>5</v>
      </c>
      <c>
        <v>0</v>
      </c>
      <c>
        <v>3</v>
      </c>
      <c>
        <v>0</v>
      </c>
      <c>
        <v>0</v>
      </c>
      <c>
        <v>0</v>
      </c>
      <c>
        <v>28.700842888352152</v>
      </c>
      <c>
        <v>0</v>
      </c>
      <c>
        <v>9.486297622279585</v>
      </c>
      <c>
        <v>0</v>
      </c>
      <c>
        <v>0.5567332644149217</v>
      </c>
      <c>
        <v>0</v>
      </c>
      <c>
        <v>0</v>
      </c>
      <c>
        <v>38.74387377504666</v>
      </c>
    </row>
    <row>
      <c>
        <v>2626605</v>
      </c>
      <c>
        <v>1</v>
      </c>
      <c>
        <is>
          <t>İZMİR</t>
        </is>
      </c>
      <c>
        <v>ÇİĞLİ</v>
      </c>
      <c>
        <is>
          <t>Dağıtım Transformatörü</t>
        </is>
      </c>
      <c>
        <v>M-3063(YATIRIM REZERVE) 35-09-M03063_35-09-M03063_80470692</v>
      </c>
      <c>
        <v>Şebeke Bakım Çalışması</v>
      </c>
      <c>
        <v>Dağıtım-AG</v>
      </c>
      <c>
        <v>Uzun</v>
      </c>
      <c>
        <v>Şebeke işletmecisi</v>
      </c>
      <c>
        <v>Bildirimli</v>
      </c>
      <c>
        <is>
          <t>29.07.2023 12:59:27</t>
        </is>
      </c>
      <c>
        <is>
          <t>29.07.2023 17:27:51</t>
        </is>
      </c>
      <c>
        <v>4.473333333</v>
      </c>
      <c>
        <v>0</v>
      </c>
      <c>
        <v>736</v>
      </c>
      <c>
        <v>0</v>
      </c>
      <c>
        <v>0</v>
      </c>
      <c>
        <v>0</v>
      </c>
      <c>
        <v>15</v>
      </c>
      <c>
        <v>0</v>
      </c>
      <c>
        <v>0</v>
      </c>
      <c>
        <v>0</v>
      </c>
      <c>
        <v>750.4310849304485</v>
      </c>
      <c>
        <v>0</v>
      </c>
      <c>
        <v>0</v>
      </c>
      <c>
        <v>0</v>
      </c>
      <c>
        <v>64.09404689843105</v>
      </c>
      <c>
        <v>0</v>
      </c>
      <c>
        <v>0</v>
      </c>
      <c>
        <v>814.5251318288796</v>
      </c>
    </row>
    <row>
      <c>
        <v>2626462</v>
      </c>
      <c>
        <v>1</v>
      </c>
      <c>
        <is>
          <t>İZMİR</t>
        </is>
      </c>
      <c>
        <v>KEMALPAŞA</v>
      </c>
      <c>
        <is>
          <t>DM</t>
        </is>
      </c>
      <c>
        <v>ARMUTLU DM 35-27-M00879_ARMUTLU TM ENH-2 M04_2104508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29.07.2023 10:43:39</t>
        </is>
      </c>
      <c>
        <is>
          <t>29.07.2023 13:53:00</t>
        </is>
      </c>
      <c>
        <v>3.155833333</v>
      </c>
      <c>
        <v>151</v>
      </c>
      <c>
        <v>9869</v>
      </c>
      <c>
        <v>234</v>
      </c>
      <c>
        <v>396</v>
      </c>
      <c>
        <v>101</v>
      </c>
      <c>
        <v>1368</v>
      </c>
      <c>
        <v>12</v>
      </c>
      <c>
        <v>2</v>
      </c>
      <c>
        <v>370.2956488878094</v>
      </c>
      <c>
        <v>6362.955014788858</v>
      </c>
      <c>
        <v>1208.80152318199</v>
      </c>
      <c>
        <v>1099.1786158889495</v>
      </c>
      <c>
        <v>1344.7312154605188</v>
      </c>
      <c>
        <v>3046.5519108163508</v>
      </c>
      <c>
        <v>4319.94863630835</v>
      </c>
      <c>
        <v>6.953356275964902</v>
      </c>
      <c>
        <v>17759.41592160879</v>
      </c>
    </row>
    <row>
      <c>
        <v>2626313</v>
      </c>
      <c>
        <v>1</v>
      </c>
      <c>
        <is>
          <t>İZMİR</t>
        </is>
      </c>
      <c>
        <v>MENEMEN</v>
      </c>
      <c>
        <is>
          <t>DM</t>
        </is>
      </c>
      <c>
        <v>KESİKKÖY DM 35-28-M00309_MENEMEN İM-1 M04_96738956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29.07.2023 07:48:57</t>
        </is>
      </c>
      <c>
        <is>
          <t>29.07.2023 08:07:57</t>
        </is>
      </c>
      <c>
        <v>0.316666666</v>
      </c>
      <c>
        <v>1</v>
      </c>
      <c>
        <v>469</v>
      </c>
      <c>
        <v>4</v>
      </c>
      <c>
        <v>31</v>
      </c>
      <c>
        <v>22</v>
      </c>
      <c>
        <v>68</v>
      </c>
      <c>
        <v>6</v>
      </c>
      <c>
        <v>0</v>
      </c>
      <c>
        <v>0.052674670140000004</v>
      </c>
      <c>
        <v>32.69229324111234</v>
      </c>
      <c>
        <v>12.654771242424594</v>
      </c>
      <c>
        <v>13.510456161318015</v>
      </c>
      <c>
        <v>64.32940601770612</v>
      </c>
      <c>
        <v>14.556371406117638</v>
      </c>
      <c>
        <v>80.03742056219737</v>
      </c>
      <c>
        <v>0</v>
      </c>
      <c>
        <v>217.8333933010161</v>
      </c>
    </row>
    <row>
      <c>
        <v>2626585</v>
      </c>
      <c>
        <v>1</v>
      </c>
      <c>
        <is>
          <t>MANİSA</t>
        </is>
      </c>
      <c>
        <v>GÖRDES</v>
      </c>
      <c>
        <is>
          <t>DM</t>
        </is>
      </c>
      <c>
        <v>GÖRDES DM 45-75-M00050_ÇATALOLUK GÖRDES-ÖLÇÜ M14_2324259</v>
      </c>
      <c>
        <v>Manevra</v>
      </c>
      <c>
        <v>Dağıtım-OG</v>
      </c>
      <c>
        <v>Uzun</v>
      </c>
      <c>
        <v>Şebeke işletmecisi</v>
      </c>
      <c>
        <v>Bildirimli</v>
      </c>
      <c>
        <is>
          <t>29.07.2023 12:42:31</t>
        </is>
      </c>
      <c>
        <is>
          <t>29.07.2023 12:47:27</t>
        </is>
      </c>
      <c>
        <v>0.082222222</v>
      </c>
      <c>
        <v>31</v>
      </c>
      <c>
        <v>17219</v>
      </c>
      <c>
        <v>39</v>
      </c>
      <c>
        <v>861</v>
      </c>
      <c>
        <v>43</v>
      </c>
      <c>
        <v>2058</v>
      </c>
      <c>
        <v>7</v>
      </c>
      <c>
        <v>2</v>
      </c>
      <c>
        <v>0.6342725882939634</v>
      </c>
      <c>
        <v>159.36501434006664</v>
      </c>
      <c>
        <v>16.707834550253082</v>
      </c>
      <c>
        <v>71.83876391976602</v>
      </c>
      <c>
        <v>20.869497868480728</v>
      </c>
      <c>
        <v>85.26945821156082</v>
      </c>
      <c>
        <v>14.763036876138784</v>
      </c>
      <c>
        <v>1.2473837026630596</v>
      </c>
      <c>
        <v>370.69526205722315</v>
      </c>
    </row>
    <row>
      <c>
        <v>2626456</v>
      </c>
      <c>
        <v>1</v>
      </c>
      <c>
        <is>
          <t>İZMİR</t>
        </is>
      </c>
      <c>
        <v>KONAK</v>
      </c>
      <c>
        <is>
          <t>OG Fideri</t>
        </is>
      </c>
      <c>
        <v>K-69 35-01-K00069_TRAFO K02_2086464</v>
      </c>
      <c>
        <v>Şebeke Bakım Çalışması</v>
      </c>
      <c>
        <v>Dağıtım-OG</v>
      </c>
      <c>
        <v>Uzun</v>
      </c>
      <c>
        <v>Şebeke işletmecisi</v>
      </c>
      <c>
        <v>Bildirimli</v>
      </c>
      <c>
        <is>
          <t>29.07.2023 10:41:43</t>
        </is>
      </c>
      <c>
        <is>
          <t>29.07.2023 13:36:41</t>
        </is>
      </c>
      <c>
        <v>2.916111111</v>
      </c>
      <c>
        <v>0</v>
      </c>
      <c>
        <v>437</v>
      </c>
      <c>
        <v>0</v>
      </c>
      <c>
        <v>0</v>
      </c>
      <c>
        <v>0</v>
      </c>
      <c>
        <v>79</v>
      </c>
      <c>
        <v>0</v>
      </c>
      <c>
        <v>0</v>
      </c>
      <c>
        <v>0</v>
      </c>
      <c>
        <v>328.2067540852215</v>
      </c>
      <c>
        <v>0</v>
      </c>
      <c>
        <v>0</v>
      </c>
      <c>
        <v>0</v>
      </c>
      <c>
        <v>285.1963181273117</v>
      </c>
      <c>
        <v>0</v>
      </c>
      <c>
        <v>0</v>
      </c>
      <c>
        <v>613.4030722125333</v>
      </c>
    </row>
    <row>
      <c>
        <v>2626442</v>
      </c>
      <c>
        <v>1</v>
      </c>
      <c>
        <is>
          <t>İZMİR</t>
        </is>
      </c>
      <c>
        <v>KARABAĞLAR</v>
      </c>
      <c>
        <is>
          <t>AG Fideri</t>
        </is>
      </c>
      <c>
        <v>M-3197 (YATIRIM REZERVE) 35-01-M03197_D_56393179_56393179</v>
      </c>
      <c>
        <v>Şebeke Yenileme ve Kapasite Artışı Çalışması</v>
      </c>
      <c>
        <v>Dağıtım-AG</v>
      </c>
      <c>
        <v>Uzun</v>
      </c>
      <c>
        <v>Şebeke işletmecisi</v>
      </c>
      <c>
        <v>Bildirimli</v>
      </c>
      <c>
        <is>
          <t>29.07.2023 10:03:01</t>
        </is>
      </c>
      <c>
        <is>
          <t>29.07.2023 18:16:41</t>
        </is>
      </c>
      <c>
        <v>8.227777777</v>
      </c>
      <c>
        <v>0</v>
      </c>
      <c>
        <v>193</v>
      </c>
      <c>
        <v>0</v>
      </c>
      <c>
        <v>0</v>
      </c>
      <c>
        <v>0</v>
      </c>
      <c>
        <v>21</v>
      </c>
      <c>
        <v>0</v>
      </c>
      <c>
        <v>1</v>
      </c>
      <c>
        <v>0</v>
      </c>
      <c>
        <v>335.27760477945026</v>
      </c>
      <c>
        <v>0</v>
      </c>
      <c>
        <v>0</v>
      </c>
      <c>
        <v>0</v>
      </c>
      <c>
        <v>111.88719576377684</v>
      </c>
      <c>
        <v>0</v>
      </c>
      <c>
        <v>32.97352372331046</v>
      </c>
      <c>
        <v>480.13832426653755</v>
      </c>
    </row>
    <row>
      <c>
        <v>2626393</v>
      </c>
      <c>
        <v>1</v>
      </c>
      <c>
        <is>
          <t>İZMİR</t>
        </is>
      </c>
      <c>
        <v>DİKİLİ</v>
      </c>
      <c>
        <is>
          <t>KÖK</t>
        </is>
      </c>
      <c>
        <v>KABAKUM KÖK-9 35-30-L00126_POLYAK L06_72067143</v>
      </c>
      <c>
        <v>Şebeke Bakım Çalışması</v>
      </c>
      <c>
        <v>Dağıtım-OG</v>
      </c>
      <c>
        <v>Uzun</v>
      </c>
      <c>
        <v>Şebeke işletmecisi</v>
      </c>
      <c>
        <v>Bildirimli</v>
      </c>
      <c>
        <is>
          <t>29.07.2023 09:20:53</t>
        </is>
      </c>
      <c>
        <is>
          <t>29.07.2023 12:01:01</t>
        </is>
      </c>
      <c>
        <v>2.668888888</v>
      </c>
      <c>
        <v>0</v>
      </c>
      <c>
        <v>608</v>
      </c>
      <c>
        <v>1</v>
      </c>
      <c>
        <v>9</v>
      </c>
      <c>
        <v>1</v>
      </c>
      <c>
        <v>44</v>
      </c>
      <c>
        <v>0</v>
      </c>
      <c>
        <v>1</v>
      </c>
      <c>
        <v>0</v>
      </c>
      <c>
        <v>361.43627692906523</v>
      </c>
      <c>
        <v>7.849328594206666</v>
      </c>
      <c>
        <v>5.170261726188958</v>
      </c>
      <c>
        <v>29.218113478884977</v>
      </c>
      <c>
        <v>237.79985315766334</v>
      </c>
      <c>
        <v>0</v>
      </c>
      <c>
        <v>14.644482882057218</v>
      </c>
      <c>
        <v>656.1183167680664</v>
      </c>
    </row>
    <row>
      <c>
        <v>2626499</v>
      </c>
      <c>
        <v>1</v>
      </c>
      <c>
        <is>
          <t>İZMİR</t>
        </is>
      </c>
      <c>
        <v>ÇEŞME</v>
      </c>
      <c>
        <is>
          <t>Kullanıcı Bağlantı Hattı</t>
        </is>
      </c>
      <c>
        <v>L-401 ALTINYUNUS DM 35-18-L00401_915135696_915135696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29.07.2023 11:10:10</t>
        </is>
      </c>
      <c>
        <is>
          <t>29.07.2023 12:50:32</t>
        </is>
      </c>
      <c>
        <v>1.672777777</v>
      </c>
      <c>
        <v>0</v>
      </c>
      <c>
        <v>0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</row>
    <row>
      <c>
        <v>2626648</v>
      </c>
      <c>
        <v>1</v>
      </c>
      <c>
        <is>
          <t>İZMİR</t>
        </is>
      </c>
      <c>
        <v>ÇİĞLİ</v>
      </c>
      <c>
        <is>
          <t>KÖK</t>
        </is>
      </c>
      <c>
        <v>M-1148 35-09-M01148_M-362 M02_47617193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29.07.2023 14:07:24</t>
        </is>
      </c>
      <c>
        <is>
          <t>29.07.2023 14:26:25</t>
        </is>
      </c>
      <c>
        <v>0.316944444</v>
      </c>
      <c>
        <v>0</v>
      </c>
      <c>
        <v>0</v>
      </c>
      <c>
        <v>0</v>
      </c>
      <c>
        <v>0</v>
      </c>
      <c>
        <v>16</v>
      </c>
      <c>
        <v>85</v>
      </c>
      <c>
        <v>7</v>
      </c>
      <c>
        <v>3</v>
      </c>
      <c>
        <v>0</v>
      </c>
      <c>
        <v>0</v>
      </c>
      <c>
        <v>0</v>
      </c>
      <c>
        <v>0</v>
      </c>
      <c>
        <v>83.79707946250703</v>
      </c>
      <c>
        <v>35.53033696024429</v>
      </c>
      <c>
        <v>133.2593997038073</v>
      </c>
      <c>
        <v>18.373578218163168</v>
      </c>
      <c>
        <v>270.9603943447218</v>
      </c>
    </row>
    <row>
      <c>
        <v>2626692</v>
      </c>
      <c>
        <v>2</v>
      </c>
      <c>
        <is>
          <t>İZMİR</t>
        </is>
      </c>
      <c>
        <v>BUCA</v>
      </c>
      <c>
        <is>
          <t>Dağıtım Transformatörü</t>
        </is>
      </c>
      <c>
        <v>M-1689 35-03-M01689_35-03-M01689_2348650</v>
      </c>
      <c>
        <v>AG Tel Kopuğu</v>
      </c>
      <c>
        <v>Dağıtım-AG</v>
      </c>
      <c>
        <v>Uzun</v>
      </c>
      <c>
        <v>Şebeke işletmecisi</v>
      </c>
      <c>
        <v>Bildirimsiz</v>
      </c>
      <c>
        <is>
          <t>29.07.2023 16:54:04</t>
        </is>
      </c>
      <c>
        <is>
          <t>29.07.2023 20:31:57</t>
        </is>
      </c>
      <c>
        <v>3.631388888</v>
      </c>
      <c>
        <v>0</v>
      </c>
      <c>
        <v>14</v>
      </c>
      <c>
        <v>0</v>
      </c>
      <c>
        <v>10</v>
      </c>
      <c>
        <v>0</v>
      </c>
      <c>
        <v>32</v>
      </c>
      <c>
        <v>0</v>
      </c>
      <c>
        <v>0</v>
      </c>
      <c>
        <v>0</v>
      </c>
      <c>
        <v>20.56018121934634</v>
      </c>
      <c>
        <v>0</v>
      </c>
      <c>
        <v>23.42161841341239</v>
      </c>
      <c>
        <v>0</v>
      </c>
      <c>
        <v>207.5498778498165</v>
      </c>
      <c>
        <v>0</v>
      </c>
      <c>
        <v>0</v>
      </c>
      <c>
        <v>251.53167748257525</v>
      </c>
    </row>
    <row>
      <c>
        <v>2626353</v>
      </c>
      <c>
        <v>1</v>
      </c>
      <c>
        <is>
          <t>İZMİR</t>
        </is>
      </c>
      <c>
        <v>BORNOVA</v>
      </c>
      <c>
        <is>
          <t>Kullanıcı Bağlantı Hattı</t>
        </is>
      </c>
      <c>
        <v>M-1365 35-02-M01365_910050686_910050686</v>
      </c>
      <c>
        <v>AG Box / Sdk Abone Çıkış Sigorta Atığı</v>
      </c>
      <c>
        <v>Dağıtım-AG</v>
      </c>
      <c>
        <v>Uzun</v>
      </c>
      <c>
        <v>Şebeke işletmecisi</v>
      </c>
      <c>
        <v>Bildirimsiz</v>
      </c>
      <c>
        <is>
          <t>29.07.2023 08:49:44</t>
        </is>
      </c>
      <c>
        <is>
          <t>29.07.2023 14:36:13</t>
        </is>
      </c>
      <c>
        <v>5.774722222</v>
      </c>
      <c>
        <v>0</v>
      </c>
      <c>
        <v>0</v>
      </c>
      <c>
        <v>0</v>
      </c>
      <c>
        <v>0</v>
      </c>
      <c>
        <v>0</v>
      </c>
      <c>
        <v>3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53.73804797028377</v>
      </c>
      <c>
        <v>0</v>
      </c>
      <c>
        <v>68.69624805838335</v>
      </c>
      <c>
        <v>122.43429602866712</v>
      </c>
    </row>
    <row>
      <c>
        <v>2626685</v>
      </c>
      <c>
        <v>1</v>
      </c>
      <c>
        <is>
          <t>İZMİR</t>
        </is>
      </c>
      <c>
        <v>BORNOVA</v>
      </c>
      <c>
        <is>
          <t>OG Fideri</t>
        </is>
      </c>
      <c>
        <v>M-1208 35-02-M01208_M-1211 M02_2041414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29.07.2023 14:44:00</t>
        </is>
      </c>
      <c>
        <is>
          <t>29.07.2023 15:23:33</t>
        </is>
      </c>
      <c>
        <v>0.659166666</v>
      </c>
      <c>
        <v>0</v>
      </c>
      <c>
        <v>7262</v>
      </c>
      <c>
        <v>0</v>
      </c>
      <c>
        <v>0</v>
      </c>
      <c>
        <v>0</v>
      </c>
      <c>
        <v>325</v>
      </c>
      <c>
        <v>0</v>
      </c>
      <c>
        <v>0</v>
      </c>
      <c>
        <v>0</v>
      </c>
      <c>
        <v>1106.2090737072758</v>
      </c>
      <c>
        <v>0</v>
      </c>
      <c>
        <v>0</v>
      </c>
      <c>
        <v>0</v>
      </c>
      <c>
        <v>264.98711677667774</v>
      </c>
      <c>
        <v>0</v>
      </c>
      <c>
        <v>0</v>
      </c>
      <c>
        <v>1371.1961904839536</v>
      </c>
    </row>
    <row>
      <c>
        <v>2626900</v>
      </c>
      <c>
        <v>1</v>
      </c>
      <c>
        <is>
          <t>MANİSA</t>
        </is>
      </c>
      <c>
        <v>KULA</v>
      </c>
      <c>
        <is>
          <t>Dağıtım Transformatörü</t>
        </is>
      </c>
      <c>
        <v>AKTAŞ HAVUT DERESİ TR 45-77-L00262_45-77-L00262_2374416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29.07.2023 19:24:41</t>
        </is>
      </c>
      <c>
        <is>
          <t>29.07.2023 19:29:27</t>
        </is>
      </c>
      <c>
        <v>0.079444444</v>
      </c>
      <c>
        <v>0</v>
      </c>
      <c>
        <v>14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0.1518046421792059</v>
      </c>
      <c>
        <v>0</v>
      </c>
      <c>
        <v>0</v>
      </c>
      <c>
        <v>0</v>
      </c>
      <c>
        <v>0</v>
      </c>
      <c>
        <v>0</v>
      </c>
      <c>
        <v>0</v>
      </c>
      <c>
        <v>0.1518046421792059</v>
      </c>
    </row>
    <row>
      <c>
        <v>2626831</v>
      </c>
      <c>
        <v>1</v>
      </c>
      <c>
        <is>
          <t>MANİSA</t>
        </is>
      </c>
      <c>
        <v>ALAŞEHİR</v>
      </c>
      <c>
        <is>
          <t>OG Fideri</t>
        </is>
      </c>
      <c>
        <v>KEMALİYE DM (TR-1) 45-73-M00150_HatBaşıAyırıcı_53136201 M01_53136201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29.07.2023 17:53:48</t>
        </is>
      </c>
      <c>
        <is>
          <t>29.07.2023 19:37:54</t>
        </is>
      </c>
      <c>
        <v>1.735</v>
      </c>
      <c>
        <v>1</v>
      </c>
      <c>
        <v>47</v>
      </c>
      <c>
        <v>4</v>
      </c>
      <c>
        <v>64</v>
      </c>
      <c>
        <v>1</v>
      </c>
      <c>
        <v>4</v>
      </c>
      <c>
        <v>0</v>
      </c>
      <c>
        <v>0</v>
      </c>
      <c>
        <v>1.386810135347832</v>
      </c>
      <c>
        <v>28.033019525962157</v>
      </c>
      <c>
        <v>26.51461764785583</v>
      </c>
      <c>
        <v>504.7603681973221</v>
      </c>
      <c>
        <v>2.7235253336433334</v>
      </c>
      <c>
        <v>33.6165193595925</v>
      </c>
      <c>
        <v>0</v>
      </c>
      <c>
        <v>0</v>
      </c>
      <c>
        <v>597.0348601997238</v>
      </c>
    </row>
    <row>
      <c>
        <v>2626754</v>
      </c>
      <c>
        <v>1</v>
      </c>
      <c>
        <is>
          <t>MANİSA</t>
        </is>
      </c>
      <c>
        <v>AKHİSAR</v>
      </c>
      <c>
        <is>
          <t>Kullanıcı Bağlantı Hattı</t>
        </is>
      </c>
      <c>
        <v>TR-1/16 45-72-M00016_956504067_956504067</v>
      </c>
      <c>
        <v>AG Branşman Yeraltı Kablo Arızası</v>
      </c>
      <c>
        <v>Dağıtım-AG</v>
      </c>
      <c>
        <v>Uzun</v>
      </c>
      <c>
        <v>Şebeke işletmecisi</v>
      </c>
      <c>
        <v>Bildirimsiz</v>
      </c>
      <c>
        <is>
          <t>29.07.2023 16:10:43</t>
        </is>
      </c>
      <c>
        <is>
          <t>29.07.2023 19:17:42</t>
        </is>
      </c>
      <c>
        <v>3.116388888</v>
      </c>
      <c>
        <v>0</v>
      </c>
      <c>
        <v>11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4.698502808779015</v>
      </c>
      <c>
        <v>0</v>
      </c>
      <c>
        <v>0</v>
      </c>
      <c>
        <v>0</v>
      </c>
      <c>
        <v>6.30355764532834</v>
      </c>
      <c>
        <v>0</v>
      </c>
      <c>
        <v>0</v>
      </c>
      <c>
        <v>11.002060454107355</v>
      </c>
    </row>
    <row>
      <c>
        <v>2626668</v>
      </c>
      <c>
        <v>1</v>
      </c>
      <c>
        <is>
          <t>İZMİR</t>
        </is>
      </c>
      <c>
        <v>ÖDEMİŞ</v>
      </c>
      <c>
        <is>
          <t>Dağıtım Transformatörü</t>
        </is>
      </c>
      <c>
        <v>YOLÜSTÜ TR-6 35-15-M00270_35-15-M00270_2365405</v>
      </c>
      <c>
        <v>AG Tel Kopuğu</v>
      </c>
      <c>
        <v>Dağıtım-AG</v>
      </c>
      <c>
        <v>Uzun</v>
      </c>
      <c>
        <v>Şebeke işletmecisi</v>
      </c>
      <c>
        <v>Bildirimsiz</v>
      </c>
      <c>
        <is>
          <t>29.07.2023 14:24:54</t>
        </is>
      </c>
      <c>
        <is>
          <t>29.07.2023 17:43:31</t>
        </is>
      </c>
      <c>
        <v>3.310277777</v>
      </c>
      <c>
        <v>0</v>
      </c>
      <c>
        <v>19</v>
      </c>
      <c>
        <v>0</v>
      </c>
      <c>
        <v>15</v>
      </c>
      <c>
        <v>0</v>
      </c>
      <c>
        <v>6</v>
      </c>
      <c>
        <v>0</v>
      </c>
      <c>
        <v>0</v>
      </c>
      <c>
        <v>0</v>
      </c>
      <c>
        <v>17.02438377081627</v>
      </c>
      <c>
        <v>0</v>
      </c>
      <c>
        <v>139.2927997249459</v>
      </c>
      <c>
        <v>0</v>
      </c>
      <c>
        <v>9.411181190329087</v>
      </c>
      <c>
        <v>0</v>
      </c>
      <c>
        <v>0</v>
      </c>
      <c>
        <v>165.72836468609123</v>
      </c>
    </row>
    <row>
      <c>
        <v>2626771</v>
      </c>
      <c>
        <v>1</v>
      </c>
      <c>
        <is>
          <t>İZMİR</t>
        </is>
      </c>
      <c>
        <v>TİRE</v>
      </c>
      <c>
        <is>
          <t>OG Fideri</t>
        </is>
      </c>
      <c>
        <v>GÖKÇEN İM 35-29-A00004_HatBaşıAyırıcı_53138638 L15_53138638</v>
      </c>
      <c>
        <v>OG Ayırıcı Arızası</v>
      </c>
      <c>
        <v>Dağıtım-OG</v>
      </c>
      <c>
        <v>Uzun</v>
      </c>
      <c>
        <v>Şebeke işletmecisi</v>
      </c>
      <c>
        <v>Bildirimsiz</v>
      </c>
      <c>
        <is>
          <t>29.07.2023 16:42:24</t>
        </is>
      </c>
      <c>
        <is>
          <t>29.07.2023 17:30:31</t>
        </is>
      </c>
      <c>
        <v>0.801944444</v>
      </c>
      <c>
        <v>0</v>
      </c>
      <c>
        <v>5</v>
      </c>
      <c>
        <v>4</v>
      </c>
      <c>
        <v>7</v>
      </c>
      <c>
        <v>3</v>
      </c>
      <c>
        <v>10</v>
      </c>
      <c>
        <v>0</v>
      </c>
      <c>
        <v>0</v>
      </c>
      <c>
        <v>0</v>
      </c>
      <c>
        <v>1.805556206096963</v>
      </c>
      <c>
        <v>72.35036825494177</v>
      </c>
      <c>
        <v>18.94830714902116</v>
      </c>
      <c>
        <v>26.741481128004303</v>
      </c>
      <c>
        <v>26.837221833972997</v>
      </c>
      <c>
        <v>0</v>
      </c>
      <c>
        <v>0</v>
      </c>
      <c>
        <v>146.6829345720372</v>
      </c>
    </row>
    <row>
      <c>
        <v>2626814</v>
      </c>
      <c>
        <v>1</v>
      </c>
      <c>
        <is>
          <t>İZMİR</t>
        </is>
      </c>
      <c>
        <v>ÇİĞLİ</v>
      </c>
      <c>
        <is>
          <t>Dağıtım Transformatörü</t>
        </is>
      </c>
      <c>
        <v>M-3064(YATIRIM REZERVE) 35-09-M03064_35-09-M03064_80470757</v>
      </c>
      <c>
        <v>Şebeke Bakım Çalışması</v>
      </c>
      <c>
        <v>Dağıtım-AG</v>
      </c>
      <c>
        <v>Uzun</v>
      </c>
      <c>
        <v>Şebeke işletmecisi</v>
      </c>
      <c>
        <v>Bildirimli</v>
      </c>
      <c>
        <is>
          <t>29.07.2023 17:34:52</t>
        </is>
      </c>
      <c>
        <is>
          <t>29.07.2023 19:41:44</t>
        </is>
      </c>
      <c>
        <v>2.114444444</v>
      </c>
      <c>
        <v>0</v>
      </c>
      <c>
        <v>843</v>
      </c>
      <c>
        <v>0</v>
      </c>
      <c>
        <v>0</v>
      </c>
      <c>
        <v>0</v>
      </c>
      <c>
        <v>25</v>
      </c>
      <c>
        <v>0</v>
      </c>
      <c>
        <v>0</v>
      </c>
      <c>
        <v>0</v>
      </c>
      <c>
        <v>425.03496028302925</v>
      </c>
      <c>
        <v>0</v>
      </c>
      <c>
        <v>0</v>
      </c>
      <c>
        <v>0</v>
      </c>
      <c>
        <v>26.316883329633047</v>
      </c>
      <c>
        <v>0</v>
      </c>
      <c>
        <v>0</v>
      </c>
      <c>
        <v>451.3518436126623</v>
      </c>
    </row>
    <row>
      <c>
        <v>2626522</v>
      </c>
      <c>
        <v>1</v>
      </c>
      <c>
        <is>
          <t>İZMİR</t>
        </is>
      </c>
      <c>
        <v>KINIK</v>
      </c>
      <c>
        <is>
          <t>Dağıtım Transformatörü</t>
        </is>
      </c>
      <c>
        <v>ARAPLI TR-4 35-16-M00750_35-16-M00750_2358855</v>
      </c>
      <c>
        <v>AG Atlama Kopuğu</v>
      </c>
      <c>
        <v>Dağıtım-AG</v>
      </c>
      <c>
        <v>Uzun</v>
      </c>
      <c>
        <v>Şebeke işletmecisi</v>
      </c>
      <c>
        <v>Bildirimsiz</v>
      </c>
      <c>
        <is>
          <t>29.07.2023 11:42:36</t>
        </is>
      </c>
      <c>
        <is>
          <t>29.07.2023 12:30:11</t>
        </is>
      </c>
      <c>
        <v>0.793055555</v>
      </c>
      <c>
        <v>0</v>
      </c>
      <c>
        <v>49</v>
      </c>
      <c>
        <v>0</v>
      </c>
      <c>
        <v>11</v>
      </c>
      <c>
        <v>0</v>
      </c>
      <c>
        <v>6</v>
      </c>
      <c>
        <v>0</v>
      </c>
      <c>
        <v>0</v>
      </c>
      <c>
        <v>0</v>
      </c>
      <c>
        <v>17.978579383922312</v>
      </c>
      <c>
        <v>0</v>
      </c>
      <c>
        <v>10.638275935423215</v>
      </c>
      <c>
        <v>0</v>
      </c>
      <c>
        <v>6.440257555985657</v>
      </c>
      <c>
        <v>0</v>
      </c>
      <c>
        <v>0</v>
      </c>
      <c>
        <v>35.057112875331185</v>
      </c>
    </row>
    <row>
      <c>
        <v>2626957</v>
      </c>
      <c>
        <v>1</v>
      </c>
      <c>
        <is>
          <t>İZMİR</t>
        </is>
      </c>
      <c>
        <v>KARŞIYAKA</v>
      </c>
      <c>
        <is>
          <t>Dağıtım Transformatörü</t>
        </is>
      </c>
      <c>
        <v>K-1692 35-04-K01692_35-04-K01692_2377205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29.07.2023 20:53:01</t>
        </is>
      </c>
      <c>
        <is>
          <t>29.07.2023 21:43:41</t>
        </is>
      </c>
      <c>
        <v>0.844444444</v>
      </c>
      <c>
        <v>0</v>
      </c>
      <c>
        <v>413</v>
      </c>
      <c>
        <v>0</v>
      </c>
      <c>
        <v>0</v>
      </c>
      <c>
        <v>0</v>
      </c>
      <c>
        <v>103</v>
      </c>
      <c>
        <v>0</v>
      </c>
      <c>
        <v>0</v>
      </c>
      <c>
        <v>0</v>
      </c>
      <c>
        <v>98.43082692373632</v>
      </c>
      <c>
        <v>0</v>
      </c>
      <c>
        <v>0</v>
      </c>
      <c>
        <v>0</v>
      </c>
      <c>
        <v>110.39799863982402</v>
      </c>
      <c>
        <v>0</v>
      </c>
      <c>
        <v>0</v>
      </c>
      <c>
        <v>208.82882556356034</v>
      </c>
    </row>
    <row>
      <c>
        <v>2626296</v>
      </c>
      <c>
        <v>1</v>
      </c>
      <c>
        <is>
          <t>İZMİR</t>
        </is>
      </c>
      <c>
        <v>KEMALPAŞA</v>
      </c>
      <c>
        <is>
          <t>OG Fideri</t>
        </is>
      </c>
      <c>
        <v>TAŞLIYOL KÖK 35-27-M00495_HatBaşıAyırıcı_93721344 M03_93721344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29.07.2023 07:05:02</t>
        </is>
      </c>
      <c>
        <is>
          <t>29.07.2023 15:48:36</t>
        </is>
      </c>
      <c>
        <v>8.726111111</v>
      </c>
      <c>
        <v>0</v>
      </c>
      <c>
        <v>25</v>
      </c>
      <c>
        <v>0</v>
      </c>
      <c>
        <v>36</v>
      </c>
      <c>
        <v>0</v>
      </c>
      <c>
        <v>8</v>
      </c>
      <c>
        <v>0</v>
      </c>
      <c>
        <v>0</v>
      </c>
      <c>
        <v>0</v>
      </c>
      <c>
        <v>92.52391367145958</v>
      </c>
      <c>
        <v>0</v>
      </c>
      <c>
        <v>258.39448762106844</v>
      </c>
      <c>
        <v>0</v>
      </c>
      <c>
        <v>42.74292289323214</v>
      </c>
      <c>
        <v>0</v>
      </c>
      <c>
        <v>0</v>
      </c>
      <c>
        <v>393.6613241857602</v>
      </c>
    </row>
    <row>
      <c>
        <v>2626416</v>
      </c>
      <c>
        <v>1</v>
      </c>
      <c>
        <is>
          <t>MANİSA</t>
        </is>
      </c>
      <c>
        <v>KÖPRÜBAŞI</v>
      </c>
      <c>
        <is>
          <t>KÖK</t>
        </is>
      </c>
      <c>
        <v>BORLU KÖK 45-86-M00046_TOKMAKLI KÖK M04_72227056</v>
      </c>
      <c>
        <v>Şebeke Yenileme ve Kapasite Artışı Çalışması</v>
      </c>
      <c>
        <v>Dağıtım-OG</v>
      </c>
      <c>
        <v>Uzun</v>
      </c>
      <c>
        <v>Şebeke işletmecisi</v>
      </c>
      <c>
        <v>Bildirimli</v>
      </c>
      <c>
        <is>
          <t>29.07.2023 10:02:10</t>
        </is>
      </c>
      <c>
        <is>
          <t>29.07.2023 15:00:54</t>
        </is>
      </c>
      <c>
        <v>4.978888888</v>
      </c>
      <c>
        <v>7</v>
      </c>
      <c>
        <v>2071</v>
      </c>
      <c>
        <v>62</v>
      </c>
      <c>
        <v>225</v>
      </c>
      <c>
        <v>10</v>
      </c>
      <c>
        <v>298</v>
      </c>
      <c>
        <v>0</v>
      </c>
      <c>
        <v>0</v>
      </c>
      <c>
        <v>8.849597013817776</v>
      </c>
      <c>
        <v>1293.3363342492687</v>
      </c>
      <c>
        <v>2739.263251321699</v>
      </c>
      <c>
        <v>743.8074559055385</v>
      </c>
      <c>
        <v>103.64813739804532</v>
      </c>
      <c>
        <v>588.1693550571188</v>
      </c>
      <c>
        <v>0</v>
      </c>
      <c>
        <v>0</v>
      </c>
      <c>
        <v>5477.074130945488</v>
      </c>
    </row>
    <row>
      <c>
        <v>2626543</v>
      </c>
      <c>
        <v>2</v>
      </c>
      <c>
        <is>
          <t>İZMİR</t>
        </is>
      </c>
      <c>
        <v>BORNOVA</v>
      </c>
      <c>
        <is>
          <t>Dağıtım Transformatörü</t>
        </is>
      </c>
      <c>
        <v>K-583 35-02-K00583_35-02-K00583_42317275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29.07.2023 12:45:27</t>
        </is>
      </c>
      <c>
        <is>
          <t>29.07.2023 13:02:32</t>
        </is>
      </c>
      <c>
        <v>0.284722222</v>
      </c>
      <c>
        <v>0</v>
      </c>
      <c>
        <v>324</v>
      </c>
      <c>
        <v>0</v>
      </c>
      <c>
        <v>0</v>
      </c>
      <c>
        <v>0</v>
      </c>
      <c>
        <v>65</v>
      </c>
      <c>
        <v>0</v>
      </c>
      <c>
        <v>3</v>
      </c>
      <c>
        <v>0</v>
      </c>
      <c>
        <v>22.89581963456658</v>
      </c>
      <c>
        <v>0</v>
      </c>
      <c>
        <v>0</v>
      </c>
      <c>
        <v>0</v>
      </c>
      <c>
        <v>11.846368403204115</v>
      </c>
      <c>
        <v>0</v>
      </c>
      <c>
        <v>59.206438957669086</v>
      </c>
      <c>
        <v>93.94862699543978</v>
      </c>
    </row>
    <row>
      <c>
        <v>2626316</v>
      </c>
      <c>
        <v>1</v>
      </c>
      <c>
        <is>
          <t>MANİSA</t>
        </is>
      </c>
      <c>
        <v>SARUHANLI</v>
      </c>
      <c>
        <is>
          <t>KÖK</t>
        </is>
      </c>
      <c>
        <v>LÜTFİYE KÖK 45-80-M02970_KUMKUYUCAK    TST-1 M03_84270457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29.07.2023 07:54:04</t>
        </is>
      </c>
      <c>
        <is>
          <t>29.07.2023 08:12:38</t>
        </is>
      </c>
      <c>
        <v>0.309444444</v>
      </c>
      <c>
        <v>0</v>
      </c>
      <c>
        <v>0</v>
      </c>
      <c>
        <v>56</v>
      </c>
      <c>
        <v>36</v>
      </c>
      <c>
        <v>2</v>
      </c>
      <c>
        <v>2</v>
      </c>
      <c>
        <v>1</v>
      </c>
      <c>
        <v>0</v>
      </c>
      <c>
        <v>0</v>
      </c>
      <c>
        <v>0</v>
      </c>
      <c>
        <v>169.81089620230344</v>
      </c>
      <c>
        <v>88.31828027683952</v>
      </c>
      <c>
        <v>2.5125212113389583</v>
      </c>
      <c>
        <v>2.144580848782774</v>
      </c>
      <c>
        <v>12.710742288523535</v>
      </c>
      <c>
        <v>0</v>
      </c>
      <c>
        <v>275.4970208277882</v>
      </c>
    </row>
    <row>
      <c>
        <v>2626439</v>
      </c>
      <c>
        <v>1</v>
      </c>
      <c>
        <is>
          <t>MANİSA</t>
        </is>
      </c>
      <c>
        <v>TURGUTLU</v>
      </c>
      <c>
        <is>
          <t>OG Fideri</t>
        </is>
      </c>
      <c>
        <v>HAVVA AKGÜN VE ARKADAŞLARI TR 45-83-M00503_DIREK TIPI TRAFO HUCRESI H01_2106638</v>
      </c>
      <c>
        <v>Şebeke Bakım Çalışması</v>
      </c>
      <c>
        <v>Dağıtım-OG</v>
      </c>
      <c>
        <v>Uzun</v>
      </c>
      <c>
        <v>Şebeke işletmecisi</v>
      </c>
      <c>
        <v>Bildirimli</v>
      </c>
      <c>
        <is>
          <t>29.07.2023 10:07:56</t>
        </is>
      </c>
      <c>
        <is>
          <t>29.07.2023 10:35:12</t>
        </is>
      </c>
      <c>
        <v>0.454444444</v>
      </c>
      <c>
        <v>0</v>
      </c>
      <c>
        <v>0</v>
      </c>
      <c>
        <v>0</v>
      </c>
      <c>
        <v>12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10.429373214115584</v>
      </c>
      <c>
        <v>0</v>
      </c>
      <c>
        <v>0.6074291731805781</v>
      </c>
      <c>
        <v>0</v>
      </c>
      <c>
        <v>0</v>
      </c>
      <c>
        <v>11.036802387296163</v>
      </c>
    </row>
    <row>
      <c>
        <v>2626482</v>
      </c>
      <c>
        <v>1</v>
      </c>
      <c>
        <is>
          <t>MANİSA</t>
        </is>
      </c>
      <c>
        <v>ALAŞEHİR</v>
      </c>
      <c>
        <is>
          <t>OG Fideri</t>
        </is>
      </c>
      <c>
        <v>KOZLUCA TR-1 45-73-M00500_DIREK TIPI TRAFO HUCRESI H01_2083978</v>
      </c>
      <c>
        <v>OG Trafo Arızası</v>
      </c>
      <c>
        <v>Dağıtım-OG</v>
      </c>
      <c>
        <v>Uzun</v>
      </c>
      <c>
        <v>Şebeke işletmecisi</v>
      </c>
      <c>
        <v>Bildirimsiz</v>
      </c>
      <c>
        <is>
          <t>29.07.2023 11:03:08</t>
        </is>
      </c>
      <c>
        <is>
          <t>29.07.2023 15:46:31</t>
        </is>
      </c>
      <c>
        <v>4.723055555</v>
      </c>
      <c>
        <v>0</v>
      </c>
      <c>
        <v>26</v>
      </c>
      <c>
        <v>0</v>
      </c>
      <c>
        <v>7</v>
      </c>
      <c>
        <v>0</v>
      </c>
      <c>
        <v>0</v>
      </c>
      <c>
        <v>0</v>
      </c>
      <c>
        <v>0</v>
      </c>
      <c>
        <v>0</v>
      </c>
      <c>
        <v>28.25821476199687</v>
      </c>
      <c>
        <v>0</v>
      </c>
      <c>
        <v>23.711777443029778</v>
      </c>
      <c>
        <v>0</v>
      </c>
      <c>
        <v>0</v>
      </c>
      <c>
        <v>0</v>
      </c>
      <c>
        <v>0</v>
      </c>
      <c>
        <v>51.96999220502665</v>
      </c>
    </row>
    <row>
      <c>
        <v>2626362</v>
      </c>
      <c>
        <v>2</v>
      </c>
      <c>
        <is>
          <t>İZMİR</t>
        </is>
      </c>
      <c>
        <v>BAYINDIR</v>
      </c>
      <c>
        <is>
          <t>DM</t>
        </is>
      </c>
      <c>
        <v>BAYINDIR İM 35-20-A00001_CANLI L09_2313515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29.07.2023 10:42:45</t>
        </is>
      </c>
      <c>
        <is>
          <t>29.07.2023 11:14:24</t>
        </is>
      </c>
      <c>
        <v>0.5275</v>
      </c>
      <c>
        <v>0</v>
      </c>
      <c>
        <v>2319</v>
      </c>
      <c>
        <v>31</v>
      </c>
      <c>
        <v>721</v>
      </c>
      <c>
        <v>37</v>
      </c>
      <c>
        <v>673</v>
      </c>
      <c>
        <v>1</v>
      </c>
      <c>
        <v>0</v>
      </c>
      <c>
        <v>0</v>
      </c>
      <c>
        <v>314.181034840728</v>
      </c>
      <c>
        <v>113.8087557593013</v>
      </c>
      <c>
        <v>811.4698907811581</v>
      </c>
      <c>
        <v>156.76918076013794</v>
      </c>
      <c>
        <v>428.6159068544975</v>
      </c>
      <c>
        <v>162.5132348963658</v>
      </c>
      <c>
        <v>0</v>
      </c>
      <c>
        <v>1987.3580038921887</v>
      </c>
    </row>
    <row>
      <c>
        <v>2626989</v>
      </c>
      <c>
        <v>2</v>
      </c>
      <c>
        <is>
          <t>İZMİR</t>
        </is>
      </c>
      <c>
        <v>MENDERES</v>
      </c>
      <c>
        <is>
          <t>Dağıtım Transformatörü</t>
        </is>
      </c>
      <c>
        <v>K-1522 GÖRECE ATA MAH. 35-22-K01522_35-22-K01522_2358720</v>
      </c>
      <c>
        <v>NH Altlık Arızası</v>
      </c>
      <c>
        <v>Dağıtım-AG</v>
      </c>
      <c>
        <v>Uzun</v>
      </c>
      <c>
        <v>Şebeke işletmecisi</v>
      </c>
      <c>
        <v>Bildirimsiz</v>
      </c>
      <c>
        <is>
          <t>29.07.2023 22:47:41</t>
        </is>
      </c>
      <c>
        <is>
          <t>29.07.2023 22:57:56</t>
        </is>
      </c>
      <c>
        <v>0.170833333</v>
      </c>
      <c>
        <v>0</v>
      </c>
      <c>
        <v>157</v>
      </c>
      <c>
        <v>0</v>
      </c>
      <c>
        <v>7</v>
      </c>
      <c>
        <v>0</v>
      </c>
      <c>
        <v>20</v>
      </c>
      <c>
        <v>0</v>
      </c>
      <c>
        <v>0</v>
      </c>
      <c>
        <v>0</v>
      </c>
      <c>
        <v>7.047624609012513</v>
      </c>
      <c>
        <v>0</v>
      </c>
      <c>
        <v>0.1876431055859354</v>
      </c>
      <c>
        <v>0</v>
      </c>
      <c>
        <v>2.8278601303779003</v>
      </c>
      <c>
        <v>0</v>
      </c>
      <c>
        <v>0</v>
      </c>
      <c>
        <v>10.063127844976348</v>
      </c>
    </row>
    <row>
      <c>
        <v>2626253</v>
      </c>
      <c>
        <v>1</v>
      </c>
      <c>
        <is>
          <t>İZMİR</t>
        </is>
      </c>
      <c>
        <v>BALÇOVA</v>
      </c>
      <c>
        <is>
          <t>OG Fideri</t>
        </is>
      </c>
      <c>
        <v>K-3780 35-07-K03780_DIREK TIPI TRAFO HUCRESI H01_2079789</v>
      </c>
      <c>
        <v>Şebeke Bakım Çalışması</v>
      </c>
      <c>
        <v>Dağıtım-OG</v>
      </c>
      <c>
        <v>Uzun</v>
      </c>
      <c>
        <v>Şebeke işletmecisi</v>
      </c>
      <c>
        <v>Bildirimli</v>
      </c>
      <c>
        <is>
          <t>29.07.2023 01:52:06</t>
        </is>
      </c>
      <c>
        <is>
          <t>29.07.2023 03:27:34</t>
        </is>
      </c>
      <c>
        <v>1.591111111</v>
      </c>
      <c>
        <v>0</v>
      </c>
      <c>
        <v>25</v>
      </c>
      <c>
        <v>0</v>
      </c>
      <c>
        <v>6</v>
      </c>
      <c>
        <v>0</v>
      </c>
      <c>
        <v>8</v>
      </c>
      <c>
        <v>0</v>
      </c>
      <c>
        <v>0</v>
      </c>
      <c>
        <v>0</v>
      </c>
      <c>
        <v>63.01797687800716</v>
      </c>
      <c>
        <v>0</v>
      </c>
      <c>
        <v>3.439086674857057</v>
      </c>
      <c>
        <v>0</v>
      </c>
      <c>
        <v>29.391681867618907</v>
      </c>
      <c>
        <v>0</v>
      </c>
      <c>
        <v>0</v>
      </c>
      <c>
        <v>95.84874542048311</v>
      </c>
    </row>
    <row>
      <c>
        <v>2626894</v>
      </c>
      <c>
        <v>1</v>
      </c>
      <c>
        <is>
          <t>MANİSA</t>
        </is>
      </c>
      <c>
        <v>GÖRDES</v>
      </c>
      <c>
        <is>
          <t>Kullanıcı Bağlantı Hattı</t>
        </is>
      </c>
      <c>
        <v>ALANDAMLARI TR-2 45-75-M00130_945609285_945609285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29.07.2023 19:13:46</t>
        </is>
      </c>
      <c>
        <is>
          <t>29.07.2023 21:34:34</t>
        </is>
      </c>
      <c>
        <v>2.346666666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</row>
    <row>
      <c>
        <v>2626711</v>
      </c>
      <c>
        <v>2</v>
      </c>
      <c>
        <is>
          <t>İZMİR</t>
        </is>
      </c>
      <c>
        <v>TORBALI</v>
      </c>
      <c>
        <is>
          <t>Dağıtım Transformatörü</t>
        </is>
      </c>
      <c>
        <v>TR-48 35-26-M00048_35-26-M00048_65929849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29.07.2023 17:12:15</t>
        </is>
      </c>
      <c>
        <is>
          <t>29.07.2023 17:25:06</t>
        </is>
      </c>
      <c>
        <v>0.214166666</v>
      </c>
      <c>
        <v>0</v>
      </c>
      <c>
        <v>655</v>
      </c>
      <c>
        <v>0</v>
      </c>
      <c>
        <v>2</v>
      </c>
      <c>
        <v>0</v>
      </c>
      <c>
        <v>70</v>
      </c>
      <c>
        <v>0</v>
      </c>
      <c>
        <v>0</v>
      </c>
      <c>
        <v>0</v>
      </c>
      <c>
        <v>37.57738496981148</v>
      </c>
      <c>
        <v>0</v>
      </c>
      <c>
        <v>0.3124920511834791</v>
      </c>
      <c>
        <v>0</v>
      </c>
      <c>
        <v>20.702482108821908</v>
      </c>
      <c>
        <v>0</v>
      </c>
      <c>
        <v>0</v>
      </c>
      <c>
        <v>58.59235912981687</v>
      </c>
    </row>
    <row>
      <c>
        <v>2626425</v>
      </c>
      <c>
        <v>1</v>
      </c>
      <c>
        <is>
          <t>İZMİR</t>
        </is>
      </c>
      <c>
        <v>NARLIDERE</v>
      </c>
      <c>
        <is>
          <t>AG Fideri</t>
        </is>
      </c>
      <c>
        <v>M-3312(YATIRIM REZERVE) 35-07-M03312_D_56379654_56379654</v>
      </c>
      <c>
        <v>Şebeke Yenileme ve Kapasite Artışı Çalışması</v>
      </c>
      <c>
        <v>Dağıtım-AG</v>
      </c>
      <c>
        <v>Uzun</v>
      </c>
      <c>
        <v>Şebeke işletmecisi</v>
      </c>
      <c>
        <v>Bildirimli</v>
      </c>
      <c>
        <is>
          <t>29.07.2023 10:05:50</t>
        </is>
      </c>
      <c>
        <is>
          <t>29.07.2023 16:20:54</t>
        </is>
      </c>
      <c>
        <v>6.251111111</v>
      </c>
      <c>
        <v>0</v>
      </c>
      <c>
        <v>27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57.05405944252088</v>
      </c>
      <c>
        <v>0</v>
      </c>
      <c>
        <v>0</v>
      </c>
      <c>
        <v>0</v>
      </c>
      <c>
        <v>23.492393271293334</v>
      </c>
      <c>
        <v>0</v>
      </c>
      <c>
        <v>0</v>
      </c>
      <c>
        <v>80.54645271381422</v>
      </c>
    </row>
    <row>
      <c>
        <v>2626402</v>
      </c>
      <c>
        <v>1</v>
      </c>
      <c>
        <is>
          <t>İZMİR</t>
        </is>
      </c>
      <c>
        <v>MENEMEN</v>
      </c>
      <c>
        <is>
          <t>OG Fideri</t>
        </is>
      </c>
      <c>
        <v>SÜZBEYLİ TR-1 35-28-M00421_DIREK TIPI TRAFO HUCRESI H01_2108315</v>
      </c>
      <c>
        <v>Şebeke Yenileme ve Kapasite Artışı Çalışması</v>
      </c>
      <c>
        <v>Dağıtım-OG</v>
      </c>
      <c>
        <v>Uzun</v>
      </c>
      <c>
        <v>Şebeke işletmecisi</v>
      </c>
      <c>
        <v>Bildirimli</v>
      </c>
      <c>
        <is>
          <t>29.07.2023 09:45:43</t>
        </is>
      </c>
      <c>
        <is>
          <t>29.07.2023 16:18:39</t>
        </is>
      </c>
      <c>
        <v>6.548888888</v>
      </c>
      <c>
        <v>0</v>
      </c>
      <c>
        <v>22</v>
      </c>
      <c>
        <v>0</v>
      </c>
      <c>
        <v>2</v>
      </c>
      <c>
        <v>0</v>
      </c>
      <c>
        <v>4</v>
      </c>
      <c>
        <v>0</v>
      </c>
      <c>
        <v>0</v>
      </c>
      <c>
        <v>0</v>
      </c>
      <c>
        <v>20.838410252182367</v>
      </c>
      <c>
        <v>0</v>
      </c>
      <c>
        <v>13.783148248512124</v>
      </c>
      <c>
        <v>0</v>
      </c>
      <c>
        <v>14.02832060954825</v>
      </c>
      <c>
        <v>0</v>
      </c>
      <c>
        <v>0</v>
      </c>
      <c>
        <v>48.64987911024274</v>
      </c>
    </row>
    <row>
      <c>
        <v>2626734</v>
      </c>
      <c>
        <v>1</v>
      </c>
      <c>
        <is>
          <t>İZMİR</t>
        </is>
      </c>
      <c>
        <v>KEMALPAŞA</v>
      </c>
      <c>
        <is>
          <t>OG Fideri</t>
        </is>
      </c>
      <c>
        <v>TROPİKAL DM 35-27-L00056_Recloser L04_75843334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29.07.2023 15:44:31</t>
        </is>
      </c>
      <c>
        <is>
          <t>29.07.2023 17:53:27</t>
        </is>
      </c>
      <c>
        <v>2.148888888</v>
      </c>
      <c>
        <v>0</v>
      </c>
      <c>
        <v>176</v>
      </c>
      <c>
        <v>0</v>
      </c>
      <c>
        <v>3</v>
      </c>
      <c>
        <v>0</v>
      </c>
      <c>
        <v>14</v>
      </c>
      <c>
        <v>0</v>
      </c>
      <c>
        <v>0</v>
      </c>
      <c>
        <v>0</v>
      </c>
      <c>
        <v>112.41601605011863</v>
      </c>
      <c>
        <v>0</v>
      </c>
      <c>
        <v>2.4026182359726103</v>
      </c>
      <c>
        <v>0</v>
      </c>
      <c>
        <v>17.31144667523777</v>
      </c>
      <c>
        <v>0</v>
      </c>
      <c>
        <v>0</v>
      </c>
      <c>
        <v>132.130080961329</v>
      </c>
    </row>
    <row>
      <c>
        <v>2626588</v>
      </c>
      <c>
        <v>1</v>
      </c>
      <c>
        <is>
          <t>MANİSA</t>
        </is>
      </c>
      <c>
        <v>TURGUTLU</v>
      </c>
      <c>
        <is>
          <t>DM</t>
        </is>
      </c>
      <c>
        <v>TURGUTLU TR-1/1 DM 45-83-M00001_SABANCI M010_72159581</v>
      </c>
      <c>
        <v>Şebeke Bakım Çalışması</v>
      </c>
      <c>
        <v>Dağıtım-OG</v>
      </c>
      <c>
        <v>Uzun</v>
      </c>
      <c>
        <v>Şebeke işletmecisi</v>
      </c>
      <c>
        <v>Bildirimli</v>
      </c>
      <c>
        <is>
          <t>29.07.2023 12:49:09</t>
        </is>
      </c>
      <c>
        <is>
          <t>29.07.2023 13:25:35</t>
        </is>
      </c>
      <c>
        <v>0.607222222</v>
      </c>
      <c>
        <v>0</v>
      </c>
      <c>
        <v>6</v>
      </c>
      <c>
        <v>0</v>
      </c>
      <c>
        <v>51</v>
      </c>
      <c>
        <v>0</v>
      </c>
      <c>
        <v>7</v>
      </c>
      <c>
        <v>0</v>
      </c>
      <c>
        <v>0</v>
      </c>
      <c>
        <v>0</v>
      </c>
      <c>
        <v>0.6936557450395434</v>
      </c>
      <c>
        <v>0</v>
      </c>
      <c>
        <v>41.63015929366959</v>
      </c>
      <c>
        <v>0</v>
      </c>
      <c>
        <v>1.87823172592213</v>
      </c>
      <c>
        <v>0</v>
      </c>
      <c>
        <v>0</v>
      </c>
      <c>
        <v>44.20204676463126</v>
      </c>
    </row>
    <row>
      <c>
        <v>2626949</v>
      </c>
      <c>
        <v>1</v>
      </c>
      <c>
        <is>
          <t>MANİSA</t>
        </is>
      </c>
      <c>
        <v>KÖPRÜBAŞI</v>
      </c>
      <c>
        <is>
          <t>Dağıtım Transformatörü</t>
        </is>
      </c>
      <c>
        <v>KINIK KÖYÜ TR-1 45-86-M00155_45-86-M00155_2357331</v>
      </c>
      <c>
        <v>AG Pano Faz Sigorta Atığı</v>
      </c>
      <c>
        <v>Dağıtım-AG</v>
      </c>
      <c>
        <v>Uzun</v>
      </c>
      <c>
        <v>Şebeke işletmecisi</v>
      </c>
      <c>
        <v>Bildirimsiz</v>
      </c>
      <c>
        <is>
          <t>29.07.2023 20:41:51</t>
        </is>
      </c>
      <c>
        <is>
          <t>29.07.2023 22:07:19</t>
        </is>
      </c>
      <c>
        <v>1.424444444</v>
      </c>
      <c>
        <v>0</v>
      </c>
      <c>
        <v>20</v>
      </c>
      <c>
        <v>0</v>
      </c>
      <c>
        <v>7</v>
      </c>
      <c>
        <v>0</v>
      </c>
      <c>
        <v>1</v>
      </c>
      <c>
        <v>0</v>
      </c>
      <c>
        <v>0</v>
      </c>
      <c>
        <v>0</v>
      </c>
      <c>
        <v>3.337856424333737</v>
      </c>
      <c>
        <v>0</v>
      </c>
      <c>
        <v>2.4179286475420794</v>
      </c>
      <c>
        <v>0</v>
      </c>
      <c>
        <v>0.0340714748149047</v>
      </c>
      <c>
        <v>0</v>
      </c>
      <c>
        <v>0</v>
      </c>
      <c>
        <v>5.7898565466907215</v>
      </c>
    </row>
    <row>
      <c>
        <v>2626634</v>
      </c>
      <c>
        <v>1</v>
      </c>
      <c>
        <is>
          <t>İZMİR</t>
        </is>
      </c>
      <c>
        <v>BORNOVA</v>
      </c>
      <c>
        <is>
          <t>OG Fideri</t>
        </is>
      </c>
      <c>
        <v>M-2542 35-02-M02542_M-1046 M06_81703171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29.07.2023 13:53:30</t>
        </is>
      </c>
      <c>
        <is>
          <t>29.07.2023 14:43:01</t>
        </is>
      </c>
      <c>
        <v>0.825277777</v>
      </c>
      <c>
        <v>0</v>
      </c>
      <c>
        <v>8745</v>
      </c>
      <c>
        <v>0</v>
      </c>
      <c>
        <v>0</v>
      </c>
      <c>
        <v>0</v>
      </c>
      <c>
        <v>361</v>
      </c>
      <c>
        <v>0</v>
      </c>
      <c>
        <v>0</v>
      </c>
      <c>
        <v>0</v>
      </c>
      <c>
        <v>1599.4564685804019</v>
      </c>
      <c>
        <v>0</v>
      </c>
      <c>
        <v>0</v>
      </c>
      <c>
        <v>0</v>
      </c>
      <c>
        <v>348.08810167436394</v>
      </c>
      <c>
        <v>0</v>
      </c>
      <c>
        <v>0</v>
      </c>
      <c>
        <v>1947.5445702547659</v>
      </c>
    </row>
    <row>
      <c>
        <v>2626239</v>
      </c>
      <c>
        <v>1</v>
      </c>
      <c>
        <is>
          <t>İZMİR</t>
        </is>
      </c>
      <c>
        <v>KARŞIYAKA</v>
      </c>
      <c>
        <is>
          <t>Saha Dağıtım Kutusu (SDK)</t>
        </is>
      </c>
      <c>
        <v>M-2959 35-04-M02959_B B01b_95323720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29.07.2023 00:25:18</t>
        </is>
      </c>
      <c>
        <is>
          <t>29.07.2023 01:34:01</t>
        </is>
      </c>
      <c>
        <v>1.145277777</v>
      </c>
      <c>
        <v>0</v>
      </c>
      <c>
        <v>123</v>
      </c>
      <c>
        <v>0</v>
      </c>
      <c>
        <v>0</v>
      </c>
      <c>
        <v>0</v>
      </c>
      <c>
        <v>18</v>
      </c>
      <c>
        <v>0</v>
      </c>
      <c>
        <v>0</v>
      </c>
      <c>
        <v>0</v>
      </c>
      <c>
        <v>36.49804786724285</v>
      </c>
      <c>
        <v>0</v>
      </c>
      <c>
        <v>0</v>
      </c>
      <c>
        <v>0</v>
      </c>
      <c>
        <v>14.537420179366329</v>
      </c>
      <c>
        <v>0</v>
      </c>
      <c>
        <v>0</v>
      </c>
      <c>
        <v>51.03546804660918</v>
      </c>
    </row>
    <row>
      <c>
        <v>2626903</v>
      </c>
      <c>
        <v>1</v>
      </c>
      <c>
        <is>
          <t>İZMİR</t>
        </is>
      </c>
      <c>
        <v>KEMALPAŞA</v>
      </c>
      <c>
        <is>
          <t>Dağıtım Transformatörü</t>
        </is>
      </c>
      <c>
        <v>ARMUTLU TR-23 35-27-L00023_35-27-L00023_2357714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29.07.2023 19:25:02</t>
        </is>
      </c>
      <c>
        <is>
          <t>29.07.2023 19:44:51</t>
        </is>
      </c>
      <c>
        <v>0.330277777</v>
      </c>
      <c>
        <v>0</v>
      </c>
      <c>
        <v>341</v>
      </c>
      <c>
        <v>0</v>
      </c>
      <c>
        <v>0</v>
      </c>
      <c>
        <v>0</v>
      </c>
      <c>
        <v>49</v>
      </c>
      <c>
        <v>0</v>
      </c>
      <c>
        <v>0</v>
      </c>
      <c>
        <v>0</v>
      </c>
      <c>
        <v>21.948389649427895</v>
      </c>
      <c>
        <v>0</v>
      </c>
      <c>
        <v>0</v>
      </c>
      <c>
        <v>0</v>
      </c>
      <c>
        <v>16.499463012198145</v>
      </c>
      <c>
        <v>0</v>
      </c>
      <c>
        <v>0</v>
      </c>
      <c>
        <v>38.447852661626044</v>
      </c>
    </row>
    <row>
      <c>
        <v>2626820</v>
      </c>
      <c>
        <v>1</v>
      </c>
      <c>
        <is>
          <t>MANİSA</t>
        </is>
      </c>
      <c>
        <v>AKHİSAR</v>
      </c>
      <c>
        <is>
          <t>Kullanıcı Bağlantı Hattı</t>
        </is>
      </c>
      <c>
        <v>ÇAMÖNÜ TR-1 45-72-L00271_956516215_956516215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29.07.2023 17:43:12</t>
        </is>
      </c>
      <c>
        <is>
          <t>29.07.2023 21:57:43</t>
        </is>
      </c>
      <c>
        <v>4.241944444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0.22007008431570602</v>
      </c>
      <c>
        <v>0</v>
      </c>
      <c>
        <v>0</v>
      </c>
      <c>
        <v>0</v>
      </c>
      <c>
        <v>0</v>
      </c>
      <c>
        <v>0</v>
      </c>
      <c>
        <v>0</v>
      </c>
      <c>
        <v>0.22007008431570602</v>
      </c>
    </row>
    <row>
      <c>
        <v>2626571</v>
      </c>
      <c>
        <v>1</v>
      </c>
      <c>
        <is>
          <t>MANİSA</t>
        </is>
      </c>
      <c>
        <v>DEMİRCİ</v>
      </c>
      <c>
        <is>
          <t>DM</t>
        </is>
      </c>
      <c>
        <v>ÇATALOLUK DM 45-74-M00227_GÖRDES M01_2114911</v>
      </c>
      <c>
        <v>Manevra</v>
      </c>
      <c>
        <v>Dağıtım-OG</v>
      </c>
      <c>
        <v>Uzun</v>
      </c>
      <c>
        <v>Şebeke işletmecisi</v>
      </c>
      <c>
        <v>Bildirimsiz</v>
      </c>
      <c>
        <is>
          <t>29.07.2023 12:36:16</t>
        </is>
      </c>
      <c>
        <is>
          <t>29.07.2023 12:40:54</t>
        </is>
      </c>
      <c>
        <v>0.077222222</v>
      </c>
      <c>
        <v>31</v>
      </c>
      <c>
        <v>17219</v>
      </c>
      <c>
        <v>39</v>
      </c>
      <c>
        <v>861</v>
      </c>
      <c>
        <v>43</v>
      </c>
      <c>
        <v>2058</v>
      </c>
      <c>
        <v>7</v>
      </c>
      <c>
        <v>2</v>
      </c>
      <c>
        <v>0.595701957924736</v>
      </c>
      <c>
        <v>149.67389860316743</v>
      </c>
      <c>
        <v>15.691817584359308</v>
      </c>
      <c>
        <v>67.47019043815867</v>
      </c>
      <c>
        <v>19.60040678188392</v>
      </c>
      <c>
        <v>80.08415332031713</v>
      </c>
      <c>
        <v>13.865284633670884</v>
      </c>
      <c>
        <v>1.1715292883119277</v>
      </c>
      <c>
        <v>348.15298260779406</v>
      </c>
    </row>
    <row>
      <c>
        <v>2626840</v>
      </c>
      <c>
        <v>1</v>
      </c>
      <c>
        <is>
          <t>MANİSA</t>
        </is>
      </c>
      <c>
        <v>KULA</v>
      </c>
      <c>
        <is>
          <t>Dağıtım Transformatörü</t>
        </is>
      </c>
      <c>
        <v>KÖREZ TR-4 45-77-L00369_45-77-L00369_2350704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29.07.2023 18:01:57</t>
        </is>
      </c>
      <c>
        <is>
          <t>29.07.2023 18:24:34</t>
        </is>
      </c>
      <c>
        <v>0.376944444</v>
      </c>
      <c>
        <v>0</v>
      </c>
      <c>
        <v>117</v>
      </c>
      <c>
        <v>0</v>
      </c>
      <c>
        <v>1</v>
      </c>
      <c>
        <v>0</v>
      </c>
      <c>
        <v>9</v>
      </c>
      <c>
        <v>0</v>
      </c>
      <c>
        <v>0</v>
      </c>
      <c>
        <v>0</v>
      </c>
      <c>
        <v>6.839573567156951</v>
      </c>
      <c>
        <v>0</v>
      </c>
      <c>
        <v>1.1777916036466667</v>
      </c>
      <c>
        <v>0</v>
      </c>
      <c>
        <v>1.5354162162911238</v>
      </c>
      <c>
        <v>0</v>
      </c>
      <c>
        <v>0</v>
      </c>
      <c>
        <v>9.552781387094742</v>
      </c>
    </row>
    <row>
      <c>
        <v>2626697</v>
      </c>
      <c>
        <v>1</v>
      </c>
      <c>
        <is>
          <t>İZMİR</t>
        </is>
      </c>
      <c>
        <v>ÇİĞLİ</v>
      </c>
      <c>
        <is>
          <t>Dağıtım Transformatörü</t>
        </is>
      </c>
      <c>
        <v>M-206(DM-2/17) 35-09-M00206_35-09-M00206_42964399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29.07.2023 14:56:11</t>
        </is>
      </c>
      <c>
        <is>
          <t>29.07.2023 17:06:44</t>
        </is>
      </c>
      <c>
        <v>2.175833333</v>
      </c>
      <c>
        <v>0</v>
      </c>
      <c>
        <v>59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33.79718686920732</v>
      </c>
      <c>
        <v>0</v>
      </c>
      <c>
        <v>0</v>
      </c>
      <c>
        <v>0</v>
      </c>
      <c>
        <v>5.276683881386949</v>
      </c>
      <c>
        <v>0</v>
      </c>
      <c>
        <v>0</v>
      </c>
      <c>
        <v>39.073870750594274</v>
      </c>
    </row>
    <row>
      <c>
        <v>2626554</v>
      </c>
      <c>
        <v>1</v>
      </c>
      <c>
        <is>
          <t>MANİSA</t>
        </is>
      </c>
      <c>
        <v>KULA</v>
      </c>
      <c>
        <is>
          <t>KÖK</t>
        </is>
      </c>
      <c>
        <v>SARAÇLAR KÖK 45-77-L00104_HAMİDİYE L05_72240088</v>
      </c>
      <c>
        <v>OG Fider Açması</v>
      </c>
      <c>
        <v>Dağıtım-OG</v>
      </c>
      <c>
        <v>Kısa</v>
      </c>
      <c>
        <v>Şebeke işletmecisi</v>
      </c>
      <c>
        <v>Bildirimsiz</v>
      </c>
      <c>
        <is>
          <t>29.07.2023 12:16:27</t>
        </is>
      </c>
      <c>
        <is>
          <t>29.07.2023 12:16:41</t>
        </is>
      </c>
      <c>
        <v>0.003888888</v>
      </c>
      <c>
        <v>3</v>
      </c>
      <c>
        <v>337</v>
      </c>
      <c>
        <v>15</v>
      </c>
      <c>
        <v>25</v>
      </c>
      <c>
        <v>6</v>
      </c>
      <c>
        <v>28</v>
      </c>
      <c>
        <v>1</v>
      </c>
      <c>
        <v>0</v>
      </c>
      <c>
        <v>0.0029582486499999997</v>
      </c>
      <c>
        <v>0.14859100874526573</v>
      </c>
      <c>
        <v>0.3536717008253275</v>
      </c>
      <c>
        <v>0.06162365553809422</v>
      </c>
      <c>
        <v>0.06475824018119167</v>
      </c>
      <c>
        <v>0.05587320384131578</v>
      </c>
      <c>
        <v>0.33062831489628847</v>
      </c>
      <c>
        <v>0</v>
      </c>
      <c>
        <v>1.0181043726774834</v>
      </c>
    </row>
    <row>
      <c>
        <v>2626511</v>
      </c>
      <c>
        <v>1</v>
      </c>
      <c>
        <is>
          <t>MANİSA</t>
        </is>
      </c>
      <c>
        <v>KIRKAĞAÇ</v>
      </c>
      <c>
        <is>
          <t>AG Fideri</t>
        </is>
      </c>
      <c>
        <v>ÇAYIRYERİ TR-1 45-76-M00176_B_56397876_56397876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29.07.2023 11:33:58</t>
        </is>
      </c>
      <c>
        <is>
          <t>29.07.2023 12:10:25</t>
        </is>
      </c>
      <c>
        <v>0.6075</v>
      </c>
      <c>
        <v>0</v>
      </c>
      <c>
        <v>13</v>
      </c>
      <c>
        <v>0</v>
      </c>
      <c>
        <v>4</v>
      </c>
      <c>
        <v>0</v>
      </c>
      <c>
        <v>0</v>
      </c>
      <c>
        <v>0</v>
      </c>
      <c>
        <v>0</v>
      </c>
      <c>
        <v>0</v>
      </c>
      <c>
        <v>2.2486412712701416</v>
      </c>
      <c>
        <v>0</v>
      </c>
      <c>
        <v>2.1096588972165624</v>
      </c>
      <c>
        <v>0</v>
      </c>
      <c>
        <v>0</v>
      </c>
      <c>
        <v>0</v>
      </c>
      <c>
        <v>0</v>
      </c>
      <c>
        <v>4.3583001684867035</v>
      </c>
    </row>
    <row>
      <c>
        <v>2626505</v>
      </c>
      <c>
        <v>1</v>
      </c>
      <c>
        <is>
          <t>İZMİR</t>
        </is>
      </c>
      <c>
        <v>TORBALI</v>
      </c>
      <c>
        <is>
          <t>Dağıtım Transformatörü</t>
        </is>
      </c>
      <c>
        <v>TR-48 35-26-M00048_35-26-M00048_65929849</v>
      </c>
      <c>
        <v>Şebeke Yenileme ve Kapasite Artışı Çalışması</v>
      </c>
      <c>
        <v>Dağıtım-AG</v>
      </c>
      <c>
        <v>Uzun</v>
      </c>
      <c>
        <v>Şebeke işletmecisi</v>
      </c>
      <c>
        <v>Bildirimli</v>
      </c>
      <c>
        <is>
          <t>29.07.2023 11:17:51</t>
        </is>
      </c>
      <c>
        <is>
          <t>29.07.2023 14:12:04</t>
        </is>
      </c>
      <c>
        <v>2.903611111</v>
      </c>
      <c>
        <v>0</v>
      </c>
      <c>
        <v>655</v>
      </c>
      <c>
        <v>0</v>
      </c>
      <c>
        <v>2</v>
      </c>
      <c>
        <v>0</v>
      </c>
      <c>
        <v>70</v>
      </c>
      <c>
        <v>0</v>
      </c>
      <c>
        <v>0</v>
      </c>
      <c>
        <v>0</v>
      </c>
      <c>
        <v>489.4341638441281</v>
      </c>
      <c>
        <v>0</v>
      </c>
      <c>
        <v>4.239879260379322</v>
      </c>
      <c>
        <v>0</v>
      </c>
      <c>
        <v>287.3495085740686</v>
      </c>
      <c>
        <v>0</v>
      </c>
      <c>
        <v>0</v>
      </c>
      <c>
        <v>781.023551678576</v>
      </c>
    </row>
    <row>
      <c>
        <v>2626654</v>
      </c>
      <c>
        <v>1</v>
      </c>
      <c>
        <is>
          <t>MANİSA</t>
        </is>
      </c>
      <c>
        <v>YUNUSEMRE</v>
      </c>
      <c>
        <is>
          <t>Kullanıcı Bağlantı Hattı</t>
        </is>
      </c>
      <c>
        <v>MURADİYE TR-1 İSTASYON KABİN 45-71-M00192_95001224993_95001224993</v>
      </c>
      <c>
        <v>AG Branşman Yeraltı Kablo Arızası</v>
      </c>
      <c>
        <v>Dağıtım-AG</v>
      </c>
      <c>
        <v>Uzun</v>
      </c>
      <c>
        <v>Şebeke işletmecisi</v>
      </c>
      <c>
        <v>Bildirimsiz</v>
      </c>
      <c>
        <is>
          <t>29.07.2023 14:11:47</t>
        </is>
      </c>
      <c>
        <is>
          <t>29.07.2023 16:12:48</t>
        </is>
      </c>
      <c>
        <v>2.016944444</v>
      </c>
      <c>
        <v>0</v>
      </c>
      <c>
        <v>13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4.591401020903622</v>
      </c>
      <c>
        <v>0</v>
      </c>
      <c>
        <v>0</v>
      </c>
      <c>
        <v>0</v>
      </c>
      <c>
        <v>0</v>
      </c>
      <c>
        <v>0</v>
      </c>
      <c>
        <v>0</v>
      </c>
      <c>
        <v>4.591401020903622</v>
      </c>
    </row>
    <row>
      <c>
        <v>2626427</v>
      </c>
      <c>
        <v>2</v>
      </c>
      <c>
        <is>
          <t>İZMİR</t>
        </is>
      </c>
      <c>
        <v>BORNOVA</v>
      </c>
      <c>
        <is>
          <t>Dağıtım Transformatörü</t>
        </is>
      </c>
      <c>
        <v>M-1285 35-02-M01285_35-02-M01285_2366100</v>
      </c>
      <c>
        <v>Üçüncü Şahısların Vermiş Olduğu Hasarlar</v>
      </c>
      <c>
        <v>Dağıtım-AG</v>
      </c>
      <c>
        <v>Uzun</v>
      </c>
      <c>
        <v>Dışsal</v>
      </c>
      <c>
        <v>Bildirimsiz</v>
      </c>
      <c>
        <is>
          <t>29.07.2023 11:05:32</t>
        </is>
      </c>
      <c>
        <is>
          <t>29.07.2023 11:27:29</t>
        </is>
      </c>
      <c>
        <v>0.365833333</v>
      </c>
      <c>
        <v>0</v>
      </c>
      <c>
        <v>526</v>
      </c>
      <c>
        <v>0</v>
      </c>
      <c>
        <v>0</v>
      </c>
      <c>
        <v>0</v>
      </c>
      <c>
        <v>130</v>
      </c>
      <c>
        <v>0</v>
      </c>
      <c>
        <v>0</v>
      </c>
      <c>
        <v>0</v>
      </c>
      <c>
        <v>50.44592479449212</v>
      </c>
      <c>
        <v>0</v>
      </c>
      <c>
        <v>0</v>
      </c>
      <c>
        <v>0</v>
      </c>
      <c>
        <v>58.87091383512173</v>
      </c>
      <c>
        <v>0</v>
      </c>
      <c>
        <v>0</v>
      </c>
      <c>
        <v>109.31683862961386</v>
      </c>
    </row>
    <row>
      <c>
        <v>2626362</v>
      </c>
      <c>
        <v>1</v>
      </c>
      <c>
        <is>
          <t>İZMİR</t>
        </is>
      </c>
      <c>
        <v>BAYINDIR</v>
      </c>
      <c>
        <is>
          <t>OG Fideri</t>
        </is>
      </c>
      <c>
        <v>BAYINDIR İM 35-20-A00001_HatBaşıAyırıcı_53133064 L09_53133064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29.07.2023 09:00:12</t>
        </is>
      </c>
      <c>
        <is>
          <t>29.07.2023 10:42:45</t>
        </is>
      </c>
      <c>
        <v>1.709166666</v>
      </c>
      <c>
        <v>0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245.25277134909453</v>
      </c>
      <c>
        <v>0</v>
      </c>
      <c>
        <v>0</v>
      </c>
      <c>
        <v>0</v>
      </c>
      <c>
        <v>245.25277134909453</v>
      </c>
    </row>
    <row>
      <c>
        <v>2626740</v>
      </c>
      <c>
        <v>1</v>
      </c>
      <c>
        <is>
          <t>MANİSA</t>
        </is>
      </c>
      <c>
        <v>TURGUTLU</v>
      </c>
      <c>
        <is>
          <t>OG Fideri</t>
        </is>
      </c>
      <c>
        <v>DERBENT İM-DM 45-83-A00004_HatBaşıAyırıcı_53137156 L06_53137156</v>
      </c>
      <c>
        <v>Manevra</v>
      </c>
      <c>
        <v>Dağıtım-OG</v>
      </c>
      <c>
        <v>Uzun</v>
      </c>
      <c>
        <v>Şebeke işletmecisi</v>
      </c>
      <c>
        <v>Bildirimli</v>
      </c>
      <c>
        <is>
          <t>29.07.2023 15:44:29</t>
        </is>
      </c>
      <c>
        <is>
          <t>29.07.2023 15:55:48</t>
        </is>
      </c>
      <c>
        <v>0.188611111</v>
      </c>
      <c>
        <v>4</v>
      </c>
      <c>
        <v>156</v>
      </c>
      <c>
        <v>60</v>
      </c>
      <c>
        <v>24</v>
      </c>
      <c>
        <v>9</v>
      </c>
      <c>
        <v>14</v>
      </c>
      <c>
        <v>0</v>
      </c>
      <c>
        <v>0</v>
      </c>
      <c>
        <v>0.6086147318455402</v>
      </c>
      <c>
        <v>5.970704791644212</v>
      </c>
      <c>
        <v>21.02087897330505</v>
      </c>
      <c>
        <v>6.582992698489849</v>
      </c>
      <c>
        <v>3.965488071982738</v>
      </c>
      <c>
        <v>1.6924429769591354</v>
      </c>
      <c>
        <v>0</v>
      </c>
      <c>
        <v>0</v>
      </c>
      <c>
        <v>39.841122244226526</v>
      </c>
    </row>
    <row>
      <c>
        <v>2626797</v>
      </c>
      <c>
        <v>1</v>
      </c>
      <c>
        <is>
          <t>İZMİR</t>
        </is>
      </c>
      <c>
        <v>MENDERES</v>
      </c>
      <c>
        <is>
          <t>Kullanıcı Bağlantı Hattı</t>
        </is>
      </c>
      <c>
        <v>ÇUKURALTI M-18 35-25-M00066_955277842_955277842</v>
      </c>
      <c>
        <v>AG Box / Sdk Abone Çıkış Sigorta Atığı</v>
      </c>
      <c>
        <v>Dağıtım-AG</v>
      </c>
      <c>
        <v>Uzun</v>
      </c>
      <c>
        <v>Şebeke işletmecisi</v>
      </c>
      <c>
        <v>Bildirimsiz</v>
      </c>
      <c>
        <is>
          <t>29.07.2023 17:12:46</t>
        </is>
      </c>
      <c>
        <is>
          <t>29.07.2023 19:40:57</t>
        </is>
      </c>
      <c>
        <v>2.469722222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0.6715915984358437</v>
      </c>
      <c>
        <v>0</v>
      </c>
      <c>
        <v>0</v>
      </c>
      <c>
        <v>0</v>
      </c>
      <c>
        <v>0</v>
      </c>
      <c>
        <v>0</v>
      </c>
      <c>
        <v>0</v>
      </c>
      <c>
        <v>0.6715915984358437</v>
      </c>
    </row>
    <row>
      <c>
        <v>2626405</v>
      </c>
      <c>
        <v>1</v>
      </c>
      <c>
        <is>
          <t>İZMİR</t>
        </is>
      </c>
      <c>
        <v>BAYINDIR</v>
      </c>
      <c>
        <is>
          <t>DM</t>
        </is>
      </c>
      <c>
        <v>ÇIRPI İM 35-20-A00002_YAKAPINAR KÖK L06_2307628</v>
      </c>
      <c>
        <v>Şebeke Bakım Çalışması</v>
      </c>
      <c>
        <v>Dağıtım-OG</v>
      </c>
      <c>
        <v>Uzun</v>
      </c>
      <c>
        <v>Şebeke işletmecisi</v>
      </c>
      <c>
        <v>Bildirimli</v>
      </c>
      <c>
        <is>
          <t>29.07.2023 09:46:23</t>
        </is>
      </c>
      <c>
        <is>
          <t>29.07.2023 15:30:27</t>
        </is>
      </c>
      <c>
        <v>5.734444444</v>
      </c>
      <c>
        <v>1</v>
      </c>
      <c>
        <v>1220</v>
      </c>
      <c>
        <v>26</v>
      </c>
      <c>
        <v>249</v>
      </c>
      <c>
        <v>16</v>
      </c>
      <c>
        <v>356</v>
      </c>
      <c>
        <v>0</v>
      </c>
      <c>
        <v>0</v>
      </c>
      <c>
        <v>1.7263742741741959</v>
      </c>
      <c>
        <v>1559.5983488419151</v>
      </c>
      <c>
        <v>704.0114221955604</v>
      </c>
      <c>
        <v>2507.1853578298183</v>
      </c>
      <c>
        <v>438.28856592087595</v>
      </c>
      <c>
        <v>2829.575948388961</v>
      </c>
      <c>
        <v>0</v>
      </c>
      <c>
        <v>0</v>
      </c>
      <c>
        <v>8040.386017451305</v>
      </c>
    </row>
    <row>
      <c>
        <v>2626548</v>
      </c>
      <c>
        <v>1</v>
      </c>
      <c>
        <is>
          <t>MANİSA</t>
        </is>
      </c>
      <c>
        <v>SARUHANLI</v>
      </c>
      <c>
        <is>
          <t>Dağıtım Transformatörü</t>
        </is>
      </c>
      <c>
        <v>KEMİKLİDERE TR-1 45-80-M00134_45-80-M00134_2351328</v>
      </c>
      <c>
        <v>Şebeke Yenileme ve Kapasite Artışı Çalışması</v>
      </c>
      <c>
        <v>Dağıtım-AG</v>
      </c>
      <c>
        <v>Uzun</v>
      </c>
      <c>
        <v>Şebeke işletmecisi</v>
      </c>
      <c>
        <v>Bildirimli</v>
      </c>
      <c>
        <is>
          <t>29.07.2023 12:12:47</t>
        </is>
      </c>
      <c>
        <is>
          <t>29.07.2023 18:21:41</t>
        </is>
      </c>
      <c>
        <v>6.148333333</v>
      </c>
      <c>
        <v>0</v>
      </c>
      <c>
        <v>186</v>
      </c>
      <c>
        <v>0</v>
      </c>
      <c>
        <v>11</v>
      </c>
      <c>
        <v>0</v>
      </c>
      <c>
        <v>24</v>
      </c>
      <c>
        <v>0</v>
      </c>
      <c>
        <v>0</v>
      </c>
      <c>
        <v>0</v>
      </c>
      <c>
        <v>239.35266406090497</v>
      </c>
      <c>
        <v>0</v>
      </c>
      <c>
        <v>199.71414076449938</v>
      </c>
      <c>
        <v>0</v>
      </c>
      <c>
        <v>141.82966437453555</v>
      </c>
      <c>
        <v>0</v>
      </c>
      <c>
        <v>0</v>
      </c>
      <c>
        <v>580.8964691999399</v>
      </c>
    </row>
    <row>
      <c>
        <v>2626448</v>
      </c>
      <c>
        <v>1</v>
      </c>
      <c>
        <is>
          <t>MANİSA</t>
        </is>
      </c>
      <c>
        <v>SELENDİ</v>
      </c>
      <c>
        <is>
          <t>KÖK</t>
        </is>
      </c>
      <c>
        <v>OKLUİSA KÖK 45-81-M00046_CINAN GRUP M04_71994401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29.07.2023 10:33:26</t>
        </is>
      </c>
      <c>
        <is>
          <t>29.07.2023 10:46:44</t>
        </is>
      </c>
      <c>
        <v>0.221666666</v>
      </c>
      <c>
        <v>3</v>
      </c>
      <c>
        <v>291</v>
      </c>
      <c>
        <v>4</v>
      </c>
      <c>
        <v>37</v>
      </c>
      <c>
        <v>3</v>
      </c>
      <c>
        <v>14</v>
      </c>
      <c>
        <v>0</v>
      </c>
      <c>
        <v>0</v>
      </c>
      <c>
        <v>0.16334916094000002</v>
      </c>
      <c>
        <v>10.493323069986216</v>
      </c>
      <c>
        <v>1.7682726829544388</v>
      </c>
      <c>
        <v>8.056893531966413</v>
      </c>
      <c>
        <v>4.186830120940858</v>
      </c>
      <c>
        <v>2.430945802932276</v>
      </c>
      <c>
        <v>0</v>
      </c>
      <c>
        <v>0</v>
      </c>
      <c>
        <v>27.0996143697202</v>
      </c>
    </row>
    <row>
      <c>
        <v>2626989</v>
      </c>
      <c>
        <v>1</v>
      </c>
      <c>
        <is>
          <t>İZMİR</t>
        </is>
      </c>
      <c>
        <v>MENDERES</v>
      </c>
      <c>
        <is>
          <t>AG Fideri</t>
        </is>
      </c>
      <c>
        <v>K-1522 GÖRECE ATA MAH. 35-22-K01522_A_56363361_56363361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29.07.2023 21:48:29</t>
        </is>
      </c>
      <c>
        <is>
          <t>29.07.2023 22:47:40</t>
        </is>
      </c>
      <c>
        <v>0.986388888</v>
      </c>
      <c>
        <v>0</v>
      </c>
      <c>
        <v>8</v>
      </c>
      <c>
        <v>0</v>
      </c>
      <c>
        <v>1</v>
      </c>
      <c>
        <v>0</v>
      </c>
      <c>
        <v>12</v>
      </c>
      <c>
        <v>0</v>
      </c>
      <c>
        <v>0</v>
      </c>
      <c>
        <v>0</v>
      </c>
      <c>
        <v>2.623788915861655</v>
      </c>
      <c>
        <v>0</v>
      </c>
      <c>
        <v>0.34917840490172813</v>
      </c>
      <c>
        <v>0</v>
      </c>
      <c>
        <v>7.621318877689718</v>
      </c>
      <c>
        <v>0</v>
      </c>
      <c>
        <v>0</v>
      </c>
      <c>
        <v>10.594286198453101</v>
      </c>
    </row>
    <row>
      <c>
        <v>2626259</v>
      </c>
      <c>
        <v>1</v>
      </c>
      <c>
        <is>
          <t>İZMİR</t>
        </is>
      </c>
      <c>
        <v>BUCA</v>
      </c>
      <c>
        <is>
          <t>OG Fideri</t>
        </is>
      </c>
      <c>
        <v>M-462 BELENAŞI 35-03-M00462_ H_82408843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29.07.2023 01:38:24</t>
        </is>
      </c>
      <c>
        <is>
          <t>29.07.2023 03:54:34</t>
        </is>
      </c>
      <c>
        <v>2.269444444</v>
      </c>
      <c>
        <v>0</v>
      </c>
      <c>
        <v>50</v>
      </c>
      <c>
        <v>0</v>
      </c>
      <c>
        <v>28</v>
      </c>
      <c>
        <v>0</v>
      </c>
      <c>
        <v>14</v>
      </c>
      <c>
        <v>0</v>
      </c>
      <c>
        <v>0</v>
      </c>
      <c>
        <v>0</v>
      </c>
      <c>
        <v>36.83021321351931</v>
      </c>
      <c>
        <v>0</v>
      </c>
      <c>
        <v>19.21861633852752</v>
      </c>
      <c>
        <v>0</v>
      </c>
      <c>
        <v>18.9938277168119</v>
      </c>
      <c>
        <v>0</v>
      </c>
      <c>
        <v>0</v>
      </c>
      <c>
        <v>75.04265726885873</v>
      </c>
    </row>
    <row>
      <c>
        <v>2626923</v>
      </c>
      <c>
        <v>1</v>
      </c>
      <c>
        <is>
          <t>İZMİR</t>
        </is>
      </c>
      <c>
        <v>KONAK</v>
      </c>
      <c>
        <is>
          <t>AG Fideri</t>
        </is>
      </c>
      <c>
        <v>K-1000 35-01-K01000_A_56383116_56383116</v>
      </c>
      <c>
        <v>Hırsızlık</v>
      </c>
      <c>
        <v>Dağıtım-AG</v>
      </c>
      <c>
        <v>Uzun</v>
      </c>
      <c>
        <v>Dışsal</v>
      </c>
      <c>
        <v>Bildirimsiz</v>
      </c>
      <c>
        <is>
          <t>29.07.2023 20:09:05</t>
        </is>
      </c>
      <c>
        <is>
          <t>29.07.2023 21:35:39</t>
        </is>
      </c>
      <c>
        <v>1.442777777</v>
      </c>
      <c>
        <v>0</v>
      </c>
      <c>
        <v>32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11.781434565648873</v>
      </c>
      <c>
        <v>0</v>
      </c>
      <c>
        <v>0</v>
      </c>
      <c>
        <v>0</v>
      </c>
      <c>
        <v>3.920737795811024</v>
      </c>
      <c>
        <v>0</v>
      </c>
      <c>
        <v>0</v>
      </c>
      <c>
        <v>15.702172361459898</v>
      </c>
    </row>
    <row>
      <c>
        <v>2626568</v>
      </c>
      <c>
        <v>1</v>
      </c>
      <c>
        <is>
          <t>İZMİR</t>
        </is>
      </c>
      <c>
        <v>BERGAMA</v>
      </c>
      <c>
        <is>
          <t>OG Fideri</t>
        </is>
      </c>
      <c>
        <v>BERGAMA TM 35-16-A00004_HatBaşıAyırıcı_87202879 M13_87202879</v>
      </c>
      <c>
        <v>Plansız Kesinti / Müdahale</v>
      </c>
      <c>
        <v>Dağıtım-OG</v>
      </c>
      <c>
        <v>Uzun</v>
      </c>
      <c>
        <v>Şebeke işletmecisi</v>
      </c>
      <c>
        <v>Bildirimsiz</v>
      </c>
      <c>
        <is>
          <t>29.07.2023 12:32:24</t>
        </is>
      </c>
      <c>
        <is>
          <t>29.07.2023 12:48:37</t>
        </is>
      </c>
      <c>
        <v>0.270277777</v>
      </c>
      <c>
        <v>6</v>
      </c>
      <c>
        <v>18</v>
      </c>
      <c>
        <v>15</v>
      </c>
      <c>
        <v>12</v>
      </c>
      <c>
        <v>1</v>
      </c>
      <c>
        <v>25</v>
      </c>
      <c>
        <v>0</v>
      </c>
      <c>
        <v>0</v>
      </c>
      <c>
        <v>0.865498703448928</v>
      </c>
      <c>
        <v>0.7562661212193552</v>
      </c>
      <c>
        <v>4.956292890347559</v>
      </c>
      <c>
        <v>4.259742885551302</v>
      </c>
      <c>
        <v>0.45272110216580513</v>
      </c>
      <c>
        <v>6.88340807383492</v>
      </c>
      <c>
        <v>0</v>
      </c>
      <c>
        <v>0</v>
      </c>
      <c>
        <v>18.173929776567867</v>
      </c>
    </row>
    <row>
      <c>
        <v>2626809</v>
      </c>
      <c>
        <v>2</v>
      </c>
      <c>
        <is>
          <t>İZMİR</t>
        </is>
      </c>
      <c>
        <v>KEMALPAŞA</v>
      </c>
      <c>
        <is>
          <t>DM</t>
        </is>
      </c>
      <c>
        <v>ULUCAK DM 35-27-M00792_EĞRİDERE-1 M06_2310311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29.07.2023 21:19:31</t>
        </is>
      </c>
      <c>
        <is>
          <t>29.07.2023 22:01:02</t>
        </is>
      </c>
      <c>
        <v>0.691944444</v>
      </c>
      <c>
        <v>11</v>
      </c>
      <c>
        <v>211</v>
      </c>
      <c>
        <v>9</v>
      </c>
      <c>
        <v>33</v>
      </c>
      <c>
        <v>17</v>
      </c>
      <c>
        <v>66</v>
      </c>
      <c>
        <v>1</v>
      </c>
      <c>
        <v>0</v>
      </c>
      <c>
        <v>20.10252562357819</v>
      </c>
      <c>
        <v>53.931545242073895</v>
      </c>
      <c>
        <v>9.055504622189497</v>
      </c>
      <c>
        <v>24.36743780364332</v>
      </c>
      <c>
        <v>88.17311921046834</v>
      </c>
      <c>
        <v>111.06977096533413</v>
      </c>
      <c>
        <v>4.188119459975665</v>
      </c>
      <c>
        <v>0</v>
      </c>
      <c>
        <v>310.8880229272631</v>
      </c>
    </row>
    <row>
      <c>
        <v>2626637</v>
      </c>
      <c>
        <v>1</v>
      </c>
      <c>
        <is>
          <t>İZMİR</t>
        </is>
      </c>
      <c>
        <v>BUCA</v>
      </c>
      <c>
        <is>
          <t>Kullanıcı Bağlantı Hattı</t>
        </is>
      </c>
      <c>
        <v>K-2737 35-03-K02737_911017031_911017031</v>
      </c>
      <c>
        <v>AG Box / Sdk Abone Çıkış Sigorta Atığı</v>
      </c>
      <c>
        <v>Dağıtım-AG</v>
      </c>
      <c>
        <v>Uzun</v>
      </c>
      <c>
        <v>Şebeke işletmecisi</v>
      </c>
      <c>
        <v>Bildirimsiz</v>
      </c>
      <c>
        <is>
          <t>29.07.2023 13:55:34</t>
        </is>
      </c>
      <c>
        <is>
          <t>29.07.2023 20:08:50</t>
        </is>
      </c>
      <c>
        <v>6.221111111</v>
      </c>
      <c>
        <v>0</v>
      </c>
      <c>
        <v>6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5.367742708023592</v>
      </c>
      <c>
        <v>0</v>
      </c>
      <c>
        <v>0</v>
      </c>
      <c>
        <v>0</v>
      </c>
      <c>
        <v>0</v>
      </c>
      <c>
        <v>0</v>
      </c>
      <c>
        <v>0</v>
      </c>
      <c>
        <v>5.367742708023592</v>
      </c>
    </row>
    <row>
      <c>
        <v>2626886</v>
      </c>
      <c>
        <v>2</v>
      </c>
      <c>
        <is>
          <t>İZMİR</t>
        </is>
      </c>
      <c>
        <v>MENDERES</v>
      </c>
      <c>
        <is>
          <t>KÖK</t>
        </is>
      </c>
      <c>
        <v>OĞLANANASI TR-5 KÖK 35-22-M00092_OĞLANANASI TR-3 M06_89600565</v>
      </c>
      <c>
        <v>Manevra</v>
      </c>
      <c>
        <v>Dağıtım-OG</v>
      </c>
      <c>
        <v>Uzun</v>
      </c>
      <c>
        <v>Şebeke işletmecisi</v>
      </c>
      <c>
        <v>Bildirimsiz</v>
      </c>
      <c>
        <is>
          <t>29.07.2023 19:18:27</t>
        </is>
      </c>
      <c>
        <is>
          <t>29.07.2023 19:56:50</t>
        </is>
      </c>
      <c>
        <v>0.639722222</v>
      </c>
      <c>
        <v>0</v>
      </c>
      <c>
        <v>483</v>
      </c>
      <c>
        <v>1</v>
      </c>
      <c>
        <v>41</v>
      </c>
      <c>
        <v>0</v>
      </c>
      <c>
        <v>69</v>
      </c>
      <c>
        <v>0</v>
      </c>
      <c>
        <v>1</v>
      </c>
      <c>
        <v>0</v>
      </c>
      <c>
        <v>92.13185647666798</v>
      </c>
      <c>
        <v>30.27447083659257</v>
      </c>
      <c>
        <v>104.24996322861762</v>
      </c>
      <c>
        <v>0</v>
      </c>
      <c>
        <v>86.82497979054536</v>
      </c>
      <c>
        <v>0</v>
      </c>
      <c>
        <v>5.056658964498318</v>
      </c>
      <c>
        <v>318.5379292969218</v>
      </c>
    </row>
    <row>
      <c>
        <v>2626860</v>
      </c>
      <c>
        <v>1</v>
      </c>
      <c>
        <is>
          <t>İZMİR</t>
        </is>
      </c>
      <c>
        <v>MENEMEN</v>
      </c>
      <c>
        <is>
          <t>AG Fideri</t>
        </is>
      </c>
      <c>
        <v>TELEKLER TR-1 35-28-M00276_B_56357762_56357762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29.07.2023 18:34:47</t>
        </is>
      </c>
      <c>
        <is>
          <t>29.07.2023 19:32:07</t>
        </is>
      </c>
      <c>
        <v>0.955555555</v>
      </c>
      <c>
        <v>0</v>
      </c>
      <c>
        <v>68</v>
      </c>
      <c>
        <v>0</v>
      </c>
      <c>
        <v>0</v>
      </c>
      <c>
        <v>0</v>
      </c>
      <c>
        <v>8</v>
      </c>
      <c>
        <v>0</v>
      </c>
      <c>
        <v>0</v>
      </c>
      <c>
        <v>0</v>
      </c>
      <c>
        <v>6.627562952442836</v>
      </c>
      <c>
        <v>0</v>
      </c>
      <c>
        <v>0</v>
      </c>
      <c>
        <v>0</v>
      </c>
      <c>
        <v>0.6782576922383832</v>
      </c>
      <c>
        <v>0</v>
      </c>
      <c>
        <v>0</v>
      </c>
      <c>
        <v>7.305820644681219</v>
      </c>
    </row>
    <row>
      <c>
        <v>2626528</v>
      </c>
      <c>
        <v>1</v>
      </c>
      <c>
        <is>
          <t>İZMİR</t>
        </is>
      </c>
      <c>
        <v>KARABAĞLAR</v>
      </c>
      <c>
        <is>
          <t>AG Fideri</t>
        </is>
      </c>
      <c>
        <v>K-4030 35-01-K04030_B_56357740_56357740</v>
      </c>
      <c>
        <v>Hırsızlık</v>
      </c>
      <c>
        <v>Dağıtım-AG</v>
      </c>
      <c>
        <v>Uzun</v>
      </c>
      <c>
        <v>Şebeke işletmecisi</v>
      </c>
      <c>
        <v>Bildirimsiz</v>
      </c>
      <c>
        <is>
          <t>29.07.2023 11:46:27</t>
        </is>
      </c>
      <c>
        <is>
          <t>29.07.2023 13:11:57</t>
        </is>
      </c>
      <c>
        <v>1.425</v>
      </c>
      <c>
        <v>0</v>
      </c>
      <c>
        <v>156</v>
      </c>
      <c>
        <v>0</v>
      </c>
      <c>
        <v>0</v>
      </c>
      <c>
        <v>0</v>
      </c>
      <c>
        <v>16</v>
      </c>
      <c>
        <v>0</v>
      </c>
      <c>
        <v>0</v>
      </c>
      <c>
        <v>0</v>
      </c>
      <c>
        <v>43.1974064740122</v>
      </c>
      <c>
        <v>0</v>
      </c>
      <c>
        <v>0</v>
      </c>
      <c>
        <v>0</v>
      </c>
      <c>
        <v>2.81204724563944</v>
      </c>
      <c>
        <v>0</v>
      </c>
      <c>
        <v>0</v>
      </c>
      <c>
        <v>46.00945371965164</v>
      </c>
    </row>
    <row>
      <c>
        <v>2626322</v>
      </c>
      <c>
        <v>1</v>
      </c>
      <c>
        <is>
          <t>İZMİR</t>
        </is>
      </c>
      <c>
        <v>TİRE</v>
      </c>
      <c>
        <is>
          <t>DM</t>
        </is>
      </c>
      <c>
        <v>TİRE İM-DM-1 35-29-A00001_DM-1/66 M04_2059514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29.07.2023 08:17:43</t>
        </is>
      </c>
      <c>
        <is>
          <t>29.07.2023 08:50:27</t>
        </is>
      </c>
      <c>
        <v>0.545555555</v>
      </c>
      <c>
        <v>1</v>
      </c>
      <c>
        <v>0</v>
      </c>
      <c>
        <v>13</v>
      </c>
      <c>
        <v>131</v>
      </c>
      <c>
        <v>4</v>
      </c>
      <c>
        <v>34</v>
      </c>
      <c>
        <v>0</v>
      </c>
      <c>
        <v>0</v>
      </c>
      <c>
        <v>1.277296183798401</v>
      </c>
      <c>
        <v>0</v>
      </c>
      <c>
        <v>72.00991417211621</v>
      </c>
      <c>
        <v>341.08579248463025</v>
      </c>
      <c>
        <v>35.13600104004788</v>
      </c>
      <c>
        <v>60.99340678077612</v>
      </c>
      <c>
        <v>0</v>
      </c>
      <c>
        <v>0</v>
      </c>
      <c>
        <v>510.50241066136886</v>
      </c>
    </row>
    <row>
      <c>
        <v>2626720</v>
      </c>
      <c>
        <v>1</v>
      </c>
      <c>
        <is>
          <t>MANİSA</t>
        </is>
      </c>
      <c>
        <v>ALAŞEHİR</v>
      </c>
      <c>
        <is>
          <t>DM</t>
        </is>
      </c>
      <c>
        <v>KEMALİYE DM (TR-1) 45-73-M00150_AKKEÇİLİ ÇIKIŞ M01_66716009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29.07.2023 15:25:57</t>
        </is>
      </c>
      <c>
        <is>
          <t>29.07.2023 17:34:11</t>
        </is>
      </c>
      <c>
        <v>2.137222222</v>
      </c>
      <c>
        <v>10</v>
      </c>
      <c>
        <v>1307</v>
      </c>
      <c>
        <v>49</v>
      </c>
      <c>
        <v>580</v>
      </c>
      <c>
        <v>11</v>
      </c>
      <c>
        <v>67</v>
      </c>
      <c>
        <v>0</v>
      </c>
      <c>
        <v>0</v>
      </c>
      <c>
        <v>20.663958072703544</v>
      </c>
      <c>
        <v>552.6654821397202</v>
      </c>
      <c>
        <v>1104.7494303465407</v>
      </c>
      <c>
        <v>3977.1715731994905</v>
      </c>
      <c>
        <v>39.709480834947655</v>
      </c>
      <c>
        <v>203.9867181440809</v>
      </c>
      <c>
        <v>0</v>
      </c>
      <c>
        <v>0</v>
      </c>
      <c>
        <v>5898.946642737483</v>
      </c>
    </row>
    <row>
      <c>
        <v>2626963</v>
      </c>
      <c>
        <v>1</v>
      </c>
      <c>
        <is>
          <t>MANİSA</t>
        </is>
      </c>
      <c>
        <v>SARIGÖL</v>
      </c>
      <c>
        <is>
          <t>AG Fideri</t>
        </is>
      </c>
      <c>
        <v>ŞEYHDAVUTLAR TR-4 KEMİKLİ 45-79-M00121_A_56387154_56387154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29.07.2023 21:10:00</t>
        </is>
      </c>
      <c>
        <is>
          <t>29.07.2023 23:38:36</t>
        </is>
      </c>
      <c>
        <v>2.476666666</v>
      </c>
      <c>
        <v>0</v>
      </c>
      <c>
        <v>16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3.1942183689201915</v>
      </c>
      <c>
        <v>0</v>
      </c>
      <c>
        <v>9.064404899821788</v>
      </c>
      <c>
        <v>0</v>
      </c>
      <c>
        <v>0</v>
      </c>
      <c>
        <v>0</v>
      </c>
      <c>
        <v>0</v>
      </c>
      <c>
        <v>12.25862326874198</v>
      </c>
    </row>
    <row>
      <c>
        <v>2626674</v>
      </c>
      <c>
        <v>1</v>
      </c>
      <c>
        <is>
          <t>İZMİR</t>
        </is>
      </c>
      <c>
        <v>MENEMEN</v>
      </c>
      <c>
        <is>
          <t>OG Fideri</t>
        </is>
      </c>
      <c>
        <v>ULUKENT KÖK-15 35-28-M00070_HatBaşıAyırıcı_53133686 M04_53133686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29.07.2023 12:48:16</t>
        </is>
      </c>
      <c>
        <is>
          <t>29.07.2023 15:12:21</t>
        </is>
      </c>
      <c>
        <v>2.401388888</v>
      </c>
      <c>
        <v>1</v>
      </c>
      <c>
        <v>8</v>
      </c>
      <c>
        <v>1</v>
      </c>
      <c>
        <v>2</v>
      </c>
      <c>
        <v>8</v>
      </c>
      <c>
        <v>9</v>
      </c>
      <c>
        <v>1</v>
      </c>
      <c>
        <v>0</v>
      </c>
      <c>
        <v>14.69415444405415</v>
      </c>
      <c>
        <v>13.910761065198322</v>
      </c>
      <c>
        <v>3.83290043499406</v>
      </c>
      <c>
        <v>35.80583294214761</v>
      </c>
      <c>
        <v>123.77254709522461</v>
      </c>
      <c>
        <v>21.123508972981686</v>
      </c>
      <c>
        <v>121.79636033014985</v>
      </c>
      <c>
        <v>0</v>
      </c>
      <c>
        <v>334.93606528475027</v>
      </c>
    </row>
    <row>
      <c>
        <v>2627006</v>
      </c>
      <c>
        <v>1</v>
      </c>
      <c>
        <is>
          <t>İZMİR</t>
        </is>
      </c>
      <c>
        <v>ALİAĞA</v>
      </c>
      <c>
        <is>
          <t>AG Fideri</t>
        </is>
      </c>
      <c>
        <v>ÇAKMAKLI TR-1 35-17-M00345_B_56407289_56407289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29.07.2023 23:10:06</t>
        </is>
      </c>
      <c>
        <is>
          <t>30.07.2023 01:16:09</t>
        </is>
      </c>
      <c>
        <v>2.100833333</v>
      </c>
      <c>
        <v>0</v>
      </c>
      <c>
        <v>80</v>
      </c>
      <c>
        <v>0</v>
      </c>
      <c>
        <v>0</v>
      </c>
      <c>
        <v>0</v>
      </c>
      <c>
        <v>14</v>
      </c>
      <c>
        <v>0</v>
      </c>
      <c>
        <v>0</v>
      </c>
      <c>
        <v>0</v>
      </c>
      <c>
        <v>34.007602915067125</v>
      </c>
      <c>
        <v>0</v>
      </c>
      <c>
        <v>0</v>
      </c>
      <c>
        <v>0</v>
      </c>
      <c>
        <v>43.32715084595656</v>
      </c>
      <c>
        <v>0</v>
      </c>
      <c>
        <v>0</v>
      </c>
      <c>
        <v>77.33475376102368</v>
      </c>
    </row>
    <row>
      <c>
        <v>2626863</v>
      </c>
      <c>
        <v>1</v>
      </c>
      <c>
        <is>
          <t>MANİSA</t>
        </is>
      </c>
      <c>
        <v>KULA</v>
      </c>
      <c>
        <is>
          <t>AG Fideri</t>
        </is>
      </c>
      <c>
        <v>GÖKÇEÖREN TR-10 45-77-M00029_C_56386802_56386802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29.07.2023 18:37:47</t>
        </is>
      </c>
      <c>
        <is>
          <t>29.07.2023 22:33:22</t>
        </is>
      </c>
      <c>
        <v>3.926388888</v>
      </c>
      <c>
        <v>0</v>
      </c>
      <c>
        <v>43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27.898708001980008</v>
      </c>
      <c>
        <v>0</v>
      </c>
      <c>
        <v>0</v>
      </c>
      <c>
        <v>0</v>
      </c>
      <c>
        <v>0.11917975885272543</v>
      </c>
      <c>
        <v>0</v>
      </c>
      <c>
        <v>0</v>
      </c>
      <c>
        <v>28.017887760832732</v>
      </c>
    </row>
    <row>
      <c>
        <v>2626365</v>
      </c>
      <c>
        <v>1</v>
      </c>
      <c>
        <is>
          <t>İZMİR</t>
        </is>
      </c>
      <c>
        <v>ÇEŞME</v>
      </c>
      <c>
        <is>
          <t>KÖK</t>
        </is>
      </c>
      <c>
        <v>L-105 35-18-L00105_OVACIK KÖYÜ AZMAK MEVKİ L03_2095908</v>
      </c>
      <c>
        <v>OG İletken Kopması</v>
      </c>
      <c>
        <v>Dağıtım-OG</v>
      </c>
      <c>
        <v>Uzun</v>
      </c>
      <c>
        <v>Şebeke işletmecisi</v>
      </c>
      <c>
        <v>Bildirimsiz</v>
      </c>
      <c>
        <is>
          <t>29.07.2023 09:12:23</t>
        </is>
      </c>
      <c>
        <is>
          <t>29.07.2023 11:35:04</t>
        </is>
      </c>
      <c>
        <v>2.378055555</v>
      </c>
      <c>
        <v>2</v>
      </c>
      <c>
        <v>129</v>
      </c>
      <c>
        <v>1</v>
      </c>
      <c>
        <v>193</v>
      </c>
      <c>
        <v>1</v>
      </c>
      <c>
        <v>48</v>
      </c>
      <c>
        <v>0</v>
      </c>
      <c>
        <v>0</v>
      </c>
      <c>
        <v>100.45281355661535</v>
      </c>
      <c>
        <v>134.8828070789679</v>
      </c>
      <c>
        <v>3.7119614291466916</v>
      </c>
      <c>
        <v>306.0182827979465</v>
      </c>
      <c>
        <v>66.97334468512001</v>
      </c>
      <c>
        <v>329.70493241991227</v>
      </c>
      <c>
        <v>0</v>
      </c>
      <c>
        <v>0</v>
      </c>
      <c>
        <v>941.7441419677086</v>
      </c>
    </row>
    <row>
      <c>
        <v>2626886</v>
      </c>
      <c>
        <v>1</v>
      </c>
      <c>
        <is>
          <t>İZMİR</t>
        </is>
      </c>
      <c>
        <v>MENDERES</v>
      </c>
      <c>
        <is>
          <t>OG Fideri</t>
        </is>
      </c>
      <c>
        <v>M-1901 OĞLANANASI TR-11 35-22-M00644_DIREK TIPI TRAFO HUCRESI H01_2102587</v>
      </c>
      <c>
        <v>Manevra</v>
      </c>
      <c>
        <v>Dağıtım-OG</v>
      </c>
      <c>
        <v>Uzun</v>
      </c>
      <c>
        <v>Şebeke işletmecisi</v>
      </c>
      <c>
        <v>Bildirimsiz</v>
      </c>
      <c>
        <is>
          <t>29.07.2023 19:02:24</t>
        </is>
      </c>
      <c>
        <is>
          <t>29.07.2023 19:18:27</t>
        </is>
      </c>
      <c>
        <v>0.2675</v>
      </c>
      <c>
        <v>0</v>
      </c>
      <c>
        <v>92</v>
      </c>
      <c>
        <v>0</v>
      </c>
      <c>
        <v>20</v>
      </c>
      <c>
        <v>0</v>
      </c>
      <c>
        <v>15</v>
      </c>
      <c>
        <v>0</v>
      </c>
      <c>
        <v>0</v>
      </c>
      <c>
        <v>0</v>
      </c>
      <c>
        <v>6.217708771346119</v>
      </c>
      <c>
        <v>0</v>
      </c>
      <c>
        <v>1.4704024654860444</v>
      </c>
      <c>
        <v>0</v>
      </c>
      <c>
        <v>1.7329886161086183</v>
      </c>
      <c>
        <v>0</v>
      </c>
      <c>
        <v>0</v>
      </c>
      <c>
        <v>9.421099852940783</v>
      </c>
    </row>
    <row>
      <c>
        <v>2626339</v>
      </c>
      <c>
        <v>1</v>
      </c>
      <c>
        <is>
          <t>İZMİR</t>
        </is>
      </c>
      <c>
        <v>BORNOVA</v>
      </c>
      <c>
        <is>
          <t>TM Fideri</t>
        </is>
      </c>
      <c>
        <v>IŞIKLAR TM 35-02-A00006_BOĞAZİÇİ-1 M04_2307645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29.07.2023 08:41:31</t>
        </is>
      </c>
      <c>
        <is>
          <t>29.07.2023 08:51:11</t>
        </is>
      </c>
      <c>
        <v>0.161111111</v>
      </c>
      <c>
        <v>0</v>
      </c>
      <c>
        <v>13472</v>
      </c>
      <c>
        <v>0</v>
      </c>
      <c>
        <v>0</v>
      </c>
      <c>
        <v>9</v>
      </c>
      <c>
        <v>2113</v>
      </c>
      <c>
        <v>2</v>
      </c>
      <c>
        <v>36</v>
      </c>
      <c>
        <v>0</v>
      </c>
      <c>
        <v>456.2044090828652</v>
      </c>
      <c>
        <v>0</v>
      </c>
      <c>
        <v>0</v>
      </c>
      <c>
        <v>285.65406245302194</v>
      </c>
      <c>
        <v>261.4365692427545</v>
      </c>
      <c>
        <v>18.264748220955006</v>
      </c>
      <c>
        <v>124.51330756976294</v>
      </c>
      <c>
        <v>1146.0730965693594</v>
      </c>
    </row>
    <row>
      <c>
        <v>2626631</v>
      </c>
      <c>
        <v>1</v>
      </c>
      <c>
        <is>
          <t>İZMİR</t>
        </is>
      </c>
      <c>
        <v>MENDERES</v>
      </c>
      <c>
        <is>
          <t>Kullanıcı Bağlantı Hattı</t>
        </is>
      </c>
      <c>
        <v>AĞAÇ İŞLERİ TR-10 35-22-M00110_955256784_955256784</v>
      </c>
      <c>
        <v>AG Branşman Yeraltı Kablo Arızası</v>
      </c>
      <c>
        <v>Dağıtım-AG</v>
      </c>
      <c>
        <v>Uzun</v>
      </c>
      <c>
        <v>Şebeke işletmecisi</v>
      </c>
      <c>
        <v>Bildirimsiz</v>
      </c>
      <c>
        <is>
          <t>29.07.2023 13:45:39</t>
        </is>
      </c>
      <c>
        <is>
          <t>29.07.2023 16:31:03</t>
        </is>
      </c>
      <c>
        <v>2.756666666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26.709547128543125</v>
      </c>
      <c>
        <v>26.709547128543125</v>
      </c>
    </row>
    <row>
      <c>
        <v>2626408</v>
      </c>
      <c>
        <v>1</v>
      </c>
      <c>
        <is>
          <t>MANİSA</t>
        </is>
      </c>
      <c>
        <v>AHMETLİ</v>
      </c>
      <c>
        <is>
          <t>KÖK</t>
        </is>
      </c>
      <c>
        <v>CAMBAZLI KÖK 45-84-M00005_DERBENT İM-DM (ESKİ GÖLMARMARA) M05_50241506</v>
      </c>
      <c>
        <v>Şebeke Yenileme ve Kapasite Artışı Çalışması</v>
      </c>
      <c>
        <v>Dağıtım-OG</v>
      </c>
      <c>
        <v>Uzun</v>
      </c>
      <c>
        <v>Şebeke işletmecisi</v>
      </c>
      <c>
        <v>Bildirimli</v>
      </c>
      <c>
        <is>
          <t>29.07.2023 09:07:44</t>
        </is>
      </c>
      <c>
        <is>
          <t>29.07.2023 09:41:00</t>
        </is>
      </c>
      <c>
        <v>0.554444444</v>
      </c>
      <c>
        <v>20</v>
      </c>
      <c>
        <v>928</v>
      </c>
      <c>
        <v>425</v>
      </c>
      <c>
        <v>222</v>
      </c>
      <c>
        <v>28</v>
      </c>
      <c>
        <v>67</v>
      </c>
      <c>
        <v>3</v>
      </c>
      <c>
        <v>0</v>
      </c>
      <c>
        <v>43.52744699709424</v>
      </c>
      <c>
        <v>107.92059234130934</v>
      </c>
      <c>
        <v>1328.238483935326</v>
      </c>
      <c>
        <v>613.5737581779932</v>
      </c>
      <c>
        <v>52.777100214197034</v>
      </c>
      <c>
        <v>32.578745616323346</v>
      </c>
      <c>
        <v>108.18352525931527</v>
      </c>
      <c>
        <v>0</v>
      </c>
      <c>
        <v>2286.7996525415583</v>
      </c>
    </row>
    <row>
      <c>
        <v>2626800</v>
      </c>
      <c>
        <v>1</v>
      </c>
      <c>
        <is>
          <t>MANİSA</t>
        </is>
      </c>
      <c>
        <v>YUNUSEMRE</v>
      </c>
      <c>
        <is>
          <t>OG Fideri</t>
        </is>
      </c>
      <c>
        <v>YAĞCILAR KÖK 45-71-M00179_HatBaşıAyırıcı_53134590 M04_53134590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29.07.2023 17:17:50</t>
        </is>
      </c>
      <c>
        <is>
          <t>29.07.2023 22:54:12</t>
        </is>
      </c>
      <c>
        <v>5.606111111</v>
      </c>
      <c>
        <v>0</v>
      </c>
      <c>
        <v>122</v>
      </c>
      <c>
        <v>1</v>
      </c>
      <c>
        <v>5</v>
      </c>
      <c>
        <v>0</v>
      </c>
      <c>
        <v>12</v>
      </c>
      <c>
        <v>0</v>
      </c>
      <c>
        <v>0</v>
      </c>
      <c>
        <v>0</v>
      </c>
      <c>
        <v>98.24442558716524</v>
      </c>
      <c>
        <v>81.58643697054366</v>
      </c>
      <c>
        <v>7.055027936765123</v>
      </c>
      <c>
        <v>0</v>
      </c>
      <c>
        <v>36.35526059730098</v>
      </c>
      <c>
        <v>0</v>
      </c>
      <c>
        <v>0</v>
      </c>
      <c>
        <v>223.241151091775</v>
      </c>
    </row>
    <row>
      <c>
        <v>2626943</v>
      </c>
      <c>
        <v>1</v>
      </c>
      <c>
        <is>
          <t>İZMİR</t>
        </is>
      </c>
      <c>
        <v>FOÇA</v>
      </c>
      <c>
        <is>
          <t>OG Fideri</t>
        </is>
      </c>
      <c>
        <v>FOÇAKÖY TR-2 35-23-M00223_DIREK TIPI TRAFO HUCRESI H01_2037130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29.07.2023 20:26:17</t>
        </is>
      </c>
      <c>
        <is>
          <t>30.07.2023 00:08:13</t>
        </is>
      </c>
      <c>
        <v>3.698888888</v>
      </c>
      <c>
        <v>0</v>
      </c>
      <c>
        <v>39</v>
      </c>
      <c>
        <v>0</v>
      </c>
      <c>
        <v>1</v>
      </c>
      <c>
        <v>0</v>
      </c>
      <c>
        <v>15</v>
      </c>
      <c>
        <v>0</v>
      </c>
      <c>
        <v>0</v>
      </c>
      <c>
        <v>0</v>
      </c>
      <c>
        <v>39.780782063173035</v>
      </c>
      <c>
        <v>0</v>
      </c>
      <c>
        <v>0.24769557053798025</v>
      </c>
      <c>
        <v>0</v>
      </c>
      <c>
        <v>30.903806609683084</v>
      </c>
      <c>
        <v>0</v>
      </c>
      <c>
        <v>0</v>
      </c>
      <c>
        <v>70.9322842433941</v>
      </c>
    </row>
    <row>
      <c>
        <v>2626640</v>
      </c>
      <c>
        <v>1</v>
      </c>
      <c>
        <is>
          <t>MANİSA</t>
        </is>
      </c>
      <c>
        <v>YUNUSEMRE</v>
      </c>
      <c>
        <is>
          <t>KÖK</t>
        </is>
      </c>
      <c>
        <v>SİYEKLİ KÖK 45-71-M00185_MALDAN M05_72256924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29.07.2023 13:59:16</t>
        </is>
      </c>
      <c>
        <is>
          <t>29.07.2023 14:53:09</t>
        </is>
      </c>
      <c>
        <v>0.898055555</v>
      </c>
      <c>
        <v>6</v>
      </c>
      <c>
        <v>617</v>
      </c>
      <c>
        <v>4</v>
      </c>
      <c>
        <v>4</v>
      </c>
      <c>
        <v>2</v>
      </c>
      <c>
        <v>55</v>
      </c>
      <c>
        <v>0</v>
      </c>
      <c>
        <v>0</v>
      </c>
      <c>
        <v>1.4128376039467554</v>
      </c>
      <c>
        <v>59.72539759690677</v>
      </c>
      <c>
        <v>28.865864793830795</v>
      </c>
      <c>
        <v>8.503703294179429</v>
      </c>
      <c>
        <v>34.71843390000016</v>
      </c>
      <c>
        <v>22.099737865701393</v>
      </c>
      <c>
        <v>0</v>
      </c>
      <c>
        <v>0</v>
      </c>
      <c>
        <v>155.3259750545653</v>
      </c>
    </row>
    <row>
      <c>
        <v>2626663</v>
      </c>
      <c>
        <v>1</v>
      </c>
      <c>
        <is>
          <t>MANİSA</t>
        </is>
      </c>
      <c>
        <v>TURGUTLU</v>
      </c>
      <c>
        <is>
          <t>OG Fideri</t>
        </is>
      </c>
      <c>
        <v>İZZETTİN KÖK 45-83-M00132_HatBaşıAyırıcı_53137048 M03_53137048</v>
      </c>
      <c>
        <v>Şebeke Yenileme ve Kapasite Artışı Çalışması</v>
      </c>
      <c>
        <v>Dağıtım-OG</v>
      </c>
      <c>
        <v>Uzun</v>
      </c>
      <c>
        <v>Şebeke işletmecisi</v>
      </c>
      <c>
        <v>Bildirimli</v>
      </c>
      <c>
        <is>
          <t>29.07.2023 09:00:00</t>
        </is>
      </c>
      <c>
        <is>
          <t>29.07.2023 14:28:21</t>
        </is>
      </c>
      <c>
        <v>5.4725</v>
      </c>
      <c>
        <v>1</v>
      </c>
      <c>
        <v>0</v>
      </c>
      <c>
        <v>71</v>
      </c>
      <c>
        <v>12</v>
      </c>
      <c>
        <v>7</v>
      </c>
      <c>
        <v>2</v>
      </c>
      <c>
        <v>0</v>
      </c>
      <c>
        <v>0</v>
      </c>
      <c>
        <v>16.1712843153512</v>
      </c>
      <c>
        <v>0</v>
      </c>
      <c>
        <v>1485.4635861179993</v>
      </c>
      <c>
        <v>130.9559415357194</v>
      </c>
      <c>
        <v>96.43454581844875</v>
      </c>
      <c>
        <v>7.416636584650556</v>
      </c>
      <c>
        <v>0</v>
      </c>
      <c>
        <v>0</v>
      </c>
      <c>
        <v>1736.4419943721691</v>
      </c>
    </row>
    <row>
      <c>
        <v>2626832</v>
      </c>
      <c>
        <v>1</v>
      </c>
      <c>
        <is>
          <t>MANİSA</t>
        </is>
      </c>
      <c>
        <v>KÖPRÜBAŞI</v>
      </c>
      <c>
        <is>
          <t>KÖK</t>
        </is>
      </c>
      <c>
        <v>UĞURLU KÖK 45-86-M00045_GÜNDOĞDU UĞURLU M02_72226020</v>
      </c>
      <c>
        <v>OG Fider Açması</v>
      </c>
      <c>
        <v>Dağıtım-OG</v>
      </c>
      <c>
        <v>Kısa</v>
      </c>
      <c>
        <v>Şebeke işletmecisi</v>
      </c>
      <c>
        <v>Bildirimsiz</v>
      </c>
      <c>
        <is>
          <t>29.07.2023 17:55:34</t>
        </is>
      </c>
      <c>
        <is>
          <t>29.07.2023 17:57:57</t>
        </is>
      </c>
      <c>
        <v>0.039722222</v>
      </c>
      <c>
        <v>7</v>
      </c>
      <c>
        <v>305</v>
      </c>
      <c>
        <v>36</v>
      </c>
      <c>
        <v>133</v>
      </c>
      <c>
        <v>7</v>
      </c>
      <c>
        <v>20</v>
      </c>
      <c>
        <v>1</v>
      </c>
      <c>
        <v>0</v>
      </c>
      <c>
        <v>0.059549319537278995</v>
      </c>
      <c>
        <v>1.6650050836463477</v>
      </c>
      <c>
        <v>19.956581560869438</v>
      </c>
      <c>
        <v>6.327292457791591</v>
      </c>
      <c>
        <v>3.3186125787383536</v>
      </c>
      <c>
        <v>0.7224690686126606</v>
      </c>
      <c>
        <v>3.008500012970833</v>
      </c>
      <c>
        <v>0</v>
      </c>
      <c>
        <v>35.058010082166504</v>
      </c>
    </row>
    <row>
      <c>
        <v>2626431</v>
      </c>
      <c>
        <v>1</v>
      </c>
      <c>
        <is>
          <t>İZMİR</t>
        </is>
      </c>
      <c>
        <v>BORNOVA</v>
      </c>
      <c>
        <is>
          <t>Kullanıcı Bağlantı Hattı</t>
        </is>
      </c>
      <c>
        <v>K-4296 35-02-K04296_913400323_913400323</v>
      </c>
      <c>
        <v>AG Branşman Yeraltı Kablo Arızası</v>
      </c>
      <c>
        <v>Dağıtım-AG</v>
      </c>
      <c>
        <v>Uzun</v>
      </c>
      <c>
        <v>Şebeke işletmecisi</v>
      </c>
      <c>
        <v>Bildirimsiz</v>
      </c>
      <c>
        <is>
          <t>29.07.2023 10:12:16</t>
        </is>
      </c>
      <c>
        <is>
          <t>29.07.2023 13:47:56</t>
        </is>
      </c>
      <c>
        <v>3.594444444</v>
      </c>
      <c>
        <v>0</v>
      </c>
      <c>
        <v>21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20.64711953340208</v>
      </c>
      <c>
        <v>0</v>
      </c>
      <c>
        <v>0</v>
      </c>
      <c>
        <v>0</v>
      </c>
      <c>
        <v>0</v>
      </c>
      <c>
        <v>0</v>
      </c>
      <c>
        <v>0</v>
      </c>
      <c>
        <v>20.64711953340208</v>
      </c>
    </row>
    <row>
      <c>
        <v>2626763</v>
      </c>
      <c>
        <v>1</v>
      </c>
      <c>
        <is>
          <t>MANİSA</t>
        </is>
      </c>
      <c>
        <v>YUNUSEMRE</v>
      </c>
      <c>
        <is>
          <t>OG Fideri</t>
        </is>
      </c>
      <c>
        <v>YAĞCILAR KÖK 45-71-M00179_HatBaşıAyırıcı_53135869 M04_53135869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29.07.2023 16:26:08</t>
        </is>
      </c>
      <c>
        <is>
          <t>29.07.2023 21:19:31</t>
        </is>
      </c>
      <c>
        <v>4.889722222</v>
      </c>
      <c>
        <v>2</v>
      </c>
      <c>
        <v>0</v>
      </c>
      <c>
        <v>61</v>
      </c>
      <c>
        <v>0</v>
      </c>
      <c>
        <v>2</v>
      </c>
      <c>
        <v>0</v>
      </c>
      <c>
        <v>0</v>
      </c>
      <c>
        <v>0</v>
      </c>
      <c>
        <v>5.894304799575333</v>
      </c>
      <c>
        <v>0</v>
      </c>
      <c>
        <v>498.51139399829657</v>
      </c>
      <c>
        <v>0</v>
      </c>
      <c>
        <v>89.40936780476542</v>
      </c>
      <c>
        <v>0</v>
      </c>
      <c>
        <v>0</v>
      </c>
      <c>
        <v>0</v>
      </c>
      <c>
        <v>593.8150666026373</v>
      </c>
    </row>
    <row>
      <c>
        <v>2626680</v>
      </c>
      <c>
        <v>1</v>
      </c>
      <c>
        <is>
          <t>İZMİR</t>
        </is>
      </c>
      <c>
        <v>MENDERES</v>
      </c>
      <c>
        <is>
          <t>Dağıtım Transformatörü</t>
        </is>
      </c>
      <c>
        <v>GÜMÜLDÜR M-51 35-25-M00051_35-25-M00051_72081208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29.07.2023 14:43:07</t>
        </is>
      </c>
      <c>
        <is>
          <t>29.07.2023 15:17:11</t>
        </is>
      </c>
      <c>
        <v>0.567777777</v>
      </c>
      <c>
        <v>0</v>
      </c>
      <c>
        <v>189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35.05296156452722</v>
      </c>
      <c>
        <v>0</v>
      </c>
      <c>
        <v>0</v>
      </c>
      <c>
        <v>0</v>
      </c>
      <c>
        <v>0</v>
      </c>
      <c>
        <v>0</v>
      </c>
      <c>
        <v>0</v>
      </c>
      <c>
        <v>35.05296156452722</v>
      </c>
    </row>
    <row>
      <c>
        <v>2626371</v>
      </c>
      <c>
        <v>1</v>
      </c>
      <c>
        <is>
          <t>MANİSA</t>
        </is>
      </c>
      <c>
        <v>YUNUSEMRE</v>
      </c>
      <c>
        <is>
          <t>KÖK</t>
        </is>
      </c>
      <c>
        <v>SİYEKLİ KÖK 45-71-M00185_MALDAN M05_72256924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29.07.2023 09:17:54</t>
        </is>
      </c>
      <c>
        <is>
          <t>29.07.2023 09:29:59</t>
        </is>
      </c>
      <c>
        <v>0.201388888</v>
      </c>
      <c>
        <v>6</v>
      </c>
      <c>
        <v>617</v>
      </c>
      <c>
        <v>4</v>
      </c>
      <c>
        <v>4</v>
      </c>
      <c>
        <v>2</v>
      </c>
      <c>
        <v>55</v>
      </c>
      <c>
        <v>0</v>
      </c>
      <c>
        <v>0</v>
      </c>
      <c>
        <v>0.2683324947855556</v>
      </c>
      <c>
        <v>12.122665663718722</v>
      </c>
      <c>
        <v>5.997723977315479</v>
      </c>
      <c>
        <v>1.794168219547192</v>
      </c>
      <c>
        <v>6.9278745479681</v>
      </c>
      <c>
        <v>4.226718707305395</v>
      </c>
      <c>
        <v>0</v>
      </c>
      <c>
        <v>0</v>
      </c>
      <c>
        <v>31.33748361064044</v>
      </c>
    </row>
    <row>
      <c>
        <v>2626477</v>
      </c>
      <c>
        <v>1</v>
      </c>
      <c>
        <is>
          <t>MANİSA</t>
        </is>
      </c>
      <c>
        <v>SELENDİ</v>
      </c>
      <c>
        <is>
          <t>KÖK</t>
        </is>
      </c>
      <c>
        <v>OKLUİSA KÖK 45-81-M00046_ESKİN GRUP M03_71994399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29.07.2023 11:02:21</t>
        </is>
      </c>
      <c>
        <is>
          <t>29.07.2023 11:12:46</t>
        </is>
      </c>
      <c>
        <v>0.173611111</v>
      </c>
      <c>
        <v>4</v>
      </c>
      <c>
        <v>720</v>
      </c>
      <c>
        <v>0</v>
      </c>
      <c>
        <v>13</v>
      </c>
      <c>
        <v>0</v>
      </c>
      <c>
        <v>49</v>
      </c>
      <c>
        <v>0</v>
      </c>
      <c>
        <v>0</v>
      </c>
      <c>
        <v>0.1765897625</v>
      </c>
      <c>
        <v>13.935644207259</v>
      </c>
      <c>
        <v>0</v>
      </c>
      <c>
        <v>1.0495524598415797</v>
      </c>
      <c>
        <v>0</v>
      </c>
      <c>
        <v>3.0689461145253825</v>
      </c>
      <c>
        <v>0</v>
      </c>
      <c>
        <v>0</v>
      </c>
      <c>
        <v>18.230732544125964</v>
      </c>
    </row>
    <row>
      <c>
        <v>2626809</v>
      </c>
      <c>
        <v>1</v>
      </c>
      <c>
        <is>
          <t>İZMİR</t>
        </is>
      </c>
      <c>
        <v>KEMALPAŞA</v>
      </c>
      <c>
        <is>
          <t>OG Fideri</t>
        </is>
      </c>
      <c>
        <v>FATMA ŞENER SULAMA GRUBU TR 35-27-M00355_DIREK TIPI TRAFO HUCRESI H01_2049439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29.07.2023 17:15:25</t>
        </is>
      </c>
      <c>
        <is>
          <t>29.07.2023 21:19:31</t>
        </is>
      </c>
      <c>
        <v>4.068333333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10.884969607414163</v>
      </c>
      <c>
        <v>0</v>
      </c>
      <c>
        <v>0</v>
      </c>
      <c>
        <v>0</v>
      </c>
      <c>
        <v>0</v>
      </c>
      <c>
        <v>10.884969607414163</v>
      </c>
    </row>
    <row>
      <c>
        <v>2626872</v>
      </c>
      <c>
        <v>1</v>
      </c>
      <c>
        <is>
          <t>İZMİR</t>
        </is>
      </c>
      <c>
        <v>BORNOVA</v>
      </c>
      <c>
        <is>
          <t>Kullanıcı Bağlantı Hattı</t>
        </is>
      </c>
      <c>
        <v>K-175 35-02-K00175_99556109_99556109</v>
      </c>
      <c>
        <v>AG Box / Sdk Abone Çıkış Sigorta Atığı</v>
      </c>
      <c>
        <v>Dağıtım-AG</v>
      </c>
      <c>
        <v>Uzun</v>
      </c>
      <c>
        <v>Şebeke işletmecisi</v>
      </c>
      <c>
        <v>Bildirimsiz</v>
      </c>
      <c>
        <is>
          <t>29.07.2023 18:40:25</t>
        </is>
      </c>
      <c>
        <is>
          <t>29.07.2023 20:00:25</t>
        </is>
      </c>
      <c>
        <v>1.333333333</v>
      </c>
      <c>
        <v>0</v>
      </c>
      <c>
        <v>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2.6743022862221975</v>
      </c>
      <c>
        <v>0</v>
      </c>
      <c>
        <v>0</v>
      </c>
      <c>
        <v>0</v>
      </c>
      <c>
        <v>2.4122035743838444</v>
      </c>
      <c>
        <v>0</v>
      </c>
      <c>
        <v>0</v>
      </c>
      <c>
        <v>5.086505860606042</v>
      </c>
    </row>
    <row>
      <c>
        <v>2626391</v>
      </c>
      <c>
        <v>1</v>
      </c>
      <c>
        <is>
          <t>İZMİR</t>
        </is>
      </c>
      <c>
        <v>KEMALPAŞA</v>
      </c>
      <c>
        <is>
          <t>OG Fideri</t>
        </is>
      </c>
      <c>
        <v>ULUCAK DM-2/3 35-27-M00336_HatBaşıAyırıcı_66456667 M01_66456667</v>
      </c>
      <c>
        <v>Şebeke Bakım Çalışması</v>
      </c>
      <c>
        <v>Dağıtım-OG</v>
      </c>
      <c>
        <v>Uzun</v>
      </c>
      <c>
        <v>Şebeke işletmecisi</v>
      </c>
      <c>
        <v>Bildirimli</v>
      </c>
      <c>
        <is>
          <t>29.07.2023 09:34:20</t>
        </is>
      </c>
      <c>
        <is>
          <t>29.07.2023 12:19:29</t>
        </is>
      </c>
      <c>
        <v>2.7525</v>
      </c>
      <c>
        <v>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7.863667851207444</v>
      </c>
      <c>
        <v>0</v>
      </c>
      <c>
        <v>0</v>
      </c>
      <c>
        <v>0</v>
      </c>
      <c>
        <v>46.95795252073756</v>
      </c>
      <c>
        <v>0</v>
      </c>
      <c>
        <v>0</v>
      </c>
      <c>
        <v>0</v>
      </c>
      <c>
        <v>54.821620371945</v>
      </c>
    </row>
    <row>
      <c>
        <v>2626368</v>
      </c>
      <c>
        <v>1</v>
      </c>
      <c>
        <is>
          <t>İZMİR</t>
        </is>
      </c>
      <c>
        <v>MENDERES</v>
      </c>
      <c>
        <is>
          <t>AG Fideri</t>
        </is>
      </c>
      <c>
        <v>GÜMÜLDÜR M-36 35-25-M00036_B_56368392_56368392</v>
      </c>
      <c>
        <v>Şebeke Yenileme ve Kapasite Artışı Çalışması</v>
      </c>
      <c>
        <v>Dağıtım-AG</v>
      </c>
      <c>
        <v>Uzun</v>
      </c>
      <c>
        <v>Şebeke işletmecisi</v>
      </c>
      <c>
        <v>Bildirimli</v>
      </c>
      <c>
        <is>
          <t>29.07.2023 09:15:27</t>
        </is>
      </c>
      <c>
        <is>
          <t>29.07.2023 11:49:08</t>
        </is>
      </c>
      <c>
        <v>2.561388888</v>
      </c>
      <c>
        <v>0</v>
      </c>
      <c>
        <v>2</v>
      </c>
      <c>
        <v>0</v>
      </c>
      <c>
        <v>6</v>
      </c>
      <c>
        <v>0</v>
      </c>
      <c>
        <v>2</v>
      </c>
      <c>
        <v>0</v>
      </c>
      <c>
        <v>0</v>
      </c>
      <c>
        <v>0</v>
      </c>
      <c>
        <v>1.129522345908842</v>
      </c>
      <c>
        <v>0</v>
      </c>
      <c>
        <v>0</v>
      </c>
      <c>
        <v>0</v>
      </c>
      <c>
        <v>1.3845417508032842</v>
      </c>
      <c>
        <v>0</v>
      </c>
      <c>
        <v>0</v>
      </c>
      <c>
        <v>2.514064096712126</v>
      </c>
    </row>
    <row>
      <c>
        <v>2626577</v>
      </c>
      <c>
        <v>1</v>
      </c>
      <c>
        <is>
          <t>İZMİR</t>
        </is>
      </c>
      <c>
        <v>DİKİLİ</v>
      </c>
      <c>
        <is>
          <t>Kullanıcı Bağlantı Hattı</t>
        </is>
      </c>
      <c>
        <v>TR-71 35-30-L00071_955332060_955332060</v>
      </c>
      <c>
        <v>AG Branşman Yeraltı Kablo Arızası</v>
      </c>
      <c>
        <v>Dağıtım-AG</v>
      </c>
      <c>
        <v>Uzun</v>
      </c>
      <c>
        <v>Şebeke işletmecisi</v>
      </c>
      <c>
        <v>Bildirimsiz</v>
      </c>
      <c>
        <is>
          <t>29.07.2023 12:40:13</t>
        </is>
      </c>
      <c>
        <is>
          <t>29.07.2023 18:08:42</t>
        </is>
      </c>
      <c>
        <v>5.474722222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0.12877076145840377</v>
      </c>
      <c>
        <v>0</v>
      </c>
      <c>
        <v>0</v>
      </c>
      <c>
        <v>0</v>
      </c>
      <c>
        <v>0</v>
      </c>
      <c>
        <v>0</v>
      </c>
      <c>
        <v>0</v>
      </c>
      <c>
        <v>0.12877076145840377</v>
      </c>
    </row>
    <row>
      <c>
        <v>2626268</v>
      </c>
      <c>
        <v>1</v>
      </c>
      <c>
        <is>
          <t>İZMİR</t>
        </is>
      </c>
      <c>
        <v>KARŞIYAKA</v>
      </c>
      <c>
        <is>
          <t>Saha Dağıtım Kutusu (SDK)</t>
        </is>
      </c>
      <c>
        <v>K-1692 35-04-K01692_D D1b_5775000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29.07.2023 04:20:30</t>
        </is>
      </c>
      <c>
        <is>
          <t>29.07.2023 06:55:22</t>
        </is>
      </c>
      <c>
        <v>2.581111111</v>
      </c>
      <c>
        <v>0</v>
      </c>
      <c>
        <v>158</v>
      </c>
      <c>
        <v>0</v>
      </c>
      <c>
        <v>0</v>
      </c>
      <c>
        <v>0</v>
      </c>
      <c>
        <v>28</v>
      </c>
      <c>
        <v>0</v>
      </c>
      <c>
        <v>0</v>
      </c>
      <c>
        <v>0</v>
      </c>
      <c>
        <v>83.72147165539026</v>
      </c>
      <c>
        <v>0</v>
      </c>
      <c>
        <v>0</v>
      </c>
      <c>
        <v>0</v>
      </c>
      <c>
        <v>81.91209378166012</v>
      </c>
      <c>
        <v>0</v>
      </c>
      <c>
        <v>0</v>
      </c>
      <c>
        <v>165.63356543705038</v>
      </c>
    </row>
    <row>
      <c>
        <v>2626534</v>
      </c>
      <c>
        <v>1</v>
      </c>
      <c>
        <is>
          <t>İZMİR</t>
        </is>
      </c>
      <c>
        <v>ÖDEMİŞ</v>
      </c>
      <c>
        <is>
          <t>AG Fideri</t>
        </is>
      </c>
      <c>
        <v>TEKKE TR-3 35-15-L00125_C_56369301_56369301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29.07.2023 11:51:29</t>
        </is>
      </c>
      <c>
        <is>
          <t>29.07.2023 15:01:13</t>
        </is>
      </c>
      <c>
        <v>3.162222222</v>
      </c>
      <c>
        <v>0</v>
      </c>
      <c>
        <v>5</v>
      </c>
      <c>
        <v>0</v>
      </c>
      <c>
        <v>19</v>
      </c>
      <c>
        <v>0</v>
      </c>
      <c>
        <v>10</v>
      </c>
      <c>
        <v>0</v>
      </c>
      <c>
        <v>0</v>
      </c>
      <c>
        <v>0</v>
      </c>
      <c>
        <v>1.387834718859055</v>
      </c>
      <c>
        <v>0</v>
      </c>
      <c>
        <v>7.109360295535743</v>
      </c>
      <c>
        <v>0</v>
      </c>
      <c>
        <v>16.106993710675784</v>
      </c>
      <c>
        <v>0</v>
      </c>
      <c>
        <v>0</v>
      </c>
      <c>
        <v>24.604188725070582</v>
      </c>
    </row>
    <row>
      <c>
        <v>2626846</v>
      </c>
      <c>
        <v>1</v>
      </c>
      <c>
        <is>
          <t>MANİSA</t>
        </is>
      </c>
      <c>
        <v>AKHİSAR</v>
      </c>
      <c>
        <is>
          <t>Kullanıcı Bağlantı Hattı</t>
        </is>
      </c>
      <c>
        <v>TR-1/59 45-72-M00059_956509050_956509050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29.07.2023 18:11:22</t>
        </is>
      </c>
      <c>
        <is>
          <t>29.07.2023 20:52:22</t>
        </is>
      </c>
      <c>
        <v>2.683333333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0.6287829413777778</v>
      </c>
      <c>
        <v>0</v>
      </c>
      <c>
        <v>0</v>
      </c>
      <c>
        <v>0</v>
      </c>
      <c>
        <v>0</v>
      </c>
      <c>
        <v>0</v>
      </c>
      <c>
        <v>0</v>
      </c>
      <c>
        <v>0.6287829413777778</v>
      </c>
    </row>
    <row>
      <c>
        <v>2626348</v>
      </c>
      <c>
        <v>1</v>
      </c>
      <c>
        <is>
          <t>İZMİR</t>
        </is>
      </c>
      <c>
        <v>KONAK</v>
      </c>
      <c>
        <is>
          <t>Kullanıcı Bağlantı Hattı</t>
        </is>
      </c>
      <c>
        <v>K-1790 35-01-K01790_911663059_911663059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29.07.2023 08:36:48</t>
        </is>
      </c>
      <c>
        <is>
          <t>29.07.2023 11:13:37</t>
        </is>
      </c>
      <c>
        <v>2.613611111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60.88096003793475</v>
      </c>
      <c>
        <v>60.88096003793475</v>
      </c>
    </row>
    <row>
      <c>
        <v>2626583</v>
      </c>
      <c>
        <v>2</v>
      </c>
      <c>
        <is>
          <t>İZMİR</t>
        </is>
      </c>
      <c>
        <v>URLA</v>
      </c>
      <c>
        <is>
          <t>Dağıtım Transformatörü</t>
        </is>
      </c>
      <c>
        <v>TR-91 35-19-L00091_35-19-L00091_2351724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29.07.2023 15:10:09</t>
        </is>
      </c>
      <c>
        <is>
          <t>29.07.2023 15:39:48</t>
        </is>
      </c>
      <c>
        <v>0.494166666</v>
      </c>
      <c>
        <v>0</v>
      </c>
      <c>
        <v>127</v>
      </c>
      <c>
        <v>0</v>
      </c>
      <c>
        <v>1</v>
      </c>
      <c>
        <v>0</v>
      </c>
      <c>
        <v>12</v>
      </c>
      <c>
        <v>0</v>
      </c>
      <c>
        <v>0</v>
      </c>
      <c>
        <v>0</v>
      </c>
      <c>
        <v>19.308479327111694</v>
      </c>
      <c>
        <v>0</v>
      </c>
      <c>
        <v>0.09504233525602233</v>
      </c>
      <c>
        <v>0</v>
      </c>
      <c>
        <v>4.097204327767251</v>
      </c>
      <c>
        <v>0</v>
      </c>
      <c>
        <v>0</v>
      </c>
      <c>
        <v>23.500725990134967</v>
      </c>
    </row>
    <row>
      <c>
        <v>2626540</v>
      </c>
      <c>
        <v>1</v>
      </c>
      <c>
        <is>
          <t>İZMİR</t>
        </is>
      </c>
      <c>
        <v>ALİAĞA</v>
      </c>
      <c>
        <is>
          <t>OG Fideri</t>
        </is>
      </c>
      <c>
        <v>ALMAK TM 35-17-A00003_HatBaşıAyırıcı_65314110 M28_65314110</v>
      </c>
      <c>
        <v>Şebeke Yenileme ve Kapasite Artışı Çalışması</v>
      </c>
      <c>
        <v>Dağıtım-OG</v>
      </c>
      <c>
        <v>Uzun</v>
      </c>
      <c>
        <v>Şebeke işletmecisi</v>
      </c>
      <c>
        <v>Bildirimli</v>
      </c>
      <c>
        <is>
          <t>29.07.2023 11:09:00</t>
        </is>
      </c>
      <c>
        <is>
          <t>29.07.2023 22:25:51</t>
        </is>
      </c>
      <c>
        <v>11.280833333</v>
      </c>
      <c>
        <v>0</v>
      </c>
      <c>
        <v>606</v>
      </c>
      <c>
        <v>0</v>
      </c>
      <c>
        <v>3</v>
      </c>
      <c>
        <v>2</v>
      </c>
      <c>
        <v>63</v>
      </c>
      <c>
        <v>0</v>
      </c>
      <c>
        <v>0</v>
      </c>
      <c>
        <v>0</v>
      </c>
      <c>
        <v>1547.9094202023518</v>
      </c>
      <c>
        <v>0</v>
      </c>
      <c>
        <v>14.211728166135002</v>
      </c>
      <c>
        <v>96.45093668979442</v>
      </c>
      <c>
        <v>750.1045547527445</v>
      </c>
      <c>
        <v>0</v>
      </c>
      <c>
        <v>0</v>
      </c>
      <c>
        <v>2408.676639811026</v>
      </c>
    </row>
    <row>
      <c>
        <v>2626852</v>
      </c>
      <c>
        <v>1</v>
      </c>
      <c>
        <is>
          <t>MANİSA</t>
        </is>
      </c>
      <c>
        <v>KÖPRÜBAŞI</v>
      </c>
      <c>
        <is>
          <t>KÖK</t>
        </is>
      </c>
      <c>
        <v>UĞURLU KÖK 45-86-M00045_GÜNDOĞDU UĞURLU M02_72226051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29.07.2023 18:19:48</t>
        </is>
      </c>
      <c>
        <is>
          <t>29.07.2023 18:51:31</t>
        </is>
      </c>
      <c>
        <v>0.528611111</v>
      </c>
      <c>
        <v>7</v>
      </c>
      <c>
        <v>305</v>
      </c>
      <c>
        <v>36</v>
      </c>
      <c>
        <v>133</v>
      </c>
      <c>
        <v>7</v>
      </c>
      <c>
        <v>20</v>
      </c>
      <c>
        <v>1</v>
      </c>
      <c>
        <v>0</v>
      </c>
      <c>
        <v>0.8353623276313031</v>
      </c>
      <c>
        <v>22.229807631171646</v>
      </c>
      <c>
        <v>267.09965384427665</v>
      </c>
      <c>
        <v>86.65921762703474</v>
      </c>
      <c>
        <v>42.96831380989192</v>
      </c>
      <c>
        <v>9.34105564172653</v>
      </c>
      <c>
        <v>31.754674597415004</v>
      </c>
      <c>
        <v>0</v>
      </c>
      <c>
        <v>460.8880854791478</v>
      </c>
    </row>
    <row>
      <c>
        <v>2626305</v>
      </c>
      <c>
        <v>1</v>
      </c>
      <c>
        <is>
          <t>İZMİR</t>
        </is>
      </c>
      <c>
        <v>MENEMEN</v>
      </c>
      <c>
        <is>
          <t>KÖK</t>
        </is>
      </c>
      <c>
        <v>SEYREK TR-7 KÖK 35-28-M00379_SÜZBEYLİ-TUZCULU M04_2303511</v>
      </c>
      <c>
        <v>Şebeke Bakım Çalışması</v>
      </c>
      <c>
        <v>Dağıtım-OG</v>
      </c>
      <c>
        <v>Uzun</v>
      </c>
      <c>
        <v>Şebeke işletmecisi</v>
      </c>
      <c>
        <v>Bildirimli</v>
      </c>
      <c>
        <is>
          <t>29.07.2023 07:18:14</t>
        </is>
      </c>
      <c>
        <is>
          <t>29.07.2023 07:56:54</t>
        </is>
      </c>
      <c>
        <v>0.644444444</v>
      </c>
      <c>
        <v>2</v>
      </c>
      <c>
        <v>137</v>
      </c>
      <c>
        <v>5</v>
      </c>
      <c>
        <v>3</v>
      </c>
      <c>
        <v>8</v>
      </c>
      <c>
        <v>42</v>
      </c>
      <c>
        <v>0</v>
      </c>
      <c>
        <v>0</v>
      </c>
      <c>
        <v>25.870545055466668</v>
      </c>
      <c>
        <v>17.838304463979036</v>
      </c>
      <c>
        <v>43.44555153330724</v>
      </c>
      <c>
        <v>1.338307445434027</v>
      </c>
      <c>
        <v>43.241818347665344</v>
      </c>
      <c>
        <v>15.470678559805929</v>
      </c>
      <c>
        <v>0</v>
      </c>
      <c>
        <v>0</v>
      </c>
      <c>
        <v>147.20520540565823</v>
      </c>
    </row>
    <row>
      <c>
        <v>2626998</v>
      </c>
      <c>
        <v>1</v>
      </c>
      <c>
        <is>
          <t>İZMİR</t>
        </is>
      </c>
      <c>
        <v>ÇEŞME</v>
      </c>
      <c>
        <is>
          <t>DM</t>
        </is>
      </c>
      <c>
        <v>GERMİYAN İM 35-18-A00004_ILDIR-1 L02_2064606</v>
      </c>
      <c>
        <v>Plansız Kesinti / Müdahale</v>
      </c>
      <c>
        <v>Dağıtım-OG</v>
      </c>
      <c>
        <v>Uzun</v>
      </c>
      <c>
        <v>Şebeke işletmecisi</v>
      </c>
      <c>
        <v>Bildirimsiz</v>
      </c>
      <c>
        <is>
          <t>29.07.2023 22:47:56</t>
        </is>
      </c>
      <c>
        <is>
          <t>29.07.2023 22:54:50</t>
        </is>
      </c>
      <c>
        <v>0.115</v>
      </c>
      <c>
        <v>3</v>
      </c>
      <c>
        <v>1642</v>
      </c>
      <c>
        <v>0</v>
      </c>
      <c>
        <v>1</v>
      </c>
      <c>
        <v>4</v>
      </c>
      <c>
        <v>100</v>
      </c>
      <c>
        <v>0</v>
      </c>
      <c>
        <v>0</v>
      </c>
      <c>
        <v>15.850650200393527</v>
      </c>
      <c>
        <v>44.542218206170304</v>
      </c>
      <c>
        <v>0</v>
      </c>
      <c>
        <v>0.35435667363827955</v>
      </c>
      <c>
        <v>10.253152998850688</v>
      </c>
      <c>
        <v>9.772097430560104</v>
      </c>
      <c>
        <v>0</v>
      </c>
      <c>
        <v>0</v>
      </c>
      <c>
        <v>80.77247550961292</v>
      </c>
    </row>
    <row>
      <c>
        <v>2626660</v>
      </c>
      <c>
        <v>1</v>
      </c>
      <c>
        <is>
          <t>İZMİR</t>
        </is>
      </c>
      <c>
        <v>MENDERES</v>
      </c>
      <c>
        <is>
          <t>Dağıtım Transformatörü</t>
        </is>
      </c>
      <c>
        <v>AKÇAALAN YEDİEVLER TR-5 35-22-M00844_35-22-M00844_66066143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29.07.2023 14:18:07</t>
        </is>
      </c>
      <c>
        <is>
          <t>29.07.2023 14:23:01</t>
        </is>
      </c>
      <c>
        <v>0.081666666</v>
      </c>
      <c>
        <v>0</v>
      </c>
      <c>
        <v>44</v>
      </c>
      <c>
        <v>0</v>
      </c>
      <c>
        <v>8</v>
      </c>
      <c>
        <v>0</v>
      </c>
      <c>
        <v>1</v>
      </c>
      <c>
        <v>0</v>
      </c>
      <c>
        <v>0</v>
      </c>
      <c>
        <v>0</v>
      </c>
      <c>
        <v>1.9706143393757007</v>
      </c>
      <c>
        <v>0</v>
      </c>
      <c>
        <v>0.9729416382735981</v>
      </c>
      <c>
        <v>0</v>
      </c>
      <c>
        <v>0.017138545449389</v>
      </c>
      <c>
        <v>0</v>
      </c>
      <c>
        <v>0</v>
      </c>
      <c>
        <v>2.9606945230986876</v>
      </c>
    </row>
    <row>
      <c>
        <v>2626806</v>
      </c>
      <c>
        <v>1</v>
      </c>
      <c>
        <is>
          <t>İZMİR</t>
        </is>
      </c>
      <c>
        <v>ÖDEMİŞ</v>
      </c>
      <c>
        <is>
          <t>AG Fideri</t>
        </is>
      </c>
      <c>
        <v>KAZANLI TR-4 35-15-L00978_A_56406857_56406857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29.07.2023 17:21:24</t>
        </is>
      </c>
      <c>
        <is>
          <t>29.07.2023 20:01:31</t>
        </is>
      </c>
      <c>
        <v>2.668611111</v>
      </c>
      <c>
        <v>0</v>
      </c>
      <c>
        <v>2</v>
      </c>
      <c>
        <v>0</v>
      </c>
      <c>
        <v>3</v>
      </c>
      <c>
        <v>0</v>
      </c>
      <c>
        <v>2</v>
      </c>
      <c>
        <v>0</v>
      </c>
      <c>
        <v>0</v>
      </c>
      <c>
        <v>0</v>
      </c>
      <c>
        <v>1.16601082739656</v>
      </c>
      <c>
        <v>0</v>
      </c>
      <c>
        <v>12.119475412201917</v>
      </c>
      <c>
        <v>0</v>
      </c>
      <c>
        <v>5.497600462885672</v>
      </c>
      <c>
        <v>0</v>
      </c>
      <c>
        <v>0</v>
      </c>
      <c>
        <v>18.783086702484148</v>
      </c>
    </row>
    <row>
      <c>
        <v>2626311</v>
      </c>
      <c>
        <v>1</v>
      </c>
      <c>
        <is>
          <t>İZMİR</t>
        </is>
      </c>
      <c>
        <v>ÖDEMİŞ</v>
      </c>
      <c>
        <is>
          <t>AG Fideri</t>
        </is>
      </c>
      <c>
        <v>TR-84 ORHAN HALLIOĞLU GRB. 35-15-M00084_A_56392504_56392504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29.07.2023 07:42:15</t>
        </is>
      </c>
      <c>
        <is>
          <t>29.07.2023 09:49:51</t>
        </is>
      </c>
      <c>
        <v>2.126666666</v>
      </c>
      <c>
        <v>0</v>
      </c>
      <c>
        <v>0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23.955702451878658</v>
      </c>
      <c>
        <v>0</v>
      </c>
      <c>
        <v>0</v>
      </c>
      <c>
        <v>23.955702451878658</v>
      </c>
    </row>
    <row>
      <c>
        <v>2626288</v>
      </c>
      <c>
        <v>1</v>
      </c>
      <c>
        <is>
          <t>İZMİR</t>
        </is>
      </c>
      <c>
        <v>BUCA</v>
      </c>
      <c>
        <is>
          <t>KÖK</t>
        </is>
      </c>
      <c>
        <v>M-639 OLDURUK KÖK 35-03-M00639_M-1810 M02_42868422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29.07.2023 06:34:53</t>
        </is>
      </c>
      <c>
        <is>
          <t>29.07.2023 06:46:46</t>
        </is>
      </c>
      <c>
        <v>0.198055555</v>
      </c>
      <c>
        <v>8</v>
      </c>
      <c>
        <v>1649</v>
      </c>
      <c>
        <v>13</v>
      </c>
      <c>
        <v>298</v>
      </c>
      <c>
        <v>33</v>
      </c>
      <c>
        <v>286</v>
      </c>
      <c>
        <v>1</v>
      </c>
      <c>
        <v>0</v>
      </c>
      <c>
        <v>0.5794920922993455</v>
      </c>
      <c>
        <v>64.03898392104601</v>
      </c>
      <c>
        <v>5.680313759841276</v>
      </c>
      <c>
        <v>23.573939802621226</v>
      </c>
      <c>
        <v>32.31858632144441</v>
      </c>
      <c>
        <v>38.26667084251495</v>
      </c>
      <c>
        <v>0.9959354525230453</v>
      </c>
      <c>
        <v>0</v>
      </c>
      <c>
        <v>165.45392219229024</v>
      </c>
    </row>
    <row>
      <c>
        <v>2626829</v>
      </c>
      <c>
        <v>1</v>
      </c>
      <c>
        <is>
          <t>İZMİR</t>
        </is>
      </c>
      <c>
        <v>TİRE</v>
      </c>
      <c>
        <is>
          <t>AG Fideri</t>
        </is>
      </c>
      <c>
        <v>TOPARLAR KARŞI MAH.TR-2 35-29-L00324_D_56395290_56395290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29.07.2023 17:51:38</t>
        </is>
      </c>
      <c>
        <is>
          <t>29.07.2023 19:28:12</t>
        </is>
      </c>
      <c>
        <v>1.609444444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0.2705595612552525</v>
      </c>
      <c>
        <v>0</v>
      </c>
      <c>
        <v>0</v>
      </c>
      <c>
        <v>0</v>
      </c>
      <c>
        <v>0</v>
      </c>
      <c>
        <v>0</v>
      </c>
      <c>
        <v>0</v>
      </c>
      <c>
        <v>0.2705595612552525</v>
      </c>
    </row>
    <row>
      <c>
        <v>2626706</v>
      </c>
      <c>
        <v>1</v>
      </c>
      <c>
        <is>
          <t>İZMİR</t>
        </is>
      </c>
      <c>
        <v>KONAK</v>
      </c>
      <c>
        <is>
          <t>AG Fideri</t>
        </is>
      </c>
      <c>
        <v>K-483 35-01-K00483_B_56390011_56390011</v>
      </c>
      <c>
        <v>AG Tel Kopuğu</v>
      </c>
      <c>
        <v>Dağıtım-AG</v>
      </c>
      <c>
        <v>Uzun</v>
      </c>
      <c>
        <v>Şebeke işletmecisi</v>
      </c>
      <c>
        <v>Bildirimsiz</v>
      </c>
      <c>
        <is>
          <t>29.07.2023 15:11:09</t>
        </is>
      </c>
      <c>
        <is>
          <t>29.07.2023 19:35:13</t>
        </is>
      </c>
      <c>
        <v>4.401111111</v>
      </c>
      <c>
        <v>0</v>
      </c>
      <c>
        <v>130</v>
      </c>
      <c>
        <v>0</v>
      </c>
      <c>
        <v>0</v>
      </c>
      <c>
        <v>0</v>
      </c>
      <c>
        <v>6</v>
      </c>
      <c>
        <v>0</v>
      </c>
      <c>
        <v>0</v>
      </c>
      <c>
        <v>0</v>
      </c>
      <c>
        <v>141.83608335885765</v>
      </c>
      <c>
        <v>0</v>
      </c>
      <c>
        <v>0</v>
      </c>
      <c>
        <v>0</v>
      </c>
      <c>
        <v>15.284677696090625</v>
      </c>
      <c>
        <v>0</v>
      </c>
      <c>
        <v>0</v>
      </c>
      <c>
        <v>157.12076105494828</v>
      </c>
    </row>
    <row>
      <c>
        <v>2626265</v>
      </c>
      <c>
        <v>1</v>
      </c>
      <c>
        <is>
          <t>İZMİR</t>
        </is>
      </c>
      <c>
        <v>BUCA</v>
      </c>
      <c>
        <is>
          <t>OG Fideri</t>
        </is>
      </c>
      <c>
        <v>M-2927 35-03-M02927_ H_82407895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29.07.2023 04:17:45</t>
        </is>
      </c>
      <c>
        <is>
          <t>29.07.2023 04:52:18</t>
        </is>
      </c>
      <c>
        <v>0.575833333</v>
      </c>
      <c>
        <v>0</v>
      </c>
      <c>
        <v>30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2.153598181268339</v>
      </c>
      <c>
        <v>0</v>
      </c>
      <c>
        <v>0</v>
      </c>
      <c>
        <v>0</v>
      </c>
      <c>
        <v>1.9672272371868291</v>
      </c>
      <c>
        <v>0</v>
      </c>
      <c>
        <v>0</v>
      </c>
      <c>
        <v>4.120825418455168</v>
      </c>
    </row>
    <row>
      <c>
        <v>2626869</v>
      </c>
      <c>
        <v>1</v>
      </c>
      <c>
        <is>
          <t>İZMİR</t>
        </is>
      </c>
      <c>
        <v>GÜZELBAHÇE</v>
      </c>
      <c>
        <is>
          <t>Kullanıcı Bağlantı Hattı</t>
        </is>
      </c>
      <c>
        <v>K-4492 35-10-K04492_97881357_97881357</v>
      </c>
      <c>
        <v>AG Branşman Yeraltı Kablo Arızası</v>
      </c>
      <c>
        <v>Dağıtım-AG</v>
      </c>
      <c>
        <v>Uzun</v>
      </c>
      <c>
        <v>Şebeke işletmecisi</v>
      </c>
      <c>
        <v>Bildirimsiz</v>
      </c>
      <c>
        <is>
          <t>29.07.2023 18:37:42</t>
        </is>
      </c>
      <c>
        <is>
          <t>29.07.2023 20:15:40</t>
        </is>
      </c>
      <c>
        <v>1.632777777</v>
      </c>
      <c>
        <v>0</v>
      </c>
      <c>
        <v>0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27.410273663127853</v>
      </c>
      <c>
        <v>0</v>
      </c>
      <c>
        <v>0</v>
      </c>
      <c>
        <v>27.410273663127853</v>
      </c>
    </row>
    <row>
      <c>
        <v>2626766</v>
      </c>
      <c>
        <v>1</v>
      </c>
      <c>
        <is>
          <t>İZMİR</t>
        </is>
      </c>
      <c>
        <v>BAYINDIR</v>
      </c>
      <c>
        <is>
          <t>Kullanıcı Bağlantı Hattı</t>
        </is>
      </c>
      <c>
        <v>FIRINLI TR-8 35-20-L00095_955199175_955199175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29.07.2023 16:25:43</t>
        </is>
      </c>
      <c>
        <is>
          <t>29.07.2023 17:57:58</t>
        </is>
      </c>
      <c>
        <v>1.5375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0.12981223563138</v>
      </c>
      <c>
        <v>0</v>
      </c>
      <c>
        <v>0</v>
      </c>
      <c>
        <v>0</v>
      </c>
      <c>
        <v>0</v>
      </c>
      <c>
        <v>0</v>
      </c>
      <c>
        <v>0</v>
      </c>
      <c>
        <v>0.12981223563138</v>
      </c>
    </row>
    <row>
      <c>
        <v>2626666</v>
      </c>
      <c>
        <v>1</v>
      </c>
      <c>
        <is>
          <t>İZMİR</t>
        </is>
      </c>
      <c>
        <v>KARABURUN</v>
      </c>
      <c>
        <is>
          <t>Kullanıcı Bağlantı Hattı</t>
        </is>
      </c>
      <c>
        <v>YENİ LİMAN TR-5 35-21-L00213_953364113_953364113</v>
      </c>
      <c>
        <v>AG Box / Sdk Abone Çıkış Sigorta Atığı</v>
      </c>
      <c>
        <v>Dağıtım-AG</v>
      </c>
      <c>
        <v>Uzun</v>
      </c>
      <c>
        <v>Şebeke işletmecisi</v>
      </c>
      <c>
        <v>Bildirimsiz</v>
      </c>
      <c>
        <is>
          <t>29.07.2023 14:21:49</t>
        </is>
      </c>
      <c>
        <is>
          <t>29.07.2023 15:11:24</t>
        </is>
      </c>
      <c>
        <v>0.826388888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</row>
    <row>
      <c>
        <v>2626328</v>
      </c>
      <c>
        <v>1</v>
      </c>
      <c>
        <is>
          <t>İZMİR</t>
        </is>
      </c>
      <c>
        <v>URLA</v>
      </c>
      <c>
        <is>
          <t>KÖK</t>
        </is>
      </c>
      <c>
        <v>TR-77 ÇEŞMEALTI KÖK 35-19-M00077_SAKLIKOY L03_76784761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29.07.2023 08:26:44</t>
        </is>
      </c>
      <c>
        <is>
          <t>29.07.2023 09:18:38</t>
        </is>
      </c>
      <c>
        <v>0.865</v>
      </c>
      <c>
        <v>0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154.44548973717892</v>
      </c>
      <c>
        <v>0</v>
      </c>
      <c>
        <v>0</v>
      </c>
      <c>
        <v>0</v>
      </c>
      <c>
        <v>154.44548973717892</v>
      </c>
    </row>
    <row>
      <c>
        <v>2626620</v>
      </c>
      <c>
        <v>1</v>
      </c>
      <c>
        <is>
          <t>İZMİR</t>
        </is>
      </c>
      <c>
        <v>ÇEŞME</v>
      </c>
      <c>
        <is>
          <t>AG Fideri</t>
        </is>
      </c>
      <c>
        <v>L-427 35-18-L00427_7305059_56368101_56368101</v>
      </c>
      <c>
        <v>AG Yeraltı Kablo Arızası</v>
      </c>
      <c>
        <v>Dağıtım-AG</v>
      </c>
      <c>
        <v>Uzun</v>
      </c>
      <c>
        <v>Şebeke işletmecisi</v>
      </c>
      <c>
        <v>Bildirimsiz</v>
      </c>
      <c>
        <is>
          <t>29.07.2023 13:33:34</t>
        </is>
      </c>
      <c>
        <is>
          <t>29.07.2023 16:22:19</t>
        </is>
      </c>
      <c>
        <v>2.8125</v>
      </c>
      <c>
        <v>0</v>
      </c>
      <c>
        <v>10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23.560892013815895</v>
      </c>
      <c>
        <v>0</v>
      </c>
      <c>
        <v>0</v>
      </c>
      <c>
        <v>0</v>
      </c>
      <c>
        <v>5.3701850347911115</v>
      </c>
      <c>
        <v>0</v>
      </c>
      <c>
        <v>0</v>
      </c>
      <c>
        <v>28.93107704860701</v>
      </c>
    </row>
    <row>
      <c>
        <v>2626374</v>
      </c>
      <c>
        <v>1</v>
      </c>
      <c>
        <is>
          <t>İZMİR</t>
        </is>
      </c>
      <c>
        <v>TİRE</v>
      </c>
      <c>
        <is>
          <t>OG Fideri</t>
        </is>
      </c>
      <c>
        <v>TİRE DM2/6 35-29-L00025_DIREK TIPI TRAFO HUCRESI H01_2094774</v>
      </c>
      <c>
        <v>Şebeke Bakım Çalışması</v>
      </c>
      <c>
        <v>Dağıtım-OG</v>
      </c>
      <c>
        <v>Uzun</v>
      </c>
      <c>
        <v>Şebeke işletmecisi</v>
      </c>
      <c>
        <v>Bildirimli</v>
      </c>
      <c>
        <is>
          <t>29.07.2023 09:14:31</t>
        </is>
      </c>
      <c>
        <is>
          <t>29.07.2023 11:47:14</t>
        </is>
      </c>
      <c>
        <v>2.545277777</v>
      </c>
      <c>
        <v>0</v>
      </c>
      <c>
        <v>456</v>
      </c>
      <c>
        <v>0</v>
      </c>
      <c>
        <v>0</v>
      </c>
      <c>
        <v>0</v>
      </c>
      <c>
        <v>31</v>
      </c>
      <c>
        <v>0</v>
      </c>
      <c>
        <v>0</v>
      </c>
      <c>
        <v>0</v>
      </c>
      <c>
        <v>180.11685574598354</v>
      </c>
      <c>
        <v>0</v>
      </c>
      <c>
        <v>0</v>
      </c>
      <c>
        <v>0</v>
      </c>
      <c>
        <v>51.6511037737792</v>
      </c>
      <c>
        <v>0</v>
      </c>
      <c>
        <v>0</v>
      </c>
      <c>
        <v>231.76795951976274</v>
      </c>
    </row>
    <row>
      <c>
        <v>2626437</v>
      </c>
      <c>
        <v>1</v>
      </c>
      <c>
        <is>
          <t>İZMİR</t>
        </is>
      </c>
      <c>
        <v>KİRAZ</v>
      </c>
      <c>
        <is>
          <t>Dağıtım Transformatörü</t>
        </is>
      </c>
      <c>
        <v>İĞDELİ DAMLAR SOKAK TR-4 35-31-L00344_35-31-L00344_2365273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29.07.2023 10:09:46</t>
        </is>
      </c>
      <c>
        <is>
          <t>29.07.2023 12:07:17</t>
        </is>
      </c>
      <c>
        <v>1.958611111</v>
      </c>
      <c>
        <v>0</v>
      </c>
      <c>
        <v>57</v>
      </c>
      <c>
        <v>0</v>
      </c>
      <c>
        <v>28</v>
      </c>
      <c>
        <v>0</v>
      </c>
      <c>
        <v>9</v>
      </c>
      <c>
        <v>0</v>
      </c>
      <c>
        <v>0</v>
      </c>
      <c>
        <v>0</v>
      </c>
      <c>
        <v>18.42993513524108</v>
      </c>
      <c>
        <v>0</v>
      </c>
      <c>
        <v>46.92467551115768</v>
      </c>
      <c>
        <v>0</v>
      </c>
      <c>
        <v>9.937149010847175</v>
      </c>
      <c>
        <v>0</v>
      </c>
      <c>
        <v>0</v>
      </c>
      <c>
        <v>75.29175965724593</v>
      </c>
    </row>
    <row>
      <c>
        <v>2626723</v>
      </c>
      <c>
        <v>1</v>
      </c>
      <c>
        <is>
          <t>İZMİR</t>
        </is>
      </c>
      <c>
        <v>BERGAMA</v>
      </c>
      <c>
        <is>
          <t>Kullanıcı Bağlantı Hattı</t>
        </is>
      </c>
      <c>
        <v>TR-102 35-16-L00102_953346869_953346869</v>
      </c>
      <c>
        <v>AG Branşman Yeraltı Kablo Arızası</v>
      </c>
      <c>
        <v>Dağıtım-AG</v>
      </c>
      <c>
        <v>Uzun</v>
      </c>
      <c>
        <v>Şebeke işletmecisi</v>
      </c>
      <c>
        <v>Bildirimsiz</v>
      </c>
      <c>
        <is>
          <t>29.07.2023 15:26:18</t>
        </is>
      </c>
      <c>
        <is>
          <t>29.07.2023 18:41:54</t>
        </is>
      </c>
      <c>
        <v>3.26</v>
      </c>
      <c>
        <v>0</v>
      </c>
      <c>
        <v>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1.9188372960855784</v>
      </c>
      <c>
        <v>0</v>
      </c>
      <c>
        <v>0</v>
      </c>
      <c>
        <v>0</v>
      </c>
      <c>
        <v>0</v>
      </c>
      <c>
        <v>0</v>
      </c>
      <c>
        <v>0</v>
      </c>
      <c>
        <v>1.9188372960855784</v>
      </c>
    </row>
    <row>
      <c>
        <v>2626700</v>
      </c>
      <c>
        <v>1</v>
      </c>
      <c>
        <is>
          <t>İZMİR</t>
        </is>
      </c>
      <c>
        <v>BUCA</v>
      </c>
      <c>
        <is>
          <t>Kullanıcı Bağlantı Hattı</t>
        </is>
      </c>
      <c>
        <v>M-2189 KARAAĞAÇ TR-2 35-03-M02189_910401181_910401181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29.07.2023 15:03:54</t>
        </is>
      </c>
      <c>
        <is>
          <t>30.07.2023 03:00:58</t>
        </is>
      </c>
      <c>
        <v>11.951111111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</row>
    <row>
      <c>
        <v>2626245</v>
      </c>
      <c>
        <v>1</v>
      </c>
      <c>
        <is>
          <t>MANİSA</t>
        </is>
      </c>
      <c>
        <v>TURGUTLU</v>
      </c>
      <c>
        <is>
          <t>OG Fideri</t>
        </is>
      </c>
      <c>
        <v>TR-1/83C 45-83-M00738_ M02_83942237</v>
      </c>
      <c>
        <v>OG Fider Açması</v>
      </c>
      <c>
        <v>Dağıtım-OG</v>
      </c>
      <c>
        <v>Kısa</v>
      </c>
      <c>
        <v>Şebeke işletmecisi</v>
      </c>
      <c>
        <v>Bildirimsiz</v>
      </c>
      <c>
        <is>
          <t>29.07.2023 01:07:54</t>
        </is>
      </c>
      <c>
        <is>
          <t>29.07.2023 01:08:17</t>
        </is>
      </c>
      <c>
        <v>0.006388888</v>
      </c>
      <c>
        <v>1</v>
      </c>
      <c>
        <v>0</v>
      </c>
      <c>
        <v>0</v>
      </c>
      <c>
        <v>0</v>
      </c>
      <c>
        <v>3</v>
      </c>
      <c>
        <v>1</v>
      </c>
      <c>
        <v>2</v>
      </c>
      <c>
        <v>0</v>
      </c>
      <c>
        <v>0.0012763955800000001</v>
      </c>
      <c>
        <v>0</v>
      </c>
      <c>
        <v>0</v>
      </c>
      <c>
        <v>0</v>
      </c>
      <c>
        <v>0.05812640992272834</v>
      </c>
      <c>
        <v>0</v>
      </c>
      <c>
        <v>0.44163470467516125</v>
      </c>
      <c>
        <v>0</v>
      </c>
      <c>
        <v>0.5010375101778896</v>
      </c>
    </row>
    <row>
      <c>
        <v>2626457</v>
      </c>
      <c>
        <v>1</v>
      </c>
      <c>
        <is>
          <t>İZMİR</t>
        </is>
      </c>
      <c>
        <v>TORBALI</v>
      </c>
      <c>
        <is>
          <t>DM</t>
        </is>
      </c>
      <c>
        <v>ÖZBEY İM 35-26-A00005_TR-1 M06_2066110</v>
      </c>
      <c>
        <v>Şebeke Bakım Çalışması</v>
      </c>
      <c>
        <v>Dağıtım-OG</v>
      </c>
      <c>
        <v>Uzun</v>
      </c>
      <c>
        <v>Şebeke işletmecisi</v>
      </c>
      <c>
        <v>Bildirimli</v>
      </c>
      <c>
        <is>
          <t>29.07.2023 10:42:36</t>
        </is>
      </c>
      <c>
        <is>
          <t>29.07.2023 13:52:17</t>
        </is>
      </c>
      <c>
        <v>3.161388888</v>
      </c>
      <c>
        <v>3</v>
      </c>
      <c>
        <v>1938</v>
      </c>
      <c>
        <v>103</v>
      </c>
      <c>
        <v>304</v>
      </c>
      <c>
        <v>40</v>
      </c>
      <c>
        <v>198</v>
      </c>
      <c>
        <v>2</v>
      </c>
      <c>
        <v>0</v>
      </c>
      <c>
        <v>5.328410113196276</v>
      </c>
      <c>
        <v>1771.878679990575</v>
      </c>
      <c>
        <v>1500.051119176351</v>
      </c>
      <c>
        <v>4939.221630636462</v>
      </c>
      <c>
        <v>700.1023179926542</v>
      </c>
      <c>
        <v>1134.9615870339492</v>
      </c>
      <c>
        <v>356.85601893115603</v>
      </c>
      <c>
        <v>0</v>
      </c>
      <c>
        <v>10408.399763874344</v>
      </c>
    </row>
    <row>
      <c>
        <v>2626388</v>
      </c>
      <c>
        <v>1</v>
      </c>
      <c>
        <is>
          <t>İZMİR</t>
        </is>
      </c>
      <c>
        <v>KİRAZ</v>
      </c>
      <c>
        <is>
          <t>AG Fideri</t>
        </is>
      </c>
      <c>
        <v>KALEKÖY TR-5 35-31-L00237_47919534_56403062_56403062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29.07.2023 09:30:41</t>
        </is>
      </c>
      <c>
        <is>
          <t>29.07.2023 10:59:54</t>
        </is>
      </c>
      <c>
        <v>1.486944444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0.5269020946191945</v>
      </c>
      <c>
        <v>0</v>
      </c>
      <c>
        <v>0</v>
      </c>
      <c>
        <v>0</v>
      </c>
      <c>
        <v>0</v>
      </c>
      <c>
        <v>0</v>
      </c>
      <c>
        <v>0</v>
      </c>
      <c>
        <v>0.5269020946191945</v>
      </c>
    </row>
    <row>
      <c>
        <v>2626394</v>
      </c>
      <c>
        <v>1</v>
      </c>
      <c>
        <is>
          <t>İZMİR</t>
        </is>
      </c>
      <c>
        <v>KİRAZ</v>
      </c>
      <c>
        <is>
          <t>Dağıtım Transformatörü</t>
        </is>
      </c>
      <c>
        <v>UZUNKÖY TR-3 35-31-L00145_35-31-L00145_2364099</v>
      </c>
      <c>
        <v>Şebeke Yenileme ve Kapasite Artışı Çalışması</v>
      </c>
      <c>
        <v>Dağıtım-AG</v>
      </c>
      <c>
        <v>Uzun</v>
      </c>
      <c>
        <v>Şebeke işletmecisi</v>
      </c>
      <c>
        <v>Bildirimli</v>
      </c>
      <c>
        <is>
          <t>29.07.2023 09:37:51</t>
        </is>
      </c>
      <c>
        <is>
          <t>29.07.2023 18:00:46</t>
        </is>
      </c>
      <c>
        <v>8.381944444</v>
      </c>
      <c>
        <v>0</v>
      </c>
      <c>
        <v>28</v>
      </c>
      <c>
        <v>0</v>
      </c>
      <c>
        <v>6</v>
      </c>
      <c>
        <v>0</v>
      </c>
      <c>
        <v>5</v>
      </c>
      <c>
        <v>0</v>
      </c>
      <c>
        <v>0</v>
      </c>
      <c>
        <v>0</v>
      </c>
      <c>
        <v>41.21807721510691</v>
      </c>
      <c>
        <v>0</v>
      </c>
      <c>
        <v>62.983634436548854</v>
      </c>
      <c>
        <v>0</v>
      </c>
      <c>
        <v>130.82651199216025</v>
      </c>
      <c>
        <v>0</v>
      </c>
      <c>
        <v>0</v>
      </c>
      <c>
        <v>235.028223643816</v>
      </c>
    </row>
    <row>
      <c>
        <v>2626786</v>
      </c>
      <c>
        <v>1</v>
      </c>
      <c>
        <is>
          <t>İZMİR</t>
        </is>
      </c>
      <c>
        <v>KONAK</v>
      </c>
      <c>
        <is>
          <t>Kullanıcı Bağlantı Hattı</t>
        </is>
      </c>
      <c>
        <v>M-2041 35-01-M02041_911291289_911291289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29.07.2023 16:50:11</t>
        </is>
      </c>
      <c>
        <is>
          <t>29.07.2023 20:22:28</t>
        </is>
      </c>
      <c>
        <v>3.538055555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</row>
    <row>
      <c>
        <v>2626351</v>
      </c>
      <c>
        <v>1</v>
      </c>
      <c>
        <is>
          <t>MANİSA</t>
        </is>
      </c>
      <c>
        <v>KÖPRÜBAŞI</v>
      </c>
      <c>
        <is>
          <t>AG Fideri</t>
        </is>
      </c>
      <c>
        <v>KÖPRÜBAŞI TR-12 45-86-M00012_C_56404271_56404271</v>
      </c>
      <c>
        <v>Üçüncü Şahıs Talebiyle Planlı Çalışma</v>
      </c>
      <c>
        <v>Dağıtım-AG</v>
      </c>
      <c>
        <v>Uzun</v>
      </c>
      <c>
        <v>Şebeke işletmecisi</v>
      </c>
      <c>
        <v>Bildirimli</v>
      </c>
      <c>
        <is>
          <t>29.07.2023 09:00:35</t>
        </is>
      </c>
      <c>
        <is>
          <t>29.07.2023 15:54:45</t>
        </is>
      </c>
      <c>
        <v>6.902777777</v>
      </c>
      <c>
        <v>0</v>
      </c>
      <c>
        <v>1</v>
      </c>
      <c>
        <v>0</v>
      </c>
      <c>
        <v>40</v>
      </c>
      <c>
        <v>0</v>
      </c>
      <c>
        <v>0</v>
      </c>
      <c>
        <v>0</v>
      </c>
      <c>
        <v>0</v>
      </c>
      <c>
        <v>0</v>
      </c>
      <c>
        <v>1.5304325106277779</v>
      </c>
      <c>
        <v>0</v>
      </c>
      <c>
        <v>84.40618134987953</v>
      </c>
      <c>
        <v>0</v>
      </c>
      <c>
        <v>0</v>
      </c>
      <c>
        <v>0</v>
      </c>
      <c>
        <v>0</v>
      </c>
      <c>
        <v>85.93661386050731</v>
      </c>
    </row>
    <row>
      <c>
        <v>2626600</v>
      </c>
      <c>
        <v>1</v>
      </c>
      <c>
        <is>
          <t>İZMİR</t>
        </is>
      </c>
      <c>
        <v>BORNOVA</v>
      </c>
      <c>
        <is>
          <t>TM Fideri</t>
        </is>
      </c>
      <c>
        <v>IŞIKLAR TM 35-02-A00006_KEMALPAŞA-1 M18_2308406</v>
      </c>
      <c>
        <v>Plansız Kesinti / Müdahale</v>
      </c>
      <c>
        <v>Dağıtım-OG</v>
      </c>
      <c>
        <v>Uzun</v>
      </c>
      <c>
        <v>Şebeke işletmecisi</v>
      </c>
      <c>
        <v>Bildirimsiz</v>
      </c>
      <c>
        <is>
          <t>29.07.2023 13:02:22</t>
        </is>
      </c>
      <c>
        <is>
          <t>29.07.2023 13:30:47</t>
        </is>
      </c>
      <c>
        <v>0.473611111</v>
      </c>
      <c>
        <v>0</v>
      </c>
      <c>
        <v>2601</v>
      </c>
      <c>
        <v>0</v>
      </c>
      <c>
        <v>7</v>
      </c>
      <c>
        <v>12</v>
      </c>
      <c>
        <v>379</v>
      </c>
      <c>
        <v>15</v>
      </c>
      <c>
        <v>15</v>
      </c>
      <c>
        <v>0</v>
      </c>
      <c>
        <v>293.01927363811444</v>
      </c>
      <c>
        <v>0</v>
      </c>
      <c>
        <v>0.8056007209088942</v>
      </c>
      <c>
        <v>194.5870895085244</v>
      </c>
      <c>
        <v>221.82787241095622</v>
      </c>
      <c>
        <v>789.6027708668863</v>
      </c>
      <c>
        <v>106.99234647529175</v>
      </c>
      <c>
        <v>1606.834953620682</v>
      </c>
    </row>
    <row>
      <c>
        <v>2626494</v>
      </c>
      <c>
        <v>1</v>
      </c>
      <c>
        <is>
          <t>MANİSA</t>
        </is>
      </c>
      <c>
        <v>TURGUTLU</v>
      </c>
      <c>
        <is>
          <t>OG Fideri</t>
        </is>
      </c>
      <c>
        <v>TEMREK YAKUPLAR TR-1 45-83-M00484_DIREK TIPI TRAFO HUCRESI H01_2112748</v>
      </c>
      <c>
        <v>Manevra</v>
      </c>
      <c>
        <v>Dağıtım-OG</v>
      </c>
      <c>
        <v>Uzun</v>
      </c>
      <c>
        <v>Şebeke işletmecisi</v>
      </c>
      <c>
        <v>Bildirimli</v>
      </c>
      <c>
        <is>
          <t>29.07.2023 11:12:41</t>
        </is>
      </c>
      <c>
        <is>
          <t>29.07.2023 11:24:29</t>
        </is>
      </c>
      <c>
        <v>0.196666666</v>
      </c>
      <c>
        <v>0</v>
      </c>
      <c>
        <v>57</v>
      </c>
      <c>
        <v>0</v>
      </c>
      <c>
        <v>21</v>
      </c>
      <c>
        <v>0</v>
      </c>
      <c>
        <v>2</v>
      </c>
      <c>
        <v>0</v>
      </c>
      <c>
        <v>0</v>
      </c>
      <c>
        <v>0</v>
      </c>
      <c>
        <v>1.8914754246300751</v>
      </c>
      <c>
        <v>0</v>
      </c>
      <c>
        <v>11.397858430160836</v>
      </c>
      <c>
        <v>0</v>
      </c>
      <c>
        <v>0.07192912763369669</v>
      </c>
      <c>
        <v>0</v>
      </c>
      <c>
        <v>0</v>
      </c>
      <c>
        <v>13.361262982424607</v>
      </c>
    </row>
    <row>
      <c>
        <v>2626354</v>
      </c>
      <c>
        <v>1</v>
      </c>
      <c>
        <is>
          <t>İZMİR</t>
        </is>
      </c>
      <c>
        <v>TORBALI</v>
      </c>
      <c>
        <is>
          <t>KÖK</t>
        </is>
      </c>
      <c>
        <v>KARAKUYU KÖK 35-26-M00437_TR-2/TR-3/TR-4/TARİŞ/ŞİNASİ ERTAN İÇE SUYU M12_66057107</v>
      </c>
      <c>
        <v>Şebeke Yenileme ve Kapasite Artışı Çalışması</v>
      </c>
      <c>
        <v>Dağıtım-OG</v>
      </c>
      <c>
        <v>Uzun</v>
      </c>
      <c>
        <v>Şebeke işletmecisi</v>
      </c>
      <c>
        <v>Bildirimli</v>
      </c>
      <c>
        <is>
          <t>29.07.2023 09:04:26</t>
        </is>
      </c>
      <c>
        <is>
          <t>29.07.2023 18:25:59</t>
        </is>
      </c>
      <c>
        <v>9.359166666</v>
      </c>
      <c>
        <v>0</v>
      </c>
      <c>
        <v>200</v>
      </c>
      <c>
        <v>0</v>
      </c>
      <c>
        <v>76</v>
      </c>
      <c>
        <v>1</v>
      </c>
      <c>
        <v>72</v>
      </c>
      <c>
        <v>1</v>
      </c>
      <c>
        <v>0</v>
      </c>
      <c>
        <v>0</v>
      </c>
      <c>
        <v>438.8705585234182</v>
      </c>
      <c>
        <v>0</v>
      </c>
      <c>
        <v>439.26985453098547</v>
      </c>
      <c>
        <v>87.25197495845903</v>
      </c>
      <c>
        <v>754.1083088880838</v>
      </c>
      <c>
        <v>71.1183724329489</v>
      </c>
      <c>
        <v>0</v>
      </c>
      <c>
        <v>1790.6190693338954</v>
      </c>
    </row>
    <row>
      <c>
        <v>2626709</v>
      </c>
      <c>
        <v>1</v>
      </c>
      <c>
        <is>
          <t>İZMİR</t>
        </is>
      </c>
      <c>
        <v>ÇİĞLİ</v>
      </c>
      <c>
        <is>
          <t>OG Fideri</t>
        </is>
      </c>
      <c>
        <v>M-1147 35-09-M01147_M-362 M02_47553622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29.07.2023 15:03:04</t>
        </is>
      </c>
      <c>
        <is>
          <t>29.07.2023 16:44:07</t>
        </is>
      </c>
      <c>
        <v>1.684166666</v>
      </c>
      <c>
        <v>0</v>
      </c>
      <c>
        <v>685</v>
      </c>
      <c>
        <v>0</v>
      </c>
      <c>
        <v>0</v>
      </c>
      <c>
        <v>17</v>
      </c>
      <c>
        <v>195</v>
      </c>
      <c>
        <v>7</v>
      </c>
      <c>
        <v>3</v>
      </c>
      <c>
        <v>0</v>
      </c>
      <c>
        <v>400.73258921807025</v>
      </c>
      <c>
        <v>0</v>
      </c>
      <c>
        <v>0</v>
      </c>
      <c>
        <v>521.6578491046957</v>
      </c>
      <c>
        <v>396.36714729863075</v>
      </c>
      <c>
        <v>638.52818278801</v>
      </c>
      <c>
        <v>84.7057863092157</v>
      </c>
      <c>
        <v>2041.9915547186222</v>
      </c>
    </row>
    <row>
      <c>
        <v>2626377</v>
      </c>
      <c>
        <v>1</v>
      </c>
      <c>
        <is>
          <t>İZMİR</t>
        </is>
      </c>
      <c>
        <v>BORNOVA</v>
      </c>
      <c>
        <is>
          <t>OG Fideri</t>
        </is>
      </c>
      <c>
        <v>M-1318 IŞIK ÇELİK DÖKÜM 35-02-M01318Ö_ M02_2309493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29.07.2023 09:25:47</t>
        </is>
      </c>
      <c>
        <is>
          <t>29.07.2023 11:24:48</t>
        </is>
      </c>
      <c>
        <v>1.983611111</v>
      </c>
      <c>
        <v>0</v>
      </c>
      <c>
        <v>2</v>
      </c>
      <c>
        <v>1</v>
      </c>
      <c>
        <v>0</v>
      </c>
      <c>
        <v>12</v>
      </c>
      <c>
        <v>100</v>
      </c>
      <c>
        <v>15</v>
      </c>
      <c>
        <v>19</v>
      </c>
      <c>
        <v>0</v>
      </c>
      <c>
        <v>0.44075113747166667</v>
      </c>
      <c>
        <v>1.9962908422278924</v>
      </c>
      <c>
        <v>0</v>
      </c>
      <c>
        <v>138.98952712081825</v>
      </c>
      <c>
        <v>750.2745526392617</v>
      </c>
      <c>
        <v>2257.199705540501</v>
      </c>
      <c>
        <v>610.1909490049659</v>
      </c>
      <c>
        <v>3759.091776285246</v>
      </c>
    </row>
    <row>
      <c>
        <v>2626855</v>
      </c>
      <c>
        <v>1</v>
      </c>
      <c>
        <is>
          <t>İZMİR</t>
        </is>
      </c>
      <c>
        <v>TORBALI</v>
      </c>
      <c>
        <is>
          <t>Kullanıcı Bağlantı Hattı</t>
        </is>
      </c>
      <c>
        <v>ASLANLAR TR-2 35-26-L00145_956606559_956606559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29.07.2023 18:21:15</t>
        </is>
      </c>
      <c>
        <is>
          <t>29.07.2023 21:35:01</t>
        </is>
      </c>
      <c>
        <v>3.229444444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1.825466633806284</v>
      </c>
      <c>
        <v>0</v>
      </c>
      <c>
        <v>0</v>
      </c>
      <c>
        <v>0</v>
      </c>
      <c>
        <v>0</v>
      </c>
      <c>
        <v>0</v>
      </c>
      <c>
        <v>0</v>
      </c>
      <c>
        <v>1.825466633806284</v>
      </c>
    </row>
    <row>
      <c>
        <v>2626732</v>
      </c>
      <c>
        <v>1</v>
      </c>
      <c>
        <is>
          <t>MANİSA</t>
        </is>
      </c>
      <c>
        <v>KÖPRÜBAŞI</v>
      </c>
      <c>
        <is>
          <t>AG Fideri</t>
        </is>
      </c>
      <c>
        <v>HİSAR MAH.TR-6 45-86-M00050_D_56405182_56405182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29.07.2023 15:39:27</t>
        </is>
      </c>
      <c>
        <is>
          <t>29.07.2023 18:03:08</t>
        </is>
      </c>
      <c>
        <v>2.394722222</v>
      </c>
      <c>
        <v>0</v>
      </c>
      <c>
        <v>0</v>
      </c>
      <c>
        <v>0</v>
      </c>
      <c>
        <v>2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1.448944890046957</v>
      </c>
      <c>
        <v>0</v>
      </c>
      <c>
        <v>0.5072865336808245</v>
      </c>
      <c>
        <v>0</v>
      </c>
      <c>
        <v>0</v>
      </c>
      <c>
        <v>1.9562314237277816</v>
      </c>
    </row>
    <row>
      <c>
        <v>2626609</v>
      </c>
      <c>
        <v>1</v>
      </c>
      <c>
        <is>
          <t>İZMİR</t>
        </is>
      </c>
      <c>
        <v>KARABAĞLAR</v>
      </c>
      <c>
        <is>
          <t>Saha Dağıtım Kutusu (SDK)</t>
        </is>
      </c>
      <c>
        <v>M-1106 35-01-M01106_A a1_5896683</v>
      </c>
      <c>
        <v>Üçüncü Şahısların Vermiş Olduğu Hasarlar</v>
      </c>
      <c>
        <v>Dağıtım-AG</v>
      </c>
      <c>
        <v>Uzun</v>
      </c>
      <c>
        <v>Dışsal</v>
      </c>
      <c>
        <v>Bildirimsiz</v>
      </c>
      <c>
        <is>
          <t>29.07.2023 13:16:45</t>
        </is>
      </c>
      <c>
        <is>
          <t>29.07.2023 17:08:41</t>
        </is>
      </c>
      <c>
        <v>3.865555555</v>
      </c>
      <c>
        <v>0</v>
      </c>
      <c>
        <v>103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92.7125881383102</v>
      </c>
      <c>
        <v>0</v>
      </c>
      <c>
        <v>0</v>
      </c>
      <c>
        <v>0</v>
      </c>
      <c>
        <v>1.7676956515123425</v>
      </c>
      <c>
        <v>0</v>
      </c>
      <c>
        <v>0</v>
      </c>
      <c>
        <v>94.48028378982254</v>
      </c>
    </row>
    <row>
      <c>
        <v>2626417</v>
      </c>
      <c>
        <v>1</v>
      </c>
      <c>
        <is>
          <t>MANİSA</t>
        </is>
      </c>
      <c>
        <v>TURGUTLU</v>
      </c>
      <c>
        <is>
          <t>OG Fideri</t>
        </is>
      </c>
      <c>
        <v>URGANLI TR-4 45-83-M00554_MERA M01_2103478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29.07.2023 09:06:29</t>
        </is>
      </c>
      <c>
        <is>
          <t>29.07.2023 12:51:31</t>
        </is>
      </c>
      <c>
        <v>3.750555555</v>
      </c>
      <c>
        <v>2</v>
      </c>
      <c>
        <v>0</v>
      </c>
      <c>
        <v>103</v>
      </c>
      <c>
        <v>1</v>
      </c>
      <c>
        <v>6</v>
      </c>
      <c>
        <v>0</v>
      </c>
      <c>
        <v>0</v>
      </c>
      <c>
        <v>0</v>
      </c>
      <c>
        <v>0.9462942801838237</v>
      </c>
      <c>
        <v>0</v>
      </c>
      <c>
        <v>1163.0917867446908</v>
      </c>
      <c>
        <v>8.522023140004194</v>
      </c>
      <c>
        <v>17.088199921918285</v>
      </c>
      <c>
        <v>0</v>
      </c>
      <c>
        <v>0</v>
      </c>
      <c>
        <v>0</v>
      </c>
      <c>
        <v>1189.648304086797</v>
      </c>
    </row>
    <row>
      <c>
        <v>2626772</v>
      </c>
      <c>
        <v>1</v>
      </c>
      <c>
        <is>
          <t>İZMİR</t>
        </is>
      </c>
      <c>
        <v>URLA</v>
      </c>
      <c>
        <is>
          <t>DM</t>
        </is>
      </c>
      <c>
        <v>ÖZBEK DM (TR-315) 35-19-M00044_AKKUM M06_72140344</v>
      </c>
      <c>
        <v>OG Fider Açması</v>
      </c>
      <c>
        <v>Dağıtım-OG</v>
      </c>
      <c>
        <v>Kısa</v>
      </c>
      <c>
        <v>Şebeke işletmecisi</v>
      </c>
      <c>
        <v>Bildirimsiz</v>
      </c>
      <c>
        <is>
          <t>29.07.2023 16:48:24</t>
        </is>
      </c>
      <c>
        <is>
          <t>29.07.2023 16:49:24</t>
        </is>
      </c>
      <c>
        <v>0.016666666</v>
      </c>
      <c>
        <v>2</v>
      </c>
      <c>
        <v>981</v>
      </c>
      <c>
        <v>1</v>
      </c>
      <c>
        <v>32</v>
      </c>
      <c>
        <v>5</v>
      </c>
      <c>
        <v>75</v>
      </c>
      <c>
        <v>0</v>
      </c>
      <c>
        <v>0</v>
      </c>
      <c>
        <v>0.7699873364197818</v>
      </c>
      <c>
        <v>4.272843927277604</v>
      </c>
      <c>
        <v>0.00218400664475</v>
      </c>
      <c>
        <v>0.17954333951442497</v>
      </c>
      <c>
        <v>0.17364636436136668</v>
      </c>
      <c>
        <v>2.0918138809327274</v>
      </c>
      <c>
        <v>0</v>
      </c>
      <c>
        <v>0</v>
      </c>
      <c>
        <v>7.490018855150655</v>
      </c>
    </row>
    <row>
      <c>
        <v>2626656</v>
      </c>
      <c>
        <v>2</v>
      </c>
      <c>
        <is>
          <t>İZMİR</t>
        </is>
      </c>
      <c>
        <v>KONAK</v>
      </c>
      <c>
        <is>
          <t>Dağıtım Transformatörü</t>
        </is>
      </c>
      <c>
        <v>K-385 35-01-K00385_35-01-K00385_2375455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29.07.2023 18:36:04</t>
        </is>
      </c>
      <c>
        <is>
          <t>29.07.2023 18:53:57</t>
        </is>
      </c>
      <c>
        <v>0.298055555</v>
      </c>
      <c>
        <v>0</v>
      </c>
      <c>
        <v>5</v>
      </c>
      <c>
        <v>0</v>
      </c>
      <c>
        <v>0</v>
      </c>
      <c>
        <v>0</v>
      </c>
      <c>
        <v>230</v>
      </c>
      <c>
        <v>0</v>
      </c>
      <c>
        <v>0</v>
      </c>
      <c>
        <v>0</v>
      </c>
      <c>
        <v>0.4439121276121631</v>
      </c>
      <c>
        <v>0</v>
      </c>
      <c>
        <v>0</v>
      </c>
      <c>
        <v>0</v>
      </c>
      <c>
        <v>68.80477725757142</v>
      </c>
      <c>
        <v>0</v>
      </c>
      <c>
        <v>0</v>
      </c>
      <c>
        <v>69.24868938518358</v>
      </c>
    </row>
    <row>
      <c>
        <v>2626423</v>
      </c>
      <c>
        <v>1</v>
      </c>
      <c>
        <is>
          <t>İZMİR</t>
        </is>
      </c>
      <c>
        <v>URLA</v>
      </c>
      <c>
        <is>
          <t>Dağıtım Transformatörü</t>
        </is>
      </c>
      <c>
        <v>ÖZBEK TR-5 35-19-M00235_35-19-M00235_2353630</v>
      </c>
      <c>
        <v>Şebeke Yenileme ve Kapasite Artışı Çalışması</v>
      </c>
      <c>
        <v>Dağıtım-AG</v>
      </c>
      <c>
        <v>Uzun</v>
      </c>
      <c>
        <v>Şebeke işletmecisi</v>
      </c>
      <c>
        <v>Bildirimli</v>
      </c>
      <c>
        <is>
          <t>29.07.2023 10:05:10</t>
        </is>
      </c>
      <c>
        <is>
          <t>29.07.2023 16:13:00</t>
        </is>
      </c>
      <c>
        <v>6.130555555</v>
      </c>
      <c>
        <v>0</v>
      </c>
      <c>
        <v>160</v>
      </c>
      <c>
        <v>0</v>
      </c>
      <c>
        <v>14</v>
      </c>
      <c>
        <v>0</v>
      </c>
      <c>
        <v>13</v>
      </c>
      <c>
        <v>0</v>
      </c>
      <c>
        <v>0</v>
      </c>
      <c>
        <v>0</v>
      </c>
      <c>
        <v>234.89370995594888</v>
      </c>
      <c>
        <v>0</v>
      </c>
      <c>
        <v>20.810609506948527</v>
      </c>
      <c>
        <v>0</v>
      </c>
      <c>
        <v>32.271786181118614</v>
      </c>
      <c>
        <v>0</v>
      </c>
      <c>
        <v>0</v>
      </c>
      <c>
        <v>287.976105644016</v>
      </c>
    </row>
    <row>
      <c>
        <v>2626669</v>
      </c>
      <c>
        <v>1</v>
      </c>
      <c>
        <is>
          <t>MANİSA</t>
        </is>
      </c>
      <c>
        <v>KIRKAĞAÇ</v>
      </c>
      <c>
        <is>
          <t>KÖK</t>
        </is>
      </c>
      <c>
        <v>BAŞPINAR KÖK 45-76-L00001_ALİ FAKI-BOSTANCI L02_72214097</v>
      </c>
      <c>
        <v>OG Hatta Ağaç Kesimi</v>
      </c>
      <c>
        <v>Dağıtım-OG</v>
      </c>
      <c>
        <v>Uzun</v>
      </c>
      <c>
        <v>Şebeke işletmecisi</v>
      </c>
      <c>
        <v>Bildirimsiz</v>
      </c>
      <c>
        <is>
          <t>29.07.2023 14:27:14</t>
        </is>
      </c>
      <c>
        <is>
          <t>29.07.2023 15:47:41</t>
        </is>
      </c>
      <c>
        <v>1.340833333</v>
      </c>
      <c>
        <v>1</v>
      </c>
      <c>
        <v>528</v>
      </c>
      <c>
        <v>5</v>
      </c>
      <c>
        <v>38</v>
      </c>
      <c>
        <v>0</v>
      </c>
      <c>
        <v>59</v>
      </c>
      <c>
        <v>0</v>
      </c>
      <c>
        <v>0</v>
      </c>
      <c>
        <v>0.34940167551222223</v>
      </c>
      <c>
        <v>116.68800617626063</v>
      </c>
      <c>
        <v>43.05748066887088</v>
      </c>
      <c>
        <v>20.43169636502763</v>
      </c>
      <c>
        <v>0</v>
      </c>
      <c>
        <v>17.978936808797606</v>
      </c>
      <c>
        <v>0</v>
      </c>
      <c>
        <v>0</v>
      </c>
      <c>
        <v>198.50552169446897</v>
      </c>
    </row>
    <row>
      <c>
        <v>2626317</v>
      </c>
      <c>
        <v>1</v>
      </c>
      <c>
        <is>
          <t>İZMİR</t>
        </is>
      </c>
      <c>
        <v>ÖDEMİŞ</v>
      </c>
      <c>
        <is>
          <t>AG Fideri</t>
        </is>
      </c>
      <c>
        <v>BALABANLI KÖYÜ MUSTAFA BOZ SULAMA GRB TR-10 35-15-M00255_A_56370693_56370693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29.07.2023 08:04:52</t>
        </is>
      </c>
      <c>
        <is>
          <t>29.07.2023 10:45:24</t>
        </is>
      </c>
      <c>
        <v>2.675555555</v>
      </c>
      <c>
        <v>0</v>
      </c>
      <c>
        <v>0</v>
      </c>
      <c>
        <v>0</v>
      </c>
      <c>
        <v>7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33.36394831860095</v>
      </c>
      <c>
        <v>0</v>
      </c>
      <c>
        <v>3.698224349824302</v>
      </c>
      <c>
        <v>0</v>
      </c>
      <c>
        <v>0</v>
      </c>
      <c>
        <v>37.06217266842525</v>
      </c>
    </row>
    <row>
      <c>
        <v>2626626</v>
      </c>
      <c>
        <v>1</v>
      </c>
      <c>
        <is>
          <t>İZMİR</t>
        </is>
      </c>
      <c>
        <v>TİRE</v>
      </c>
      <c>
        <is>
          <t>AG Fideri</t>
        </is>
      </c>
      <c>
        <v>TİRE DM2/5 35-29-L00024_48393038_56380115_56380115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29.07.2023 13:41:19</t>
        </is>
      </c>
      <c>
        <is>
          <t>29.07.2023 22:12:25</t>
        </is>
      </c>
      <c>
        <v>8.518333333</v>
      </c>
      <c>
        <v>0</v>
      </c>
      <c>
        <v>134</v>
      </c>
      <c>
        <v>0</v>
      </c>
      <c>
        <v>0</v>
      </c>
      <c>
        <v>0</v>
      </c>
      <c>
        <v>6</v>
      </c>
      <c>
        <v>0</v>
      </c>
      <c>
        <v>0</v>
      </c>
      <c>
        <v>0</v>
      </c>
      <c>
        <v>188.10523666531884</v>
      </c>
      <c>
        <v>0</v>
      </c>
      <c>
        <v>0</v>
      </c>
      <c>
        <v>0</v>
      </c>
      <c>
        <v>87.29270162669933</v>
      </c>
      <c>
        <v>0</v>
      </c>
      <c>
        <v>0</v>
      </c>
      <c>
        <v>275.3979382920182</v>
      </c>
    </row>
    <row>
      <c>
        <v>2626958</v>
      </c>
      <c>
        <v>1</v>
      </c>
      <c>
        <is>
          <t>İZMİR</t>
        </is>
      </c>
      <c>
        <v>GÜZELBAHÇE</v>
      </c>
      <c>
        <is>
          <t>Kullanıcı Bağlantı Hattı</t>
        </is>
      </c>
      <c>
        <v>K-1905 35-10-K01905_97982844_97982844</v>
      </c>
      <c>
        <v>AG Box / Sdk Abone Çıkış Sigorta Atığı</v>
      </c>
      <c>
        <v>Dağıtım-AG</v>
      </c>
      <c>
        <v>Uzun</v>
      </c>
      <c>
        <v>Şebeke işletmecisi</v>
      </c>
      <c>
        <v>Bildirimsiz</v>
      </c>
      <c>
        <is>
          <t>29.07.2023 20:56:45</t>
        </is>
      </c>
      <c>
        <is>
          <t>29.07.2023 21:45:53</t>
        </is>
      </c>
      <c>
        <v>0.818888888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0.273148622748224</v>
      </c>
      <c>
        <v>0</v>
      </c>
      <c>
        <v>0</v>
      </c>
      <c>
        <v>0</v>
      </c>
      <c>
        <v>0</v>
      </c>
      <c>
        <v>0</v>
      </c>
      <c>
        <v>0</v>
      </c>
      <c>
        <v>0.273148622748224</v>
      </c>
    </row>
    <row>
      <c>
        <v>2626340</v>
      </c>
      <c>
        <v>1</v>
      </c>
      <c>
        <is>
          <t>İZMİR</t>
        </is>
      </c>
      <c>
        <v>BORNOVA</v>
      </c>
      <c>
        <is>
          <t>TM Fideri</t>
        </is>
      </c>
      <c>
        <v>IŞIKLAR TM 35-02-A00006_DÖKÜMCÜLER M08_2313437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29.07.2023 08:41:32</t>
        </is>
      </c>
      <c>
        <is>
          <t>29.07.2023 09:21:17</t>
        </is>
      </c>
      <c>
        <v>0.6625</v>
      </c>
      <c>
        <v>0</v>
      </c>
      <c>
        <v>2</v>
      </c>
      <c>
        <v>7</v>
      </c>
      <c>
        <v>0</v>
      </c>
      <c>
        <v>20</v>
      </c>
      <c>
        <v>282</v>
      </c>
      <c>
        <v>24</v>
      </c>
      <c>
        <v>27</v>
      </c>
      <c>
        <v>0</v>
      </c>
      <c>
        <v>0.13732652982277777</v>
      </c>
      <c>
        <v>3.6980431480861977</v>
      </c>
      <c>
        <v>0</v>
      </c>
      <c>
        <v>53.498783432106265</v>
      </c>
      <c>
        <v>491.5193403772162</v>
      </c>
      <c>
        <v>1260.261206488701</v>
      </c>
      <c>
        <v>414.6531334390662</v>
      </c>
      <c>
        <v>2223.7678334149987</v>
      </c>
    </row>
    <row>
      <c>
        <v>2626583</v>
      </c>
      <c>
        <v>1</v>
      </c>
      <c>
        <is>
          <t>İZMİR</t>
        </is>
      </c>
      <c>
        <v>URLA</v>
      </c>
      <c>
        <is>
          <t>Kullanıcı Bağlantı Hattı</t>
        </is>
      </c>
      <c>
        <v>TR-91 35-19-L00091_956664762_956664762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29.07.2023 12:42:31</t>
        </is>
      </c>
      <c>
        <is>
          <t>29.07.2023 15:10:09</t>
        </is>
      </c>
      <c>
        <v>2.460555555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0.1574673922883595</v>
      </c>
      <c>
        <v>0</v>
      </c>
      <c>
        <v>0</v>
      </c>
      <c>
        <v>0</v>
      </c>
      <c>
        <v>0</v>
      </c>
      <c>
        <v>0</v>
      </c>
      <c>
        <v>0</v>
      </c>
      <c>
        <v>0.1574673922883595</v>
      </c>
    </row>
    <row>
      <c>
        <v>2626632</v>
      </c>
      <c>
        <v>1</v>
      </c>
      <c>
        <is>
          <t>İZMİR</t>
        </is>
      </c>
      <c>
        <v>MENEMEN</v>
      </c>
      <c>
        <is>
          <t>AG Fideri</t>
        </is>
      </c>
      <c>
        <v>TELEKLER TR-1 35-28-M00276_C_56357760_56357760</v>
      </c>
      <c>
        <v>AG Tel Kopuğu</v>
      </c>
      <c>
        <v>Dağıtım-AG</v>
      </c>
      <c>
        <v>Uzun</v>
      </c>
      <c>
        <v>Şebeke işletmecisi</v>
      </c>
      <c>
        <v>Bildirimsiz</v>
      </c>
      <c>
        <is>
          <t>29.07.2023 13:53:28</t>
        </is>
      </c>
      <c>
        <is>
          <t>29.07.2023 14:53:41</t>
        </is>
      </c>
      <c>
        <v>1.003611111</v>
      </c>
      <c>
        <v>0</v>
      </c>
      <c>
        <v>6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0.7547808457036019</v>
      </c>
      <c>
        <v>0</v>
      </c>
      <c>
        <v>0</v>
      </c>
      <c>
        <v>0</v>
      </c>
      <c>
        <v>0</v>
      </c>
      <c>
        <v>0</v>
      </c>
      <c>
        <v>0</v>
      </c>
      <c>
        <v>0.7547808457036019</v>
      </c>
    </row>
    <row>
      <c>
        <v>2626360</v>
      </c>
      <c>
        <v>1</v>
      </c>
      <c>
        <is>
          <t>İZMİR</t>
        </is>
      </c>
      <c>
        <v>BEYDAĞ</v>
      </c>
      <c>
        <is>
          <t>AG Fideri</t>
        </is>
      </c>
      <c>
        <v>TOSUNLAR HACIİSA TR-3 35-32-L00042_A_91163756_91163756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29.07.2023 08:57:15</t>
        </is>
      </c>
      <c>
        <is>
          <t>29.07.2023 09:36:29</t>
        </is>
      </c>
      <c>
        <v>0.653888888</v>
      </c>
      <c>
        <v>0</v>
      </c>
      <c>
        <v>0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0.5449826122539775</v>
      </c>
      <c>
        <v>0</v>
      </c>
      <c>
        <v>0</v>
      </c>
      <c>
        <v>0.5449826122539775</v>
      </c>
    </row>
    <row>
      <c>
        <v>2626559</v>
      </c>
      <c>
        <v>2</v>
      </c>
      <c>
        <is>
          <t>İZMİR</t>
        </is>
      </c>
      <c>
        <v>TORBALI</v>
      </c>
      <c>
        <is>
          <t>DM</t>
        </is>
      </c>
      <c>
        <v>ÖZBEY İM 35-26-A00005_KAPLANCIK L03_2064116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29.07.2023 14:05:06</t>
        </is>
      </c>
      <c>
        <is>
          <t>29.07.2023 16:37:41</t>
        </is>
      </c>
      <c>
        <v>2.543055555</v>
      </c>
      <c>
        <v>0</v>
      </c>
      <c>
        <v>90</v>
      </c>
      <c>
        <v>16</v>
      </c>
      <c>
        <v>39</v>
      </c>
      <c>
        <v>4</v>
      </c>
      <c>
        <v>13</v>
      </c>
      <c>
        <v>0</v>
      </c>
      <c>
        <v>0</v>
      </c>
      <c>
        <v>0</v>
      </c>
      <c>
        <v>101.89519472196012</v>
      </c>
      <c>
        <v>253.38723365077524</v>
      </c>
      <c>
        <v>538.2669457485904</v>
      </c>
      <c>
        <v>5.283762470354395</v>
      </c>
      <c>
        <v>86.74791521192847</v>
      </c>
      <c>
        <v>0</v>
      </c>
      <c>
        <v>0</v>
      </c>
      <c>
        <v>985.5810518036086</v>
      </c>
    </row>
    <row>
      <c>
        <v>2626397</v>
      </c>
      <c>
        <v>1</v>
      </c>
      <c>
        <is>
          <t>İZMİR</t>
        </is>
      </c>
      <c>
        <v>SEFERİHİSAR</v>
      </c>
      <c>
        <is>
          <t>Saha Dağıtım Kutusu (SDK)</t>
        </is>
      </c>
      <c>
        <v>ÜRKMEZ M-3 35-25-M00139_7896246 a1b_5943300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29.07.2023 09:35:14</t>
        </is>
      </c>
      <c>
        <is>
          <t>29.07.2023 10:34:38</t>
        </is>
      </c>
      <c>
        <v>0.99</v>
      </c>
      <c>
        <v>0</v>
      </c>
      <c>
        <v>49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9.166487475687685</v>
      </c>
      <c>
        <v>0</v>
      </c>
      <c>
        <v>0</v>
      </c>
      <c>
        <v>0</v>
      </c>
      <c>
        <v>0</v>
      </c>
      <c>
        <v>0</v>
      </c>
      <c>
        <v>0</v>
      </c>
      <c>
        <v>9.166487475687685</v>
      </c>
    </row>
    <row>
      <c>
        <v>2626511</v>
      </c>
      <c>
        <v>2</v>
      </c>
      <c>
        <is>
          <t>MANİSA</t>
        </is>
      </c>
      <c>
        <v>KIRKAĞAÇ</v>
      </c>
      <c>
        <is>
          <t>Dağıtım Transformatörü</t>
        </is>
      </c>
      <c>
        <v>ÇAYIRYERİ TR-1 45-76-M00176_45-76-M00176_2376994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29.07.2023 12:10:25</t>
        </is>
      </c>
      <c>
        <is>
          <t>29.07.2023 12:32:51</t>
        </is>
      </c>
      <c>
        <v>0.373888888</v>
      </c>
      <c>
        <v>0</v>
      </c>
      <c>
        <v>24</v>
      </c>
      <c>
        <v>0</v>
      </c>
      <c>
        <v>5</v>
      </c>
      <c>
        <v>0</v>
      </c>
      <c>
        <v>0</v>
      </c>
      <c>
        <v>0</v>
      </c>
      <c>
        <v>0</v>
      </c>
      <c>
        <v>0</v>
      </c>
      <c>
        <v>3.164228879920262</v>
      </c>
      <c>
        <v>0</v>
      </c>
      <c>
        <v>1.4132473777272097</v>
      </c>
      <c>
        <v>0</v>
      </c>
      <c>
        <v>0</v>
      </c>
      <c>
        <v>0</v>
      </c>
      <c>
        <v>0</v>
      </c>
      <c>
        <v>4.577476257647472</v>
      </c>
    </row>
    <row>
      <c>
        <v>2626543</v>
      </c>
      <c>
        <v>1</v>
      </c>
      <c>
        <is>
          <t>İZMİR</t>
        </is>
      </c>
      <c>
        <v>BORNOVA</v>
      </c>
      <c>
        <is>
          <t>AG Fideri</t>
        </is>
      </c>
      <c>
        <v>K-583 35-02-K00583_A_56367444_56367444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29.07.2023 11:56:46</t>
        </is>
      </c>
      <c>
        <is>
          <t>29.07.2023 12:45:27</t>
        </is>
      </c>
      <c>
        <v>0.811388888</v>
      </c>
      <c>
        <v>0</v>
      </c>
      <c>
        <v>113</v>
      </c>
      <c>
        <v>0</v>
      </c>
      <c>
        <v>0</v>
      </c>
      <c>
        <v>0</v>
      </c>
      <c>
        <v>11</v>
      </c>
      <c>
        <v>0</v>
      </c>
      <c>
        <v>0</v>
      </c>
      <c>
        <v>0</v>
      </c>
      <c>
        <v>21.227391621849407</v>
      </c>
      <c>
        <v>0</v>
      </c>
      <c>
        <v>0</v>
      </c>
      <c>
        <v>0</v>
      </c>
      <c>
        <v>2.3552909375287623</v>
      </c>
      <c>
        <v>0</v>
      </c>
      <c>
        <v>0</v>
      </c>
      <c>
        <v>23.58268255937817</v>
      </c>
    </row>
    <row>
      <c>
        <v>2626566</v>
      </c>
      <c>
        <v>1</v>
      </c>
      <c>
        <is>
          <t>İZMİR</t>
        </is>
      </c>
      <c>
        <v>MENDERES</v>
      </c>
      <c>
        <is>
          <t>Kullanıcı Bağlantı Hattı</t>
        </is>
      </c>
      <c>
        <v>TR-2 GÖLCÜKLER 35-22-M00002_955288174_955288174</v>
      </c>
      <c>
        <v>AG Box / Sdk Abone Çıkış Sigorta Atığı</v>
      </c>
      <c>
        <v>Dağıtım-AG</v>
      </c>
      <c>
        <v>Uzun</v>
      </c>
      <c>
        <v>Şebeke işletmecisi</v>
      </c>
      <c>
        <v>Bildirimsiz</v>
      </c>
      <c>
        <is>
          <t>29.07.2023 12:31:49</t>
        </is>
      </c>
      <c>
        <is>
          <t>29.07.2023 13:34:02</t>
        </is>
      </c>
      <c>
        <v>1.036944444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0.7923292792324914</v>
      </c>
      <c>
        <v>0</v>
      </c>
      <c>
        <v>0</v>
      </c>
      <c>
        <v>0</v>
      </c>
      <c>
        <v>0</v>
      </c>
      <c>
        <v>0</v>
      </c>
      <c>
        <v>0</v>
      </c>
      <c>
        <v>0.7923292792324914</v>
      </c>
    </row>
    <row>
      <c>
        <v>2626858</v>
      </c>
      <c>
        <v>1</v>
      </c>
      <c>
        <is>
          <t>İZMİR</t>
        </is>
      </c>
      <c>
        <v>KEMALPAŞA</v>
      </c>
      <c>
        <is>
          <t>KÖK</t>
        </is>
      </c>
      <c>
        <v>TAŞLIYOL KÖK 35-27-M00495_TAŞLIYOL M03_72168857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29.07.2023 18:18:29</t>
        </is>
      </c>
      <c>
        <is>
          <t>29.07.2023 20:49:00</t>
        </is>
      </c>
      <c>
        <v>2.508611111</v>
      </c>
      <c>
        <v>3</v>
      </c>
      <c>
        <v>222</v>
      </c>
      <c>
        <v>19</v>
      </c>
      <c>
        <v>247</v>
      </c>
      <c>
        <v>14</v>
      </c>
      <c>
        <v>82</v>
      </c>
      <c>
        <v>4</v>
      </c>
      <c>
        <v>0</v>
      </c>
      <c>
        <v>55.563327094167434</v>
      </c>
      <c>
        <v>242.34755249262832</v>
      </c>
      <c>
        <v>42.10178294566701</v>
      </c>
      <c>
        <v>516.1191311094708</v>
      </c>
      <c>
        <v>135.79382871263667</v>
      </c>
      <c>
        <v>196.2748248695158</v>
      </c>
      <c>
        <v>480.94540325255946</v>
      </c>
      <c>
        <v>0</v>
      </c>
      <c>
        <v>1669.1458504766456</v>
      </c>
    </row>
    <row>
      <c>
        <v>2626274</v>
      </c>
      <c>
        <v>1</v>
      </c>
      <c>
        <is>
          <t>İZMİR</t>
        </is>
      </c>
      <c>
        <v>BORNOVA</v>
      </c>
      <c>
        <is>
          <t>Kullanıcı Bağlantı Hattı</t>
        </is>
      </c>
      <c>
        <v>M-195 35-02-M00195_95002692454_95002692454</v>
      </c>
      <c>
        <v>AG Box / Sdk Abone Çıkış Sigorta Atığı</v>
      </c>
      <c>
        <v>Dağıtım-AG</v>
      </c>
      <c>
        <v>Uzun</v>
      </c>
      <c>
        <v>Şebeke işletmecisi</v>
      </c>
      <c>
        <v>Bildirimsiz</v>
      </c>
      <c>
        <is>
          <t>29.07.2023 05:43:38</t>
        </is>
      </c>
      <c>
        <is>
          <t>29.07.2023 06:30:23</t>
        </is>
      </c>
      <c>
        <v>0.779166666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6.752609287004709</v>
      </c>
      <c>
        <v>6.752609287004709</v>
      </c>
    </row>
    <row>
      <c>
        <v>2626271</v>
      </c>
      <c>
        <v>1</v>
      </c>
      <c>
        <is>
          <t>İZMİR</t>
        </is>
      </c>
      <c>
        <v>DİKİLİ</v>
      </c>
      <c>
        <is>
          <t>Dağıtım Transformatörü</t>
        </is>
      </c>
      <c>
        <v>ÇANDARLI TR-22 KÖRFEZ 35-30-M00022_35-30-M00022_2374677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29.07.2023 05:15:44</t>
        </is>
      </c>
      <c>
        <is>
          <t>29.07.2023 05:55:11</t>
        </is>
      </c>
      <c>
        <v>0.6575</v>
      </c>
      <c>
        <v>0</v>
      </c>
      <c>
        <v>130</v>
      </c>
      <c>
        <v>0</v>
      </c>
      <c>
        <v>0</v>
      </c>
      <c>
        <v>0</v>
      </c>
      <c>
        <v>11</v>
      </c>
      <c>
        <v>0</v>
      </c>
      <c>
        <v>0</v>
      </c>
      <c>
        <v>0</v>
      </c>
      <c>
        <v>12.57415581780847</v>
      </c>
      <c>
        <v>0</v>
      </c>
      <c>
        <v>0</v>
      </c>
      <c>
        <v>0</v>
      </c>
      <c>
        <v>4.696555973320069</v>
      </c>
      <c>
        <v>0</v>
      </c>
      <c>
        <v>0</v>
      </c>
      <c>
        <v>17.270711791128537</v>
      </c>
    </row>
    <row>
      <c>
        <v>2626294</v>
      </c>
      <c>
        <v>1</v>
      </c>
      <c>
        <is>
          <t>İZMİR</t>
        </is>
      </c>
      <c>
        <v>BERGAMA</v>
      </c>
      <c>
        <is>
          <t>DM</t>
        </is>
      </c>
      <c>
        <v>AYASKENT DM-2 (TR-1) 35-16-M00011_ÖZBATILILAR BELEDİYE-AZİZİYE-PAŞAKÖY M05_72045944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29.07.2023 06:50:57</t>
        </is>
      </c>
      <c>
        <is>
          <t>29.07.2023 07:27:51</t>
        </is>
      </c>
      <c>
        <v>0.615</v>
      </c>
      <c>
        <v>0</v>
      </c>
      <c>
        <v>405</v>
      </c>
      <c>
        <v>1</v>
      </c>
      <c>
        <v>29</v>
      </c>
      <c>
        <v>2</v>
      </c>
      <c>
        <v>62</v>
      </c>
      <c>
        <v>1</v>
      </c>
      <c>
        <v>0</v>
      </c>
      <c>
        <v>0</v>
      </c>
      <c>
        <v>34.23098295739391</v>
      </c>
      <c>
        <v>0.5647465191931909</v>
      </c>
      <c>
        <v>27.742211321781173</v>
      </c>
      <c>
        <v>2.1534850426756242</v>
      </c>
      <c>
        <v>14.910799398028537</v>
      </c>
      <c>
        <v>10.284920086633981</v>
      </c>
      <c>
        <v>0</v>
      </c>
      <c>
        <v>89.88714532570643</v>
      </c>
    </row>
    <row>
      <c>
        <v>2626606</v>
      </c>
      <c>
        <v>1</v>
      </c>
      <c>
        <is>
          <t>İZMİR</t>
        </is>
      </c>
      <c>
        <v>BAYRAKLI</v>
      </c>
      <c>
        <is>
          <t>Kullanıcı Bağlantı Hattı</t>
        </is>
      </c>
      <c>
        <v>M-3337 35-04-M03337_99627815_99627815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29.07.2023 13:11:23</t>
        </is>
      </c>
      <c>
        <is>
          <t>29.07.2023 14:45:44</t>
        </is>
      </c>
      <c>
        <v>1.5725</v>
      </c>
      <c>
        <v>0</v>
      </c>
      <c>
        <v>0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3.2117486557061854</v>
      </c>
      <c>
        <v>0</v>
      </c>
      <c>
        <v>0</v>
      </c>
      <c>
        <v>3.2117486557061854</v>
      </c>
    </row>
    <row>
      <c>
        <v>2626629</v>
      </c>
      <c>
        <v>1</v>
      </c>
      <c>
        <is>
          <t>İZMİR</t>
        </is>
      </c>
      <c>
        <v>DİKİLİ</v>
      </c>
      <c>
        <is>
          <t>OG Fideri</t>
        </is>
      </c>
      <c>
        <v>KABAKUM BANKACILAR TR-4 35-30-M00210_TR-3 M04_72062854</v>
      </c>
      <c>
        <v>Şebeke Bakım Çalışması</v>
      </c>
      <c>
        <v>Dağıtım-OG</v>
      </c>
      <c>
        <v>Uzun</v>
      </c>
      <c>
        <v>Şebeke işletmecisi</v>
      </c>
      <c>
        <v>Bildirimli</v>
      </c>
      <c>
        <is>
          <t>29.07.2023 13:34:27</t>
        </is>
      </c>
      <c>
        <is>
          <t>29.07.2023 16:02:57</t>
        </is>
      </c>
      <c>
        <v>2.475</v>
      </c>
      <c>
        <v>0</v>
      </c>
      <c>
        <v>1068</v>
      </c>
      <c>
        <v>0</v>
      </c>
      <c>
        <v>1</v>
      </c>
      <c>
        <v>0</v>
      </c>
      <c>
        <v>47</v>
      </c>
      <c>
        <v>0</v>
      </c>
      <c>
        <v>0</v>
      </c>
      <c>
        <v>0</v>
      </c>
      <c>
        <v>523.9713659774825</v>
      </c>
      <c>
        <v>0</v>
      </c>
      <c>
        <v>0.06666220385357602</v>
      </c>
      <c>
        <v>0</v>
      </c>
      <c>
        <v>282.5025988714042</v>
      </c>
      <c>
        <v>0</v>
      </c>
      <c>
        <v>0</v>
      </c>
      <c>
        <v>806.5406270527402</v>
      </c>
    </row>
    <row>
      <c>
        <v>2626427</v>
      </c>
      <c>
        <v>3</v>
      </c>
      <c>
        <is>
          <t>İZMİR</t>
        </is>
      </c>
      <c>
        <v>BORNOVA</v>
      </c>
      <c>
        <is>
          <t>AG Fideri</t>
        </is>
      </c>
      <c>
        <v>M-1285 35-02-M01285_F_56383876_56383876</v>
      </c>
      <c>
        <v>Üçüncü Şahısların Vermiş Olduğu Hasarlar</v>
      </c>
      <c>
        <v>Dağıtım-AG</v>
      </c>
      <c>
        <v>Uzun</v>
      </c>
      <c>
        <v>Dışsal</v>
      </c>
      <c>
        <v>Bildirimsiz</v>
      </c>
      <c>
        <is>
          <t>29.07.2023 11:27:29</t>
        </is>
      </c>
      <c>
        <is>
          <t>29.07.2023 15:15:00</t>
        </is>
      </c>
      <c>
        <v>3.791944444</v>
      </c>
      <c>
        <v>0</v>
      </c>
      <c>
        <v>88</v>
      </c>
      <c>
        <v>0</v>
      </c>
      <c>
        <v>0</v>
      </c>
      <c>
        <v>0</v>
      </c>
      <c>
        <v>14</v>
      </c>
      <c>
        <v>0</v>
      </c>
      <c>
        <v>0</v>
      </c>
      <c>
        <v>0</v>
      </c>
      <c>
        <v>94.44152023243598</v>
      </c>
      <c>
        <v>0</v>
      </c>
      <c>
        <v>0</v>
      </c>
      <c>
        <v>0</v>
      </c>
      <c>
        <v>29.084065967218592</v>
      </c>
      <c>
        <v>0</v>
      </c>
      <c>
        <v>0</v>
      </c>
      <c>
        <v>123.52558619965457</v>
      </c>
    </row>
    <row>
      <c>
        <v>2626463</v>
      </c>
      <c>
        <v>1</v>
      </c>
      <c>
        <is>
          <t>İZMİR</t>
        </is>
      </c>
      <c>
        <v>KARABAĞLAR</v>
      </c>
      <c>
        <is>
          <t>Saha Dağıtım Kutusu (SDK)</t>
        </is>
      </c>
      <c>
        <v>M-2573 35-01-M02573_B k1499/b1_5895385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29.07.2023 10:29:14</t>
        </is>
      </c>
      <c>
        <is>
          <t>29.07.2023 11:54:20</t>
        </is>
      </c>
      <c>
        <v>1.418333333</v>
      </c>
      <c>
        <v>0</v>
      </c>
      <c>
        <v>45</v>
      </c>
      <c>
        <v>0</v>
      </c>
      <c>
        <v>0</v>
      </c>
      <c>
        <v>0</v>
      </c>
      <c>
        <v>33</v>
      </c>
      <c>
        <v>0</v>
      </c>
      <c>
        <v>2</v>
      </c>
      <c>
        <v>0</v>
      </c>
      <c>
        <v>13.887998830577455</v>
      </c>
      <c>
        <v>0</v>
      </c>
      <c>
        <v>0</v>
      </c>
      <c>
        <v>0</v>
      </c>
      <c>
        <v>70.45298263049757</v>
      </c>
      <c>
        <v>0</v>
      </c>
      <c>
        <v>37.497444974063214</v>
      </c>
      <c>
        <v>121.83842643513825</v>
      </c>
    </row>
    <row>
      <c>
        <v>2626692</v>
      </c>
      <c>
        <v>1</v>
      </c>
      <c>
        <is>
          <t>İZMİR</t>
        </is>
      </c>
      <c>
        <v>BUCA</v>
      </c>
      <c>
        <is>
          <t>AG Fideri</t>
        </is>
      </c>
      <c>
        <v>M-1689 35-03-M01689_A_56365321_56365321</v>
      </c>
      <c>
        <v>AG Tel Kopuğu</v>
      </c>
      <c>
        <v>Dağıtım-AG</v>
      </c>
      <c>
        <v>Uzun</v>
      </c>
      <c>
        <v>Şebeke işletmecisi</v>
      </c>
      <c>
        <v>Bildirimsiz</v>
      </c>
      <c>
        <is>
          <t>29.07.2023 15:01:24</t>
        </is>
      </c>
      <c>
        <is>
          <t>29.07.2023 16:54:04</t>
        </is>
      </c>
      <c>
        <v>1.877777777</v>
      </c>
      <c>
        <v>0</v>
      </c>
      <c>
        <v>8</v>
      </c>
      <c>
        <v>0</v>
      </c>
      <c>
        <v>2</v>
      </c>
      <c>
        <v>0</v>
      </c>
      <c>
        <v>9</v>
      </c>
      <c>
        <v>0</v>
      </c>
      <c>
        <v>0</v>
      </c>
      <c>
        <v>0</v>
      </c>
      <c>
        <v>9.842918332688939</v>
      </c>
      <c>
        <v>0</v>
      </c>
      <c>
        <v>0.9622127489697067</v>
      </c>
      <c>
        <v>0</v>
      </c>
      <c>
        <v>45.69140256892512</v>
      </c>
      <c>
        <v>0</v>
      </c>
      <c>
        <v>0</v>
      </c>
      <c>
        <v>56.496533650583764</v>
      </c>
    </row>
    <row>
      <c>
        <v>2626941</v>
      </c>
      <c>
        <v>1</v>
      </c>
      <c>
        <is>
          <t>İZMİR</t>
        </is>
      </c>
      <c>
        <v>BUCA</v>
      </c>
      <c>
        <is>
          <t>OG Fideri</t>
        </is>
      </c>
      <c>
        <v>M-2359 35-03-M02359_M-3478 M02_47397654</v>
      </c>
      <c>
        <v>OG Fider Açması</v>
      </c>
      <c>
        <v>Dağıtım-OG</v>
      </c>
      <c>
        <v>Kısa</v>
      </c>
      <c>
        <v>Şebeke işletmecisi</v>
      </c>
      <c>
        <v>Bildirimsiz</v>
      </c>
      <c>
        <is>
          <t>29.07.2023 20:31:27</t>
        </is>
      </c>
      <c>
        <is>
          <t>29.07.2023 20:33:37</t>
        </is>
      </c>
      <c>
        <v>0.036111111</v>
      </c>
      <c>
        <v>0</v>
      </c>
      <c>
        <v>5473</v>
      </c>
      <c>
        <v>0</v>
      </c>
      <c>
        <v>1</v>
      </c>
      <c>
        <v>0</v>
      </c>
      <c>
        <v>520</v>
      </c>
      <c>
        <v>1</v>
      </c>
      <c>
        <v>0</v>
      </c>
      <c>
        <v>0</v>
      </c>
      <c>
        <v>52.43979899121733</v>
      </c>
      <c>
        <v>0</v>
      </c>
      <c>
        <v>0.0003234427042888889</v>
      </c>
      <c>
        <v>0</v>
      </c>
      <c>
        <v>21.09073105269507</v>
      </c>
      <c>
        <v>3.2775298219110773</v>
      </c>
      <c>
        <v>0</v>
      </c>
      <c>
        <v>76.80838330852775</v>
      </c>
    </row>
    <row>
      <c>
        <v>2626835</v>
      </c>
      <c>
        <v>1</v>
      </c>
      <c>
        <is>
          <t>İZMİR</t>
        </is>
      </c>
      <c>
        <v>BAYINDIR</v>
      </c>
      <c>
        <is>
          <t>Kullanıcı Bağlantı Hattı</t>
        </is>
      </c>
      <c>
        <v>TOKATBAŞI TR-2 35-20-L00102_955207284_955207284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29.07.2023 17:55:20</t>
        </is>
      </c>
      <c>
        <is>
          <t>29.07.2023 18:39:56</t>
        </is>
      </c>
      <c>
        <v>0.743333333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0.10402611576036</v>
      </c>
      <c>
        <v>0</v>
      </c>
      <c>
        <v>0</v>
      </c>
      <c>
        <v>0</v>
      </c>
      <c>
        <v>0</v>
      </c>
      <c>
        <v>0</v>
      </c>
      <c>
        <v>0</v>
      </c>
      <c>
        <v>0.10402611576036</v>
      </c>
    </row>
    <row>
      <c>
        <v>2626400</v>
      </c>
      <c>
        <v>1</v>
      </c>
      <c>
        <is>
          <t>İZMİR</t>
        </is>
      </c>
      <c>
        <v>TİRE</v>
      </c>
      <c>
        <is>
          <t>AG Fideri</t>
        </is>
      </c>
      <c>
        <v>GÖKÇEN DM 1-1/2 35-29-L00059_48309611_56397005_56397005</v>
      </c>
      <c>
        <v>Şebeke Bakım Çalışması</v>
      </c>
      <c>
        <v>Dağıtım-AG</v>
      </c>
      <c>
        <v>Uzun</v>
      </c>
      <c>
        <v>Şebeke işletmecisi</v>
      </c>
      <c>
        <v>Bildirimli</v>
      </c>
      <c>
        <is>
          <t>29.07.2023 09:41:09</t>
        </is>
      </c>
      <c>
        <is>
          <t>29.07.2023 15:43:21</t>
        </is>
      </c>
      <c>
        <v>6.036666666</v>
      </c>
      <c>
        <v>0</v>
      </c>
      <c>
        <v>2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6.113957439730468</v>
      </c>
      <c>
        <v>0</v>
      </c>
      <c>
        <v>0</v>
      </c>
      <c>
        <v>0</v>
      </c>
      <c>
        <v>0.026391021365866667</v>
      </c>
      <c>
        <v>0</v>
      </c>
      <c>
        <v>0</v>
      </c>
      <c>
        <v>6.140348461096335</v>
      </c>
    </row>
    <row>
      <c>
        <v>2626792</v>
      </c>
      <c>
        <v>1</v>
      </c>
      <c>
        <is>
          <t>MANİSA</t>
        </is>
      </c>
      <c>
        <v>TURGUTLU</v>
      </c>
      <c>
        <is>
          <t>Dağıtım Transformatörü</t>
        </is>
      </c>
      <c>
        <v>SABANCI TR 45-83-M00254_45-83-M00254_2349222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29.07.2023 15:40:38</t>
        </is>
      </c>
      <c>
        <is>
          <t>29.07.2023 18:49:58</t>
        </is>
      </c>
      <c>
        <v>3.155555555</v>
      </c>
      <c>
        <v>0</v>
      </c>
      <c>
        <v>6</v>
      </c>
      <c>
        <v>0</v>
      </c>
      <c>
        <v>51</v>
      </c>
      <c>
        <v>0</v>
      </c>
      <c>
        <v>7</v>
      </c>
      <c>
        <v>0</v>
      </c>
      <c>
        <v>0</v>
      </c>
      <c>
        <v>0</v>
      </c>
      <c>
        <v>3.742200304910478</v>
      </c>
      <c>
        <v>0</v>
      </c>
      <c>
        <v>217.9413893435974</v>
      </c>
      <c>
        <v>0</v>
      </c>
      <c>
        <v>9.563172321592678</v>
      </c>
      <c>
        <v>0</v>
      </c>
      <c>
        <v>0</v>
      </c>
      <c>
        <v>231.24676197010055</v>
      </c>
    </row>
    <row>
      <c>
        <v>2627279</v>
      </c>
      <c>
        <v>1</v>
      </c>
      <c>
        <is>
          <t>MANİSA</t>
        </is>
      </c>
      <c>
        <v>KULA</v>
      </c>
      <c>
        <is>
          <t>OG Fideri</t>
        </is>
      </c>
      <c>
        <v>İNCESU TR-1 45-77-L00100_DIREK TIPI TRAFO HUCRESI H01_2058163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30.07.2023 13:21:11</t>
        </is>
      </c>
      <c>
        <is>
          <t>30.07.2023 15:07:44</t>
        </is>
      </c>
      <c>
        <v>1.775833333</v>
      </c>
      <c>
        <v>0</v>
      </c>
      <c>
        <v>109</v>
      </c>
      <c>
        <v>0</v>
      </c>
      <c>
        <v>3</v>
      </c>
      <c>
        <v>0</v>
      </c>
      <c>
        <v>2</v>
      </c>
      <c>
        <v>0</v>
      </c>
      <c>
        <v>0</v>
      </c>
      <c>
        <v>0</v>
      </c>
      <c>
        <v>16.028751225047888</v>
      </c>
      <c>
        <v>0</v>
      </c>
      <c>
        <v>10.585430569521344</v>
      </c>
      <c>
        <v>0</v>
      </c>
      <c>
        <v>0</v>
      </c>
      <c>
        <v>0</v>
      </c>
      <c>
        <v>0</v>
      </c>
      <c>
        <v>26.614181794569234</v>
      </c>
    </row>
    <row>
      <c>
        <v>2627448</v>
      </c>
      <c>
        <v>1</v>
      </c>
      <c>
        <is>
          <t>İZMİR</t>
        </is>
      </c>
      <c>
        <v>KINIK</v>
      </c>
      <c>
        <is>
          <t>OG Fideri</t>
        </is>
      </c>
      <c>
        <v>YAYAKENT TR-7 35-24-M00007_DIREK TIPI TRAFO HUCRESI H01_2042232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30.07.2023 18:54:20</t>
        </is>
      </c>
      <c>
        <is>
          <t>30.07.2023 19:40:41</t>
        </is>
      </c>
      <c>
        <v>0.7725</v>
      </c>
      <c>
        <v>0</v>
      </c>
      <c>
        <v>20</v>
      </c>
      <c>
        <v>0</v>
      </c>
      <c>
        <v>41</v>
      </c>
      <c>
        <v>0</v>
      </c>
      <c>
        <v>14</v>
      </c>
      <c>
        <v>0</v>
      </c>
      <c>
        <v>0</v>
      </c>
      <c>
        <v>0</v>
      </c>
      <c>
        <v>7.079379228621086</v>
      </c>
      <c>
        <v>0</v>
      </c>
      <c>
        <v>60.55928615186752</v>
      </c>
      <c>
        <v>0</v>
      </c>
      <c>
        <v>10.370856805015693</v>
      </c>
      <c>
        <v>0</v>
      </c>
      <c>
        <v>0</v>
      </c>
      <c>
        <v>78.0095221855043</v>
      </c>
    </row>
    <row>
      <c>
        <v>2627319</v>
      </c>
      <c>
        <v>1</v>
      </c>
      <c>
        <is>
          <t>İZMİR</t>
        </is>
      </c>
      <c>
        <v>BORNOVA</v>
      </c>
      <c>
        <is>
          <t>OG Fideri</t>
        </is>
      </c>
      <c>
        <v>K-4405 35-02-K04405_TRAFO K03_2119988</v>
      </c>
      <c>
        <v>Şebeke Yenileme ve Kapasite Artışı Çalışması</v>
      </c>
      <c>
        <v>Dağıtım-OG</v>
      </c>
      <c>
        <v>Uzun</v>
      </c>
      <c>
        <v>Şebeke işletmecisi</v>
      </c>
      <c>
        <v>Bildirimli</v>
      </c>
      <c>
        <is>
          <t>30.07.2023 14:40:00</t>
        </is>
      </c>
      <c>
        <is>
          <t>30.07.2023 17:46:46</t>
        </is>
      </c>
      <c>
        <v>3.112777777</v>
      </c>
      <c>
        <v>0</v>
      </c>
      <c>
        <v>397</v>
      </c>
      <c>
        <v>0</v>
      </c>
      <c>
        <v>0</v>
      </c>
      <c>
        <v>0</v>
      </c>
      <c>
        <v>9</v>
      </c>
      <c>
        <v>0</v>
      </c>
      <c>
        <v>0</v>
      </c>
      <c>
        <v>0</v>
      </c>
      <c>
        <v>328.987925714917</v>
      </c>
      <c>
        <v>0</v>
      </c>
      <c>
        <v>0</v>
      </c>
      <c>
        <v>0</v>
      </c>
      <c>
        <v>29.327471614042693</v>
      </c>
      <c>
        <v>0</v>
      </c>
      <c>
        <v>0</v>
      </c>
      <c>
        <v>358.3153973289597</v>
      </c>
    </row>
    <row>
      <c>
        <v>2627511</v>
      </c>
      <c>
        <v>1</v>
      </c>
      <c>
        <is>
          <t>MANİSA</t>
        </is>
      </c>
      <c>
        <v>KULA</v>
      </c>
      <c>
        <is>
          <t>Kullanıcı Bağlantı Hattı</t>
        </is>
      </c>
      <c>
        <v>TR-42 45-77-L00042_965652495_965652495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30.07.2023 20:58:14</t>
        </is>
      </c>
      <c>
        <is>
          <t>30.07.2023 23:45:35</t>
        </is>
      </c>
      <c>
        <v>2.789166666</v>
      </c>
      <c>
        <v>0</v>
      </c>
      <c>
        <v>7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2.3231805907394025</v>
      </c>
      <c>
        <v>0</v>
      </c>
      <c>
        <v>0</v>
      </c>
      <c>
        <v>0</v>
      </c>
      <c>
        <v>0</v>
      </c>
      <c>
        <v>0</v>
      </c>
      <c>
        <v>0</v>
      </c>
      <c>
        <v>2.3231805907394025</v>
      </c>
    </row>
    <row>
      <c>
        <v>2627070</v>
      </c>
      <c>
        <v>1</v>
      </c>
      <c>
        <is>
          <t>MANİSA</t>
        </is>
      </c>
      <c>
        <v>SELENDİ</v>
      </c>
      <c>
        <is>
          <t>DM</t>
        </is>
      </c>
      <c>
        <v>SELENDİ DM 45-81-M00001_ESKİ SELENDİ M16_2079218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30.07.2023 08:00:31</t>
        </is>
      </c>
      <c>
        <is>
          <t>30.07.2023 08:11:51</t>
        </is>
      </c>
      <c>
        <v>0.188888888</v>
      </c>
      <c>
        <v>8</v>
      </c>
      <c>
        <v>1298</v>
      </c>
      <c>
        <v>4</v>
      </c>
      <c>
        <v>123</v>
      </c>
      <c>
        <v>6</v>
      </c>
      <c>
        <v>90</v>
      </c>
      <c>
        <v>0</v>
      </c>
      <c>
        <v>0</v>
      </c>
      <c>
        <v>0.27343800355555553</v>
      </c>
      <c>
        <v>23.957408694384473</v>
      </c>
      <c>
        <v>5.377834979722932</v>
      </c>
      <c>
        <v>17.062615621000205</v>
      </c>
      <c>
        <v>1.8371449537560558</v>
      </c>
      <c>
        <v>4.768849283408411</v>
      </c>
      <c>
        <v>0</v>
      </c>
      <c>
        <v>0</v>
      </c>
      <c>
        <v>53.27729153582763</v>
      </c>
    </row>
    <row>
      <c>
        <v>2627156</v>
      </c>
      <c>
        <v>1</v>
      </c>
      <c>
        <is>
          <t>MANİSA</t>
        </is>
      </c>
      <c>
        <v>SARUHANLI</v>
      </c>
      <c>
        <is>
          <t>DM</t>
        </is>
      </c>
      <c>
        <v>ALİBEYLİ DM 45-80-M00064_HALİTPAŞA DM-ÖLÇÜ M01_72190759</v>
      </c>
      <c>
        <v>OG Fider Açması</v>
      </c>
      <c>
        <v>Dağıtım-OG</v>
      </c>
      <c>
        <v>Kısa</v>
      </c>
      <c>
        <v>Şebeke işletmecisi</v>
      </c>
      <c>
        <v>Bildirimsiz</v>
      </c>
      <c>
        <is>
          <t>30.07.2023 09:55:04</t>
        </is>
      </c>
      <c>
        <is>
          <t>30.07.2023 09:55:11</t>
        </is>
      </c>
      <c>
        <v>0.001944444</v>
      </c>
      <c>
        <v>2</v>
      </c>
      <c>
        <v>884</v>
      </c>
      <c>
        <v>119</v>
      </c>
      <c>
        <v>91</v>
      </c>
      <c>
        <v>13</v>
      </c>
      <c>
        <v>91</v>
      </c>
      <c>
        <v>1</v>
      </c>
      <c>
        <v>0</v>
      </c>
      <c>
        <v>0.022171142412953333</v>
      </c>
      <c>
        <v>0.26629055692232667</v>
      </c>
      <c>
        <v>1.2873767734760457</v>
      </c>
      <c>
        <v>1.08716148495762</v>
      </c>
      <c>
        <v>0.09784574329585824</v>
      </c>
      <c>
        <v>0.06622817785988094</v>
      </c>
      <c>
        <v>0</v>
      </c>
      <c>
        <v>0</v>
      </c>
      <c>
        <v>2.827073878924685</v>
      </c>
    </row>
    <row>
      <c>
        <v>2627385</v>
      </c>
      <c>
        <v>1</v>
      </c>
      <c>
        <is>
          <t>MANİSA</t>
        </is>
      </c>
      <c>
        <v>ALAŞEHİR</v>
      </c>
      <c>
        <is>
          <t>OG Fideri</t>
        </is>
      </c>
      <c>
        <v>GÜRSU TR-251 TARIMSAL SULAMA 45-73-M00181_DIREK TIPI TRAFO HUCRESI H01_2088700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30.07.2023 17:18:40</t>
        </is>
      </c>
      <c>
        <is>
          <t>30.07.2023 20:19:48</t>
        </is>
      </c>
      <c>
        <v>3.018888888</v>
      </c>
      <c>
        <v>0</v>
      </c>
      <c>
        <v>0</v>
      </c>
      <c>
        <v>0</v>
      </c>
      <c>
        <v>9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110.68698176582627</v>
      </c>
      <c>
        <v>0</v>
      </c>
      <c>
        <v>0</v>
      </c>
      <c>
        <v>0</v>
      </c>
      <c>
        <v>0</v>
      </c>
      <c>
        <v>110.68698176582627</v>
      </c>
    </row>
    <row>
      <c>
        <v>2627242</v>
      </c>
      <c>
        <v>1</v>
      </c>
      <c>
        <is>
          <t>İZMİR</t>
        </is>
      </c>
      <c>
        <v>ÖDEMİŞ</v>
      </c>
      <c>
        <is>
          <t>DM</t>
        </is>
      </c>
      <c>
        <v>KAYMAKÇI İM 35-15-A00004_EMİRLİOVA L07_2121823</v>
      </c>
      <c>
        <v>Plansız Kesinti / Müdahale</v>
      </c>
      <c>
        <v>Dağıtım-OG</v>
      </c>
      <c>
        <v>Uzun</v>
      </c>
      <c>
        <v>Şebeke işletmecisi</v>
      </c>
      <c>
        <v>Bildirimsiz</v>
      </c>
      <c>
        <is>
          <t>30.07.2023 11:58:14</t>
        </is>
      </c>
      <c>
        <is>
          <t>30.07.2023 12:20:54</t>
        </is>
      </c>
      <c>
        <v>0.377777777</v>
      </c>
      <c>
        <v>0</v>
      </c>
      <c>
        <v>430</v>
      </c>
      <c>
        <v>48</v>
      </c>
      <c>
        <v>362</v>
      </c>
      <c>
        <v>18</v>
      </c>
      <c>
        <v>236</v>
      </c>
      <c>
        <v>0</v>
      </c>
      <c>
        <v>1</v>
      </c>
      <c>
        <v>0</v>
      </c>
      <c>
        <v>37.24978773667433</v>
      </c>
      <c>
        <v>53.597367819392616</v>
      </c>
      <c>
        <v>226.75403461757872</v>
      </c>
      <c>
        <v>31.857283664366676</v>
      </c>
      <c>
        <v>131.57194453229457</v>
      </c>
      <c>
        <v>0</v>
      </c>
      <c>
        <v>0</v>
      </c>
      <c>
        <v>481.03041837030696</v>
      </c>
    </row>
    <row>
      <c>
        <v>2627222</v>
      </c>
      <c>
        <v>1</v>
      </c>
      <c>
        <is>
          <t>MANİSA</t>
        </is>
      </c>
      <c>
        <v>ŞEHZADELER</v>
      </c>
      <c>
        <is>
          <t>KÖK</t>
        </is>
      </c>
      <c>
        <v>GÜZELKÖY KÖK 45-71-M00123_GÜZELKÖY M07_50218082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30.07.2023 11:26:48</t>
        </is>
      </c>
      <c>
        <is>
          <t>30.07.2023 17:01:49</t>
        </is>
      </c>
      <c>
        <v>5.583611111</v>
      </c>
      <c>
        <v>1</v>
      </c>
      <c>
        <v>112</v>
      </c>
      <c>
        <v>12</v>
      </c>
      <c>
        <v>142</v>
      </c>
      <c>
        <v>3</v>
      </c>
      <c>
        <v>18</v>
      </c>
      <c>
        <v>0</v>
      </c>
      <c>
        <v>1</v>
      </c>
      <c>
        <v>11.232212656645942</v>
      </c>
      <c>
        <v>134.85684121614594</v>
      </c>
      <c>
        <v>142.59739214642238</v>
      </c>
      <c>
        <v>941.5670646827928</v>
      </c>
      <c>
        <v>200.9503720086219</v>
      </c>
      <c>
        <v>88.91312807575572</v>
      </c>
      <c>
        <v>0</v>
      </c>
      <c>
        <v>215.34097994936752</v>
      </c>
      <c>
        <v>1735.4579907357522</v>
      </c>
    </row>
    <row>
      <c>
        <v>2627056</v>
      </c>
      <c>
        <v>1</v>
      </c>
      <c>
        <is>
          <t>İZMİR</t>
        </is>
      </c>
      <c>
        <v>SEFERİHİSAR</v>
      </c>
      <c>
        <is>
          <t>DM</t>
        </is>
      </c>
      <c>
        <v>TEPECİK KÖPRÜ DM 35-14-M00332_TAŞKENT DM-2 (DOĞANBEY-2 477 H.H. SAĞ DEVRE) M07_49833818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30.07.2023 07:09:46</t>
        </is>
      </c>
      <c>
        <is>
          <t>30.07.2023 07:15:32</t>
        </is>
      </c>
      <c>
        <v>0.096111111</v>
      </c>
      <c>
        <v>0</v>
      </c>
      <c>
        <v>98</v>
      </c>
      <c>
        <v>7</v>
      </c>
      <c>
        <v>19</v>
      </c>
      <c>
        <v>5</v>
      </c>
      <c>
        <v>7</v>
      </c>
      <c>
        <v>2</v>
      </c>
      <c>
        <v>0</v>
      </c>
      <c>
        <v>0</v>
      </c>
      <c>
        <v>1.896703459631777</v>
      </c>
      <c>
        <v>5.511765107853357</v>
      </c>
      <c>
        <v>0.3912410296050463</v>
      </c>
      <c>
        <v>3.519844369859495</v>
      </c>
      <c>
        <v>0.7428912180228612</v>
      </c>
      <c>
        <v>3.8541109161263405</v>
      </c>
      <c>
        <v>0</v>
      </c>
      <c>
        <v>15.916556101098877</v>
      </c>
    </row>
    <row>
      <c>
        <v>2627548</v>
      </c>
      <c>
        <v>1</v>
      </c>
      <c>
        <is>
          <t>İZMİR</t>
        </is>
      </c>
      <c>
        <v>KINIK</v>
      </c>
      <c>
        <is>
          <t>AG Fideri</t>
        </is>
      </c>
      <c>
        <v>YAYAKENT TR-3 35-24-M00003_A_56352730_56352730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30.07.2023 22:25:56</t>
        </is>
      </c>
      <c>
        <is>
          <t>30.07.2023 23:38:02</t>
        </is>
      </c>
      <c>
        <v>1.201666666</v>
      </c>
      <c>
        <v>0</v>
      </c>
      <c>
        <v>15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3.944913488312475</v>
      </c>
      <c>
        <v>0</v>
      </c>
      <c>
        <v>0</v>
      </c>
      <c>
        <v>0</v>
      </c>
      <c>
        <v>2.5300883663505482</v>
      </c>
      <c>
        <v>0</v>
      </c>
      <c>
        <v>0</v>
      </c>
      <c>
        <v>6.475001854663024</v>
      </c>
    </row>
    <row>
      <c>
        <v>2627073</v>
      </c>
      <c>
        <v>1</v>
      </c>
      <c>
        <is>
          <t>İZMİR</t>
        </is>
      </c>
      <c>
        <v>SEFERİHİSAR</v>
      </c>
      <c>
        <is>
          <t>DM</t>
        </is>
      </c>
      <c>
        <v>TEPECİK KÖPRÜ DM 35-14-M00332_TEPECİK ÇIKIŞI (M-78) M04_49833812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30.07.2023 08:01:42</t>
        </is>
      </c>
      <c>
        <is>
          <t>30.07.2023 08:07:07</t>
        </is>
      </c>
      <c>
        <v>0.090277777</v>
      </c>
      <c>
        <v>0</v>
      </c>
      <c>
        <v>332</v>
      </c>
      <c>
        <v>0</v>
      </c>
      <c>
        <v>2</v>
      </c>
      <c>
        <v>9</v>
      </c>
      <c>
        <v>17</v>
      </c>
      <c>
        <v>0</v>
      </c>
      <c>
        <v>0</v>
      </c>
      <c>
        <v>0</v>
      </c>
      <c>
        <v>6.571145754860515</v>
      </c>
      <c>
        <v>0</v>
      </c>
      <c>
        <v>0.02309181318204584</v>
      </c>
      <c>
        <v>12.744795343277879</v>
      </c>
      <c>
        <v>1.0447182058795264</v>
      </c>
      <c>
        <v>0</v>
      </c>
      <c>
        <v>0</v>
      </c>
      <c>
        <v>20.383751117199967</v>
      </c>
    </row>
    <row>
      <c>
        <v>2627199</v>
      </c>
      <c>
        <v>1</v>
      </c>
      <c>
        <is>
          <t>İZMİR</t>
        </is>
      </c>
      <c>
        <v>KARABAĞLAR</v>
      </c>
      <c>
        <is>
          <t>AG Fideri</t>
        </is>
      </c>
      <c>
        <v>K-1043 35-01-K01043__72410857_72410857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30.07.2023 10:48:53</t>
        </is>
      </c>
      <c>
        <is>
          <t>30.07.2023 12:53:41</t>
        </is>
      </c>
      <c>
        <v>2.08</v>
      </c>
      <c>
        <v>0</v>
      </c>
      <c>
        <v>167</v>
      </c>
      <c>
        <v>0</v>
      </c>
      <c>
        <v>0</v>
      </c>
      <c>
        <v>0</v>
      </c>
      <c>
        <v>11</v>
      </c>
      <c>
        <v>0</v>
      </c>
      <c>
        <v>0</v>
      </c>
      <c>
        <v>0</v>
      </c>
      <c>
        <v>62.237530041408704</v>
      </c>
      <c>
        <v>0</v>
      </c>
      <c>
        <v>0</v>
      </c>
      <c>
        <v>0</v>
      </c>
      <c>
        <v>6.422895628749042</v>
      </c>
      <c>
        <v>0</v>
      </c>
      <c>
        <v>0</v>
      </c>
      <c>
        <v>68.66042567015775</v>
      </c>
    </row>
    <row>
      <c>
        <v>2627093</v>
      </c>
      <c>
        <v>1</v>
      </c>
      <c>
        <is>
          <t>İZMİR</t>
        </is>
      </c>
      <c>
        <v>KİRAZ</v>
      </c>
      <c>
        <is>
          <t>KÖK</t>
        </is>
      </c>
      <c>
        <v>HALİLLER KÖK 35-31-L00228_SIRIMLI L011_72238546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30.07.2023 08:31:41</t>
        </is>
      </c>
      <c>
        <is>
          <t>30.07.2023 09:15:17</t>
        </is>
      </c>
      <c>
        <v>0.726666666</v>
      </c>
      <c>
        <v>0</v>
      </c>
      <c>
        <v>398</v>
      </c>
      <c>
        <v>0</v>
      </c>
      <c>
        <v>86</v>
      </c>
      <c>
        <v>4</v>
      </c>
      <c>
        <v>48</v>
      </c>
      <c>
        <v>0</v>
      </c>
      <c>
        <v>0</v>
      </c>
      <c>
        <v>0</v>
      </c>
      <c>
        <v>63.87527175243408</v>
      </c>
      <c>
        <v>0</v>
      </c>
      <c>
        <v>75.35013185531065</v>
      </c>
      <c>
        <v>11.158148816599152</v>
      </c>
      <c>
        <v>23.554359055792652</v>
      </c>
      <c>
        <v>0</v>
      </c>
      <c>
        <v>0</v>
      </c>
      <c>
        <v>173.93791148013653</v>
      </c>
    </row>
    <row>
      <c>
        <v>2627285</v>
      </c>
      <c>
        <v>1</v>
      </c>
      <c>
        <is>
          <t>MANİSA</t>
        </is>
      </c>
      <c>
        <v>SARUHANLI</v>
      </c>
      <c>
        <is>
          <t>KÖK</t>
        </is>
      </c>
      <c>
        <v>KUMKUYUCAK KÖK 45-80-M00093_ÇİFTLİK M04_72193193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30.07.2023 13:41:07</t>
        </is>
      </c>
      <c>
        <is>
          <t>30.07.2023 13:46:47</t>
        </is>
      </c>
      <c>
        <v>0.094444444</v>
      </c>
      <c>
        <v>1</v>
      </c>
      <c>
        <v>0</v>
      </c>
      <c>
        <v>39</v>
      </c>
      <c>
        <v>44</v>
      </c>
      <c>
        <v>4</v>
      </c>
      <c>
        <v>0</v>
      </c>
      <c>
        <v>0</v>
      </c>
      <c>
        <v>0</v>
      </c>
      <c>
        <v>0.024547605977777776</v>
      </c>
      <c>
        <v>0</v>
      </c>
      <c>
        <v>43.15622456704119</v>
      </c>
      <c>
        <v>35.00621356000982</v>
      </c>
      <c>
        <v>1.6580519618589746</v>
      </c>
      <c>
        <v>0</v>
      </c>
      <c>
        <v>0</v>
      </c>
      <c>
        <v>0</v>
      </c>
      <c>
        <v>79.84503769488776</v>
      </c>
    </row>
    <row>
      <c>
        <v>2627136</v>
      </c>
      <c>
        <v>1</v>
      </c>
      <c>
        <is>
          <t>MANİSA</t>
        </is>
      </c>
      <c>
        <v>TURGUTLU</v>
      </c>
      <c>
        <is>
          <t>DM</t>
        </is>
      </c>
      <c>
        <v>DERBENT İM-DM 45-83-A00004_DSİ-2 M04_2099898</v>
      </c>
      <c>
        <v>Şebeke Bakım Çalışması</v>
      </c>
      <c>
        <v>Dağıtım-OG</v>
      </c>
      <c>
        <v>Uzun</v>
      </c>
      <c>
        <v>Şebeke işletmecisi</v>
      </c>
      <c>
        <v>Bildirimli</v>
      </c>
      <c>
        <is>
          <t>30.07.2023 09:24:04</t>
        </is>
      </c>
      <c>
        <is>
          <t>30.07.2023 16:54:49</t>
        </is>
      </c>
      <c>
        <v>7.5125</v>
      </c>
      <c>
        <v>0</v>
      </c>
      <c>
        <v>0</v>
      </c>
      <c>
        <v>0</v>
      </c>
      <c>
        <v>0</v>
      </c>
      <c>
        <v>1</v>
      </c>
      <c>
        <v>1</v>
      </c>
      <c>
        <v>2</v>
      </c>
      <c>
        <v>0</v>
      </c>
      <c>
        <v>0</v>
      </c>
      <c>
        <v>0</v>
      </c>
      <c>
        <v>0</v>
      </c>
      <c>
        <v>0</v>
      </c>
      <c>
        <v>0</v>
      </c>
      <c>
        <v>3.7658962801445584</v>
      </c>
      <c>
        <v>1634.6912474647274</v>
      </c>
      <c>
        <v>0</v>
      </c>
      <c>
        <v>1638.457143744872</v>
      </c>
    </row>
    <row>
      <c>
        <v>2627468</v>
      </c>
      <c>
        <v>1</v>
      </c>
      <c>
        <is>
          <t>İZMİR</t>
        </is>
      </c>
      <c>
        <v>TİRE</v>
      </c>
      <c>
        <is>
          <t>Kullanıcı Bağlantı Hattı</t>
        </is>
      </c>
      <c>
        <v>DM-1/62 35-29-M00062_950340516_950340516</v>
      </c>
      <c>
        <v>AG Box / Sdk Abone Çıkış Sigorta Atığı</v>
      </c>
      <c>
        <v>Dağıtım-AG</v>
      </c>
      <c>
        <v>Uzun</v>
      </c>
      <c>
        <v>Şebeke işletmecisi</v>
      </c>
      <c>
        <v>Bildirimsiz</v>
      </c>
      <c>
        <is>
          <t>30.07.2023 19:32:59</t>
        </is>
      </c>
      <c>
        <is>
          <t>30.07.2023 20:03:56</t>
        </is>
      </c>
      <c>
        <v>0.515833333</v>
      </c>
      <c>
        <v>0</v>
      </c>
      <c>
        <v>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0.06083691693743</v>
      </c>
      <c>
        <v>0</v>
      </c>
      <c>
        <v>0</v>
      </c>
      <c>
        <v>0</v>
      </c>
      <c>
        <v>3.0413799372828727</v>
      </c>
      <c>
        <v>0</v>
      </c>
      <c>
        <v>0</v>
      </c>
      <c>
        <v>3.102216854220303</v>
      </c>
    </row>
    <row>
      <c>
        <v>2627491</v>
      </c>
      <c>
        <v>1</v>
      </c>
      <c>
        <is>
          <t>İZMİR</t>
        </is>
      </c>
      <c>
        <v>ÖDEMİŞ</v>
      </c>
      <c>
        <is>
          <t>AG Fideri</t>
        </is>
      </c>
      <c>
        <v>KAZANLI TR-4 35-15-L00978_A_56406857_56406857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30.07.2023 20:06:17</t>
        </is>
      </c>
      <c>
        <is>
          <t>30.07.2023 22:08:01</t>
        </is>
      </c>
      <c>
        <v>2.028888888</v>
      </c>
      <c>
        <v>0</v>
      </c>
      <c>
        <v>2</v>
      </c>
      <c>
        <v>0</v>
      </c>
      <c>
        <v>3</v>
      </c>
      <c>
        <v>0</v>
      </c>
      <c>
        <v>2</v>
      </c>
      <c>
        <v>0</v>
      </c>
      <c>
        <v>0</v>
      </c>
      <c>
        <v>0</v>
      </c>
      <c>
        <v>0.9486806612256441</v>
      </c>
      <c>
        <v>0</v>
      </c>
      <c>
        <v>8.882787220322388</v>
      </c>
      <c>
        <v>0</v>
      </c>
      <c>
        <v>3.628457766026048</v>
      </c>
      <c>
        <v>0</v>
      </c>
      <c>
        <v>0</v>
      </c>
      <c>
        <v>13.459925647574082</v>
      </c>
    </row>
    <row>
      <c>
        <v>2627514</v>
      </c>
      <c>
        <v>1</v>
      </c>
      <c>
        <is>
          <t>İZMİR</t>
        </is>
      </c>
      <c>
        <v>KARŞIYAKA</v>
      </c>
      <c>
        <is>
          <t>Saha Dağıtım Kutusu (SDK)</t>
        </is>
      </c>
      <c>
        <v>K-4171 35-04-K04171_D H-1_72324179</v>
      </c>
      <c>
        <v>AG Box / Sdk Giriş Sigorta Atığı</v>
      </c>
      <c>
        <v>Dağıtım-AG</v>
      </c>
      <c>
        <v>Uzun</v>
      </c>
      <c>
        <v>Şebeke işletmecisi</v>
      </c>
      <c>
        <v>Bildirimsiz</v>
      </c>
      <c>
        <is>
          <t>30.07.2023 21:07:16</t>
        </is>
      </c>
      <c>
        <is>
          <t>30.07.2023 21:51:43</t>
        </is>
      </c>
      <c>
        <v>0.740833333</v>
      </c>
      <c>
        <v>0</v>
      </c>
      <c>
        <v>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1.1141932630355265</v>
      </c>
      <c>
        <v>0</v>
      </c>
      <c>
        <v>0</v>
      </c>
      <c>
        <v>0</v>
      </c>
      <c>
        <v>0</v>
      </c>
      <c>
        <v>0</v>
      </c>
      <c>
        <v>0</v>
      </c>
      <c>
        <v>1.1141932630355265</v>
      </c>
    </row>
    <row>
      <c>
        <v>2627345</v>
      </c>
      <c>
        <v>1</v>
      </c>
      <c>
        <is>
          <t>İZMİR</t>
        </is>
      </c>
      <c>
        <v>KONAK</v>
      </c>
      <c>
        <is>
          <t>Dağıtım Transformatörü</t>
        </is>
      </c>
      <c>
        <v>K-3538 35-01-K03538_35-01-K03538_2347921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30.07.2023 15:47:01</t>
        </is>
      </c>
      <c>
        <is>
          <t>30.07.2023 17:42:41</t>
        </is>
      </c>
      <c>
        <v>1.927777777</v>
      </c>
      <c>
        <v>0</v>
      </c>
      <c>
        <v>406</v>
      </c>
      <c>
        <v>0</v>
      </c>
      <c>
        <v>0</v>
      </c>
      <c>
        <v>0</v>
      </c>
      <c>
        <v>27</v>
      </c>
      <c>
        <v>0</v>
      </c>
      <c>
        <v>0</v>
      </c>
      <c>
        <v>0</v>
      </c>
      <c>
        <v>203.48140558753894</v>
      </c>
      <c>
        <v>0</v>
      </c>
      <c>
        <v>0</v>
      </c>
      <c>
        <v>0</v>
      </c>
      <c>
        <v>38.42474378549523</v>
      </c>
      <c>
        <v>0</v>
      </c>
      <c>
        <v>0</v>
      </c>
      <c>
        <v>241.90614937303417</v>
      </c>
    </row>
    <row>
      <c>
        <v>2627445</v>
      </c>
      <c>
        <v>1</v>
      </c>
      <c>
        <is>
          <t>İZMİR</t>
        </is>
      </c>
      <c>
        <v>ÖDEMİŞ</v>
      </c>
      <c>
        <is>
          <t>Dağıtım Transformatörü</t>
        </is>
      </c>
      <c>
        <v>BALABANLI KÖYÜ HÜSEYİN DEMİREL SULAMA GRB TR-8 35-15-M00317_35-15-M00317_79938159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30.07.2023 18:44:43</t>
        </is>
      </c>
      <c>
        <is>
          <t>30.07.2023 19:33:16</t>
        </is>
      </c>
      <c>
        <v>0.809166666</v>
      </c>
      <c>
        <v>0</v>
      </c>
      <c>
        <v>0</v>
      </c>
      <c>
        <v>0</v>
      </c>
      <c>
        <v>17</v>
      </c>
      <c>
        <v>0</v>
      </c>
      <c>
        <v>3</v>
      </c>
      <c>
        <v>0</v>
      </c>
      <c>
        <v>0</v>
      </c>
      <c>
        <v>0</v>
      </c>
      <c>
        <v>0</v>
      </c>
      <c>
        <v>0</v>
      </c>
      <c>
        <v>31.16331285162037</v>
      </c>
      <c>
        <v>0</v>
      </c>
      <c>
        <v>9.594929768356835</v>
      </c>
      <c>
        <v>0</v>
      </c>
      <c>
        <v>0</v>
      </c>
      <c>
        <v>40.7582426199772</v>
      </c>
    </row>
    <row>
      <c>
        <v>2627153</v>
      </c>
      <c>
        <v>1</v>
      </c>
      <c>
        <is>
          <t>İZMİR</t>
        </is>
      </c>
      <c>
        <v>SEFERİHİSAR</v>
      </c>
      <c>
        <is>
          <t>AG Fideri</t>
        </is>
      </c>
      <c>
        <v>L-36 35-14-L00036_A_91304419_91304419</v>
      </c>
      <c>
        <v>Şebeke Bakım Çalışması</v>
      </c>
      <c>
        <v>Dağıtım-AG</v>
      </c>
      <c>
        <v>Uzun</v>
      </c>
      <c>
        <v>Şebeke işletmecisi</v>
      </c>
      <c>
        <v>Bildirimli</v>
      </c>
      <c>
        <is>
          <t>30.07.2023 09:49:10</t>
        </is>
      </c>
      <c>
        <is>
          <t>30.07.2023 17:14:28</t>
        </is>
      </c>
      <c>
        <v>7.421666666</v>
      </c>
      <c>
        <v>0</v>
      </c>
      <c>
        <v>29</v>
      </c>
      <c>
        <v>0</v>
      </c>
      <c>
        <v>4</v>
      </c>
      <c>
        <v>0</v>
      </c>
      <c>
        <v>9</v>
      </c>
      <c>
        <v>0</v>
      </c>
      <c>
        <v>0</v>
      </c>
      <c>
        <v>0</v>
      </c>
      <c>
        <v>122.48130759582634</v>
      </c>
      <c>
        <v>0</v>
      </c>
      <c>
        <v>0.7071523729560001</v>
      </c>
      <c>
        <v>0</v>
      </c>
      <c>
        <v>95.73277021397567</v>
      </c>
      <c>
        <v>0</v>
      </c>
      <c>
        <v>0</v>
      </c>
      <c>
        <v>218.921230182758</v>
      </c>
    </row>
    <row>
      <c>
        <v>2627368</v>
      </c>
      <c>
        <v>1</v>
      </c>
      <c>
        <is>
          <t>İZMİR</t>
        </is>
      </c>
      <c>
        <v>KONAK</v>
      </c>
      <c>
        <is>
          <t>DM</t>
        </is>
      </c>
      <c>
        <v>FUAR İM 35-01-A00003_KAPILAR K02_2329690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30.07.2023 16:38:21</t>
        </is>
      </c>
      <c>
        <is>
          <t>30.07.2023 17:24:54</t>
        </is>
      </c>
      <c>
        <v>0.775833333</v>
      </c>
      <c>
        <v>0</v>
      </c>
      <c>
        <v>3046</v>
      </c>
      <c>
        <v>0</v>
      </c>
      <c>
        <v>0</v>
      </c>
      <c>
        <v>0</v>
      </c>
      <c>
        <v>426</v>
      </c>
      <c>
        <v>0</v>
      </c>
      <c>
        <v>1</v>
      </c>
      <c>
        <v>0</v>
      </c>
      <c>
        <v>643.6606811055459</v>
      </c>
      <c>
        <v>0</v>
      </c>
      <c>
        <v>0</v>
      </c>
      <c>
        <v>0</v>
      </c>
      <c>
        <v>282.11287479306134</v>
      </c>
      <c>
        <v>0</v>
      </c>
      <c>
        <v>2.3159835550528287</v>
      </c>
      <c>
        <v>928.0895394536601</v>
      </c>
    </row>
    <row>
      <c>
        <v>2627305</v>
      </c>
      <c>
        <v>1</v>
      </c>
      <c>
        <is>
          <t>İZMİR</t>
        </is>
      </c>
      <c>
        <v>MENEMEN</v>
      </c>
      <c>
        <is>
          <t>OG Fideri</t>
        </is>
      </c>
      <c>
        <v>VİLLAKENT TR-3 35-28-M00389_VİLLAKENT TR-2 M03_66513356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30.07.2023 14:36:27</t>
        </is>
      </c>
      <c>
        <is>
          <t>30.07.2023 14:40:37</t>
        </is>
      </c>
      <c>
        <v>0.069444444</v>
      </c>
      <c>
        <v>0</v>
      </c>
      <c>
        <v>706</v>
      </c>
      <c>
        <v>0</v>
      </c>
      <c>
        <v>0</v>
      </c>
      <c>
        <v>0</v>
      </c>
      <c>
        <v>75</v>
      </c>
      <c>
        <v>0</v>
      </c>
      <c>
        <v>0</v>
      </c>
      <c>
        <v>0</v>
      </c>
      <c>
        <v>20.28033644324032</v>
      </c>
      <c>
        <v>0</v>
      </c>
      <c>
        <v>0</v>
      </c>
      <c>
        <v>0</v>
      </c>
      <c>
        <v>9.206406781016254</v>
      </c>
      <c>
        <v>0</v>
      </c>
      <c>
        <v>0</v>
      </c>
      <c>
        <v>29.48674322425657</v>
      </c>
    </row>
    <row>
      <c>
        <v>2627508</v>
      </c>
      <c>
        <v>1</v>
      </c>
      <c>
        <is>
          <t>İZMİR</t>
        </is>
      </c>
      <c>
        <v>KİRAZ</v>
      </c>
      <c>
        <is>
          <t>AG Fideri</t>
        </is>
      </c>
      <c>
        <v>HALİLLER VAKIFLAR TR-7 35-31-L00232_B_91241571_91241571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30.07.2023 20:43:18</t>
        </is>
      </c>
      <c>
        <is>
          <t>30.07.2023 21:44:18</t>
        </is>
      </c>
      <c>
        <v>1.016666666</v>
      </c>
      <c>
        <v>0</v>
      </c>
      <c>
        <v>12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4.095129642747996</v>
      </c>
      <c>
        <v>0</v>
      </c>
      <c>
        <v>1.0196216033096777</v>
      </c>
      <c>
        <v>0</v>
      </c>
      <c>
        <v>0</v>
      </c>
      <c>
        <v>0</v>
      </c>
      <c>
        <v>0</v>
      </c>
      <c>
        <v>5.114751246057674</v>
      </c>
    </row>
    <row>
      <c>
        <v>2627235</v>
      </c>
      <c>
        <v>2</v>
      </c>
      <c>
        <is>
          <t>İZMİR</t>
        </is>
      </c>
      <c>
        <v>BUCA</v>
      </c>
      <c>
        <is>
          <t>Dağıtım Transformatörü</t>
        </is>
      </c>
      <c>
        <v>M-990 35-03-M00990_35-03-M00990_41929854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30.07.2023 12:31:11</t>
        </is>
      </c>
      <c>
        <is>
          <t>30.07.2023 13:02:45</t>
        </is>
      </c>
      <c>
        <v>0.526111111</v>
      </c>
      <c>
        <v>0</v>
      </c>
      <c>
        <v>408</v>
      </c>
      <c>
        <v>0</v>
      </c>
      <c>
        <v>0</v>
      </c>
      <c>
        <v>0</v>
      </c>
      <c>
        <v>163</v>
      </c>
      <c>
        <v>0</v>
      </c>
      <c>
        <v>0</v>
      </c>
      <c>
        <v>0</v>
      </c>
      <c>
        <v>43.52942642068576</v>
      </c>
      <c>
        <v>0</v>
      </c>
      <c>
        <v>0</v>
      </c>
      <c>
        <v>0</v>
      </c>
      <c>
        <v>177.26734777945634</v>
      </c>
      <c>
        <v>0</v>
      </c>
      <c>
        <v>0</v>
      </c>
      <c>
        <v>220.7967742001421</v>
      </c>
    </row>
    <row>
      <c>
        <v>2627113</v>
      </c>
      <c>
        <v>1</v>
      </c>
      <c>
        <is>
          <t>İZMİR</t>
        </is>
      </c>
      <c>
        <v>MENEMEN</v>
      </c>
      <c>
        <is>
          <t>DM</t>
        </is>
      </c>
      <c>
        <v>MENEMEN İM 35-28-A00001_KESİKKÖY-2 M02_2054311</v>
      </c>
      <c>
        <v>OG Fider Açması</v>
      </c>
      <c>
        <v>Dağıtım-OG</v>
      </c>
      <c>
        <v>Kısa</v>
      </c>
      <c>
        <v>Şebeke işletmecisi</v>
      </c>
      <c>
        <v>Bildirimsiz</v>
      </c>
      <c>
        <is>
          <t>30.07.2023 09:04:31</t>
        </is>
      </c>
      <c>
        <is>
          <t>30.07.2023 09:06:14</t>
        </is>
      </c>
      <c>
        <v>0.028611111</v>
      </c>
      <c>
        <v>6</v>
      </c>
      <c>
        <v>2998</v>
      </c>
      <c>
        <v>16</v>
      </c>
      <c>
        <v>69</v>
      </c>
      <c>
        <v>22</v>
      </c>
      <c>
        <v>773</v>
      </c>
      <c>
        <v>6</v>
      </c>
      <c>
        <v>0</v>
      </c>
      <c>
        <v>0.13250043302673334</v>
      </c>
      <c>
        <v>16.68218081721648</v>
      </c>
      <c>
        <v>0.6293440773957522</v>
      </c>
      <c>
        <v>1.2159356575132685</v>
      </c>
      <c>
        <v>1.9067946276241536</v>
      </c>
      <c>
        <v>17.37075034625659</v>
      </c>
      <c>
        <v>3.0473172984430934</v>
      </c>
      <c>
        <v>0</v>
      </c>
      <c>
        <v>40.984823257476066</v>
      </c>
    </row>
    <row>
      <c>
        <v>2627219</v>
      </c>
      <c>
        <v>1</v>
      </c>
      <c>
        <is>
          <t>MANİSA</t>
        </is>
      </c>
      <c>
        <v>SARUHANLI</v>
      </c>
      <c>
        <is>
          <t>KÖK</t>
        </is>
      </c>
      <c>
        <v>LÜTFİYE KÖK 45-80-M02970_KUMKUYUCAK    TST-1 M03_84270457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30.07.2023 11:18:41</t>
        </is>
      </c>
      <c>
        <is>
          <t>30.07.2023 11:39:21</t>
        </is>
      </c>
      <c>
        <v>0.344444444</v>
      </c>
      <c>
        <v>0</v>
      </c>
      <c>
        <v>0</v>
      </c>
      <c>
        <v>56</v>
      </c>
      <c>
        <v>36</v>
      </c>
      <c>
        <v>2</v>
      </c>
      <c>
        <v>2</v>
      </c>
      <c>
        <v>1</v>
      </c>
      <c>
        <v>0</v>
      </c>
      <c>
        <v>0</v>
      </c>
      <c>
        <v>0</v>
      </c>
      <c>
        <v>196.8875548313206</v>
      </c>
      <c>
        <v>103.61246533311542</v>
      </c>
      <c>
        <v>3.1487704861995063</v>
      </c>
      <c>
        <v>3.00280430128806</v>
      </c>
      <c>
        <v>8.966714394398714</v>
      </c>
      <c>
        <v>0</v>
      </c>
      <c>
        <v>315.6183093463223</v>
      </c>
    </row>
    <row>
      <c>
        <v>2627551</v>
      </c>
      <c>
        <v>1</v>
      </c>
      <c>
        <is>
          <t>İZMİR</t>
        </is>
      </c>
      <c>
        <v>ÇEŞME</v>
      </c>
      <c>
        <is>
          <t>Saha Dağıtım Kutusu (SDK)</t>
        </is>
      </c>
      <c>
        <v>L-426 ESKİ GARAJ 35-18-L00426_G g1_5957892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30.07.2023 22:49:41</t>
        </is>
      </c>
      <c>
        <is>
          <t>30.07.2023 23:41:30</t>
        </is>
      </c>
      <c>
        <v>0.863611111</v>
      </c>
      <c>
        <v>0</v>
      </c>
      <c>
        <v>53</v>
      </c>
      <c>
        <v>0</v>
      </c>
      <c>
        <v>0</v>
      </c>
      <c>
        <v>0</v>
      </c>
      <c>
        <v>26</v>
      </c>
      <c>
        <v>0</v>
      </c>
      <c>
        <v>0</v>
      </c>
      <c>
        <v>0</v>
      </c>
      <c>
        <v>43.33493693492904</v>
      </c>
      <c>
        <v>0</v>
      </c>
      <c>
        <v>0</v>
      </c>
      <c>
        <v>0</v>
      </c>
      <c>
        <v>100.26609844100209</v>
      </c>
      <c>
        <v>0</v>
      </c>
      <c>
        <v>0</v>
      </c>
      <c>
        <v>143.60103537593113</v>
      </c>
    </row>
    <row>
      <c>
        <v>2627340</v>
      </c>
      <c>
        <v>2</v>
      </c>
      <c>
        <is>
          <t>İZMİR</t>
        </is>
      </c>
      <c>
        <v>KONAK</v>
      </c>
      <c>
        <is>
          <t>Dağıtım Transformatörü</t>
        </is>
      </c>
      <c>
        <v>K-34 35-01-K00034_35-01-K00034_2374746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30.07.2023 16:19:14</t>
        </is>
      </c>
      <c>
        <is>
          <t>30.07.2023 16:49:00</t>
        </is>
      </c>
      <c>
        <v>0.496111111</v>
      </c>
      <c>
        <v>0</v>
      </c>
      <c>
        <v>730</v>
      </c>
      <c>
        <v>0</v>
      </c>
      <c>
        <v>0</v>
      </c>
      <c>
        <v>0</v>
      </c>
      <c>
        <v>61</v>
      </c>
      <c>
        <v>0</v>
      </c>
      <c>
        <v>0</v>
      </c>
      <c>
        <v>0</v>
      </c>
      <c>
        <v>96.8042060653267</v>
      </c>
      <c>
        <v>0</v>
      </c>
      <c>
        <v>0</v>
      </c>
      <c>
        <v>0</v>
      </c>
      <c>
        <v>20.610190733686768</v>
      </c>
      <c>
        <v>0</v>
      </c>
      <c>
        <v>0</v>
      </c>
      <c>
        <v>117.41439679901346</v>
      </c>
    </row>
    <row>
      <c>
        <v>2627096</v>
      </c>
      <c>
        <v>1</v>
      </c>
      <c>
        <is>
          <t>İZMİR</t>
        </is>
      </c>
      <c>
        <v>MENEMEN</v>
      </c>
      <c>
        <is>
          <t>DM</t>
        </is>
      </c>
      <c>
        <v>PANAZTEPE DM 35-28-M00732_KESİKKÖY-2 GİRİŞ M02_2055979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30.07.2023 07:41:00</t>
        </is>
      </c>
      <c>
        <is>
          <t>30.07.2023 09:00:41</t>
        </is>
      </c>
      <c>
        <v>1.328055555</v>
      </c>
      <c>
        <v>6</v>
      </c>
      <c>
        <v>2998</v>
      </c>
      <c>
        <v>16</v>
      </c>
      <c>
        <v>69</v>
      </c>
      <c>
        <v>22</v>
      </c>
      <c>
        <v>772</v>
      </c>
      <c>
        <v>6</v>
      </c>
      <c>
        <v>0</v>
      </c>
      <c>
        <v>4.910199624726666</v>
      </c>
      <c>
        <v>718.9746354208997</v>
      </c>
      <c>
        <v>28.155514058429382</v>
      </c>
      <c>
        <v>55.50847182451577</v>
      </c>
      <c>
        <v>79.89735015956619</v>
      </c>
      <c>
        <v>681.8624029723253</v>
      </c>
      <c>
        <v>121.50591873980662</v>
      </c>
      <c>
        <v>0</v>
      </c>
      <c>
        <v>1690.8144928002698</v>
      </c>
    </row>
    <row>
      <c>
        <v>2627033</v>
      </c>
      <c>
        <v>1</v>
      </c>
      <c>
        <is>
          <t>MANİSA</t>
        </is>
      </c>
      <c>
        <v>SARIGÖL</v>
      </c>
      <c>
        <is>
          <t>DM</t>
        </is>
      </c>
      <c>
        <v>SARIGÖL DM 45-79-M00069_ULUDERBENT FİDERİ M16_2076610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30.07.2023 03:45:48</t>
        </is>
      </c>
      <c>
        <is>
          <t>30.07.2023 04:01:14</t>
        </is>
      </c>
      <c>
        <v>0.257222222</v>
      </c>
      <c>
        <v>6</v>
      </c>
      <c>
        <v>2835</v>
      </c>
      <c>
        <v>33</v>
      </c>
      <c>
        <v>570</v>
      </c>
      <c>
        <v>12</v>
      </c>
      <c>
        <v>278</v>
      </c>
      <c>
        <v>1</v>
      </c>
      <c>
        <v>0</v>
      </c>
      <c>
        <v>0.6309411451166801</v>
      </c>
      <c>
        <v>84.6397533057566</v>
      </c>
      <c>
        <v>41.262284426899875</v>
      </c>
      <c>
        <v>159.69692430448174</v>
      </c>
      <c>
        <v>15.971582299127572</v>
      </c>
      <c>
        <v>18.2645177510363</v>
      </c>
      <c>
        <v>0.217064849765613</v>
      </c>
      <c>
        <v>0</v>
      </c>
      <c>
        <v>320.68306808218443</v>
      </c>
    </row>
    <row>
      <c>
        <v>2627531</v>
      </c>
      <c>
        <v>1</v>
      </c>
      <c>
        <is>
          <t>İZMİR</t>
        </is>
      </c>
      <c>
        <v>BUCA</v>
      </c>
      <c>
        <is>
          <t>AG Fideri</t>
        </is>
      </c>
      <c>
        <v>M-758 35-03-M00758_B_56364095_56364095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30.07.2023 21:29:15</t>
        </is>
      </c>
      <c>
        <is>
          <t>31.07.2023 01:00:12</t>
        </is>
      </c>
      <c>
        <v>3.515833333</v>
      </c>
      <c>
        <v>0</v>
      </c>
      <c>
        <v>0</v>
      </c>
      <c>
        <v>0</v>
      </c>
      <c>
        <v>5</v>
      </c>
      <c>
        <v>0</v>
      </c>
      <c>
        <v>4</v>
      </c>
      <c>
        <v>0</v>
      </c>
      <c>
        <v>0</v>
      </c>
      <c>
        <v>0</v>
      </c>
      <c>
        <v>0</v>
      </c>
      <c>
        <v>0</v>
      </c>
      <c>
        <v>27.094741944109483</v>
      </c>
      <c>
        <v>0</v>
      </c>
      <c>
        <v>11.231970940819027</v>
      </c>
      <c>
        <v>0</v>
      </c>
      <c>
        <v>0</v>
      </c>
      <c>
        <v>38.32671288492851</v>
      </c>
    </row>
    <row>
      <c>
        <v>2627540</v>
      </c>
      <c>
        <v>1</v>
      </c>
      <c>
        <is>
          <t>MANİSA</t>
        </is>
      </c>
      <c>
        <v>SALİHLİ</v>
      </c>
      <c>
        <is>
          <t>DM</t>
        </is>
      </c>
      <c>
        <v>YILMAZ İM 45-78-A00003_YILMAZ TR-2 L03_2108820</v>
      </c>
      <c>
        <v>OG Yeraltı Kablo Arızası</v>
      </c>
      <c>
        <v>Dağıtım-OG</v>
      </c>
      <c>
        <v>Uzun</v>
      </c>
      <c>
        <v>Şebeke işletmecisi</v>
      </c>
      <c>
        <v>Bildirimsiz</v>
      </c>
      <c>
        <is>
          <t>30.07.2023 19:49:00</t>
        </is>
      </c>
      <c>
        <is>
          <t>31.07.2023 03:22:57</t>
        </is>
      </c>
      <c>
        <v>7.565833333</v>
      </c>
      <c>
        <v>0</v>
      </c>
      <c>
        <v>1184</v>
      </c>
      <c>
        <v>0</v>
      </c>
      <c>
        <v>56</v>
      </c>
      <c>
        <v>1</v>
      </c>
      <c>
        <v>125</v>
      </c>
      <c>
        <v>0</v>
      </c>
      <c>
        <v>0</v>
      </c>
      <c>
        <v>0</v>
      </c>
      <c>
        <v>1830.3087873184188</v>
      </c>
      <c>
        <v>0</v>
      </c>
      <c>
        <v>213.09583387805085</v>
      </c>
      <c>
        <v>34.30158421652297</v>
      </c>
      <c>
        <v>606.5883248289317</v>
      </c>
      <c>
        <v>0</v>
      </c>
      <c>
        <v>0</v>
      </c>
      <c>
        <v>2684.294530241924</v>
      </c>
    </row>
    <row>
      <c>
        <v>2627208</v>
      </c>
      <c>
        <v>1</v>
      </c>
      <c>
        <is>
          <t>İZMİR</t>
        </is>
      </c>
      <c>
        <v>TORBALI</v>
      </c>
      <c>
        <is>
          <t>OG Fideri</t>
        </is>
      </c>
      <c>
        <v>VEDAT YILDIZ TARIMSAL SULAMA 35-26-M00332_DIREK TIPI TRAFO HUCRESI H01_2035788</v>
      </c>
      <c>
        <v>OG Ayırıcı Arızası</v>
      </c>
      <c>
        <v>Dağıtım-OG</v>
      </c>
      <c>
        <v>Uzun</v>
      </c>
      <c>
        <v>Şebeke işletmecisi</v>
      </c>
      <c>
        <v>Bildirimsiz</v>
      </c>
      <c>
        <is>
          <t>30.07.2023 10:55:11</t>
        </is>
      </c>
      <c>
        <is>
          <t>30.07.2023 15:47:48</t>
        </is>
      </c>
      <c>
        <v>4.876944444</v>
      </c>
      <c>
        <v>0</v>
      </c>
      <c>
        <v>0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37.27389891463128</v>
      </c>
      <c>
        <v>0</v>
      </c>
      <c>
        <v>0</v>
      </c>
      <c>
        <v>37.27389891463128</v>
      </c>
    </row>
    <row>
      <c>
        <v>2627483</v>
      </c>
      <c>
        <v>2</v>
      </c>
      <c>
        <is>
          <t>MANİSA</t>
        </is>
      </c>
      <c>
        <v>AKHİSAR</v>
      </c>
      <c>
        <is>
          <t>Dağıtım Transformatörü</t>
        </is>
      </c>
      <c>
        <v>TÜTENLİ TR-1 45-72-L00126_45-72-L00126_61416204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30.07.2023 20:51:24</t>
        </is>
      </c>
      <c>
        <is>
          <t>30.07.2023 21:16:51</t>
        </is>
      </c>
      <c>
        <v>0.424166666</v>
      </c>
      <c>
        <v>0</v>
      </c>
      <c>
        <v>146</v>
      </c>
      <c>
        <v>0</v>
      </c>
      <c>
        <v>13</v>
      </c>
      <c>
        <v>0</v>
      </c>
      <c>
        <v>23</v>
      </c>
      <c>
        <v>0</v>
      </c>
      <c>
        <v>0</v>
      </c>
      <c>
        <v>0</v>
      </c>
      <c>
        <v>14.299687281759088</v>
      </c>
      <c>
        <v>0</v>
      </c>
      <c>
        <v>4.936449871599998</v>
      </c>
      <c>
        <v>0</v>
      </c>
      <c>
        <v>4.655683073727834</v>
      </c>
      <c>
        <v>0</v>
      </c>
      <c>
        <v>0</v>
      </c>
      <c>
        <v>23.891820227086917</v>
      </c>
    </row>
    <row>
      <c>
        <v>2627348</v>
      </c>
      <c>
        <v>1</v>
      </c>
      <c>
        <is>
          <t>MANİSA</t>
        </is>
      </c>
      <c>
        <v>YUNUSEMRE</v>
      </c>
      <c>
        <is>
          <t>AG Fideri</t>
        </is>
      </c>
      <c>
        <v>YAĞCILAR TR-4 45-71-M01477_B_91407677_91407677</v>
      </c>
      <c>
        <v>AG Tel Kopuğu</v>
      </c>
      <c>
        <v>Dağıtım-AG</v>
      </c>
      <c>
        <v>Uzun</v>
      </c>
      <c>
        <v>Şebeke işletmecisi</v>
      </c>
      <c>
        <v>Bildirimsiz</v>
      </c>
      <c>
        <is>
          <t>30.07.2023 15:51:15</t>
        </is>
      </c>
      <c>
        <is>
          <t>30.07.2023 18:59:04</t>
        </is>
      </c>
      <c>
        <v>3.130277777</v>
      </c>
      <c>
        <v>0</v>
      </c>
      <c>
        <v>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4.784403978417188</v>
      </c>
      <c>
        <v>0</v>
      </c>
      <c>
        <v>0</v>
      </c>
      <c>
        <v>0</v>
      </c>
      <c>
        <v>5.465833937651111</v>
      </c>
      <c>
        <v>0</v>
      </c>
      <c>
        <v>0</v>
      </c>
      <c>
        <v>10.2502379160683</v>
      </c>
    </row>
    <row>
      <c>
        <v>2627494</v>
      </c>
      <c>
        <v>1</v>
      </c>
      <c>
        <is>
          <t>İZMİR</t>
        </is>
      </c>
      <c>
        <v>ÇEŞME</v>
      </c>
      <c>
        <is>
          <t>DM</t>
        </is>
      </c>
      <c>
        <v>GERMİYAN İM 35-18-A00004_ŞİFNE L06_2064616</v>
      </c>
      <c>
        <v>OG Fider Açması</v>
      </c>
      <c>
        <v>Dağıtım-OG</v>
      </c>
      <c>
        <v>Kısa</v>
      </c>
      <c>
        <v>Şebeke işletmecisi</v>
      </c>
      <c>
        <v>Bildirimsiz</v>
      </c>
      <c>
        <is>
          <t>30.07.2023 20:21:15</t>
        </is>
      </c>
      <c>
        <is>
          <t>30.07.2023 20:23:51</t>
        </is>
      </c>
      <c>
        <v>0.043333333</v>
      </c>
      <c>
        <v>4</v>
      </c>
      <c>
        <v>4146</v>
      </c>
      <c>
        <v>5</v>
      </c>
      <c>
        <v>12</v>
      </c>
      <c>
        <v>10</v>
      </c>
      <c>
        <v>416</v>
      </c>
      <c>
        <v>0</v>
      </c>
      <c>
        <v>0</v>
      </c>
      <c>
        <v>4.1164563858275525</v>
      </c>
      <c>
        <v>67.53695797377866</v>
      </c>
      <c>
        <v>0.29137960456913536</v>
      </c>
      <c>
        <v>0.1715700245458334</v>
      </c>
      <c>
        <v>3.3168269861298008</v>
      </c>
      <c>
        <v>27.20680896594922</v>
      </c>
      <c>
        <v>0</v>
      </c>
      <c>
        <v>0</v>
      </c>
      <c>
        <v>102.63999994080018</v>
      </c>
    </row>
    <row>
      <c>
        <v>2627371</v>
      </c>
      <c>
        <v>1</v>
      </c>
      <c>
        <is>
          <t>İZMİR</t>
        </is>
      </c>
      <c>
        <v>ÖDEMİŞ</v>
      </c>
      <c>
        <is>
          <t>AG Fideri</t>
        </is>
      </c>
      <c>
        <v>GÖLCÜK TR-25 35-15-L00320_A_91295143_91295143</v>
      </c>
      <c>
        <v>AG Tel Kopuğu</v>
      </c>
      <c>
        <v>Dağıtım-AG</v>
      </c>
      <c>
        <v>Uzun</v>
      </c>
      <c>
        <v>Şebeke işletmecisi</v>
      </c>
      <c>
        <v>Bildirimsiz</v>
      </c>
      <c>
        <is>
          <t>30.07.2023 16:47:20</t>
        </is>
      </c>
      <c>
        <is>
          <t>30.07.2023 21:24:34</t>
        </is>
      </c>
      <c>
        <v>4.620555555</v>
      </c>
      <c>
        <v>0</v>
      </c>
      <c>
        <v>56</v>
      </c>
      <c>
        <v>0</v>
      </c>
      <c>
        <v>8</v>
      </c>
      <c>
        <v>0</v>
      </c>
      <c>
        <v>10</v>
      </c>
      <c>
        <v>0</v>
      </c>
      <c>
        <v>0</v>
      </c>
      <c>
        <v>0</v>
      </c>
      <c>
        <v>43.82807205289347</v>
      </c>
      <c>
        <v>0</v>
      </c>
      <c>
        <v>15.394108783878899</v>
      </c>
      <c>
        <v>0</v>
      </c>
      <c>
        <v>34.939795893916774</v>
      </c>
      <c>
        <v>0</v>
      </c>
      <c>
        <v>0</v>
      </c>
      <c>
        <v>94.16197673068913</v>
      </c>
    </row>
    <row>
      <c>
        <v>2627062</v>
      </c>
      <c>
        <v>1</v>
      </c>
      <c>
        <is>
          <t>MANİSA</t>
        </is>
      </c>
      <c>
        <v>KIRKAĞAÇ</v>
      </c>
      <c>
        <is>
          <t>OG Fideri</t>
        </is>
      </c>
      <c>
        <v>ÇAYIRYERİ TR-1 45-76-M00176_DIREK TIPI TRAFO HUCRESI H01_2084929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30.07.2023 07:18:48</t>
        </is>
      </c>
      <c>
        <is>
          <t>30.07.2023 15:25:00</t>
        </is>
      </c>
      <c>
        <v>8.103333333</v>
      </c>
      <c>
        <v>0</v>
      </c>
      <c>
        <v>24</v>
      </c>
      <c>
        <v>0</v>
      </c>
      <c>
        <v>5</v>
      </c>
      <c>
        <v>0</v>
      </c>
      <c>
        <v>0</v>
      </c>
      <c>
        <v>0</v>
      </c>
      <c>
        <v>0</v>
      </c>
      <c>
        <v>0</v>
      </c>
      <c>
        <v>64.70291768493519</v>
      </c>
      <c>
        <v>0</v>
      </c>
      <c>
        <v>29.072436199902665</v>
      </c>
      <c>
        <v>0</v>
      </c>
      <c>
        <v>0</v>
      </c>
      <c>
        <v>0</v>
      </c>
      <c>
        <v>0</v>
      </c>
      <c>
        <v>93.77535388483786</v>
      </c>
    </row>
    <row>
      <c>
        <v>2627411</v>
      </c>
      <c>
        <v>1</v>
      </c>
      <c>
        <is>
          <t>MANİSA</t>
        </is>
      </c>
      <c>
        <v>SARUHANLI</v>
      </c>
      <c>
        <is>
          <t>KÖK</t>
        </is>
      </c>
      <c>
        <v>LÜTFİYE KÖK 45-80-M02970_KUMKUYUCAK    TST-1 M03_84270457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30.07.2023 18:07:37</t>
        </is>
      </c>
      <c>
        <is>
          <t>30.07.2023 18:24:19</t>
        </is>
      </c>
      <c>
        <v>0.278333333</v>
      </c>
      <c>
        <v>0</v>
      </c>
      <c>
        <v>0</v>
      </c>
      <c>
        <v>56</v>
      </c>
      <c>
        <v>36</v>
      </c>
      <c>
        <v>2</v>
      </c>
      <c>
        <v>2</v>
      </c>
      <c>
        <v>1</v>
      </c>
      <c>
        <v>0</v>
      </c>
      <c>
        <v>0</v>
      </c>
      <c>
        <v>0</v>
      </c>
      <c>
        <v>152.2673719454246</v>
      </c>
      <c>
        <v>82.34155427165712</v>
      </c>
      <c>
        <v>2.6264808070858496</v>
      </c>
      <c>
        <v>2.538663229466784</v>
      </c>
      <c>
        <v>0.7366875799467275</v>
      </c>
      <c>
        <v>0</v>
      </c>
      <c>
        <v>240.51075783358107</v>
      </c>
    </row>
    <row>
      <c>
        <v>2627162</v>
      </c>
      <c>
        <v>1</v>
      </c>
      <c>
        <is>
          <t>İZMİR</t>
        </is>
      </c>
      <c>
        <v>TORBALI</v>
      </c>
      <c>
        <is>
          <t>KÖK</t>
        </is>
      </c>
      <c>
        <v>VENTOLA KÖK 35-26-M00678_PİZZA PİZZA M02_65914155</v>
      </c>
      <c>
        <v>Şebeke Yenileme ve Kapasite Artışı Çalışması</v>
      </c>
      <c>
        <v>Dağıtım-OG</v>
      </c>
      <c>
        <v>Uzun</v>
      </c>
      <c>
        <v>Şebeke işletmecisi</v>
      </c>
      <c>
        <v>Bildirimli</v>
      </c>
      <c>
        <is>
          <t>30.07.2023 09:09:27</t>
        </is>
      </c>
      <c>
        <is>
          <t>30.07.2023 15:26:00</t>
        </is>
      </c>
      <c>
        <v>6.275833333</v>
      </c>
      <c>
        <v>0</v>
      </c>
      <c>
        <v>0</v>
      </c>
      <c>
        <v>0</v>
      </c>
      <c>
        <v>0</v>
      </c>
      <c>
        <v>18</v>
      </c>
      <c>
        <v>0</v>
      </c>
      <c>
        <v>14</v>
      </c>
      <c>
        <v>0</v>
      </c>
      <c>
        <v>0</v>
      </c>
      <c>
        <v>0</v>
      </c>
      <c>
        <v>0</v>
      </c>
      <c>
        <v>0</v>
      </c>
      <c>
        <v>479.71314461844344</v>
      </c>
      <c>
        <v>0</v>
      </c>
      <c>
        <v>1849.3089513162079</v>
      </c>
      <c>
        <v>0</v>
      </c>
      <c>
        <v>2329.022095934651</v>
      </c>
    </row>
    <row>
      <c>
        <v>2627291</v>
      </c>
      <c>
        <v>1</v>
      </c>
      <c>
        <is>
          <t>İZMİR</t>
        </is>
      </c>
      <c>
        <v>TORBALI</v>
      </c>
      <c>
        <is>
          <t>KÖK</t>
        </is>
      </c>
      <c>
        <v>ÇAYBAŞI DM-1/19 35-26-M00182_ M10_2038795</v>
      </c>
      <c>
        <v>Üçüncü Şahıs Talebiyle Planlı Çalışma</v>
      </c>
      <c>
        <v>Dağıtım-OG</v>
      </c>
      <c>
        <v>Uzun</v>
      </c>
      <c>
        <v>Şebeke işletmecisi</v>
      </c>
      <c>
        <v>Bildirimli</v>
      </c>
      <c>
        <is>
          <t>30.07.2023 13:59:29</t>
        </is>
      </c>
      <c>
        <is>
          <t>30.07.2023 16:44:57</t>
        </is>
      </c>
      <c>
        <v>2.757777777</v>
      </c>
      <c>
        <v>0</v>
      </c>
      <c>
        <v>1</v>
      </c>
      <c>
        <v>36</v>
      </c>
      <c>
        <v>76</v>
      </c>
      <c>
        <v>12</v>
      </c>
      <c>
        <v>7</v>
      </c>
      <c>
        <v>3</v>
      </c>
      <c>
        <v>0</v>
      </c>
      <c>
        <v>0</v>
      </c>
      <c>
        <v>0</v>
      </c>
      <c>
        <v>521.0277455714427</v>
      </c>
      <c>
        <v>862.1970443484613</v>
      </c>
      <c>
        <v>557.7335542214581</v>
      </c>
      <c>
        <v>50.30551090660064</v>
      </c>
      <c>
        <v>895.209437169195</v>
      </c>
      <c>
        <v>0</v>
      </c>
      <c>
        <v>2886.4732922171575</v>
      </c>
    </row>
    <row>
      <c>
        <v>2627271</v>
      </c>
      <c>
        <v>1</v>
      </c>
      <c>
        <is>
          <t>MANİSA</t>
        </is>
      </c>
      <c>
        <v>ALAŞEHİR</v>
      </c>
      <c>
        <is>
          <t>DM</t>
        </is>
      </c>
      <c>
        <v>CABBAR DM 45-73-M00100_DSİ ÇIKIŞ M03_2057597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30.07.2023 13:16:36</t>
        </is>
      </c>
      <c>
        <is>
          <t>30.07.2023 13:22:37</t>
        </is>
      </c>
      <c>
        <v>0.100277777</v>
      </c>
      <c>
        <v>10</v>
      </c>
      <c>
        <v>2788</v>
      </c>
      <c>
        <v>45</v>
      </c>
      <c>
        <v>815</v>
      </c>
      <c>
        <v>11</v>
      </c>
      <c>
        <v>188</v>
      </c>
      <c>
        <v>2</v>
      </c>
      <c>
        <v>0</v>
      </c>
      <c>
        <v>0.30811534983138666</v>
      </c>
      <c>
        <v>54.241799077698836</v>
      </c>
      <c>
        <v>39.29440008400917</v>
      </c>
      <c>
        <v>131.16680709325243</v>
      </c>
      <c>
        <v>6.926867842626822</v>
      </c>
      <c>
        <v>12.161685363213682</v>
      </c>
      <c>
        <v>5.26040535701828</v>
      </c>
      <c>
        <v>0</v>
      </c>
      <c>
        <v>249.36008016765058</v>
      </c>
    </row>
    <row>
      <c>
        <v>2627142</v>
      </c>
      <c>
        <v>1</v>
      </c>
      <c>
        <is>
          <t>MANİSA</t>
        </is>
      </c>
      <c>
        <v>KÖPRÜBAŞI</v>
      </c>
      <c>
        <is>
          <t>KÖK</t>
        </is>
      </c>
      <c>
        <v>TOKMAKLI KÖK 45-86-M00047_ÇATALOLUK ENH.(BORLU KÖK) M01_72227668</v>
      </c>
      <c>
        <v>OG Fider Açması</v>
      </c>
      <c>
        <v>Dağıtım-OG</v>
      </c>
      <c>
        <v>Kısa</v>
      </c>
      <c>
        <v>Şebeke işletmecisi</v>
      </c>
      <c>
        <v>Bildirimsiz</v>
      </c>
      <c>
        <is>
          <t>30.07.2023 09:36:27</t>
        </is>
      </c>
      <c>
        <is>
          <t>30.07.2023 09:36:41</t>
        </is>
      </c>
      <c>
        <v>0.003888888</v>
      </c>
      <c>
        <v>7</v>
      </c>
      <c>
        <v>2052</v>
      </c>
      <c>
        <v>50</v>
      </c>
      <c>
        <v>206</v>
      </c>
      <c>
        <v>9</v>
      </c>
      <c>
        <v>295</v>
      </c>
      <c>
        <v>0</v>
      </c>
      <c>
        <v>0</v>
      </c>
      <c>
        <v>0.0059616797333333325</v>
      </c>
      <c>
        <v>0.8874147228712786</v>
      </c>
      <c>
        <v>1.8837053502452175</v>
      </c>
      <c>
        <v>0.5049877937724945</v>
      </c>
      <c>
        <v>0.056539681643735504</v>
      </c>
      <c>
        <v>0.34013661229237396</v>
      </c>
      <c>
        <v>0</v>
      </c>
      <c>
        <v>0</v>
      </c>
      <c>
        <v>3.6787458405584337</v>
      </c>
    </row>
    <row>
      <c>
        <v>2627185</v>
      </c>
      <c>
        <v>1</v>
      </c>
      <c>
        <is>
          <t>İZMİR</t>
        </is>
      </c>
      <c>
        <v>ÖDEMİŞ</v>
      </c>
      <c>
        <is>
          <t>AG Fideri</t>
        </is>
      </c>
      <c>
        <v>SEYREKLİ TR-1 35-15-L00441_B_56361875_56361875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30.07.2023 10:33:53</t>
        </is>
      </c>
      <c>
        <is>
          <t>30.07.2023 11:47:24</t>
        </is>
      </c>
      <c>
        <v>1.225277777</v>
      </c>
      <c>
        <v>0</v>
      </c>
      <c>
        <v>8</v>
      </c>
      <c>
        <v>0</v>
      </c>
      <c>
        <v>4</v>
      </c>
      <c>
        <v>0</v>
      </c>
      <c>
        <v>2</v>
      </c>
      <c>
        <v>0</v>
      </c>
      <c>
        <v>0</v>
      </c>
      <c>
        <v>0</v>
      </c>
      <c>
        <v>2.0713419468578285</v>
      </c>
      <c>
        <v>0</v>
      </c>
      <c>
        <v>26.869380650208615</v>
      </c>
      <c>
        <v>0</v>
      </c>
      <c>
        <v>2.2656943280489257</v>
      </c>
      <c>
        <v>0</v>
      </c>
      <c>
        <v>0</v>
      </c>
      <c>
        <v>31.20641692511537</v>
      </c>
    </row>
    <row>
      <c>
        <v>2627042</v>
      </c>
      <c>
        <v>1</v>
      </c>
      <c>
        <is>
          <t>MANİSA</t>
        </is>
      </c>
      <c>
        <v>SARIGÖL</v>
      </c>
      <c>
        <is>
          <t>OG Fideri</t>
        </is>
      </c>
      <c>
        <v>DELEMENLER KÖK 45-73-M00490_HatBaşıAyırıcı_53136449 M03_53136449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30.07.2023 05:33:02</t>
        </is>
      </c>
      <c>
        <is>
          <t>30.07.2023 07:02:14</t>
        </is>
      </c>
      <c>
        <v>1.486666666</v>
      </c>
      <c>
        <v>0</v>
      </c>
      <c>
        <v>20</v>
      </c>
      <c>
        <v>0</v>
      </c>
      <c>
        <v>29</v>
      </c>
      <c>
        <v>0</v>
      </c>
      <c>
        <v>1</v>
      </c>
      <c>
        <v>0</v>
      </c>
      <c>
        <v>0</v>
      </c>
      <c>
        <v>0</v>
      </c>
      <c>
        <v>3.0788024216721146</v>
      </c>
      <c>
        <v>0</v>
      </c>
      <c>
        <v>45.608253096168184</v>
      </c>
      <c>
        <v>0</v>
      </c>
      <c>
        <v>0.28936541284424944</v>
      </c>
      <c>
        <v>0</v>
      </c>
      <c>
        <v>0</v>
      </c>
      <c>
        <v>48.97642093068455</v>
      </c>
    </row>
    <row>
      <c>
        <v>2627205</v>
      </c>
      <c>
        <v>1</v>
      </c>
      <c>
        <is>
          <t>İZMİR</t>
        </is>
      </c>
      <c>
        <v>BORNOVA</v>
      </c>
      <c>
        <is>
          <t>OG Fideri</t>
        </is>
      </c>
      <c>
        <v>K-4405 35-02-K04405_K-286 K02_2119987</v>
      </c>
      <c>
        <v>Şebeke Bakım Çalışması</v>
      </c>
      <c>
        <v>Dağıtım-OG</v>
      </c>
      <c>
        <v>Uzun</v>
      </c>
      <c>
        <v>Şebeke işletmecisi</v>
      </c>
      <c>
        <v>Bildirimli</v>
      </c>
      <c>
        <is>
          <t>30.07.2023 09:16:00</t>
        </is>
      </c>
      <c>
        <is>
          <t>30.07.2023 14:25:26</t>
        </is>
      </c>
      <c>
        <v>5.157222222</v>
      </c>
      <c>
        <v>0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11.953693689085862</v>
      </c>
      <c>
        <v>0</v>
      </c>
      <c>
        <v>0</v>
      </c>
      <c>
        <v>0</v>
      </c>
      <c>
        <v>11.953693689085862</v>
      </c>
    </row>
    <row>
      <c>
        <v>2627059</v>
      </c>
      <c>
        <v>1</v>
      </c>
      <c>
        <is>
          <t>İZMİR</t>
        </is>
      </c>
      <c>
        <v>ÇEŞME</v>
      </c>
      <c>
        <is>
          <t>Kullanıcı Bağlantı Hattı</t>
        </is>
      </c>
      <c>
        <v>L-400 35-18-L00400_950456521_950456521</v>
      </c>
      <c>
        <v>AG Branşman Yeraltı Kablo Arızası</v>
      </c>
      <c>
        <v>Dağıtım-AG</v>
      </c>
      <c>
        <v>Uzun</v>
      </c>
      <c>
        <v>Şebeke işletmecisi</v>
      </c>
      <c>
        <v>Bildirimsiz</v>
      </c>
      <c>
        <is>
          <t>30.07.2023 07:18:27</t>
        </is>
      </c>
      <c>
        <is>
          <t>30.07.2023 12:08:07</t>
        </is>
      </c>
      <c>
        <v>4.827777777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1.944089639854485</v>
      </c>
      <c>
        <v>0</v>
      </c>
      <c>
        <v>0</v>
      </c>
      <c>
        <v>0</v>
      </c>
      <c>
        <v>0</v>
      </c>
      <c>
        <v>0</v>
      </c>
      <c>
        <v>0</v>
      </c>
      <c>
        <v>1.944089639854485</v>
      </c>
    </row>
    <row>
      <c>
        <v>2627497</v>
      </c>
      <c>
        <v>1</v>
      </c>
      <c>
        <is>
          <t>İZMİR</t>
        </is>
      </c>
      <c>
        <v>KARŞIYAKA</v>
      </c>
      <c>
        <is>
          <t>Dağıtım Transformatörü</t>
        </is>
      </c>
      <c>
        <v>K-1692 35-04-K01692_35-04-K01692_2377205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30.07.2023 20:26:27</t>
        </is>
      </c>
      <c>
        <is>
          <t>30.07.2023 20:55:31</t>
        </is>
      </c>
      <c>
        <v>0.484444444</v>
      </c>
      <c>
        <v>0</v>
      </c>
      <c>
        <v>413</v>
      </c>
      <c>
        <v>0</v>
      </c>
      <c>
        <v>0</v>
      </c>
      <c>
        <v>0</v>
      </c>
      <c>
        <v>103</v>
      </c>
      <c>
        <v>0</v>
      </c>
      <c>
        <v>0</v>
      </c>
      <c>
        <v>0</v>
      </c>
      <c>
        <v>56.805453525793524</v>
      </c>
      <c>
        <v>0</v>
      </c>
      <c>
        <v>0</v>
      </c>
      <c>
        <v>0</v>
      </c>
      <c>
        <v>65.7748721277433</v>
      </c>
      <c>
        <v>0</v>
      </c>
      <c>
        <v>0</v>
      </c>
      <c>
        <v>122.58032565353682</v>
      </c>
    </row>
    <row>
      <c>
        <v>2627105</v>
      </c>
      <c>
        <v>1</v>
      </c>
      <c>
        <is>
          <t>İZMİR</t>
        </is>
      </c>
      <c>
        <v>FOÇA</v>
      </c>
      <c>
        <is>
          <t>AG Fideri</t>
        </is>
      </c>
      <c>
        <v>FOÇA TR-48 35-23-L00048_42134249_56398604_56398604</v>
      </c>
      <c>
        <v>Ağaç Kesimi</v>
      </c>
      <c>
        <v>Dağıtım-AG</v>
      </c>
      <c>
        <v>Uzun</v>
      </c>
      <c>
        <v>Şebeke işletmecisi</v>
      </c>
      <c>
        <v>Bildirimsiz</v>
      </c>
      <c>
        <is>
          <t>30.07.2023 08:55:29</t>
        </is>
      </c>
      <c>
        <is>
          <t>30.07.2023 12:57:06</t>
        </is>
      </c>
      <c>
        <v>4.026944444</v>
      </c>
      <c>
        <v>0</v>
      </c>
      <c>
        <v>0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0.05811369752514097</v>
      </c>
      <c>
        <v>0</v>
      </c>
      <c>
        <v>0</v>
      </c>
      <c>
        <v>0.05811369752514097</v>
      </c>
    </row>
    <row>
      <c>
        <v>2627414</v>
      </c>
      <c>
        <v>1</v>
      </c>
      <c>
        <is>
          <t>İZMİR</t>
        </is>
      </c>
      <c>
        <v>SEFERİHİSAR</v>
      </c>
      <c>
        <is>
          <t>Kullanıcı Bağlantı Hattı</t>
        </is>
      </c>
      <c>
        <v>L-142 TEOS EVLERİ 35-14-L00142_957968766_957968766</v>
      </c>
      <c>
        <v>AG Branşman Yeraltı Kablo Arızası</v>
      </c>
      <c>
        <v>Dağıtım-AG</v>
      </c>
      <c>
        <v>Uzun</v>
      </c>
      <c>
        <v>Şebeke işletmecisi</v>
      </c>
      <c>
        <v>Bildirimsiz</v>
      </c>
      <c>
        <is>
          <t>30.07.2023 18:15:42</t>
        </is>
      </c>
      <c>
        <is>
          <t>30.07.2023 20:21:14</t>
        </is>
      </c>
      <c>
        <v>2.092222222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0.3748038486410825</v>
      </c>
      <c>
        <v>0</v>
      </c>
      <c>
        <v>0</v>
      </c>
      <c>
        <v>0</v>
      </c>
      <c>
        <v>0</v>
      </c>
      <c>
        <v>0</v>
      </c>
      <c>
        <v>0</v>
      </c>
      <c>
        <v>0.3748038486410825</v>
      </c>
    </row>
    <row>
      <c>
        <v>2627311</v>
      </c>
      <c>
        <v>1</v>
      </c>
      <c>
        <is>
          <t>MANİSA</t>
        </is>
      </c>
      <c>
        <v>SALİHLİ</v>
      </c>
      <c>
        <is>
          <t>AG Fideri</t>
        </is>
      </c>
      <c>
        <v>PAZARKÖY YENİ MAH TR-4 45-78-L00655_D_91016059_91016059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30.07.2023 14:28:01</t>
        </is>
      </c>
      <c>
        <is>
          <t>30.07.2023 16:35:11</t>
        </is>
      </c>
      <c>
        <v>2.119444444</v>
      </c>
      <c>
        <v>0</v>
      </c>
      <c>
        <v>8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2.017585751340813</v>
      </c>
      <c>
        <v>0</v>
      </c>
      <c>
        <v>0</v>
      </c>
      <c>
        <v>0</v>
      </c>
      <c>
        <v>0</v>
      </c>
      <c>
        <v>0</v>
      </c>
      <c>
        <v>0</v>
      </c>
      <c>
        <v>2.017585751340813</v>
      </c>
    </row>
    <row>
      <c>
        <v>2627268</v>
      </c>
      <c>
        <v>1</v>
      </c>
      <c>
        <is>
          <t>MANİSA</t>
        </is>
      </c>
      <c>
        <v>SARUHANLI</v>
      </c>
      <c>
        <is>
          <t>KÖK</t>
        </is>
      </c>
      <c>
        <v>PAŞAKÖY KÖK 45-80-M00052_SARUHANLI TM GİRİŞ/TR-13 M02_72063777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30.07.2023 13:07:34</t>
        </is>
      </c>
      <c>
        <is>
          <t>30.07.2023 14:30:24</t>
        </is>
      </c>
      <c>
        <v>1.380555555</v>
      </c>
      <c>
        <v>1</v>
      </c>
      <c>
        <v>409</v>
      </c>
      <c>
        <v>30</v>
      </c>
      <c>
        <v>23</v>
      </c>
      <c>
        <v>2</v>
      </c>
      <c>
        <v>39</v>
      </c>
      <c>
        <v>0</v>
      </c>
      <c>
        <v>0</v>
      </c>
      <c>
        <v>0.17843508865939944</v>
      </c>
      <c>
        <v>99.97167863937442</v>
      </c>
      <c>
        <v>161.51727475658245</v>
      </c>
      <c>
        <v>37.15193161327994</v>
      </c>
      <c>
        <v>18.936108557473148</v>
      </c>
      <c>
        <v>17.205045144475147</v>
      </c>
      <c>
        <v>0</v>
      </c>
      <c>
        <v>0</v>
      </c>
      <c>
        <v>334.96047379984446</v>
      </c>
    </row>
    <row>
      <c>
        <v>2627102</v>
      </c>
      <c>
        <v>1</v>
      </c>
      <c>
        <is>
          <t>İZMİR</t>
        </is>
      </c>
      <c>
        <v>KONAK</v>
      </c>
      <c>
        <is>
          <t>Dağıtım Transformatörü</t>
        </is>
      </c>
      <c>
        <v>K-1207 35-01-K01207_35-01-K01207_61193389</v>
      </c>
      <c>
        <v>Şebeke Bakım Çalışması</v>
      </c>
      <c>
        <v>Dağıtım-AG</v>
      </c>
      <c>
        <v>Uzun</v>
      </c>
      <c>
        <v>Şebeke işletmecisi</v>
      </c>
      <c>
        <v>Bildirimli</v>
      </c>
      <c>
        <is>
          <t>30.07.2023 08:52:37</t>
        </is>
      </c>
      <c>
        <is>
          <t>30.07.2023 09:10:17</t>
        </is>
      </c>
      <c>
        <v>0.294444444</v>
      </c>
      <c>
        <v>0</v>
      </c>
      <c>
        <v>380</v>
      </c>
      <c>
        <v>0</v>
      </c>
      <c>
        <v>0</v>
      </c>
      <c>
        <v>0</v>
      </c>
      <c>
        <v>21</v>
      </c>
      <c>
        <v>0</v>
      </c>
      <c>
        <v>0</v>
      </c>
      <c>
        <v>0</v>
      </c>
      <c>
        <v>22.580951068246424</v>
      </c>
      <c>
        <v>0</v>
      </c>
      <c>
        <v>0</v>
      </c>
      <c>
        <v>0</v>
      </c>
      <c>
        <v>1.745106663324663</v>
      </c>
      <c>
        <v>0</v>
      </c>
      <c>
        <v>0</v>
      </c>
      <c>
        <v>24.326057731571087</v>
      </c>
    </row>
    <row>
      <c>
        <v>2627125</v>
      </c>
      <c>
        <v>1</v>
      </c>
      <c>
        <is>
          <t>İZMİR</t>
        </is>
      </c>
      <c>
        <v>KEMALPAŞA</v>
      </c>
      <c>
        <is>
          <t>DM</t>
        </is>
      </c>
      <c>
        <v>ARMUTLU İM 35-27-A00001_ARMUTLU-2 M02_2051849</v>
      </c>
      <c>
        <v>Müteahhit Çalışması</v>
      </c>
      <c>
        <v>Dağıtım-OG</v>
      </c>
      <c>
        <v>Uzun</v>
      </c>
      <c>
        <v>Şebeke işletmecisi</v>
      </c>
      <c>
        <v>Bildirimli</v>
      </c>
      <c>
        <is>
          <t>30.07.2023 09:12:35</t>
        </is>
      </c>
      <c>
        <is>
          <t>30.07.2023 18:12:00</t>
        </is>
      </c>
      <c>
        <v>8.990277777</v>
      </c>
      <c>
        <v>105</v>
      </c>
      <c>
        <v>6672</v>
      </c>
      <c>
        <v>105</v>
      </c>
      <c>
        <v>189</v>
      </c>
      <c>
        <v>43</v>
      </c>
      <c>
        <v>957</v>
      </c>
      <c>
        <v>10</v>
      </c>
      <c>
        <v>1</v>
      </c>
      <c>
        <v>448.01263625334116</v>
      </c>
      <c>
        <v>11837.08938723788</v>
      </c>
      <c>
        <v>1822.1475744948564</v>
      </c>
      <c>
        <v>1089.109455088542</v>
      </c>
      <c>
        <v>1378.9566022759593</v>
      </c>
      <c>
        <v>4913.292377767833</v>
      </c>
      <c>
        <v>5515.566303470184</v>
      </c>
      <c>
        <v>0</v>
      </c>
      <c>
        <v>27004.174336588596</v>
      </c>
    </row>
    <row>
      <c>
        <v>2627474</v>
      </c>
      <c>
        <v>1</v>
      </c>
      <c>
        <is>
          <t>İZMİR</t>
        </is>
      </c>
      <c>
        <v>KİRAZ</v>
      </c>
      <c>
        <is>
          <t>AG Fideri</t>
        </is>
      </c>
      <c>
        <v>SIRIMLI DERE MAH. TR-3 35-31-L00194_B_91216476_91216476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30.07.2023 19:35:52</t>
        </is>
      </c>
      <c>
        <is>
          <t>30.07.2023 21:19:22</t>
        </is>
      </c>
      <c>
        <v>1.725</v>
      </c>
      <c>
        <v>0</v>
      </c>
      <c>
        <v>22</v>
      </c>
      <c>
        <v>0</v>
      </c>
      <c>
        <v>9</v>
      </c>
      <c>
        <v>0</v>
      </c>
      <c>
        <v>3</v>
      </c>
      <c>
        <v>0</v>
      </c>
      <c>
        <v>0</v>
      </c>
      <c>
        <v>0</v>
      </c>
      <c>
        <v>14.082029268976532</v>
      </c>
      <c>
        <v>0</v>
      </c>
      <c>
        <v>19.979825596472946</v>
      </c>
      <c>
        <v>0</v>
      </c>
      <c>
        <v>2.849540048543889</v>
      </c>
      <c>
        <v>0</v>
      </c>
      <c>
        <v>0</v>
      </c>
      <c>
        <v>36.91139491399336</v>
      </c>
    </row>
    <row>
      <c>
        <v>2627225</v>
      </c>
      <c>
        <v>1</v>
      </c>
      <c>
        <is>
          <t>İZMİR</t>
        </is>
      </c>
      <c>
        <v>BERGAMA</v>
      </c>
      <c>
        <is>
          <t>AG Fideri</t>
        </is>
      </c>
      <c>
        <v>TR-63 35-16-L00063_A_90954992_90954992</v>
      </c>
      <c>
        <v>Şebeke Bakım Çalışması</v>
      </c>
      <c>
        <v>Dağıtım-AG</v>
      </c>
      <c>
        <v>Uzun</v>
      </c>
      <c>
        <v>Şebeke işletmecisi</v>
      </c>
      <c>
        <v>Bildirimli</v>
      </c>
      <c>
        <is>
          <t>30.07.2023 11:37:21</t>
        </is>
      </c>
      <c>
        <is>
          <t>30.07.2023 13:34:10</t>
        </is>
      </c>
      <c>
        <v>1.946944444</v>
      </c>
      <c>
        <v>0</v>
      </c>
      <c>
        <v>1</v>
      </c>
      <c>
        <v>0</v>
      </c>
      <c>
        <v>0</v>
      </c>
      <c>
        <v>0</v>
      </c>
      <c>
        <v>53</v>
      </c>
      <c>
        <v>0</v>
      </c>
      <c>
        <v>0</v>
      </c>
      <c>
        <v>0</v>
      </c>
      <c>
        <v>0.59857831549551</v>
      </c>
      <c>
        <v>0</v>
      </c>
      <c>
        <v>0</v>
      </c>
      <c>
        <v>0</v>
      </c>
      <c>
        <v>40.064735436695656</v>
      </c>
      <c>
        <v>0</v>
      </c>
      <c>
        <v>0</v>
      </c>
      <c>
        <v>40.663313752191165</v>
      </c>
    </row>
    <row>
      <c>
        <v>2627307</v>
      </c>
      <c>
        <v>2</v>
      </c>
      <c>
        <is>
          <t>İZMİR</t>
        </is>
      </c>
      <c>
        <v>URLA</v>
      </c>
      <c>
        <is>
          <t>Dağıtım Transformatörü</t>
        </is>
      </c>
      <c>
        <v>TR-89 MAVİ PLAJ 35-19-L00089_35-19-L00089_72132934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30.07.2023 15:20:54</t>
        </is>
      </c>
      <c>
        <is>
          <t>30.07.2023 15:59:53</t>
        </is>
      </c>
      <c>
        <v>0.649722222</v>
      </c>
      <c>
        <v>0</v>
      </c>
      <c>
        <v>329</v>
      </c>
      <c>
        <v>0</v>
      </c>
      <c>
        <v>4</v>
      </c>
      <c>
        <v>0</v>
      </c>
      <c>
        <v>19</v>
      </c>
      <c>
        <v>0</v>
      </c>
      <c>
        <v>0</v>
      </c>
      <c>
        <v>0</v>
      </c>
      <c>
        <v>60.03612436371934</v>
      </c>
      <c>
        <v>0</v>
      </c>
      <c>
        <v>1.5171677182900023</v>
      </c>
      <c>
        <v>0</v>
      </c>
      <c>
        <v>15.06914697987979</v>
      </c>
      <c>
        <v>0</v>
      </c>
      <c>
        <v>0</v>
      </c>
      <c>
        <v>76.62243906188914</v>
      </c>
    </row>
    <row>
      <c>
        <v>2627188</v>
      </c>
      <c>
        <v>1</v>
      </c>
      <c>
        <is>
          <t>İZMİR</t>
        </is>
      </c>
      <c>
        <v>ÇEŞME</v>
      </c>
      <c>
        <is>
          <t>DM</t>
        </is>
      </c>
      <c>
        <v>GERMİYAN İM 35-18-A00004_KARABURUN-3 (KARAREİS KÖK) M02_2064601</v>
      </c>
      <c>
        <v>Yangın</v>
      </c>
      <c>
        <v>Dağıtım-OG</v>
      </c>
      <c>
        <v>Uzun</v>
      </c>
      <c>
        <v>Güvenlik</v>
      </c>
      <c>
        <v>Bildirimsiz</v>
      </c>
      <c>
        <is>
          <t>30.07.2023 10:41:15</t>
        </is>
      </c>
      <c>
        <is>
          <t>30.07.2023 14:28:12</t>
        </is>
      </c>
      <c>
        <v>3.7825</v>
      </c>
      <c>
        <v>9</v>
      </c>
      <c>
        <v>7032</v>
      </c>
      <c>
        <v>9</v>
      </c>
      <c>
        <v>14</v>
      </c>
      <c>
        <v>16</v>
      </c>
      <c>
        <v>550</v>
      </c>
      <c>
        <v>0</v>
      </c>
      <c>
        <v>1</v>
      </c>
      <c>
        <v>848.721729311089</v>
      </c>
      <c>
        <v>7844.525598446967</v>
      </c>
      <c>
        <v>2059.246305494109</v>
      </c>
      <c>
        <v>28.3187736698598</v>
      </c>
      <c>
        <v>623.7249987326636</v>
      </c>
      <c>
        <v>3067.3327001839934</v>
      </c>
      <c>
        <v>0</v>
      </c>
      <c>
        <v>2.4372116941701707</v>
      </c>
      <c>
        <v>14474.307317532852</v>
      </c>
    </row>
    <row>
      <c>
        <v>2627400</v>
      </c>
      <c>
        <v>1</v>
      </c>
      <c>
        <is>
          <t>MANİSA</t>
        </is>
      </c>
      <c>
        <v>KULA</v>
      </c>
      <c>
        <is>
          <t>OG Fideri</t>
        </is>
      </c>
      <c>
        <v>BEBEKLİ TR-1 45-77-L00196_DIREK TIPI TRAFO HUCRESI H01_2055920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30.07.2023 17:41:26</t>
        </is>
      </c>
      <c>
        <is>
          <t>30.07.2023 19:20:03</t>
        </is>
      </c>
      <c>
        <v>1.643611111</v>
      </c>
      <c>
        <v>0</v>
      </c>
      <c>
        <v>77</v>
      </c>
      <c>
        <v>0</v>
      </c>
      <c>
        <v>34</v>
      </c>
      <c>
        <v>0</v>
      </c>
      <c>
        <v>12</v>
      </c>
      <c>
        <v>0</v>
      </c>
      <c>
        <v>0</v>
      </c>
      <c>
        <v>0</v>
      </c>
      <c>
        <v>15.8062887675453</v>
      </c>
      <c>
        <v>0</v>
      </c>
      <c>
        <v>1.7844456242922022</v>
      </c>
      <c>
        <v>0</v>
      </c>
      <c>
        <v>5.109624002363165</v>
      </c>
      <c>
        <v>0</v>
      </c>
      <c>
        <v>0</v>
      </c>
      <c>
        <v>22.70035839420067</v>
      </c>
    </row>
    <row>
      <c>
        <v>2627300</v>
      </c>
      <c>
        <v>1</v>
      </c>
      <c>
        <is>
          <t>İZMİR</t>
        </is>
      </c>
      <c>
        <v>TORBALI</v>
      </c>
      <c>
        <is>
          <t>DM</t>
        </is>
      </c>
      <c>
        <v>ÖZBEY İM 35-26-A00005_KAPLANCIK L03_2314109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30.07.2023 14:26:15</t>
        </is>
      </c>
      <c>
        <is>
          <t>30.07.2023 15:38:51</t>
        </is>
      </c>
      <c>
        <v>1.21</v>
      </c>
      <c>
        <v>0</v>
      </c>
      <c>
        <v>90</v>
      </c>
      <c>
        <v>16</v>
      </c>
      <c>
        <v>39</v>
      </c>
      <c>
        <v>4</v>
      </c>
      <c>
        <v>13</v>
      </c>
      <c>
        <v>0</v>
      </c>
      <c>
        <v>0</v>
      </c>
      <c>
        <v>0</v>
      </c>
      <c>
        <v>48.59847631234905</v>
      </c>
      <c>
        <v>114.94064938350556</v>
      </c>
      <c>
        <v>239.30673583851404</v>
      </c>
      <c>
        <v>2.2888473316925064</v>
      </c>
      <c>
        <v>37.94647170420792</v>
      </c>
      <c>
        <v>0</v>
      </c>
      <c>
        <v>0</v>
      </c>
      <c>
        <v>443.08118057026905</v>
      </c>
    </row>
    <row>
      <c>
        <v>2627214</v>
      </c>
      <c>
        <v>1</v>
      </c>
      <c>
        <is>
          <t>İZMİR</t>
        </is>
      </c>
      <c>
        <v>KİRAZ</v>
      </c>
      <c>
        <is>
          <t>AG Fideri</t>
        </is>
      </c>
      <c>
        <v>ÇÖMLEKÇİ TR-1 35-31-L00091_A_65503407_65503407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30.07.2023 11:15:43</t>
        </is>
      </c>
      <c>
        <is>
          <t>30.07.2023 13:16:21</t>
        </is>
      </c>
      <c>
        <v>2.010555555</v>
      </c>
      <c>
        <v>0</v>
      </c>
      <c>
        <v>14</v>
      </c>
      <c>
        <v>0</v>
      </c>
      <c>
        <v>3</v>
      </c>
      <c>
        <v>0</v>
      </c>
      <c>
        <v>1</v>
      </c>
      <c>
        <v>0</v>
      </c>
      <c>
        <v>0</v>
      </c>
      <c>
        <v>0</v>
      </c>
      <c>
        <v>6.5683065482549985</v>
      </c>
      <c>
        <v>0</v>
      </c>
      <c>
        <v>1.4408015231071671</v>
      </c>
      <c>
        <v>0</v>
      </c>
      <c>
        <v>0</v>
      </c>
      <c>
        <v>0</v>
      </c>
      <c>
        <v>0</v>
      </c>
      <c>
        <v>8.009108071362165</v>
      </c>
    </row>
    <row>
      <c>
        <v>2627360</v>
      </c>
      <c>
        <v>1</v>
      </c>
      <c>
        <is>
          <t>MANİSA</t>
        </is>
      </c>
      <c>
        <v>KULA</v>
      </c>
      <c>
        <is>
          <t>OG Fideri</t>
        </is>
      </c>
      <c>
        <v>DEREKÖY KÖK 45-77-L00290_HatBaşıAyırıcı_73229584 L04_73229584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30.07.2023 16:18:16</t>
        </is>
      </c>
      <c>
        <is>
          <t>30.07.2023 17:12:41</t>
        </is>
      </c>
      <c>
        <v>0.906944444</v>
      </c>
      <c>
        <v>0</v>
      </c>
      <c>
        <v>121</v>
      </c>
      <c>
        <v>11</v>
      </c>
      <c>
        <v>22</v>
      </c>
      <c>
        <v>0</v>
      </c>
      <c>
        <v>3</v>
      </c>
      <c>
        <v>0</v>
      </c>
      <c>
        <v>0</v>
      </c>
      <c>
        <v>0</v>
      </c>
      <c>
        <v>13.961775731738168</v>
      </c>
      <c>
        <v>146.04740325398996</v>
      </c>
      <c>
        <v>98.08571465665685</v>
      </c>
      <c>
        <v>0</v>
      </c>
      <c>
        <v>6.056213164572918</v>
      </c>
      <c>
        <v>0</v>
      </c>
      <c>
        <v>0</v>
      </c>
      <c>
        <v>264.15110680695784</v>
      </c>
    </row>
    <row>
      <c>
        <v>2627249</v>
      </c>
      <c>
        <v>2</v>
      </c>
      <c>
        <is>
          <t>İZMİR</t>
        </is>
      </c>
      <c>
        <v>DİKİLİ</v>
      </c>
      <c>
        <is>
          <t>Dağıtım Transformatörü</t>
        </is>
      </c>
      <c>
        <v>EYKO TR-6 35-30-M00032_35-30-M00032_2372067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30.07.2023 14:52:32</t>
        </is>
      </c>
      <c>
        <is>
          <t>30.07.2023 15:14:28</t>
        </is>
      </c>
      <c>
        <v>0.365555555</v>
      </c>
      <c>
        <v>0</v>
      </c>
      <c>
        <v>84</v>
      </c>
      <c>
        <v>0</v>
      </c>
      <c>
        <v>0</v>
      </c>
      <c>
        <v>0</v>
      </c>
      <c>
        <v>26</v>
      </c>
      <c>
        <v>0</v>
      </c>
      <c>
        <v>0</v>
      </c>
      <c>
        <v>0</v>
      </c>
      <c>
        <v>8.689590216600333</v>
      </c>
      <c>
        <v>0</v>
      </c>
      <c>
        <v>0</v>
      </c>
      <c>
        <v>0</v>
      </c>
      <c>
        <v>14.34806165271734</v>
      </c>
      <c>
        <v>0</v>
      </c>
      <c>
        <v>0</v>
      </c>
      <c>
        <v>23.03765186931767</v>
      </c>
    </row>
    <row>
      <c>
        <v>2627171</v>
      </c>
      <c>
        <v>1</v>
      </c>
      <c>
        <is>
          <t>İZMİR</t>
        </is>
      </c>
      <c>
        <v>GAZİEMİR</v>
      </c>
      <c>
        <is>
          <t>DM</t>
        </is>
      </c>
      <c>
        <v>OTOKENT İM 35-08-A00004_GEDİZ K09_2308673</v>
      </c>
      <c>
        <v>Şebeke Bakım Çalışması</v>
      </c>
      <c>
        <v>Dağıtım-OG</v>
      </c>
      <c>
        <v>Uzun</v>
      </c>
      <c>
        <v>Şebeke işletmecisi</v>
      </c>
      <c>
        <v>Bildirimli</v>
      </c>
      <c>
        <is>
          <t>30.07.2023 09:11:04</t>
        </is>
      </c>
      <c>
        <is>
          <t>30.07.2023 13:01:54</t>
        </is>
      </c>
      <c>
        <v>3.847222222</v>
      </c>
      <c>
        <v>0</v>
      </c>
      <c>
        <v>4103</v>
      </c>
      <c>
        <v>0</v>
      </c>
      <c>
        <v>0</v>
      </c>
      <c>
        <v>1</v>
      </c>
      <c>
        <v>1176</v>
      </c>
      <c>
        <v>1</v>
      </c>
      <c>
        <v>1</v>
      </c>
      <c>
        <v>0</v>
      </c>
      <c>
        <v>3777.405432022186</v>
      </c>
      <c>
        <v>0</v>
      </c>
      <c>
        <v>0</v>
      </c>
      <c>
        <v>168.1809257911793</v>
      </c>
      <c>
        <v>3087.0124827819463</v>
      </c>
      <c>
        <v>69.67684969947382</v>
      </c>
      <c>
        <v>28.312235057171716</v>
      </c>
      <c>
        <v>7130.587925351957</v>
      </c>
    </row>
    <row>
      <c>
        <v>2627340</v>
      </c>
      <c>
        <v>1</v>
      </c>
      <c>
        <is>
          <t>İZMİR</t>
        </is>
      </c>
      <c>
        <v>KONAK</v>
      </c>
      <c>
        <is>
          <t>Kullanıcı Bağlantı Hattı</t>
        </is>
      </c>
      <c>
        <v>K-34 35-01-K00034_912447205_912447205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30.07.2023 15:40:01</t>
        </is>
      </c>
      <c>
        <is>
          <t>30.07.2023 16:19:14</t>
        </is>
      </c>
      <c>
        <v>0.653611111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0.2524844002817722</v>
      </c>
      <c>
        <v>0</v>
      </c>
      <c>
        <v>0</v>
      </c>
      <c>
        <v>0</v>
      </c>
      <c>
        <v>0</v>
      </c>
      <c>
        <v>0</v>
      </c>
      <c>
        <v>0</v>
      </c>
      <c>
        <v>0.2524844002817722</v>
      </c>
    </row>
    <row>
      <c>
        <v>2627128</v>
      </c>
      <c>
        <v>1</v>
      </c>
      <c>
        <is>
          <t>İZMİR</t>
        </is>
      </c>
      <c>
        <v>GAZİEMİR</v>
      </c>
      <c>
        <is>
          <t>Dağıtım Transformatörü</t>
        </is>
      </c>
      <c>
        <v>K-3681 35-08-K03681_35-08-K03681_42548938</v>
      </c>
      <c>
        <v>Şebeke Bakım Çalışması</v>
      </c>
      <c>
        <v>Dağıtım-AG</v>
      </c>
      <c>
        <v>Uzun</v>
      </c>
      <c>
        <v>Şebeke işletmecisi</v>
      </c>
      <c>
        <v>Bildirimli</v>
      </c>
      <c>
        <is>
          <t>30.07.2023 09:17:54</t>
        </is>
      </c>
      <c>
        <is>
          <t>30.07.2023 10:05:01</t>
        </is>
      </c>
      <c>
        <v>0.785277777</v>
      </c>
      <c>
        <v>0</v>
      </c>
      <c>
        <v>118</v>
      </c>
      <c>
        <v>0</v>
      </c>
      <c>
        <v>0</v>
      </c>
      <c>
        <v>0</v>
      </c>
      <c>
        <v>6</v>
      </c>
      <c>
        <v>0</v>
      </c>
      <c>
        <v>0</v>
      </c>
      <c>
        <v>0</v>
      </c>
      <c>
        <v>26.88349441122844</v>
      </c>
      <c>
        <v>0</v>
      </c>
      <c>
        <v>0</v>
      </c>
      <c>
        <v>0</v>
      </c>
      <c>
        <v>4.249389457032576</v>
      </c>
      <c>
        <v>0</v>
      </c>
      <c>
        <v>0</v>
      </c>
      <c>
        <v>31.13288386826102</v>
      </c>
    </row>
    <row>
      <c>
        <v>2627048</v>
      </c>
      <c>
        <v>1</v>
      </c>
      <c>
        <is>
          <t>MANİSA</t>
        </is>
      </c>
      <c>
        <v>ALAŞEHİR</v>
      </c>
      <c>
        <is>
          <t>DM</t>
        </is>
      </c>
      <c>
        <v>CABBAR DM 45-73-M00100_ALAŞEHİR TM GİRİŞ (CABBAR-3) M16_2039530</v>
      </c>
      <c>
        <v>Şebeke Bakım Çalışması</v>
      </c>
      <c>
        <v>Dağıtım-OG</v>
      </c>
      <c>
        <v>Uzun</v>
      </c>
      <c>
        <v>Şebeke işletmecisi</v>
      </c>
      <c>
        <v>Bildirimli</v>
      </c>
      <c>
        <is>
          <t>30.07.2023 06:29:53</t>
        </is>
      </c>
      <c>
        <is>
          <t>30.07.2023 07:34:02</t>
        </is>
      </c>
      <c>
        <v>1.069166666</v>
      </c>
      <c>
        <v>13</v>
      </c>
      <c>
        <v>2864</v>
      </c>
      <c>
        <v>89</v>
      </c>
      <c>
        <v>699</v>
      </c>
      <c>
        <v>50</v>
      </c>
      <c>
        <v>555</v>
      </c>
      <c>
        <v>22</v>
      </c>
      <c>
        <v>4</v>
      </c>
      <c>
        <v>4.351210556088277</v>
      </c>
      <c>
        <v>451.703037527756</v>
      </c>
      <c>
        <v>479.45001724261664</v>
      </c>
      <c>
        <v>916.3333102379962</v>
      </c>
      <c>
        <v>840.6625323427081</v>
      </c>
      <c>
        <v>349.87795870655185</v>
      </c>
      <c>
        <v>1591.567180690419</v>
      </c>
      <c>
        <v>2.003364901013102</v>
      </c>
      <c>
        <v>4635.948612205149</v>
      </c>
    </row>
    <row>
      <c>
        <v>2627234</v>
      </c>
      <c>
        <v>1</v>
      </c>
      <c>
        <is>
          <t>İZMİR</t>
        </is>
      </c>
      <c>
        <v>MENDERES</v>
      </c>
      <c>
        <is>
          <t>AG Fideri</t>
        </is>
      </c>
      <c>
        <v>GÖRECE M-1130 35-22-M00187__72410935_72410935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30.07.2023 11:41:21</t>
        </is>
      </c>
      <c>
        <is>
          <t>30.07.2023 12:40:40</t>
        </is>
      </c>
      <c>
        <v>0.988611111</v>
      </c>
      <c>
        <v>0</v>
      </c>
      <c>
        <v>13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4.252597167638837</v>
      </c>
      <c>
        <v>0</v>
      </c>
      <c>
        <v>0</v>
      </c>
      <c>
        <v>0</v>
      </c>
      <c>
        <v>5.244577650422772</v>
      </c>
      <c>
        <v>0</v>
      </c>
      <c>
        <v>0</v>
      </c>
      <c>
        <v>9.497174818061609</v>
      </c>
    </row>
    <row>
      <c>
        <v>2627483</v>
      </c>
      <c>
        <v>1</v>
      </c>
      <c>
        <is>
          <t>MANİSA</t>
        </is>
      </c>
      <c>
        <v>AKHİSAR</v>
      </c>
      <c>
        <is>
          <t>AG Fideri</t>
        </is>
      </c>
      <c>
        <v>TÜTENLİ TR-1 45-72-L00126_B_91448908_91448908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30.07.2023 19:44:46</t>
        </is>
      </c>
      <c>
        <is>
          <t>30.07.2023 20:51:24</t>
        </is>
      </c>
      <c>
        <v>1.110555555</v>
      </c>
      <c>
        <v>0</v>
      </c>
      <c>
        <v>20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5.296022552070398</v>
      </c>
      <c>
        <v>0</v>
      </c>
      <c>
        <v>0</v>
      </c>
      <c>
        <v>0</v>
      </c>
      <c>
        <v>0.3999413502815345</v>
      </c>
      <c>
        <v>0</v>
      </c>
      <c>
        <v>0</v>
      </c>
      <c>
        <v>5.695963902351933</v>
      </c>
    </row>
    <row>
      <c>
        <v>2627091</v>
      </c>
      <c>
        <v>1</v>
      </c>
      <c>
        <is>
          <t>İZMİR</t>
        </is>
      </c>
      <c>
        <v>GAZİEMİR</v>
      </c>
      <c>
        <is>
          <t>Dağıtım Transformatörü</t>
        </is>
      </c>
      <c>
        <v>K-2339 35-08-K02339_35-08-K02339_42447747</v>
      </c>
      <c>
        <v>Şebeke Bakım Çalışması</v>
      </c>
      <c>
        <v>Dağıtım-AG</v>
      </c>
      <c>
        <v>Uzun</v>
      </c>
      <c>
        <v>Şebeke işletmecisi</v>
      </c>
      <c>
        <v>Bildirimli</v>
      </c>
      <c>
        <is>
          <t>30.07.2023 08:29:36</t>
        </is>
      </c>
      <c>
        <is>
          <t>30.07.2023 09:07:01</t>
        </is>
      </c>
      <c>
        <v>0.623611111</v>
      </c>
      <c>
        <v>0</v>
      </c>
      <c>
        <v>140</v>
      </c>
      <c>
        <v>0</v>
      </c>
      <c>
        <v>0</v>
      </c>
      <c>
        <v>0</v>
      </c>
      <c>
        <v>25</v>
      </c>
      <c>
        <v>0</v>
      </c>
      <c>
        <v>0</v>
      </c>
      <c>
        <v>0</v>
      </c>
      <c>
        <v>19.20753341238118</v>
      </c>
      <c>
        <v>0</v>
      </c>
      <c>
        <v>0</v>
      </c>
      <c>
        <v>0</v>
      </c>
      <c>
        <v>38.955669866246495</v>
      </c>
      <c>
        <v>0</v>
      </c>
      <c>
        <v>0</v>
      </c>
      <c>
        <v>58.16320327862768</v>
      </c>
    </row>
    <row>
      <c>
        <v>2627078</v>
      </c>
      <c>
        <v>2</v>
      </c>
      <c>
        <is>
          <t>İZMİR</t>
        </is>
      </c>
      <c>
        <v>URLA</v>
      </c>
      <c>
        <is>
          <t>OG Fideri</t>
        </is>
      </c>
      <c>
        <v>ÖZBEK TR-6 GÜLCİVAN 35-19-M00236_ M02_2316006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30.07.2023 09:20:55</t>
        </is>
      </c>
      <c>
        <is>
          <t>30.07.2023 10:05:53</t>
        </is>
      </c>
      <c>
        <v>0.749444444</v>
      </c>
      <c>
        <v>0</v>
      </c>
      <c>
        <v>145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26.035235990409603</v>
      </c>
      <c>
        <v>0</v>
      </c>
      <c>
        <v>0</v>
      </c>
      <c>
        <v>0</v>
      </c>
      <c>
        <v>1.0678030975643176</v>
      </c>
      <c>
        <v>0</v>
      </c>
      <c>
        <v>0</v>
      </c>
      <c>
        <v>27.103039087973922</v>
      </c>
    </row>
    <row>
      <c>
        <v>2627397</v>
      </c>
      <c>
        <v>1</v>
      </c>
      <c>
        <is>
          <t>MANİSA</t>
        </is>
      </c>
      <c>
        <v>ALAŞEHİR</v>
      </c>
      <c>
        <is>
          <t>OG Fideri</t>
        </is>
      </c>
      <c>
        <v>DELEMENLER KÖK 45-73-M00490_HatBaşıAyırıcı_53136481 M03_53136481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30.07.2023 17:39:41</t>
        </is>
      </c>
      <c>
        <is>
          <t>30.07.2023 20:06:00</t>
        </is>
      </c>
      <c>
        <v>2.438611111</v>
      </c>
      <c>
        <v>2</v>
      </c>
      <c>
        <v>570</v>
      </c>
      <c>
        <v>2</v>
      </c>
      <c>
        <v>115</v>
      </c>
      <c>
        <v>1</v>
      </c>
      <c>
        <v>36</v>
      </c>
      <c>
        <v>0</v>
      </c>
      <c>
        <v>0</v>
      </c>
      <c>
        <v>1.3841237294222222</v>
      </c>
      <c>
        <v>256.4433114827878</v>
      </c>
      <c>
        <v>164.50947696844864</v>
      </c>
      <c>
        <v>316.50399007145785</v>
      </c>
      <c>
        <v>0</v>
      </c>
      <c>
        <v>53.26043100214186</v>
      </c>
      <c>
        <v>0</v>
      </c>
      <c>
        <v>0</v>
      </c>
      <c>
        <v>792.1013332542585</v>
      </c>
    </row>
    <row>
      <c>
        <v>2627491</v>
      </c>
      <c>
        <v>2</v>
      </c>
      <c>
        <is>
          <t>İZMİR</t>
        </is>
      </c>
      <c>
        <v>ÖDEMİŞ</v>
      </c>
      <c>
        <is>
          <t>Dağıtım Transformatörü</t>
        </is>
      </c>
      <c>
        <v>KAZANLI TR-4 35-15-L00978_35-15-L00978_2352033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30.07.2023 22:08:01</t>
        </is>
      </c>
      <c>
        <is>
          <t>30.07.2023 22:16:07</t>
        </is>
      </c>
      <c>
        <v>0.135</v>
      </c>
      <c>
        <v>0</v>
      </c>
      <c>
        <v>7</v>
      </c>
      <c>
        <v>0</v>
      </c>
      <c>
        <v>23</v>
      </c>
      <c>
        <v>0</v>
      </c>
      <c>
        <v>10</v>
      </c>
      <c>
        <v>0</v>
      </c>
      <c>
        <v>0</v>
      </c>
      <c>
        <v>0</v>
      </c>
      <c>
        <v>0.25300082461203904</v>
      </c>
      <c>
        <v>0</v>
      </c>
      <c>
        <v>3.9108484441077125</v>
      </c>
      <c>
        <v>0</v>
      </c>
      <c>
        <v>0.995099468501448</v>
      </c>
      <c>
        <v>0</v>
      </c>
      <c>
        <v>0</v>
      </c>
      <c>
        <v>5.158948737221199</v>
      </c>
    </row>
    <row>
      <c>
        <v>2627320</v>
      </c>
      <c>
        <v>1</v>
      </c>
      <c>
        <is>
          <t>İZMİR</t>
        </is>
      </c>
      <c>
        <v>SEFERİHİSAR</v>
      </c>
      <c>
        <is>
          <t>Kullanıcı Bağlantı Hattı</t>
        </is>
      </c>
      <c>
        <v>L-201 GÜZELÇİFTLİK 35-14-L00201_956648789_956648789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30.07.2023 15:00:00</t>
        </is>
      </c>
      <c>
        <is>
          <t>30.07.2023 18:24:15</t>
        </is>
      </c>
      <c>
        <v>3.404166666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1.23382046518475</v>
      </c>
      <c>
        <v>0</v>
      </c>
      <c>
        <v>0</v>
      </c>
      <c>
        <v>0</v>
      </c>
      <c>
        <v>0</v>
      </c>
      <c>
        <v>0</v>
      </c>
      <c>
        <v>0</v>
      </c>
      <c>
        <v>1.23382046518475</v>
      </c>
    </row>
    <row>
      <c>
        <v>2627257</v>
      </c>
      <c>
        <v>1</v>
      </c>
      <c>
        <is>
          <t>İZMİR</t>
        </is>
      </c>
      <c>
        <v>KARABAĞLAR</v>
      </c>
      <c>
        <is>
          <t>AG Fideri</t>
        </is>
      </c>
      <c>
        <v>K-1712 35-01-K01712_K_56378307_56378307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30.07.2023 12:21:31</t>
        </is>
      </c>
      <c>
        <is>
          <t>30.07.2023 13:25:00</t>
        </is>
      </c>
      <c>
        <v>1.058055555</v>
      </c>
      <c>
        <v>0</v>
      </c>
      <c>
        <v>56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13.980738127233328</v>
      </c>
      <c>
        <v>0</v>
      </c>
      <c>
        <v>0</v>
      </c>
      <c>
        <v>0</v>
      </c>
      <c>
        <v>5.224552011919271</v>
      </c>
      <c>
        <v>0</v>
      </c>
      <c>
        <v>0</v>
      </c>
      <c>
        <v>19.2052901391526</v>
      </c>
    </row>
    <row>
      <c>
        <v>2627211</v>
      </c>
      <c>
        <v>1</v>
      </c>
      <c>
        <is>
          <t>İZMİR</t>
        </is>
      </c>
      <c>
        <v>KARŞIYAKA</v>
      </c>
      <c>
        <is>
          <t>Saha Dağıtım Kutusu (SDK)</t>
        </is>
      </c>
      <c>
        <v>K-1692 35-04-K01692_C C1b_5774062</v>
      </c>
      <c>
        <v>AG Kablo Başlığı Arızası</v>
      </c>
      <c>
        <v>Dağıtım-AG</v>
      </c>
      <c>
        <v>Uzun</v>
      </c>
      <c>
        <v>Şebeke işletmecisi</v>
      </c>
      <c>
        <v>Bildirimsiz</v>
      </c>
      <c>
        <is>
          <t>30.07.2023 11:10:05</t>
        </is>
      </c>
      <c>
        <is>
          <t>30.07.2023 11:52:13</t>
        </is>
      </c>
      <c>
        <v>0.702222222</v>
      </c>
      <c>
        <v>0</v>
      </c>
      <c>
        <v>91</v>
      </c>
      <c>
        <v>0</v>
      </c>
      <c>
        <v>0</v>
      </c>
      <c>
        <v>0</v>
      </c>
      <c>
        <v>29</v>
      </c>
      <c>
        <v>0</v>
      </c>
      <c>
        <v>0</v>
      </c>
      <c>
        <v>0</v>
      </c>
      <c>
        <v>15.718879350471813</v>
      </c>
      <c>
        <v>0</v>
      </c>
      <c>
        <v>0</v>
      </c>
      <c>
        <v>0</v>
      </c>
      <c>
        <v>26.981998092630604</v>
      </c>
      <c>
        <v>0</v>
      </c>
      <c>
        <v>0</v>
      </c>
      <c>
        <v>42.700877443102414</v>
      </c>
    </row>
    <row>
      <c>
        <v>2627506</v>
      </c>
      <c>
        <v>1</v>
      </c>
      <c>
        <is>
          <t>İZMİR</t>
        </is>
      </c>
      <c>
        <v>TORBALI</v>
      </c>
      <c>
        <is>
          <t>Dağıtım Transformatörü</t>
        </is>
      </c>
      <c>
        <v>REMZİ İŞÇİ SLM TR 35-26-L00357_35-26-L00357_2361645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30.07.2023 20:40:10</t>
        </is>
      </c>
      <c>
        <is>
          <t>30.07.2023 21:37:18</t>
        </is>
      </c>
      <c>
        <v>0.952222222</v>
      </c>
      <c>
        <v>0</v>
      </c>
      <c>
        <v>4</v>
      </c>
      <c>
        <v>0</v>
      </c>
      <c>
        <v>8</v>
      </c>
      <c>
        <v>0</v>
      </c>
      <c>
        <v>4</v>
      </c>
      <c>
        <v>0</v>
      </c>
      <c>
        <v>0</v>
      </c>
      <c>
        <v>0</v>
      </c>
      <c>
        <v>1.2868457930469093</v>
      </c>
      <c>
        <v>0</v>
      </c>
      <c>
        <v>14.202737044520484</v>
      </c>
      <c>
        <v>0</v>
      </c>
      <c>
        <v>14.268979294506167</v>
      </c>
      <c>
        <v>0</v>
      </c>
      <c>
        <v>0</v>
      </c>
      <c>
        <v>29.75856213207356</v>
      </c>
    </row>
    <row>
      <c>
        <v>2627337</v>
      </c>
      <c>
        <v>1</v>
      </c>
      <c>
        <is>
          <t>İZMİR</t>
        </is>
      </c>
      <c>
        <v>TORBALI</v>
      </c>
      <c>
        <is>
          <t>DM</t>
        </is>
      </c>
      <c>
        <v>YAZIBAŞI DM-4 35-26-M00633_DM-5 M09_2307427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30.07.2023 15:28:53</t>
        </is>
      </c>
      <c>
        <is>
          <t>30.07.2023 15:44:00</t>
        </is>
      </c>
      <c>
        <v>0.251944444</v>
      </c>
      <c>
        <v>0</v>
      </c>
      <c>
        <v>0</v>
      </c>
      <c>
        <v>0</v>
      </c>
      <c>
        <v>0</v>
      </c>
      <c>
        <v>27</v>
      </c>
      <c>
        <v>6</v>
      </c>
      <c>
        <v>30</v>
      </c>
      <c>
        <v>0</v>
      </c>
      <c>
        <v>0</v>
      </c>
      <c>
        <v>0</v>
      </c>
      <c>
        <v>0</v>
      </c>
      <c>
        <v>0</v>
      </c>
      <c>
        <v>26.078518407183623</v>
      </c>
      <c>
        <v>6.947661709805083</v>
      </c>
      <c>
        <v>354.4797936947389</v>
      </c>
      <c>
        <v>0</v>
      </c>
      <c>
        <v>387.5059738117276</v>
      </c>
    </row>
    <row>
      <c>
        <v>2627217</v>
      </c>
      <c>
        <v>1</v>
      </c>
      <c>
        <is>
          <t>İZMİR</t>
        </is>
      </c>
      <c>
        <v>TORBALI</v>
      </c>
      <c>
        <is>
          <t>AG Fideri</t>
        </is>
      </c>
      <c>
        <v>ÇAYBAŞI DM-1/11 35-26-L00215__56359504_56359504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30.07.2023 09:00:53</t>
        </is>
      </c>
      <c>
        <is>
          <t>30.07.2023 12:26:40</t>
        </is>
      </c>
      <c>
        <v>3.429722222</v>
      </c>
      <c>
        <v>0</v>
      </c>
      <c>
        <v>22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13.490700012558797</v>
      </c>
      <c>
        <v>0</v>
      </c>
      <c>
        <v>0</v>
      </c>
      <c>
        <v>0</v>
      </c>
      <c>
        <v>0.465496266472032</v>
      </c>
      <c>
        <v>0</v>
      </c>
      <c>
        <v>0</v>
      </c>
      <c>
        <v>13.956196279030829</v>
      </c>
    </row>
    <row>
      <c>
        <v>2627025</v>
      </c>
      <c>
        <v>1</v>
      </c>
      <c>
        <is>
          <t>MANİSA</t>
        </is>
      </c>
      <c>
        <v>SARIGÖL</v>
      </c>
      <c>
        <is>
          <t>DM</t>
        </is>
      </c>
      <c>
        <v>SARIGÖL DM 45-79-M00069_SELİMİYE FİDERİ M18_2076606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30.07.2023 01:06:59</t>
        </is>
      </c>
      <c>
        <is>
          <t>30.07.2023 01:13:16</t>
        </is>
      </c>
      <c>
        <v>0.104722222</v>
      </c>
      <c>
        <v>2</v>
      </c>
      <c>
        <v>1023</v>
      </c>
      <c>
        <v>17</v>
      </c>
      <c>
        <v>244</v>
      </c>
      <c>
        <v>1</v>
      </c>
      <c>
        <v>61</v>
      </c>
      <c>
        <v>0</v>
      </c>
      <c>
        <v>0</v>
      </c>
      <c>
        <v>0.042601201485555545</v>
      </c>
      <c>
        <v>19.618420062319213</v>
      </c>
      <c>
        <v>11.398662945326828</v>
      </c>
      <c>
        <v>91.708509831132</v>
      </c>
      <c>
        <v>0.16069413584377545</v>
      </c>
      <c>
        <v>2.3455535813652224</v>
      </c>
      <c>
        <v>0</v>
      </c>
      <c>
        <v>0</v>
      </c>
      <c>
        <v>125.2744417574726</v>
      </c>
    </row>
    <row>
      <c>
        <v>2627051</v>
      </c>
      <c>
        <v>1</v>
      </c>
      <c>
        <is>
          <t>MANİSA</t>
        </is>
      </c>
      <c>
        <v>GÖLMARMARA</v>
      </c>
      <c>
        <is>
          <t>Dağıtım Transformatörü</t>
        </is>
      </c>
      <c>
        <v>TARIMSAL SULAMA TR-55 45-85-L00144_45-85-L00144_2374907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30.07.2023 06:42:26</t>
        </is>
      </c>
      <c>
        <is>
          <t>30.07.2023 10:06:49</t>
        </is>
      </c>
      <c>
        <v>3.406388888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1.3649140862254696</v>
      </c>
      <c>
        <v>0</v>
      </c>
      <c>
        <v>0</v>
      </c>
      <c>
        <v>0</v>
      </c>
      <c>
        <v>0</v>
      </c>
      <c>
        <v>1.3649140862254696</v>
      </c>
    </row>
    <row>
      <c>
        <v>2627045</v>
      </c>
      <c>
        <v>1</v>
      </c>
      <c>
        <is>
          <t>İZMİR</t>
        </is>
      </c>
      <c>
        <v>ÖDEMİŞ</v>
      </c>
      <c>
        <is>
          <t>DM</t>
        </is>
      </c>
      <c>
        <v>KAYAKÖY DM 35-15-L00866_ALABAŞ L04_72307053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30.07.2023 06:20:07</t>
        </is>
      </c>
      <c>
        <is>
          <t>30.07.2023 06:54:54</t>
        </is>
      </c>
      <c>
        <v>0.579722222</v>
      </c>
      <c>
        <v>0</v>
      </c>
      <c>
        <v>262</v>
      </c>
      <c>
        <v>5</v>
      </c>
      <c>
        <v>167</v>
      </c>
      <c>
        <v>2</v>
      </c>
      <c>
        <v>58</v>
      </c>
      <c>
        <v>0</v>
      </c>
      <c>
        <v>0</v>
      </c>
      <c>
        <v>0</v>
      </c>
      <c>
        <v>24.73529704375752</v>
      </c>
      <c>
        <v>3.0069909716842114</v>
      </c>
      <c>
        <v>108.486629250956</v>
      </c>
      <c>
        <v>6.075028613107256</v>
      </c>
      <c>
        <v>16.737673277134494</v>
      </c>
      <c>
        <v>0</v>
      </c>
      <c>
        <v>0</v>
      </c>
      <c>
        <v>159.04161915663948</v>
      </c>
    </row>
    <row>
      <c>
        <v>2627131</v>
      </c>
      <c>
        <v>1</v>
      </c>
      <c>
        <is>
          <t>İZMİR</t>
        </is>
      </c>
      <c>
        <v>TORBALI</v>
      </c>
      <c>
        <is>
          <t>OG Fideri</t>
        </is>
      </c>
      <c>
        <v>TR-114 35-26-M00114_CANET/TORBALI DEVLET HASTANESİ M01_65974713</v>
      </c>
      <c>
        <v>Şebeke Yenileme ve Kapasite Artışı Çalışması</v>
      </c>
      <c>
        <v>Dağıtım-OG</v>
      </c>
      <c>
        <v>Uzun</v>
      </c>
      <c>
        <v>Şebeke işletmecisi</v>
      </c>
      <c>
        <v>Bildirimli</v>
      </c>
      <c>
        <is>
          <t>30.07.2023 09:19:41</t>
        </is>
      </c>
      <c>
        <is>
          <t>30.07.2023 11:21:41</t>
        </is>
      </c>
      <c>
        <v>2.033333333</v>
      </c>
      <c>
        <v>0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1553.2334091218413</v>
      </c>
      <c>
        <v>0</v>
      </c>
      <c>
        <v>0</v>
      </c>
      <c>
        <v>0</v>
      </c>
      <c>
        <v>1553.2334091218413</v>
      </c>
    </row>
    <row>
      <c>
        <v>2627088</v>
      </c>
      <c>
        <v>1</v>
      </c>
      <c>
        <is>
          <t>MANİSA</t>
        </is>
      </c>
      <c>
        <v>DEMİRCİ</v>
      </c>
      <c>
        <is>
          <t>KÖK</t>
        </is>
      </c>
      <c>
        <v>ÖRÜCÜLER KÖK 45-74-M00355_MAHMUTLAR ÇIKIŞ M03_79409497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30.07.2023 08:27:27</t>
        </is>
      </c>
      <c>
        <is>
          <t>30.07.2023 09:39:07</t>
        </is>
      </c>
      <c>
        <v>1.194444444</v>
      </c>
      <c>
        <v>0</v>
      </c>
      <c>
        <v>257</v>
      </c>
      <c>
        <v>0</v>
      </c>
      <c>
        <v>0</v>
      </c>
      <c>
        <v>1</v>
      </c>
      <c>
        <v>42</v>
      </c>
      <c>
        <v>0</v>
      </c>
      <c>
        <v>0</v>
      </c>
      <c>
        <v>0</v>
      </c>
      <c>
        <v>35.47774654824561</v>
      </c>
      <c>
        <v>0</v>
      </c>
      <c>
        <v>0</v>
      </c>
      <c>
        <v>1.52709727422</v>
      </c>
      <c>
        <v>9.092389644731124</v>
      </c>
      <c>
        <v>0</v>
      </c>
      <c>
        <v>0</v>
      </c>
      <c>
        <v>46.09723346719673</v>
      </c>
    </row>
    <row>
      <c>
        <v>2627160</v>
      </c>
      <c>
        <v>1</v>
      </c>
      <c>
        <is>
          <t>İZMİR</t>
        </is>
      </c>
      <c>
        <v>ÖDEMİŞ</v>
      </c>
      <c>
        <is>
          <t>OG Fideri</t>
        </is>
      </c>
      <c>
        <v>TR-90 35-15-M00359_TR-118 M01_96097417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30.07.2023 09:57:41</t>
        </is>
      </c>
      <c>
        <is>
          <t>30.07.2023 10:42:48</t>
        </is>
      </c>
      <c>
        <v>0.751944444</v>
      </c>
      <c>
        <v>0</v>
      </c>
      <c>
        <v>980</v>
      </c>
      <c>
        <v>0</v>
      </c>
      <c>
        <v>0</v>
      </c>
      <c>
        <v>0</v>
      </c>
      <c>
        <v>136</v>
      </c>
      <c>
        <v>0</v>
      </c>
      <c>
        <v>0</v>
      </c>
      <c>
        <v>0</v>
      </c>
      <c>
        <v>119.7023329510141</v>
      </c>
      <c>
        <v>0</v>
      </c>
      <c>
        <v>0</v>
      </c>
      <c>
        <v>0</v>
      </c>
      <c>
        <v>92.99312351893118</v>
      </c>
      <c>
        <v>0</v>
      </c>
      <c>
        <v>0</v>
      </c>
      <c>
        <v>212.69545646994527</v>
      </c>
    </row>
    <row>
      <c>
        <v>2627183</v>
      </c>
      <c>
        <v>1</v>
      </c>
      <c>
        <is>
          <t>İZMİR</t>
        </is>
      </c>
      <c>
        <v>KARABAĞLAR</v>
      </c>
      <c>
        <is>
          <t>Dağıtım Transformatörü</t>
        </is>
      </c>
      <c>
        <v>K-805 35-01-K00805_35-01-K00805_2349113</v>
      </c>
      <c>
        <v>Şebeke Yenileme ve Kapasite Artışı Çalışması</v>
      </c>
      <c>
        <v>Dağıtım-AG</v>
      </c>
      <c>
        <v>Uzun</v>
      </c>
      <c>
        <v>Şebeke işletmecisi</v>
      </c>
      <c>
        <v>Bildirimli</v>
      </c>
      <c>
        <is>
          <t>30.07.2023 10:34:17</t>
        </is>
      </c>
      <c>
        <is>
          <t>30.07.2023 17:16:47</t>
        </is>
      </c>
      <c>
        <v>6.708333333</v>
      </c>
      <c>
        <v>0</v>
      </c>
      <c>
        <v>815</v>
      </c>
      <c>
        <v>0</v>
      </c>
      <c>
        <v>0</v>
      </c>
      <c>
        <v>0</v>
      </c>
      <c>
        <v>63</v>
      </c>
      <c>
        <v>0</v>
      </c>
      <c>
        <v>1</v>
      </c>
      <c>
        <v>0</v>
      </c>
      <c>
        <v>1129.3470592807212</v>
      </c>
      <c>
        <v>0</v>
      </c>
      <c>
        <v>0</v>
      </c>
      <c>
        <v>0</v>
      </c>
      <c>
        <v>432.19489440538416</v>
      </c>
      <c>
        <v>0</v>
      </c>
      <c>
        <v>11.402243448305033</v>
      </c>
      <c>
        <v>1572.9441971344104</v>
      </c>
    </row>
    <row>
      <c>
        <v>2627323</v>
      </c>
      <c>
        <v>1</v>
      </c>
      <c>
        <is>
          <t>İZMİR</t>
        </is>
      </c>
      <c>
        <v>BERGAMA</v>
      </c>
      <c>
        <is>
          <t>OG Fideri</t>
        </is>
      </c>
      <c>
        <v>İSMAİLLİ KÖK 35-16-M00045_HatBaşıAyırıcı_53140515 M05_53140515</v>
      </c>
      <c>
        <v>OG Trafo Arızası</v>
      </c>
      <c>
        <v>Dağıtım-OG</v>
      </c>
      <c>
        <v>Uzun</v>
      </c>
      <c>
        <v>Şebeke işletmecisi</v>
      </c>
      <c>
        <v>Bildirimsiz</v>
      </c>
      <c>
        <is>
          <t>30.07.2023 15:07:24</t>
        </is>
      </c>
      <c>
        <is>
          <t>30.07.2023 20:31:08</t>
        </is>
      </c>
      <c>
        <v>5.395555555</v>
      </c>
      <c>
        <v>0</v>
      </c>
      <c>
        <v>310</v>
      </c>
      <c>
        <v>0</v>
      </c>
      <c>
        <v>1</v>
      </c>
      <c>
        <v>8</v>
      </c>
      <c>
        <v>11</v>
      </c>
      <c>
        <v>1</v>
      </c>
      <c>
        <v>0</v>
      </c>
      <c>
        <v>0</v>
      </c>
      <c>
        <v>170.8339046210282</v>
      </c>
      <c>
        <v>0</v>
      </c>
      <c>
        <v>12.408437630253198</v>
      </c>
      <c>
        <v>209.50127278922915</v>
      </c>
      <c>
        <v>16.929941235386988</v>
      </c>
      <c>
        <v>147.4784169414043</v>
      </c>
      <c>
        <v>0</v>
      </c>
      <c>
        <v>557.1519732173019</v>
      </c>
    </row>
    <row>
      <c>
        <v>2627120</v>
      </c>
      <c>
        <v>1</v>
      </c>
      <c>
        <is>
          <t>İZMİR</t>
        </is>
      </c>
      <c>
        <v>MENDERES</v>
      </c>
      <c>
        <is>
          <t>Dağıtım Transformatörü</t>
        </is>
      </c>
      <c>
        <v>ÇAMÖNÜ TR-9 35-22-M00174_35-22-M00174_2362527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30.07.2023 09:06:55</t>
        </is>
      </c>
      <c>
        <is>
          <t>30.07.2023 11:59:39</t>
        </is>
      </c>
      <c>
        <v>2.878888888</v>
      </c>
      <c>
        <v>0</v>
      </c>
      <c>
        <v>3</v>
      </c>
      <c>
        <v>0</v>
      </c>
      <c>
        <v>22</v>
      </c>
      <c>
        <v>0</v>
      </c>
      <c>
        <v>4</v>
      </c>
      <c>
        <v>0</v>
      </c>
      <c>
        <v>0</v>
      </c>
      <c>
        <v>0</v>
      </c>
      <c>
        <v>9.1300827606453</v>
      </c>
      <c>
        <v>0</v>
      </c>
      <c>
        <v>234.45571483681394</v>
      </c>
      <c>
        <v>0</v>
      </c>
      <c>
        <v>28.66535636611228</v>
      </c>
      <c>
        <v>0</v>
      </c>
      <c>
        <v>0</v>
      </c>
      <c>
        <v>272.25115396357154</v>
      </c>
    </row>
    <row>
      <c>
        <v>2627406</v>
      </c>
      <c>
        <v>1</v>
      </c>
      <c>
        <is>
          <t>MANİSA</t>
        </is>
      </c>
      <c>
        <v>AKHİSAR</v>
      </c>
      <c>
        <is>
          <t>AG Fideri</t>
        </is>
      </c>
      <c>
        <v>EROĞLU TR-2 45-72-L00370_B_56393074_56393074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30.07.2023 17:58:25</t>
        </is>
      </c>
      <c>
        <is>
          <t>30.07.2023 19:06:52</t>
        </is>
      </c>
      <c>
        <v>1.140833333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3.9512571257875524</v>
      </c>
      <c>
        <v>0</v>
      </c>
      <c>
        <v>0</v>
      </c>
      <c>
        <v>0</v>
      </c>
      <c>
        <v>0</v>
      </c>
      <c>
        <v>3.9512571257875524</v>
      </c>
    </row>
    <row>
      <c>
        <v>2627260</v>
      </c>
      <c>
        <v>1</v>
      </c>
      <c>
        <is>
          <t>İZMİR</t>
        </is>
      </c>
      <c>
        <v>KEMALPAŞA</v>
      </c>
      <c>
        <is>
          <t>Kullanıcı Bağlantı Hattı</t>
        </is>
      </c>
      <c>
        <v>ALİ ÖZŞAHİNLER TR-1 35-27-M00107_98795141_98795141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30.07.2023 12:35:30</t>
        </is>
      </c>
      <c>
        <is>
          <t>30.07.2023 14:28:35</t>
        </is>
      </c>
      <c>
        <v>1.884722222</v>
      </c>
      <c>
        <v>0</v>
      </c>
      <c>
        <v>0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</row>
    <row>
      <c>
        <v>2627054</v>
      </c>
      <c>
        <v>1</v>
      </c>
      <c>
        <is>
          <t>İZMİR</t>
        </is>
      </c>
      <c>
        <v>ÖDEMİŞ</v>
      </c>
      <c>
        <is>
          <t>AG Fideri</t>
        </is>
      </c>
      <c>
        <v>OCAKLI AHRANDI TR-5 35-15-L00783_B_56370367_56370367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30.07.2023 06:48:08</t>
        </is>
      </c>
      <c>
        <is>
          <t>30.07.2023 09:15:40</t>
        </is>
      </c>
      <c>
        <v>2.458888888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1.1035403636690073</v>
      </c>
      <c>
        <v>0</v>
      </c>
      <c>
        <v>0</v>
      </c>
      <c>
        <v>0</v>
      </c>
      <c>
        <v>0</v>
      </c>
      <c>
        <v>0</v>
      </c>
      <c>
        <v>0</v>
      </c>
      <c>
        <v>1.1035403636690073</v>
      </c>
    </row>
    <row>
      <c>
        <v>2627097</v>
      </c>
      <c>
        <v>1</v>
      </c>
      <c>
        <is>
          <t>İZMİR</t>
        </is>
      </c>
      <c>
        <v>TORBALI</v>
      </c>
      <c>
        <is>
          <t>Dağıtım Transformatörü</t>
        </is>
      </c>
      <c>
        <v>KORUCUK-4 35-26-M00464_35-26-M00464_2363074</v>
      </c>
      <c>
        <v>Hırsızlık</v>
      </c>
      <c>
        <v>Dağıtım-AG</v>
      </c>
      <c>
        <v>Uzun</v>
      </c>
      <c>
        <v>Dışsal</v>
      </c>
      <c>
        <v>Bildirimsiz</v>
      </c>
      <c>
        <is>
          <t>30.07.2023 08:40:24</t>
        </is>
      </c>
      <c>
        <is>
          <t>30.07.2023 17:49:39</t>
        </is>
      </c>
      <c>
        <v>9.154166666</v>
      </c>
      <c>
        <v>0</v>
      </c>
      <c>
        <v>128</v>
      </c>
      <c>
        <v>0</v>
      </c>
      <c>
        <v>0</v>
      </c>
      <c>
        <v>0</v>
      </c>
      <c>
        <v>10</v>
      </c>
      <c>
        <v>0</v>
      </c>
      <c>
        <v>0</v>
      </c>
      <c>
        <v>0</v>
      </c>
      <c>
        <v>174.04316230796087</v>
      </c>
      <c>
        <v>0</v>
      </c>
      <c>
        <v>0</v>
      </c>
      <c>
        <v>0</v>
      </c>
      <c>
        <v>25.1388312057598</v>
      </c>
      <c>
        <v>0</v>
      </c>
      <c>
        <v>0</v>
      </c>
      <c>
        <v>199.18199351372067</v>
      </c>
    </row>
    <row>
      <c>
        <v>2627197</v>
      </c>
      <c>
        <v>1</v>
      </c>
      <c>
        <is>
          <t>İZMİR</t>
        </is>
      </c>
      <c>
        <v>TORBALI</v>
      </c>
      <c>
        <is>
          <t>DM</t>
        </is>
      </c>
      <c>
        <v>YAZIBAŞI DM-4 35-26-M00633_YAZIBAŞI DM-6 M03_2308927</v>
      </c>
      <c>
        <v>Şebeke Yenileme ve Kapasite Artışı Çalışması</v>
      </c>
      <c>
        <v>Dağıtım-OG</v>
      </c>
      <c>
        <v>Uzun</v>
      </c>
      <c>
        <v>Şebeke işletmecisi</v>
      </c>
      <c>
        <v>Bildirimli</v>
      </c>
      <c>
        <is>
          <t>30.07.2023 10:02:57</t>
        </is>
      </c>
      <c>
        <is>
          <t>30.07.2023 15:04:32</t>
        </is>
      </c>
      <c>
        <v>5.026388888</v>
      </c>
      <c>
        <v>0</v>
      </c>
      <c>
        <v>1888</v>
      </c>
      <c>
        <v>2</v>
      </c>
      <c>
        <v>20</v>
      </c>
      <c>
        <v>12</v>
      </c>
      <c>
        <v>214</v>
      </c>
      <c>
        <v>14</v>
      </c>
      <c>
        <v>2</v>
      </c>
      <c>
        <v>0</v>
      </c>
      <c>
        <v>1974.3282672413795</v>
      </c>
      <c>
        <v>28.48179899162</v>
      </c>
      <c>
        <v>28.51727268462574</v>
      </c>
      <c>
        <v>845.397172590497</v>
      </c>
      <c>
        <v>1005.9746818131177</v>
      </c>
      <c>
        <v>5462.830252573962</v>
      </c>
      <c>
        <v>17.66658594444827</v>
      </c>
      <c>
        <v>9363.196031839649</v>
      </c>
    </row>
    <row>
      <c>
        <v>2627177</v>
      </c>
      <c>
        <v>1</v>
      </c>
      <c>
        <is>
          <t>İZMİR</t>
        </is>
      </c>
      <c>
        <v>GAZİEMİR</v>
      </c>
      <c>
        <is>
          <t>Dağıtım Transformatörü</t>
        </is>
      </c>
      <c>
        <v>K-3125 35-08-K03125_35-08-K03125_42547536</v>
      </c>
      <c>
        <v>Şebeke Bakım Çalışması</v>
      </c>
      <c>
        <v>Dağıtım-AG</v>
      </c>
      <c>
        <v>Uzun</v>
      </c>
      <c>
        <v>Şebeke işletmecisi</v>
      </c>
      <c>
        <v>Bildirimli</v>
      </c>
      <c>
        <is>
          <t>30.07.2023 10:23:34</t>
        </is>
      </c>
      <c>
        <is>
          <t>30.07.2023 10:58:57</t>
        </is>
      </c>
      <c>
        <v>0.589722222</v>
      </c>
      <c>
        <v>0</v>
      </c>
      <c>
        <v>352</v>
      </c>
      <c>
        <v>0</v>
      </c>
      <c>
        <v>0</v>
      </c>
      <c>
        <v>0</v>
      </c>
      <c>
        <v>21</v>
      </c>
      <c>
        <v>0</v>
      </c>
      <c>
        <v>0</v>
      </c>
      <c>
        <v>0</v>
      </c>
      <c>
        <v>51.82557658389398</v>
      </c>
      <c>
        <v>0</v>
      </c>
      <c>
        <v>0</v>
      </c>
      <c>
        <v>0</v>
      </c>
      <c>
        <v>39.1015028143516</v>
      </c>
      <c>
        <v>0</v>
      </c>
      <c>
        <v>0</v>
      </c>
      <c>
        <v>90.92707939824558</v>
      </c>
    </row>
    <row>
      <c>
        <v>2627532</v>
      </c>
      <c>
        <v>1</v>
      </c>
      <c>
        <is>
          <t>İZMİR</t>
        </is>
      </c>
      <c>
        <v>SELÇUK</v>
      </c>
      <c>
        <is>
          <t>KÖK</t>
        </is>
      </c>
      <c>
        <v>PAMUCAK KÖK 35-13-L00400_ESKİ PAMUCAK (HAVAALANI) L09_2097128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30.07.2023 21:43:31</t>
        </is>
      </c>
      <c>
        <is>
          <t>30.07.2023 23:32:44</t>
        </is>
      </c>
      <c>
        <v>1.820277777</v>
      </c>
      <c>
        <v>3</v>
      </c>
      <c>
        <v>13</v>
      </c>
      <c>
        <v>15</v>
      </c>
      <c>
        <v>18</v>
      </c>
      <c>
        <v>2</v>
      </c>
      <c>
        <v>62</v>
      </c>
      <c>
        <v>1</v>
      </c>
      <c>
        <v>0</v>
      </c>
      <c>
        <v>58.16491707744225</v>
      </c>
      <c>
        <v>5.072836150648663</v>
      </c>
      <c>
        <v>65.56281379950305</v>
      </c>
      <c>
        <v>72.5396762218196</v>
      </c>
      <c>
        <v>5.7728236216501925</v>
      </c>
      <c>
        <v>185.2776668321405</v>
      </c>
      <c>
        <v>28.251951211885412</v>
      </c>
      <c>
        <v>0</v>
      </c>
      <c>
        <v>420.64268491508966</v>
      </c>
    </row>
    <row>
      <c>
        <v>2627280</v>
      </c>
      <c>
        <v>1</v>
      </c>
      <c>
        <is>
          <t>İZMİR</t>
        </is>
      </c>
      <c>
        <v>ÖDEMİŞ</v>
      </c>
      <c>
        <is>
          <t>DM</t>
        </is>
      </c>
      <c>
        <v>BİRGİ DM 35-15-L01013_CEVİZALAN L05_67562276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30.07.2023 13:27:15</t>
        </is>
      </c>
      <c>
        <is>
          <t>30.07.2023 13:30:40</t>
        </is>
      </c>
      <c>
        <v>0.056944444</v>
      </c>
      <c>
        <v>0</v>
      </c>
      <c>
        <v>584</v>
      </c>
      <c>
        <v>2</v>
      </c>
      <c>
        <v>124</v>
      </c>
      <c>
        <v>6</v>
      </c>
      <c>
        <v>112</v>
      </c>
      <c>
        <v>1</v>
      </c>
      <c>
        <v>0</v>
      </c>
      <c>
        <v>0</v>
      </c>
      <c>
        <v>4.87364994530808</v>
      </c>
      <c>
        <v>2.0252625524832935</v>
      </c>
      <c>
        <v>9.175420375177621</v>
      </c>
      <c>
        <v>1.0176838017692011</v>
      </c>
      <c>
        <v>4.879782565639892</v>
      </c>
      <c>
        <v>0.12473465753099028</v>
      </c>
      <c>
        <v>0</v>
      </c>
      <c>
        <v>22.09653389790908</v>
      </c>
    </row>
    <row>
      <c>
        <v>2627303</v>
      </c>
      <c>
        <v>1</v>
      </c>
      <c>
        <is>
          <t>İZMİR</t>
        </is>
      </c>
      <c>
        <v>MENEMEN</v>
      </c>
      <c>
        <is>
          <t>DM</t>
        </is>
      </c>
      <c>
        <v>İZDERSAN DM 35-28-M00394_İZBAŞ M04_47755808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30.07.2023 14:43:38</t>
        </is>
      </c>
      <c>
        <is>
          <t>30.07.2023 15:10:49</t>
        </is>
      </c>
      <c>
        <v>0.453055555</v>
      </c>
      <c>
        <v>0</v>
      </c>
      <c>
        <v>0</v>
      </c>
      <c>
        <v>0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1027.2542993747052</v>
      </c>
      <c>
        <v>0</v>
      </c>
      <c>
        <v>1027.2542993747052</v>
      </c>
    </row>
    <row>
      <c>
        <v>2627558</v>
      </c>
      <c>
        <v>1</v>
      </c>
      <c>
        <is>
          <t>İZMİR</t>
        </is>
      </c>
      <c>
        <v>KEMALPAŞA</v>
      </c>
      <c>
        <is>
          <t>DM</t>
        </is>
      </c>
      <c>
        <v>TROPİKAL DM 35-27-L00056_ARMUTLU İ.M. L03_72201723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30.07.2023 23:10:47</t>
        </is>
      </c>
      <c>
        <is>
          <t>30.07.2023 23:37:41</t>
        </is>
      </c>
      <c>
        <v>0.448333333</v>
      </c>
      <c>
        <v>47</v>
      </c>
      <c>
        <v>2796</v>
      </c>
      <c>
        <v>129</v>
      </c>
      <c>
        <v>204</v>
      </c>
      <c>
        <v>58</v>
      </c>
      <c>
        <v>406</v>
      </c>
      <c>
        <v>2</v>
      </c>
      <c>
        <v>1</v>
      </c>
      <c>
        <v>30.891295755777005</v>
      </c>
      <c>
        <v>302.45637132708123</v>
      </c>
      <c>
        <v>70.65042795663967</v>
      </c>
      <c>
        <v>84.25280433997244</v>
      </c>
      <c>
        <v>93.88203532215695</v>
      </c>
      <c>
        <v>99.07010457068431</v>
      </c>
      <c>
        <v>0.4947866696542576</v>
      </c>
      <c>
        <v>0.267668406780846</v>
      </c>
      <c>
        <v>681.9654943487467</v>
      </c>
    </row>
    <row>
      <c>
        <v>2627203</v>
      </c>
      <c>
        <v>1</v>
      </c>
      <c>
        <is>
          <t>İZMİR</t>
        </is>
      </c>
      <c>
        <v>KİRAZ</v>
      </c>
      <c>
        <is>
          <t>KÖK</t>
        </is>
      </c>
      <c>
        <v>HALİLLER KÖK 35-31-L00228_SIRIMLI L011_72238625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30.07.2023 10:54:37</t>
        </is>
      </c>
      <c>
        <is>
          <t>30.07.2023 12:04:51</t>
        </is>
      </c>
      <c>
        <v>1.170555555</v>
      </c>
      <c>
        <v>0</v>
      </c>
      <c>
        <v>398</v>
      </c>
      <c>
        <v>0</v>
      </c>
      <c>
        <v>86</v>
      </c>
      <c>
        <v>4</v>
      </c>
      <c>
        <v>48</v>
      </c>
      <c>
        <v>0</v>
      </c>
      <c>
        <v>0</v>
      </c>
      <c>
        <v>0</v>
      </c>
      <c>
        <v>114.25337604047068</v>
      </c>
      <c>
        <v>0</v>
      </c>
      <c>
        <v>124.9158833248468</v>
      </c>
      <c>
        <v>20.930268337844506</v>
      </c>
      <c>
        <v>48.08479053052132</v>
      </c>
      <c>
        <v>0</v>
      </c>
      <c>
        <v>0</v>
      </c>
      <c>
        <v>308.1843182336833</v>
      </c>
    </row>
    <row>
      <c>
        <v>2627057</v>
      </c>
      <c>
        <v>1</v>
      </c>
      <c>
        <is>
          <t>İZMİR</t>
        </is>
      </c>
      <c>
        <v>SEFERİHİSAR</v>
      </c>
      <c>
        <is>
          <t>DM</t>
        </is>
      </c>
      <c>
        <v>KAVAKDERE DM 35-14-M00339_ M07_65666676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30.07.2023 07:10:51</t>
        </is>
      </c>
      <c>
        <is>
          <t>30.07.2023 07:16:01</t>
        </is>
      </c>
      <c>
        <v>0.086111111</v>
      </c>
      <c>
        <v>0</v>
      </c>
      <c>
        <v>999</v>
      </c>
      <c>
        <v>2</v>
      </c>
      <c>
        <v>337</v>
      </c>
      <c>
        <v>8</v>
      </c>
      <c>
        <v>96</v>
      </c>
      <c>
        <v>0</v>
      </c>
      <c>
        <v>1</v>
      </c>
      <c>
        <v>0</v>
      </c>
      <c>
        <v>14.713913702621104</v>
      </c>
      <c>
        <v>0.07024597754282501</v>
      </c>
      <c>
        <v>11.902517621021607</v>
      </c>
      <c>
        <v>0.7221845124370434</v>
      </c>
      <c>
        <v>4.884120867141419</v>
      </c>
      <c>
        <v>0</v>
      </c>
      <c>
        <v>0.002927207793866667</v>
      </c>
      <c>
        <v>32.295909888557865</v>
      </c>
    </row>
    <row>
      <c>
        <v>2627412</v>
      </c>
      <c>
        <v>1</v>
      </c>
      <c>
        <is>
          <t>MANİSA</t>
        </is>
      </c>
      <c>
        <v>SARUHANLI</v>
      </c>
      <c>
        <is>
          <t>OG Fideri</t>
        </is>
      </c>
      <c>
        <v>NURİYE DM 45-80-M00090_HatBaşıAyırıcı_53136871 M01_53136871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30.07.2023 18:15:24</t>
        </is>
      </c>
      <c>
        <is>
          <t>30.07.2023 18:46:00</t>
        </is>
      </c>
      <c>
        <v>0.51</v>
      </c>
      <c>
        <v>0</v>
      </c>
      <c>
        <v>350</v>
      </c>
      <c>
        <v>114</v>
      </c>
      <c>
        <v>48</v>
      </c>
      <c>
        <v>9</v>
      </c>
      <c>
        <v>49</v>
      </c>
      <c>
        <v>3</v>
      </c>
      <c>
        <v>0</v>
      </c>
      <c>
        <v>0</v>
      </c>
      <c>
        <v>32.77386020869159</v>
      </c>
      <c>
        <v>667.4660285907454</v>
      </c>
      <c>
        <v>168.37837574709806</v>
      </c>
      <c>
        <v>14.301404791596003</v>
      </c>
      <c>
        <v>14.509676202698875</v>
      </c>
      <c>
        <v>22.233723972693348</v>
      </c>
      <c>
        <v>0</v>
      </c>
      <c>
        <v>919.6630695135234</v>
      </c>
    </row>
    <row>
      <c>
        <v>2627157</v>
      </c>
      <c>
        <v>1</v>
      </c>
      <c>
        <is>
          <t>İZMİR</t>
        </is>
      </c>
      <c>
        <v>BAYINDIR</v>
      </c>
      <c>
        <is>
          <t>Kullanıcı Bağlantı Hattı</t>
        </is>
      </c>
      <c>
        <v>FIRINLI TR-8 35-20-L00095_955207804_955207804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30.07.2023 09:55:37</t>
        </is>
      </c>
      <c>
        <is>
          <t>30.07.2023 10:29:13</t>
        </is>
      </c>
      <c>
        <v>0.56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0.09731111694824301</v>
      </c>
      <c>
        <v>0</v>
      </c>
      <c>
        <v>0</v>
      </c>
      <c>
        <v>0</v>
      </c>
      <c>
        <v>0</v>
      </c>
      <c>
        <v>0</v>
      </c>
      <c>
        <v>0</v>
      </c>
      <c>
        <v>0.09731111694824301</v>
      </c>
    </row>
    <row>
      <c>
        <v>2627386</v>
      </c>
      <c>
        <v>1</v>
      </c>
      <c>
        <is>
          <t>MANİSA</t>
        </is>
      </c>
      <c>
        <v>ŞEHZADELER</v>
      </c>
      <c>
        <is>
          <t>KÖK</t>
        </is>
      </c>
      <c>
        <v>HARMANDALI KÖK 45-71-M00061_NURİ SORMAN M11_72231093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30.07.2023 17:19:59</t>
        </is>
      </c>
      <c>
        <is>
          <t>30.07.2023 18:31:46</t>
        </is>
      </c>
      <c>
        <v>1.196388888</v>
      </c>
      <c>
        <v>3</v>
      </c>
      <c>
        <v>4</v>
      </c>
      <c>
        <v>45</v>
      </c>
      <c>
        <v>21</v>
      </c>
      <c>
        <v>2</v>
      </c>
      <c>
        <v>2</v>
      </c>
      <c>
        <v>0</v>
      </c>
      <c>
        <v>0</v>
      </c>
      <c>
        <v>3.705631526231131</v>
      </c>
      <c>
        <v>2.0806622048113317</v>
      </c>
      <c>
        <v>178.79204815018352</v>
      </c>
      <c>
        <v>236.97510534923657</v>
      </c>
      <c>
        <v>4.5210132025533785</v>
      </c>
      <c>
        <v>5.251696970791488</v>
      </c>
      <c>
        <v>0</v>
      </c>
      <c>
        <v>0</v>
      </c>
      <c>
        <v>431.32615740380743</v>
      </c>
    </row>
    <row>
      <c>
        <v>2627074</v>
      </c>
      <c>
        <v>1</v>
      </c>
      <c>
        <is>
          <t>İZMİR</t>
        </is>
      </c>
      <c>
        <v>GÜZELBAHÇE</v>
      </c>
      <c>
        <is>
          <t>OG Fideri</t>
        </is>
      </c>
      <c>
        <v>M-2760 35-10-M02760_HatBaşıAyırıcı_82569548 M02_82569548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30.07.2023 07:59:50</t>
        </is>
      </c>
      <c>
        <is>
          <t>30.07.2023 09:29:09</t>
        </is>
      </c>
      <c>
        <v>1.488611111</v>
      </c>
      <c>
        <v>0</v>
      </c>
      <c>
        <v>30</v>
      </c>
      <c>
        <v>0</v>
      </c>
      <c>
        <v>32</v>
      </c>
      <c>
        <v>0</v>
      </c>
      <c>
        <v>2</v>
      </c>
      <c>
        <v>0</v>
      </c>
      <c>
        <v>0</v>
      </c>
      <c>
        <v>0</v>
      </c>
      <c>
        <v>15.89476138852829</v>
      </c>
      <c>
        <v>0</v>
      </c>
      <c>
        <v>29.906619233514267</v>
      </c>
      <c>
        <v>0</v>
      </c>
      <c>
        <v>0.40866459826131823</v>
      </c>
      <c>
        <v>0</v>
      </c>
      <c>
        <v>0</v>
      </c>
      <c>
        <v>46.210045220303876</v>
      </c>
    </row>
    <row>
      <c>
        <v>2627223</v>
      </c>
      <c>
        <v>1</v>
      </c>
      <c>
        <is>
          <t>İZMİR</t>
        </is>
      </c>
      <c>
        <v>BUCA</v>
      </c>
      <c>
        <is>
          <t>Dağıtım Transformatörü</t>
        </is>
      </c>
      <c>
        <v>M-2111 35-03-M02111_35-03-M02111_72181819</v>
      </c>
      <c>
        <v>Şebeke Yenileme ve Kapasite Artışı Çalışması</v>
      </c>
      <c>
        <v>Dağıtım-AG</v>
      </c>
      <c>
        <v>Uzun</v>
      </c>
      <c>
        <v>Şebeke işletmecisi</v>
      </c>
      <c>
        <v>Bildirimli</v>
      </c>
      <c>
        <is>
          <t>30.07.2023 11:34:10</t>
        </is>
      </c>
      <c>
        <is>
          <t>30.07.2023 16:14:16</t>
        </is>
      </c>
      <c>
        <v>4.668333333</v>
      </c>
      <c>
        <v>0</v>
      </c>
      <c>
        <v>1059</v>
      </c>
      <c>
        <v>0</v>
      </c>
      <c>
        <v>0</v>
      </c>
      <c>
        <v>0</v>
      </c>
      <c>
        <v>43</v>
      </c>
      <c>
        <v>0</v>
      </c>
      <c>
        <v>0</v>
      </c>
      <c>
        <v>0</v>
      </c>
      <c>
        <v>976.4187860719493</v>
      </c>
      <c>
        <v>0</v>
      </c>
      <c>
        <v>0</v>
      </c>
      <c>
        <v>0</v>
      </c>
      <c>
        <v>420.88811990045235</v>
      </c>
      <c>
        <v>0</v>
      </c>
      <c>
        <v>0</v>
      </c>
      <c>
        <v>1397.3069059724016</v>
      </c>
    </row>
    <row>
      <c>
        <v>2627329</v>
      </c>
      <c>
        <v>1</v>
      </c>
      <c>
        <is>
          <t>İZMİR</t>
        </is>
      </c>
      <c>
        <v>ÖDEMİŞ</v>
      </c>
      <c>
        <is>
          <t>AG Fideri</t>
        </is>
      </c>
      <c>
        <v>KAZANLI TR-2 35-15-L00976_B_91050122_91050122</v>
      </c>
      <c>
        <v>AG Tel Kopuğu</v>
      </c>
      <c>
        <v>Dağıtım-AG</v>
      </c>
      <c>
        <v>Uzun</v>
      </c>
      <c>
        <v>Şebeke işletmecisi</v>
      </c>
      <c>
        <v>Bildirimsiz</v>
      </c>
      <c>
        <is>
          <t>30.07.2023 15:14:22</t>
        </is>
      </c>
      <c>
        <is>
          <t>30.07.2023 18:26:22</t>
        </is>
      </c>
      <c>
        <v>3.2</v>
      </c>
      <c>
        <v>0</v>
      </c>
      <c>
        <v>2</v>
      </c>
      <c>
        <v>0</v>
      </c>
      <c>
        <v>9</v>
      </c>
      <c>
        <v>0</v>
      </c>
      <c>
        <v>0</v>
      </c>
      <c>
        <v>0</v>
      </c>
      <c>
        <v>0</v>
      </c>
      <c>
        <v>0</v>
      </c>
      <c>
        <v>4.579080064566703</v>
      </c>
      <c>
        <v>0</v>
      </c>
      <c>
        <v>44.74355994664714</v>
      </c>
      <c>
        <v>0</v>
      </c>
      <c>
        <v>0</v>
      </c>
      <c>
        <v>0</v>
      </c>
      <c>
        <v>0</v>
      </c>
      <c>
        <v>49.32264001121384</v>
      </c>
    </row>
    <row>
      <c>
        <v>2627286</v>
      </c>
      <c>
        <v>1</v>
      </c>
      <c>
        <is>
          <t>İZMİR</t>
        </is>
      </c>
      <c>
        <v>GAZİEMİR</v>
      </c>
      <c>
        <is>
          <t>Dağıtım Transformatörü</t>
        </is>
      </c>
      <c>
        <v>K-3304 35-08-K03304_35-08-K03304_42447490</v>
      </c>
      <c>
        <v>Şebeke Bakım Çalışması</v>
      </c>
      <c>
        <v>Dağıtım-AG</v>
      </c>
      <c>
        <v>Uzun</v>
      </c>
      <c>
        <v>Şebeke işletmecisi</v>
      </c>
      <c>
        <v>Bildirimli</v>
      </c>
      <c>
        <is>
          <t>30.07.2023 13:44:30</t>
        </is>
      </c>
      <c>
        <is>
          <t>30.07.2023 14:08:01</t>
        </is>
      </c>
      <c>
        <v>0.391944444</v>
      </c>
      <c>
        <v>0</v>
      </c>
      <c>
        <v>361</v>
      </c>
      <c>
        <v>0</v>
      </c>
      <c>
        <v>0</v>
      </c>
      <c>
        <v>0</v>
      </c>
      <c>
        <v>62</v>
      </c>
      <c>
        <v>0</v>
      </c>
      <c>
        <v>0</v>
      </c>
      <c>
        <v>0</v>
      </c>
      <c>
        <v>32.49670213526922</v>
      </c>
      <c>
        <v>0</v>
      </c>
      <c>
        <v>0</v>
      </c>
      <c>
        <v>0</v>
      </c>
      <c>
        <v>25.871550776805687</v>
      </c>
      <c>
        <v>0</v>
      </c>
      <c>
        <v>0</v>
      </c>
      <c>
        <v>58.36825291207491</v>
      </c>
    </row>
    <row>
      <c>
        <v>2627137</v>
      </c>
      <c>
        <v>1</v>
      </c>
      <c>
        <is>
          <t>MANİSA</t>
        </is>
      </c>
      <c>
        <v>SARUHANLI</v>
      </c>
      <c>
        <is>
          <t>Dağıtım Transformatörü</t>
        </is>
      </c>
      <c>
        <v>KEMİKLİDERE TR-1 45-80-M00134_45-80-M00134_2351328</v>
      </c>
      <c>
        <v>Şebeke Yenileme ve Kapasite Artışı Çalışması</v>
      </c>
      <c>
        <v>Dağıtım-AG</v>
      </c>
      <c>
        <v>Uzun</v>
      </c>
      <c>
        <v>Şebeke işletmecisi</v>
      </c>
      <c>
        <v>Bildirimli</v>
      </c>
      <c>
        <is>
          <t>30.07.2023 09:26:53</t>
        </is>
      </c>
      <c>
        <is>
          <t>30.07.2023 15:52:19</t>
        </is>
      </c>
      <c>
        <v>6.423888888</v>
      </c>
      <c>
        <v>0</v>
      </c>
      <c>
        <v>186</v>
      </c>
      <c>
        <v>0</v>
      </c>
      <c>
        <v>11</v>
      </c>
      <c>
        <v>0</v>
      </c>
      <c>
        <v>24</v>
      </c>
      <c>
        <v>0</v>
      </c>
      <c>
        <v>0</v>
      </c>
      <c>
        <v>0</v>
      </c>
      <c>
        <v>237.93466409648693</v>
      </c>
      <c>
        <v>0</v>
      </c>
      <c>
        <v>197.95741624209958</v>
      </c>
      <c>
        <v>0</v>
      </c>
      <c>
        <v>130.4471597912883</v>
      </c>
      <c>
        <v>0</v>
      </c>
      <c>
        <v>0</v>
      </c>
      <c>
        <v>566.3392401298748</v>
      </c>
    </row>
    <row>
      <c>
        <v>2627398</v>
      </c>
      <c>
        <v>1</v>
      </c>
      <c>
        <is>
          <t>İZMİR</t>
        </is>
      </c>
      <c>
        <v>KONAK</v>
      </c>
      <c>
        <is>
          <t>AG Fideri</t>
        </is>
      </c>
      <c>
        <v>K-10 35-01-K00010_C_56363924_56363924</v>
      </c>
      <c>
        <v>Üçüncü Şahısların Vermiş Olduğu Hasarlar</v>
      </c>
      <c>
        <v>Dağıtım-AG</v>
      </c>
      <c>
        <v>Uzun</v>
      </c>
      <c>
        <v>Şebeke işletmecisi</v>
      </c>
      <c>
        <v>Bildirimsiz</v>
      </c>
      <c>
        <is>
          <t>30.07.2023 17:38:54</t>
        </is>
      </c>
      <c>
        <is>
          <t>30.07.2023 19:08:02</t>
        </is>
      </c>
      <c>
        <v>1.485555555</v>
      </c>
      <c>
        <v>0</v>
      </c>
      <c>
        <v>54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21.245483383728363</v>
      </c>
      <c>
        <v>0</v>
      </c>
      <c>
        <v>0</v>
      </c>
      <c>
        <v>0</v>
      </c>
      <c>
        <v>5.259700880234497</v>
      </c>
      <c>
        <v>0</v>
      </c>
      <c>
        <v>0</v>
      </c>
      <c>
        <v>26.50518426396286</v>
      </c>
    </row>
    <row>
      <c>
        <v>2627206</v>
      </c>
      <c>
        <v>1</v>
      </c>
      <c>
        <is>
          <t>İZMİR</t>
        </is>
      </c>
      <c>
        <v>BORNOVA</v>
      </c>
      <c>
        <is>
          <t>OG Fideri</t>
        </is>
      </c>
      <c>
        <v>M-377 35-02-M00377_M-47 M02_2096870</v>
      </c>
      <c>
        <v>Müteahhit Çalışması</v>
      </c>
      <c>
        <v>Dağıtım-OG</v>
      </c>
      <c>
        <v>Uzun</v>
      </c>
      <c>
        <v>Şebeke işletmecisi</v>
      </c>
      <c>
        <v>Bildirimli</v>
      </c>
      <c>
        <is>
          <t>30.07.2023 09:11:00</t>
        </is>
      </c>
      <c>
        <is>
          <t>30.07.2023 18:11:37</t>
        </is>
      </c>
      <c>
        <v>9.010277777</v>
      </c>
      <c>
        <v>0</v>
      </c>
      <c>
        <v>0</v>
      </c>
      <c>
        <v>1</v>
      </c>
      <c>
        <v>0</v>
      </c>
      <c>
        <v>2</v>
      </c>
      <c>
        <v>0</v>
      </c>
      <c>
        <v>1</v>
      </c>
      <c>
        <v>0</v>
      </c>
      <c>
        <v>0</v>
      </c>
      <c>
        <v>0</v>
      </c>
      <c>
        <v>9.850101690122798</v>
      </c>
      <c>
        <v>0</v>
      </c>
      <c>
        <v>162.31396116102195</v>
      </c>
      <c>
        <v>0</v>
      </c>
      <c>
        <v>48.42266710213289</v>
      </c>
      <c>
        <v>0</v>
      </c>
      <c>
        <v>220.58672995327765</v>
      </c>
    </row>
    <row>
      <c>
        <v>2627038</v>
      </c>
      <c>
        <v>2</v>
      </c>
      <c>
        <is>
          <t>İZMİR</t>
        </is>
      </c>
      <c>
        <v>KONAK</v>
      </c>
      <c>
        <is>
          <t>Dağıtım Transformatörü</t>
        </is>
      </c>
      <c>
        <v>K-2450 35-01-K02450_35-01-K02450_2374509</v>
      </c>
      <c>
        <v>Hırsızlık</v>
      </c>
      <c>
        <v>Dağıtım-AG</v>
      </c>
      <c>
        <v>Uzun</v>
      </c>
      <c>
        <v>Dışsal</v>
      </c>
      <c>
        <v>Bildirimsiz</v>
      </c>
      <c>
        <is>
          <t>30.07.2023 05:46:34</t>
        </is>
      </c>
      <c>
        <is>
          <t>30.07.2023 07:02:42</t>
        </is>
      </c>
      <c>
        <v>1.268888888</v>
      </c>
      <c>
        <v>0</v>
      </c>
      <c>
        <v>495</v>
      </c>
      <c>
        <v>0</v>
      </c>
      <c>
        <v>0</v>
      </c>
      <c>
        <v>0</v>
      </c>
      <c>
        <v>123</v>
      </c>
      <c>
        <v>0</v>
      </c>
      <c>
        <v>0</v>
      </c>
      <c>
        <v>0</v>
      </c>
      <c>
        <v>135.28144337941282</v>
      </c>
      <c>
        <v>0</v>
      </c>
      <c>
        <v>0</v>
      </c>
      <c>
        <v>0</v>
      </c>
      <c>
        <v>99.14936042681579</v>
      </c>
      <c>
        <v>0</v>
      </c>
      <c>
        <v>0</v>
      </c>
      <c>
        <v>234.4308038062286</v>
      </c>
    </row>
    <row>
      <c>
        <v>2627229</v>
      </c>
      <c>
        <v>1</v>
      </c>
      <c>
        <is>
          <t>İZMİR</t>
        </is>
      </c>
      <c>
        <v>ÖDEMİŞ</v>
      </c>
      <c>
        <is>
          <t>OG Fideri</t>
        </is>
      </c>
      <c>
        <v>KURUCUOVA TR-6 35-15-L00250_DIREK TIPI TRAFO HUCRESI H01_2045566</v>
      </c>
      <c>
        <v>OG Yeraltı Kablo Arızası</v>
      </c>
      <c>
        <v>Dağıtım-OG</v>
      </c>
      <c>
        <v>Uzun</v>
      </c>
      <c>
        <v>Şebeke işletmecisi</v>
      </c>
      <c>
        <v>Bildirimsiz</v>
      </c>
      <c>
        <is>
          <t>30.07.2023 11:39:20</t>
        </is>
      </c>
      <c>
        <is>
          <t>30.07.2023 20:00:38</t>
        </is>
      </c>
      <c>
        <v>8.355</v>
      </c>
      <c>
        <v>0</v>
      </c>
      <c>
        <v>19</v>
      </c>
      <c>
        <v>0</v>
      </c>
      <c>
        <v>34</v>
      </c>
      <c>
        <v>0</v>
      </c>
      <c>
        <v>12</v>
      </c>
      <c>
        <v>0</v>
      </c>
      <c>
        <v>0</v>
      </c>
      <c>
        <v>0</v>
      </c>
      <c>
        <v>76.27694927855399</v>
      </c>
      <c>
        <v>0</v>
      </c>
      <c>
        <v>559.4281521374131</v>
      </c>
      <c>
        <v>0</v>
      </c>
      <c>
        <v>226.60987332791632</v>
      </c>
      <c>
        <v>0</v>
      </c>
      <c>
        <v>0</v>
      </c>
      <c>
        <v>862.3149747438833</v>
      </c>
    </row>
    <row>
      <c>
        <v>2627352</v>
      </c>
      <c>
        <v>1</v>
      </c>
      <c>
        <is>
          <t>MANİSA</t>
        </is>
      </c>
      <c>
        <v>KIRKAĞAÇ</v>
      </c>
      <c>
        <is>
          <t>AG Fideri</t>
        </is>
      </c>
      <c>
        <v>ÇAYIRYERİ TR-1 45-76-M00176_A_56384630_56384630</v>
      </c>
      <c>
        <v>AG Yeraltı Kablo Arızası</v>
      </c>
      <c>
        <v>Dağıtım-AG</v>
      </c>
      <c>
        <v>Uzun</v>
      </c>
      <c>
        <v>Şebeke işletmecisi</v>
      </c>
      <c>
        <v>Bildirimsiz</v>
      </c>
      <c>
        <is>
          <t>30.07.2023 16:00:45</t>
        </is>
      </c>
      <c>
        <is>
          <t>30.07.2023 17:14:21</t>
        </is>
      </c>
      <c>
        <v>1.226666666</v>
      </c>
      <c>
        <v>0</v>
      </c>
      <c>
        <v>5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1.8723318318272248</v>
      </c>
      <c>
        <v>0</v>
      </c>
      <c>
        <v>0</v>
      </c>
      <c>
        <v>0</v>
      </c>
      <c>
        <v>0</v>
      </c>
      <c>
        <v>0</v>
      </c>
      <c>
        <v>0</v>
      </c>
      <c>
        <v>1.8723318318272248</v>
      </c>
    </row>
    <row>
      <c>
        <v>2627415</v>
      </c>
      <c>
        <v>1</v>
      </c>
      <c>
        <is>
          <t>MANİSA</t>
        </is>
      </c>
      <c>
        <v>SARIGÖL</v>
      </c>
      <c>
        <is>
          <t>OG Fideri</t>
        </is>
      </c>
      <c>
        <v>SARIGÖL TR-29 45-79-M00029_TR-34-35-36-33 M03_2315971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30.07.2023 18:18:07</t>
        </is>
      </c>
      <c>
        <is>
          <t>30.07.2023 19:05:41</t>
        </is>
      </c>
      <c>
        <v>0.792777777</v>
      </c>
      <c>
        <v>1</v>
      </c>
      <c>
        <v>97</v>
      </c>
      <c>
        <v>0</v>
      </c>
      <c>
        <v>34</v>
      </c>
      <c>
        <v>0</v>
      </c>
      <c>
        <v>3</v>
      </c>
      <c>
        <v>0</v>
      </c>
      <c>
        <v>0</v>
      </c>
      <c>
        <v>0.2234117259583333</v>
      </c>
      <c>
        <v>23.122808747150522</v>
      </c>
      <c>
        <v>0</v>
      </c>
      <c>
        <v>82.7384304777446</v>
      </c>
      <c>
        <v>0</v>
      </c>
      <c>
        <v>3.3796727848769526</v>
      </c>
      <c>
        <v>0</v>
      </c>
      <c>
        <v>0</v>
      </c>
      <c>
        <v>109.46432373573042</v>
      </c>
    </row>
    <row>
      <c>
        <v>2627060</v>
      </c>
      <c>
        <v>1</v>
      </c>
      <c>
        <is>
          <t>İZMİR</t>
        </is>
      </c>
      <c>
        <v>URLA</v>
      </c>
      <c>
        <is>
          <t>DM</t>
        </is>
      </c>
      <c>
        <v>ÖZBEK DM (TR-315) 35-19-M00044_AKKUM M06_72140344</v>
      </c>
      <c>
        <v>OG Fider Açması</v>
      </c>
      <c>
        <v>Dağıtım-OG</v>
      </c>
      <c>
        <v>Kısa</v>
      </c>
      <c>
        <v>Şebeke işletmecisi</v>
      </c>
      <c>
        <v>Bildirimsiz</v>
      </c>
      <c>
        <is>
          <t>30.07.2023 07:20:21</t>
        </is>
      </c>
      <c>
        <is>
          <t>30.07.2023 07:20:41</t>
        </is>
      </c>
      <c>
        <v>0.005555555</v>
      </c>
      <c>
        <v>2</v>
      </c>
      <c>
        <v>992</v>
      </c>
      <c>
        <v>1</v>
      </c>
      <c>
        <v>32</v>
      </c>
      <c>
        <v>5</v>
      </c>
      <c>
        <v>75</v>
      </c>
      <c>
        <v>0</v>
      </c>
      <c>
        <v>0</v>
      </c>
      <c>
        <v>0.15134983890614</v>
      </c>
      <c>
        <v>1.076479517585466</v>
      </c>
      <c>
        <v>0.0005899107133500001</v>
      </c>
      <c>
        <v>0.054521981964303357</v>
      </c>
      <c>
        <v>0.03765836307886666</v>
      </c>
      <c>
        <v>0.37616021067219885</v>
      </c>
      <c>
        <v>0</v>
      </c>
      <c>
        <v>0</v>
      </c>
      <c>
        <v>1.6967598229203251</v>
      </c>
    </row>
    <row>
      <c>
        <v>2627106</v>
      </c>
      <c>
        <v>1</v>
      </c>
      <c>
        <is>
          <t>MANİSA</t>
        </is>
      </c>
      <c>
        <v>SALİHLİ</v>
      </c>
      <c>
        <is>
          <t>Dağıtım Transformatörü</t>
        </is>
      </c>
      <c>
        <v>TR-16 45-78-L00016_45-78-L00016_65863576</v>
      </c>
      <c>
        <v>Şebeke Yenileme ve Kapasite Artışı Çalışması</v>
      </c>
      <c>
        <v>Dağıtım-AG</v>
      </c>
      <c>
        <v>Uzun</v>
      </c>
      <c>
        <v>Şebeke işletmecisi</v>
      </c>
      <c>
        <v>Bildirimli</v>
      </c>
      <c>
        <is>
          <t>30.07.2023 09:00:41</t>
        </is>
      </c>
      <c>
        <is>
          <t>30.07.2023 15:47:07</t>
        </is>
      </c>
      <c>
        <v>6.773888888</v>
      </c>
      <c>
        <v>0</v>
      </c>
      <c>
        <v>102</v>
      </c>
      <c>
        <v>0</v>
      </c>
      <c>
        <v>5</v>
      </c>
      <c>
        <v>0</v>
      </c>
      <c>
        <v>6</v>
      </c>
      <c>
        <v>0</v>
      </c>
      <c>
        <v>0</v>
      </c>
      <c>
        <v>0</v>
      </c>
      <c>
        <v>191.1954423691362</v>
      </c>
      <c>
        <v>0</v>
      </c>
      <c>
        <v>11.460480380335566</v>
      </c>
      <c>
        <v>0</v>
      </c>
      <c>
        <v>17.23551148148718</v>
      </c>
      <c>
        <v>0</v>
      </c>
      <c>
        <v>0</v>
      </c>
      <c>
        <v>219.89143423095894</v>
      </c>
    </row>
    <row>
      <c>
        <v>2627212</v>
      </c>
      <c>
        <v>1</v>
      </c>
      <c>
        <is>
          <t>İZMİR</t>
        </is>
      </c>
      <c>
        <v>TİRE</v>
      </c>
      <c>
        <is>
          <t>Dağıtım Transformatörü</t>
        </is>
      </c>
      <c>
        <v>TİRE DM-2/19 35-29-L00778_35-29-L00778_82408964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30.07.2023 11:14:37</t>
        </is>
      </c>
      <c>
        <is>
          <t>30.07.2023 14:18:06</t>
        </is>
      </c>
      <c>
        <v>3.058055555</v>
      </c>
      <c>
        <v>0</v>
      </c>
      <c>
        <v>9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2.62894224430011</v>
      </c>
      <c>
        <v>0</v>
      </c>
      <c>
        <v>0</v>
      </c>
      <c>
        <v>0</v>
      </c>
      <c>
        <v>2.443500632512583</v>
      </c>
      <c>
        <v>0</v>
      </c>
      <c>
        <v>0</v>
      </c>
      <c>
        <v>5.072442876812692</v>
      </c>
    </row>
    <row>
      <c>
        <v>2627289</v>
      </c>
      <c>
        <v>1</v>
      </c>
      <c>
        <is>
          <t>İZMİR</t>
        </is>
      </c>
      <c>
        <v>BORNOVA</v>
      </c>
      <c>
        <is>
          <t>AG Fideri</t>
        </is>
      </c>
      <c>
        <v>K-936 35-02-K00936_C_56374776_56374776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30.07.2023 13:53:20</t>
        </is>
      </c>
      <c>
        <is>
          <t>30.07.2023 14:45:24</t>
        </is>
      </c>
      <c>
        <v>0.867777777</v>
      </c>
      <c>
        <v>0</v>
      </c>
      <c>
        <v>79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15.719322015034914</v>
      </c>
      <c>
        <v>0</v>
      </c>
      <c>
        <v>0</v>
      </c>
      <c>
        <v>0</v>
      </c>
      <c>
        <v>1.7957485726890332</v>
      </c>
      <c>
        <v>0</v>
      </c>
      <c>
        <v>0</v>
      </c>
      <c>
        <v>17.515070587723947</v>
      </c>
    </row>
    <row>
      <c>
        <v>2627146</v>
      </c>
      <c>
        <v>1</v>
      </c>
      <c>
        <is>
          <t>İZMİR</t>
        </is>
      </c>
      <c>
        <v>TORBALI</v>
      </c>
      <c>
        <is>
          <t>DM</t>
        </is>
      </c>
      <c>
        <v>KİPA DM 35-26-M00283_HAVAI HAT DM-4 M03_2309266</v>
      </c>
      <c>
        <v>Şebeke Yenileme ve Kapasite Artışı Çalışması</v>
      </c>
      <c>
        <v>Dağıtım-OG</v>
      </c>
      <c>
        <v>Uzun</v>
      </c>
      <c>
        <v>Şebeke işletmecisi</v>
      </c>
      <c>
        <v>Bildirimli</v>
      </c>
      <c>
        <is>
          <t>30.07.2023 09:43:10</t>
        </is>
      </c>
      <c>
        <is>
          <t>30.07.2023 15:11:37</t>
        </is>
      </c>
      <c>
        <v>5.474166666</v>
      </c>
      <c>
        <v>0</v>
      </c>
      <c>
        <v>29</v>
      </c>
      <c>
        <v>0</v>
      </c>
      <c>
        <v>3</v>
      </c>
      <c>
        <v>23</v>
      </c>
      <c>
        <v>37</v>
      </c>
      <c>
        <v>28</v>
      </c>
      <c>
        <v>8</v>
      </c>
      <c>
        <v>0</v>
      </c>
      <c>
        <v>104.14882951712251</v>
      </c>
      <c>
        <v>0</v>
      </c>
      <c>
        <v>8.865152195118872</v>
      </c>
      <c>
        <v>1062.7760859119317</v>
      </c>
      <c>
        <v>246.51627173099095</v>
      </c>
      <c>
        <v>3346.856490813607</v>
      </c>
      <c>
        <v>474.75650582966426</v>
      </c>
      <c>
        <v>5243.919335998435</v>
      </c>
    </row>
    <row>
      <c>
        <v>2627269</v>
      </c>
      <c>
        <v>1</v>
      </c>
      <c>
        <is>
          <t>İZMİR</t>
        </is>
      </c>
      <c>
        <v>ÖDEMİŞ</v>
      </c>
      <c>
        <is>
          <t>Dağıtım Transformatörü</t>
        </is>
      </c>
      <c>
        <v>KUTLU BEYLER TR-1 35-15-L00259_35-15-L00259_2365162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30.07.2023 13:11:43</t>
        </is>
      </c>
      <c>
        <is>
          <t>30.07.2023 20:13:16</t>
        </is>
      </c>
      <c>
        <v>7.025833333</v>
      </c>
      <c>
        <v>0</v>
      </c>
      <c>
        <v>53</v>
      </c>
      <c>
        <v>0</v>
      </c>
      <c>
        <v>10</v>
      </c>
      <c>
        <v>0</v>
      </c>
      <c>
        <v>11</v>
      </c>
      <c>
        <v>0</v>
      </c>
      <c>
        <v>0</v>
      </c>
      <c>
        <v>0</v>
      </c>
      <c>
        <v>59.5430959517964</v>
      </c>
      <c>
        <v>0</v>
      </c>
      <c>
        <v>65.36491725882198</v>
      </c>
      <c>
        <v>0</v>
      </c>
      <c>
        <v>52.80877548836401</v>
      </c>
      <c>
        <v>0</v>
      </c>
      <c>
        <v>0</v>
      </c>
      <c>
        <v>177.71678869898238</v>
      </c>
    </row>
    <row>
      <c>
        <v>2627126</v>
      </c>
      <c>
        <v>1</v>
      </c>
      <c>
        <is>
          <t>İZMİR</t>
        </is>
      </c>
      <c>
        <v>GÜZELBAHÇE</v>
      </c>
      <c>
        <is>
          <t>OG Fideri</t>
        </is>
      </c>
      <c>
        <v>M-2760 35-10-M02760_TCK M02_81656679</v>
      </c>
      <c>
        <v>Plansız Kesinti / Müdahale</v>
      </c>
      <c>
        <v>Dağıtım-OG</v>
      </c>
      <c>
        <v>Uzun</v>
      </c>
      <c>
        <v>Şebeke işletmecisi</v>
      </c>
      <c>
        <v>Bildirimsiz</v>
      </c>
      <c>
        <is>
          <t>30.07.2023 09:10:31</t>
        </is>
      </c>
      <c>
        <is>
          <t>30.07.2023 09:36:11</t>
        </is>
      </c>
      <c>
        <v>0.427777777</v>
      </c>
      <c>
        <v>0</v>
      </c>
      <c>
        <v>41</v>
      </c>
      <c>
        <v>0</v>
      </c>
      <c>
        <v>38</v>
      </c>
      <c>
        <v>4</v>
      </c>
      <c>
        <v>3</v>
      </c>
      <c>
        <v>0</v>
      </c>
      <c>
        <v>0</v>
      </c>
      <c>
        <v>0</v>
      </c>
      <c>
        <v>7.750856647406823</v>
      </c>
      <c>
        <v>0</v>
      </c>
      <c>
        <v>11.049769835939708</v>
      </c>
      <c>
        <v>41.147028341469046</v>
      </c>
      <c>
        <v>2.9287173906173085</v>
      </c>
      <c>
        <v>0</v>
      </c>
      <c>
        <v>0</v>
      </c>
      <c>
        <v>62.87637221543288</v>
      </c>
    </row>
    <row>
      <c>
        <v>2627083</v>
      </c>
      <c>
        <v>1</v>
      </c>
      <c>
        <is>
          <t>MANİSA</t>
        </is>
      </c>
      <c>
        <v>SALİHLİ</v>
      </c>
      <c>
        <is>
          <t>DM</t>
        </is>
      </c>
      <c>
        <v>YILMAZ İM 45-78-A00003_KAPANCI (YARAŞLI) L10_2103969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30.07.2023 08:20:29</t>
        </is>
      </c>
      <c>
        <is>
          <t>30.07.2023 08:58:33</t>
        </is>
      </c>
      <c>
        <v>0.634444444</v>
      </c>
      <c>
        <v>5</v>
      </c>
      <c>
        <v>1622</v>
      </c>
      <c>
        <v>227</v>
      </c>
      <c>
        <v>162</v>
      </c>
      <c>
        <v>34</v>
      </c>
      <c>
        <v>163</v>
      </c>
      <c>
        <v>1</v>
      </c>
      <c>
        <v>1</v>
      </c>
      <c>
        <v>18.270061870144918</v>
      </c>
      <c>
        <v>195.76130534899306</v>
      </c>
      <c>
        <v>931.3397986818474</v>
      </c>
      <c>
        <v>386.16285415056774</v>
      </c>
      <c>
        <v>91.3995418598332</v>
      </c>
      <c>
        <v>61.01572901615519</v>
      </c>
      <c>
        <v>1.5163721535737915</v>
      </c>
      <c>
        <v>0.05364320418835312</v>
      </c>
      <c>
        <v>1685.5193062853032</v>
      </c>
    </row>
    <row>
      <c>
        <v>2627189</v>
      </c>
      <c>
        <v>1</v>
      </c>
      <c>
        <is>
          <t>MANİSA</t>
        </is>
      </c>
      <c>
        <v>DEMİRCİ</v>
      </c>
      <c>
        <is>
          <t>OG Fideri</t>
        </is>
      </c>
      <c>
        <v>ÖRÜCÜLER KÖK 45-74-M00355_HatBaşıAyırıcı_53134817 M04_53134817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30.07.2023 10:42:44</t>
        </is>
      </c>
      <c>
        <is>
          <t>30.07.2023 12:16:32</t>
        </is>
      </c>
      <c>
        <v>1.563333333</v>
      </c>
      <c>
        <v>0</v>
      </c>
      <c>
        <v>365</v>
      </c>
      <c>
        <v>0</v>
      </c>
      <c>
        <v>0</v>
      </c>
      <c>
        <v>0</v>
      </c>
      <c>
        <v>34</v>
      </c>
      <c>
        <v>0</v>
      </c>
      <c>
        <v>0</v>
      </c>
      <c>
        <v>0</v>
      </c>
      <c>
        <v>54.9689633026706</v>
      </c>
      <c>
        <v>0</v>
      </c>
      <c>
        <v>0</v>
      </c>
      <c>
        <v>0</v>
      </c>
      <c>
        <v>9.329027917863593</v>
      </c>
      <c>
        <v>0</v>
      </c>
      <c>
        <v>0</v>
      </c>
      <c>
        <v>64.2979912205342</v>
      </c>
    </row>
    <row>
      <c>
        <v>2627371</v>
      </c>
      <c>
        <v>2</v>
      </c>
      <c>
        <is>
          <t>İZMİR</t>
        </is>
      </c>
      <c>
        <v>ÖDEMİŞ</v>
      </c>
      <c>
        <is>
          <t>Dağıtım Transformatörü</t>
        </is>
      </c>
      <c>
        <v>GÖLCÜK TR-25 35-15-L00320_35-15-L00320_2370633</v>
      </c>
      <c>
        <v>AG Tel Kopuğu</v>
      </c>
      <c>
        <v>Dağıtım-AG</v>
      </c>
      <c>
        <v>Uzun</v>
      </c>
      <c>
        <v>Şebeke işletmecisi</v>
      </c>
      <c>
        <v>Bildirimsiz</v>
      </c>
      <c>
        <is>
          <t>30.07.2023 21:24:34</t>
        </is>
      </c>
      <c>
        <is>
          <t>30.07.2023 21:57:16</t>
        </is>
      </c>
      <c>
        <v>0.545</v>
      </c>
      <c>
        <v>0</v>
      </c>
      <c>
        <v>90</v>
      </c>
      <c>
        <v>0</v>
      </c>
      <c>
        <v>10</v>
      </c>
      <c>
        <v>0</v>
      </c>
      <c>
        <v>12</v>
      </c>
      <c>
        <v>0</v>
      </c>
      <c>
        <v>0</v>
      </c>
      <c>
        <v>0</v>
      </c>
      <c>
        <v>9.541245350169188</v>
      </c>
      <c>
        <v>0</v>
      </c>
      <c>
        <v>2.414948280131678</v>
      </c>
      <c>
        <v>0</v>
      </c>
      <c>
        <v>4.634794836439445</v>
      </c>
      <c>
        <v>0</v>
      </c>
      <c>
        <v>0</v>
      </c>
      <c>
        <v>16.590988466740313</v>
      </c>
    </row>
    <row>
      <c>
        <v>2627439</v>
      </c>
      <c>
        <v>2</v>
      </c>
      <c>
        <is>
          <t>MANİSA</t>
        </is>
      </c>
      <c>
        <v>KIRKAĞAÇ</v>
      </c>
      <c>
        <is>
          <t>DM</t>
        </is>
      </c>
      <c>
        <v>KIRKAĞAÇ OTOYOL DM 45-76-M00235_SOMA TM AKHİSAR ENH M03_66020987</v>
      </c>
      <c>
        <v>OG Ayırıcı Arızası</v>
      </c>
      <c>
        <v>Dağıtım-OG</v>
      </c>
      <c>
        <v>Uzun</v>
      </c>
      <c>
        <v>Şebeke işletmecisi</v>
      </c>
      <c>
        <v>Bildirimsiz</v>
      </c>
      <c>
        <is>
          <t>30.07.2023 18:44:26</t>
        </is>
      </c>
      <c>
        <is>
          <t>30.07.2023 19:36:40</t>
        </is>
      </c>
      <c>
        <v>0.870555555</v>
      </c>
      <c>
        <v>2</v>
      </c>
      <c>
        <v>3020</v>
      </c>
      <c>
        <v>171</v>
      </c>
      <c>
        <v>242</v>
      </c>
      <c>
        <v>8</v>
      </c>
      <c>
        <v>429</v>
      </c>
      <c>
        <v>1</v>
      </c>
      <c>
        <v>0</v>
      </c>
      <c>
        <v>0.27037217585512</v>
      </c>
      <c>
        <v>425.9107825198966</v>
      </c>
      <c>
        <v>529.792480133444</v>
      </c>
      <c>
        <v>247.524497255608</v>
      </c>
      <c>
        <v>45.92733640761631</v>
      </c>
      <c>
        <v>120.36069354247653</v>
      </c>
      <c>
        <v>3.9087883298415944</v>
      </c>
      <c>
        <v>0</v>
      </c>
      <c>
        <v>1373.6949503647384</v>
      </c>
    </row>
    <row>
      <c>
        <v>2627395</v>
      </c>
      <c>
        <v>1</v>
      </c>
      <c>
        <is>
          <t>İZMİR</t>
        </is>
      </c>
      <c>
        <v>ÇEŞME</v>
      </c>
      <c>
        <is>
          <t>Dağıtım Transformatörü</t>
        </is>
      </c>
      <c>
        <v>L-146 YEŞİLIRMAK SİTESİ 35-18-L00146_35-18-L00146_72114310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30.07.2023 17:35:44</t>
        </is>
      </c>
      <c>
        <is>
          <t>30.07.2023 18:49:43</t>
        </is>
      </c>
      <c>
        <v>1.233055555</v>
      </c>
      <c>
        <v>0</v>
      </c>
      <c>
        <v>32</v>
      </c>
      <c>
        <v>0</v>
      </c>
      <c>
        <v>0</v>
      </c>
      <c>
        <v>0</v>
      </c>
      <c>
        <v>1</v>
      </c>
      <c>
        <v>0</v>
      </c>
      <c>
        <v>1</v>
      </c>
      <c>
        <v>0</v>
      </c>
      <c>
        <v>13.792437663167599</v>
      </c>
      <c>
        <v>0</v>
      </c>
      <c>
        <v>0</v>
      </c>
      <c>
        <v>0</v>
      </c>
      <c>
        <v>2.431543038316367</v>
      </c>
      <c>
        <v>0</v>
      </c>
      <c>
        <v>0.011221629542237084</v>
      </c>
      <c>
        <v>16.235202331026205</v>
      </c>
    </row>
    <row>
      <c>
        <v>2627518</v>
      </c>
      <c>
        <v>1</v>
      </c>
      <c>
        <is>
          <t>MANİSA</t>
        </is>
      </c>
      <c>
        <v>AKHİSAR</v>
      </c>
      <c>
        <is>
          <t>AG Fideri</t>
        </is>
      </c>
      <c>
        <v>TR-1/41 45-72-M00041_B_82471612_82471612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30.07.2023 21:17:43</t>
        </is>
      </c>
      <c>
        <is>
          <t>30.07.2023 23:55:48</t>
        </is>
      </c>
      <c>
        <v>2.634722222</v>
      </c>
      <c>
        <v>0</v>
      </c>
      <c>
        <v>329</v>
      </c>
      <c>
        <v>0</v>
      </c>
      <c>
        <v>11</v>
      </c>
      <c>
        <v>0</v>
      </c>
      <c>
        <v>10</v>
      </c>
      <c>
        <v>0</v>
      </c>
      <c>
        <v>0</v>
      </c>
      <c>
        <v>0</v>
      </c>
      <c>
        <v>184.448344768279</v>
      </c>
      <c>
        <v>0</v>
      </c>
      <c>
        <v>21.738306682378255</v>
      </c>
      <c>
        <v>0</v>
      </c>
      <c>
        <v>12.866963886370877</v>
      </c>
      <c>
        <v>0</v>
      </c>
      <c>
        <v>0</v>
      </c>
      <c>
        <v>219.05361533702813</v>
      </c>
    </row>
    <row>
      <c>
        <v>2627249</v>
      </c>
      <c>
        <v>1</v>
      </c>
      <c>
        <is>
          <t>İZMİR</t>
        </is>
      </c>
      <c>
        <v>DİKİLİ</v>
      </c>
      <c>
        <is>
          <t>Kullanıcı Bağlantı Hattı</t>
        </is>
      </c>
      <c>
        <v>EYKO TR-6 35-30-M00032_955321437_955321437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30.07.2023 12:13:14</t>
        </is>
      </c>
      <c>
        <is>
          <t>30.07.2023 14:52:32</t>
        </is>
      </c>
      <c>
        <v>2.655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0.15324378264792063</v>
      </c>
      <c>
        <v>0</v>
      </c>
      <c>
        <v>0</v>
      </c>
      <c>
        <v>0</v>
      </c>
      <c>
        <v>0</v>
      </c>
      <c>
        <v>0</v>
      </c>
      <c>
        <v>0</v>
      </c>
      <c>
        <v>0.15324378264792063</v>
      </c>
    </row>
    <row>
      <c>
        <v>2627355</v>
      </c>
      <c>
        <v>1</v>
      </c>
      <c>
        <is>
          <t>İZMİR</t>
        </is>
      </c>
      <c>
        <v>KARABAĞLAR</v>
      </c>
      <c>
        <is>
          <t>Saha Dağıtım Kutusu (SDK)</t>
        </is>
      </c>
      <c>
        <v>M-1422 35-01-M01422_A a1_5893265</v>
      </c>
      <c>
        <v>AG Tel Kopuğu</v>
      </c>
      <c>
        <v>Dağıtım-AG</v>
      </c>
      <c>
        <v>Uzun</v>
      </c>
      <c>
        <v>Şebeke işletmecisi</v>
      </c>
      <c>
        <v>Bildirimsiz</v>
      </c>
      <c>
        <is>
          <t>30.07.2023 16:09:23</t>
        </is>
      </c>
      <c>
        <is>
          <t>30.07.2023 18:31:14</t>
        </is>
      </c>
      <c>
        <v>2.364166666</v>
      </c>
      <c>
        <v>0</v>
      </c>
      <c>
        <v>84</v>
      </c>
      <c>
        <v>0</v>
      </c>
      <c>
        <v>0</v>
      </c>
      <c>
        <v>0</v>
      </c>
      <c>
        <v>13</v>
      </c>
      <c>
        <v>0</v>
      </c>
      <c>
        <v>0</v>
      </c>
      <c>
        <v>0</v>
      </c>
      <c>
        <v>58.94553800501027</v>
      </c>
      <c>
        <v>0</v>
      </c>
      <c>
        <v>0</v>
      </c>
      <c>
        <v>0</v>
      </c>
      <c>
        <v>74.79397793203799</v>
      </c>
      <c>
        <v>0</v>
      </c>
      <c>
        <v>0</v>
      </c>
      <c>
        <v>133.73951593704825</v>
      </c>
    </row>
    <row>
      <c>
        <v>2627501</v>
      </c>
      <c>
        <v>1</v>
      </c>
      <c>
        <is>
          <t>MANİSA</t>
        </is>
      </c>
      <c>
        <v>DEMİRCİ</v>
      </c>
      <c>
        <is>
          <t>Dağıtım Transformatörü</t>
        </is>
      </c>
      <c>
        <v>AYVAALAN TEPEDİBİ TR-2 45-74-M00268_45-74-M00268_2372668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30.07.2023 20:28:29</t>
        </is>
      </c>
      <c>
        <is>
          <t>30.07.2023 22:18:31</t>
        </is>
      </c>
      <c>
        <v>1.833888888</v>
      </c>
      <c>
        <v>0</v>
      </c>
      <c>
        <v>20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5.637580672489004</v>
      </c>
      <c>
        <v>0</v>
      </c>
      <c>
        <v>0</v>
      </c>
      <c>
        <v>0</v>
      </c>
      <c>
        <v>0.048248350193462505</v>
      </c>
      <c>
        <v>0</v>
      </c>
      <c>
        <v>0</v>
      </c>
      <c>
        <v>5.685829022682467</v>
      </c>
    </row>
    <row>
      <c>
        <v>2627163</v>
      </c>
      <c>
        <v>1</v>
      </c>
      <c>
        <is>
          <t>MANİSA</t>
        </is>
      </c>
      <c>
        <v>AKHİSAR</v>
      </c>
      <c>
        <is>
          <t>OG Fideri</t>
        </is>
      </c>
      <c>
        <v>TR-1/28 45-72-M00028_DAĞITIM TRAFOSU TR-1/28 M01_66492590</v>
      </c>
      <c>
        <v>Şebeke Yenileme ve Kapasite Artışı Çalışması</v>
      </c>
      <c>
        <v>Dağıtım-OG</v>
      </c>
      <c>
        <v>Uzun</v>
      </c>
      <c>
        <v>Şebeke işletmecisi</v>
      </c>
      <c>
        <v>Bildirimli</v>
      </c>
      <c>
        <is>
          <t>30.07.2023 10:01:13</t>
        </is>
      </c>
      <c>
        <is>
          <t>30.07.2023 10:31:51</t>
        </is>
      </c>
      <c>
        <v>0.510555555</v>
      </c>
      <c>
        <v>0</v>
      </c>
      <c>
        <v>1</v>
      </c>
      <c>
        <v>0</v>
      </c>
      <c>
        <v>0</v>
      </c>
      <c>
        <v>0</v>
      </c>
      <c>
        <v>58</v>
      </c>
      <c>
        <v>0</v>
      </c>
      <c>
        <v>0</v>
      </c>
      <c>
        <v>0</v>
      </c>
      <c>
        <v>0.17564746264887166</v>
      </c>
      <c>
        <v>0</v>
      </c>
      <c>
        <v>0</v>
      </c>
      <c>
        <v>0</v>
      </c>
      <c>
        <v>10.71088522350715</v>
      </c>
      <c>
        <v>0</v>
      </c>
      <c>
        <v>0</v>
      </c>
      <c>
        <v>10.886532686156022</v>
      </c>
    </row>
    <row>
      <c>
        <v>2627209</v>
      </c>
      <c>
        <v>1</v>
      </c>
      <c>
        <is>
          <t>İZMİR</t>
        </is>
      </c>
      <c>
        <v>GAZİEMİR</v>
      </c>
      <c>
        <is>
          <t>Dağıtım Transformatörü</t>
        </is>
      </c>
      <c>
        <v>K-2739 35-08-K02739_35-08-K02739_42546394</v>
      </c>
      <c>
        <v>Şebeke Bakım Çalışması</v>
      </c>
      <c>
        <v>Dağıtım-AG</v>
      </c>
      <c>
        <v>Uzun</v>
      </c>
      <c>
        <v>Şebeke işletmecisi</v>
      </c>
      <c>
        <v>Bildirimli</v>
      </c>
      <c>
        <is>
          <t>30.07.2023 11:07:27</t>
        </is>
      </c>
      <c>
        <is>
          <t>30.07.2023 11:43:17</t>
        </is>
      </c>
      <c>
        <v>0.597222222</v>
      </c>
      <c>
        <v>0</v>
      </c>
      <c>
        <v>207</v>
      </c>
      <c>
        <v>0</v>
      </c>
      <c>
        <v>0</v>
      </c>
      <c>
        <v>0</v>
      </c>
      <c>
        <v>20</v>
      </c>
      <c>
        <v>0</v>
      </c>
      <c>
        <v>0</v>
      </c>
      <c>
        <v>0</v>
      </c>
      <c>
        <v>30.638911194144306</v>
      </c>
      <c>
        <v>0</v>
      </c>
      <c>
        <v>0</v>
      </c>
      <c>
        <v>0</v>
      </c>
      <c>
        <v>29.982576967479552</v>
      </c>
      <c>
        <v>0</v>
      </c>
      <c>
        <v>0</v>
      </c>
      <c>
        <v>60.62148816162386</v>
      </c>
    </row>
    <row>
      <c>
        <v>2627063</v>
      </c>
      <c>
        <v>1</v>
      </c>
      <c>
        <is>
          <t>İZMİR</t>
        </is>
      </c>
      <c>
        <v>MENDERES</v>
      </c>
      <c>
        <is>
          <t>DM</t>
        </is>
      </c>
      <c>
        <v>ÖZDERE ORTA MAHALLE DM (M-1) 35-25-M00120_GÜMÜLDÜR DM-BARAJ-ORTA MAHALLE ARITMA KÖK M01_72127257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30.07.2023 07:39:47</t>
        </is>
      </c>
      <c>
        <is>
          <t>30.07.2023 07:53:31</t>
        </is>
      </c>
      <c>
        <v>0.228888888</v>
      </c>
      <c>
        <v>6</v>
      </c>
      <c>
        <v>10607</v>
      </c>
      <c>
        <v>4</v>
      </c>
      <c>
        <v>92</v>
      </c>
      <c>
        <v>10</v>
      </c>
      <c>
        <v>779</v>
      </c>
      <c>
        <v>0</v>
      </c>
      <c>
        <v>0</v>
      </c>
      <c>
        <v>20.840170675201303</v>
      </c>
      <c>
        <v>386.34663249131444</v>
      </c>
      <c>
        <v>15.871790652494772</v>
      </c>
      <c>
        <v>16.17719359248873</v>
      </c>
      <c>
        <v>39.76770671950891</v>
      </c>
      <c>
        <v>150.85207017784077</v>
      </c>
      <c>
        <v>0</v>
      </c>
      <c>
        <v>0</v>
      </c>
      <c>
        <v>629.8555643088489</v>
      </c>
    </row>
    <row>
      <c>
        <v>2627080</v>
      </c>
      <c>
        <v>1</v>
      </c>
      <c>
        <is>
          <t>MANİSA</t>
        </is>
      </c>
      <c>
        <v>TURGUTLU</v>
      </c>
      <c>
        <is>
          <t>OG Fideri</t>
        </is>
      </c>
      <c>
        <v>TR-2/73-A 45-83-L00151_IRLAMAZ KÖK L03_72157732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30.07.2023 08:10:34</t>
        </is>
      </c>
      <c>
        <is>
          <t>30.07.2023 10:02:01</t>
        </is>
      </c>
      <c>
        <v>1.8575</v>
      </c>
      <c>
        <v>17</v>
      </c>
      <c>
        <v>1770</v>
      </c>
      <c>
        <v>56</v>
      </c>
      <c>
        <v>194</v>
      </c>
      <c>
        <v>25</v>
      </c>
      <c>
        <v>187</v>
      </c>
      <c>
        <v>3</v>
      </c>
      <c>
        <v>0</v>
      </c>
      <c>
        <v>5.901950083441948</v>
      </c>
      <c>
        <v>460.9521795898669</v>
      </c>
      <c>
        <v>341.96523850341674</v>
      </c>
      <c>
        <v>388.4579860006075</v>
      </c>
      <c>
        <v>199.5248042789899</v>
      </c>
      <c>
        <v>112.61329858715717</v>
      </c>
      <c>
        <v>19.51502748689206</v>
      </c>
      <c>
        <v>0</v>
      </c>
      <c>
        <v>1528.9304845303723</v>
      </c>
    </row>
    <row>
      <c>
        <v>2627054</v>
      </c>
      <c>
        <v>2</v>
      </c>
      <c>
        <is>
          <t>İZMİR</t>
        </is>
      </c>
      <c>
        <v>ÖDEMİŞ</v>
      </c>
      <c>
        <is>
          <t>Dağıtım Transformatörü</t>
        </is>
      </c>
      <c>
        <v>OCAKLI AHRANDI TR-5 35-15-L00783_35-15-L00783_2365242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30.07.2023 09:15:40</t>
        </is>
      </c>
      <c>
        <is>
          <t>30.07.2023 09:43:50</t>
        </is>
      </c>
      <c>
        <v>0.469444444</v>
      </c>
      <c>
        <v>0</v>
      </c>
      <c>
        <v>10</v>
      </c>
      <c>
        <v>0</v>
      </c>
      <c>
        <v>8</v>
      </c>
      <c>
        <v>0</v>
      </c>
      <c>
        <v>13</v>
      </c>
      <c>
        <v>0</v>
      </c>
      <c>
        <v>0</v>
      </c>
      <c>
        <v>0</v>
      </c>
      <c>
        <v>0.6795284843916076</v>
      </c>
      <c>
        <v>0</v>
      </c>
      <c>
        <v>5.138237363200988</v>
      </c>
      <c>
        <v>0</v>
      </c>
      <c>
        <v>3.18028491930591</v>
      </c>
      <c>
        <v>0</v>
      </c>
      <c>
        <v>0</v>
      </c>
      <c>
        <v>8.998050766898505</v>
      </c>
    </row>
    <row>
      <c>
        <v>2627149</v>
      </c>
      <c>
        <v>1</v>
      </c>
      <c>
        <is>
          <t>MANİSA</t>
        </is>
      </c>
      <c>
        <v>SELENDİ</v>
      </c>
      <c>
        <is>
          <t>DM</t>
        </is>
      </c>
      <c>
        <v>SELENDİ DM 45-81-M00001_KINIK M06_2321590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30.07.2023 09:44:34</t>
        </is>
      </c>
      <c>
        <is>
          <t>30.07.2023 10:02:41</t>
        </is>
      </c>
      <c>
        <v>0.301944444</v>
      </c>
      <c>
        <v>5</v>
      </c>
      <c>
        <v>311</v>
      </c>
      <c>
        <v>0</v>
      </c>
      <c>
        <v>139</v>
      </c>
      <c>
        <v>3</v>
      </c>
      <c>
        <v>27</v>
      </c>
      <c>
        <v>0</v>
      </c>
      <c>
        <v>1</v>
      </c>
      <c>
        <v>0.3376089779194444</v>
      </c>
      <c>
        <v>10.561458231924808</v>
      </c>
      <c>
        <v>0</v>
      </c>
      <c>
        <v>28.79266658750087</v>
      </c>
      <c>
        <v>0.9154499142633747</v>
      </c>
      <c>
        <v>6.435635446510582</v>
      </c>
      <c>
        <v>0</v>
      </c>
      <c>
        <v>11.753865518031667</v>
      </c>
      <c>
        <v>58.79668467615075</v>
      </c>
    </row>
    <row>
      <c>
        <v>2627143</v>
      </c>
      <c>
        <v>1</v>
      </c>
      <c>
        <is>
          <t>İZMİR</t>
        </is>
      </c>
      <c>
        <v>TİRE</v>
      </c>
      <c>
        <is>
          <t>KÖK</t>
        </is>
      </c>
      <c>
        <v>ÇUKURKÖY KÖK 35-29-L00034_ATEŞ TİCARET L01_2087127</v>
      </c>
      <c>
        <v>Şebeke Bakım Çalışması</v>
      </c>
      <c>
        <v>Dağıtım-OG</v>
      </c>
      <c>
        <v>Uzun</v>
      </c>
      <c>
        <v>Şebeke işletmecisi</v>
      </c>
      <c>
        <v>Bildirimli</v>
      </c>
      <c>
        <is>
          <t>30.07.2023 09:37:23</t>
        </is>
      </c>
      <c>
        <is>
          <t>30.07.2023 16:37:41</t>
        </is>
      </c>
      <c>
        <v>7.005</v>
      </c>
      <c>
        <v>1</v>
      </c>
      <c>
        <v>71</v>
      </c>
      <c>
        <v>8</v>
      </c>
      <c>
        <v>38</v>
      </c>
      <c>
        <v>9</v>
      </c>
      <c>
        <v>22</v>
      </c>
      <c>
        <v>0</v>
      </c>
      <c>
        <v>0</v>
      </c>
      <c>
        <v>2.439761627955305</v>
      </c>
      <c>
        <v>104.53635704138361</v>
      </c>
      <c>
        <v>498.78869038664527</v>
      </c>
      <c>
        <v>687.034704607665</v>
      </c>
      <c>
        <v>238.02973182164374</v>
      </c>
      <c>
        <v>182.7859057897467</v>
      </c>
      <c>
        <v>0</v>
      </c>
      <c>
        <v>0</v>
      </c>
      <c>
        <v>1713.6151512750396</v>
      </c>
    </row>
    <row>
      <c>
        <v>2627275</v>
      </c>
      <c>
        <v>1</v>
      </c>
      <c>
        <is>
          <t>İZMİR</t>
        </is>
      </c>
      <c>
        <v>KARABURUN</v>
      </c>
      <c>
        <is>
          <t>AG Fideri</t>
        </is>
      </c>
      <c>
        <v>KARABURUN BOZKÖY 35-21-L00053_A_91064925_91064925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30.07.2023 13:19:15</t>
        </is>
      </c>
      <c>
        <is>
          <t>30.07.2023 15:52:06</t>
        </is>
      </c>
      <c>
        <v>2.5475</v>
      </c>
      <c>
        <v>0</v>
      </c>
      <c>
        <v>20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8.211078674900584</v>
      </c>
      <c>
        <v>0</v>
      </c>
      <c>
        <v>0</v>
      </c>
      <c>
        <v>0</v>
      </c>
      <c>
        <v>4.45112897190894</v>
      </c>
      <c>
        <v>0</v>
      </c>
      <c>
        <v>0</v>
      </c>
      <c>
        <v>12.662207646809524</v>
      </c>
    </row>
    <row>
      <c>
        <v>2627298</v>
      </c>
      <c>
        <v>1</v>
      </c>
      <c>
        <is>
          <t>İZMİR</t>
        </is>
      </c>
      <c>
        <v>URLA</v>
      </c>
      <c>
        <is>
          <t>DM</t>
        </is>
      </c>
      <c>
        <v>GÜLBAHÇE İM 35-19-A00006_TAŞ OCAĞI M06_72213799</v>
      </c>
      <c>
        <v>Yangın</v>
      </c>
      <c>
        <v>Dağıtım-OG</v>
      </c>
      <c>
        <v>Uzun</v>
      </c>
      <c>
        <v>Güvenlik</v>
      </c>
      <c>
        <v>Bildirimsiz</v>
      </c>
      <c>
        <is>
          <t>30.07.2023 14:22:48</t>
        </is>
      </c>
      <c>
        <is>
          <t>30.07.2023 19:55:26</t>
        </is>
      </c>
      <c>
        <v>5.543888888</v>
      </c>
      <c>
        <v>0</v>
      </c>
      <c>
        <v>0</v>
      </c>
      <c>
        <v>7</v>
      </c>
      <c>
        <v>0</v>
      </c>
      <c>
        <v>8</v>
      </c>
      <c>
        <v>0</v>
      </c>
      <c>
        <v>1</v>
      </c>
      <c>
        <v>0</v>
      </c>
      <c>
        <v>0</v>
      </c>
      <c>
        <v>0</v>
      </c>
      <c>
        <v>15.920848813421578</v>
      </c>
      <c>
        <v>0</v>
      </c>
      <c>
        <v>208.94161148012046</v>
      </c>
      <c>
        <v>0</v>
      </c>
      <c>
        <v>227.6002501097183</v>
      </c>
      <c>
        <v>0</v>
      </c>
      <c>
        <v>452.4627104032603</v>
      </c>
    </row>
    <row>
      <c>
        <v>2627072</v>
      </c>
      <c>
        <v>1</v>
      </c>
      <c>
        <is>
          <t>MANİSA</t>
        </is>
      </c>
      <c>
        <v>GÖRDES</v>
      </c>
      <c>
        <is>
          <t>KÖK</t>
        </is>
      </c>
      <c>
        <v>YAKAKÖY KÖK 45-75-M00067_KAYACIK ESKİ SARIALİLER M05_2092145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30.07.2023 08:00:03</t>
        </is>
      </c>
      <c>
        <is>
          <t>30.07.2023 08:04:36</t>
        </is>
      </c>
      <c>
        <v>0.075833333</v>
      </c>
      <c>
        <v>4</v>
      </c>
      <c>
        <v>1195</v>
      </c>
      <c>
        <v>3</v>
      </c>
      <c>
        <v>143</v>
      </c>
      <c>
        <v>3</v>
      </c>
      <c>
        <v>76</v>
      </c>
      <c>
        <v>0</v>
      </c>
      <c>
        <v>0</v>
      </c>
      <c>
        <v>0.054888658066666665</v>
      </c>
      <c>
        <v>6.771831840486702</v>
      </c>
      <c>
        <v>0.560535229444008</v>
      </c>
      <c>
        <v>7.35661397091582</v>
      </c>
      <c>
        <v>0.32307080601735333</v>
      </c>
      <c>
        <v>1.2479321909990995</v>
      </c>
      <c>
        <v>0</v>
      </c>
      <c>
        <v>0</v>
      </c>
      <c>
        <v>16.31487269592965</v>
      </c>
    </row>
    <row>
      <c>
        <v>2627507</v>
      </c>
      <c>
        <v>1</v>
      </c>
      <c>
        <is>
          <t>İZMİR</t>
        </is>
      </c>
      <c>
        <v>ÇEŞME</v>
      </c>
      <c>
        <is>
          <t>DM</t>
        </is>
      </c>
      <c>
        <v>GERMİYAN İM 35-18-A00004_ŞİFNE L06_2313576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30.07.2023 20:40:51</t>
        </is>
      </c>
      <c>
        <is>
          <t>30.07.2023 20:49:44</t>
        </is>
      </c>
      <c>
        <v>0.148055555</v>
      </c>
      <c>
        <v>4</v>
      </c>
      <c>
        <v>4146</v>
      </c>
      <c>
        <v>5</v>
      </c>
      <c>
        <v>12</v>
      </c>
      <c>
        <v>10</v>
      </c>
      <c>
        <v>416</v>
      </c>
      <c>
        <v>0</v>
      </c>
      <c>
        <v>0</v>
      </c>
      <c>
        <v>14.064559318244136</v>
      </c>
      <c>
        <v>230.75127307707746</v>
      </c>
      <c>
        <v>0.9955469822778791</v>
      </c>
      <c>
        <v>0.5861975838649306</v>
      </c>
      <c>
        <v>11.332492202610151</v>
      </c>
      <c>
        <v>92.95659730032627</v>
      </c>
      <c>
        <v>0</v>
      </c>
      <c>
        <v>0</v>
      </c>
      <c>
        <v>350.68666646440084</v>
      </c>
    </row>
    <row>
      <c>
        <v>2627112</v>
      </c>
      <c>
        <v>1</v>
      </c>
      <c>
        <is>
          <t>İZMİR</t>
        </is>
      </c>
      <c>
        <v>ÖDEMİŞ</v>
      </c>
      <c>
        <is>
          <t>AG Fideri</t>
        </is>
      </c>
      <c>
        <v>KAZANLI TR-4 35-15-L00978_A_56406857_56406857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30.07.2023 09:02:31</t>
        </is>
      </c>
      <c>
        <is>
          <t>30.07.2023 10:57:08</t>
        </is>
      </c>
      <c>
        <v>1.910277777</v>
      </c>
      <c>
        <v>0</v>
      </c>
      <c>
        <v>2</v>
      </c>
      <c>
        <v>0</v>
      </c>
      <c>
        <v>3</v>
      </c>
      <c>
        <v>0</v>
      </c>
      <c>
        <v>2</v>
      </c>
      <c>
        <v>0</v>
      </c>
      <c>
        <v>0</v>
      </c>
      <c>
        <v>0</v>
      </c>
      <c>
        <v>0.7373631574522014</v>
      </c>
      <c>
        <v>0</v>
      </c>
      <c>
        <v>8.01924075934944</v>
      </c>
      <c>
        <v>0</v>
      </c>
      <c>
        <v>3.260111540247124</v>
      </c>
      <c>
        <v>0</v>
      </c>
      <c>
        <v>0</v>
      </c>
      <c>
        <v>12.016715457048765</v>
      </c>
    </row>
    <row>
      <c>
        <v>2627152</v>
      </c>
      <c>
        <v>1</v>
      </c>
      <c>
        <is>
          <t>MANİSA</t>
        </is>
      </c>
      <c>
        <v>ŞEHZADELER</v>
      </c>
      <c>
        <is>
          <t>KÖK</t>
        </is>
      </c>
      <c>
        <v>GÜZELKÖY KÖK 45-71-M00123_SULAMA M06_50218009</v>
      </c>
      <c>
        <v>Plansız Kesinti / Müdahale</v>
      </c>
      <c>
        <v>Dağıtım-OG</v>
      </c>
      <c>
        <v>Uzun</v>
      </c>
      <c>
        <v>Şebeke işletmecisi</v>
      </c>
      <c>
        <v>Bildirimsiz</v>
      </c>
      <c>
        <is>
          <t>30.07.2023 09:48:37</t>
        </is>
      </c>
      <c>
        <is>
          <t>30.07.2023 10:24:51</t>
        </is>
      </c>
      <c>
        <v>0.603888888</v>
      </c>
      <c>
        <v>3</v>
      </c>
      <c>
        <v>33</v>
      </c>
      <c>
        <v>89</v>
      </c>
      <c>
        <v>130</v>
      </c>
      <c>
        <v>14</v>
      </c>
      <c>
        <v>7</v>
      </c>
      <c>
        <v>0</v>
      </c>
      <c>
        <v>0</v>
      </c>
      <c>
        <v>0.7789905075042829</v>
      </c>
      <c>
        <v>4.791004455715856</v>
      </c>
      <c>
        <v>88.75643253321391</v>
      </c>
      <c>
        <v>79.11007355940639</v>
      </c>
      <c>
        <v>26.158269485359142</v>
      </c>
      <c>
        <v>2.670856896486591</v>
      </c>
      <c>
        <v>0</v>
      </c>
      <c>
        <v>0</v>
      </c>
      <c>
        <v>202.26562743768616</v>
      </c>
    </row>
    <row>
      <c>
        <v>2627318</v>
      </c>
      <c>
        <v>1</v>
      </c>
      <c>
        <is>
          <t>MANİSA</t>
        </is>
      </c>
      <c>
        <v>GÖRDES</v>
      </c>
      <c>
        <is>
          <t>AG Fideri</t>
        </is>
      </c>
      <c>
        <v>BEĞEL DEĞİRMENBOĞAZI TR-1 45-75-M00283_B_56405394_56405394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30.07.2023 14:59:07</t>
        </is>
      </c>
      <c>
        <is>
          <t>30.07.2023 18:36:19</t>
        </is>
      </c>
      <c>
        <v>3.62</v>
      </c>
      <c>
        <v>0</v>
      </c>
      <c>
        <v>6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7.601061718320551</v>
      </c>
      <c>
        <v>0</v>
      </c>
      <c>
        <v>10.106450384766667</v>
      </c>
      <c>
        <v>0</v>
      </c>
      <c>
        <v>0</v>
      </c>
      <c>
        <v>0</v>
      </c>
      <c>
        <v>0</v>
      </c>
      <c>
        <v>17.70751210308722</v>
      </c>
    </row>
    <row>
      <c>
        <v>2627026</v>
      </c>
      <c>
        <v>1</v>
      </c>
      <c>
        <is>
          <t>İZMİR</t>
        </is>
      </c>
      <c>
        <v>BORNOVA</v>
      </c>
      <c>
        <is>
          <t>Kullanıcı Bağlantı Hattı</t>
        </is>
      </c>
      <c>
        <v>M-195 35-02-M00195_95002692454_95002692454</v>
      </c>
      <c>
        <v>AG Box / Sdk Abone Çıkış Sigorta Atığı</v>
      </c>
      <c>
        <v>Dağıtım-AG</v>
      </c>
      <c>
        <v>Uzun</v>
      </c>
      <c>
        <v>Şebeke işletmecisi</v>
      </c>
      <c>
        <v>Bildirimsiz</v>
      </c>
      <c>
        <is>
          <t>30.07.2023 01:11:03</t>
        </is>
      </c>
      <c>
        <is>
          <t>30.07.2023 01:43:48</t>
        </is>
      </c>
      <c>
        <v>0.545833333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3.174719720294512</v>
      </c>
      <c>
        <v>3.174719720294512</v>
      </c>
    </row>
    <row>
      <c>
        <v>2627238</v>
      </c>
      <c>
        <v>1</v>
      </c>
      <c>
        <is>
          <t>İZMİR</t>
        </is>
      </c>
      <c>
        <v>SEFERİHİSAR</v>
      </c>
      <c>
        <is>
          <t>Kullanıcı Bağlantı Hattı</t>
        </is>
      </c>
      <c>
        <v>PAYAMLI M-15 35-25-M00180_956641560_956641560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30.07.2023 11:49:59</t>
        </is>
      </c>
      <c>
        <is>
          <t>30.07.2023 14:50:49</t>
        </is>
      </c>
      <c>
        <v>3.013888888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1.0219504554084327</v>
      </c>
      <c>
        <v>0</v>
      </c>
      <c>
        <v>0</v>
      </c>
      <c>
        <v>0</v>
      </c>
      <c>
        <v>0</v>
      </c>
      <c>
        <v>0</v>
      </c>
      <c>
        <v>0</v>
      </c>
      <c>
        <v>1.0219504554084327</v>
      </c>
    </row>
    <row>
      <c>
        <v>2627132</v>
      </c>
      <c>
        <v>1</v>
      </c>
      <c>
        <is>
          <t>İZMİR</t>
        </is>
      </c>
      <c>
        <v>MENEMEN</v>
      </c>
      <c>
        <is>
          <t>DM</t>
        </is>
      </c>
      <c>
        <v>KESİKKÖY DM 35-28-M00309_BURUNCUK M14_96738950</v>
      </c>
      <c>
        <v>OG İletken Kopması</v>
      </c>
      <c>
        <v>Dağıtım-OG</v>
      </c>
      <c>
        <v>Uzun</v>
      </c>
      <c>
        <v>Şebeke işletmecisi</v>
      </c>
      <c>
        <v>Bildirimsiz</v>
      </c>
      <c>
        <is>
          <t>30.07.2023 09:20:39</t>
        </is>
      </c>
      <c>
        <is>
          <t>30.07.2023 11:56:05</t>
        </is>
      </c>
      <c>
        <v>2.590555555</v>
      </c>
      <c>
        <v>2</v>
      </c>
      <c>
        <v>311</v>
      </c>
      <c>
        <v>2</v>
      </c>
      <c>
        <v>20</v>
      </c>
      <c>
        <v>17</v>
      </c>
      <c>
        <v>65</v>
      </c>
      <c>
        <v>2</v>
      </c>
      <c>
        <v>0</v>
      </c>
      <c>
        <v>3.510794559182174</v>
      </c>
      <c>
        <v>164.35328706459381</v>
      </c>
      <c>
        <v>10.141934222744174</v>
      </c>
      <c>
        <v>32.11967835976745</v>
      </c>
      <c>
        <v>132.29625876660128</v>
      </c>
      <c>
        <v>174.83844436016705</v>
      </c>
      <c>
        <v>49.939428743541384</v>
      </c>
      <c>
        <v>0</v>
      </c>
      <c>
        <v>567.1998260765973</v>
      </c>
    </row>
    <row>
      <c>
        <v>2627046</v>
      </c>
      <c>
        <v>1</v>
      </c>
      <c>
        <is>
          <t>İZMİR</t>
        </is>
      </c>
      <c>
        <v>MENDERES</v>
      </c>
      <c>
        <is>
          <t>KÖK</t>
        </is>
      </c>
      <c>
        <v>ÇUKURALTI M-13 ÇAMLIK KÖK 35-25-M00059_ÇUKURALTI M-23 KÖK M02_72121066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30.07.2023 06:24:57</t>
        </is>
      </c>
      <c>
        <is>
          <t>30.07.2023 07:01:41</t>
        </is>
      </c>
      <c>
        <v>0.612222222</v>
      </c>
      <c>
        <v>0</v>
      </c>
      <c>
        <v>2248</v>
      </c>
      <c>
        <v>0</v>
      </c>
      <c>
        <v>12</v>
      </c>
      <c>
        <v>1</v>
      </c>
      <c>
        <v>191</v>
      </c>
      <c>
        <v>0</v>
      </c>
      <c>
        <v>0</v>
      </c>
      <c>
        <v>0</v>
      </c>
      <c>
        <v>220.9360551837195</v>
      </c>
      <c>
        <v>0</v>
      </c>
      <c>
        <v>4.046011206347581</v>
      </c>
      <c>
        <v>8.65689924055737</v>
      </c>
      <c>
        <v>118.45387281942737</v>
      </c>
      <c>
        <v>0</v>
      </c>
      <c>
        <v>0</v>
      </c>
      <c>
        <v>352.09283845005183</v>
      </c>
    </row>
    <row>
      <c>
        <v>2627487</v>
      </c>
      <c>
        <v>1</v>
      </c>
      <c>
        <is>
          <t>İZMİR</t>
        </is>
      </c>
      <c>
        <v>ÇEŞME</v>
      </c>
      <c>
        <is>
          <t>Dağıtım Transformatörü</t>
        </is>
      </c>
      <c>
        <v>L-292 35-18-L00292_35-18-L00292_2376657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30.07.2023 19:54:12</t>
        </is>
      </c>
      <c>
        <is>
          <t>30.07.2023 20:19:45</t>
        </is>
      </c>
      <c>
        <v>0.425833333</v>
      </c>
      <c>
        <v>0</v>
      </c>
      <c>
        <v>20</v>
      </c>
      <c>
        <v>0</v>
      </c>
      <c>
        <v>30</v>
      </c>
      <c>
        <v>0</v>
      </c>
      <c>
        <v>19</v>
      </c>
      <c>
        <v>0</v>
      </c>
      <c>
        <v>0</v>
      </c>
      <c>
        <v>0</v>
      </c>
      <c>
        <v>6.037780399579128</v>
      </c>
      <c>
        <v>0</v>
      </c>
      <c>
        <v>9.719387850046584</v>
      </c>
      <c>
        <v>0</v>
      </c>
      <c>
        <v>15.747358823936198</v>
      </c>
      <c>
        <v>0</v>
      </c>
      <c>
        <v>0</v>
      </c>
      <c>
        <v>31.50452707356191</v>
      </c>
    </row>
    <row>
      <c>
        <v>2627255</v>
      </c>
      <c>
        <v>1</v>
      </c>
      <c>
        <is>
          <t>MANİSA</t>
        </is>
      </c>
      <c>
        <v>SELENDİ</v>
      </c>
      <c>
        <is>
          <t>DM</t>
        </is>
      </c>
      <c>
        <v>SELENDİ DM 45-81-M00001_ESKİ SELENDİ M16_2321602</v>
      </c>
      <c>
        <v>Şebeke Yenileme ve Kapasite Artışı Çalışması</v>
      </c>
      <c>
        <v>Dağıtım-OG</v>
      </c>
      <c>
        <v>Uzun</v>
      </c>
      <c>
        <v>Şebeke işletmecisi</v>
      </c>
      <c>
        <v>Bildirimli</v>
      </c>
      <c>
        <is>
          <t>30.07.2023 12:27:26</t>
        </is>
      </c>
      <c>
        <is>
          <t>30.07.2023 17:49:34</t>
        </is>
      </c>
      <c>
        <v>5.368888888</v>
      </c>
      <c>
        <v>8</v>
      </c>
      <c>
        <v>1298</v>
      </c>
      <c>
        <v>4</v>
      </c>
      <c>
        <v>123</v>
      </c>
      <c>
        <v>6</v>
      </c>
      <c>
        <v>90</v>
      </c>
      <c>
        <v>0</v>
      </c>
      <c>
        <v>0</v>
      </c>
      <c>
        <v>11.38361095064889</v>
      </c>
      <c>
        <v>845.8210433345979</v>
      </c>
      <c>
        <v>163.8261126463377</v>
      </c>
      <c>
        <v>482.0446215534291</v>
      </c>
      <c>
        <v>65.83335567604188</v>
      </c>
      <c>
        <v>191.38983193221347</v>
      </c>
      <c>
        <v>0</v>
      </c>
      <c>
        <v>0</v>
      </c>
      <c>
        <v>1760.298576093269</v>
      </c>
    </row>
    <row>
      <c>
        <v>2627301</v>
      </c>
      <c>
        <v>1</v>
      </c>
      <c>
        <is>
          <t>İZMİR</t>
        </is>
      </c>
      <c>
        <v>FOÇA</v>
      </c>
      <c>
        <is>
          <t>AG Fideri</t>
        </is>
      </c>
      <c>
        <v>SELİM GES KÖK 35-23-M00319__72372474_72372474</v>
      </c>
      <c>
        <v>AG Hatta Ağaç Kesimi</v>
      </c>
      <c>
        <v>Dağıtım-AG</v>
      </c>
      <c>
        <v>Uzun</v>
      </c>
      <c>
        <v>Şebeke işletmecisi</v>
      </c>
      <c>
        <v>Bildirimsiz</v>
      </c>
      <c>
        <is>
          <t>30.07.2023 14:30:17</t>
        </is>
      </c>
      <c>
        <is>
          <t>30.07.2023 15:12:08</t>
        </is>
      </c>
      <c>
        <v>0.6975</v>
      </c>
      <c>
        <v>0</v>
      </c>
      <c>
        <v>5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1.2442807244239926</v>
      </c>
      <c>
        <v>0</v>
      </c>
      <c>
        <v>0</v>
      </c>
      <c>
        <v>0</v>
      </c>
      <c>
        <v>0</v>
      </c>
      <c>
        <v>0</v>
      </c>
      <c>
        <v>0</v>
      </c>
      <c>
        <v>1.2442807244239926</v>
      </c>
    </row>
    <row>
      <c>
        <v>2627278</v>
      </c>
      <c>
        <v>1</v>
      </c>
      <c>
        <is>
          <t>İZMİR</t>
        </is>
      </c>
      <c>
        <v>KİRAZ</v>
      </c>
      <c>
        <is>
          <t>Dağıtım Transformatörü</t>
        </is>
      </c>
      <c>
        <v>ÇÖMLEKÇİ TR-1 35-31-L00091_35-31-L00091_61231256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30.07.2023 13:12:27</t>
        </is>
      </c>
      <c>
        <is>
          <t>30.07.2023 13:25:40</t>
        </is>
      </c>
      <c>
        <v>0.220277777</v>
      </c>
      <c>
        <v>0</v>
      </c>
      <c>
        <v>64</v>
      </c>
      <c>
        <v>0</v>
      </c>
      <c>
        <v>9</v>
      </c>
      <c>
        <v>0</v>
      </c>
      <c>
        <v>9</v>
      </c>
      <c>
        <v>0</v>
      </c>
      <c>
        <v>0</v>
      </c>
      <c>
        <v>0</v>
      </c>
      <c>
        <v>1.9962230342984293</v>
      </c>
      <c>
        <v>0</v>
      </c>
      <c>
        <v>2.5583746039903636</v>
      </c>
      <c>
        <v>0</v>
      </c>
      <c>
        <v>2.005880777767776</v>
      </c>
      <c>
        <v>0</v>
      </c>
      <c>
        <v>0</v>
      </c>
      <c>
        <v>6.560478416056569</v>
      </c>
    </row>
    <row>
      <c>
        <v>2627510</v>
      </c>
      <c>
        <v>1</v>
      </c>
      <c>
        <is>
          <t>MANİSA</t>
        </is>
      </c>
      <c>
        <v>ALAŞEHİR</v>
      </c>
      <c>
        <is>
          <t>AG Fideri</t>
        </is>
      </c>
      <c>
        <v>DAĞARLAR KAYALAR TR-1 45-73-M00598_B_56401363_56401363</v>
      </c>
      <c>
        <v>AG Sehim Bozukluğu</v>
      </c>
      <c>
        <v>Dağıtım-AG</v>
      </c>
      <c>
        <v>Uzun</v>
      </c>
      <c>
        <v>Şebeke işletmecisi</v>
      </c>
      <c>
        <v>Bildirimsiz</v>
      </c>
      <c>
        <is>
          <t>30.07.2023 20:50:57</t>
        </is>
      </c>
      <c>
        <is>
          <t>31.07.2023 00:47:13</t>
        </is>
      </c>
      <c>
        <v>3.937777777</v>
      </c>
      <c>
        <v>0</v>
      </c>
      <c>
        <v>14</v>
      </c>
      <c>
        <v>0</v>
      </c>
      <c>
        <v>5</v>
      </c>
      <c>
        <v>0</v>
      </c>
      <c>
        <v>0</v>
      </c>
      <c>
        <v>0</v>
      </c>
      <c>
        <v>0</v>
      </c>
      <c>
        <v>0</v>
      </c>
      <c>
        <v>7.514200265835101</v>
      </c>
      <c>
        <v>0</v>
      </c>
      <c>
        <v>20.71159892056667</v>
      </c>
      <c>
        <v>0</v>
      </c>
      <c>
        <v>0</v>
      </c>
      <c>
        <v>0</v>
      </c>
      <c>
        <v>0</v>
      </c>
      <c>
        <v>28.22579918640177</v>
      </c>
    </row>
    <row>
      <c>
        <v>2627547</v>
      </c>
      <c>
        <v>1</v>
      </c>
      <c>
        <is>
          <t>MANİSA</t>
        </is>
      </c>
      <c>
        <v>KIRKAĞAÇ</v>
      </c>
      <c>
        <is>
          <t>DM</t>
        </is>
      </c>
      <c>
        <v>KIRKAĞAÇ DM 45-76-M00043_ŞEHİR-2(GARAJ TARAFI) M09_72247471</v>
      </c>
      <c>
        <v>OG Yeraltı Kablo Arızası</v>
      </c>
      <c>
        <v>Dağıtım-OG</v>
      </c>
      <c>
        <v>Uzun</v>
      </c>
      <c>
        <v>Şebeke işletmecisi</v>
      </c>
      <c>
        <v>Bildirimsiz</v>
      </c>
      <c>
        <is>
          <t>30.07.2023 22:29:10</t>
        </is>
      </c>
      <c>
        <is>
          <t>30.07.2023 23:42:11</t>
        </is>
      </c>
      <c>
        <v>1.216944444</v>
      </c>
      <c>
        <v>1</v>
      </c>
      <c>
        <v>6419</v>
      </c>
      <c>
        <v>4</v>
      </c>
      <c>
        <v>11</v>
      </c>
      <c>
        <v>10</v>
      </c>
      <c>
        <v>1271</v>
      </c>
      <c>
        <v>2</v>
      </c>
      <c>
        <v>1</v>
      </c>
      <c>
        <v>0.3208852797916666</v>
      </c>
      <c>
        <v>1432.0754336604193</v>
      </c>
      <c>
        <v>10.357442539233709</v>
      </c>
      <c>
        <v>20.946727263173408</v>
      </c>
      <c>
        <v>120.4482496181691</v>
      </c>
      <c>
        <v>640.4610755743622</v>
      </c>
      <c>
        <v>10.54700402530862</v>
      </c>
      <c>
        <v>1.0115488566992632</v>
      </c>
      <c>
        <v>2236.168366817157</v>
      </c>
    </row>
    <row>
      <c>
        <v>2627069</v>
      </c>
      <c>
        <v>1</v>
      </c>
      <c>
        <is>
          <t>MANİSA</t>
        </is>
      </c>
      <c>
        <v>YUNUSEMRE</v>
      </c>
      <c>
        <is>
          <t>OG Fideri</t>
        </is>
      </c>
      <c>
        <v>MURADİYE TR-5 (ESKİ MEZARLIK YANI) 45-71-M00204_DM-5 M03_75532429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30.07.2023 08:00:27</t>
        </is>
      </c>
      <c>
        <is>
          <t>30.07.2023 08:33:07</t>
        </is>
      </c>
      <c>
        <v>0.544444444</v>
      </c>
      <c>
        <v>4</v>
      </c>
      <c>
        <v>11534</v>
      </c>
      <c>
        <v>13</v>
      </c>
      <c>
        <v>159</v>
      </c>
      <c>
        <v>22</v>
      </c>
      <c>
        <v>1046</v>
      </c>
      <c>
        <v>7</v>
      </c>
      <c>
        <v>1</v>
      </c>
      <c>
        <v>0.7191261360689777</v>
      </c>
      <c>
        <v>1029.6737220356367</v>
      </c>
      <c>
        <v>16.753068345548762</v>
      </c>
      <c>
        <v>96.21093616666285</v>
      </c>
      <c>
        <v>92.06108432484083</v>
      </c>
      <c>
        <v>435.0998815655937</v>
      </c>
      <c>
        <v>429.9708369297501</v>
      </c>
      <c>
        <v>3.094946295326565</v>
      </c>
      <c>
        <v>2103.583601799429</v>
      </c>
    </row>
    <row>
      <c>
        <v>2627155</v>
      </c>
      <c>
        <v>1</v>
      </c>
      <c>
        <is>
          <t>MANİSA</t>
        </is>
      </c>
      <c>
        <v>GÖRDES</v>
      </c>
      <c>
        <is>
          <t>OG Fideri</t>
        </is>
      </c>
      <c>
        <v>YAKAKÖY KÖK 45-75-M00067_HatBaşıAyırıcı_53135022 M05_53135022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30.07.2023 09:46:24</t>
        </is>
      </c>
      <c>
        <is>
          <t>30.07.2023 10:16:34</t>
        </is>
      </c>
      <c>
        <v>0.502777777</v>
      </c>
      <c>
        <v>0</v>
      </c>
      <c>
        <v>102</v>
      </c>
      <c>
        <v>0</v>
      </c>
      <c>
        <v>3</v>
      </c>
      <c>
        <v>0</v>
      </c>
      <c>
        <v>7</v>
      </c>
      <c>
        <v>0</v>
      </c>
      <c>
        <v>0</v>
      </c>
      <c>
        <v>0</v>
      </c>
      <c>
        <v>4.849870276838165</v>
      </c>
      <c>
        <v>0</v>
      </c>
      <c>
        <v>0.5360898006351782</v>
      </c>
      <c>
        <v>0</v>
      </c>
      <c>
        <v>0.11175405626971767</v>
      </c>
      <c>
        <v>0</v>
      </c>
      <c>
        <v>0</v>
      </c>
      <c>
        <v>5.49771413374306</v>
      </c>
    </row>
    <row>
      <c>
        <v>2627115</v>
      </c>
      <c>
        <v>1</v>
      </c>
      <c>
        <is>
          <t>İZMİR</t>
        </is>
      </c>
      <c>
        <v>SELÇUK</v>
      </c>
      <c>
        <is>
          <t>Dağıtım Transformatörü</t>
        </is>
      </c>
      <c>
        <v>TR-35 35-13-L00035_35-13-L00035_66450089</v>
      </c>
      <c>
        <v>Şebeke Bakım Çalışması</v>
      </c>
      <c>
        <v>Dağıtım-AG</v>
      </c>
      <c>
        <v>Uzun</v>
      </c>
      <c>
        <v>Şebeke işletmecisi</v>
      </c>
      <c>
        <v>Bildirimli</v>
      </c>
      <c>
        <is>
          <t>30.07.2023 09:07:42</t>
        </is>
      </c>
      <c>
        <is>
          <t>30.07.2023 12:12:27</t>
        </is>
      </c>
      <c>
        <v>3.079166666</v>
      </c>
      <c>
        <v>0</v>
      </c>
      <c>
        <v>400</v>
      </c>
      <c>
        <v>0</v>
      </c>
      <c>
        <v>0</v>
      </c>
      <c>
        <v>0</v>
      </c>
      <c>
        <v>246</v>
      </c>
      <c>
        <v>0</v>
      </c>
      <c>
        <v>0</v>
      </c>
      <c>
        <v>0</v>
      </c>
      <c>
        <v>261.34393823240106</v>
      </c>
      <c>
        <v>0</v>
      </c>
      <c>
        <v>0</v>
      </c>
      <c>
        <v>0</v>
      </c>
      <c>
        <v>877.8627623608692</v>
      </c>
      <c>
        <v>0</v>
      </c>
      <c>
        <v>0</v>
      </c>
      <c>
        <v>1139.2067005932702</v>
      </c>
    </row>
    <row>
      <c>
        <v>2627172</v>
      </c>
      <c>
        <v>1</v>
      </c>
      <c>
        <is>
          <t>İZMİR</t>
        </is>
      </c>
      <c>
        <v>SEFERİHİSAR</v>
      </c>
      <c>
        <is>
          <t>DM</t>
        </is>
      </c>
      <c>
        <v>SEFERİHİSAR İM 35-14-A00002_KÖYLER L09_72378551</v>
      </c>
      <c>
        <v>Şebeke Bakım Çalışması</v>
      </c>
      <c>
        <v>Dağıtım-OG</v>
      </c>
      <c>
        <v>Uzun</v>
      </c>
      <c>
        <v>Şebeke işletmecisi</v>
      </c>
      <c>
        <v>Bildirimli</v>
      </c>
      <c>
        <is>
          <t>30.07.2023 10:15:55</t>
        </is>
      </c>
      <c>
        <is>
          <t>30.07.2023 11:24:41</t>
        </is>
      </c>
      <c>
        <v>1.146111111</v>
      </c>
      <c>
        <v>12</v>
      </c>
      <c>
        <v>3331</v>
      </c>
      <c>
        <v>17</v>
      </c>
      <c>
        <v>461</v>
      </c>
      <c>
        <v>32</v>
      </c>
      <c>
        <v>451</v>
      </c>
      <c>
        <v>1</v>
      </c>
      <c>
        <v>0</v>
      </c>
      <c>
        <v>176.02185127100438</v>
      </c>
      <c>
        <v>1102.0886415304644</v>
      </c>
      <c>
        <v>93.95916228121686</v>
      </c>
      <c>
        <v>507.3153192712665</v>
      </c>
      <c>
        <v>125.76971489487897</v>
      </c>
      <c>
        <v>574.839944730363</v>
      </c>
      <c>
        <v>59.0925094349174</v>
      </c>
      <c>
        <v>0</v>
      </c>
      <c>
        <v>2639.0871434141113</v>
      </c>
    </row>
    <row>
      <c>
        <v>2627504</v>
      </c>
      <c>
        <v>1</v>
      </c>
      <c>
        <is>
          <t>İZMİR</t>
        </is>
      </c>
      <c>
        <v>ÖDEMİŞ</v>
      </c>
      <c>
        <is>
          <t>Dağıtım Transformatörü</t>
        </is>
      </c>
      <c>
        <v>BALABANLI KÖYÜ HÜSEYİN DEMİREL SULAMA GRB TR-8 35-15-M00317_35-15-M00317_79938159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30.07.2023 20:29:12</t>
        </is>
      </c>
      <c>
        <is>
          <t>30.07.2023 21:43:15</t>
        </is>
      </c>
      <c>
        <v>1.234166666</v>
      </c>
      <c>
        <v>0</v>
      </c>
      <c>
        <v>0</v>
      </c>
      <c>
        <v>0</v>
      </c>
      <c>
        <v>17</v>
      </c>
      <c>
        <v>0</v>
      </c>
      <c>
        <v>3</v>
      </c>
      <c>
        <v>0</v>
      </c>
      <c>
        <v>0</v>
      </c>
      <c>
        <v>0</v>
      </c>
      <c>
        <v>0</v>
      </c>
      <c>
        <v>0</v>
      </c>
      <c>
        <v>47.05482883250778</v>
      </c>
      <c>
        <v>0</v>
      </c>
      <c>
        <v>13.44697892917638</v>
      </c>
      <c>
        <v>0</v>
      </c>
      <c>
        <v>0</v>
      </c>
      <c>
        <v>60.50180776168416</v>
      </c>
    </row>
    <row>
      <c>
        <v>2627029</v>
      </c>
      <c>
        <v>1</v>
      </c>
      <c>
        <is>
          <t>İZMİR</t>
        </is>
      </c>
      <c>
        <v>BAYRAKLI</v>
      </c>
      <c>
        <is>
          <t>Kullanıcı Bağlantı Hattı</t>
        </is>
      </c>
      <c>
        <v>K-3814 35-02-K03814_910069620_910069620</v>
      </c>
      <c>
        <v>AG Box / Sdk Abone Çıkış Sigorta Atığı</v>
      </c>
      <c>
        <v>Dağıtım-AG</v>
      </c>
      <c>
        <v>Uzun</v>
      </c>
      <c>
        <v>Şebeke işletmecisi</v>
      </c>
      <c>
        <v>Bildirimsiz</v>
      </c>
      <c>
        <is>
          <t>30.07.2023 01:18:45</t>
        </is>
      </c>
      <c>
        <is>
          <t>30.07.2023 02:25:09</t>
        </is>
      </c>
      <c>
        <v>1.106666666</v>
      </c>
      <c>
        <v>0</v>
      </c>
      <c>
        <v>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0.6429180635285513</v>
      </c>
      <c>
        <v>0</v>
      </c>
      <c>
        <v>0</v>
      </c>
      <c>
        <v>0</v>
      </c>
      <c>
        <v>0.19899627391421398</v>
      </c>
      <c>
        <v>0</v>
      </c>
      <c>
        <v>0</v>
      </c>
      <c>
        <v>0.8419143374427653</v>
      </c>
    </row>
    <row>
      <c>
        <v>2627049</v>
      </c>
      <c>
        <v>1</v>
      </c>
      <c>
        <is>
          <t>İZMİR</t>
        </is>
      </c>
      <c>
        <v>DİKİLİ</v>
      </c>
      <c>
        <is>
          <t>DM</t>
        </is>
      </c>
      <c>
        <v>ÇANDARLI DM-TR-20 35-30-M00020_DENİZKÖY KÖYLER M04_72352814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30.07.2023 06:28:38</t>
        </is>
      </c>
      <c>
        <is>
          <t>30.07.2023 06:45:40</t>
        </is>
      </c>
      <c>
        <v>0.283888888</v>
      </c>
      <c>
        <v>3</v>
      </c>
      <c>
        <v>1921</v>
      </c>
      <c>
        <v>5</v>
      </c>
      <c>
        <v>15</v>
      </c>
      <c>
        <v>11</v>
      </c>
      <c>
        <v>278</v>
      </c>
      <c>
        <v>0</v>
      </c>
      <c>
        <v>1</v>
      </c>
      <c>
        <v>15.064934454195082</v>
      </c>
      <c>
        <v>101.36097421764056</v>
      </c>
      <c>
        <v>186.7689131628319</v>
      </c>
      <c>
        <v>1.6717566652683447</v>
      </c>
      <c>
        <v>23.641744581773533</v>
      </c>
      <c>
        <v>40.807795427137286</v>
      </c>
      <c>
        <v>0</v>
      </c>
      <c>
        <v>2.033125815542658</v>
      </c>
      <c>
        <v>371.34924432438936</v>
      </c>
    </row>
    <row>
      <c>
        <v>2627427</v>
      </c>
      <c>
        <v>1</v>
      </c>
      <c>
        <is>
          <t>İZMİR</t>
        </is>
      </c>
      <c>
        <v>ÇİĞLİ</v>
      </c>
      <c>
        <is>
          <t>AG Fideri</t>
        </is>
      </c>
      <c>
        <v>K-1320 35-09-K01320_D_56382991_56382991</v>
      </c>
      <c>
        <v>AG Tel Kopuğu</v>
      </c>
      <c>
        <v>Dağıtım-AG</v>
      </c>
      <c>
        <v>Uzun</v>
      </c>
      <c>
        <v>Şebeke işletmecisi</v>
      </c>
      <c>
        <v>Bildirimsiz</v>
      </c>
      <c>
        <is>
          <t>30.07.2023 18:14:14</t>
        </is>
      </c>
      <c>
        <is>
          <t>30.07.2023 22:01:44</t>
        </is>
      </c>
      <c>
        <v>3.791666666</v>
      </c>
      <c>
        <v>0</v>
      </c>
      <c>
        <v>167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143.34483598597237</v>
      </c>
      <c>
        <v>0</v>
      </c>
      <c>
        <v>0</v>
      </c>
      <c>
        <v>0</v>
      </c>
      <c>
        <v>6.147431896635556</v>
      </c>
      <c>
        <v>0</v>
      </c>
      <c>
        <v>0</v>
      </c>
      <c>
        <v>149.49226788260793</v>
      </c>
    </row>
    <row>
      <c>
        <v>2627178</v>
      </c>
      <c>
        <v>1</v>
      </c>
      <c>
        <is>
          <t>İZMİR</t>
        </is>
      </c>
      <c>
        <v>URLA</v>
      </c>
      <c>
        <is>
          <t>Kullanıcı Bağlantı Hattı</t>
        </is>
      </c>
      <c>
        <v>TR-333 35-19-L00309_956692262_956692262</v>
      </c>
      <c>
        <v>AG Branşman Yeraltı Kablo Arızası</v>
      </c>
      <c>
        <v>Dağıtım-AG</v>
      </c>
      <c>
        <v>Uzun</v>
      </c>
      <c>
        <v>Şebeke işletmecisi</v>
      </c>
      <c>
        <v>Bildirimsiz</v>
      </c>
      <c>
        <is>
          <t>30.07.2023 10:22:24</t>
        </is>
      </c>
      <c>
        <is>
          <t>30.07.2023 11:53:45</t>
        </is>
      </c>
      <c>
        <v>1.5225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0.223537037083659</v>
      </c>
      <c>
        <v>0</v>
      </c>
      <c>
        <v>0</v>
      </c>
      <c>
        <v>0</v>
      </c>
      <c>
        <v>0</v>
      </c>
      <c>
        <v>0</v>
      </c>
      <c>
        <v>0</v>
      </c>
      <c>
        <v>0.223537037083659</v>
      </c>
    </row>
    <row>
      <c>
        <v>2627192</v>
      </c>
      <c>
        <v>1</v>
      </c>
      <c>
        <is>
          <t>MANİSA</t>
        </is>
      </c>
      <c>
        <v>ŞEHZADELER</v>
      </c>
      <c>
        <is>
          <t>OG Fideri</t>
        </is>
      </c>
      <c>
        <v>AHMET KOCA TARIMSAL SULAMA GRB TR-1 45-71-M00902_DIREK TIPI TRAFO HUCRESI H01_2084274</v>
      </c>
      <c>
        <v>OG Ayırıcı Arızası</v>
      </c>
      <c>
        <v>Dağıtım-OG</v>
      </c>
      <c>
        <v>Uzun</v>
      </c>
      <c>
        <v>Şebeke işletmecisi</v>
      </c>
      <c>
        <v>Bildirimsiz</v>
      </c>
      <c>
        <is>
          <t>30.07.2023 10:38:20</t>
        </is>
      </c>
      <c>
        <is>
          <t>30.07.2023 13:48:28</t>
        </is>
      </c>
      <c>
        <v>3.168888888</v>
      </c>
      <c>
        <v>0</v>
      </c>
      <c>
        <v>1</v>
      </c>
      <c>
        <v>0</v>
      </c>
      <c>
        <v>11</v>
      </c>
      <c>
        <v>0</v>
      </c>
      <c>
        <v>2</v>
      </c>
      <c>
        <v>0</v>
      </c>
      <c>
        <v>0</v>
      </c>
      <c>
        <v>0</v>
      </c>
      <c>
        <v>0.6963186123022223</v>
      </c>
      <c>
        <v>0</v>
      </c>
      <c>
        <v>90.94820135434095</v>
      </c>
      <c>
        <v>0</v>
      </c>
      <c>
        <v>0</v>
      </c>
      <c>
        <v>0</v>
      </c>
      <c>
        <v>0</v>
      </c>
      <c>
        <v>91.64451996664317</v>
      </c>
    </row>
    <row>
      <c>
        <v>2627352</v>
      </c>
      <c>
        <v>2</v>
      </c>
      <c>
        <is>
          <t>MANİSA</t>
        </is>
      </c>
      <c>
        <v>KIRKAĞAÇ</v>
      </c>
      <c>
        <is>
          <t>Dağıtım Transformatörü</t>
        </is>
      </c>
      <c>
        <v>ÇAYIRYERİ TR-1 45-76-M00176_45-76-M00176_2376994</v>
      </c>
      <c>
        <v>AG Yeraltı Kablo Arızası</v>
      </c>
      <c>
        <v>Dağıtım-AG</v>
      </c>
      <c>
        <v>Uzun</v>
      </c>
      <c>
        <v>Şebeke işletmecisi</v>
      </c>
      <c>
        <v>Bildirimsiz</v>
      </c>
      <c>
        <is>
          <t>30.07.2023 17:14:21</t>
        </is>
      </c>
      <c>
        <is>
          <t>30.07.2023 17:23:09</t>
        </is>
      </c>
      <c>
        <v>0.146666666</v>
      </c>
      <c>
        <v>0</v>
      </c>
      <c>
        <v>19</v>
      </c>
      <c>
        <v>0</v>
      </c>
      <c>
        <v>5</v>
      </c>
      <c>
        <v>0</v>
      </c>
      <c>
        <v>0</v>
      </c>
      <c>
        <v>0</v>
      </c>
      <c>
        <v>0</v>
      </c>
      <c>
        <v>0</v>
      </c>
      <c>
        <v>1.1280514360606775</v>
      </c>
      <c>
        <v>0</v>
      </c>
      <c>
        <v>0.498177385632696</v>
      </c>
      <c>
        <v>0</v>
      </c>
      <c>
        <v>0</v>
      </c>
      <c>
        <v>0</v>
      </c>
      <c>
        <v>0</v>
      </c>
      <c>
        <v>1.6262288216933736</v>
      </c>
    </row>
    <row>
      <c>
        <v>2627235</v>
      </c>
      <c>
        <v>1</v>
      </c>
      <c>
        <is>
          <t>İZMİR</t>
        </is>
      </c>
      <c>
        <v>BUCA</v>
      </c>
      <c>
        <is>
          <t>AG Fideri</t>
        </is>
      </c>
      <c>
        <v>M-990 35-03-M00990_E_56370526_56370526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30.07.2023 11:37:29</t>
        </is>
      </c>
      <c>
        <is>
          <t>30.07.2023 12:31:11</t>
        </is>
      </c>
      <c>
        <v>0.895</v>
      </c>
      <c>
        <v>0</v>
      </c>
      <c>
        <v>100</v>
      </c>
      <c>
        <v>0</v>
      </c>
      <c>
        <v>0</v>
      </c>
      <c>
        <v>0</v>
      </c>
      <c>
        <v>22</v>
      </c>
      <c>
        <v>0</v>
      </c>
      <c>
        <v>0</v>
      </c>
      <c>
        <v>0</v>
      </c>
      <c>
        <v>16.29346522915241</v>
      </c>
      <c>
        <v>0</v>
      </c>
      <c>
        <v>0</v>
      </c>
      <c>
        <v>0</v>
      </c>
      <c>
        <v>24.917555144096674</v>
      </c>
      <c>
        <v>0</v>
      </c>
      <c>
        <v>0</v>
      </c>
      <c>
        <v>41.211020373249085</v>
      </c>
    </row>
    <row>
      <c>
        <v>2627304</v>
      </c>
      <c>
        <v>1</v>
      </c>
      <c>
        <is>
          <t>İZMİR</t>
        </is>
      </c>
      <c>
        <v>MENEMEN</v>
      </c>
      <c>
        <is>
          <t>DM</t>
        </is>
      </c>
      <c>
        <v>PANAZTEPE DM 35-28-M00732_DERSAN-2 ÇIKIŞ M04_2089212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30.07.2023 14:35:04</t>
        </is>
      </c>
      <c>
        <is>
          <t>30.07.2023 14:39:14</t>
        </is>
      </c>
      <c>
        <v>0.069444444</v>
      </c>
      <c>
        <v>0</v>
      </c>
      <c>
        <v>0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0.1439955748078125</v>
      </c>
      <c>
        <v>0</v>
      </c>
      <c>
        <v>0</v>
      </c>
      <c>
        <v>0.1439955748078125</v>
      </c>
    </row>
    <row>
      <c>
        <v>2627519</v>
      </c>
      <c>
        <v>1</v>
      </c>
      <c>
        <is>
          <t>MANİSA</t>
        </is>
      </c>
      <c>
        <v>GÖRDES</v>
      </c>
      <c>
        <is>
          <t>AG Fideri</t>
        </is>
      </c>
      <c>
        <v>BEĞENLER TR-1 45-75-M00179_D_56393980_56393980</v>
      </c>
      <c>
        <v>NH Altlık Arızası</v>
      </c>
      <c>
        <v>Dağıtım-AG</v>
      </c>
      <c>
        <v>Uzun</v>
      </c>
      <c>
        <v>Şebeke işletmecisi</v>
      </c>
      <c>
        <v>Bildirimsiz</v>
      </c>
      <c>
        <is>
          <t>30.07.2023 21:16:35</t>
        </is>
      </c>
      <c>
        <is>
          <t>30.07.2023 23:23:21</t>
        </is>
      </c>
      <c>
        <v>2.112777777</v>
      </c>
      <c>
        <v>0</v>
      </c>
      <c>
        <v>8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1.8165427317509337</v>
      </c>
      <c>
        <v>0</v>
      </c>
      <c>
        <v>0</v>
      </c>
      <c>
        <v>0</v>
      </c>
      <c>
        <v>0</v>
      </c>
      <c>
        <v>0</v>
      </c>
      <c>
        <v>0</v>
      </c>
      <c>
        <v>1.8165427317509337</v>
      </c>
    </row>
    <row>
      <c>
        <v>2627513</v>
      </c>
      <c>
        <v>1</v>
      </c>
      <c>
        <is>
          <t>İZMİR</t>
        </is>
      </c>
      <c>
        <v>KINIK</v>
      </c>
      <c>
        <is>
          <t>Kullanıcı Bağlantı Hattı</t>
        </is>
      </c>
      <c>
        <v>İLHAMİ ERMAN VE ARK 35-24-M00212_965789842_965789842</v>
      </c>
      <c>
        <v>AG Box / Sdk Abone Çıkış Sigorta Atığı</v>
      </c>
      <c>
        <v>Dağıtım-AG</v>
      </c>
      <c>
        <v>Uzun</v>
      </c>
      <c>
        <v>Şebeke işletmecisi</v>
      </c>
      <c>
        <v>Bildirimsiz</v>
      </c>
      <c>
        <is>
          <t>30.07.2023 21:02:30</t>
        </is>
      </c>
      <c>
        <is>
          <t>30.07.2023 22:11:19</t>
        </is>
      </c>
      <c>
        <v>1.146944444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16.559438710357615</v>
      </c>
      <c>
        <v>0</v>
      </c>
      <c>
        <v>0</v>
      </c>
      <c>
        <v>0</v>
      </c>
      <c>
        <v>0</v>
      </c>
      <c>
        <v>16.559438710357615</v>
      </c>
    </row>
    <row>
      <c>
        <v>2627496</v>
      </c>
      <c>
        <v>1</v>
      </c>
      <c>
        <is>
          <t>İZMİR</t>
        </is>
      </c>
      <c>
        <v>KARABAĞLAR</v>
      </c>
      <c>
        <is>
          <t>Kullanıcı Bağlantı Hattı</t>
        </is>
      </c>
      <c>
        <v>M-3197 (YATIRIM REZERVE) 35-01-M03197_911396897_911396897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30.07.2023 20:23:44</t>
        </is>
      </c>
      <c>
        <is>
          <t>30.07.2023 23:50:35</t>
        </is>
      </c>
      <c>
        <v>3.4475</v>
      </c>
      <c>
        <v>0</v>
      </c>
      <c>
        <v>7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3.7243272382931165</v>
      </c>
      <c>
        <v>0</v>
      </c>
      <c>
        <v>0</v>
      </c>
      <c>
        <v>0</v>
      </c>
      <c>
        <v>0</v>
      </c>
      <c>
        <v>0</v>
      </c>
      <c>
        <v>0</v>
      </c>
      <c>
        <v>3.7243272382931165</v>
      </c>
    </row>
    <row>
      <c>
        <v>2627367</v>
      </c>
      <c>
        <v>1</v>
      </c>
      <c>
        <is>
          <t>İZMİR</t>
        </is>
      </c>
      <c>
        <v>SEFERİHİSAR</v>
      </c>
      <c>
        <is>
          <t>Kullanıcı Bağlantı Hattı</t>
        </is>
      </c>
      <c>
        <v>L-100 DÜZCE 35-14-L00100_956649954_956649954</v>
      </c>
      <c>
        <v>AG Branşman Yeraltı Kablo Arızası</v>
      </c>
      <c>
        <v>Dağıtım-AG</v>
      </c>
      <c>
        <v>Uzun</v>
      </c>
      <c>
        <v>Şebeke işletmecisi</v>
      </c>
      <c>
        <v>Bildirimsiz</v>
      </c>
      <c>
        <is>
          <t>30.07.2023 16:32:47</t>
        </is>
      </c>
      <c>
        <is>
          <t>30.07.2023 17:43:28</t>
        </is>
      </c>
      <c>
        <v>1.178055555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0.08823325437351212</v>
      </c>
      <c>
        <v>0</v>
      </c>
      <c>
        <v>0</v>
      </c>
      <c>
        <v>0</v>
      </c>
      <c>
        <v>0</v>
      </c>
      <c>
        <v>0</v>
      </c>
      <c>
        <v>0</v>
      </c>
      <c>
        <v>0.08823325437351212</v>
      </c>
    </row>
    <row>
      <c>
        <v>2627058</v>
      </c>
      <c>
        <v>1</v>
      </c>
      <c>
        <is>
          <t>İZMİR</t>
        </is>
      </c>
      <c>
        <v>KONAK</v>
      </c>
      <c>
        <is>
          <t>AG Fideri</t>
        </is>
      </c>
      <c>
        <v>M-1538 35-01-M01538__82713345_82713345</v>
      </c>
      <c>
        <v>AG Klemens Arızası</v>
      </c>
      <c>
        <v>Dağıtım-AG</v>
      </c>
      <c>
        <v>Uzun</v>
      </c>
      <c>
        <v>Şebeke işletmecisi</v>
      </c>
      <c>
        <v>Bildirimsiz</v>
      </c>
      <c>
        <is>
          <t>30.07.2023 06:50:46</t>
        </is>
      </c>
      <c>
        <is>
          <t>30.07.2023 09:10:45</t>
        </is>
      </c>
      <c>
        <v>2.333055555</v>
      </c>
      <c>
        <v>0</v>
      </c>
      <c>
        <v>250</v>
      </c>
      <c>
        <v>0</v>
      </c>
      <c>
        <v>0</v>
      </c>
      <c>
        <v>0</v>
      </c>
      <c>
        <v>9</v>
      </c>
      <c>
        <v>0</v>
      </c>
      <c>
        <v>0</v>
      </c>
      <c>
        <v>0</v>
      </c>
      <c>
        <v>110.1717100923003</v>
      </c>
      <c>
        <v>0</v>
      </c>
      <c>
        <v>0</v>
      </c>
      <c>
        <v>0</v>
      </c>
      <c>
        <v>3.8274383411317063</v>
      </c>
      <c>
        <v>0</v>
      </c>
      <c>
        <v>0</v>
      </c>
      <c>
        <v>113.99914843343201</v>
      </c>
    </row>
    <row>
      <c>
        <v>2627118</v>
      </c>
      <c>
        <v>1</v>
      </c>
      <c>
        <is>
          <t>İZMİR</t>
        </is>
      </c>
      <c>
        <v>KEMALPAŞA</v>
      </c>
      <c>
        <is>
          <t>DM</t>
        </is>
      </c>
      <c>
        <v>ARMUTLU İM 35-27-A00001_ARMUTLU-1 M10_49927377</v>
      </c>
      <c>
        <v>Şebeke Yenileme ve Kapasite Artışı Çalışması</v>
      </c>
      <c>
        <v>Dağıtım-OG</v>
      </c>
      <c>
        <v>Uzun</v>
      </c>
      <c>
        <v>Şebeke işletmecisi</v>
      </c>
      <c>
        <v>Bildirimli</v>
      </c>
      <c>
        <is>
          <t>30.07.2023 09:10:01</t>
        </is>
      </c>
      <c>
        <is>
          <t>30.07.2023 18:19:51</t>
        </is>
      </c>
      <c>
        <v>9.163888888</v>
      </c>
      <c>
        <v>7</v>
      </c>
      <c>
        <v>3675</v>
      </c>
      <c>
        <v>57</v>
      </c>
      <c>
        <v>269</v>
      </c>
      <c>
        <v>30</v>
      </c>
      <c>
        <v>465</v>
      </c>
      <c>
        <v>32</v>
      </c>
      <c>
        <v>3</v>
      </c>
      <c>
        <v>28.462298897680466</v>
      </c>
      <c>
        <v>6292.7428249863</v>
      </c>
      <c>
        <v>313.4988325485244</v>
      </c>
      <c>
        <v>1291.2991324120603</v>
      </c>
      <c>
        <v>991.2340628611977</v>
      </c>
      <c>
        <v>2667.8701172321385</v>
      </c>
      <c>
        <v>28851.116965771656</v>
      </c>
      <c>
        <v>65.93942930854207</v>
      </c>
      <c>
        <v>40502.1636640181</v>
      </c>
    </row>
    <row>
      <c>
        <v>2627204</v>
      </c>
      <c>
        <v>1</v>
      </c>
      <c>
        <is>
          <t>MANİSA</t>
        </is>
      </c>
      <c>
        <v>TURGUTLU</v>
      </c>
      <c>
        <is>
          <t>Dağıtım Transformatörü</t>
        </is>
      </c>
      <c>
        <v>AŞAĞI BOZKIR TR-1 45-83-L00252_45-83-L00252_2358621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30.07.2023 10:49:27</t>
        </is>
      </c>
      <c>
        <is>
          <t>30.07.2023 11:36:14</t>
        </is>
      </c>
      <c>
        <v>0.779722222</v>
      </c>
      <c>
        <v>0</v>
      </c>
      <c>
        <v>108</v>
      </c>
      <c>
        <v>0</v>
      </c>
      <c>
        <v>47</v>
      </c>
      <c>
        <v>0</v>
      </c>
      <c>
        <v>17</v>
      </c>
      <c>
        <v>0</v>
      </c>
      <c>
        <v>0</v>
      </c>
      <c>
        <v>0</v>
      </c>
      <c>
        <v>15.252529987378457</v>
      </c>
      <c>
        <v>0</v>
      </c>
      <c>
        <v>39.928107376239275</v>
      </c>
      <c>
        <v>0</v>
      </c>
      <c>
        <v>5.712063112627866</v>
      </c>
      <c>
        <v>0</v>
      </c>
      <c>
        <v>0</v>
      </c>
      <c>
        <v>60.8927004762456</v>
      </c>
    </row>
    <row>
      <c>
        <v>2627264</v>
      </c>
      <c>
        <v>1</v>
      </c>
      <c>
        <is>
          <t>MANİSA</t>
        </is>
      </c>
      <c>
        <v>SOMA</v>
      </c>
      <c>
        <is>
          <t>Kullanıcı Bağlantı Hattı</t>
        </is>
      </c>
      <c>
        <v>SOMA TR-6/1 45-82-M00536_945538396_945538396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30.07.2023 12:49:00</t>
        </is>
      </c>
      <c>
        <is>
          <t>30.07.2023 18:15:42</t>
        </is>
      </c>
      <c>
        <v>5.445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3.6827021780452425</v>
      </c>
      <c>
        <v>0</v>
      </c>
      <c>
        <v>0</v>
      </c>
      <c>
        <v>0</v>
      </c>
      <c>
        <v>0</v>
      </c>
      <c>
        <v>0</v>
      </c>
      <c>
        <v>0</v>
      </c>
      <c>
        <v>3.6827021780452425</v>
      </c>
    </row>
    <row>
      <c>
        <v>2627158</v>
      </c>
      <c>
        <v>1</v>
      </c>
      <c>
        <is>
          <t>MANİSA</t>
        </is>
      </c>
      <c>
        <v>TURGUTLU</v>
      </c>
      <c>
        <is>
          <t>OG Fideri</t>
        </is>
      </c>
      <c>
        <v>TR-2/64 45-83-L00064_TR-2/63 L03_2104755</v>
      </c>
      <c>
        <v>Şebeke Yenileme ve Kapasite Artışı Çalışması</v>
      </c>
      <c>
        <v>Dağıtım-OG</v>
      </c>
      <c>
        <v>Uzun</v>
      </c>
      <c>
        <v>Şebeke işletmecisi</v>
      </c>
      <c>
        <v>Bildirimli</v>
      </c>
      <c>
        <is>
          <t>30.07.2023 09:56:29</t>
        </is>
      </c>
      <c>
        <is>
          <t>30.07.2023 22:01:57</t>
        </is>
      </c>
      <c>
        <v>12.091111111</v>
      </c>
      <c>
        <v>0</v>
      </c>
      <c>
        <v>2</v>
      </c>
      <c>
        <v>0</v>
      </c>
      <c>
        <v>0</v>
      </c>
      <c>
        <v>0</v>
      </c>
      <c>
        <v>183</v>
      </c>
      <c>
        <v>0</v>
      </c>
      <c>
        <v>2</v>
      </c>
      <c>
        <v>0</v>
      </c>
      <c>
        <v>15.004882799349746</v>
      </c>
      <c>
        <v>0</v>
      </c>
      <c>
        <v>0</v>
      </c>
      <c>
        <v>0</v>
      </c>
      <c>
        <v>1049.8565165091861</v>
      </c>
      <c>
        <v>0</v>
      </c>
      <c>
        <v>57.00608555697433</v>
      </c>
      <c>
        <v>1121.8674848655103</v>
      </c>
    </row>
    <row>
      <c>
        <v>2627310</v>
      </c>
      <c>
        <v>1</v>
      </c>
      <c>
        <is>
          <t>MANİSA</t>
        </is>
      </c>
      <c>
        <v>SARUHANLI</v>
      </c>
      <c>
        <is>
          <t>KÖK</t>
        </is>
      </c>
      <c>
        <v>PAŞAKÖY KÖK 45-80-M00052_SARUHANLI TM GİRİŞ/TR-13 M02_72063777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30.07.2023 14:45:01</t>
        </is>
      </c>
      <c>
        <is>
          <t>30.07.2023 15:06:47</t>
        </is>
      </c>
      <c>
        <v>0.362777777</v>
      </c>
      <c>
        <v>1</v>
      </c>
      <c>
        <v>409</v>
      </c>
      <c>
        <v>30</v>
      </c>
      <c>
        <v>23</v>
      </c>
      <c>
        <v>2</v>
      </c>
      <c>
        <v>39</v>
      </c>
      <c>
        <v>0</v>
      </c>
      <c>
        <v>0</v>
      </c>
      <c>
        <v>0.04752842583068806</v>
      </c>
      <c>
        <v>27.185179724643582</v>
      </c>
      <c>
        <v>43.00223795698593</v>
      </c>
      <c>
        <v>9.760455039768118</v>
      </c>
      <c>
        <v>5.0383460872091</v>
      </c>
      <c>
        <v>4.575517903740602</v>
      </c>
      <c>
        <v>0</v>
      </c>
      <c>
        <v>0</v>
      </c>
      <c>
        <v>89.60926513817803</v>
      </c>
    </row>
    <row>
      <c>
        <v>2627456</v>
      </c>
      <c>
        <v>1</v>
      </c>
      <c>
        <is>
          <t>MANİSA</t>
        </is>
      </c>
      <c>
        <v>SARUHANLI</v>
      </c>
      <c>
        <is>
          <t>KÖK</t>
        </is>
      </c>
      <c>
        <v>LÜTFİYE KÖK 45-80-M02970_KUMKUYUCAK    TST-1 M03_84270457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30.07.2023 19:15:22</t>
        </is>
      </c>
      <c>
        <is>
          <t>30.07.2023 20:04:41</t>
        </is>
      </c>
      <c>
        <v>0.821944444</v>
      </c>
      <c>
        <v>0</v>
      </c>
      <c>
        <v>0</v>
      </c>
      <c>
        <v>56</v>
      </c>
      <c>
        <v>36</v>
      </c>
      <c>
        <v>2</v>
      </c>
      <c>
        <v>2</v>
      </c>
      <c>
        <v>1</v>
      </c>
      <c>
        <v>0</v>
      </c>
      <c>
        <v>0</v>
      </c>
      <c>
        <v>0</v>
      </c>
      <c>
        <v>454.8361707764238</v>
      </c>
      <c>
        <v>253.56492716881385</v>
      </c>
      <c>
        <v>7.719020662298411</v>
      </c>
      <c>
        <v>7.286596438382454</v>
      </c>
      <c>
        <v>2.1451060987706354</v>
      </c>
      <c>
        <v>0</v>
      </c>
      <c>
        <v>725.5518211446891</v>
      </c>
    </row>
    <row>
      <c>
        <v>2627244</v>
      </c>
      <c>
        <v>1</v>
      </c>
      <c>
        <is>
          <t>MANİSA</t>
        </is>
      </c>
      <c>
        <v>ALAŞEHİR</v>
      </c>
      <c>
        <is>
          <t>OG Fideri</t>
        </is>
      </c>
      <c>
        <v>IŞIKLAR KÖK 45-73-M00467_HatBaşıAyırıcı_53136409 M06_53136409</v>
      </c>
      <c>
        <v>OG Ayırıcı Arızası</v>
      </c>
      <c>
        <v>Dağıtım-OG</v>
      </c>
      <c>
        <v>Uzun</v>
      </c>
      <c>
        <v>Şebeke işletmecisi</v>
      </c>
      <c>
        <v>Bildirimsiz</v>
      </c>
      <c>
        <is>
          <t>30.07.2023 11:56:18</t>
        </is>
      </c>
      <c>
        <is>
          <t>30.07.2023 13:40:26</t>
        </is>
      </c>
      <c>
        <v>1.735555555</v>
      </c>
      <c>
        <v>0</v>
      </c>
      <c>
        <v>0</v>
      </c>
      <c>
        <v>0</v>
      </c>
      <c>
        <v>31</v>
      </c>
      <c>
        <v>1</v>
      </c>
      <c>
        <v>1</v>
      </c>
      <c>
        <v>0</v>
      </c>
      <c>
        <v>0</v>
      </c>
      <c>
        <v>0</v>
      </c>
      <c>
        <v>0</v>
      </c>
      <c>
        <v>0</v>
      </c>
      <c>
        <v>217.4431185752955</v>
      </c>
      <c>
        <v>2.612211575275556</v>
      </c>
      <c>
        <v>1.690100952440314</v>
      </c>
      <c>
        <v>0</v>
      </c>
      <c>
        <v>0</v>
      </c>
      <c>
        <v>221.74543110301136</v>
      </c>
    </row>
    <row>
      <c>
        <v>2627224</v>
      </c>
      <c>
        <v>1</v>
      </c>
      <c>
        <is>
          <t>İZMİR</t>
        </is>
      </c>
      <c>
        <v>ÖDEMİŞ</v>
      </c>
      <c>
        <is>
          <t>Dağıtım Transformatörü</t>
        </is>
      </c>
      <c>
        <v>BALABANLI KÖYÜ HÜSEYİN DEMİREL SULAMA GRB TR-8 35-15-M00317_35-15-M00317_79938159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30.07.2023 11:33:58</t>
        </is>
      </c>
      <c>
        <is>
          <t>30.07.2023 12:41:33</t>
        </is>
      </c>
      <c>
        <v>1.126388888</v>
      </c>
      <c>
        <v>0</v>
      </c>
      <c>
        <v>0</v>
      </c>
      <c>
        <v>0</v>
      </c>
      <c>
        <v>17</v>
      </c>
      <c>
        <v>0</v>
      </c>
      <c>
        <v>3</v>
      </c>
      <c>
        <v>0</v>
      </c>
      <c>
        <v>0</v>
      </c>
      <c>
        <v>0</v>
      </c>
      <c>
        <v>0</v>
      </c>
      <c>
        <v>0</v>
      </c>
      <c>
        <v>42.195657480725856</v>
      </c>
      <c>
        <v>0</v>
      </c>
      <c>
        <v>13.19704976946409</v>
      </c>
      <c>
        <v>0</v>
      </c>
      <c>
        <v>0</v>
      </c>
      <c>
        <v>55.39270725018994</v>
      </c>
    </row>
    <row>
      <c>
        <v>2627075</v>
      </c>
      <c>
        <v>1</v>
      </c>
      <c>
        <is>
          <t>MANİSA</t>
        </is>
      </c>
      <c>
        <v>SARIGÖL</v>
      </c>
      <c>
        <is>
          <t>OG Fideri</t>
        </is>
      </c>
      <c>
        <v>DİNDARLI KÖK TR-3 KAKLIK 45-79-M00395_HatBaşıAyırıcı_53134220 M06_53134220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30.07.2023 07:54:07</t>
        </is>
      </c>
      <c>
        <is>
          <t>30.07.2023 10:26:59</t>
        </is>
      </c>
      <c>
        <v>2.547777777</v>
      </c>
      <c>
        <v>0</v>
      </c>
      <c>
        <v>39</v>
      </c>
      <c>
        <v>11</v>
      </c>
      <c>
        <v>41</v>
      </c>
      <c>
        <v>0</v>
      </c>
      <c>
        <v>3</v>
      </c>
      <c>
        <v>0</v>
      </c>
      <c>
        <v>0</v>
      </c>
      <c>
        <v>0</v>
      </c>
      <c>
        <v>45.79894556006202</v>
      </c>
      <c>
        <v>122.39641679819388</v>
      </c>
      <c>
        <v>394.1006768821829</v>
      </c>
      <c>
        <v>0</v>
      </c>
      <c>
        <v>13.015087503614408</v>
      </c>
      <c>
        <v>0</v>
      </c>
      <c>
        <v>0</v>
      </c>
      <c>
        <v>575.3111267440532</v>
      </c>
    </row>
    <row>
      <c>
        <v>2627144</v>
      </c>
      <c>
        <v>1</v>
      </c>
      <c>
        <is>
          <t>İZMİR</t>
        </is>
      </c>
      <c>
        <v>TİRE</v>
      </c>
      <c>
        <is>
          <t>KÖK</t>
        </is>
      </c>
      <c>
        <v>ÇUKURKÖY KÖK 35-29-L00034_ÇUKURKÖY ENH L06_2329347</v>
      </c>
      <c>
        <v>Şebeke Bakım Çalışması</v>
      </c>
      <c>
        <v>Dağıtım-OG</v>
      </c>
      <c>
        <v>Uzun</v>
      </c>
      <c>
        <v>Şebeke işletmecisi</v>
      </c>
      <c>
        <v>Bildirimli</v>
      </c>
      <c>
        <is>
          <t>30.07.2023 09:41:29</t>
        </is>
      </c>
      <c>
        <is>
          <t>30.07.2023 16:40:04</t>
        </is>
      </c>
      <c>
        <v>6.976388888</v>
      </c>
      <c>
        <v>2</v>
      </c>
      <c>
        <v>948</v>
      </c>
      <c>
        <v>1</v>
      </c>
      <c>
        <v>114</v>
      </c>
      <c>
        <v>6</v>
      </c>
      <c>
        <v>148</v>
      </c>
      <c>
        <v>0</v>
      </c>
      <c>
        <v>1</v>
      </c>
      <c>
        <v>1.8039569323022222</v>
      </c>
      <c>
        <v>1054.5665366604055</v>
      </c>
      <c>
        <v>4.513568385808883</v>
      </c>
      <c>
        <v>637.7999648357833</v>
      </c>
      <c>
        <v>132.33369489193774</v>
      </c>
      <c>
        <v>722.5706631493384</v>
      </c>
      <c>
        <v>0</v>
      </c>
      <c>
        <v>0.6626398367577728</v>
      </c>
      <c>
        <v>2554.2510246923343</v>
      </c>
    </row>
    <row>
      <c>
        <v>2627081</v>
      </c>
      <c>
        <v>1</v>
      </c>
      <c>
        <is>
          <t>İZMİR</t>
        </is>
      </c>
      <c>
        <v>ÇEŞME</v>
      </c>
      <c>
        <is>
          <t>DM</t>
        </is>
      </c>
      <c>
        <v>L-401 ALTINYUNUS DM 35-18-L00401_SAĞLIKÇILAR L-477 L15_2326016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30.07.2023 08:02:47</t>
        </is>
      </c>
      <c>
        <is>
          <t>30.07.2023 11:20:19</t>
        </is>
      </c>
      <c>
        <v>3.292222222</v>
      </c>
      <c>
        <v>6</v>
      </c>
      <c>
        <v>1158</v>
      </c>
      <c>
        <v>6</v>
      </c>
      <c>
        <v>55</v>
      </c>
      <c>
        <v>12</v>
      </c>
      <c>
        <v>30</v>
      </c>
      <c>
        <v>0</v>
      </c>
      <c>
        <v>1</v>
      </c>
      <c>
        <v>119.46852420037763</v>
      </c>
      <c>
        <v>1020.4750877842866</v>
      </c>
      <c>
        <v>65.9762630785723</v>
      </c>
      <c>
        <v>98.94929027838279</v>
      </c>
      <c>
        <v>82.23308227391168</v>
      </c>
      <c>
        <v>61.1487807929773</v>
      </c>
      <c>
        <v>0</v>
      </c>
      <c>
        <v>4.924075185469525</v>
      </c>
      <c>
        <v>1453.1751035939778</v>
      </c>
    </row>
    <row>
      <c>
        <v>2627536</v>
      </c>
      <c>
        <v>1</v>
      </c>
      <c>
        <is>
          <t>İZMİR</t>
        </is>
      </c>
      <c>
        <v>MENDERES</v>
      </c>
      <c>
        <is>
          <t>AG Fideri</t>
        </is>
      </c>
      <c>
        <v>OĞLANANASI TR-10 35-22-M00263_A_56355294_56355294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30.07.2023 21:50:48</t>
        </is>
      </c>
      <c>
        <is>
          <t>30.07.2023 23:41:41</t>
        </is>
      </c>
      <c>
        <v>1.848055555</v>
      </c>
      <c>
        <v>0</v>
      </c>
      <c>
        <v>14</v>
      </c>
      <c>
        <v>0</v>
      </c>
      <c>
        <v>4</v>
      </c>
      <c>
        <v>0</v>
      </c>
      <c>
        <v>2</v>
      </c>
      <c>
        <v>0</v>
      </c>
      <c>
        <v>0</v>
      </c>
      <c>
        <v>0</v>
      </c>
      <c>
        <v>10.135388188810028</v>
      </c>
      <c>
        <v>0</v>
      </c>
      <c>
        <v>19.150631143737716</v>
      </c>
      <c>
        <v>0</v>
      </c>
      <c>
        <v>0.21596913852041777</v>
      </c>
      <c>
        <v>0</v>
      </c>
      <c>
        <v>0</v>
      </c>
      <c>
        <v>29.501988471068163</v>
      </c>
    </row>
    <row>
      <c>
        <v>2627181</v>
      </c>
      <c>
        <v>1</v>
      </c>
      <c>
        <is>
          <t>İZMİR</t>
        </is>
      </c>
      <c>
        <v>ÖDEMİŞ</v>
      </c>
      <c>
        <is>
          <t>Dağıtım Transformatörü</t>
        </is>
      </c>
      <c>
        <v>GERELİ KÖYÜ İBRAHİM SAYGILI SULAMA GRB TR-14 35-15-M00130_35-15-M00130_2365568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30.07.2023 10:22:29</t>
        </is>
      </c>
      <c>
        <is>
          <t>30.07.2023 19:23:17</t>
        </is>
      </c>
      <c>
        <v>9.013333333</v>
      </c>
      <c>
        <v>0</v>
      </c>
      <c>
        <v>0</v>
      </c>
      <c>
        <v>0</v>
      </c>
      <c>
        <v>25</v>
      </c>
      <c>
        <v>0</v>
      </c>
      <c>
        <v>4</v>
      </c>
      <c>
        <v>0</v>
      </c>
      <c>
        <v>0</v>
      </c>
      <c>
        <v>0</v>
      </c>
      <c>
        <v>0</v>
      </c>
      <c>
        <v>0</v>
      </c>
      <c>
        <v>1796.2339070820872</v>
      </c>
      <c>
        <v>0</v>
      </c>
      <c>
        <v>207.4718601670764</v>
      </c>
      <c>
        <v>0</v>
      </c>
      <c>
        <v>0</v>
      </c>
      <c>
        <v>2003.7057672491635</v>
      </c>
    </row>
    <row>
      <c>
        <v>2627330</v>
      </c>
      <c>
        <v>1</v>
      </c>
      <c>
        <is>
          <t>MANİSA</t>
        </is>
      </c>
      <c>
        <v>YUNUSEMRE</v>
      </c>
      <c>
        <is>
          <t>KÖK</t>
        </is>
      </c>
      <c>
        <v>SİYEKLİ KÖK 45-71-M00185_MALDAN M05_72256924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30.07.2023 15:20:48</t>
        </is>
      </c>
      <c>
        <is>
          <t>30.07.2023 15:26:46</t>
        </is>
      </c>
      <c>
        <v>0.099444444</v>
      </c>
      <c>
        <v>6</v>
      </c>
      <c>
        <v>617</v>
      </c>
      <c>
        <v>4</v>
      </c>
      <c>
        <v>4</v>
      </c>
      <c>
        <v>2</v>
      </c>
      <c>
        <v>55</v>
      </c>
      <c>
        <v>0</v>
      </c>
      <c>
        <v>0</v>
      </c>
      <c>
        <v>0.1605402344617778</v>
      </c>
      <c>
        <v>6.695176085174348</v>
      </c>
      <c>
        <v>3.013664543505692</v>
      </c>
      <c>
        <v>0.8486959181472339</v>
      </c>
      <c>
        <v>3.473821238273612</v>
      </c>
      <c>
        <v>2.2576648506309387</v>
      </c>
      <c>
        <v>0</v>
      </c>
      <c>
        <v>0</v>
      </c>
      <c>
        <v>16.449562870193603</v>
      </c>
    </row>
    <row>
      <c>
        <v>2627287</v>
      </c>
      <c>
        <v>1</v>
      </c>
      <c>
        <is>
          <t>İZMİR</t>
        </is>
      </c>
      <c>
        <v>ÇEŞME</v>
      </c>
      <c>
        <is>
          <t>AG Fideri</t>
        </is>
      </c>
      <c>
        <v>L-179 35-18-L00179_D_91301691_91301691</v>
      </c>
      <c>
        <v>AG Yük Ayırıcı Arızası</v>
      </c>
      <c>
        <v>Dağıtım-AG</v>
      </c>
      <c>
        <v>Uzun</v>
      </c>
      <c>
        <v>Şebeke işletmecisi</v>
      </c>
      <c>
        <v>Bildirimsiz</v>
      </c>
      <c>
        <is>
          <t>30.07.2023 13:47:08</t>
        </is>
      </c>
      <c>
        <is>
          <t>30.07.2023 14:54:27</t>
        </is>
      </c>
      <c>
        <v>1.121944444</v>
      </c>
      <c>
        <v>0</v>
      </c>
      <c>
        <v>78</v>
      </c>
      <c>
        <v>0</v>
      </c>
      <c>
        <v>1</v>
      </c>
      <c>
        <v>0</v>
      </c>
      <c>
        <v>16</v>
      </c>
      <c>
        <v>0</v>
      </c>
      <c>
        <v>0</v>
      </c>
      <c>
        <v>0</v>
      </c>
      <c>
        <v>31.094309800366812</v>
      </c>
      <c>
        <v>0</v>
      </c>
      <c>
        <v>0</v>
      </c>
      <c>
        <v>0</v>
      </c>
      <c>
        <v>13.62111213043139</v>
      </c>
      <c>
        <v>0</v>
      </c>
      <c>
        <v>0</v>
      </c>
      <c>
        <v>44.7154219307982</v>
      </c>
    </row>
    <row>
      <c>
        <v>2627138</v>
      </c>
      <c>
        <v>1</v>
      </c>
      <c>
        <is>
          <t>MANİSA</t>
        </is>
      </c>
      <c>
        <v>YUNUSEMRE</v>
      </c>
      <c>
        <is>
          <t>KÖK</t>
        </is>
      </c>
      <c>
        <v>MURADİYE DM-5/8 KÖK 45-71-M00828_DM-5/11 M08_72087092</v>
      </c>
      <c>
        <v>Şebeke Yenileme ve Kapasite Artışı Çalışması</v>
      </c>
      <c>
        <v>Dağıtım-OG</v>
      </c>
      <c>
        <v>Uzun</v>
      </c>
      <c>
        <v>Şebeke işletmecisi</v>
      </c>
      <c>
        <v>Bildirimli</v>
      </c>
      <c>
        <is>
          <t>30.07.2023 09:26:59</t>
        </is>
      </c>
      <c>
        <is>
          <t>30.07.2023 13:57:41</t>
        </is>
      </c>
      <c>
        <v>4.511666666</v>
      </c>
      <c>
        <v>0</v>
      </c>
      <c>
        <v>0</v>
      </c>
      <c>
        <v>0</v>
      </c>
      <c>
        <v>1</v>
      </c>
      <c>
        <v>23</v>
      </c>
      <c>
        <v>43</v>
      </c>
      <c>
        <v>26</v>
      </c>
      <c>
        <v>47</v>
      </c>
      <c>
        <v>0</v>
      </c>
      <c>
        <v>0</v>
      </c>
      <c>
        <v>0</v>
      </c>
      <c>
        <v>0</v>
      </c>
      <c>
        <v>870.9435827887309</v>
      </c>
      <c>
        <v>1307.7164597857557</v>
      </c>
      <c>
        <v>5091.278394404057</v>
      </c>
      <c>
        <v>2955.6971775380707</v>
      </c>
      <c>
        <v>10225.635614516614</v>
      </c>
    </row>
    <row>
      <c>
        <v>2627038</v>
      </c>
      <c>
        <v>1</v>
      </c>
      <c>
        <is>
          <t>İZMİR</t>
        </is>
      </c>
      <c>
        <v>KONAK</v>
      </c>
      <c>
        <is>
          <t>AG Fideri</t>
        </is>
      </c>
      <c>
        <v>K-2450 35-01-K02450_B_56375254_56375254</v>
      </c>
      <c>
        <v>Hırsızlık</v>
      </c>
      <c>
        <v>Dağıtım-AG</v>
      </c>
      <c>
        <v>Uzun</v>
      </c>
      <c>
        <v>Dışsal</v>
      </c>
      <c>
        <v>Bildirimsiz</v>
      </c>
      <c>
        <is>
          <t>30.07.2023 05:19:38</t>
        </is>
      </c>
      <c>
        <is>
          <t>30.07.2023 05:46:34</t>
        </is>
      </c>
      <c>
        <v>0.448888888</v>
      </c>
      <c>
        <v>0</v>
      </c>
      <c>
        <v>224</v>
      </c>
      <c>
        <v>0</v>
      </c>
      <c>
        <v>0</v>
      </c>
      <c>
        <v>0</v>
      </c>
      <c>
        <v>32</v>
      </c>
      <c>
        <v>0</v>
      </c>
      <c>
        <v>0</v>
      </c>
      <c>
        <v>0</v>
      </c>
      <c>
        <v>21.324356214574202</v>
      </c>
      <c>
        <v>0</v>
      </c>
      <c>
        <v>0</v>
      </c>
      <c>
        <v>0</v>
      </c>
      <c>
        <v>4.806867880803081</v>
      </c>
      <c>
        <v>0</v>
      </c>
      <c>
        <v>0</v>
      </c>
      <c>
        <v>26.131224095377284</v>
      </c>
    </row>
    <row>
      <c>
        <v>2627184</v>
      </c>
      <c>
        <v>1</v>
      </c>
      <c>
        <is>
          <t>MANİSA</t>
        </is>
      </c>
      <c>
        <v>AKHİSAR</v>
      </c>
      <c>
        <is>
          <t>OG Fideri</t>
        </is>
      </c>
      <c>
        <v>MEDAR TR-6 45-72-L00276_TR-9 L02_2330945</v>
      </c>
      <c>
        <v>Şebeke Yenileme ve Kapasite Artışı Çalışması</v>
      </c>
      <c>
        <v>Dağıtım-OG</v>
      </c>
      <c>
        <v>Uzun</v>
      </c>
      <c>
        <v>Şebeke işletmecisi</v>
      </c>
      <c>
        <v>Bildirimli</v>
      </c>
      <c>
        <is>
          <t>30.07.2023 09:20:00</t>
        </is>
      </c>
      <c>
        <is>
          <t>30.07.2023 14:48:03</t>
        </is>
      </c>
      <c>
        <v>5.4675</v>
      </c>
      <c>
        <v>2</v>
      </c>
      <c>
        <v>131</v>
      </c>
      <c>
        <v>18</v>
      </c>
      <c>
        <v>32</v>
      </c>
      <c>
        <v>1</v>
      </c>
      <c>
        <v>5</v>
      </c>
      <c>
        <v>0</v>
      </c>
      <c>
        <v>0</v>
      </c>
      <c>
        <v>2.753745843682863</v>
      </c>
      <c>
        <v>102.0710090000171</v>
      </c>
      <c>
        <v>64.24579050165205</v>
      </c>
      <c>
        <v>294.86132959014924</v>
      </c>
      <c>
        <v>2.6514827330302135</v>
      </c>
      <c>
        <v>5.685072152115504</v>
      </c>
      <c>
        <v>0</v>
      </c>
      <c>
        <v>0</v>
      </c>
      <c>
        <v>472.26842982064693</v>
      </c>
    </row>
    <row>
      <c>
        <v>2627061</v>
      </c>
      <c>
        <v>1</v>
      </c>
      <c>
        <is>
          <t>İZMİR</t>
        </is>
      </c>
      <c>
        <v>BAYINDIR</v>
      </c>
      <c>
        <is>
          <t>OG Fideri</t>
        </is>
      </c>
      <c>
        <v>FIRINLI TR-4 35-20-L00093_DIREK TIPI TRAFO HUCRESI H01_2037891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30.07.2023 07:21:04</t>
        </is>
      </c>
      <c>
        <is>
          <t>30.07.2023 08:45:00</t>
        </is>
      </c>
      <c>
        <v>1.398888888</v>
      </c>
      <c>
        <v>0</v>
      </c>
      <c>
        <v>63</v>
      </c>
      <c>
        <v>0</v>
      </c>
      <c>
        <v>9</v>
      </c>
      <c>
        <v>0</v>
      </c>
      <c>
        <v>12</v>
      </c>
      <c>
        <v>0</v>
      </c>
      <c>
        <v>0</v>
      </c>
      <c>
        <v>0</v>
      </c>
      <c>
        <v>28.687444459906132</v>
      </c>
      <c>
        <v>0</v>
      </c>
      <c>
        <v>9.269066121626546</v>
      </c>
      <c>
        <v>0</v>
      </c>
      <c>
        <v>9.768490931618627</v>
      </c>
      <c>
        <v>0</v>
      </c>
      <c>
        <v>0</v>
      </c>
      <c>
        <v>47.725001513151305</v>
      </c>
    </row>
    <row>
      <c>
        <v>2627307</v>
      </c>
      <c>
        <v>1</v>
      </c>
      <c>
        <is>
          <t>İZMİR</t>
        </is>
      </c>
      <c>
        <v>URLA</v>
      </c>
      <c>
        <is>
          <t>AG Fideri</t>
        </is>
      </c>
      <c>
        <v>TR-89 MAVİ PLAJ 35-19-L00089_8477649_56354562_56354562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30.07.2023 14:43:20</t>
        </is>
      </c>
      <c>
        <is>
          <t>30.07.2023 15:20:54</t>
        </is>
      </c>
      <c>
        <v>0.626111111</v>
      </c>
      <c>
        <v>0</v>
      </c>
      <c>
        <v>138</v>
      </c>
      <c>
        <v>0</v>
      </c>
      <c>
        <v>1</v>
      </c>
      <c>
        <v>0</v>
      </c>
      <c>
        <v>9</v>
      </c>
      <c>
        <v>0</v>
      </c>
      <c>
        <v>0</v>
      </c>
      <c>
        <v>0</v>
      </c>
      <c>
        <v>23.601265357265373</v>
      </c>
      <c>
        <v>0</v>
      </c>
      <c>
        <v>0</v>
      </c>
      <c>
        <v>0</v>
      </c>
      <c>
        <v>11.739830632146518</v>
      </c>
      <c>
        <v>0</v>
      </c>
      <c>
        <v>0</v>
      </c>
      <c>
        <v>35.34109598941189</v>
      </c>
    </row>
    <row>
      <c>
        <v>2627161</v>
      </c>
      <c>
        <v>1</v>
      </c>
      <c>
        <is>
          <t>İZMİR</t>
        </is>
      </c>
      <c>
        <v>MENEMEN</v>
      </c>
      <c>
        <is>
          <t>Kullanıcı Bağlantı Hattı</t>
        </is>
      </c>
      <c>
        <v>ULUKENT DM-3/34 35-28-M00034_95001222033_95001222033</v>
      </c>
      <c>
        <v>AG Box / Sdk Abone Çıkış Sigorta Atığı</v>
      </c>
      <c>
        <v>Dağıtım-AG</v>
      </c>
      <c>
        <v>Uzun</v>
      </c>
      <c>
        <v>Şebeke işletmecisi</v>
      </c>
      <c>
        <v>Bildirimsiz</v>
      </c>
      <c>
        <is>
          <t>30.07.2023 09:58:58</t>
        </is>
      </c>
      <c>
        <is>
          <t>30.07.2023 13:23:07</t>
        </is>
      </c>
      <c>
        <v>3.4025</v>
      </c>
      <c>
        <v>0</v>
      </c>
      <c>
        <v>3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2.5209155631368705</v>
      </c>
      <c>
        <v>0</v>
      </c>
      <c>
        <v>0</v>
      </c>
      <c>
        <v>0</v>
      </c>
      <c>
        <v>0</v>
      </c>
      <c>
        <v>0</v>
      </c>
      <c>
        <v>0</v>
      </c>
      <c>
        <v>2.5209155631368705</v>
      </c>
    </row>
    <row>
      <c>
        <v>2627078</v>
      </c>
      <c>
        <v>1</v>
      </c>
      <c>
        <is>
          <t>İZMİR</t>
        </is>
      </c>
      <c>
        <v>URLA</v>
      </c>
      <c>
        <is>
          <t>OG Fideri</t>
        </is>
      </c>
      <c>
        <v>ÖZBEK TR-5 35-19-M00235_DIREK TIPI TRAFO HUCRESI H01_2056912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30.07.2023 08:07:36</t>
        </is>
      </c>
      <c>
        <is>
          <t>30.07.2023 09:20:55</t>
        </is>
      </c>
      <c>
        <v>1.221944444</v>
      </c>
      <c>
        <v>0</v>
      </c>
      <c>
        <v>160</v>
      </c>
      <c>
        <v>0</v>
      </c>
      <c>
        <v>14</v>
      </c>
      <c>
        <v>0</v>
      </c>
      <c>
        <v>13</v>
      </c>
      <c>
        <v>0</v>
      </c>
      <c>
        <v>0</v>
      </c>
      <c>
        <v>0</v>
      </c>
      <c>
        <v>39.437707889977524</v>
      </c>
      <c>
        <v>0</v>
      </c>
      <c>
        <v>3.933292660217201</v>
      </c>
      <c>
        <v>0</v>
      </c>
      <c>
        <v>4.388948036388524</v>
      </c>
      <c>
        <v>0</v>
      </c>
      <c>
        <v>0</v>
      </c>
      <c>
        <v>47.75994858658325</v>
      </c>
    </row>
    <row>
      <c>
        <v>2627290</v>
      </c>
      <c>
        <v>1</v>
      </c>
      <c>
        <is>
          <t>İZMİR</t>
        </is>
      </c>
      <c>
        <v>TORBALI</v>
      </c>
      <c>
        <is>
          <t>DM</t>
        </is>
      </c>
      <c>
        <v>TAT DM 35-26-M00070_TAT ARITMA M02_64662431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30.07.2023 13:54:19</t>
        </is>
      </c>
      <c>
        <is>
          <t>30.07.2023 20:02:54</t>
        </is>
      </c>
      <c>
        <v>6.143055555</v>
      </c>
      <c>
        <v>0</v>
      </c>
      <c>
        <v>0</v>
      </c>
      <c>
        <v>0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400.5602349283121</v>
      </c>
      <c>
        <v>0</v>
      </c>
      <c>
        <v>400.5602349283121</v>
      </c>
    </row>
    <row>
      <c>
        <v>2627098</v>
      </c>
      <c>
        <v>1</v>
      </c>
      <c>
        <is>
          <t>İZMİR</t>
        </is>
      </c>
      <c>
        <v>MENDERES</v>
      </c>
      <c>
        <is>
          <t>Kullanıcı Bağlantı Hattı</t>
        </is>
      </c>
      <c>
        <v>DM-2/TR-5 35-22-M00806_955280202_955280202</v>
      </c>
      <c>
        <v>AG Box / Sdk Abone Çıkış Sigorta Atığı</v>
      </c>
      <c>
        <v>Dağıtım-AG</v>
      </c>
      <c>
        <v>Uzun</v>
      </c>
      <c>
        <v>Şebeke işletmecisi</v>
      </c>
      <c>
        <v>Bildirimsiz</v>
      </c>
      <c>
        <is>
          <t>30.07.2023 08:42:22</t>
        </is>
      </c>
      <c>
        <is>
          <t>30.07.2023 09:37:47</t>
        </is>
      </c>
      <c>
        <v>0.923611111</v>
      </c>
      <c>
        <v>0</v>
      </c>
      <c>
        <v>9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1.662790700209883</v>
      </c>
      <c>
        <v>0</v>
      </c>
      <c>
        <v>0</v>
      </c>
      <c>
        <v>0</v>
      </c>
      <c>
        <v>0.5364860809058666</v>
      </c>
      <c>
        <v>0</v>
      </c>
      <c>
        <v>0</v>
      </c>
      <c>
        <v>2.1992767811157496</v>
      </c>
    </row>
    <row>
      <c>
        <v>2627221</v>
      </c>
      <c>
        <v>1</v>
      </c>
      <c>
        <is>
          <t>MANİSA</t>
        </is>
      </c>
      <c>
        <v>ŞEHZADELER</v>
      </c>
      <c>
        <is>
          <t>OG Fideri</t>
        </is>
      </c>
      <c>
        <v>ÇINARLIKUYU KÖK 45-71-M00188_HatBaşıAyırıcı_53134639 M02_53134639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30.07.2023 11:25:35</t>
        </is>
      </c>
      <c>
        <is>
          <t>30.07.2023 15:33:51</t>
        </is>
      </c>
      <c>
        <v>4.137777777</v>
      </c>
      <c>
        <v>0</v>
      </c>
      <c>
        <v>167</v>
      </c>
      <c>
        <v>0</v>
      </c>
      <c>
        <v>0</v>
      </c>
      <c>
        <v>0</v>
      </c>
      <c>
        <v>6</v>
      </c>
      <c>
        <v>0</v>
      </c>
      <c>
        <v>0</v>
      </c>
      <c>
        <v>0</v>
      </c>
      <c>
        <v>57.27758932213572</v>
      </c>
      <c>
        <v>0</v>
      </c>
      <c>
        <v>0</v>
      </c>
      <c>
        <v>0</v>
      </c>
      <c>
        <v>5.026705402233461</v>
      </c>
      <c>
        <v>0</v>
      </c>
      <c>
        <v>0</v>
      </c>
      <c>
        <v>62.30429472436918</v>
      </c>
    </row>
    <row>
      <c>
        <v>2627247</v>
      </c>
      <c>
        <v>1</v>
      </c>
      <c>
        <is>
          <t>İZMİR</t>
        </is>
      </c>
      <c>
        <v>TİRE</v>
      </c>
      <c>
        <is>
          <t>KÖK</t>
        </is>
      </c>
      <c>
        <v>YENİÇİFTLİK KÖK 35-20-L00373_ASIM HASKÖY-HÜSAMETTİN AKARÇAY SULAMA L02_92839179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30.07.2023 12:00:04</t>
        </is>
      </c>
      <c>
        <is>
          <t>30.07.2023 13:56:40</t>
        </is>
      </c>
      <c>
        <v>1.943333333</v>
      </c>
      <c>
        <v>0</v>
      </c>
      <c>
        <v>0</v>
      </c>
      <c>
        <v>10</v>
      </c>
      <c>
        <v>68</v>
      </c>
      <c>
        <v>4</v>
      </c>
      <c>
        <v>7</v>
      </c>
      <c>
        <v>0</v>
      </c>
      <c>
        <v>0</v>
      </c>
      <c>
        <v>0</v>
      </c>
      <c>
        <v>0</v>
      </c>
      <c>
        <v>105.6688590090916</v>
      </c>
      <c>
        <v>643.4232557930063</v>
      </c>
      <c>
        <v>55.8807633114337</v>
      </c>
      <c>
        <v>92.17075635056342</v>
      </c>
      <c>
        <v>0</v>
      </c>
      <c>
        <v>0</v>
      </c>
      <c>
        <v>897.1436344640952</v>
      </c>
    </row>
    <row>
      <c>
        <v>2627533</v>
      </c>
      <c>
        <v>1</v>
      </c>
      <c>
        <is>
          <t>MANİSA</t>
        </is>
      </c>
      <c>
        <v>KÖPRÜBAŞI</v>
      </c>
      <c>
        <is>
          <t>KÖK</t>
        </is>
      </c>
      <c>
        <v>TOKMAKLI KÖK 45-86-M00047_ÇATALOLUK ENH.(BORLU KÖK) M01_72227668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30.07.2023 21:46:51</t>
        </is>
      </c>
      <c>
        <is>
          <t>30.07.2023 21:58:42</t>
        </is>
      </c>
      <c>
        <v>0.1975</v>
      </c>
      <c>
        <v>7</v>
      </c>
      <c>
        <v>2052</v>
      </c>
      <c>
        <v>50</v>
      </c>
      <c>
        <v>206</v>
      </c>
      <c>
        <v>9</v>
      </c>
      <c>
        <v>295</v>
      </c>
      <c>
        <v>0</v>
      </c>
      <c>
        <v>0</v>
      </c>
      <c>
        <v>0.41017916744000005</v>
      </c>
      <c>
        <v>56.596471059288355</v>
      </c>
      <c>
        <v>87.08117300552857</v>
      </c>
      <c>
        <v>26.009255343738737</v>
      </c>
      <c>
        <v>3.3587856379567538</v>
      </c>
      <c>
        <v>18.675291005100963</v>
      </c>
      <c>
        <v>0</v>
      </c>
      <c>
        <v>0</v>
      </c>
      <c>
        <v>192.1311552190534</v>
      </c>
    </row>
    <row>
      <c>
        <v>2627141</v>
      </c>
      <c>
        <v>1</v>
      </c>
      <c>
        <is>
          <t>MANİSA</t>
        </is>
      </c>
      <c>
        <v>ALAŞEHİR</v>
      </c>
      <c>
        <is>
          <t>DM</t>
        </is>
      </c>
      <c>
        <v>ULUDERBENT DM 45-73-M00491_ÖRENCİK M03_95475184</v>
      </c>
      <c>
        <v>OG Fider Açması</v>
      </c>
      <c>
        <v>Dağıtım-OG</v>
      </c>
      <c>
        <v>Kısa</v>
      </c>
      <c>
        <v>Şebeke işletmecisi</v>
      </c>
      <c>
        <v>Bildirimsiz</v>
      </c>
      <c>
        <is>
          <t>30.07.2023 09:36:14</t>
        </is>
      </c>
      <c>
        <is>
          <t>30.07.2023 09:36:47</t>
        </is>
      </c>
      <c>
        <v>0.009166666</v>
      </c>
      <c>
        <v>0</v>
      </c>
      <c>
        <v>627</v>
      </c>
      <c>
        <v>0</v>
      </c>
      <c>
        <v>140</v>
      </c>
      <c>
        <v>2</v>
      </c>
      <c>
        <v>25</v>
      </c>
      <c>
        <v>0</v>
      </c>
      <c>
        <v>0</v>
      </c>
      <c>
        <v>0</v>
      </c>
      <c>
        <v>0.6712216709501488</v>
      </c>
      <c>
        <v>0</v>
      </c>
      <c>
        <v>0.9379663629312893</v>
      </c>
      <c>
        <v>0.01399086486495225</v>
      </c>
      <c>
        <v>0.10616276304493566</v>
      </c>
      <c>
        <v>0</v>
      </c>
      <c>
        <v>0</v>
      </c>
      <c>
        <v>1.729341661791326</v>
      </c>
    </row>
    <row>
      <c>
        <v>2627227</v>
      </c>
      <c>
        <v>1</v>
      </c>
      <c>
        <is>
          <t>İZMİR</t>
        </is>
      </c>
      <c>
        <v>BERGAMA</v>
      </c>
      <c>
        <is>
          <t>AG Fideri</t>
        </is>
      </c>
      <c>
        <v>TR-63 35-16-L00063_C_90954987_90954987</v>
      </c>
      <c>
        <v>Şebeke Bakım Çalışması</v>
      </c>
      <c>
        <v>Dağıtım-AG</v>
      </c>
      <c>
        <v>Uzun</v>
      </c>
      <c>
        <v>Şebeke işletmecisi</v>
      </c>
      <c>
        <v>Bildirimli</v>
      </c>
      <c>
        <is>
          <t>30.07.2023 11:37:36</t>
        </is>
      </c>
      <c>
        <is>
          <t>30.07.2023 13:35:59</t>
        </is>
      </c>
      <c>
        <v>1.973055555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5.1879203458291725</v>
      </c>
      <c>
        <v>5.1879203458291725</v>
      </c>
    </row>
    <row>
      <c>
        <v>2627284</v>
      </c>
      <c>
        <v>1</v>
      </c>
      <c>
        <is>
          <t>MANİSA</t>
        </is>
      </c>
      <c>
        <v>KULA</v>
      </c>
      <c>
        <is>
          <t>AG Fideri</t>
        </is>
      </c>
      <c>
        <v>TR-68 45-77-L00068_A_56403892_56403892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30.07.2023 13:27:05</t>
        </is>
      </c>
      <c>
        <is>
          <t>30.07.2023 14:11:14</t>
        </is>
      </c>
      <c>
        <v>0.735833333</v>
      </c>
      <c>
        <v>0</v>
      </c>
      <c>
        <v>18</v>
      </c>
      <c>
        <v>0</v>
      </c>
      <c>
        <v>8</v>
      </c>
      <c>
        <v>0</v>
      </c>
      <c>
        <v>5</v>
      </c>
      <c>
        <v>0</v>
      </c>
      <c>
        <v>0</v>
      </c>
      <c>
        <v>0</v>
      </c>
      <c>
        <v>5.3091673919477484</v>
      </c>
      <c>
        <v>0</v>
      </c>
      <c>
        <v>3.1426894812552804</v>
      </c>
      <c>
        <v>0</v>
      </c>
      <c>
        <v>2.8876391533951375</v>
      </c>
      <c>
        <v>0</v>
      </c>
      <c>
        <v>0</v>
      </c>
      <c>
        <v>11.339496026598166</v>
      </c>
    </row>
    <row>
      <c>
        <v>2627256</v>
      </c>
      <c>
        <v>1</v>
      </c>
      <c>
        <is>
          <t>MANİSA</t>
        </is>
      </c>
      <c>
        <v>KULA</v>
      </c>
      <c>
        <is>
          <t>KÖK</t>
        </is>
      </c>
      <c>
        <v>DEREKÖY KÖK 45-77-L00290_DEREKÖY L04_2334411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30.07.2023 12:11:11</t>
        </is>
      </c>
      <c>
        <is>
          <t>30.07.2023 13:45:01</t>
        </is>
      </c>
      <c>
        <v>1.563888888</v>
      </c>
      <c>
        <v>0</v>
      </c>
      <c>
        <v>193</v>
      </c>
      <c>
        <v>16</v>
      </c>
      <c>
        <v>105</v>
      </c>
      <c>
        <v>0</v>
      </c>
      <c>
        <v>7</v>
      </c>
      <c>
        <v>0</v>
      </c>
      <c>
        <v>0</v>
      </c>
      <c>
        <v>0</v>
      </c>
      <c>
        <v>44.63051177433127</v>
      </c>
      <c>
        <v>322.4585577214875</v>
      </c>
      <c>
        <v>578.5183906285828</v>
      </c>
      <c>
        <v>0</v>
      </c>
      <c>
        <v>12.314959422398756</v>
      </c>
      <c>
        <v>0</v>
      </c>
      <c>
        <v>0</v>
      </c>
      <c>
        <v>957.9224195468003</v>
      </c>
    </row>
    <row>
      <c>
        <v>2627442</v>
      </c>
      <c>
        <v>1</v>
      </c>
      <c>
        <is>
          <t>İZMİR</t>
        </is>
      </c>
      <c>
        <v>TİRE</v>
      </c>
      <c>
        <is>
          <t>KÖK</t>
        </is>
      </c>
      <c>
        <v>AKÇAŞEHİR KÖK 35-29-L00035_ALAYLI ENH L04_72208764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30.07.2023 18:46:39</t>
        </is>
      </c>
      <c>
        <is>
          <t>30.07.2023 18:53:58</t>
        </is>
      </c>
      <c>
        <v>0.121944444</v>
      </c>
      <c>
        <v>1</v>
      </c>
      <c>
        <v>191</v>
      </c>
      <c>
        <v>15</v>
      </c>
      <c>
        <v>82</v>
      </c>
      <c>
        <v>4</v>
      </c>
      <c>
        <v>30</v>
      </c>
      <c>
        <v>0</v>
      </c>
      <c>
        <v>0</v>
      </c>
      <c>
        <v>0.0805121362059263</v>
      </c>
      <c>
        <v>6.339465265897304</v>
      </c>
      <c>
        <v>6.65164683443385</v>
      </c>
      <c>
        <v>41.509510975609295</v>
      </c>
      <c>
        <v>3.060093505080138</v>
      </c>
      <c>
        <v>6.868607108337085</v>
      </c>
      <c>
        <v>0</v>
      </c>
      <c>
        <v>0</v>
      </c>
      <c>
        <v>64.5098358255636</v>
      </c>
    </row>
    <row>
      <c>
        <v>2627396</v>
      </c>
      <c>
        <v>1</v>
      </c>
      <c>
        <is>
          <t>İZMİR</t>
        </is>
      </c>
      <c>
        <v>ÖDEMİŞ</v>
      </c>
      <c>
        <is>
          <t>DM</t>
        </is>
      </c>
      <c>
        <v>YOLÜSTÜ İM 35-15-A00002_ERTUĞRUL KÖYÜ L15_2076427</v>
      </c>
      <c>
        <v>OG Fider Açması</v>
      </c>
      <c>
        <v>Dağıtım-OG</v>
      </c>
      <c>
        <v>Kısa</v>
      </c>
      <c>
        <v>Şebeke işletmecisi</v>
      </c>
      <c>
        <v>Bildirimsiz</v>
      </c>
      <c>
        <is>
          <t>30.07.2023 17:39:31</t>
        </is>
      </c>
      <c>
        <is>
          <t>30.07.2023 17:40:57</t>
        </is>
      </c>
      <c>
        <v>0.023888888</v>
      </c>
      <c>
        <v>0</v>
      </c>
      <c>
        <v>679</v>
      </c>
      <c>
        <v>16</v>
      </c>
      <c>
        <v>180</v>
      </c>
      <c>
        <v>8</v>
      </c>
      <c>
        <v>188</v>
      </c>
      <c>
        <v>0</v>
      </c>
      <c>
        <v>0</v>
      </c>
      <c>
        <v>0</v>
      </c>
      <c>
        <v>5.871850537104555</v>
      </c>
      <c>
        <v>2.4534059149330525</v>
      </c>
      <c>
        <v>7.598424893141238</v>
      </c>
      <c>
        <v>3.1600396155445085</v>
      </c>
      <c>
        <v>5.365080846223662</v>
      </c>
      <c>
        <v>0</v>
      </c>
      <c>
        <v>0</v>
      </c>
      <c>
        <v>24.448801806947017</v>
      </c>
    </row>
    <row>
      <c>
        <v>2627250</v>
      </c>
      <c>
        <v>1</v>
      </c>
      <c>
        <is>
          <t>İZMİR</t>
        </is>
      </c>
      <c>
        <v>BORNOVA</v>
      </c>
      <c>
        <is>
          <t>KÖK</t>
        </is>
      </c>
      <c>
        <v>M-516 METAŞ KÖK 35-02-M00516_M-1151 M04_72046090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30.07.2023 12:16:48</t>
        </is>
      </c>
      <c>
        <is>
          <t>30.07.2023 12:26:10</t>
        </is>
      </c>
      <c>
        <v>0.156111111</v>
      </c>
      <c>
        <v>0</v>
      </c>
      <c>
        <v>0</v>
      </c>
      <c>
        <v>1</v>
      </c>
      <c>
        <v>0</v>
      </c>
      <c>
        <v>3</v>
      </c>
      <c>
        <v>17</v>
      </c>
      <c>
        <v>6</v>
      </c>
      <c>
        <v>4</v>
      </c>
      <c>
        <v>0</v>
      </c>
      <c>
        <v>0</v>
      </c>
      <c>
        <v>0.018451995269071004</v>
      </c>
      <c>
        <v>0</v>
      </c>
      <c>
        <v>5.569297572342186</v>
      </c>
      <c>
        <v>26.31763471683866</v>
      </c>
      <c>
        <v>94.68630767435498</v>
      </c>
      <c>
        <v>3.7764091442986816</v>
      </c>
      <c>
        <v>130.36810110310358</v>
      </c>
    </row>
    <row>
      <c>
        <v>2627402</v>
      </c>
      <c>
        <v>1</v>
      </c>
      <c>
        <is>
          <t>İZMİR</t>
        </is>
      </c>
      <c>
        <v>FOÇA</v>
      </c>
      <c>
        <is>
          <t>AG Fideri</t>
        </is>
      </c>
      <c>
        <v>KOZBEYLİ TR-1 35-23-M00070_B_91356007_91356007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30.07.2023 17:47:14</t>
        </is>
      </c>
      <c>
        <is>
          <t>30.07.2023 19:12:03</t>
        </is>
      </c>
      <c>
        <v>1.413611111</v>
      </c>
      <c>
        <v>0</v>
      </c>
      <c>
        <v>71</v>
      </c>
      <c>
        <v>0</v>
      </c>
      <c>
        <v>11</v>
      </c>
      <c>
        <v>0</v>
      </c>
      <c>
        <v>24</v>
      </c>
      <c>
        <v>0</v>
      </c>
      <c>
        <v>0</v>
      </c>
      <c>
        <v>0</v>
      </c>
      <c>
        <v>25.804296236161246</v>
      </c>
      <c>
        <v>0</v>
      </c>
      <c>
        <v>9.738899617796854</v>
      </c>
      <c>
        <v>0</v>
      </c>
      <c>
        <v>57.824361493579154</v>
      </c>
      <c>
        <v>0</v>
      </c>
      <c>
        <v>0</v>
      </c>
      <c>
        <v>93.36755734753726</v>
      </c>
    </row>
    <row>
      <c>
        <v>2627110</v>
      </c>
      <c>
        <v>1</v>
      </c>
      <c>
        <is>
          <t>İZMİR</t>
        </is>
      </c>
      <c>
        <v>DİKİLİ</v>
      </c>
      <c>
        <is>
          <t>Kullanıcı Bağlantı Hattı</t>
        </is>
      </c>
      <c>
        <v>TR-75 (M-775) 35-30-M00775_955297170_955297170</v>
      </c>
      <c>
        <v>AG Branşman Yeraltı Kablo Arızası</v>
      </c>
      <c>
        <v>Dağıtım-AG</v>
      </c>
      <c>
        <v>Uzun</v>
      </c>
      <c>
        <v>Şebeke işletmecisi</v>
      </c>
      <c>
        <v>Bildirimsiz</v>
      </c>
      <c>
        <is>
          <t>30.07.2023 08:57:57</t>
        </is>
      </c>
      <c>
        <is>
          <t>30.07.2023 18:14:49</t>
        </is>
      </c>
      <c>
        <v>9.281111111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3.35248586719678</v>
      </c>
      <c>
        <v>0</v>
      </c>
      <c>
        <v>0</v>
      </c>
      <c>
        <v>0</v>
      </c>
      <c>
        <v>0</v>
      </c>
      <c>
        <v>0</v>
      </c>
      <c>
        <v>0</v>
      </c>
      <c>
        <v>3.35248586719678</v>
      </c>
    </row>
    <row>
      <c>
        <v>2627064</v>
      </c>
      <c>
        <v>1</v>
      </c>
      <c>
        <is>
          <t>İZMİR</t>
        </is>
      </c>
      <c>
        <v>ÇEŞME</v>
      </c>
      <c>
        <is>
          <t>Kullanıcı Bağlantı Hattı</t>
        </is>
      </c>
      <c>
        <v>L-239 BAYKAL 35-18-L00239_950444621_950444621</v>
      </c>
      <c>
        <v>AG Box / Sdk Abone Çıkış Sigorta Atığı</v>
      </c>
      <c>
        <v>Dağıtım-AG</v>
      </c>
      <c>
        <v>Uzun</v>
      </c>
      <c>
        <v>Şebeke işletmecisi</v>
      </c>
      <c>
        <v>Bildirimsiz</v>
      </c>
      <c>
        <is>
          <t>30.07.2023 07:38:05</t>
        </is>
      </c>
      <c>
        <is>
          <t>30.07.2023 10:17:29</t>
        </is>
      </c>
      <c>
        <v>2.656666666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4.511968196099373</v>
      </c>
      <c>
        <v>0</v>
      </c>
      <c>
        <v>0</v>
      </c>
      <c>
        <v>0</v>
      </c>
      <c>
        <v>0</v>
      </c>
      <c>
        <v>0</v>
      </c>
      <c>
        <v>0</v>
      </c>
      <c>
        <v>4.511968196099373</v>
      </c>
    </row>
    <row>
      <c>
        <v>2627287</v>
      </c>
      <c>
        <v>2</v>
      </c>
      <c>
        <is>
          <t>İZMİR</t>
        </is>
      </c>
      <c>
        <v>ÇEŞME</v>
      </c>
      <c>
        <is>
          <t>Dağıtım Transformatörü</t>
        </is>
      </c>
      <c>
        <v>L-179 35-18-L00179_35-18-L00179_2370605</v>
      </c>
      <c>
        <v>AG Yük Ayırıcı Arızası</v>
      </c>
      <c>
        <v>Dağıtım-AG</v>
      </c>
      <c>
        <v>Uzun</v>
      </c>
      <c>
        <v>Şebeke işletmecisi</v>
      </c>
      <c>
        <v>Bildirimsiz</v>
      </c>
      <c>
        <is>
          <t>30.07.2023 14:54:27</t>
        </is>
      </c>
      <c>
        <is>
          <t>30.07.2023 15:14:13</t>
        </is>
      </c>
      <c>
        <v>0.329444444</v>
      </c>
      <c>
        <v>0</v>
      </c>
      <c>
        <v>197</v>
      </c>
      <c>
        <v>0</v>
      </c>
      <c>
        <v>1</v>
      </c>
      <c>
        <v>0</v>
      </c>
      <c>
        <v>28</v>
      </c>
      <c>
        <v>0</v>
      </c>
      <c>
        <v>0</v>
      </c>
      <c>
        <v>0</v>
      </c>
      <c>
        <v>28.960197094531658</v>
      </c>
      <c>
        <v>0</v>
      </c>
      <c>
        <v>0</v>
      </c>
      <c>
        <v>0</v>
      </c>
      <c>
        <v>8.437070889826106</v>
      </c>
      <c>
        <v>0</v>
      </c>
      <c>
        <v>0</v>
      </c>
      <c>
        <v>37.39726798435777</v>
      </c>
    </row>
    <row>
      <c>
        <v>2627193</v>
      </c>
      <c>
        <v>1</v>
      </c>
      <c>
        <is>
          <t>İZMİR</t>
        </is>
      </c>
      <c>
        <v>BUCA</v>
      </c>
      <c>
        <is>
          <t>Kullanıcı Bağlantı Hattı</t>
        </is>
      </c>
      <c>
        <v>M-3439(YATIRIM REZERVE) 35-03-M03439_910769027_910769027</v>
      </c>
      <c>
        <v>AG Box / Sdk Abone Çıkış Sigorta Atığı</v>
      </c>
      <c>
        <v>Dağıtım-AG</v>
      </c>
      <c>
        <v>Uzun</v>
      </c>
      <c>
        <v>Şebeke işletmecisi</v>
      </c>
      <c>
        <v>Bildirimsiz</v>
      </c>
      <c>
        <is>
          <t>30.07.2023 10:43:59</t>
        </is>
      </c>
      <c>
        <is>
          <t>30.07.2023 12:20:46</t>
        </is>
      </c>
      <c>
        <v>1.613055555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0.006107067855590001</v>
      </c>
      <c>
        <v>0</v>
      </c>
      <c>
        <v>0</v>
      </c>
      <c>
        <v>0</v>
      </c>
      <c>
        <v>0</v>
      </c>
      <c>
        <v>0</v>
      </c>
      <c>
        <v>0</v>
      </c>
      <c>
        <v>0.006107067855590001</v>
      </c>
    </row>
    <row>
      <c>
        <v>2627293</v>
      </c>
      <c>
        <v>1</v>
      </c>
      <c>
        <is>
          <t>MANİSA</t>
        </is>
      </c>
      <c>
        <v>SALİHLİ</v>
      </c>
      <c>
        <is>
          <t>OG Fideri</t>
        </is>
      </c>
      <c>
        <v>KARAPINAR İM 45-78-A00002_HatBaşıAyırıcı_53139296 M02_53139296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30.07.2023 14:07:22</t>
        </is>
      </c>
      <c>
        <is>
          <t>30.07.2023 15:42:35</t>
        </is>
      </c>
      <c>
        <v>1.586944444</v>
      </c>
      <c>
        <v>0</v>
      </c>
      <c>
        <v>0</v>
      </c>
      <c>
        <v>2</v>
      </c>
      <c>
        <v>4</v>
      </c>
      <c>
        <v>2</v>
      </c>
      <c>
        <v>0</v>
      </c>
      <c>
        <v>0</v>
      </c>
      <c>
        <v>0</v>
      </c>
      <c>
        <v>0</v>
      </c>
      <c>
        <v>0</v>
      </c>
      <c>
        <v>13.514826254041306</v>
      </c>
      <c>
        <v>80.75104915233811</v>
      </c>
      <c>
        <v>481.51253287542295</v>
      </c>
      <c>
        <v>0</v>
      </c>
      <c>
        <v>0</v>
      </c>
      <c>
        <v>0</v>
      </c>
      <c>
        <v>575.7784082818024</v>
      </c>
    </row>
    <row>
      <c>
        <v>2627522</v>
      </c>
      <c>
        <v>1</v>
      </c>
      <c>
        <is>
          <t>İZMİR</t>
        </is>
      </c>
      <c>
        <v>BALÇOVA</v>
      </c>
      <c>
        <is>
          <t>AG Fideri</t>
        </is>
      </c>
      <c>
        <v>K-3780 35-07-K03780_B_91166512_91166512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30.07.2023 21:23:50</t>
        </is>
      </c>
      <c>
        <is>
          <t>30.07.2023 22:15:40</t>
        </is>
      </c>
      <c>
        <v>0.863888888</v>
      </c>
      <c>
        <v>0</v>
      </c>
      <c>
        <v>13</v>
      </c>
      <c>
        <v>0</v>
      </c>
      <c>
        <v>2</v>
      </c>
      <c>
        <v>0</v>
      </c>
      <c>
        <v>2</v>
      </c>
      <c>
        <v>0</v>
      </c>
      <c>
        <v>0</v>
      </c>
      <c>
        <v>0</v>
      </c>
      <c>
        <v>11.32673263476804</v>
      </c>
      <c>
        <v>0</v>
      </c>
      <c>
        <v>0.13686800299608307</v>
      </c>
      <c>
        <v>0</v>
      </c>
      <c>
        <v>11.891434835774042</v>
      </c>
      <c>
        <v>0</v>
      </c>
      <c>
        <v>0</v>
      </c>
      <c>
        <v>23.355035473538166</v>
      </c>
    </row>
    <row>
      <c>
        <v>2627379</v>
      </c>
      <c>
        <v>1</v>
      </c>
      <c>
        <is>
          <t>İZMİR</t>
        </is>
      </c>
      <c>
        <v>TORBALI</v>
      </c>
      <c>
        <is>
          <t>KÖK</t>
        </is>
      </c>
      <c>
        <v>ÇAPAK KÖK 35-26-M00435_DAĞKIZILCA-2 ÇIKIŞ M05_66033222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30.07.2023 17:07:37</t>
        </is>
      </c>
      <c>
        <is>
          <t>30.07.2023 17:17:41</t>
        </is>
      </c>
      <c>
        <v>0.167777777</v>
      </c>
      <c>
        <v>21</v>
      </c>
      <c>
        <v>2685</v>
      </c>
      <c>
        <v>35</v>
      </c>
      <c>
        <v>207</v>
      </c>
      <c>
        <v>64</v>
      </c>
      <c>
        <v>808</v>
      </c>
      <c>
        <v>6</v>
      </c>
      <c>
        <v>1</v>
      </c>
      <c>
        <v>3.4961232175108004</v>
      </c>
      <c>
        <v>81.52743940801889</v>
      </c>
      <c>
        <v>29.467775072639014</v>
      </c>
      <c>
        <v>22.50003926221361</v>
      </c>
      <c>
        <v>38.697309249382954</v>
      </c>
      <c>
        <v>74.46789830680125</v>
      </c>
      <c>
        <v>21.206413727475855</v>
      </c>
      <c>
        <v>0.9204633248631151</v>
      </c>
      <c>
        <v>272.2834615689055</v>
      </c>
    </row>
    <row>
      <c>
        <v>2627485</v>
      </c>
      <c>
        <v>1</v>
      </c>
      <c>
        <is>
          <t>İZMİR</t>
        </is>
      </c>
      <c>
        <v>FOÇA</v>
      </c>
      <c>
        <is>
          <t>KÖK</t>
        </is>
      </c>
      <c>
        <v>FOÇA JANDARMA ALAYI KÖK 35-23-M00240_YENİFOÇA 7.JANDARMA ÖZEL M02_72144150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30.07.2023 19:53:11</t>
        </is>
      </c>
      <c>
        <is>
          <t>30.07.2023 20:33:51</t>
        </is>
      </c>
      <c>
        <v>0.677777777</v>
      </c>
      <c>
        <v>19</v>
      </c>
      <c>
        <v>22</v>
      </c>
      <c>
        <v>19</v>
      </c>
      <c>
        <v>2</v>
      </c>
      <c>
        <v>19</v>
      </c>
      <c>
        <v>4</v>
      </c>
      <c>
        <v>0</v>
      </c>
      <c>
        <v>0</v>
      </c>
      <c>
        <v>9.173181584742418</v>
      </c>
      <c>
        <v>5.962090421581618</v>
      </c>
      <c>
        <v>11.224802836028976</v>
      </c>
      <c>
        <v>2.3312646000315693</v>
      </c>
      <c>
        <v>180.93718228222602</v>
      </c>
      <c>
        <v>1.7670884614180042</v>
      </c>
      <c>
        <v>0</v>
      </c>
      <c>
        <v>0</v>
      </c>
      <c>
        <v>211.39561018602862</v>
      </c>
    </row>
    <row>
      <c>
        <v>2627130</v>
      </c>
      <c>
        <v>1</v>
      </c>
      <c>
        <is>
          <t>İZMİR</t>
        </is>
      </c>
      <c>
        <v>KEMALPAŞA</v>
      </c>
      <c>
        <is>
          <t>OG Fideri</t>
        </is>
      </c>
      <c>
        <v>TR-34 35-27-M00034_TR-37 M05_82886846</v>
      </c>
      <c>
        <v>Üçüncü Şahıs Talebiyle Planlı Çalışma</v>
      </c>
      <c>
        <v>Dağıtım-OG</v>
      </c>
      <c>
        <v>Uzun</v>
      </c>
      <c>
        <v>Şebeke işletmecisi</v>
      </c>
      <c>
        <v>Bildirimli</v>
      </c>
      <c>
        <is>
          <t>30.07.2023 09:19:33</t>
        </is>
      </c>
      <c>
        <is>
          <t>30.07.2023 11:04:02</t>
        </is>
      </c>
      <c>
        <v>1.741388888</v>
      </c>
      <c>
        <v>0</v>
      </c>
      <c>
        <v>60</v>
      </c>
      <c>
        <v>0</v>
      </c>
      <c>
        <v>27</v>
      </c>
      <c>
        <v>0</v>
      </c>
      <c>
        <v>21</v>
      </c>
      <c>
        <v>1</v>
      </c>
      <c>
        <v>1</v>
      </c>
      <c>
        <v>0</v>
      </c>
      <c>
        <v>35.747729069099975</v>
      </c>
      <c>
        <v>0</v>
      </c>
      <c>
        <v>38.81808470996842</v>
      </c>
      <c>
        <v>0</v>
      </c>
      <c>
        <v>18.939720422382617</v>
      </c>
      <c>
        <v>20.880825875315978</v>
      </c>
      <c>
        <v>3.3856250604218308</v>
      </c>
      <c>
        <v>117.77198513718882</v>
      </c>
    </row>
    <row>
      <c>
        <v>2627479</v>
      </c>
      <c>
        <v>1</v>
      </c>
      <c>
        <is>
          <t>MANİSA</t>
        </is>
      </c>
      <c>
        <v>SARIGÖL</v>
      </c>
      <c>
        <is>
          <t>DM</t>
        </is>
      </c>
      <c>
        <v>SARIGÖL DM 45-79-M00069_ULUDERBENT FİDERİ M16_2076610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30.07.2023 19:50:17</t>
        </is>
      </c>
      <c>
        <is>
          <t>30.07.2023 20:29:56</t>
        </is>
      </c>
      <c>
        <v>0.660833333</v>
      </c>
      <c>
        <v>6</v>
      </c>
      <c>
        <v>2835</v>
      </c>
      <c>
        <v>33</v>
      </c>
      <c>
        <v>570</v>
      </c>
      <c>
        <v>12</v>
      </c>
      <c>
        <v>278</v>
      </c>
      <c>
        <v>1</v>
      </c>
      <c>
        <v>0</v>
      </c>
      <c>
        <v>2.755276845438416</v>
      </c>
      <c>
        <v>267.7427491198946</v>
      </c>
      <c>
        <v>134.60122398227583</v>
      </c>
      <c>
        <v>548.5191100529773</v>
      </c>
      <c>
        <v>53.110558717778176</v>
      </c>
      <c>
        <v>76.69035497767287</v>
      </c>
      <c>
        <v>0.5540445122328339</v>
      </c>
      <c>
        <v>0</v>
      </c>
      <c>
        <v>1083.97331820827</v>
      </c>
    </row>
    <row>
      <c>
        <v>2627090</v>
      </c>
      <c>
        <v>1</v>
      </c>
      <c>
        <is>
          <t>MANİSA</t>
        </is>
      </c>
      <c>
        <v>ŞEHZADELER</v>
      </c>
      <c>
        <is>
          <t>OG Fideri</t>
        </is>
      </c>
      <c>
        <v>GÜZELKÖY KÖK 45-71-M00123_HatBaşıAyırıcı_53135274 M07_53135274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30.07.2023 08:25:47</t>
        </is>
      </c>
      <c>
        <is>
          <t>30.07.2023 10:28:11</t>
        </is>
      </c>
      <c>
        <v>2.04</v>
      </c>
      <c>
        <v>1</v>
      </c>
      <c>
        <v>0</v>
      </c>
      <c>
        <v>15</v>
      </c>
      <c>
        <v>0</v>
      </c>
      <c>
        <v>3</v>
      </c>
      <c>
        <v>0</v>
      </c>
      <c>
        <v>0</v>
      </c>
      <c>
        <v>0</v>
      </c>
      <c>
        <v>1.260486838825707</v>
      </c>
      <c>
        <v>0</v>
      </c>
      <c>
        <v>50.38602753090853</v>
      </c>
      <c>
        <v>0</v>
      </c>
      <c>
        <v>4.1281537001302535</v>
      </c>
      <c>
        <v>0</v>
      </c>
      <c>
        <v>0</v>
      </c>
      <c>
        <v>0</v>
      </c>
      <c>
        <v>55.77466806986449</v>
      </c>
    </row>
    <row>
      <c>
        <v>2627067</v>
      </c>
      <c>
        <v>1</v>
      </c>
      <c>
        <is>
          <t>İZMİR</t>
        </is>
      </c>
      <c>
        <v>ÖDEMİŞ</v>
      </c>
      <c>
        <is>
          <t>DM</t>
        </is>
      </c>
      <c>
        <v>ELMABAĞ DM 35-15-L00317_OVACIK AKÇAKMAK L08_66822283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30.07.2023 07:50:11</t>
        </is>
      </c>
      <c>
        <is>
          <t>30.07.2023 10:03:31</t>
        </is>
      </c>
      <c>
        <v>2.222222222</v>
      </c>
      <c>
        <v>0</v>
      </c>
      <c>
        <v>79</v>
      </c>
      <c>
        <v>4</v>
      </c>
      <c>
        <v>40</v>
      </c>
      <c>
        <v>1</v>
      </c>
      <c>
        <v>33</v>
      </c>
      <c>
        <v>0</v>
      </c>
      <c>
        <v>0</v>
      </c>
      <c>
        <v>0</v>
      </c>
      <c>
        <v>11.110961861079618</v>
      </c>
      <c>
        <v>6.295353710276203</v>
      </c>
      <c>
        <v>20.264316095740693</v>
      </c>
      <c>
        <v>2.8105639194694447</v>
      </c>
      <c>
        <v>20.170522997236986</v>
      </c>
      <c>
        <v>0</v>
      </c>
      <c>
        <v>0</v>
      </c>
      <c>
        <v>60.651718583802946</v>
      </c>
    </row>
    <row>
      <c>
        <v>2627399</v>
      </c>
      <c>
        <v>1</v>
      </c>
      <c>
        <is>
          <t>İZMİR</t>
        </is>
      </c>
      <c>
        <v>SEFERİHİSAR</v>
      </c>
      <c>
        <is>
          <t>OG Fideri</t>
        </is>
      </c>
      <c>
        <v>ÜRKMEZ DM-4 (ÜRKMEZ M-21) 35-25-M00155_HatBaşıAyırıcı_53133338 M03_53133338</v>
      </c>
      <c>
        <v>OG Hatta Yabancı Cisim</v>
      </c>
      <c>
        <v>Dağıtım-OG</v>
      </c>
      <c>
        <v>Uzun</v>
      </c>
      <c>
        <v>Dışsal</v>
      </c>
      <c>
        <v>Bildirimsiz</v>
      </c>
      <c>
        <is>
          <t>30.07.2023 17:41:39</t>
        </is>
      </c>
      <c>
        <is>
          <t>30.07.2023 18:04:51</t>
        </is>
      </c>
      <c>
        <v>0.386666666</v>
      </c>
      <c>
        <v>0</v>
      </c>
      <c>
        <v>236</v>
      </c>
      <c>
        <v>0</v>
      </c>
      <c>
        <v>0</v>
      </c>
      <c>
        <v>0</v>
      </c>
      <c>
        <v>17</v>
      </c>
      <c>
        <v>0</v>
      </c>
      <c>
        <v>0</v>
      </c>
      <c>
        <v>0</v>
      </c>
      <c>
        <v>25.164334249313583</v>
      </c>
      <c>
        <v>0</v>
      </c>
      <c>
        <v>0</v>
      </c>
      <c>
        <v>0</v>
      </c>
      <c>
        <v>12.496209480904765</v>
      </c>
      <c>
        <v>0</v>
      </c>
      <c>
        <v>0</v>
      </c>
      <c>
        <v>37.66054373021835</v>
      </c>
    </row>
    <row>
      <c>
        <v>2627376</v>
      </c>
      <c>
        <v>1</v>
      </c>
      <c>
        <is>
          <t>İZMİR</t>
        </is>
      </c>
      <c>
        <v>ÖDEMİŞ</v>
      </c>
      <c>
        <is>
          <t>DM</t>
        </is>
      </c>
      <c>
        <v>BİRGİ DM 35-15-L01013_CEVİZALAN L05_67562276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30.07.2023 17:02:09</t>
        </is>
      </c>
      <c>
        <is>
          <t>30.07.2023 17:45:33</t>
        </is>
      </c>
      <c>
        <v>0.723333333</v>
      </c>
      <c>
        <v>0</v>
      </c>
      <c>
        <v>577</v>
      </c>
      <c>
        <v>2</v>
      </c>
      <c>
        <v>120</v>
      </c>
      <c>
        <v>6</v>
      </c>
      <c>
        <v>111</v>
      </c>
      <c>
        <v>1</v>
      </c>
      <c>
        <v>0</v>
      </c>
      <c>
        <v>0</v>
      </c>
      <c>
        <v>66.207966799634</v>
      </c>
      <c>
        <v>25.572374155976917</v>
      </c>
      <c>
        <v>106.4564810165324</v>
      </c>
      <c>
        <v>12.964903456746473</v>
      </c>
      <c>
        <v>62.347802644337165</v>
      </c>
      <c>
        <v>1.3901774474623585</v>
      </c>
      <c>
        <v>0</v>
      </c>
      <c>
        <v>274.9397055206893</v>
      </c>
    </row>
    <row>
      <c>
        <v>2627044</v>
      </c>
      <c>
        <v>1</v>
      </c>
      <c>
        <is>
          <t>İZMİR</t>
        </is>
      </c>
      <c>
        <v>SEFERİHİSAR</v>
      </c>
      <c>
        <is>
          <t>KÖK</t>
        </is>
      </c>
      <c>
        <v>PAYAMLI M-1 KÖK 35-25-M00175_SEFEERİHİSAR ENH M13_72057721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30.07.2023 06:18:39</t>
        </is>
      </c>
      <c>
        <is>
          <t>30.07.2023 06:36:17</t>
        </is>
      </c>
      <c>
        <v>0.293888888</v>
      </c>
      <c>
        <v>10</v>
      </c>
      <c>
        <v>3351</v>
      </c>
      <c>
        <v>3</v>
      </c>
      <c>
        <v>26</v>
      </c>
      <c>
        <v>13</v>
      </c>
      <c>
        <v>239</v>
      </c>
      <c>
        <v>1</v>
      </c>
      <c>
        <v>1</v>
      </c>
      <c>
        <v>9.814763046367544</v>
      </c>
      <c>
        <v>197.1694232633246</v>
      </c>
      <c>
        <v>1.162040707843318</v>
      </c>
      <c>
        <v>2.0398000585610254</v>
      </c>
      <c>
        <v>14.085126673227526</v>
      </c>
      <c>
        <v>32.5581489211643</v>
      </c>
      <c>
        <v>0.07332428775580599</v>
      </c>
      <c>
        <v>0</v>
      </c>
      <c>
        <v>256.9026269582441</v>
      </c>
    </row>
    <row>
      <c>
        <v>2627276</v>
      </c>
      <c>
        <v>1</v>
      </c>
      <c>
        <is>
          <t>İZMİR</t>
        </is>
      </c>
      <c>
        <v>BUCA</v>
      </c>
      <c>
        <is>
          <t>OG Fideri</t>
        </is>
      </c>
      <c>
        <v>K-1127 35-03-K01127_K-1465 K02_41920489</v>
      </c>
      <c>
        <v>Şebeke Bakım Çalışması</v>
      </c>
      <c>
        <v>Dağıtım-OG</v>
      </c>
      <c>
        <v>Uzun</v>
      </c>
      <c>
        <v>Şebeke işletmecisi</v>
      </c>
      <c>
        <v>Bildirimli</v>
      </c>
      <c>
        <is>
          <t>30.07.2023 13:20:44</t>
        </is>
      </c>
      <c>
        <is>
          <t>30.07.2023 16:31:37</t>
        </is>
      </c>
      <c>
        <v>3.181388888</v>
      </c>
      <c>
        <v>0</v>
      </c>
      <c>
        <v>2780</v>
      </c>
      <c>
        <v>0</v>
      </c>
      <c>
        <v>0</v>
      </c>
      <c>
        <v>1</v>
      </c>
      <c>
        <v>133</v>
      </c>
      <c>
        <v>1</v>
      </c>
      <c>
        <v>0</v>
      </c>
      <c>
        <v>0</v>
      </c>
      <c>
        <v>2307.8052504784628</v>
      </c>
      <c>
        <v>0</v>
      </c>
      <c>
        <v>0</v>
      </c>
      <c>
        <v>151.09948651315645</v>
      </c>
      <c>
        <v>468.66562062167316</v>
      </c>
      <c>
        <v>58.515983385138355</v>
      </c>
      <c>
        <v>0</v>
      </c>
      <c>
        <v>2986.086340998431</v>
      </c>
    </row>
    <row>
      <c>
        <v>2626993</v>
      </c>
      <c>
        <v>2</v>
      </c>
      <c>
        <is>
          <t>İZMİR</t>
        </is>
      </c>
      <c>
        <v>KARŞIYAKA</v>
      </c>
      <c>
        <is>
          <t>Dağıtım Transformatörü</t>
        </is>
      </c>
      <c>
        <v>K-1692 35-04-K01692_35-04-K01692_2377205</v>
      </c>
      <c>
        <v>AG Yeraltı Kablo Arızası</v>
      </c>
      <c>
        <v>Dağıtım-AG</v>
      </c>
      <c>
        <v>Uzun</v>
      </c>
      <c>
        <v>Şebeke işletmecisi</v>
      </c>
      <c>
        <v>Bildirimsiz</v>
      </c>
      <c>
        <is>
          <t>30.07.2023 00:48:14</t>
        </is>
      </c>
      <c>
        <is>
          <t>30.07.2023 01:50:47</t>
        </is>
      </c>
      <c>
        <v>1.0425</v>
      </c>
      <c>
        <v>0</v>
      </c>
      <c>
        <v>322</v>
      </c>
      <c>
        <v>0</v>
      </c>
      <c>
        <v>0</v>
      </c>
      <c>
        <v>0</v>
      </c>
      <c>
        <v>74</v>
      </c>
      <c>
        <v>0</v>
      </c>
      <c>
        <v>0</v>
      </c>
      <c>
        <v>0</v>
      </c>
      <c>
        <v>82.21802518248855</v>
      </c>
      <c>
        <v>0</v>
      </c>
      <c>
        <v>0</v>
      </c>
      <c>
        <v>0</v>
      </c>
      <c>
        <v>68.87268726284798</v>
      </c>
      <c>
        <v>0</v>
      </c>
      <c>
        <v>0</v>
      </c>
      <c>
        <v>151.09071244533652</v>
      </c>
    </row>
    <row>
      <c>
        <v>2650808</v>
      </c>
      <c>
        <v>1</v>
      </c>
      <c>
        <is>
          <t>İZMİR</t>
        </is>
      </c>
      <c>
        <v>KEMALPAŞA</v>
      </c>
      <c>
        <is>
          <t>DM</t>
        </is>
      </c>
      <c>
        <v>ARMUTLU İM 35-27-A00001_TR-1 15.8 L13_2307559</v>
      </c>
      <c>
        <v>Şebeke Yenileme ve Kapasite Artışı Çalışması</v>
      </c>
      <c>
        <v>Dağıtım-OG</v>
      </c>
      <c>
        <v>Uzun</v>
      </c>
      <c>
        <v>Şebeke işletmecisi</v>
      </c>
      <c>
        <v>Bildirimli</v>
      </c>
      <c>
        <is>
          <t>30.07.2023 09:10:00</t>
        </is>
      </c>
      <c>
        <is>
          <t>30.07.2023 20:37:47</t>
        </is>
      </c>
      <c>
        <v>11.463055555</v>
      </c>
      <c>
        <v>59</v>
      </c>
      <c>
        <v>5182</v>
      </c>
      <c>
        <v>141</v>
      </c>
      <c>
        <v>285</v>
      </c>
      <c>
        <v>76</v>
      </c>
      <c>
        <v>603</v>
      </c>
      <c>
        <v>3</v>
      </c>
      <c>
        <v>1</v>
      </c>
      <c>
        <v>866.482170037336</v>
      </c>
      <c>
        <v>12795.31546837933</v>
      </c>
      <c>
        <v>1969.1017961519683</v>
      </c>
      <c>
        <v>2873.4827273050037</v>
      </c>
      <c>
        <v>4132.0969524785</v>
      </c>
      <c>
        <v>5407.1663739251435</v>
      </c>
      <c>
        <v>177.36522495930444</v>
      </c>
      <c>
        <v>8.576399833452165</v>
      </c>
      <c>
        <v>28229.587113070036</v>
      </c>
    </row>
    <row>
      <c>
        <v>2627339</v>
      </c>
      <c>
        <v>1</v>
      </c>
      <c>
        <is>
          <t>İZMİR</t>
        </is>
      </c>
      <c>
        <v>ÖDEMİŞ</v>
      </c>
      <c>
        <is>
          <t>AG Fideri</t>
        </is>
      </c>
      <c>
        <v>KURUCUOVA TR-8 35-15-L00249_A_56361967_56361967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30.07.2023 15:24:23</t>
        </is>
      </c>
      <c>
        <is>
          <t>30.07.2023 19:07:58</t>
        </is>
      </c>
      <c>
        <v>3.726388888</v>
      </c>
      <c>
        <v>0</v>
      </c>
      <c>
        <v>1</v>
      </c>
      <c>
        <v>0</v>
      </c>
      <c>
        <v>5</v>
      </c>
      <c>
        <v>0</v>
      </c>
      <c>
        <v>4</v>
      </c>
      <c>
        <v>0</v>
      </c>
      <c>
        <v>0</v>
      </c>
      <c>
        <v>0</v>
      </c>
      <c>
        <v>0.7572026642247648</v>
      </c>
      <c>
        <v>0</v>
      </c>
      <c>
        <v>30.6189718087122</v>
      </c>
      <c>
        <v>0</v>
      </c>
      <c>
        <v>32.84716724781983</v>
      </c>
      <c>
        <v>0</v>
      </c>
      <c>
        <v>0</v>
      </c>
      <c>
        <v>64.22334172075679</v>
      </c>
    </row>
    <row>
      <c>
        <v>2627270</v>
      </c>
      <c>
        <v>1</v>
      </c>
      <c>
        <is>
          <t>İZMİR</t>
        </is>
      </c>
      <c>
        <v>GAZİEMİR</v>
      </c>
      <c>
        <is>
          <t>Dağıtım Transformatörü</t>
        </is>
      </c>
      <c>
        <v>K-3752 35-08-K03752_35-08-K03752_42555685</v>
      </c>
      <c>
        <v>Şebeke Bakım Çalışması</v>
      </c>
      <c>
        <v>Dağıtım-AG</v>
      </c>
      <c>
        <v>Uzun</v>
      </c>
      <c>
        <v>Şebeke işletmecisi</v>
      </c>
      <c>
        <v>Bildirimli</v>
      </c>
      <c>
        <is>
          <t>30.07.2023 13:14:39</t>
        </is>
      </c>
      <c>
        <is>
          <t>30.07.2023 13:32:54</t>
        </is>
      </c>
      <c>
        <v>0.304166666</v>
      </c>
      <c>
        <v>0</v>
      </c>
      <c>
        <v>12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0.8494980865731936</v>
      </c>
      <c>
        <v>0</v>
      </c>
      <c>
        <v>0</v>
      </c>
      <c>
        <v>0</v>
      </c>
      <c>
        <v>4.0158751727197135</v>
      </c>
      <c>
        <v>0</v>
      </c>
      <c>
        <v>0</v>
      </c>
      <c>
        <v>4.865373259292907</v>
      </c>
    </row>
    <row>
      <c>
        <v>2626744</v>
      </c>
      <c>
        <v>2</v>
      </c>
      <c>
        <is>
          <t>İZMİR</t>
        </is>
      </c>
      <c>
        <v>BUCA</v>
      </c>
      <c>
        <is>
          <t>Dağıtım Transformatörü</t>
        </is>
      </c>
      <c>
        <v>K-3550 35-03-K03550_35-03-K03550_41951752</v>
      </c>
      <c>
        <v>AG Yeraltı Kablo Arızası</v>
      </c>
      <c>
        <v>Dağıtım-AG</v>
      </c>
      <c>
        <v>Uzun</v>
      </c>
      <c>
        <v>Şebeke işletmecisi</v>
      </c>
      <c>
        <v>Bildirimsiz</v>
      </c>
      <c>
        <is>
          <t>30.07.2023 01:12:02</t>
        </is>
      </c>
      <c>
        <is>
          <t>30.07.2023 02:40:30</t>
        </is>
      </c>
      <c>
        <v>1.474444444</v>
      </c>
      <c>
        <v>0</v>
      </c>
      <c>
        <v>686</v>
      </c>
      <c>
        <v>0</v>
      </c>
      <c>
        <v>0</v>
      </c>
      <c>
        <v>0</v>
      </c>
      <c>
        <v>18</v>
      </c>
      <c>
        <v>0</v>
      </c>
      <c>
        <v>0</v>
      </c>
      <c>
        <v>0</v>
      </c>
      <c>
        <v>196.7465918423361</v>
      </c>
      <c>
        <v>0</v>
      </c>
      <c>
        <v>0</v>
      </c>
      <c>
        <v>0</v>
      </c>
      <c>
        <v>2.787039258625974</v>
      </c>
      <c>
        <v>0</v>
      </c>
      <c>
        <v>0</v>
      </c>
      <c>
        <v>199.53363110096208</v>
      </c>
    </row>
    <row>
      <c>
        <v>2627439</v>
      </c>
      <c>
        <v>1</v>
      </c>
      <c>
        <is>
          <t>MANİSA</t>
        </is>
      </c>
      <c>
        <v>KIRKAĞAÇ</v>
      </c>
      <c>
        <is>
          <t>OG Fideri</t>
        </is>
      </c>
      <c>
        <v>ALİ TUTAR VE ARK. ÖZEL TR 45-76-M00061Ö_DIREK TIPI TRAFO HUCRESI H01_2087749</v>
      </c>
      <c>
        <v>Manevra</v>
      </c>
      <c>
        <v>Dağıtım-OG</v>
      </c>
      <c>
        <v>Uzun</v>
      </c>
      <c>
        <v>Şebeke işletmecisi</v>
      </c>
      <c>
        <v>Bildirimsiz</v>
      </c>
      <c>
        <is>
          <t>30.07.2023 18:39:26</t>
        </is>
      </c>
      <c>
        <is>
          <t>30.07.2023 18:44:26</t>
        </is>
      </c>
      <c>
        <v>0.083333333</v>
      </c>
      <c>
        <v>0</v>
      </c>
      <c>
        <v>0</v>
      </c>
      <c>
        <v>10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1.1567019529822333</v>
      </c>
      <c>
        <v>0</v>
      </c>
      <c>
        <v>0</v>
      </c>
      <c>
        <v>0</v>
      </c>
      <c>
        <v>0</v>
      </c>
      <c>
        <v>0</v>
      </c>
      <c>
        <v>1.1567019529822333</v>
      </c>
    </row>
    <row>
      <c>
        <v>2627047</v>
      </c>
      <c>
        <v>1</v>
      </c>
      <c>
        <is>
          <t>İZMİR</t>
        </is>
      </c>
      <c>
        <v>KARABURUN</v>
      </c>
      <c>
        <is>
          <t>OG Fideri</t>
        </is>
      </c>
      <c>
        <v>ARDIÇ MAHALLESİ TR-12 35-21-L00134_TR-8 - TR-9 - TR-17 L01_72192707</v>
      </c>
      <c>
        <v>Şebeke Yenileme ve Kapasite Artışı Çalışması</v>
      </c>
      <c>
        <v>Dağıtım-OG</v>
      </c>
      <c>
        <v>Uzun</v>
      </c>
      <c>
        <v>Şebeke işletmecisi</v>
      </c>
      <c>
        <v>Bildirimli</v>
      </c>
      <c>
        <is>
          <t>30.07.2023 06:27:01</t>
        </is>
      </c>
      <c>
        <is>
          <t>30.07.2023 11:47:08</t>
        </is>
      </c>
      <c>
        <v>5.335277777</v>
      </c>
      <c>
        <v>1</v>
      </c>
      <c>
        <v>1199</v>
      </c>
      <c>
        <v>0</v>
      </c>
      <c>
        <v>4</v>
      </c>
      <c>
        <v>0</v>
      </c>
      <c>
        <v>59</v>
      </c>
      <c>
        <v>0</v>
      </c>
      <c>
        <v>0</v>
      </c>
      <c>
        <v>33.68594347793894</v>
      </c>
      <c>
        <v>1026.2052465329275</v>
      </c>
      <c>
        <v>0</v>
      </c>
      <c>
        <v>16.481019543948324</v>
      </c>
      <c>
        <v>0</v>
      </c>
      <c>
        <v>281.41796389930334</v>
      </c>
      <c>
        <v>0</v>
      </c>
      <c>
        <v>0</v>
      </c>
      <c>
        <v>1357.7901734541183</v>
      </c>
    </row>
    <row>
      <c>
        <v>2627233</v>
      </c>
      <c>
        <v>1</v>
      </c>
      <c>
        <is>
          <t>İZMİR</t>
        </is>
      </c>
      <c>
        <v>BAYINDIR</v>
      </c>
      <c>
        <is>
          <t>AG Fideri</t>
        </is>
      </c>
      <c>
        <v>ERGENLİ TR-1 35-20-L00250_A_82711762_82711762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30.07.2023 11:41:16</t>
        </is>
      </c>
      <c>
        <is>
          <t>30.07.2023 14:06:18</t>
        </is>
      </c>
      <c>
        <v>2.417222222</v>
      </c>
      <c>
        <v>0</v>
      </c>
      <c>
        <v>52</v>
      </c>
      <c>
        <v>0</v>
      </c>
      <c>
        <v>0</v>
      </c>
      <c>
        <v>0</v>
      </c>
      <c>
        <v>9</v>
      </c>
      <c>
        <v>0</v>
      </c>
      <c>
        <v>0</v>
      </c>
      <c>
        <v>0</v>
      </c>
      <c>
        <v>16.134013344642227</v>
      </c>
      <c>
        <v>0</v>
      </c>
      <c>
        <v>0</v>
      </c>
      <c>
        <v>0</v>
      </c>
      <c>
        <v>3.0462586455994534</v>
      </c>
      <c>
        <v>0</v>
      </c>
      <c>
        <v>0</v>
      </c>
      <c>
        <v>19.180271990241682</v>
      </c>
    </row>
    <row>
      <c>
        <v>2627333</v>
      </c>
      <c>
        <v>1</v>
      </c>
      <c>
        <is>
          <t>İZMİR</t>
        </is>
      </c>
      <c>
        <v>BAYINDIR</v>
      </c>
      <c>
        <is>
          <t>AG Fideri</t>
        </is>
      </c>
      <c>
        <v>HASAN KARALI SULAMA GRUBU 35-29-M00197_A_91405260_91405260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30.07.2023 15:15:47</t>
        </is>
      </c>
      <c>
        <is>
          <t>30.07.2023 18:56:21</t>
        </is>
      </c>
      <c>
        <v>3.676111111</v>
      </c>
      <c>
        <v>0</v>
      </c>
      <c>
        <v>0</v>
      </c>
      <c>
        <v>0</v>
      </c>
      <c>
        <v>9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89.19688632328136</v>
      </c>
      <c>
        <v>0</v>
      </c>
      <c>
        <v>6.431805219357777</v>
      </c>
      <c>
        <v>0</v>
      </c>
      <c>
        <v>0</v>
      </c>
      <c>
        <v>95.62869154263913</v>
      </c>
    </row>
    <row>
      <c>
        <v>2628298</v>
      </c>
      <c>
        <v>1</v>
      </c>
      <c>
        <is>
          <t>İZMİR</t>
        </is>
      </c>
      <c>
        <v>DİKİLİ</v>
      </c>
      <c>
        <is>
          <t>KÖK</t>
        </is>
      </c>
      <c>
        <v>ÇANDARLI TATİL KÖYÜ KÖK-12 35-30-M00087_AYYILDIZ M04_2334667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31.07.2023 21:48:13</t>
        </is>
      </c>
      <c>
        <is>
          <t>01.08.2023 02:26:23</t>
        </is>
      </c>
      <c>
        <v>4.636111111</v>
      </c>
      <c>
        <v>0</v>
      </c>
      <c>
        <v>0</v>
      </c>
      <c>
        <v>8</v>
      </c>
      <c>
        <v>14</v>
      </c>
      <c>
        <v>0</v>
      </c>
      <c>
        <v>2</v>
      </c>
      <c>
        <v>0</v>
      </c>
      <c>
        <v>0</v>
      </c>
      <c>
        <v>0</v>
      </c>
      <c>
        <v>0</v>
      </c>
      <c>
        <v>215.60363444308027</v>
      </c>
      <c>
        <v>378.6573885458716</v>
      </c>
      <c>
        <v>0</v>
      </c>
      <c>
        <v>126.20257342517192</v>
      </c>
      <c>
        <v>0</v>
      </c>
      <c>
        <v>0</v>
      </c>
      <c>
        <v>720.4635964141237</v>
      </c>
    </row>
    <row>
      <c>
        <v>2627657</v>
      </c>
      <c>
        <v>1</v>
      </c>
      <c>
        <is>
          <t>MANİSA</t>
        </is>
      </c>
      <c>
        <v>SALİHLİ</v>
      </c>
      <c>
        <is>
          <t>Dağıtım Transformatörü</t>
        </is>
      </c>
      <c>
        <v>EMİRHACILI TR-3 45-78-L00578_45-78-L00578_2354453</v>
      </c>
      <c>
        <v>Şebeke Yenileme ve Kapasite Artışı Çalışması</v>
      </c>
      <c>
        <v>Dağıtım-AG</v>
      </c>
      <c>
        <v>Uzun</v>
      </c>
      <c>
        <v>Şebeke işletmecisi</v>
      </c>
      <c>
        <v>Bildirimli</v>
      </c>
      <c>
        <is>
          <t>31.07.2023 08:59:55</t>
        </is>
      </c>
      <c>
        <is>
          <t>31.07.2023 15:19:47</t>
        </is>
      </c>
      <c>
        <v>6.331111111</v>
      </c>
      <c>
        <v>0</v>
      </c>
      <c>
        <v>15</v>
      </c>
      <c>
        <v>0</v>
      </c>
      <c>
        <v>13</v>
      </c>
      <c>
        <v>0</v>
      </c>
      <c>
        <v>6</v>
      </c>
      <c>
        <v>0</v>
      </c>
      <c>
        <v>0</v>
      </c>
      <c>
        <v>0</v>
      </c>
      <c>
        <v>19.01396529485406</v>
      </c>
      <c>
        <v>0</v>
      </c>
      <c>
        <v>85.77535523618823</v>
      </c>
      <c>
        <v>0</v>
      </c>
      <c>
        <v>9.319574544164768</v>
      </c>
      <c>
        <v>0</v>
      </c>
      <c>
        <v>0</v>
      </c>
      <c>
        <v>114.10889507520706</v>
      </c>
    </row>
    <row>
      <c>
        <v>2627989</v>
      </c>
      <c>
        <v>1</v>
      </c>
      <c>
        <is>
          <t>MANİSA</t>
        </is>
      </c>
      <c>
        <v>AKHİSAR</v>
      </c>
      <c>
        <is>
          <t>Kullanıcı Bağlantı Hattı</t>
        </is>
      </c>
      <c>
        <v>TR-1/36 45-72-M00036_956532101_956532101</v>
      </c>
      <c>
        <v>Üçüncü Şahısların Vermiş Olduğu Hasarlar</v>
      </c>
      <c>
        <v>Dağıtım-AG</v>
      </c>
      <c>
        <v>Uzun</v>
      </c>
      <c>
        <v>Şebeke işletmecisi</v>
      </c>
      <c>
        <v>Bildirimsiz</v>
      </c>
      <c>
        <is>
          <t>31.07.2023 15:18:23</t>
        </is>
      </c>
      <c>
        <is>
          <t>31.07.2023 15:49:30</t>
        </is>
      </c>
      <c>
        <v>0.518611111</v>
      </c>
      <c>
        <v>0</v>
      </c>
      <c>
        <v>0</v>
      </c>
      <c>
        <v>0</v>
      </c>
      <c>
        <v>0</v>
      </c>
      <c>
        <v>0</v>
      </c>
      <c>
        <v>16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6.884213576326852</v>
      </c>
      <c>
        <v>0</v>
      </c>
      <c>
        <v>0.20078808048292285</v>
      </c>
      <c>
        <v>7.085001656809775</v>
      </c>
    </row>
    <row>
      <c>
        <v>2627611</v>
      </c>
      <c>
        <v>1</v>
      </c>
      <c>
        <is>
          <t>MANİSA</t>
        </is>
      </c>
      <c>
        <v>ŞEHZADELER</v>
      </c>
      <c>
        <is>
          <t>KÖK</t>
        </is>
      </c>
      <c>
        <v>CANPAŞA KÖK 45-71-M00140_ALİ ÖRÜMLÜ M06_72246777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31.07.2023 07:56:44</t>
        </is>
      </c>
      <c>
        <is>
          <t>31.07.2023 11:28:44</t>
        </is>
      </c>
      <c>
        <v>3.533333333</v>
      </c>
      <c>
        <v>2</v>
      </c>
      <c>
        <v>3</v>
      </c>
      <c>
        <v>59</v>
      </c>
      <c>
        <v>37</v>
      </c>
      <c>
        <v>6</v>
      </c>
      <c>
        <v>0</v>
      </c>
      <c>
        <v>0</v>
      </c>
      <c>
        <v>0</v>
      </c>
      <c>
        <v>6.878147203519616</v>
      </c>
      <c>
        <v>7.434620521666558</v>
      </c>
      <c>
        <v>1537.4267091982388</v>
      </c>
      <c>
        <v>1509.6913597320129</v>
      </c>
      <c>
        <v>220.5138516835987</v>
      </c>
      <c>
        <v>0</v>
      </c>
      <c>
        <v>0</v>
      </c>
      <c>
        <v>0</v>
      </c>
      <c>
        <v>3281.9446883390365</v>
      </c>
    </row>
    <row>
      <c>
        <v>2628135</v>
      </c>
      <c>
        <v>1</v>
      </c>
      <c>
        <is>
          <t>MANİSA</t>
        </is>
      </c>
      <c>
        <v>TURGUTLU</v>
      </c>
      <c>
        <is>
          <t>KÖK</t>
        </is>
      </c>
      <c>
        <v>URGANLI TR-1 KÖK 45-83-M00129_DERBENT TM M03_2098472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31.07.2023 17:44:51</t>
        </is>
      </c>
      <c>
        <is>
          <t>31.07.2023 18:49:00</t>
        </is>
      </c>
      <c>
        <v>1.069166666</v>
      </c>
      <c>
        <v>3</v>
      </c>
      <c>
        <v>1729</v>
      </c>
      <c>
        <v>103</v>
      </c>
      <c>
        <v>111</v>
      </c>
      <c>
        <v>6</v>
      </c>
      <c>
        <v>245</v>
      </c>
      <c>
        <v>1</v>
      </c>
      <c>
        <v>2</v>
      </c>
      <c>
        <v>0.5629261554264187</v>
      </c>
      <c>
        <v>385.5102361900582</v>
      </c>
      <c>
        <v>337.1983535386924</v>
      </c>
      <c>
        <v>244.36457639854336</v>
      </c>
      <c>
        <v>5.301915275830801</v>
      </c>
      <c>
        <v>207.31781275937252</v>
      </c>
      <c>
        <v>71.75571963148353</v>
      </c>
      <c>
        <v>2.142132227955865</v>
      </c>
      <c>
        <v>1254.1536721773632</v>
      </c>
    </row>
    <row>
      <c>
        <v>2628012</v>
      </c>
      <c>
        <v>1</v>
      </c>
      <c>
        <is>
          <t>İZMİR</t>
        </is>
      </c>
      <c>
        <v>KARABAĞLAR</v>
      </c>
      <c>
        <is>
          <t>AG Fideri</t>
        </is>
      </c>
      <c>
        <v>K-733 35-01-K00733_B_56373386_56373386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31.07.2023 15:36:02</t>
        </is>
      </c>
      <c>
        <is>
          <t>31.07.2023 16:25:01</t>
        </is>
      </c>
      <c>
        <v>0.816388888</v>
      </c>
      <c>
        <v>0</v>
      </c>
      <c>
        <v>264</v>
      </c>
      <c>
        <v>0</v>
      </c>
      <c>
        <v>0</v>
      </c>
      <c>
        <v>0</v>
      </c>
      <c>
        <v>27</v>
      </c>
      <c>
        <v>0</v>
      </c>
      <c>
        <v>0</v>
      </c>
      <c>
        <v>0</v>
      </c>
      <c>
        <v>55.89072833420421</v>
      </c>
      <c>
        <v>0</v>
      </c>
      <c>
        <v>0</v>
      </c>
      <c>
        <v>0</v>
      </c>
      <c>
        <v>13.648462271107405</v>
      </c>
      <c>
        <v>0</v>
      </c>
      <c>
        <v>0</v>
      </c>
      <c>
        <v>69.53919060531162</v>
      </c>
    </row>
    <row>
      <c>
        <v>2628089</v>
      </c>
      <c>
        <v>1</v>
      </c>
      <c>
        <is>
          <t>İZMİR</t>
        </is>
      </c>
      <c>
        <v>KINIK</v>
      </c>
      <c>
        <is>
          <t>DM</t>
        </is>
      </c>
      <c>
        <v>KINIK ORGANİZE DM 35-24-M00208_KOCAÖMERLİ KÖYLER M13_83158576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31.07.2023 16:50:29</t>
        </is>
      </c>
      <c>
        <is>
          <t>31.07.2023 16:53:41</t>
        </is>
      </c>
      <c>
        <v>0.053333333</v>
      </c>
      <c>
        <v>1</v>
      </c>
      <c>
        <v>1055</v>
      </c>
      <c>
        <v>2</v>
      </c>
      <c>
        <v>17</v>
      </c>
      <c>
        <v>9</v>
      </c>
      <c>
        <v>81</v>
      </c>
      <c>
        <v>0</v>
      </c>
      <c>
        <v>0</v>
      </c>
      <c>
        <v>0.03362408594738667</v>
      </c>
      <c>
        <v>8.187837609791838</v>
      </c>
      <c>
        <v>0.365691038818208</v>
      </c>
      <c>
        <v>2.814118277709409</v>
      </c>
      <c>
        <v>6.3408747317906355</v>
      </c>
      <c>
        <v>3.438295800752852</v>
      </c>
      <c>
        <v>0</v>
      </c>
      <c>
        <v>0</v>
      </c>
      <c>
        <v>21.18044154481033</v>
      </c>
    </row>
    <row>
      <c>
        <v>2628006</v>
      </c>
      <c>
        <v>1</v>
      </c>
      <c>
        <is>
          <t>İZMİR</t>
        </is>
      </c>
      <c>
        <v>MENEMEN</v>
      </c>
      <c>
        <is>
          <t>DM</t>
        </is>
      </c>
      <c>
        <v>KESİKKÖY DM 35-28-M00309_SEYREK M12_96738825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31.07.2023 15:32:57</t>
        </is>
      </c>
      <c>
        <is>
          <t>31.07.2023 15:57:25</t>
        </is>
      </c>
      <c>
        <v>0.407777777</v>
      </c>
      <c>
        <v>0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0.9336750707355556</v>
      </c>
      <c>
        <v>0</v>
      </c>
      <c>
        <v>0</v>
      </c>
      <c>
        <v>0</v>
      </c>
      <c>
        <v>0.9336750707355556</v>
      </c>
    </row>
    <row>
      <c>
        <v>2627757</v>
      </c>
      <c>
        <v>1</v>
      </c>
      <c>
        <is>
          <t>İZMİR</t>
        </is>
      </c>
      <c>
        <v>ÇEŞME</v>
      </c>
      <c>
        <is>
          <t>OG Fideri</t>
        </is>
      </c>
      <c>
        <v>L-284 İMAMOĞLU TRAFO 35-18-L00284_DAĞITIM TRAFO L-284 L01_72108536</v>
      </c>
      <c>
        <v>Şebeke Yenileme ve Kapasite Artışı Çalışması</v>
      </c>
      <c>
        <v>Dağıtım-OG</v>
      </c>
      <c>
        <v>Uzun</v>
      </c>
      <c>
        <v>Şebeke işletmecisi</v>
      </c>
      <c>
        <v>Bildirimli</v>
      </c>
      <c>
        <is>
          <t>31.07.2023 10:23:25</t>
        </is>
      </c>
      <c>
        <is>
          <t>31.07.2023 16:10:23</t>
        </is>
      </c>
      <c>
        <v>5.782777777</v>
      </c>
      <c>
        <v>0</v>
      </c>
      <c>
        <v>317</v>
      </c>
      <c>
        <v>0</v>
      </c>
      <c>
        <v>0</v>
      </c>
      <c>
        <v>0</v>
      </c>
      <c>
        <v>6</v>
      </c>
      <c>
        <v>0</v>
      </c>
      <c>
        <v>0</v>
      </c>
      <c>
        <v>0</v>
      </c>
      <c>
        <v>746.8517403289471</v>
      </c>
      <c>
        <v>0</v>
      </c>
      <c>
        <v>0</v>
      </c>
      <c>
        <v>0</v>
      </c>
      <c>
        <v>39.21278003052734</v>
      </c>
      <c>
        <v>0</v>
      </c>
      <c>
        <v>0</v>
      </c>
      <c>
        <v>786.0645203594745</v>
      </c>
    </row>
    <row>
      <c>
        <v>2628152</v>
      </c>
      <c>
        <v>1</v>
      </c>
      <c>
        <is>
          <t>İZMİR</t>
        </is>
      </c>
      <c>
        <v>ÇEŞME</v>
      </c>
      <c>
        <is>
          <t>Kullanıcı Bağlantı Hattı</t>
        </is>
      </c>
      <c>
        <v>L-316 YALIKENT 35-18-L00316_950450222_950450222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31.07.2023 18:00:42</t>
        </is>
      </c>
      <c>
        <is>
          <t>31.07.2023 22:24:50</t>
        </is>
      </c>
      <c>
        <v>4.402222222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0.14053756208328888</v>
      </c>
      <c>
        <v>0</v>
      </c>
      <c>
        <v>0</v>
      </c>
      <c>
        <v>0</v>
      </c>
      <c>
        <v>0</v>
      </c>
      <c>
        <v>0</v>
      </c>
      <c>
        <v>0</v>
      </c>
      <c>
        <v>0.14053756208328888</v>
      </c>
    </row>
    <row>
      <c>
        <v>2628052</v>
      </c>
      <c>
        <v>1</v>
      </c>
      <c>
        <is>
          <t>İZMİR</t>
        </is>
      </c>
      <c>
        <v>DİKİLİ</v>
      </c>
      <c>
        <is>
          <t>Kullanıcı Bağlantı Hattı</t>
        </is>
      </c>
      <c>
        <v>TR-6 (M-706) 35-30-M00706_955332287_955332287</v>
      </c>
      <c>
        <v>Üçüncü Şahısların Vermiş Olduğu Hasarlar</v>
      </c>
      <c>
        <v>Dağıtım-AG</v>
      </c>
      <c>
        <v>Uzun</v>
      </c>
      <c>
        <v>Şebeke işletmecisi</v>
      </c>
      <c>
        <v>Bildirimsiz</v>
      </c>
      <c>
        <is>
          <t>31.07.2023 15:53:13</t>
        </is>
      </c>
      <c>
        <is>
          <t>31.07.2023 18:33:54</t>
        </is>
      </c>
      <c>
        <v>2.678055555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1.8235881447627653</v>
      </c>
      <c>
        <v>0</v>
      </c>
      <c>
        <v>0</v>
      </c>
      <c>
        <v>0</v>
      </c>
      <c>
        <v>0</v>
      </c>
      <c>
        <v>0</v>
      </c>
      <c>
        <v>0</v>
      </c>
      <c>
        <v>1.8235881447627653</v>
      </c>
    </row>
    <row>
      <c>
        <v>2628095</v>
      </c>
      <c>
        <v>1</v>
      </c>
      <c>
        <is>
          <t>İZMİR</t>
        </is>
      </c>
      <c>
        <v>ÇEŞME</v>
      </c>
      <c>
        <is>
          <t>OG Fideri</t>
        </is>
      </c>
      <c>
        <v>L-109 (AKARCA TR-2) 35-18-L00109_DIREK TIPI TRAFO HUCRESI H01_2096494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31.07.2023 16:59:13</t>
        </is>
      </c>
      <c>
        <is>
          <t>31.07.2023 19:43:51</t>
        </is>
      </c>
      <c>
        <v>2.743888888</v>
      </c>
      <c>
        <v>0</v>
      </c>
      <c>
        <v>10</v>
      </c>
      <c>
        <v>0</v>
      </c>
      <c>
        <v>5</v>
      </c>
      <c>
        <v>0</v>
      </c>
      <c>
        <v>6</v>
      </c>
      <c>
        <v>0</v>
      </c>
      <c>
        <v>0</v>
      </c>
      <c>
        <v>0</v>
      </c>
      <c>
        <v>20.40745393357917</v>
      </c>
      <c>
        <v>0</v>
      </c>
      <c>
        <v>5.449701161914971</v>
      </c>
      <c>
        <v>0</v>
      </c>
      <c>
        <v>19.914104790126917</v>
      </c>
      <c>
        <v>0</v>
      </c>
      <c>
        <v>0</v>
      </c>
      <c>
        <v>45.77125988562106</v>
      </c>
    </row>
    <row>
      <c>
        <v>2628049</v>
      </c>
      <c>
        <v>1</v>
      </c>
      <c>
        <is>
          <t>İZMİR</t>
        </is>
      </c>
      <c>
        <v>ALİAĞA</v>
      </c>
      <c>
        <is>
          <t>TM Fideri</t>
        </is>
      </c>
      <c>
        <v>ALÇUK TM 35-17-A00001_FOÇA-2 M33_2307958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31.07.2023 16:08:31</t>
        </is>
      </c>
      <c>
        <is>
          <t>31.07.2023 18:03:57</t>
        </is>
      </c>
      <c>
        <v>1.923888888</v>
      </c>
      <c>
        <v>32</v>
      </c>
      <c>
        <v>4417</v>
      </c>
      <c>
        <v>28</v>
      </c>
      <c>
        <v>132</v>
      </c>
      <c>
        <v>82</v>
      </c>
      <c>
        <v>521</v>
      </c>
      <c>
        <v>7</v>
      </c>
      <c>
        <v>1</v>
      </c>
      <c>
        <v>34.93641839521616</v>
      </c>
      <c>
        <v>2356.186954596984</v>
      </c>
      <c>
        <v>893.0394277192682</v>
      </c>
      <c>
        <v>98.94357915351412</v>
      </c>
      <c>
        <v>9272.833496789324</v>
      </c>
      <c>
        <v>1631.662149533009</v>
      </c>
      <c>
        <v>1470.3289949576224</v>
      </c>
      <c>
        <v>0</v>
      </c>
      <c>
        <v>15757.93102114494</v>
      </c>
    </row>
    <row>
      <c>
        <v>2627597</v>
      </c>
      <c>
        <v>1</v>
      </c>
      <c>
        <is>
          <t>MANİSA</t>
        </is>
      </c>
      <c>
        <v>SELENDİ</v>
      </c>
      <c>
        <is>
          <t>KÖK</t>
        </is>
      </c>
      <c>
        <v>OKLUİSA KÖK 45-81-M00046_CINAN GRUP M04_71994401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31.07.2023 07:09:20</t>
        </is>
      </c>
      <c>
        <is>
          <t>31.07.2023 07:30:05</t>
        </is>
      </c>
      <c>
        <v>0.345833333</v>
      </c>
      <c>
        <v>3</v>
      </c>
      <c>
        <v>291</v>
      </c>
      <c>
        <v>4</v>
      </c>
      <c>
        <v>37</v>
      </c>
      <c>
        <v>3</v>
      </c>
      <c>
        <v>14</v>
      </c>
      <c>
        <v>0</v>
      </c>
      <c>
        <v>0</v>
      </c>
      <c>
        <v>0.169654886325</v>
      </c>
      <c>
        <v>13.77643312504385</v>
      </c>
      <c>
        <v>2.41701345428333</v>
      </c>
      <c>
        <v>12.335563260341914</v>
      </c>
      <c>
        <v>4.999786366236295</v>
      </c>
      <c>
        <v>2.4950575781056488</v>
      </c>
      <c>
        <v>0</v>
      </c>
      <c>
        <v>0</v>
      </c>
      <c>
        <v>36.19350867033604</v>
      </c>
    </row>
    <row>
      <c>
        <v>2628261</v>
      </c>
      <c>
        <v>1</v>
      </c>
      <c>
        <is>
          <t>İZMİR</t>
        </is>
      </c>
      <c>
        <v>BORNOVA</v>
      </c>
      <c>
        <is>
          <t>Dağıtım Transformatörü</t>
        </is>
      </c>
      <c>
        <v>M-2902 35-02-M02902_35-02-M02902_79063422</v>
      </c>
      <c>
        <v>AG Tel Kopuğu</v>
      </c>
      <c>
        <v>Dağıtım-AG</v>
      </c>
      <c>
        <v>Uzun</v>
      </c>
      <c>
        <v>Şebeke işletmecisi</v>
      </c>
      <c>
        <v>Bildirimsiz</v>
      </c>
      <c>
        <is>
          <t>31.07.2023 20:19:38</t>
        </is>
      </c>
      <c>
        <is>
          <t>01.08.2023 05:23:01</t>
        </is>
      </c>
      <c>
        <v>9.056388888</v>
      </c>
      <c>
        <v>0</v>
      </c>
      <c>
        <v>4</v>
      </c>
      <c>
        <v>0</v>
      </c>
      <c>
        <v>0</v>
      </c>
      <c>
        <v>0</v>
      </c>
      <c>
        <v>149</v>
      </c>
      <c>
        <v>0</v>
      </c>
      <c>
        <v>3</v>
      </c>
      <c>
        <v>0</v>
      </c>
      <c>
        <v>11.572231801508476</v>
      </c>
      <c>
        <v>0</v>
      </c>
      <c>
        <v>0</v>
      </c>
      <c>
        <v>0</v>
      </c>
      <c>
        <v>1305.9688098866259</v>
      </c>
      <c>
        <v>0</v>
      </c>
      <c>
        <v>220.23823830017375</v>
      </c>
      <c>
        <v>1537.7792799883082</v>
      </c>
    </row>
    <row>
      <c>
        <v>2628095</v>
      </c>
      <c>
        <v>2</v>
      </c>
      <c>
        <is>
          <t>İZMİR</t>
        </is>
      </c>
      <c>
        <v>ÇEŞME</v>
      </c>
      <c>
        <is>
          <t>KÖK</t>
        </is>
      </c>
      <c>
        <v>L-105 35-18-L00105_OVACIK KÖYÜ AZMAK MEVKİ L03_2324753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31.07.2023 19:43:51</t>
        </is>
      </c>
      <c>
        <is>
          <t>31.07.2023 20:50:55</t>
        </is>
      </c>
      <c>
        <v>1.117777777</v>
      </c>
      <c>
        <v>2</v>
      </c>
      <c>
        <v>129</v>
      </c>
      <c>
        <v>1</v>
      </c>
      <c>
        <v>193</v>
      </c>
      <c>
        <v>1</v>
      </c>
      <c>
        <v>48</v>
      </c>
      <c>
        <v>0</v>
      </c>
      <c>
        <v>0</v>
      </c>
      <c>
        <v>53.68132196048721</v>
      </c>
      <c>
        <v>71.01104567865983</v>
      </c>
      <c>
        <v>1.7699907885502668</v>
      </c>
      <c>
        <v>157.05845294679864</v>
      </c>
      <c>
        <v>31.360188107156624</v>
      </c>
      <c>
        <v>152.28461743932843</v>
      </c>
      <c>
        <v>0</v>
      </c>
      <c>
        <v>0</v>
      </c>
      <c>
        <v>467.16561692098094</v>
      </c>
    </row>
    <row>
      <c>
        <v>2627763</v>
      </c>
      <c>
        <v>1</v>
      </c>
      <c>
        <is>
          <t>İZMİR</t>
        </is>
      </c>
      <c>
        <v>SELÇUK</v>
      </c>
      <c>
        <is>
          <t>DM</t>
        </is>
      </c>
      <c>
        <v>BELEVİ İM 35-13-A00002_BELEVİ OTOBAN SULAMA L01_2064124</v>
      </c>
      <c>
        <v>Üçüncü Şahıs Talebiyle Planlı Çalışma</v>
      </c>
      <c>
        <v>Dağıtım-OG</v>
      </c>
      <c>
        <v>Uzun</v>
      </c>
      <c>
        <v>Şebeke işletmecisi</v>
      </c>
      <c>
        <v>Bildirimli</v>
      </c>
      <c>
        <is>
          <t>31.07.2023 10:28:55</t>
        </is>
      </c>
      <c>
        <is>
          <t>31.07.2023 13:29:37</t>
        </is>
      </c>
      <c>
        <v>3.011666666</v>
      </c>
      <c>
        <v>1</v>
      </c>
      <c>
        <v>0</v>
      </c>
      <c>
        <v>52</v>
      </c>
      <c>
        <v>18</v>
      </c>
      <c>
        <v>35</v>
      </c>
      <c>
        <v>10</v>
      </c>
      <c>
        <v>1</v>
      </c>
      <c>
        <v>0</v>
      </c>
      <c>
        <v>2.3520710365807815</v>
      </c>
      <c>
        <v>0</v>
      </c>
      <c>
        <v>2882.395283174686</v>
      </c>
      <c>
        <v>94.08428727713554</v>
      </c>
      <c>
        <v>1602.7863991542222</v>
      </c>
      <c>
        <v>56.80128851894874</v>
      </c>
      <c>
        <v>351.9405360196348</v>
      </c>
      <c>
        <v>0</v>
      </c>
      <c>
        <v>4990.359865181209</v>
      </c>
    </row>
    <row>
      <c>
        <v>2628281</v>
      </c>
      <c>
        <v>1</v>
      </c>
      <c>
        <is>
          <t>İZMİR</t>
        </is>
      </c>
      <c>
        <v>KONAK</v>
      </c>
      <c>
        <is>
          <t>Saha Dağıtım Kutusu (SDK)</t>
        </is>
      </c>
      <c>
        <v>K-218 35-01-K00218_B 1B_5861462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31.07.2023 21:05:55</t>
        </is>
      </c>
      <c>
        <is>
          <t>31.07.2023 22:50:01</t>
        </is>
      </c>
      <c>
        <v>1.735</v>
      </c>
      <c>
        <v>0</v>
      </c>
      <c>
        <v>56</v>
      </c>
      <c>
        <v>0</v>
      </c>
      <c>
        <v>0</v>
      </c>
      <c>
        <v>0</v>
      </c>
      <c>
        <v>15</v>
      </c>
      <c>
        <v>0</v>
      </c>
      <c>
        <v>0</v>
      </c>
      <c>
        <v>0</v>
      </c>
      <c>
        <v>46.10034599432654</v>
      </c>
      <c>
        <v>0</v>
      </c>
      <c>
        <v>0</v>
      </c>
      <c>
        <v>0</v>
      </c>
      <c>
        <v>90.72251703805699</v>
      </c>
      <c>
        <v>0</v>
      </c>
      <c>
        <v>0</v>
      </c>
      <c>
        <v>136.82286303238354</v>
      </c>
    </row>
    <row>
      <c>
        <v>2627740</v>
      </c>
      <c>
        <v>1</v>
      </c>
      <c>
        <is>
          <t>İZMİR</t>
        </is>
      </c>
      <c>
        <v>DİKİLİ</v>
      </c>
      <c>
        <is>
          <t>Dağıtım Transformatörü</t>
        </is>
      </c>
      <c>
        <v>TR-10 (M-710) 35-30-M00710_35-30-M00710_79410186</v>
      </c>
      <c>
        <v>Şebeke Yenileme ve Kapasite Artışı Çalışması</v>
      </c>
      <c>
        <v>Dağıtım-AG</v>
      </c>
      <c>
        <v>Uzun</v>
      </c>
      <c>
        <v>Şebeke işletmecisi</v>
      </c>
      <c>
        <v>Bildirimli</v>
      </c>
      <c>
        <is>
          <t>31.07.2023 10:07:22</t>
        </is>
      </c>
      <c>
        <is>
          <t>31.07.2023 17:21:31</t>
        </is>
      </c>
      <c>
        <v>7.235833333</v>
      </c>
      <c>
        <v>0</v>
      </c>
      <c>
        <v>875</v>
      </c>
      <c>
        <v>0</v>
      </c>
      <c>
        <v>0</v>
      </c>
      <c>
        <v>0</v>
      </c>
      <c>
        <v>29</v>
      </c>
      <c>
        <v>0</v>
      </c>
      <c>
        <v>0</v>
      </c>
      <c>
        <v>0</v>
      </c>
      <c>
        <v>1448.3830795006054</v>
      </c>
      <c>
        <v>0</v>
      </c>
      <c>
        <v>0</v>
      </c>
      <c>
        <v>0</v>
      </c>
      <c>
        <v>364.2525315761209</v>
      </c>
      <c>
        <v>0</v>
      </c>
      <c>
        <v>0</v>
      </c>
      <c>
        <v>1812.6356110767263</v>
      </c>
    </row>
    <row>
      <c>
        <v>2628218</v>
      </c>
      <c>
        <v>1</v>
      </c>
      <c>
        <is>
          <t>MANİSA</t>
        </is>
      </c>
      <c>
        <v>TURGUTLU</v>
      </c>
      <c>
        <is>
          <t>KÖK</t>
        </is>
      </c>
      <c>
        <v>DERBENT ALTI TST KÖK 45-83-M00127_DERBENT TARIMSAL SULAMA M04_72202044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31.07.2023 19:16:00</t>
        </is>
      </c>
      <c>
        <is>
          <t>31.07.2023 20:11:06</t>
        </is>
      </c>
      <c>
        <v>0.918333333</v>
      </c>
      <c>
        <v>0</v>
      </c>
      <c>
        <v>3</v>
      </c>
      <c>
        <v>1</v>
      </c>
      <c>
        <v>48</v>
      </c>
      <c>
        <v>0</v>
      </c>
      <c>
        <v>8</v>
      </c>
      <c>
        <v>0</v>
      </c>
      <c>
        <v>0</v>
      </c>
      <c>
        <v>0</v>
      </c>
      <c>
        <v>0.6933329704935483</v>
      </c>
      <c>
        <v>36.151962093400954</v>
      </c>
      <c>
        <v>204.5652066412099</v>
      </c>
      <c>
        <v>0</v>
      </c>
      <c>
        <v>20.59220273989614</v>
      </c>
      <c>
        <v>0</v>
      </c>
      <c>
        <v>0</v>
      </c>
      <c>
        <v>262.0027044450005</v>
      </c>
    </row>
    <row>
      <c>
        <v>2628075</v>
      </c>
      <c>
        <v>1</v>
      </c>
      <c>
        <is>
          <t>İZMİR</t>
        </is>
      </c>
      <c>
        <v>BORNOVA</v>
      </c>
      <c>
        <is>
          <t>KÖK</t>
        </is>
      </c>
      <c>
        <v>M-1335 KAYADİBİ KÖK 35-02-M01335_M-2625 M07_72281500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31.07.2023 16:31:08</t>
        </is>
      </c>
      <c>
        <is>
          <t>31.07.2023 16:46:13</t>
        </is>
      </c>
      <c>
        <v>0.251388888</v>
      </c>
      <c>
        <v>0</v>
      </c>
      <c>
        <v>606</v>
      </c>
      <c>
        <v>0</v>
      </c>
      <c>
        <v>25</v>
      </c>
      <c>
        <v>0</v>
      </c>
      <c>
        <v>64</v>
      </c>
      <c>
        <v>0</v>
      </c>
      <c>
        <v>0</v>
      </c>
      <c>
        <v>0</v>
      </c>
      <c>
        <v>40.903705088963996</v>
      </c>
      <c>
        <v>0</v>
      </c>
      <c>
        <v>4.273147429290723</v>
      </c>
      <c>
        <v>0</v>
      </c>
      <c>
        <v>19.536449810008826</v>
      </c>
      <c>
        <v>0</v>
      </c>
      <c>
        <v>0</v>
      </c>
      <c>
        <v>64.71330232826355</v>
      </c>
    </row>
    <row>
      <c>
        <v>2627926</v>
      </c>
      <c>
        <v>1</v>
      </c>
      <c>
        <is>
          <t>İZMİR</t>
        </is>
      </c>
      <c>
        <v>SEFERİHİSAR</v>
      </c>
      <c>
        <is>
          <t>AG Fideri</t>
        </is>
      </c>
      <c>
        <v>PAYAMLI M-21 35-25-M00171_B_91301130_91301130</v>
      </c>
      <c>
        <v>AG Hatta Ağaç Kesimi</v>
      </c>
      <c>
        <v>Dağıtım-AG</v>
      </c>
      <c>
        <v>Uzun</v>
      </c>
      <c>
        <v>Şebeke işletmecisi</v>
      </c>
      <c>
        <v>Bildirimsiz</v>
      </c>
      <c>
        <is>
          <t>31.07.2023 13:55:58</t>
        </is>
      </c>
      <c>
        <is>
          <t>31.07.2023 16:11:46</t>
        </is>
      </c>
      <c>
        <v>2.263333333</v>
      </c>
      <c>
        <v>0</v>
      </c>
      <c>
        <v>130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68.26309864351826</v>
      </c>
      <c>
        <v>0</v>
      </c>
      <c>
        <v>0</v>
      </c>
      <c>
        <v>0</v>
      </c>
      <c>
        <v>78.93394024697925</v>
      </c>
      <c>
        <v>0</v>
      </c>
      <c>
        <v>0</v>
      </c>
      <c>
        <v>147.1970388904975</v>
      </c>
    </row>
    <row>
      <c>
        <v>2627823</v>
      </c>
      <c>
        <v>1</v>
      </c>
      <c>
        <is>
          <t>İZMİR</t>
        </is>
      </c>
      <c>
        <v>BUCA</v>
      </c>
      <c>
        <is>
          <t>OG Fideri</t>
        </is>
      </c>
      <c>
        <v>M-2846 35-03-M02846_ M01_82471940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31.07.2023 11:22:21</t>
        </is>
      </c>
      <c>
        <is>
          <t>31.07.2023 11:53:01</t>
        </is>
      </c>
      <c>
        <v>0.511111111</v>
      </c>
      <c>
        <v>4</v>
      </c>
      <c>
        <v>712</v>
      </c>
      <c>
        <v>1</v>
      </c>
      <c>
        <v>70</v>
      </c>
      <c>
        <v>5</v>
      </c>
      <c>
        <v>84</v>
      </c>
      <c>
        <v>0</v>
      </c>
      <c>
        <v>0</v>
      </c>
      <c>
        <v>0.5107092170270466</v>
      </c>
      <c>
        <v>75.10761638074169</v>
      </c>
      <c>
        <v>4.565899414877061</v>
      </c>
      <c>
        <v>12.814890020976707</v>
      </c>
      <c>
        <v>5.9965802622394655</v>
      </c>
      <c>
        <v>42.82931071128115</v>
      </c>
      <c>
        <v>0</v>
      </c>
      <c>
        <v>0</v>
      </c>
      <c>
        <v>141.82500600714312</v>
      </c>
    </row>
    <row>
      <c>
        <v>2628178</v>
      </c>
      <c>
        <v>1</v>
      </c>
      <c>
        <is>
          <t>MANİSA</t>
        </is>
      </c>
      <c>
        <v>SALİHLİ</v>
      </c>
      <c>
        <is>
          <t>KÖK</t>
        </is>
      </c>
      <c>
        <v>KORDON KÖK 45-78-M00730_ÇAKALDOĞAN M03_2105508</v>
      </c>
      <c>
        <v>OG Fider Açması</v>
      </c>
      <c>
        <v>Dağıtım-OG</v>
      </c>
      <c>
        <v>Kısa</v>
      </c>
      <c>
        <v>Şebeke işletmecisi</v>
      </c>
      <c>
        <v>Bildirimsiz</v>
      </c>
      <c>
        <is>
          <t>31.07.2023 18:40:27</t>
        </is>
      </c>
      <c>
        <is>
          <t>31.07.2023 18:40:34</t>
        </is>
      </c>
      <c>
        <v>0.001944444</v>
      </c>
      <c>
        <v>4</v>
      </c>
      <c>
        <v>795</v>
      </c>
      <c>
        <v>7</v>
      </c>
      <c>
        <v>27</v>
      </c>
      <c>
        <v>0</v>
      </c>
      <c>
        <v>27</v>
      </c>
      <c>
        <v>0</v>
      </c>
      <c>
        <v>0</v>
      </c>
      <c>
        <v>0.002033640731111111</v>
      </c>
      <c>
        <v>0.22749121312068754</v>
      </c>
      <c>
        <v>0.13176579610516623</v>
      </c>
      <c>
        <v>0.0890002872700229</v>
      </c>
      <c>
        <v>0</v>
      </c>
      <c>
        <v>0.03263556816985306</v>
      </c>
      <c>
        <v>0</v>
      </c>
      <c>
        <v>0</v>
      </c>
      <c>
        <v>0.4829265053968409</v>
      </c>
    </row>
    <row>
      <c>
        <v>2627992</v>
      </c>
      <c>
        <v>1</v>
      </c>
      <c>
        <is>
          <t>İZMİR</t>
        </is>
      </c>
      <c>
        <v>MENEMEN</v>
      </c>
      <c>
        <is>
          <t>DM</t>
        </is>
      </c>
      <c>
        <v>KESİKKÖY DM 35-28-M00309_SEYREK M12_96738825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31.07.2023 15:20:54</t>
        </is>
      </c>
      <c>
        <is>
          <t>31.07.2023 15:30:32</t>
        </is>
      </c>
      <c>
        <v>0.160555555</v>
      </c>
      <c>
        <v>0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0.36761865864111115</v>
      </c>
      <c>
        <v>0</v>
      </c>
      <c>
        <v>0</v>
      </c>
      <c>
        <v>0</v>
      </c>
      <c>
        <v>0.36761865864111115</v>
      </c>
    </row>
    <row>
      <c>
        <v>2628278</v>
      </c>
      <c>
        <v>1</v>
      </c>
      <c>
        <is>
          <t>İZMİR</t>
        </is>
      </c>
      <c>
        <v>ÇEŞME</v>
      </c>
      <c>
        <is>
          <t>OG Fideri</t>
        </is>
      </c>
      <c>
        <v>L-470 KÖK 35-18-L00470_HatBaşıAyırıcı_53138288 L03_53138288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31.07.2023 20:55:35</t>
        </is>
      </c>
      <c>
        <is>
          <t>31.07.2023 23:24:35</t>
        </is>
      </c>
      <c>
        <v>2.483333333</v>
      </c>
      <c>
        <v>0</v>
      </c>
      <c>
        <v>321</v>
      </c>
      <c>
        <v>0</v>
      </c>
      <c>
        <v>0</v>
      </c>
      <c>
        <v>0</v>
      </c>
      <c>
        <v>27</v>
      </c>
      <c>
        <v>0</v>
      </c>
      <c>
        <v>0</v>
      </c>
      <c>
        <v>0</v>
      </c>
      <c>
        <v>349.55846674333156</v>
      </c>
      <c>
        <v>0</v>
      </c>
      <c>
        <v>0</v>
      </c>
      <c>
        <v>0</v>
      </c>
      <c>
        <v>47.317393412763565</v>
      </c>
      <c>
        <v>0</v>
      </c>
      <c>
        <v>0</v>
      </c>
      <c>
        <v>396.87586015609514</v>
      </c>
    </row>
    <row>
      <c>
        <v>2627591</v>
      </c>
      <c>
        <v>1</v>
      </c>
      <c>
        <is>
          <t>MANİSA</t>
        </is>
      </c>
      <c>
        <v>AKHİSAR</v>
      </c>
      <c>
        <is>
          <t>DM</t>
        </is>
      </c>
      <c>
        <v>KAPAKLI İM 45-72-A00003_KAPAKLI-KAYALIOĞLU L07_2107698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31.07.2023 06:41:06</t>
        </is>
      </c>
      <c>
        <is>
          <t>31.07.2023 07:09:58</t>
        </is>
      </c>
      <c>
        <v>0.481111111</v>
      </c>
      <c>
        <v>1</v>
      </c>
      <c>
        <v>881</v>
      </c>
      <c>
        <v>92</v>
      </c>
      <c>
        <v>172</v>
      </c>
      <c>
        <v>24</v>
      </c>
      <c>
        <v>126</v>
      </c>
      <c>
        <v>7</v>
      </c>
      <c>
        <v>2</v>
      </c>
      <c>
        <v>0.076735677916954</v>
      </c>
      <c>
        <v>64.46002998497116</v>
      </c>
      <c>
        <v>265.3729831297852</v>
      </c>
      <c>
        <v>54.36936571476126</v>
      </c>
      <c>
        <v>135.55275934801716</v>
      </c>
      <c>
        <v>34.77745332554614</v>
      </c>
      <c>
        <v>253.713063578881</v>
      </c>
      <c>
        <v>2.4950877886856557</v>
      </c>
      <c>
        <v>810.8174785485645</v>
      </c>
    </row>
    <row>
      <c>
        <v>2628055</v>
      </c>
      <c>
        <v>1</v>
      </c>
      <c>
        <is>
          <t>İZMİR</t>
        </is>
      </c>
      <c>
        <v>BALÇOVA</v>
      </c>
      <c>
        <is>
          <t>Kullanıcı Bağlantı Hattı</t>
        </is>
      </c>
      <c>
        <v>M-3091(YATIRIM REZERVE) 35-07-M03091_967184853_967184853</v>
      </c>
      <c>
        <v>AG Branşman Yeraltı Kablo Arızası</v>
      </c>
      <c>
        <v>Dağıtım-AG</v>
      </c>
      <c>
        <v>Uzun</v>
      </c>
      <c>
        <v>Şebeke işletmecisi</v>
      </c>
      <c>
        <v>Bildirimsiz</v>
      </c>
      <c>
        <is>
          <t>31.07.2023 16:04:42</t>
        </is>
      </c>
      <c>
        <is>
          <t>31.07.2023 22:42:46</t>
        </is>
      </c>
      <c>
        <v>6.634444444</v>
      </c>
      <c>
        <v>0</v>
      </c>
      <c>
        <v>0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33.44149298889134</v>
      </c>
      <c>
        <v>0</v>
      </c>
      <c>
        <v>0</v>
      </c>
      <c>
        <v>33.44149298889134</v>
      </c>
    </row>
    <row>
      <c>
        <v>2627700</v>
      </c>
      <c>
        <v>1</v>
      </c>
      <c>
        <is>
          <t>MANİSA</t>
        </is>
      </c>
      <c>
        <v>ŞEHZADELER</v>
      </c>
      <c>
        <is>
          <t>OG Fideri</t>
        </is>
      </c>
      <c>
        <v>SELİMŞAHLAR TR-1 45-71-M00133_TR-4 M06_2079680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31.07.2023 09:28:44</t>
        </is>
      </c>
      <c>
        <is>
          <t>31.07.2023 10:11:44</t>
        </is>
      </c>
      <c>
        <v>0.716666666</v>
      </c>
      <c>
        <v>0</v>
      </c>
      <c>
        <v>0</v>
      </c>
      <c>
        <v>0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113.73071611220999</v>
      </c>
      <c>
        <v>0</v>
      </c>
      <c>
        <v>113.73071611220999</v>
      </c>
    </row>
    <row>
      <c>
        <v>2628092</v>
      </c>
      <c>
        <v>1</v>
      </c>
      <c>
        <is>
          <t>MANİSA</t>
        </is>
      </c>
      <c>
        <v>SALİHLİ</v>
      </c>
      <c>
        <is>
          <t>Kullanıcı Bağlantı Hattı</t>
        </is>
      </c>
      <c>
        <v>SALİHLİ TR-108/A 45-78-L00734_953260232_953260232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31.07.2023 16:47:16</t>
        </is>
      </c>
      <c>
        <is>
          <t>31.07.2023 19:54:35</t>
        </is>
      </c>
      <c>
        <v>3.121944444</v>
      </c>
      <c>
        <v>0</v>
      </c>
      <c>
        <v>16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12.016070102559807</v>
      </c>
      <c>
        <v>0</v>
      </c>
      <c>
        <v>0</v>
      </c>
      <c>
        <v>0</v>
      </c>
      <c>
        <v>0</v>
      </c>
      <c>
        <v>0</v>
      </c>
      <c>
        <v>0</v>
      </c>
      <c>
        <v>12.016070102559807</v>
      </c>
    </row>
    <row>
      <c>
        <v>2628241</v>
      </c>
      <c>
        <v>1</v>
      </c>
      <c>
        <is>
          <t>İZMİR</t>
        </is>
      </c>
      <c>
        <v>BUCA</v>
      </c>
      <c>
        <is>
          <t>AG Fideri</t>
        </is>
      </c>
      <c>
        <v>K-4039 35-03-K04039_B_56364347_56364347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31.07.2023 19:50:45</t>
        </is>
      </c>
      <c>
        <is>
          <t>31.07.2023 20:32:14</t>
        </is>
      </c>
      <c>
        <v>0.691388888</v>
      </c>
      <c>
        <v>0</v>
      </c>
      <c>
        <v>141</v>
      </c>
      <c>
        <v>0</v>
      </c>
      <c>
        <v>0</v>
      </c>
      <c>
        <v>0</v>
      </c>
      <c>
        <v>6</v>
      </c>
      <c>
        <v>0</v>
      </c>
      <c>
        <v>0</v>
      </c>
      <c>
        <v>0</v>
      </c>
      <c>
        <v>23.633087828700308</v>
      </c>
      <c>
        <v>0</v>
      </c>
      <c>
        <v>0</v>
      </c>
      <c>
        <v>0</v>
      </c>
      <c>
        <v>5.915151458218249</v>
      </c>
      <c>
        <v>0</v>
      </c>
      <c>
        <v>0</v>
      </c>
      <c>
        <v>29.54823928691856</v>
      </c>
    </row>
    <row>
      <c>
        <v>2628195</v>
      </c>
      <c>
        <v>1</v>
      </c>
      <c>
        <is>
          <t>MANİSA</t>
        </is>
      </c>
      <c>
        <v>SALİHLİ</v>
      </c>
      <c>
        <is>
          <t>Kullanıcı Bağlantı Hattı</t>
        </is>
      </c>
      <c>
        <v>KABAZLI TR-2 45-78-M00679_953291735_953291735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31.07.2023 18:53:24</t>
        </is>
      </c>
      <c>
        <is>
          <t>31.07.2023 21:20:57</t>
        </is>
      </c>
      <c>
        <v>2.459166666</v>
      </c>
      <c>
        <v>0</v>
      </c>
      <c>
        <v>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0.618714990425</v>
      </c>
      <c>
        <v>0</v>
      </c>
      <c>
        <v>0</v>
      </c>
      <c>
        <v>0</v>
      </c>
      <c>
        <v>4.265385476041667</v>
      </c>
      <c>
        <v>0</v>
      </c>
      <c>
        <v>0</v>
      </c>
      <c>
        <v>4.884100466466666</v>
      </c>
    </row>
    <row>
      <c>
        <v>2627574</v>
      </c>
      <c>
        <v>1</v>
      </c>
      <c>
        <is>
          <t>MANİSA</t>
        </is>
      </c>
      <c>
        <v>TURGUTLU</v>
      </c>
      <c>
        <is>
          <t>OG Fideri</t>
        </is>
      </c>
      <c>
        <v>TR-1/89 (DEMİRELLER) 45-83-M00089_TR-1/84 - ERKA KAĞIT M04_72156536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31.07.2023 00:50:57</t>
        </is>
      </c>
      <c>
        <is>
          <t>31.07.2023 00:55:24</t>
        </is>
      </c>
      <c>
        <v>0.074166666</v>
      </c>
      <c>
        <v>0</v>
      </c>
      <c>
        <v>0</v>
      </c>
      <c>
        <v>0</v>
      </c>
      <c>
        <v>1</v>
      </c>
      <c>
        <v>7</v>
      </c>
      <c>
        <v>20</v>
      </c>
      <c>
        <v>8</v>
      </c>
      <c>
        <v>0</v>
      </c>
      <c>
        <v>0</v>
      </c>
      <c>
        <v>0</v>
      </c>
      <c>
        <v>0</v>
      </c>
      <c>
        <v>0.007634350834095</v>
      </c>
      <c>
        <v>20.395010561912954</v>
      </c>
      <c>
        <v>1.3013111102649308</v>
      </c>
      <c>
        <v>43.770513567273014</v>
      </c>
      <c>
        <v>0</v>
      </c>
      <c>
        <v>65.474469590285</v>
      </c>
    </row>
    <row>
      <c>
        <v>2627909</v>
      </c>
      <c>
        <v>1</v>
      </c>
      <c>
        <is>
          <t>İZMİR</t>
        </is>
      </c>
      <c>
        <v>BUCA</v>
      </c>
      <c>
        <is>
          <t>Saha Dağıtım Kutusu (SDK)</t>
        </is>
      </c>
      <c>
        <v>K-195 35-03-K00195_R R1_5911090</v>
      </c>
      <c>
        <v>AG Box / Sdk Giriş Sigorta Atığı</v>
      </c>
      <c>
        <v>Dağıtım-AG</v>
      </c>
      <c>
        <v>Uzun</v>
      </c>
      <c>
        <v>Şebeke işletmecisi</v>
      </c>
      <c>
        <v>Bildirimsiz</v>
      </c>
      <c>
        <is>
          <t>31.07.2023 13:21:43</t>
        </is>
      </c>
      <c>
        <is>
          <t>31.07.2023 18:01:35</t>
        </is>
      </c>
      <c>
        <v>4.664444444</v>
      </c>
      <c>
        <v>0</v>
      </c>
      <c>
        <v>59</v>
      </c>
      <c>
        <v>0</v>
      </c>
      <c>
        <v>0</v>
      </c>
      <c>
        <v>0</v>
      </c>
      <c>
        <v>14</v>
      </c>
      <c>
        <v>0</v>
      </c>
      <c>
        <v>0</v>
      </c>
      <c>
        <v>0</v>
      </c>
      <c>
        <v>77.8256169988113</v>
      </c>
      <c>
        <v>0</v>
      </c>
      <c>
        <v>0</v>
      </c>
      <c>
        <v>0</v>
      </c>
      <c>
        <v>150.8050074485151</v>
      </c>
      <c>
        <v>0</v>
      </c>
      <c>
        <v>0</v>
      </c>
      <c>
        <v>228.6306244473264</v>
      </c>
    </row>
    <row>
      <c>
        <v>2627737</v>
      </c>
      <c>
        <v>1</v>
      </c>
      <c>
        <is>
          <t>MANİSA</t>
        </is>
      </c>
      <c>
        <v>TURGUTLU</v>
      </c>
      <c>
        <is>
          <t>DM</t>
        </is>
      </c>
      <c>
        <v>DERBENT İM-DM 45-83-A00004_B.BELEN M14_2097152</v>
      </c>
      <c>
        <v>Şebeke Yenileme ve Kapasite Artışı Çalışması</v>
      </c>
      <c>
        <v>Dağıtım-OG</v>
      </c>
      <c>
        <v>Uzun</v>
      </c>
      <c>
        <v>Şebeke işletmecisi</v>
      </c>
      <c>
        <v>Bildirimli</v>
      </c>
      <c>
        <is>
          <t>31.07.2023 10:03:59</t>
        </is>
      </c>
      <c>
        <is>
          <t>31.07.2023 15:12:57</t>
        </is>
      </c>
      <c>
        <v>5.149444444</v>
      </c>
      <c>
        <v>5</v>
      </c>
      <c>
        <v>1327</v>
      </c>
      <c>
        <v>130</v>
      </c>
      <c>
        <v>140</v>
      </c>
      <c>
        <v>15</v>
      </c>
      <c>
        <v>182</v>
      </c>
      <c>
        <v>0</v>
      </c>
      <c>
        <v>1</v>
      </c>
      <c>
        <v>23.0499208521826</v>
      </c>
      <c>
        <v>1203.600251090057</v>
      </c>
      <c>
        <v>1772.0226342255824</v>
      </c>
      <c>
        <v>2263.9145356520667</v>
      </c>
      <c>
        <v>188.90167676833752</v>
      </c>
      <c>
        <v>695.6586655539252</v>
      </c>
      <c>
        <v>0</v>
      </c>
      <c>
        <v>1.22243579421222</v>
      </c>
      <c>
        <v>6148.370119936364</v>
      </c>
    </row>
    <row>
      <c>
        <v>2628235</v>
      </c>
      <c>
        <v>1</v>
      </c>
      <c>
        <is>
          <t>MANİSA</t>
        </is>
      </c>
      <c>
        <v>YUNUSEMRE</v>
      </c>
      <c>
        <is>
          <t>DM</t>
        </is>
      </c>
      <c>
        <v>DM-19/02A 45-71-M02184_SPEK ELEKTRONİK O-02 DİREK M05_65995563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31.07.2023 19:41:51</t>
        </is>
      </c>
      <c>
        <is>
          <t>31.07.2023 20:13:08</t>
        </is>
      </c>
      <c>
        <v>0.521388888</v>
      </c>
      <c>
        <v>0</v>
      </c>
      <c>
        <v>0</v>
      </c>
      <c>
        <v>0</v>
      </c>
      <c>
        <v>0</v>
      </c>
      <c>
        <v>5</v>
      </c>
      <c>
        <v>0</v>
      </c>
      <c>
        <v>3</v>
      </c>
      <c>
        <v>0</v>
      </c>
      <c>
        <v>0</v>
      </c>
      <c>
        <v>0</v>
      </c>
      <c>
        <v>0</v>
      </c>
      <c>
        <v>0</v>
      </c>
      <c>
        <v>12.255217920204528</v>
      </c>
      <c>
        <v>0</v>
      </c>
      <c>
        <v>9.159543624393272</v>
      </c>
      <c>
        <v>0</v>
      </c>
      <c>
        <v>21.414761544597802</v>
      </c>
    </row>
    <row>
      <c>
        <v>2627617</v>
      </c>
      <c>
        <v>1</v>
      </c>
      <c>
        <is>
          <t>İZMİR</t>
        </is>
      </c>
      <c>
        <v>MENDERES</v>
      </c>
      <c>
        <is>
          <t>OG Fideri</t>
        </is>
      </c>
      <c>
        <v>DM-2/TR-20 35-22-M00853_TR-51 (ALTINTEPE) M01_66057503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31.07.2023 08:11:34</t>
        </is>
      </c>
      <c>
        <is>
          <t>31.07.2023 08:27:41</t>
        </is>
      </c>
      <c>
        <v>0.268611111</v>
      </c>
      <c>
        <v>0</v>
      </c>
      <c>
        <v>1059</v>
      </c>
      <c>
        <v>0</v>
      </c>
      <c>
        <v>126</v>
      </c>
      <c>
        <v>0</v>
      </c>
      <c>
        <v>115</v>
      </c>
      <c>
        <v>0</v>
      </c>
      <c>
        <v>0</v>
      </c>
      <c>
        <v>0</v>
      </c>
      <c>
        <v>104.87701955258639</v>
      </c>
      <c>
        <v>0</v>
      </c>
      <c>
        <v>36.78331444450936</v>
      </c>
      <c>
        <v>0</v>
      </c>
      <c>
        <v>28.956325106827933</v>
      </c>
      <c>
        <v>0</v>
      </c>
      <c>
        <v>0</v>
      </c>
      <c>
        <v>170.61665910392367</v>
      </c>
    </row>
    <row>
      <c>
        <v>2628166</v>
      </c>
      <c>
        <v>2</v>
      </c>
      <c>
        <is>
          <t>MANİSA</t>
        </is>
      </c>
      <c>
        <v>YUNUSEMRE</v>
      </c>
      <c>
        <is>
          <t>KÖK</t>
        </is>
      </c>
      <c>
        <v>AKGEDİK KÖK-1 45-71-M00162_EMLAKDERE M03_56219277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31.07.2023 19:20:11</t>
        </is>
      </c>
      <c>
        <is>
          <t>31.07.2023 20:03:26</t>
        </is>
      </c>
      <c>
        <v>0.720833333</v>
      </c>
      <c>
        <v>5</v>
      </c>
      <c>
        <v>583</v>
      </c>
      <c>
        <v>4</v>
      </c>
      <c>
        <v>8</v>
      </c>
      <c>
        <v>16</v>
      </c>
      <c>
        <v>57</v>
      </c>
      <c>
        <v>4</v>
      </c>
      <c>
        <v>0</v>
      </c>
      <c>
        <v>0.9786558973916667</v>
      </c>
      <c>
        <v>101.63302857164716</v>
      </c>
      <c>
        <v>4.951600363881271</v>
      </c>
      <c>
        <v>4.386107110698946</v>
      </c>
      <c>
        <v>48.85480081828726</v>
      </c>
      <c>
        <v>40.36924023253973</v>
      </c>
      <c>
        <v>275.93440371442284</v>
      </c>
      <c>
        <v>0</v>
      </c>
      <c>
        <v>477.10783670886883</v>
      </c>
    </row>
    <row>
      <c>
        <v>2627674</v>
      </c>
      <c>
        <v>1</v>
      </c>
      <c>
        <is>
          <t>MANİSA</t>
        </is>
      </c>
      <c>
        <v>SARUHANLI</v>
      </c>
      <c>
        <is>
          <t>AG Fideri</t>
        </is>
      </c>
      <c>
        <v>KEMİKLİDERE TR-1 45-80-M00134_A_56387887_56387887</v>
      </c>
      <c>
        <v>Şebeke Yenileme ve Kapasite Artışı Çalışması</v>
      </c>
      <c>
        <v>Dağıtım-AG</v>
      </c>
      <c>
        <v>Uzun</v>
      </c>
      <c>
        <v>Şebeke işletmecisi</v>
      </c>
      <c>
        <v>Bildirimli</v>
      </c>
      <c>
        <is>
          <t>31.07.2023 09:15:34</t>
        </is>
      </c>
      <c>
        <is>
          <t>31.07.2023 15:20:54</t>
        </is>
      </c>
      <c>
        <v>6.088888888</v>
      </c>
      <c>
        <v>0</v>
      </c>
      <c>
        <v>39</v>
      </c>
      <c>
        <v>0</v>
      </c>
      <c>
        <v>4</v>
      </c>
      <c>
        <v>0</v>
      </c>
      <c>
        <v>13</v>
      </c>
      <c>
        <v>0</v>
      </c>
      <c>
        <v>0</v>
      </c>
      <c>
        <v>0</v>
      </c>
      <c>
        <v>64.14140470152871</v>
      </c>
      <c>
        <v>0</v>
      </c>
      <c>
        <v>63.00000149833201</v>
      </c>
      <c>
        <v>0</v>
      </c>
      <c>
        <v>123.81129699508934</v>
      </c>
      <c>
        <v>0</v>
      </c>
      <c>
        <v>0</v>
      </c>
      <c>
        <v>250.95270319495006</v>
      </c>
    </row>
    <row>
      <c>
        <v>2628115</v>
      </c>
      <c>
        <v>1</v>
      </c>
      <c>
        <is>
          <t>İZMİR</t>
        </is>
      </c>
      <c>
        <v>ÖDEMİŞ</v>
      </c>
      <c>
        <is>
          <t>OG Fideri</t>
        </is>
      </c>
      <c>
        <v>TR-10 35-15-M00010_TR-136 (ÇAĞDAŞ EVLERİ YANI) M03_66873604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31.07.2023 17:22:04</t>
        </is>
      </c>
      <c>
        <is>
          <t>31.07.2023 17:31:11</t>
        </is>
      </c>
      <c>
        <v>0.151944444</v>
      </c>
      <c>
        <v>0</v>
      </c>
      <c>
        <v>753</v>
      </c>
      <c>
        <v>0</v>
      </c>
      <c>
        <v>26</v>
      </c>
      <c>
        <v>5</v>
      </c>
      <c>
        <v>107</v>
      </c>
      <c>
        <v>4</v>
      </c>
      <c>
        <v>0</v>
      </c>
      <c>
        <v>0</v>
      </c>
      <c>
        <v>27.13059526355762</v>
      </c>
      <c>
        <v>0</v>
      </c>
      <c>
        <v>10.70172674304905</v>
      </c>
      <c>
        <v>7.008923711384329</v>
      </c>
      <c>
        <v>40.699378949320035</v>
      </c>
      <c>
        <v>79.94887156253853</v>
      </c>
      <c>
        <v>0</v>
      </c>
      <c>
        <v>165.48949622984958</v>
      </c>
    </row>
    <row>
      <c>
        <v>2627680</v>
      </c>
      <c>
        <v>1</v>
      </c>
      <c>
        <is>
          <t>MANİSA</t>
        </is>
      </c>
      <c>
        <v>AKHİSAR</v>
      </c>
      <c>
        <is>
          <t>DM</t>
        </is>
      </c>
      <c>
        <v>TR-1/64 DM 45-72-M00064_TR-1/56 M015_66484285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31.07.2023 09:17:51</t>
        </is>
      </c>
      <c>
        <is>
          <t>31.07.2023 09:40:41</t>
        </is>
      </c>
      <c>
        <v>0.380555555</v>
      </c>
      <c>
        <v>0</v>
      </c>
      <c>
        <v>4284</v>
      </c>
      <c>
        <v>0</v>
      </c>
      <c>
        <v>110</v>
      </c>
      <c>
        <v>0</v>
      </c>
      <c>
        <v>257</v>
      </c>
      <c>
        <v>0</v>
      </c>
      <c>
        <v>0</v>
      </c>
      <c>
        <v>0</v>
      </c>
      <c>
        <v>265.3935717441815</v>
      </c>
      <c>
        <v>0</v>
      </c>
      <c>
        <v>9.7243652328862</v>
      </c>
      <c>
        <v>0</v>
      </c>
      <c>
        <v>100.6221448618125</v>
      </c>
      <c>
        <v>0</v>
      </c>
      <c>
        <v>0</v>
      </c>
      <c>
        <v>375.7400818388802</v>
      </c>
    </row>
    <row>
      <c>
        <v>2627872</v>
      </c>
      <c>
        <v>1</v>
      </c>
      <c>
        <is>
          <t>İZMİR</t>
        </is>
      </c>
      <c>
        <v>MENEMEN</v>
      </c>
      <c>
        <is>
          <t>DM</t>
        </is>
      </c>
      <c>
        <v>MENEMEN İM 35-28-A00001_KESİKKÖY-1 M17_2311063</v>
      </c>
      <c>
        <v>Plansız Kesinti / Müdahale</v>
      </c>
      <c>
        <v>Dağıtım-OG</v>
      </c>
      <c>
        <v>Uzun</v>
      </c>
      <c>
        <v>Şebeke işletmecisi</v>
      </c>
      <c>
        <v>Bildirimsiz</v>
      </c>
      <c>
        <is>
          <t>31.07.2023 12:45:14</t>
        </is>
      </c>
      <c>
        <is>
          <t>31.07.2023 13:44:54</t>
        </is>
      </c>
      <c>
        <v>0.994444444</v>
      </c>
      <c>
        <v>21</v>
      </c>
      <c>
        <v>649</v>
      </c>
      <c>
        <v>11</v>
      </c>
      <c>
        <v>31</v>
      </c>
      <c>
        <v>35</v>
      </c>
      <c>
        <v>68</v>
      </c>
      <c>
        <v>7</v>
      </c>
      <c>
        <v>0</v>
      </c>
      <c>
        <v>10.313069993215493</v>
      </c>
      <c>
        <v>189.14390394684352</v>
      </c>
      <c>
        <v>143.01925124658408</v>
      </c>
      <c>
        <v>44.660848288907516</v>
      </c>
      <c>
        <v>492.39734256801046</v>
      </c>
      <c>
        <v>88.39093129885121</v>
      </c>
      <c>
        <v>695.6644537179017</v>
      </c>
      <c>
        <v>0</v>
      </c>
      <c>
        <v>1663.5898010603141</v>
      </c>
    </row>
    <row>
      <c>
        <v>2628202</v>
      </c>
      <c>
        <v>2</v>
      </c>
      <c>
        <is>
          <t>İZMİR</t>
        </is>
      </c>
      <c>
        <v>SELÇUK</v>
      </c>
      <c>
        <is>
          <t>DM</t>
        </is>
      </c>
      <c>
        <v>SELÇUK İM/DM 35-13-A00004_SELÇUK ZİRAİ SULAMA L05_65986298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31.07.2023 19:58:16</t>
        </is>
      </c>
      <c>
        <is>
          <t>31.07.2023 20:55:50</t>
        </is>
      </c>
      <c>
        <v>0.959444444</v>
      </c>
      <c>
        <v>1</v>
      </c>
      <c>
        <v>42</v>
      </c>
      <c>
        <v>21</v>
      </c>
      <c>
        <v>278</v>
      </c>
      <c>
        <v>14</v>
      </c>
      <c>
        <v>65</v>
      </c>
      <c>
        <v>1</v>
      </c>
      <c>
        <v>0</v>
      </c>
      <c>
        <v>1.2617744613337896</v>
      </c>
      <c>
        <v>20.52863715315174</v>
      </c>
      <c>
        <v>73.48784987866615</v>
      </c>
      <c>
        <v>462.4375158071304</v>
      </c>
      <c>
        <v>257.75727526872413</v>
      </c>
      <c>
        <v>92.70284053114005</v>
      </c>
      <c>
        <v>2.023936757877143</v>
      </c>
      <c>
        <v>0</v>
      </c>
      <c>
        <v>910.1998298580233</v>
      </c>
    </row>
    <row>
      <c>
        <v>2628181</v>
      </c>
      <c>
        <v>1</v>
      </c>
      <c>
        <is>
          <t>İZMİR</t>
        </is>
      </c>
      <c>
        <v>ALİAĞA</v>
      </c>
      <c>
        <is>
          <t>TM Fideri</t>
        </is>
      </c>
      <c>
        <v>ALÇUK TM 35-17-A00001_KESİKKÖY M29_2307839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31.07.2023 18:39:04</t>
        </is>
      </c>
      <c>
        <is>
          <t>31.07.2023 18:44:17</t>
        </is>
      </c>
      <c>
        <v>0.086944444</v>
      </c>
      <c>
        <v>11</v>
      </c>
      <c>
        <v>764</v>
      </c>
      <c>
        <v>23</v>
      </c>
      <c>
        <v>58</v>
      </c>
      <c>
        <v>18</v>
      </c>
      <c>
        <v>113</v>
      </c>
      <c>
        <v>1</v>
      </c>
      <c>
        <v>1</v>
      </c>
      <c>
        <v>1.722470528303896</v>
      </c>
      <c>
        <v>15.83038835460609</v>
      </c>
      <c>
        <v>41.93448370016375</v>
      </c>
      <c>
        <v>4.850519092077095</v>
      </c>
      <c>
        <v>8.53260778386733</v>
      </c>
      <c>
        <v>11.090366521908795</v>
      </c>
      <c>
        <v>0.2189374498978</v>
      </c>
      <c>
        <v>0.03345406855483642</v>
      </c>
      <c>
        <v>84.21322749937958</v>
      </c>
    </row>
    <row>
      <c>
        <v>2627709</v>
      </c>
      <c>
        <v>1</v>
      </c>
      <c>
        <is>
          <t>İZMİR</t>
        </is>
      </c>
      <c>
        <v>ÖDEMİŞ</v>
      </c>
      <c>
        <is>
          <t>Dağıtım Transformatörü</t>
        </is>
      </c>
      <c>
        <v>BALABANLI KÖYÜ HÜSEYİN DEMİREL SULAMA GRB TR-8 35-15-M00317_35-15-M00317_79938159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31.07.2023 09:27:10</t>
        </is>
      </c>
      <c>
        <is>
          <t>31.07.2023 12:00:50</t>
        </is>
      </c>
      <c>
        <v>2.561111111</v>
      </c>
      <c>
        <v>0</v>
      </c>
      <c>
        <v>0</v>
      </c>
      <c>
        <v>0</v>
      </c>
      <c>
        <v>17</v>
      </c>
      <c>
        <v>0</v>
      </c>
      <c>
        <v>3</v>
      </c>
      <c>
        <v>0</v>
      </c>
      <c>
        <v>0</v>
      </c>
      <c>
        <v>0</v>
      </c>
      <c>
        <v>0</v>
      </c>
      <c>
        <v>0</v>
      </c>
      <c>
        <v>95.37762111800386</v>
      </c>
      <c>
        <v>0</v>
      </c>
      <c>
        <v>40.01859365231526</v>
      </c>
      <c>
        <v>0</v>
      </c>
      <c>
        <v>0</v>
      </c>
      <c>
        <v>135.39621477031912</v>
      </c>
    </row>
    <row>
      <c>
        <v>2628041</v>
      </c>
      <c>
        <v>1</v>
      </c>
      <c>
        <is>
          <t>İZMİR</t>
        </is>
      </c>
      <c>
        <v>MENEMEN</v>
      </c>
      <c>
        <is>
          <t>DM</t>
        </is>
      </c>
      <c>
        <v>KESİKKÖY DM 35-28-M00309_SEYREK M12_96738965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31.07.2023 15:59:50</t>
        </is>
      </c>
      <c>
        <is>
          <t>31.07.2023 16:46:24</t>
        </is>
      </c>
      <c>
        <v>0.776111111</v>
      </c>
      <c>
        <v>0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1.7321794411522224</v>
      </c>
      <c>
        <v>0</v>
      </c>
      <c>
        <v>0</v>
      </c>
      <c>
        <v>0</v>
      </c>
      <c>
        <v>1.7321794411522224</v>
      </c>
    </row>
    <row>
      <c>
        <v>2628098</v>
      </c>
      <c>
        <v>1</v>
      </c>
      <c>
        <is>
          <t>İZMİR</t>
        </is>
      </c>
      <c>
        <v>SEFERİHİSAR</v>
      </c>
      <c>
        <is>
          <t>DM</t>
        </is>
      </c>
      <c>
        <v>TEPECİK KÖPRÜ DM 35-14-M00332_TAŞKENT DM-2 (DOĞANBEY-2 477 H.H. SAĞ DEVRE) M07_49833818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31.07.2023 17:01:04</t>
        </is>
      </c>
      <c>
        <is>
          <t>31.07.2023 17:05:46</t>
        </is>
      </c>
      <c>
        <v>0.078333333</v>
      </c>
      <c>
        <v>0</v>
      </c>
      <c>
        <v>98</v>
      </c>
      <c>
        <v>7</v>
      </c>
      <c>
        <v>19</v>
      </c>
      <c>
        <v>5</v>
      </c>
      <c>
        <v>7</v>
      </c>
      <c>
        <v>2</v>
      </c>
      <c>
        <v>0</v>
      </c>
      <c>
        <v>0</v>
      </c>
      <c>
        <v>2.221211816952701</v>
      </c>
      <c>
        <v>5.522298475657676</v>
      </c>
      <c>
        <v>0.23581535531904055</v>
      </c>
      <c>
        <v>5.201340858444427</v>
      </c>
      <c>
        <v>1.3035523726020468</v>
      </c>
      <c>
        <v>12.460210639869707</v>
      </c>
      <c>
        <v>0</v>
      </c>
      <c>
        <v>26.9444295188456</v>
      </c>
    </row>
    <row>
      <c>
        <v>2627703</v>
      </c>
      <c>
        <v>1</v>
      </c>
      <c>
        <is>
          <t>İZMİR</t>
        </is>
      </c>
      <c>
        <v>KİRAZ</v>
      </c>
      <c>
        <is>
          <t>Dağıtım Transformatörü</t>
        </is>
      </c>
      <c>
        <v>UZUNKÖY TR-1 35-31-L00144_35-31-L00144_72255937</v>
      </c>
      <c>
        <v>Şebeke Yenileme ve Kapasite Artışı Çalışması</v>
      </c>
      <c>
        <v>Dağıtım-AG</v>
      </c>
      <c>
        <v>Uzun</v>
      </c>
      <c>
        <v>Şebeke işletmecisi</v>
      </c>
      <c>
        <v>Bildirimli</v>
      </c>
      <c>
        <is>
          <t>31.07.2023 09:32:26</t>
        </is>
      </c>
      <c>
        <is>
          <t>31.07.2023 18:03:33</t>
        </is>
      </c>
      <c>
        <v>8.518611111</v>
      </c>
      <c>
        <v>0</v>
      </c>
      <c>
        <v>39</v>
      </c>
      <c>
        <v>0</v>
      </c>
      <c>
        <v>3</v>
      </c>
      <c>
        <v>0</v>
      </c>
      <c>
        <v>6</v>
      </c>
      <c>
        <v>0</v>
      </c>
      <c>
        <v>0</v>
      </c>
      <c>
        <v>0</v>
      </c>
      <c>
        <v>42.104467074186665</v>
      </c>
      <c>
        <v>0</v>
      </c>
      <c>
        <v>9.196042243432027</v>
      </c>
      <c>
        <v>0</v>
      </c>
      <c>
        <v>22.692775804948504</v>
      </c>
      <c>
        <v>0</v>
      </c>
      <c>
        <v>0</v>
      </c>
      <c>
        <v>73.99328512256719</v>
      </c>
    </row>
    <row>
      <c>
        <v>2627812</v>
      </c>
      <c>
        <v>1</v>
      </c>
      <c>
        <is>
          <t>İZMİR</t>
        </is>
      </c>
      <c>
        <v>BAYINDIR</v>
      </c>
      <c>
        <is>
          <t>Dağıtım Transformatörü</t>
        </is>
      </c>
      <c>
        <v>ZEYTİNOVA TR-1 35-20-L00307_35-20-L00307_2370977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31.07.2023 11:11:57</t>
        </is>
      </c>
      <c>
        <is>
          <t>31.07.2023 11:54:24</t>
        </is>
      </c>
      <c>
        <v>0.7075</v>
      </c>
      <c>
        <v>0</v>
      </c>
      <c>
        <v>14</v>
      </c>
      <c>
        <v>0</v>
      </c>
      <c>
        <v>1</v>
      </c>
      <c>
        <v>0</v>
      </c>
      <c>
        <v>19</v>
      </c>
      <c>
        <v>0</v>
      </c>
      <c>
        <v>0</v>
      </c>
      <c>
        <v>0</v>
      </c>
      <c>
        <v>3.4172933314099057</v>
      </c>
      <c>
        <v>0</v>
      </c>
      <c>
        <v>3.079948658794746</v>
      </c>
      <c>
        <v>0</v>
      </c>
      <c>
        <v>9.216585020470191</v>
      </c>
      <c>
        <v>0</v>
      </c>
      <c>
        <v>0</v>
      </c>
      <c>
        <v>15.713827010674843</v>
      </c>
    </row>
    <row>
      <c>
        <v>2627932</v>
      </c>
      <c>
        <v>1</v>
      </c>
      <c>
        <is>
          <t>İZMİR</t>
        </is>
      </c>
      <c>
        <v>GAZİEMİR</v>
      </c>
      <c>
        <is>
          <t>AG Fideri</t>
        </is>
      </c>
      <c>
        <v>K-2380 35-08-K02380_B_56373170_56373170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31.07.2023 14:00:21</t>
        </is>
      </c>
      <c>
        <is>
          <t>31.07.2023 14:42:07</t>
        </is>
      </c>
      <c>
        <v>0.696111111</v>
      </c>
      <c>
        <v>0</v>
      </c>
      <c>
        <v>0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2.473479242896522</v>
      </c>
      <c>
        <v>0</v>
      </c>
      <c>
        <v>0</v>
      </c>
      <c>
        <v>2.473479242896522</v>
      </c>
    </row>
    <row>
      <c>
        <v>2627620</v>
      </c>
      <c>
        <v>1</v>
      </c>
      <c>
        <is>
          <t>MANİSA</t>
        </is>
      </c>
      <c>
        <v>TURGUTLU</v>
      </c>
      <c>
        <is>
          <t>TM Fideri</t>
        </is>
      </c>
      <c>
        <v>DERBENT TM 45-83-A00003_TURGUTLU-3 M02_2063376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31.07.2023 08:10:54</t>
        </is>
      </c>
      <c>
        <is>
          <t>31.07.2023 08:45:54</t>
        </is>
      </c>
      <c>
        <v>0.583333333</v>
      </c>
      <c>
        <v>14</v>
      </c>
      <c>
        <v>32</v>
      </c>
      <c>
        <v>209</v>
      </c>
      <c>
        <v>309</v>
      </c>
      <c>
        <v>42</v>
      </c>
      <c>
        <v>49</v>
      </c>
      <c>
        <v>1</v>
      </c>
      <c>
        <v>0</v>
      </c>
      <c>
        <v>6.2081736858026675</v>
      </c>
      <c>
        <v>11.929660944906134</v>
      </c>
      <c>
        <v>296.8628611348491</v>
      </c>
      <c>
        <v>348.17147046888795</v>
      </c>
      <c>
        <v>73.04494155946753</v>
      </c>
      <c>
        <v>43.40940447046667</v>
      </c>
      <c>
        <v>419.52263363399817</v>
      </c>
      <c>
        <v>0</v>
      </c>
      <c>
        <v>1199.1491458983783</v>
      </c>
    </row>
    <row>
      <c>
        <v>2627789</v>
      </c>
      <c>
        <v>1</v>
      </c>
      <c>
        <is>
          <t>İZMİR</t>
        </is>
      </c>
      <c>
        <v>BALÇOVA</v>
      </c>
      <c>
        <is>
          <t>Kullanıcı Bağlantı Hattı</t>
        </is>
      </c>
      <c>
        <v>M-2144 35-07-M02144_97565967_97565967</v>
      </c>
      <c>
        <v>AG Branşman Yeraltı Kablo Arızası</v>
      </c>
      <c>
        <v>Dağıtım-AG</v>
      </c>
      <c>
        <v>Uzun</v>
      </c>
      <c>
        <v>Şebeke işletmecisi</v>
      </c>
      <c>
        <v>Bildirimsiz</v>
      </c>
      <c>
        <is>
          <t>31.07.2023 10:53:46</t>
        </is>
      </c>
      <c>
        <is>
          <t>31.07.2023 13:30:12</t>
        </is>
      </c>
      <c>
        <v>2.607222222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0.7299321118092885</v>
      </c>
      <c>
        <v>0</v>
      </c>
      <c>
        <v>0</v>
      </c>
      <c>
        <v>0</v>
      </c>
      <c>
        <v>0</v>
      </c>
      <c>
        <v>0</v>
      </c>
      <c>
        <v>0</v>
      </c>
      <c>
        <v>0.7299321118092885</v>
      </c>
    </row>
    <row>
      <c>
        <v>2628018</v>
      </c>
      <c>
        <v>1</v>
      </c>
      <c>
        <is>
          <t>İZMİR</t>
        </is>
      </c>
      <c>
        <v>BUCA</v>
      </c>
      <c>
        <is>
          <t>Dağıtım Transformatörü</t>
        </is>
      </c>
      <c>
        <v>M-1000 35-03-M01000_35-03-M01000_41972822</v>
      </c>
      <c>
        <v>Şebeke Bakım Çalışması</v>
      </c>
      <c>
        <v>Dağıtım-AG</v>
      </c>
      <c>
        <v>Uzun</v>
      </c>
      <c>
        <v>Şebeke işletmecisi</v>
      </c>
      <c>
        <v>Bildirimli</v>
      </c>
      <c>
        <is>
          <t>31.07.2023 15:44:07</t>
        </is>
      </c>
      <c>
        <is>
          <t>31.07.2023 18:03:31</t>
        </is>
      </c>
      <c>
        <v>2.323333333</v>
      </c>
      <c>
        <v>0</v>
      </c>
      <c>
        <v>583</v>
      </c>
      <c>
        <v>0</v>
      </c>
      <c>
        <v>0</v>
      </c>
      <c>
        <v>0</v>
      </c>
      <c>
        <v>21</v>
      </c>
      <c>
        <v>0</v>
      </c>
      <c>
        <v>1</v>
      </c>
      <c>
        <v>0</v>
      </c>
      <c>
        <v>303.38697585263594</v>
      </c>
      <c>
        <v>0</v>
      </c>
      <c>
        <v>0</v>
      </c>
      <c>
        <v>0</v>
      </c>
      <c>
        <v>93.71350250572694</v>
      </c>
      <c>
        <v>0</v>
      </c>
      <c>
        <v>2.0421797318161876</v>
      </c>
      <c>
        <v>399.14265809017905</v>
      </c>
    </row>
    <row>
      <c>
        <v>2627832</v>
      </c>
      <c>
        <v>1</v>
      </c>
      <c>
        <is>
          <t>İZMİR</t>
        </is>
      </c>
      <c>
        <v>ÖDEMİŞ</v>
      </c>
      <c>
        <is>
          <t>AG Fideri</t>
        </is>
      </c>
      <c>
        <v>SEKİKÖY TR-1 35-15-L00551_A_56398755_56398755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31.07.2023 11:29:01</t>
        </is>
      </c>
      <c>
        <is>
          <t>31.07.2023 13:57:01</t>
        </is>
      </c>
      <c>
        <v>2.466666666</v>
      </c>
      <c>
        <v>0</v>
      </c>
      <c>
        <v>13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5.678536035913303</v>
      </c>
      <c>
        <v>0</v>
      </c>
      <c>
        <v>4.791989919447195</v>
      </c>
      <c>
        <v>0</v>
      </c>
      <c>
        <v>0</v>
      </c>
      <c>
        <v>0</v>
      </c>
      <c>
        <v>0</v>
      </c>
      <c>
        <v>10.470525955360497</v>
      </c>
    </row>
    <row>
      <c>
        <v>2627583</v>
      </c>
      <c>
        <v>1</v>
      </c>
      <c>
        <is>
          <t>MANİSA</t>
        </is>
      </c>
      <c>
        <v>SARIGÖL</v>
      </c>
      <c>
        <is>
          <t>DM</t>
        </is>
      </c>
      <c>
        <v>SARIGÖL DM 45-79-M00069_ULUDERBENT FİDERİ M16_2076610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31.07.2023 05:31:12</t>
        </is>
      </c>
      <c>
        <is>
          <t>31.07.2023 05:45:17</t>
        </is>
      </c>
      <c>
        <v>0.234722222</v>
      </c>
      <c>
        <v>6</v>
      </c>
      <c>
        <v>2835</v>
      </c>
      <c>
        <v>33</v>
      </c>
      <c>
        <v>570</v>
      </c>
      <c>
        <v>12</v>
      </c>
      <c>
        <v>278</v>
      </c>
      <c>
        <v>1</v>
      </c>
      <c>
        <v>0</v>
      </c>
      <c>
        <v>0.53803035320736</v>
      </c>
      <c>
        <v>69.51357968007581</v>
      </c>
      <c>
        <v>36.96356183364288</v>
      </c>
      <c>
        <v>151.31251880901922</v>
      </c>
      <c>
        <v>13.728200195145881</v>
      </c>
      <c>
        <v>16.07957005433619</v>
      </c>
      <c>
        <v>0.1893257323544275</v>
      </c>
      <c>
        <v>0</v>
      </c>
      <c>
        <v>288.3247866577818</v>
      </c>
    </row>
    <row>
      <c>
        <v>2628118</v>
      </c>
      <c>
        <v>1</v>
      </c>
      <c>
        <is>
          <t>MANİSA</t>
        </is>
      </c>
      <c>
        <v>GÖRDES</v>
      </c>
      <c>
        <is>
          <t>AG Fideri</t>
        </is>
      </c>
      <c>
        <v>BAYAT TR-2 45-75-M00232_B_56385319_56385319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31.07.2023 17:24:51</t>
        </is>
      </c>
      <c>
        <is>
          <t>31.07.2023 18:53:31</t>
        </is>
      </c>
      <c>
        <v>1.477777777</v>
      </c>
      <c>
        <v>0</v>
      </c>
      <c>
        <v>7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2.872884577362109</v>
      </c>
      <c>
        <v>0</v>
      </c>
      <c>
        <v>0.25003674473097637</v>
      </c>
      <c>
        <v>0</v>
      </c>
      <c>
        <v>0</v>
      </c>
      <c>
        <v>0</v>
      </c>
      <c>
        <v>0</v>
      </c>
      <c>
        <v>3.1229213220930854</v>
      </c>
    </row>
    <row>
      <c>
        <v>2628267</v>
      </c>
      <c>
        <v>1</v>
      </c>
      <c>
        <is>
          <t>İZMİR</t>
        </is>
      </c>
      <c>
        <v>ÖDEMİŞ</v>
      </c>
      <c>
        <is>
          <t>Dağıtım Transformatörü</t>
        </is>
      </c>
      <c>
        <v>GERELİ KÖYÜ İBRAHİM SAYGILI SULAMA GRB TR-14 35-15-M00130_35-15-M00130_2365568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31.07.2023 20:25:54</t>
        </is>
      </c>
      <c>
        <is>
          <t>31.07.2023 21:58:36</t>
        </is>
      </c>
      <c>
        <v>1.545</v>
      </c>
      <c>
        <v>0</v>
      </c>
      <c>
        <v>0</v>
      </c>
      <c>
        <v>0</v>
      </c>
      <c>
        <v>25</v>
      </c>
      <c>
        <v>0</v>
      </c>
      <c>
        <v>4</v>
      </c>
      <c>
        <v>0</v>
      </c>
      <c>
        <v>0</v>
      </c>
      <c>
        <v>0</v>
      </c>
      <c>
        <v>0</v>
      </c>
      <c>
        <v>0</v>
      </c>
      <c>
        <v>334.6630328492287</v>
      </c>
      <c>
        <v>0</v>
      </c>
      <c>
        <v>33.5694799626632</v>
      </c>
      <c>
        <v>0</v>
      </c>
      <c>
        <v>0</v>
      </c>
      <c>
        <v>368.2325128118919</v>
      </c>
    </row>
    <row>
      <c>
        <v>2627729</v>
      </c>
      <c>
        <v>1</v>
      </c>
      <c>
        <is>
          <t>İZMİR</t>
        </is>
      </c>
      <c>
        <v>KEMALPAŞA</v>
      </c>
      <c>
        <is>
          <t>Kullanıcı Bağlantı Hattı</t>
        </is>
      </c>
      <c>
        <v>ARMUTLU DM-2/TR-29 35-27-L00351_95000117190_95000117190</v>
      </c>
      <c>
        <v>Üçüncü Şahısların Vermiş Olduğu Hasarlar</v>
      </c>
      <c>
        <v>Dağıtım-AG</v>
      </c>
      <c>
        <v>Uzun</v>
      </c>
      <c>
        <v>Dışsal</v>
      </c>
      <c>
        <v>Bildirimsiz</v>
      </c>
      <c>
        <is>
          <t>31.07.2023 09:54:43</t>
        </is>
      </c>
      <c>
        <is>
          <t>31.07.2023 16:05:01</t>
        </is>
      </c>
      <c>
        <v>6.171666666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1.5497893482444445</v>
      </c>
      <c>
        <v>0</v>
      </c>
      <c>
        <v>0</v>
      </c>
      <c>
        <v>0</v>
      </c>
      <c>
        <v>0</v>
      </c>
      <c>
        <v>0</v>
      </c>
      <c>
        <v>0</v>
      </c>
      <c>
        <v>1.5497893482444445</v>
      </c>
    </row>
    <row>
      <c>
        <v>2628038</v>
      </c>
      <c>
        <v>1</v>
      </c>
      <c>
        <is>
          <t>İZMİR</t>
        </is>
      </c>
      <c>
        <v>FOÇA</v>
      </c>
      <c>
        <is>
          <t>OG Fideri</t>
        </is>
      </c>
      <c>
        <v>BAĞARASI TR-10 KÖK 35-23-M00179_HatBaşıAyırıcı_72050055 M05_72050055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31.07.2023 15:58:10</t>
        </is>
      </c>
      <c>
        <is>
          <t>31.07.2023 23:59:52</t>
        </is>
      </c>
      <c>
        <v>8.028333333</v>
      </c>
      <c>
        <v>3</v>
      </c>
      <c>
        <v>123</v>
      </c>
      <c>
        <v>5</v>
      </c>
      <c>
        <v>31</v>
      </c>
      <c>
        <v>6</v>
      </c>
      <c>
        <v>25</v>
      </c>
      <c>
        <v>0</v>
      </c>
      <c>
        <v>0</v>
      </c>
      <c>
        <v>15.2533762227973</v>
      </c>
      <c>
        <v>204.38703848339983</v>
      </c>
      <c>
        <v>1105.403018102824</v>
      </c>
      <c>
        <v>101.67154309919368</v>
      </c>
      <c>
        <v>58.11395710114972</v>
      </c>
      <c>
        <v>266.7881447494482</v>
      </c>
      <c>
        <v>0</v>
      </c>
      <c>
        <v>0</v>
      </c>
      <c>
        <v>1751.6170777588127</v>
      </c>
    </row>
    <row>
      <c>
        <v>2628201</v>
      </c>
      <c>
        <v>1</v>
      </c>
      <c>
        <is>
          <t>İZMİR</t>
        </is>
      </c>
      <c>
        <v>KINIK</v>
      </c>
      <c>
        <is>
          <t>AG Fideri</t>
        </is>
      </c>
      <c>
        <v>YAYAKENT TR-10 35-24-M00016_A_91206215_91206215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31.07.2023 19:00:24</t>
        </is>
      </c>
      <c>
        <is>
          <t>31.07.2023 20:47:52</t>
        </is>
      </c>
      <c>
        <v>1.791111111</v>
      </c>
      <c>
        <v>0</v>
      </c>
      <c>
        <v>1</v>
      </c>
      <c>
        <v>0</v>
      </c>
      <c>
        <v>10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124.09589954203506</v>
      </c>
      <c>
        <v>0</v>
      </c>
      <c>
        <v>2.03047178811221</v>
      </c>
      <c>
        <v>0</v>
      </c>
      <c>
        <v>0</v>
      </c>
      <c>
        <v>126.12637133014726</v>
      </c>
    </row>
    <row>
      <c>
        <v>2628207</v>
      </c>
      <c>
        <v>1</v>
      </c>
      <c>
        <is>
          <t>İZMİR</t>
        </is>
      </c>
      <c>
        <v>KONAK</v>
      </c>
      <c>
        <is>
          <t>Dağıtım Transformatörü</t>
        </is>
      </c>
      <c>
        <v>K-218 35-01-K00218_35-01-K00218_2352054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31.07.2023 19:04:24</t>
        </is>
      </c>
      <c>
        <is>
          <t>31.07.2023 20:49:53</t>
        </is>
      </c>
      <c>
        <v>1.758055555</v>
      </c>
      <c>
        <v>0</v>
      </c>
      <c>
        <v>125</v>
      </c>
      <c>
        <v>0</v>
      </c>
      <c>
        <v>0</v>
      </c>
      <c>
        <v>0</v>
      </c>
      <c>
        <v>39</v>
      </c>
      <c>
        <v>0</v>
      </c>
      <c>
        <v>0</v>
      </c>
      <c>
        <v>0</v>
      </c>
      <c>
        <v>91.67404159720674</v>
      </c>
      <c>
        <v>0</v>
      </c>
      <c>
        <v>0</v>
      </c>
      <c>
        <v>0</v>
      </c>
      <c>
        <v>210.28106447952806</v>
      </c>
      <c>
        <v>0</v>
      </c>
      <c>
        <v>0</v>
      </c>
      <c>
        <v>301.9551060767348</v>
      </c>
    </row>
    <row>
      <c>
        <v>2627998</v>
      </c>
      <c>
        <v>1</v>
      </c>
      <c>
        <is>
          <t>İZMİR</t>
        </is>
      </c>
      <c>
        <v>MENEMEN</v>
      </c>
      <c>
        <is>
          <t>DM</t>
        </is>
      </c>
      <c>
        <v>KESİKKÖY DM 35-28-M00309_BURUNCUK M14_96738829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31.07.2023 15:26:38</t>
        </is>
      </c>
      <c>
        <is>
          <t>31.07.2023 15:59:52</t>
        </is>
      </c>
      <c>
        <v>0.553888888</v>
      </c>
      <c>
        <v>2</v>
      </c>
      <c>
        <v>311</v>
      </c>
      <c>
        <v>2</v>
      </c>
      <c>
        <v>20</v>
      </c>
      <c>
        <v>17</v>
      </c>
      <c>
        <v>65</v>
      </c>
      <c>
        <v>2</v>
      </c>
      <c>
        <v>0</v>
      </c>
      <c>
        <v>0.7365502399280821</v>
      </c>
      <c>
        <v>42.33262024581233</v>
      </c>
      <c>
        <v>2.4465403138030783</v>
      </c>
      <c>
        <v>6.574606353002796</v>
      </c>
      <c>
        <v>45.83215162398698</v>
      </c>
      <c>
        <v>59.268512143132305</v>
      </c>
      <c>
        <v>35.604869355894635</v>
      </c>
      <c>
        <v>0</v>
      </c>
      <c>
        <v>192.7958502755602</v>
      </c>
    </row>
    <row>
      <c>
        <v>2627978</v>
      </c>
      <c>
        <v>1</v>
      </c>
      <c>
        <is>
          <t>İZMİR</t>
        </is>
      </c>
      <c>
        <v>ALİAĞA</v>
      </c>
      <c>
        <is>
          <t>Saha Dağıtım Kutusu (SDK)</t>
        </is>
      </c>
      <c>
        <v>TR-15 35-17-M00015_6524257 e1b_5954581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31.07.2023 15:01:13</t>
        </is>
      </c>
      <c>
        <is>
          <t>31.07.2023 17:43:26</t>
        </is>
      </c>
      <c>
        <v>2.703611111</v>
      </c>
      <c>
        <v>0</v>
      </c>
      <c>
        <v>201</v>
      </c>
      <c>
        <v>0</v>
      </c>
      <c>
        <v>0</v>
      </c>
      <c>
        <v>0</v>
      </c>
      <c>
        <v>79</v>
      </c>
      <c>
        <v>0</v>
      </c>
      <c>
        <v>0</v>
      </c>
      <c>
        <v>0</v>
      </c>
      <c>
        <v>117.21429552973264</v>
      </c>
      <c>
        <v>0</v>
      </c>
      <c>
        <v>0</v>
      </c>
      <c>
        <v>0</v>
      </c>
      <c>
        <v>269.429003014362</v>
      </c>
      <c>
        <v>0</v>
      </c>
      <c>
        <v>0</v>
      </c>
      <c>
        <v>386.64329854409465</v>
      </c>
    </row>
    <row>
      <c>
        <v>2628139</v>
      </c>
      <c>
        <v>2</v>
      </c>
      <c>
        <is>
          <t>MANİSA</t>
        </is>
      </c>
      <c>
        <v>ALAŞEHİR</v>
      </c>
      <c>
        <is>
          <t>DM</t>
        </is>
      </c>
      <c>
        <v>DM02/TR01 45-73-M00037_TR-26-27 M13_2319238</v>
      </c>
      <c>
        <v>OG Trafo Arızası</v>
      </c>
      <c>
        <v>Dağıtım-OG</v>
      </c>
      <c>
        <v>Uzun</v>
      </c>
      <c>
        <v>Şebeke işletmecisi</v>
      </c>
      <c>
        <v>Bildirimsiz</v>
      </c>
      <c>
        <is>
          <t>31.07.2023 23:32:00</t>
        </is>
      </c>
      <c>
        <is>
          <t>01.08.2023 00:44:48</t>
        </is>
      </c>
      <c>
        <v>1.213333333</v>
      </c>
      <c>
        <v>0</v>
      </c>
      <c>
        <v>420</v>
      </c>
      <c>
        <v>0</v>
      </c>
      <c>
        <v>3</v>
      </c>
      <c>
        <v>0</v>
      </c>
      <c>
        <v>11</v>
      </c>
      <c>
        <v>0</v>
      </c>
      <c>
        <v>0</v>
      </c>
      <c>
        <v>0</v>
      </c>
      <c>
        <v>98.12796578271339</v>
      </c>
      <c>
        <v>0</v>
      </c>
      <c>
        <v>1.4742673374084225</v>
      </c>
      <c>
        <v>0</v>
      </c>
      <c>
        <v>5.2493918409023275</v>
      </c>
      <c>
        <v>0</v>
      </c>
      <c>
        <v>0</v>
      </c>
      <c>
        <v>104.85162496102414</v>
      </c>
    </row>
    <row>
      <c>
        <v>2627600</v>
      </c>
      <c>
        <v>1</v>
      </c>
      <c>
        <is>
          <t>MANİSA</t>
        </is>
      </c>
      <c>
        <v>ALAŞEHİR</v>
      </c>
      <c>
        <is>
          <t>KÖK</t>
        </is>
      </c>
      <c>
        <v>TOYGAR KÖK 45-73-M00166_TOYGAR ÇIKIŞ M01_66715044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31.07.2023 07:18:27</t>
        </is>
      </c>
      <c>
        <is>
          <t>31.07.2023 07:59:44</t>
        </is>
      </c>
      <c>
        <v>0.688055555</v>
      </c>
      <c>
        <v>3</v>
      </c>
      <c>
        <v>693</v>
      </c>
      <c>
        <v>51</v>
      </c>
      <c>
        <v>266</v>
      </c>
      <c>
        <v>7</v>
      </c>
      <c>
        <v>42</v>
      </c>
      <c>
        <v>0</v>
      </c>
      <c>
        <v>0</v>
      </c>
      <c>
        <v>0.337538275845</v>
      </c>
      <c>
        <v>86.25668242213473</v>
      </c>
      <c>
        <v>265.46180216799365</v>
      </c>
      <c>
        <v>889.970469796774</v>
      </c>
      <c>
        <v>92.44456103923024</v>
      </c>
      <c>
        <v>13.521357614506483</v>
      </c>
      <c>
        <v>0</v>
      </c>
      <c>
        <v>0</v>
      </c>
      <c>
        <v>1347.992411316484</v>
      </c>
    </row>
    <row>
      <c>
        <v>2627643</v>
      </c>
      <c>
        <v>1</v>
      </c>
      <c>
        <is>
          <t>İZMİR</t>
        </is>
      </c>
      <c>
        <v>TORBALI</v>
      </c>
      <c>
        <is>
          <t>DM</t>
        </is>
      </c>
      <c>
        <v>TORBALI DM 35-26-M00001_TR-55 YENİ TEZCANLAR M02_2056484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31.07.2023 08:48:28</t>
        </is>
      </c>
      <c>
        <is>
          <t>31.07.2023 08:52:00</t>
        </is>
      </c>
      <c>
        <v>0.058888888</v>
      </c>
      <c>
        <v>0</v>
      </c>
      <c>
        <v>5506</v>
      </c>
      <c>
        <v>0</v>
      </c>
      <c>
        <v>83</v>
      </c>
      <c>
        <v>0</v>
      </c>
      <c>
        <v>529</v>
      </c>
      <c>
        <v>0</v>
      </c>
      <c>
        <v>0</v>
      </c>
      <c>
        <v>0</v>
      </c>
      <c>
        <v>74.99670453217502</v>
      </c>
      <c>
        <v>0</v>
      </c>
      <c>
        <v>7.939526791498849</v>
      </c>
      <c>
        <v>0</v>
      </c>
      <c>
        <v>28.18877369777303</v>
      </c>
      <c>
        <v>0</v>
      </c>
      <c>
        <v>0</v>
      </c>
      <c>
        <v>111.1250050214469</v>
      </c>
    </row>
    <row>
      <c>
        <v>2628307</v>
      </c>
      <c>
        <v>1</v>
      </c>
      <c>
        <is>
          <t>İZMİR</t>
        </is>
      </c>
      <c>
        <v>BERGAMA</v>
      </c>
      <c>
        <is>
          <t>OG Fideri</t>
        </is>
      </c>
      <c>
        <v>AŞAĞICUMA DM 35-16-M00103_HatBaşıAyırıcı_72295219 M01_72295219</v>
      </c>
      <c>
        <v>Manevra</v>
      </c>
      <c>
        <v>Dağıtım-OG</v>
      </c>
      <c>
        <v>Uzun</v>
      </c>
      <c>
        <v>Şebeke işletmecisi</v>
      </c>
      <c>
        <v>Bildirimsiz</v>
      </c>
      <c>
        <is>
          <t>31.07.2023 22:16:34</t>
        </is>
      </c>
      <c>
        <is>
          <t>31.07.2023 22:34:24</t>
        </is>
      </c>
      <c>
        <v>0.297222222</v>
      </c>
      <c>
        <v>0</v>
      </c>
      <c>
        <v>75</v>
      </c>
      <c>
        <v>0</v>
      </c>
      <c>
        <v>0</v>
      </c>
      <c>
        <v>2</v>
      </c>
      <c>
        <v>16</v>
      </c>
      <c>
        <v>0</v>
      </c>
      <c>
        <v>0</v>
      </c>
      <c>
        <v>0</v>
      </c>
      <c>
        <v>2.9457342925166436</v>
      </c>
      <c>
        <v>0</v>
      </c>
      <c>
        <v>0</v>
      </c>
      <c>
        <v>1.2817574549232438</v>
      </c>
      <c>
        <v>1.7491695062341044</v>
      </c>
      <c>
        <v>0</v>
      </c>
      <c>
        <v>0</v>
      </c>
      <c>
        <v>5.976661253673992</v>
      </c>
    </row>
    <row>
      <c>
        <v>2627786</v>
      </c>
      <c>
        <v>1</v>
      </c>
      <c>
        <is>
          <t>İZMİR</t>
        </is>
      </c>
      <c>
        <v>DİKİLİ</v>
      </c>
      <c>
        <is>
          <t>Dağıtım Transformatörü</t>
        </is>
      </c>
      <c>
        <v>KIZILÇUKUR TR-1 35-30-L00151_35-30-L00151_2374898</v>
      </c>
      <c>
        <v>AG Tel Kopuğu</v>
      </c>
      <c>
        <v>Dağıtım-AG</v>
      </c>
      <c>
        <v>Uzun</v>
      </c>
      <c>
        <v>Şebeke işletmecisi</v>
      </c>
      <c>
        <v>Bildirimsiz</v>
      </c>
      <c>
        <is>
          <t>31.07.2023 10:52:06</t>
        </is>
      </c>
      <c>
        <is>
          <t>31.07.2023 12:04:47</t>
        </is>
      </c>
      <c>
        <v>1.211388888</v>
      </c>
      <c>
        <v>0</v>
      </c>
      <c>
        <v>96</v>
      </c>
      <c>
        <v>0</v>
      </c>
      <c>
        <v>6</v>
      </c>
      <c>
        <v>0</v>
      </c>
      <c>
        <v>9</v>
      </c>
      <c>
        <v>0</v>
      </c>
      <c>
        <v>0</v>
      </c>
      <c>
        <v>0</v>
      </c>
      <c>
        <v>17.667223922987525</v>
      </c>
      <c>
        <v>0</v>
      </c>
      <c>
        <v>0.2266099592375696</v>
      </c>
      <c>
        <v>0</v>
      </c>
      <c>
        <v>3.2806242241290766</v>
      </c>
      <c>
        <v>0</v>
      </c>
      <c>
        <v>0</v>
      </c>
      <c>
        <v>21.174458106354173</v>
      </c>
    </row>
    <row>
      <c>
        <v>2627792</v>
      </c>
      <c>
        <v>1</v>
      </c>
      <c>
        <is>
          <t>İZMİR</t>
        </is>
      </c>
      <c>
        <v>KEMALPAŞA</v>
      </c>
      <c>
        <is>
          <t>Kullanıcı Bağlantı Hattı</t>
        </is>
      </c>
      <c>
        <v>TR-19 35-27-M00019_914631620_914631620</v>
      </c>
      <c>
        <v>AG Box / Sdk Abone Çıkış Sigorta Atığı</v>
      </c>
      <c>
        <v>Dağıtım-AG</v>
      </c>
      <c>
        <v>Uzun</v>
      </c>
      <c>
        <v>Şebeke işletmecisi</v>
      </c>
      <c>
        <v>Bildirimsiz</v>
      </c>
      <c>
        <is>
          <t>31.07.2023 10:55:30</t>
        </is>
      </c>
      <c>
        <is>
          <t>31.07.2023 12:41:51</t>
        </is>
      </c>
      <c>
        <v>1.7725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0.316069005677452</v>
      </c>
      <c>
        <v>0</v>
      </c>
      <c>
        <v>0</v>
      </c>
      <c>
        <v>0</v>
      </c>
      <c>
        <v>0</v>
      </c>
      <c>
        <v>0</v>
      </c>
      <c>
        <v>0</v>
      </c>
      <c>
        <v>0.316069005677452</v>
      </c>
    </row>
    <row>
      <c>
        <v>2627766</v>
      </c>
      <c>
        <v>1</v>
      </c>
      <c>
        <is>
          <t>MANİSA</t>
        </is>
      </c>
      <c>
        <v>ŞEHZADELER</v>
      </c>
      <c>
        <is>
          <t>Dağıtım Transformatörü</t>
        </is>
      </c>
      <c>
        <v>KARAYENİCE TR-1 45-71-M01506_45-71-M01506_2367635</v>
      </c>
      <c>
        <v>Şebeke Bakım Çalışması</v>
      </c>
      <c>
        <v>Dağıtım-AG</v>
      </c>
      <c>
        <v>Uzun</v>
      </c>
      <c>
        <v>Şebeke işletmecisi</v>
      </c>
      <c>
        <v>Bildirimli</v>
      </c>
      <c>
        <is>
          <t>31.07.2023 10:30:08</t>
        </is>
      </c>
      <c>
        <is>
          <t>31.07.2023 16:48:47</t>
        </is>
      </c>
      <c>
        <v>6.310833333</v>
      </c>
      <c>
        <v>0</v>
      </c>
      <c>
        <v>107</v>
      </c>
      <c>
        <v>0</v>
      </c>
      <c>
        <v>3</v>
      </c>
      <c>
        <v>0</v>
      </c>
      <c>
        <v>11</v>
      </c>
      <c>
        <v>0</v>
      </c>
      <c>
        <v>0</v>
      </c>
      <c>
        <v>0</v>
      </c>
      <c>
        <v>108.92119098567711</v>
      </c>
      <c>
        <v>0</v>
      </c>
      <c>
        <v>17.467525563205978</v>
      </c>
      <c>
        <v>0</v>
      </c>
      <c>
        <v>61.557396234579656</v>
      </c>
      <c>
        <v>0</v>
      </c>
      <c>
        <v>0</v>
      </c>
      <c>
        <v>187.94611278346275</v>
      </c>
    </row>
    <row>
      <c>
        <v>2627935</v>
      </c>
      <c>
        <v>1</v>
      </c>
      <c>
        <is>
          <t>İZMİR</t>
        </is>
      </c>
      <c>
        <v>BERGAMA</v>
      </c>
      <c>
        <is>
          <t>Dağıtım Transformatörü</t>
        </is>
      </c>
      <c>
        <v>PAŞAKÖY TR-1 35-16-M00073_35-16-M00073_2374439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31.07.2023 13:59:01</t>
        </is>
      </c>
      <c>
        <is>
          <t>31.07.2023 14:21:37</t>
        </is>
      </c>
      <c>
        <v>0.376666666</v>
      </c>
      <c>
        <v>0</v>
      </c>
      <c>
        <v>80</v>
      </c>
      <c>
        <v>0</v>
      </c>
      <c>
        <v>3</v>
      </c>
      <c>
        <v>0</v>
      </c>
      <c>
        <v>5</v>
      </c>
      <c>
        <v>0</v>
      </c>
      <c>
        <v>0</v>
      </c>
      <c>
        <v>0</v>
      </c>
      <c>
        <v>3.6765337637299083</v>
      </c>
      <c>
        <v>0</v>
      </c>
      <c>
        <v>1.065317645953534</v>
      </c>
      <c>
        <v>0</v>
      </c>
      <c>
        <v>1.042042625564071</v>
      </c>
      <c>
        <v>0</v>
      </c>
      <c>
        <v>0</v>
      </c>
      <c>
        <v>5.783894035247513</v>
      </c>
    </row>
    <row>
      <c>
        <v>2627723</v>
      </c>
      <c>
        <v>1</v>
      </c>
      <c>
        <is>
          <t>İZMİR</t>
        </is>
      </c>
      <c>
        <v>BAYRAKLI</v>
      </c>
      <c>
        <is>
          <t>AG Fideri</t>
        </is>
      </c>
      <c>
        <v>K-4325 35-04-K04325_B_56367851_56367851</v>
      </c>
      <c>
        <v>Şebeke Yenileme ve Kapasite Artışı Çalışması</v>
      </c>
      <c>
        <v>Dağıtım-AG</v>
      </c>
      <c>
        <v>Uzun</v>
      </c>
      <c>
        <v>Şebeke işletmecisi</v>
      </c>
      <c>
        <v>Bildirimli</v>
      </c>
      <c>
        <is>
          <t>31.07.2023 09:50:09</t>
        </is>
      </c>
      <c>
        <is>
          <t>31.07.2023 17:38:01</t>
        </is>
      </c>
      <c>
        <v>7.797777777</v>
      </c>
      <c>
        <v>0</v>
      </c>
      <c>
        <v>206</v>
      </c>
      <c>
        <v>0</v>
      </c>
      <c>
        <v>0</v>
      </c>
      <c>
        <v>0</v>
      </c>
      <c>
        <v>7</v>
      </c>
      <c>
        <v>0</v>
      </c>
      <c>
        <v>0</v>
      </c>
      <c>
        <v>0</v>
      </c>
      <c>
        <v>451.51183498931164</v>
      </c>
      <c>
        <v>0</v>
      </c>
      <c>
        <v>0</v>
      </c>
      <c>
        <v>0</v>
      </c>
      <c>
        <v>87.99610191298484</v>
      </c>
      <c>
        <v>0</v>
      </c>
      <c>
        <v>0</v>
      </c>
      <c>
        <v>539.5079369022965</v>
      </c>
    </row>
    <row>
      <c>
        <v>2627972</v>
      </c>
      <c>
        <v>1</v>
      </c>
      <c>
        <is>
          <t>İZMİR</t>
        </is>
      </c>
      <c>
        <v>SELÇUK</v>
      </c>
      <c>
        <is>
          <t>DM</t>
        </is>
      </c>
      <c>
        <v>BELEVİ İM 35-13-A00002_İL FİDANLIĞI - SULAMA-2 L08_2313342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31.07.2023 14:53:51</t>
        </is>
      </c>
      <c>
        <is>
          <t>31.07.2023 15:01:47</t>
        </is>
      </c>
      <c>
        <v>0.132222222</v>
      </c>
      <c>
        <v>2</v>
      </c>
      <c>
        <v>0</v>
      </c>
      <c>
        <v>16</v>
      </c>
      <c>
        <v>23</v>
      </c>
      <c>
        <v>10</v>
      </c>
      <c>
        <v>4</v>
      </c>
      <c>
        <v>0</v>
      </c>
      <c>
        <v>0</v>
      </c>
      <c>
        <v>0.854336334051064</v>
      </c>
      <c>
        <v>0</v>
      </c>
      <c>
        <v>15.6288455342105</v>
      </c>
      <c>
        <v>2.8535305873174157</v>
      </c>
      <c>
        <v>19.588472940793718</v>
      </c>
      <c>
        <v>1.6785499637605144</v>
      </c>
      <c>
        <v>0</v>
      </c>
      <c>
        <v>0</v>
      </c>
      <c>
        <v>40.603735360133214</v>
      </c>
    </row>
    <row>
      <c>
        <v>2627829</v>
      </c>
      <c>
        <v>1</v>
      </c>
      <c>
        <is>
          <t>İZMİR</t>
        </is>
      </c>
      <c>
        <v>BEYDAĞ</v>
      </c>
      <c>
        <is>
          <t>AG Fideri</t>
        </is>
      </c>
      <c>
        <v>YAĞCILAR AYDOĞDU TR-3 35-32-L00149_A_82022968_82022968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31.07.2023 11:25:57</t>
        </is>
      </c>
      <c>
        <is>
          <t>31.07.2023 12:44:33</t>
        </is>
      </c>
      <c>
        <v>1.31</v>
      </c>
      <c>
        <v>0</v>
      </c>
      <c>
        <v>1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0.2858461334222355</v>
      </c>
      <c>
        <v>0</v>
      </c>
      <c>
        <v>0.17572355354746252</v>
      </c>
      <c>
        <v>0</v>
      </c>
      <c>
        <v>0</v>
      </c>
      <c>
        <v>0</v>
      </c>
      <c>
        <v>0</v>
      </c>
      <c>
        <v>0.461569686969698</v>
      </c>
    </row>
    <row>
      <c>
        <v>2627580</v>
      </c>
      <c>
        <v>1</v>
      </c>
      <c>
        <is>
          <t>MANİSA</t>
        </is>
      </c>
      <c>
        <v>SARIGÖL</v>
      </c>
      <c>
        <is>
          <t>AG Fideri</t>
        </is>
      </c>
      <c>
        <v>DİNDARLI TR-1 45-79-M00416_A_56401948_56401948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31.07.2023 02:53:51</t>
        </is>
      </c>
      <c>
        <is>
          <t>31.07.2023 04:21:08</t>
        </is>
      </c>
      <c>
        <v>1.454722222</v>
      </c>
      <c>
        <v>0</v>
      </c>
      <c>
        <v>100</v>
      </c>
      <c>
        <v>0</v>
      </c>
      <c>
        <v>1</v>
      </c>
      <c>
        <v>0</v>
      </c>
      <c>
        <v>5</v>
      </c>
      <c>
        <v>0</v>
      </c>
      <c>
        <v>0</v>
      </c>
      <c>
        <v>0</v>
      </c>
      <c>
        <v>13.45205450290481</v>
      </c>
      <c>
        <v>0</v>
      </c>
      <c>
        <v>0</v>
      </c>
      <c>
        <v>0</v>
      </c>
      <c>
        <v>1.2033094786968621</v>
      </c>
      <c>
        <v>0</v>
      </c>
      <c>
        <v>0</v>
      </c>
      <c>
        <v>14.655363981601672</v>
      </c>
    </row>
    <row>
      <c>
        <v>2627609</v>
      </c>
      <c>
        <v>1</v>
      </c>
      <c>
        <is>
          <t>MANİSA</t>
        </is>
      </c>
      <c>
        <v>SARUHANLI</v>
      </c>
      <c>
        <is>
          <t>KÖK</t>
        </is>
      </c>
      <c>
        <v>KOLDERE KÖK 45-80-M00051_TR-11 M07_73403978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31.07.2023 07:50:31</t>
        </is>
      </c>
      <c>
        <is>
          <t>31.07.2023 08:35:25</t>
        </is>
      </c>
      <c>
        <v>0.748333333</v>
      </c>
      <c>
        <v>1</v>
      </c>
      <c>
        <v>0</v>
      </c>
      <c>
        <v>43</v>
      </c>
      <c>
        <v>44</v>
      </c>
      <c>
        <v>2</v>
      </c>
      <c>
        <v>2</v>
      </c>
      <c>
        <v>0</v>
      </c>
      <c>
        <v>0</v>
      </c>
      <c>
        <v>0.13696977304388888</v>
      </c>
      <c>
        <v>0</v>
      </c>
      <c>
        <v>152.08760618172465</v>
      </c>
      <c>
        <v>209.19733398680944</v>
      </c>
      <c>
        <v>8.445374226957679</v>
      </c>
      <c>
        <v>5.972152653259965</v>
      </c>
      <c>
        <v>0</v>
      </c>
      <c>
        <v>0</v>
      </c>
      <c>
        <v>375.8394368217956</v>
      </c>
    </row>
    <row>
      <c>
        <v>2628273</v>
      </c>
      <c>
        <v>1</v>
      </c>
      <c>
        <is>
          <t>İZMİR</t>
        </is>
      </c>
      <c>
        <v>DİKİLİ</v>
      </c>
      <c>
        <is>
          <t>Kullanıcı Bağlantı Hattı</t>
        </is>
      </c>
      <c>
        <v>BAHÇELİ  AR ÇİFTLİĞİ TR2 35-30-L00146_955320960_955320960</v>
      </c>
      <c>
        <v>AG Branşman Yeraltı Kablo Arızası</v>
      </c>
      <c>
        <v>Dağıtım-AG</v>
      </c>
      <c>
        <v>Uzun</v>
      </c>
      <c>
        <v>Şebeke işletmecisi</v>
      </c>
      <c>
        <v>Bildirimsiz</v>
      </c>
      <c>
        <is>
          <t>31.07.2023 20:44:06</t>
        </is>
      </c>
      <c>
        <is>
          <t>01.08.2023 00:57:35</t>
        </is>
      </c>
      <c>
        <v>4.224722222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0.2614344154896344</v>
      </c>
      <c>
        <v>0</v>
      </c>
      <c>
        <v>0</v>
      </c>
      <c>
        <v>0</v>
      </c>
      <c>
        <v>0</v>
      </c>
      <c>
        <v>0</v>
      </c>
      <c>
        <v>0</v>
      </c>
      <c>
        <v>0.2614344154896344</v>
      </c>
    </row>
    <row>
      <c>
        <v>2627586</v>
      </c>
      <c>
        <v>1</v>
      </c>
      <c>
        <is>
          <t>MANİSA</t>
        </is>
      </c>
      <c>
        <v>AHMETLİ</v>
      </c>
      <c>
        <is>
          <t>DM</t>
        </is>
      </c>
      <c>
        <v>AHMETLİ İM 45-84-A00001_TATAROCAĞI ATAKÖY L06_2064238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31.07.2023 06:03:15</t>
        </is>
      </c>
      <c>
        <is>
          <t>31.07.2023 06:12:44</t>
        </is>
      </c>
      <c>
        <v>0.158055555</v>
      </c>
      <c>
        <v>2</v>
      </c>
      <c>
        <v>380</v>
      </c>
      <c>
        <v>94</v>
      </c>
      <c>
        <v>89</v>
      </c>
      <c>
        <v>10</v>
      </c>
      <c>
        <v>28</v>
      </c>
      <c>
        <v>1</v>
      </c>
      <c>
        <v>0</v>
      </c>
      <c>
        <v>1.196113291293772</v>
      </c>
      <c>
        <v>7.1574050832418274</v>
      </c>
      <c>
        <v>34.55785816825286</v>
      </c>
      <c>
        <v>33.90931544017081</v>
      </c>
      <c>
        <v>1.9503119571337335</v>
      </c>
      <c>
        <v>2.859706579105027</v>
      </c>
      <c>
        <v>4.092011736994204</v>
      </c>
      <c>
        <v>0</v>
      </c>
      <c>
        <v>85.72272225619223</v>
      </c>
    </row>
    <row>
      <c>
        <v>2627987</v>
      </c>
      <c>
        <v>1</v>
      </c>
      <c>
        <is>
          <t>İZMİR</t>
        </is>
      </c>
      <c>
        <v>NARLIDERE</v>
      </c>
      <c>
        <is>
          <t>Dağıtım Transformatörü</t>
        </is>
      </c>
      <c>
        <v>K-3246 35-07-K03246_35-07-K03246_2362478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31.07.2023 15:08:37</t>
        </is>
      </c>
      <c>
        <is>
          <t>31.07.2023 15:53:44</t>
        </is>
      </c>
      <c>
        <v>0.751944444</v>
      </c>
      <c>
        <v>0</v>
      </c>
      <c>
        <v>87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22.254636037262053</v>
      </c>
      <c>
        <v>0</v>
      </c>
      <c>
        <v>0</v>
      </c>
      <c>
        <v>0</v>
      </c>
      <c>
        <v>9.970118470786963</v>
      </c>
      <c>
        <v>0</v>
      </c>
      <c>
        <v>0</v>
      </c>
      <c>
        <v>32.22475450804902</v>
      </c>
    </row>
    <row>
      <c>
        <v>2628045</v>
      </c>
      <c>
        <v>2</v>
      </c>
      <c>
        <is>
          <t>İZMİR</t>
        </is>
      </c>
      <c>
        <v>SELÇUK</v>
      </c>
      <c>
        <is>
          <t>DM</t>
        </is>
      </c>
      <c>
        <v>SELÇUK İM/DM 35-13-A00004_SELÇUK ZİRAİ SULAMA L05_65986298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31.07.2023 16:48:22</t>
        </is>
      </c>
      <c>
        <is>
          <t>31.07.2023 17:57:42</t>
        </is>
      </c>
      <c>
        <v>1.155555555</v>
      </c>
      <c>
        <v>1</v>
      </c>
      <c>
        <v>42</v>
      </c>
      <c>
        <v>21</v>
      </c>
      <c>
        <v>278</v>
      </c>
      <c>
        <v>14</v>
      </c>
      <c>
        <v>65</v>
      </c>
      <c>
        <v>1</v>
      </c>
      <c>
        <v>0</v>
      </c>
      <c>
        <v>1.3903074584677375</v>
      </c>
      <c>
        <v>25.698319522763413</v>
      </c>
      <c>
        <v>91.08833246729573</v>
      </c>
      <c>
        <v>481.5435904320452</v>
      </c>
      <c>
        <v>390.9977038429011</v>
      </c>
      <c>
        <v>146.35203524966136</v>
      </c>
      <c>
        <v>4.604463014507417</v>
      </c>
      <c>
        <v>0</v>
      </c>
      <c>
        <v>1141.6747519876421</v>
      </c>
    </row>
    <row>
      <c>
        <v>2627964</v>
      </c>
      <c>
        <v>1</v>
      </c>
      <c>
        <is>
          <t>İZMİR</t>
        </is>
      </c>
      <c>
        <v>SELÇUK</v>
      </c>
      <c>
        <is>
          <t>DM</t>
        </is>
      </c>
      <c>
        <v>SELÇUK İM/DM 35-13-A00004_SELÇUK ZİRAİ SULAMA L05_65986069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31.07.2023 14:38:29</t>
        </is>
      </c>
      <c>
        <is>
          <t>31.07.2023 14:42:18</t>
        </is>
      </c>
      <c>
        <v>0.063611111</v>
      </c>
      <c>
        <v>1</v>
      </c>
      <c>
        <v>42</v>
      </c>
      <c>
        <v>21</v>
      </c>
      <c>
        <v>278</v>
      </c>
      <c>
        <v>14</v>
      </c>
      <c>
        <v>65</v>
      </c>
      <c>
        <v>1</v>
      </c>
      <c>
        <v>0</v>
      </c>
      <c>
        <v>0.07526687973400216</v>
      </c>
      <c>
        <v>1.410459275462361</v>
      </c>
      <c>
        <v>5.291246436607519</v>
      </c>
      <c>
        <v>27.465618189229875</v>
      </c>
      <c>
        <v>24.580746301978753</v>
      </c>
      <c>
        <v>8.804006043281909</v>
      </c>
      <c>
        <v>0.30083105648152114</v>
      </c>
      <c>
        <v>0</v>
      </c>
      <c>
        <v>67.92817418277595</v>
      </c>
    </row>
    <row>
      <c>
        <v>2628110</v>
      </c>
      <c>
        <v>1</v>
      </c>
      <c>
        <is>
          <t>İZMİR</t>
        </is>
      </c>
      <c>
        <v>ÇEŞME</v>
      </c>
      <c>
        <is>
          <t>KÖK</t>
        </is>
      </c>
      <c>
        <v>KAREL KÖK 35-18-L00528_ L03_72061187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31.07.2023 17:09:31</t>
        </is>
      </c>
      <c>
        <is>
          <t>31.07.2023 18:31:11</t>
        </is>
      </c>
      <c>
        <v>1.361111111</v>
      </c>
      <c>
        <v>0</v>
      </c>
      <c>
        <v>34</v>
      </c>
      <c>
        <v>0</v>
      </c>
      <c>
        <v>0</v>
      </c>
      <c>
        <v>7</v>
      </c>
      <c>
        <v>32</v>
      </c>
      <c>
        <v>1</v>
      </c>
      <c>
        <v>0</v>
      </c>
      <c>
        <v>0</v>
      </c>
      <c>
        <v>35.24452881866199</v>
      </c>
      <c>
        <v>0</v>
      </c>
      <c>
        <v>0</v>
      </c>
      <c>
        <v>1384.639328694577</v>
      </c>
      <c>
        <v>344.7681936417435</v>
      </c>
      <c>
        <v>413.58410594342496</v>
      </c>
      <c>
        <v>0</v>
      </c>
      <c>
        <v>2178.2361570984076</v>
      </c>
    </row>
    <row>
      <c>
        <v>2628256</v>
      </c>
      <c>
        <v>1</v>
      </c>
      <c>
        <is>
          <t>İZMİR</t>
        </is>
      </c>
      <c>
        <v>ÖDEMİŞ</v>
      </c>
      <c>
        <is>
          <t>Dağıtım Transformatörü</t>
        </is>
      </c>
      <c>
        <v>KURUCUOVA TR-6 35-15-L00250_35-15-L00250_2365158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31.07.2023 20:04:43</t>
        </is>
      </c>
      <c>
        <is>
          <t>31.07.2023 21:15:28</t>
        </is>
      </c>
      <c>
        <v>1.179166666</v>
      </c>
      <c>
        <v>0</v>
      </c>
      <c>
        <v>19</v>
      </c>
      <c>
        <v>0</v>
      </c>
      <c>
        <v>34</v>
      </c>
      <c>
        <v>0</v>
      </c>
      <c>
        <v>12</v>
      </c>
      <c>
        <v>0</v>
      </c>
      <c>
        <v>0</v>
      </c>
      <c>
        <v>0</v>
      </c>
      <c>
        <v>11.316343206094682</v>
      </c>
      <c>
        <v>0</v>
      </c>
      <c>
        <v>87.04679988159693</v>
      </c>
      <c>
        <v>0</v>
      </c>
      <c>
        <v>31.01026104421727</v>
      </c>
      <c>
        <v>0</v>
      </c>
      <c>
        <v>0</v>
      </c>
      <c>
        <v>129.37340413190887</v>
      </c>
    </row>
    <row>
      <c>
        <v>2628133</v>
      </c>
      <c>
        <v>1</v>
      </c>
      <c>
        <is>
          <t>İZMİR</t>
        </is>
      </c>
      <c>
        <v>MENEMEN</v>
      </c>
      <c>
        <is>
          <t>AG Fideri</t>
        </is>
      </c>
      <c>
        <v>ASARLIK TR-11 35-28-L00129_B_91323901_91323901</v>
      </c>
      <c>
        <v>AG Hatta Ağaç Kesimi</v>
      </c>
      <c>
        <v>Dağıtım-AG</v>
      </c>
      <c>
        <v>Uzun</v>
      </c>
      <c>
        <v>Şebeke işletmecisi</v>
      </c>
      <c>
        <v>Bildirimsiz</v>
      </c>
      <c>
        <is>
          <t>31.07.2023 17:23:09</t>
        </is>
      </c>
      <c>
        <is>
          <t>31.07.2023 19:04:56</t>
        </is>
      </c>
      <c>
        <v>1.696388888</v>
      </c>
      <c>
        <v>0</v>
      </c>
      <c>
        <v>49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17.988018473709403</v>
      </c>
      <c>
        <v>0</v>
      </c>
      <c>
        <v>0</v>
      </c>
      <c>
        <v>0</v>
      </c>
      <c>
        <v>8.39673090033325</v>
      </c>
      <c>
        <v>0</v>
      </c>
      <c>
        <v>0</v>
      </c>
      <c>
        <v>26.384749374042652</v>
      </c>
    </row>
    <row>
      <c>
        <v>2628150</v>
      </c>
      <c>
        <v>1</v>
      </c>
      <c>
        <is>
          <t>MANİSA</t>
        </is>
      </c>
      <c>
        <v>SALİHLİ</v>
      </c>
      <c>
        <is>
          <t>KÖK</t>
        </is>
      </c>
      <c>
        <v>KAPANCI KÖK 45-78-L00229_HASALAN L02_2108490</v>
      </c>
      <c>
        <v>OG Fider Açması</v>
      </c>
      <c>
        <v>Dağıtım-OG</v>
      </c>
      <c>
        <v>Kısa</v>
      </c>
      <c>
        <v>Şebeke işletmecisi</v>
      </c>
      <c>
        <v>Bildirimsiz</v>
      </c>
      <c>
        <is>
          <t>31.07.2023 17:58:11</t>
        </is>
      </c>
      <c>
        <is>
          <t>31.07.2023 17:58:44</t>
        </is>
      </c>
      <c>
        <v>0.009166666</v>
      </c>
      <c>
        <v>2</v>
      </c>
      <c>
        <v>465</v>
      </c>
      <c>
        <v>50</v>
      </c>
      <c>
        <v>69</v>
      </c>
      <c>
        <v>20</v>
      </c>
      <c>
        <v>51</v>
      </c>
      <c>
        <v>0</v>
      </c>
      <c>
        <v>0</v>
      </c>
      <c>
        <v>0.01274497090288033</v>
      </c>
      <c>
        <v>1.1936032338103217</v>
      </c>
      <c>
        <v>2.5038943911118468</v>
      </c>
      <c>
        <v>2.0598316335335034</v>
      </c>
      <c>
        <v>1.6608454521851683</v>
      </c>
      <c>
        <v>0.4763374962528087</v>
      </c>
      <c>
        <v>0</v>
      </c>
      <c>
        <v>0</v>
      </c>
      <c>
        <v>7.90725717779653</v>
      </c>
    </row>
    <row>
      <c>
        <v>2627855</v>
      </c>
      <c>
        <v>1</v>
      </c>
      <c>
        <is>
          <t>MANİSA</t>
        </is>
      </c>
      <c>
        <v>SARIGÖL</v>
      </c>
      <c>
        <is>
          <t>OG Fideri</t>
        </is>
      </c>
      <c>
        <v>TIRAZLI KÖK 45-79-M00079_HatBaşıAyırıcı_72341667 M06_72341667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31.07.2023 12:11:13</t>
        </is>
      </c>
      <c>
        <is>
          <t>31.07.2023 13:10:17</t>
        </is>
      </c>
      <c>
        <v>0.984444444</v>
      </c>
      <c>
        <v>0</v>
      </c>
      <c>
        <v>89</v>
      </c>
      <c>
        <v>19</v>
      </c>
      <c>
        <v>28</v>
      </c>
      <c>
        <v>1</v>
      </c>
      <c>
        <v>0</v>
      </c>
      <c>
        <v>0</v>
      </c>
      <c>
        <v>0</v>
      </c>
      <c>
        <v>0</v>
      </c>
      <c>
        <v>12.869581692050005</v>
      </c>
      <c>
        <v>125.26441880073526</v>
      </c>
      <c>
        <v>157.48256922896365</v>
      </c>
      <c>
        <v>21.38024469278762</v>
      </c>
      <c>
        <v>0</v>
      </c>
      <c>
        <v>0</v>
      </c>
      <c>
        <v>0</v>
      </c>
      <c>
        <v>316.9968144145366</v>
      </c>
    </row>
    <row>
      <c>
        <v>2627795</v>
      </c>
      <c>
        <v>1</v>
      </c>
      <c>
        <is>
          <t>İZMİR</t>
        </is>
      </c>
      <c>
        <v>ÇEŞME</v>
      </c>
      <c>
        <is>
          <t>OG Fideri</t>
        </is>
      </c>
      <c>
        <v>ALAÇATI PORT 35-18-L00591_ H1_2068415</v>
      </c>
      <c>
        <v>Üçüncü Şahısların Vermiş Olduğu Hasarlar</v>
      </c>
      <c>
        <v>Dağıtım-OG</v>
      </c>
      <c>
        <v>Uzun</v>
      </c>
      <c>
        <v>Dışsal</v>
      </c>
      <c>
        <v>Bildirimsiz</v>
      </c>
      <c>
        <is>
          <t>31.07.2023 11:00:46</t>
        </is>
      </c>
      <c>
        <is>
          <t>31.07.2023 17:16:25</t>
        </is>
      </c>
      <c>
        <v>6.260833333</v>
      </c>
      <c>
        <v>0</v>
      </c>
      <c>
        <v>260</v>
      </c>
      <c>
        <v>0</v>
      </c>
      <c>
        <v>0</v>
      </c>
      <c>
        <v>13</v>
      </c>
      <c>
        <v>73</v>
      </c>
      <c>
        <v>1</v>
      </c>
      <c>
        <v>0</v>
      </c>
      <c>
        <v>0</v>
      </c>
      <c>
        <v>773.2384508224847</v>
      </c>
      <c>
        <v>0</v>
      </c>
      <c>
        <v>0</v>
      </c>
      <c>
        <v>21970.535994126247</v>
      </c>
      <c>
        <v>2375.3677132335824</v>
      </c>
      <c>
        <v>2443.9579106247224</v>
      </c>
      <c>
        <v>0</v>
      </c>
      <c>
        <v>27563.100068807038</v>
      </c>
    </row>
    <row>
      <c>
        <v>2628047</v>
      </c>
      <c>
        <v>1</v>
      </c>
      <c>
        <is>
          <t>İZMİR</t>
        </is>
      </c>
      <c>
        <v>FOÇA</v>
      </c>
      <c>
        <is>
          <t>KÖK</t>
        </is>
      </c>
      <c>
        <v>GERENKÖY KÖK 35-23-M00156_ILIPINAR KÖK M02_72155601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31.07.2023 16:06:56</t>
        </is>
      </c>
      <c>
        <is>
          <t>31.07.2023 18:44:51</t>
        </is>
      </c>
      <c>
        <v>2.631944444</v>
      </c>
      <c>
        <v>16</v>
      </c>
      <c>
        <v>39</v>
      </c>
      <c>
        <v>37</v>
      </c>
      <c>
        <v>2</v>
      </c>
      <c>
        <v>27</v>
      </c>
      <c>
        <v>1</v>
      </c>
      <c>
        <v>3</v>
      </c>
      <c>
        <v>0</v>
      </c>
      <c>
        <v>66.22386346862173</v>
      </c>
      <c>
        <v>26.6950711365257</v>
      </c>
      <c>
        <v>1217.1659299731741</v>
      </c>
      <c>
        <v>23.936373605917325</v>
      </c>
      <c>
        <v>501.4641762247334</v>
      </c>
      <c>
        <v>5.788617849820556</v>
      </c>
      <c>
        <v>981.7367249405904</v>
      </c>
      <c>
        <v>0</v>
      </c>
      <c>
        <v>2823.010757199383</v>
      </c>
    </row>
    <row>
      <c>
        <v>2627669</v>
      </c>
      <c>
        <v>1</v>
      </c>
      <c>
        <is>
          <t>MANİSA</t>
        </is>
      </c>
      <c>
        <v>KÖPRÜBAŞI</v>
      </c>
      <c>
        <is>
          <t>KÖK</t>
        </is>
      </c>
      <c>
        <v>UĞURLU KÖK 45-86-M00045_GÜNDOĞDU UĞURLU M02_72226020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31.07.2023 09:11:17</t>
        </is>
      </c>
      <c>
        <is>
          <t>31.07.2023 09:31:47</t>
        </is>
      </c>
      <c>
        <v>0.341666666</v>
      </c>
      <c>
        <v>7</v>
      </c>
      <c>
        <v>305</v>
      </c>
      <c>
        <v>36</v>
      </c>
      <c>
        <v>133</v>
      </c>
      <c>
        <v>7</v>
      </c>
      <c>
        <v>20</v>
      </c>
      <c>
        <v>1</v>
      </c>
      <c>
        <v>0</v>
      </c>
      <c>
        <v>0.4596681663895617</v>
      </c>
      <c>
        <v>14.034328527141055</v>
      </c>
      <c>
        <v>168.38724172937933</v>
      </c>
      <c>
        <v>53.824931029699606</v>
      </c>
      <c>
        <v>35.63960485676457</v>
      </c>
      <c>
        <v>6.942076871077563</v>
      </c>
      <c>
        <v>54.158284884675</v>
      </c>
      <c>
        <v>0</v>
      </c>
      <c>
        <v>333.44613606512667</v>
      </c>
    </row>
    <row>
      <c>
        <v>2628216</v>
      </c>
      <c>
        <v>1</v>
      </c>
      <c>
        <is>
          <t>MANİSA</t>
        </is>
      </c>
      <c>
        <v>TURGUTLU</v>
      </c>
      <c>
        <is>
          <t>Dağıtım Transformatörü</t>
        </is>
      </c>
      <c>
        <v>TR-1/80(CP ARKASI) 45-83-M00080_45-83-M00080_2349145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31.07.2023 19:12:27</t>
        </is>
      </c>
      <c>
        <is>
          <t>31.07.2023 20:23:17</t>
        </is>
      </c>
      <c>
        <v>1.180555555</v>
      </c>
      <c>
        <v>0</v>
      </c>
      <c>
        <v>1</v>
      </c>
      <c>
        <v>0</v>
      </c>
      <c>
        <v>12</v>
      </c>
      <c>
        <v>0</v>
      </c>
      <c>
        <v>1</v>
      </c>
      <c>
        <v>0</v>
      </c>
      <c>
        <v>0</v>
      </c>
      <c>
        <v>0</v>
      </c>
      <c>
        <v>0.24134146121696537</v>
      </c>
      <c>
        <v>0</v>
      </c>
      <c>
        <v>22.0822323376608</v>
      </c>
      <c>
        <v>0</v>
      </c>
      <c>
        <v>2.5193197664723535</v>
      </c>
      <c>
        <v>0</v>
      </c>
      <c>
        <v>0</v>
      </c>
      <c>
        <v>24.842893565350117</v>
      </c>
    </row>
    <row>
      <c>
        <v>2628336</v>
      </c>
      <c>
        <v>1</v>
      </c>
      <c>
        <is>
          <t>MANİSA</t>
        </is>
      </c>
      <c>
        <v>SARIGÖL</v>
      </c>
      <c>
        <is>
          <t>DM</t>
        </is>
      </c>
      <c>
        <v>SARIGÖL DM 45-79-M00069_ULUDERBENT FİDERİ M16_2076610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31.07.2023 23:44:05</t>
        </is>
      </c>
      <c>
        <is>
          <t>31.07.2023 23:55:24</t>
        </is>
      </c>
      <c>
        <v>0.188611111</v>
      </c>
      <c>
        <v>6</v>
      </c>
      <c>
        <v>2835</v>
      </c>
      <c>
        <v>33</v>
      </c>
      <c>
        <v>570</v>
      </c>
      <c>
        <v>12</v>
      </c>
      <c>
        <v>278</v>
      </c>
      <c>
        <v>1</v>
      </c>
      <c>
        <v>0</v>
      </c>
      <c>
        <v>0.657930285119604</v>
      </c>
      <c>
        <v>72.59159039705688</v>
      </c>
      <c>
        <v>35.18393915510715</v>
      </c>
      <c>
        <v>136.13923620652994</v>
      </c>
      <c>
        <v>14.29532744549775</v>
      </c>
      <c>
        <v>16.45734197592605</v>
      </c>
      <c>
        <v>0.249364241983675</v>
      </c>
      <c>
        <v>0</v>
      </c>
      <c>
        <v>275.5747297072211</v>
      </c>
    </row>
    <row>
      <c>
        <v>2628004</v>
      </c>
      <c>
        <v>1</v>
      </c>
      <c>
        <is>
          <t>MANİSA</t>
        </is>
      </c>
      <c>
        <v>KULA</v>
      </c>
      <c>
        <is>
          <t>AG Fideri</t>
        </is>
      </c>
      <c>
        <v>CELENGÖZ MAH. TR 45-77-L00221_A_56387438_56387438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31.07.2023 15:27:16</t>
        </is>
      </c>
      <c>
        <is>
          <t>31.07.2023 17:05:39</t>
        </is>
      </c>
      <c>
        <v>1.639722222</v>
      </c>
      <c>
        <v>0</v>
      </c>
      <c>
        <v>0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3.948263332051111</v>
      </c>
      <c>
        <v>0</v>
      </c>
      <c>
        <v>0</v>
      </c>
      <c>
        <v>3.948263332051111</v>
      </c>
    </row>
    <row>
      <c>
        <v>2628236</v>
      </c>
      <c>
        <v>1</v>
      </c>
      <c>
        <is>
          <t>İZMİR</t>
        </is>
      </c>
      <c>
        <v>DİKİLİ</v>
      </c>
      <c>
        <is>
          <t>Dağıtım Transformatörü</t>
        </is>
      </c>
      <c>
        <v>MAVİKENT TR-2 35-30-M00136_35-30-M00136_2374872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31.07.2023 19:43:35</t>
        </is>
      </c>
      <c>
        <is>
          <t>31.07.2023 20:17:09</t>
        </is>
      </c>
      <c>
        <v>0.559444444</v>
      </c>
      <c>
        <v>0</v>
      </c>
      <c>
        <v>38</v>
      </c>
      <c>
        <v>0</v>
      </c>
      <c>
        <v>2</v>
      </c>
      <c>
        <v>0</v>
      </c>
      <c>
        <v>16</v>
      </c>
      <c>
        <v>0</v>
      </c>
      <c>
        <v>0</v>
      </c>
      <c>
        <v>0</v>
      </c>
      <c>
        <v>6.066923292668107</v>
      </c>
      <c>
        <v>0</v>
      </c>
      <c>
        <v>0.33303457854401464</v>
      </c>
      <c>
        <v>0</v>
      </c>
      <c>
        <v>10.212826969880885</v>
      </c>
      <c>
        <v>0</v>
      </c>
      <c>
        <v>0</v>
      </c>
      <c>
        <v>16.612784841093006</v>
      </c>
    </row>
    <row>
      <c>
        <v>2627981</v>
      </c>
      <c>
        <v>1</v>
      </c>
      <c>
        <is>
          <t>İZMİR</t>
        </is>
      </c>
      <c>
        <v>BAYRAKLI</v>
      </c>
      <c>
        <is>
          <t>Kullanıcı Bağlantı Hattı</t>
        </is>
      </c>
      <c>
        <v>M-2738 35-02-M02738_966126792_966126792</v>
      </c>
      <c>
        <v>Üçüncü Şahısların Vermiş Olduğu Hasarlar</v>
      </c>
      <c>
        <v>Dağıtım-AG</v>
      </c>
      <c>
        <v>Uzun</v>
      </c>
      <c>
        <v>Dışsal</v>
      </c>
      <c>
        <v>Bildirimsiz</v>
      </c>
      <c>
        <is>
          <t>31.07.2023 15:04:55</t>
        </is>
      </c>
      <c>
        <is>
          <t>31.07.2023 19:42:01</t>
        </is>
      </c>
      <c>
        <v>4.618333333</v>
      </c>
      <c>
        <v>0</v>
      </c>
      <c>
        <v>5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6.083625224804909</v>
      </c>
      <c>
        <v>0</v>
      </c>
      <c>
        <v>0</v>
      </c>
      <c>
        <v>0</v>
      </c>
      <c>
        <v>0</v>
      </c>
      <c>
        <v>0</v>
      </c>
      <c>
        <v>0</v>
      </c>
      <c>
        <v>6.083625224804909</v>
      </c>
    </row>
    <row>
      <c>
        <v>2628173</v>
      </c>
      <c>
        <v>1</v>
      </c>
      <c>
        <is>
          <t>İZMİR</t>
        </is>
      </c>
      <c>
        <v>ÖDEMİŞ</v>
      </c>
      <c>
        <is>
          <t>Dağıtım Transformatörü</t>
        </is>
      </c>
      <c>
        <v>BALABANLI KÖYÜ HÜSEYİN DEMİREL SULAMA GRB TR-8 35-15-M00317_35-15-M00317_79938159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31.07.2023 18:31:53</t>
        </is>
      </c>
      <c>
        <is>
          <t>31.07.2023 19:44:30</t>
        </is>
      </c>
      <c>
        <v>1.210277777</v>
      </c>
      <c>
        <v>0</v>
      </c>
      <c>
        <v>0</v>
      </c>
      <c>
        <v>0</v>
      </c>
      <c>
        <v>17</v>
      </c>
      <c>
        <v>0</v>
      </c>
      <c>
        <v>3</v>
      </c>
      <c>
        <v>0</v>
      </c>
      <c>
        <v>0</v>
      </c>
      <c>
        <v>0</v>
      </c>
      <c>
        <v>0</v>
      </c>
      <c>
        <v>0</v>
      </c>
      <c>
        <v>47.74016026066586</v>
      </c>
      <c>
        <v>0</v>
      </c>
      <c>
        <v>15.795942979003026</v>
      </c>
      <c>
        <v>0</v>
      </c>
      <c>
        <v>0</v>
      </c>
      <c>
        <v>63.53610323966889</v>
      </c>
    </row>
    <row>
      <c>
        <v>2627988</v>
      </c>
      <c>
        <v>2</v>
      </c>
      <c>
        <is>
          <t>İZMİR</t>
        </is>
      </c>
      <c>
        <v>BERGAMA</v>
      </c>
      <c>
        <is>
          <t>Dağıtım Transformatörü</t>
        </is>
      </c>
      <c>
        <v>TR-83 35-16-L00083_35-16-L00083_2363936</v>
      </c>
      <c>
        <v>Üçüncü Şahısların Vermiş Olduğu Hasarlar</v>
      </c>
      <c>
        <v>Dağıtım-AG</v>
      </c>
      <c>
        <v>Uzun</v>
      </c>
      <c>
        <v>Dışsal</v>
      </c>
      <c>
        <v>Bildirimsiz</v>
      </c>
      <c>
        <is>
          <t>31.07.2023 19:08:07</t>
        </is>
      </c>
      <c>
        <is>
          <t>31.07.2023 19:13:43</t>
        </is>
      </c>
      <c>
        <v>0.093333333</v>
      </c>
      <c>
        <v>0</v>
      </c>
      <c>
        <v>217</v>
      </c>
      <c>
        <v>0</v>
      </c>
      <c>
        <v>0</v>
      </c>
      <c>
        <v>0</v>
      </c>
      <c>
        <v>21</v>
      </c>
      <c>
        <v>0</v>
      </c>
      <c>
        <v>0</v>
      </c>
      <c>
        <v>0</v>
      </c>
      <c>
        <v>4.133302228773272</v>
      </c>
      <c>
        <v>0</v>
      </c>
      <c>
        <v>0</v>
      </c>
      <c>
        <v>0</v>
      </c>
      <c>
        <v>1.1989153127996799</v>
      </c>
      <c>
        <v>0</v>
      </c>
      <c>
        <v>0</v>
      </c>
      <c>
        <v>5.332217541572952</v>
      </c>
    </row>
    <row>
      <c>
        <v>2627638</v>
      </c>
      <c>
        <v>2</v>
      </c>
      <c>
        <is>
          <t>İZMİR</t>
        </is>
      </c>
      <c>
        <v>ÖDEMİŞ</v>
      </c>
      <c>
        <is>
          <t>Dağıtım Transformatörü</t>
        </is>
      </c>
      <c>
        <v>KAZANLI TR-4 35-15-L00978_35-15-L00978_2352033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31.07.2023 09:15:12</t>
        </is>
      </c>
      <c>
        <is>
          <t>31.07.2023 09:18:32</t>
        </is>
      </c>
      <c>
        <v>0.055555555</v>
      </c>
      <c>
        <v>0</v>
      </c>
      <c>
        <v>7</v>
      </c>
      <c>
        <v>0</v>
      </c>
      <c>
        <v>23</v>
      </c>
      <c>
        <v>0</v>
      </c>
      <c>
        <v>10</v>
      </c>
      <c>
        <v>0</v>
      </c>
      <c>
        <v>0</v>
      </c>
      <c>
        <v>0</v>
      </c>
      <c>
        <v>0.09305299297583333</v>
      </c>
      <c>
        <v>0</v>
      </c>
      <c>
        <v>1.7661147256919665</v>
      </c>
      <c>
        <v>0</v>
      </c>
      <c>
        <v>0.6423613331119111</v>
      </c>
      <c>
        <v>0</v>
      </c>
      <c>
        <v>0</v>
      </c>
      <c>
        <v>2.501529051779711</v>
      </c>
    </row>
    <row>
      <c>
        <v>2627626</v>
      </c>
      <c>
        <v>1</v>
      </c>
      <c>
        <is>
          <t>MANİSA</t>
        </is>
      </c>
      <c>
        <v>AKHİSAR</v>
      </c>
      <c>
        <is>
          <t>DM</t>
        </is>
      </c>
      <c>
        <v>DAĞDERE DM 45-72-M00097_ÇITAK M05_2329940</v>
      </c>
      <c>
        <v>Şebeke Bakım Çalışması</v>
      </c>
      <c>
        <v>Dağıtım-OG</v>
      </c>
      <c>
        <v>Uzun</v>
      </c>
      <c>
        <v>Şebeke işletmecisi</v>
      </c>
      <c>
        <v>Bildirimli</v>
      </c>
      <c>
        <is>
          <t>31.07.2023 08:22:12</t>
        </is>
      </c>
      <c>
        <is>
          <t>31.07.2023 15:55:00</t>
        </is>
      </c>
      <c>
        <v>7.546666666</v>
      </c>
      <c>
        <v>3</v>
      </c>
      <c>
        <v>1283</v>
      </c>
      <c>
        <v>5</v>
      </c>
      <c>
        <v>37</v>
      </c>
      <c>
        <v>7</v>
      </c>
      <c>
        <v>69</v>
      </c>
      <c>
        <v>0</v>
      </c>
      <c>
        <v>0</v>
      </c>
      <c>
        <v>5.2605201547</v>
      </c>
      <c>
        <v>868.7557860051003</v>
      </c>
      <c>
        <v>262.11166421811004</v>
      </c>
      <c>
        <v>97.18858765395272</v>
      </c>
      <c>
        <v>158.64102700078865</v>
      </c>
      <c>
        <v>218.1948174751888</v>
      </c>
      <c>
        <v>0</v>
      </c>
      <c>
        <v>0</v>
      </c>
      <c>
        <v>1610.1524025078404</v>
      </c>
    </row>
    <row>
      <c>
        <v>2627632</v>
      </c>
      <c>
        <v>1</v>
      </c>
      <c>
        <is>
          <t>İZMİR</t>
        </is>
      </c>
      <c>
        <v>BERGAMA</v>
      </c>
      <c>
        <is>
          <t>Kullanıcı Bağlantı Hattı</t>
        </is>
      </c>
      <c>
        <v>TR-63 35-16-L00063_953304168_953304168</v>
      </c>
      <c>
        <v>AG Box / Sdk Abone Çıkış Sigorta Atığı</v>
      </c>
      <c>
        <v>Dağıtım-AG</v>
      </c>
      <c>
        <v>Uzun</v>
      </c>
      <c>
        <v>Şebeke işletmecisi</v>
      </c>
      <c>
        <v>Bildirimsiz</v>
      </c>
      <c>
        <is>
          <t>31.07.2023 08:26:54</t>
        </is>
      </c>
      <c>
        <is>
          <t>31.07.2023 09:14:53</t>
        </is>
      </c>
      <c>
        <v>0.799722222</v>
      </c>
      <c>
        <v>0</v>
      </c>
      <c>
        <v>0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0.0052207495302011115</v>
      </c>
      <c>
        <v>0</v>
      </c>
      <c>
        <v>0</v>
      </c>
      <c>
        <v>0.0052207495302011115</v>
      </c>
    </row>
    <row>
      <c>
        <v>2627775</v>
      </c>
      <c>
        <v>1</v>
      </c>
      <c>
        <is>
          <t>İZMİR</t>
        </is>
      </c>
      <c>
        <v>GAZİEMİR</v>
      </c>
      <c>
        <is>
          <t>DM</t>
        </is>
      </c>
      <c>
        <v>ESBAŞ İM 35-08-A00001_ESBAŞ-10 K05_2053329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31.07.2023 10:39:28</t>
        </is>
      </c>
      <c>
        <is>
          <t>31.07.2023 10:54:54</t>
        </is>
      </c>
      <c>
        <v>0.257222222</v>
      </c>
      <c>
        <v>0</v>
      </c>
      <c>
        <v>2046</v>
      </c>
      <c>
        <v>0</v>
      </c>
      <c>
        <v>2</v>
      </c>
      <c>
        <v>9</v>
      </c>
      <c>
        <v>88</v>
      </c>
      <c>
        <v>0</v>
      </c>
      <c>
        <v>0</v>
      </c>
      <c>
        <v>0</v>
      </c>
      <c>
        <v>134.05619544977938</v>
      </c>
      <c>
        <v>0</v>
      </c>
      <c>
        <v>0.260039778164428</v>
      </c>
      <c>
        <v>19.13439947546555</v>
      </c>
      <c>
        <v>41.9096953397557</v>
      </c>
      <c>
        <v>0</v>
      </c>
      <c>
        <v>0</v>
      </c>
      <c>
        <v>195.36033004316508</v>
      </c>
    </row>
    <row>
      <c>
        <v>2627944</v>
      </c>
      <c>
        <v>1</v>
      </c>
      <c>
        <is>
          <t>İZMİR</t>
        </is>
      </c>
      <c>
        <v>TORBALI</v>
      </c>
      <c>
        <is>
          <t>KÖK</t>
        </is>
      </c>
      <c>
        <v>VENTOLA KÖK 35-26-M00678_PİZZA PİZZA M02_65914155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31.07.2023 14:11:01</t>
        </is>
      </c>
      <c>
        <is>
          <t>31.07.2023 15:07:17</t>
        </is>
      </c>
      <c>
        <v>0.937777777</v>
      </c>
      <c>
        <v>0</v>
      </c>
      <c>
        <v>0</v>
      </c>
      <c>
        <v>0</v>
      </c>
      <c>
        <v>0</v>
      </c>
      <c>
        <v>18</v>
      </c>
      <c>
        <v>0</v>
      </c>
      <c>
        <v>14</v>
      </c>
      <c>
        <v>0</v>
      </c>
      <c>
        <v>0</v>
      </c>
      <c>
        <v>0</v>
      </c>
      <c>
        <v>0</v>
      </c>
      <c>
        <v>0</v>
      </c>
      <c>
        <v>112.37332384705479</v>
      </c>
      <c>
        <v>0</v>
      </c>
      <c>
        <v>961.0634421319381</v>
      </c>
      <c>
        <v>0</v>
      </c>
      <c>
        <v>1073.436765978993</v>
      </c>
    </row>
    <row>
      <c>
        <v>2627612</v>
      </c>
      <c>
        <v>1</v>
      </c>
      <c>
        <is>
          <t>İZMİR</t>
        </is>
      </c>
      <c>
        <v>BERGAMA</v>
      </c>
      <c>
        <is>
          <t>OG Fideri</t>
        </is>
      </c>
      <c>
        <v>KOYUNELİ-1 GES ÖZEL TR 35-16-M00798Ö_KOYUNELİ GES DM M01_65845140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31.07.2023 07:59:41</t>
        </is>
      </c>
      <c>
        <is>
          <t>31.07.2023 09:11:29</t>
        </is>
      </c>
      <c>
        <v>1.196666666</v>
      </c>
      <c>
        <v>0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</row>
    <row>
      <c>
        <v>2628230</v>
      </c>
      <c>
        <v>1</v>
      </c>
      <c>
        <is>
          <t>MANİSA</t>
        </is>
      </c>
      <c>
        <v>ŞEHZADELER</v>
      </c>
      <c>
        <is>
          <t>KÖK</t>
        </is>
      </c>
      <c>
        <v>BEYDERE KÖK 45-71-M00128_ESKİ YENİKÖY M09_50217160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31.07.2023 19:37:37</t>
        </is>
      </c>
      <c>
        <is>
          <t>31.07.2023 20:43:42</t>
        </is>
      </c>
      <c>
        <v>1.101388888</v>
      </c>
      <c>
        <v>0</v>
      </c>
      <c>
        <v>0</v>
      </c>
      <c>
        <v>9</v>
      </c>
      <c>
        <v>25</v>
      </c>
      <c>
        <v>12</v>
      </c>
      <c>
        <v>1</v>
      </c>
      <c>
        <v>2</v>
      </c>
      <c>
        <v>0</v>
      </c>
      <c>
        <v>0</v>
      </c>
      <c>
        <v>0</v>
      </c>
      <c>
        <v>81.87971079315449</v>
      </c>
      <c>
        <v>136.21917335932272</v>
      </c>
      <c>
        <v>230.43221694546617</v>
      </c>
      <c>
        <v>5.379774240569286</v>
      </c>
      <c>
        <v>29.114199967956438</v>
      </c>
      <c>
        <v>0</v>
      </c>
      <c>
        <v>483.02507530646915</v>
      </c>
    </row>
    <row>
      <c>
        <v>2627589</v>
      </c>
      <c>
        <v>1</v>
      </c>
      <c>
        <is>
          <t>MANİSA</t>
        </is>
      </c>
      <c>
        <v>SARIGÖL</v>
      </c>
      <c>
        <is>
          <t>DM</t>
        </is>
      </c>
      <c>
        <v>SARIGÖL DM 45-79-M00069_ESKİ KÖYLER FİDERİ M05_2076620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31.07.2023 06:26:46</t>
        </is>
      </c>
      <c>
        <is>
          <t>31.07.2023 06:31:59</t>
        </is>
      </c>
      <c>
        <v>0.086944444</v>
      </c>
      <c>
        <v>4</v>
      </c>
      <c>
        <v>2645</v>
      </c>
      <c>
        <v>145</v>
      </c>
      <c>
        <v>336</v>
      </c>
      <c>
        <v>6</v>
      </c>
      <c>
        <v>192</v>
      </c>
      <c>
        <v>0</v>
      </c>
      <c>
        <v>0</v>
      </c>
      <c>
        <v>0.052802144306666667</v>
      </c>
      <c>
        <v>26.219491416121524</v>
      </c>
      <c>
        <v>131.0092142800392</v>
      </c>
      <c>
        <v>164.0982216894047</v>
      </c>
      <c>
        <v>1.0363176263447302</v>
      </c>
      <c>
        <v>5.393998330875567</v>
      </c>
      <c>
        <v>0</v>
      </c>
      <c>
        <v>0</v>
      </c>
      <c>
        <v>327.81004548709234</v>
      </c>
    </row>
    <row>
      <c>
        <v>2628130</v>
      </c>
      <c>
        <v>1</v>
      </c>
      <c>
        <is>
          <t>İZMİR</t>
        </is>
      </c>
      <c>
        <v>KONAK</v>
      </c>
      <c>
        <is>
          <t>Dağıtım Transformatörü</t>
        </is>
      </c>
      <c>
        <v>K-1362 35-02-K01362_35-02-K01362_2352592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31.07.2023 17:40:27</t>
        </is>
      </c>
      <c>
        <is>
          <t>31.07.2023 20:08:51</t>
        </is>
      </c>
      <c>
        <v>2.473333333</v>
      </c>
      <c>
        <v>0</v>
      </c>
      <c>
        <v>0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4.720833283658333</v>
      </c>
      <c>
        <v>0</v>
      </c>
      <c>
        <v>0</v>
      </c>
      <c>
        <v>4.720833283658333</v>
      </c>
    </row>
    <row>
      <c>
        <v>2628107</v>
      </c>
      <c>
        <v>1</v>
      </c>
      <c>
        <is>
          <t>İZMİR</t>
        </is>
      </c>
      <c>
        <v>ÖDEMİŞ</v>
      </c>
      <c>
        <is>
          <t>AG Fideri</t>
        </is>
      </c>
      <c>
        <v>ÇAYLI TR-10 35-15-L00203_B_56368954_56368954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31.07.2023 17:07:22</t>
        </is>
      </c>
      <c>
        <is>
          <t>31.07.2023 18:50:27</t>
        </is>
      </c>
      <c>
        <v>1.718055555</v>
      </c>
      <c>
        <v>0</v>
      </c>
      <c>
        <v>0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21.10976870564955</v>
      </c>
      <c>
        <v>0</v>
      </c>
      <c>
        <v>0</v>
      </c>
      <c>
        <v>21.10976870564955</v>
      </c>
    </row>
    <row>
      <c>
        <v>2628084</v>
      </c>
      <c>
        <v>1</v>
      </c>
      <c>
        <is>
          <t>İZMİR</t>
        </is>
      </c>
      <c>
        <v>MENEMEN</v>
      </c>
      <c>
        <is>
          <t>KÖK</t>
        </is>
      </c>
      <c>
        <v>SEYREK TR-7 KÖK 35-28-M00379_GÜNERLİ M05_2329493</v>
      </c>
      <c>
        <v>Plansız Kesinti / Müdahale</v>
      </c>
      <c>
        <v>Dağıtım-OG</v>
      </c>
      <c>
        <v>Uzun</v>
      </c>
      <c>
        <v>Şebeke işletmecisi</v>
      </c>
      <c>
        <v>Bildirimsiz</v>
      </c>
      <c>
        <is>
          <t>31.07.2023 16:44:21</t>
        </is>
      </c>
      <c>
        <is>
          <t>31.07.2023 17:10:05</t>
        </is>
      </c>
      <c>
        <v>0.428888888</v>
      </c>
      <c>
        <v>4</v>
      </c>
      <c>
        <v>52</v>
      </c>
      <c>
        <v>1</v>
      </c>
      <c>
        <v>6</v>
      </c>
      <c>
        <v>15</v>
      </c>
      <c>
        <v>53</v>
      </c>
      <c>
        <v>3</v>
      </c>
      <c>
        <v>0</v>
      </c>
      <c>
        <v>2.1830036875433056</v>
      </c>
      <c>
        <v>5.592913996926593</v>
      </c>
      <c>
        <v>1.3065122349066667</v>
      </c>
      <c>
        <v>3.2971415870348473</v>
      </c>
      <c>
        <v>58.5518289292383</v>
      </c>
      <c>
        <v>30.396227408118378</v>
      </c>
      <c>
        <v>193.27824950024555</v>
      </c>
      <c>
        <v>0</v>
      </c>
      <c>
        <v>294.6058773440136</v>
      </c>
    </row>
    <row>
      <c>
        <v>2627961</v>
      </c>
      <c>
        <v>1</v>
      </c>
      <c>
        <is>
          <t>İZMİR</t>
        </is>
      </c>
      <c>
        <v>KEMALPAŞA</v>
      </c>
      <c>
        <is>
          <t>Kullanıcı Bağlantı Hattı</t>
        </is>
      </c>
      <c>
        <v>YUKARIKIZILCA ÇAMLIK TR 35-27-L00389_95000466765_95000466765</v>
      </c>
      <c>
        <v>AG Branşman Yeraltı Kablo Arızası</v>
      </c>
      <c>
        <v>Dağıtım-AG</v>
      </c>
      <c>
        <v>Uzun</v>
      </c>
      <c>
        <v>Şebeke işletmecisi</v>
      </c>
      <c>
        <v>Bildirimsiz</v>
      </c>
      <c>
        <is>
          <t>31.07.2023 14:28:21</t>
        </is>
      </c>
      <c>
        <is>
          <t>31.07.2023 17:03:37</t>
        </is>
      </c>
      <c>
        <v>2.587777777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</row>
    <row>
      <c>
        <v>2627652</v>
      </c>
      <c>
        <v>1</v>
      </c>
      <c>
        <is>
          <t>İZMİR</t>
        </is>
      </c>
      <c>
        <v>BORNOVA</v>
      </c>
      <c>
        <is>
          <t>OG Fideri</t>
        </is>
      </c>
      <c>
        <v>M-279 35-02-M00279_M-281 M02_89088843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31.07.2023 08:56:02</t>
        </is>
      </c>
      <c>
        <is>
          <t>31.07.2023 10:46:34</t>
        </is>
      </c>
      <c>
        <v>1.842222222</v>
      </c>
      <c>
        <v>0</v>
      </c>
      <c>
        <v>0</v>
      </c>
      <c>
        <v>1</v>
      </c>
      <c>
        <v>0</v>
      </c>
      <c>
        <v>4</v>
      </c>
      <c>
        <v>0</v>
      </c>
      <c>
        <v>1</v>
      </c>
      <c>
        <v>0</v>
      </c>
      <c>
        <v>0</v>
      </c>
      <c>
        <v>0</v>
      </c>
      <c>
        <v>396.47824568101646</v>
      </c>
      <c>
        <v>0</v>
      </c>
      <c>
        <v>56.42341024500086</v>
      </c>
      <c>
        <v>0</v>
      </c>
      <c>
        <v>79.93606151956332</v>
      </c>
      <c>
        <v>0</v>
      </c>
      <c>
        <v>532.8377174455807</v>
      </c>
    </row>
    <row>
      <c>
        <v>2627904</v>
      </c>
      <c>
        <v>1</v>
      </c>
      <c>
        <is>
          <t>MANİSA</t>
        </is>
      </c>
      <c>
        <v>AKHİSAR</v>
      </c>
      <c>
        <is>
          <t>AG Fideri</t>
        </is>
      </c>
      <c>
        <v>DÜBEKALAN TR-2 45-72-M00197_C_91187582_91187582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31.07.2023 13:25:29</t>
        </is>
      </c>
      <c>
        <is>
          <t>31.07.2023 19:14:26</t>
        </is>
      </c>
      <c>
        <v>5.815833333</v>
      </c>
      <c>
        <v>0</v>
      </c>
      <c>
        <v>14</v>
      </c>
      <c>
        <v>0</v>
      </c>
      <c>
        <v>3</v>
      </c>
      <c>
        <v>0</v>
      </c>
      <c>
        <v>0</v>
      </c>
      <c>
        <v>0</v>
      </c>
      <c>
        <v>0</v>
      </c>
      <c>
        <v>0</v>
      </c>
      <c>
        <v>6.790386534570654</v>
      </c>
      <c>
        <v>0</v>
      </c>
      <c>
        <v>16.61318753570667</v>
      </c>
      <c>
        <v>0</v>
      </c>
      <c>
        <v>0</v>
      </c>
      <c>
        <v>0</v>
      </c>
      <c>
        <v>0</v>
      </c>
      <c>
        <v>23.403574070277323</v>
      </c>
    </row>
    <row>
      <c>
        <v>2627606</v>
      </c>
      <c>
        <v>1</v>
      </c>
      <c>
        <is>
          <t>İZMİR</t>
        </is>
      </c>
      <c>
        <v>BAYINDIR</v>
      </c>
      <c>
        <is>
          <t>OG Fideri</t>
        </is>
      </c>
      <c>
        <v>TR-1-5/5 35-20-L00063_DIREK TIPI TRAFO HUCRESI H01_2049246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31.07.2023 07:36:46</t>
        </is>
      </c>
      <c>
        <is>
          <t>31.07.2023 09:25:53</t>
        </is>
      </c>
      <c>
        <v>1.818611111</v>
      </c>
      <c>
        <v>0</v>
      </c>
      <c>
        <v>29</v>
      </c>
      <c>
        <v>0</v>
      </c>
      <c>
        <v>39</v>
      </c>
      <c>
        <v>0</v>
      </c>
      <c>
        <v>7</v>
      </c>
      <c>
        <v>0</v>
      </c>
      <c>
        <v>0</v>
      </c>
      <c>
        <v>0</v>
      </c>
      <c>
        <v>8.176708589816384</v>
      </c>
      <c>
        <v>0</v>
      </c>
      <c>
        <v>124.09632728050394</v>
      </c>
      <c>
        <v>0</v>
      </c>
      <c>
        <v>5.356465836269532</v>
      </c>
      <c>
        <v>0</v>
      </c>
      <c>
        <v>0</v>
      </c>
      <c>
        <v>137.62950170658985</v>
      </c>
    </row>
    <row>
      <c>
        <v>2627692</v>
      </c>
      <c>
        <v>1</v>
      </c>
      <c>
        <is>
          <t>MANİSA</t>
        </is>
      </c>
      <c>
        <v>SARIGÖL</v>
      </c>
      <c>
        <is>
          <t>DM</t>
        </is>
      </c>
      <c>
        <v>SARIGÖL DM 45-79-M00069_DADAĞLI FİDERİ M17_2076608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31.07.2023 09:24:50</t>
        </is>
      </c>
      <c>
        <is>
          <t>31.07.2023 09:41:14</t>
        </is>
      </c>
      <c>
        <v>0.273333333</v>
      </c>
      <c>
        <v>3</v>
      </c>
      <c>
        <v>513</v>
      </c>
      <c>
        <v>58</v>
      </c>
      <c>
        <v>125</v>
      </c>
      <c>
        <v>4</v>
      </c>
      <c>
        <v>20</v>
      </c>
      <c>
        <v>0</v>
      </c>
      <c>
        <v>0</v>
      </c>
      <c>
        <v>0.17830590204</v>
      </c>
      <c>
        <v>24.549914450220708</v>
      </c>
      <c>
        <v>105.18140054539137</v>
      </c>
      <c>
        <v>199.75746062214492</v>
      </c>
      <c>
        <v>5.394765245469975</v>
      </c>
      <c>
        <v>3.04586363209271</v>
      </c>
      <c>
        <v>0</v>
      </c>
      <c>
        <v>0</v>
      </c>
      <c>
        <v>338.10771039735965</v>
      </c>
    </row>
    <row>
      <c>
        <v>2627735</v>
      </c>
      <c>
        <v>1</v>
      </c>
      <c>
        <is>
          <t>İZMİR</t>
        </is>
      </c>
      <c>
        <v>KARŞIYAKA</v>
      </c>
      <c>
        <is>
          <t>Dağıtım Transformatörü</t>
        </is>
      </c>
      <c>
        <v>K-1482 35-04-K01482_35-04-K01482_2371655</v>
      </c>
      <c>
        <v>Şebeke Yenileme ve Kapasite Artışı Çalışması</v>
      </c>
      <c>
        <v>Dağıtım-AG</v>
      </c>
      <c>
        <v>Uzun</v>
      </c>
      <c>
        <v>Şebeke işletmecisi</v>
      </c>
      <c>
        <v>Bildirimli</v>
      </c>
      <c>
        <is>
          <t>31.07.2023 09:58:10</t>
        </is>
      </c>
      <c>
        <is>
          <t>31.07.2023 18:11:11</t>
        </is>
      </c>
      <c>
        <v>8.216944444</v>
      </c>
      <c>
        <v>0</v>
      </c>
      <c>
        <v>863</v>
      </c>
      <c>
        <v>0</v>
      </c>
      <c>
        <v>0</v>
      </c>
      <c>
        <v>0</v>
      </c>
      <c>
        <v>52</v>
      </c>
      <c>
        <v>0</v>
      </c>
      <c>
        <v>0</v>
      </c>
      <c>
        <v>0</v>
      </c>
      <c>
        <v>2036.9525151518908</v>
      </c>
      <c>
        <v>0</v>
      </c>
      <c>
        <v>0</v>
      </c>
      <c>
        <v>0</v>
      </c>
      <c>
        <v>453.2075868441759</v>
      </c>
      <c>
        <v>0</v>
      </c>
      <c>
        <v>0</v>
      </c>
      <c>
        <v>2490.1601019960667</v>
      </c>
    </row>
    <row>
      <c>
        <v>2627984</v>
      </c>
      <c>
        <v>1</v>
      </c>
      <c>
        <is>
          <t>MANİSA</t>
        </is>
      </c>
      <c>
        <v>KULA</v>
      </c>
      <c>
        <is>
          <t>Kullanıcı Bağlantı Hattı</t>
        </is>
      </c>
      <c>
        <v>TR-4/A 45-77-L00005_945511932_945511932</v>
      </c>
      <c>
        <v>Üçüncü Şahısların Vermiş Olduğu Hasarlar</v>
      </c>
      <c>
        <v>Dağıtım-AG</v>
      </c>
      <c>
        <v>Uzun</v>
      </c>
      <c>
        <v>Dışsal</v>
      </c>
      <c>
        <v>Bildirimsiz</v>
      </c>
      <c>
        <is>
          <t>31.07.2023 15:11:46</t>
        </is>
      </c>
      <c>
        <is>
          <t>31.07.2023 16:41:46</t>
        </is>
      </c>
      <c>
        <v>1.5</v>
      </c>
      <c>
        <v>0</v>
      </c>
      <c>
        <v>6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1.6916272586610384</v>
      </c>
      <c>
        <v>0</v>
      </c>
      <c>
        <v>0</v>
      </c>
      <c>
        <v>0</v>
      </c>
      <c>
        <v>0</v>
      </c>
      <c>
        <v>0</v>
      </c>
      <c>
        <v>0</v>
      </c>
      <c>
        <v>1.6916272586610384</v>
      </c>
    </row>
    <row>
      <c>
        <v>2627821</v>
      </c>
      <c>
        <v>1</v>
      </c>
      <c>
        <is>
          <t>İZMİR</t>
        </is>
      </c>
      <c>
        <v>MENEMEN</v>
      </c>
      <c>
        <is>
          <t>DM</t>
        </is>
      </c>
      <c>
        <v>İZDERSAN DM 35-28-M00394_VİLLAKENT-1 M02_47755810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31.07.2023 11:15:35</t>
        </is>
      </c>
      <c>
        <is>
          <t>31.07.2023 12:18:35</t>
        </is>
      </c>
      <c>
        <v>1.05</v>
      </c>
      <c>
        <v>6</v>
      </c>
      <c>
        <v>6845</v>
      </c>
      <c>
        <v>8</v>
      </c>
      <c>
        <v>19</v>
      </c>
      <c>
        <v>34</v>
      </c>
      <c>
        <v>619</v>
      </c>
      <c>
        <v>5</v>
      </c>
      <c>
        <v>0</v>
      </c>
      <c>
        <v>70.47980199523383</v>
      </c>
      <c>
        <v>1820.786058949094</v>
      </c>
      <c>
        <v>116.13318110810195</v>
      </c>
      <c>
        <v>25.225988721107292</v>
      </c>
      <c>
        <v>374.51528105457623</v>
      </c>
      <c>
        <v>1227.2342326960045</v>
      </c>
      <c>
        <v>571.1272139978164</v>
      </c>
      <c>
        <v>0</v>
      </c>
      <c>
        <v>4205.501758521934</v>
      </c>
    </row>
    <row>
      <c>
        <v>2628319</v>
      </c>
      <c>
        <v>1</v>
      </c>
      <c>
        <is>
          <t>İZMİR</t>
        </is>
      </c>
      <c>
        <v>KONAK</v>
      </c>
      <c>
        <is>
          <t>Kullanıcı Bağlantı Hattı</t>
        </is>
      </c>
      <c>
        <v>K-1000 35-01-K01000_911856469_911856469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31.07.2023 22:47:36</t>
        </is>
      </c>
      <c>
        <is>
          <t>01.08.2023 00:15:55</t>
        </is>
      </c>
      <c>
        <v>1.471944444</v>
      </c>
      <c>
        <v>0</v>
      </c>
      <c>
        <v>8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1.9103102889147228</v>
      </c>
      <c>
        <v>0</v>
      </c>
      <c>
        <v>0</v>
      </c>
      <c>
        <v>0</v>
      </c>
      <c>
        <v>0</v>
      </c>
      <c>
        <v>0</v>
      </c>
      <c>
        <v>0</v>
      </c>
      <c>
        <v>1.9103102889147228</v>
      </c>
    </row>
    <row>
      <c>
        <v>2627778</v>
      </c>
      <c>
        <v>1</v>
      </c>
      <c>
        <is>
          <t>İZMİR</t>
        </is>
      </c>
      <c>
        <v>ÖDEMİŞ</v>
      </c>
      <c>
        <is>
          <t>Dağıtım Transformatörü</t>
        </is>
      </c>
      <c>
        <v>KAYMAKÇI TR-22 35-15-M00250_35-15-M00250_2365395</v>
      </c>
      <c>
        <v>Şebeke Yenileme ve Kapasite Artışı Çalışması</v>
      </c>
      <c>
        <v>Dağıtım-AG</v>
      </c>
      <c>
        <v>Uzun</v>
      </c>
      <c>
        <v>Şebeke işletmecisi</v>
      </c>
      <c>
        <v>Bildirimli</v>
      </c>
      <c>
        <is>
          <t>31.07.2023 10:42:59</t>
        </is>
      </c>
      <c>
        <is>
          <t>31.07.2023 17:25:17</t>
        </is>
      </c>
      <c>
        <v>6.705</v>
      </c>
      <c>
        <v>0</v>
      </c>
      <c>
        <v>147</v>
      </c>
      <c>
        <v>0</v>
      </c>
      <c>
        <v>9</v>
      </c>
      <c>
        <v>0</v>
      </c>
      <c>
        <v>21</v>
      </c>
      <c>
        <v>0</v>
      </c>
      <c>
        <v>0</v>
      </c>
      <c>
        <v>0</v>
      </c>
      <c>
        <v>225.23637890395418</v>
      </c>
      <c>
        <v>0</v>
      </c>
      <c>
        <v>158.8902691561115</v>
      </c>
      <c>
        <v>0</v>
      </c>
      <c>
        <v>197.090432435038</v>
      </c>
      <c>
        <v>0</v>
      </c>
      <c>
        <v>0</v>
      </c>
      <c>
        <v>581.2170804951037</v>
      </c>
    </row>
    <row>
      <c>
        <v>2628170</v>
      </c>
      <c>
        <v>1</v>
      </c>
      <c>
        <is>
          <t>İZMİR</t>
        </is>
      </c>
      <c>
        <v>FOÇA</v>
      </c>
      <c>
        <is>
          <t>KÖK</t>
        </is>
      </c>
      <c>
        <v>GERENKÖY KÖK 35-23-M00156_GERENKÖY İZSU SU POMPALARI M05_72155607</v>
      </c>
      <c>
        <v>Manevra</v>
      </c>
      <c>
        <v>Dağıtım-OG</v>
      </c>
      <c>
        <v>Uzun</v>
      </c>
      <c>
        <v>Şebeke işletmecisi</v>
      </c>
      <c>
        <v>Bildirimsiz</v>
      </c>
      <c>
        <is>
          <t>31.07.2023 18:26:34</t>
        </is>
      </c>
      <c>
        <is>
          <t>31.07.2023 18:32:49</t>
        </is>
      </c>
      <c>
        <v>0.104166666</v>
      </c>
      <c>
        <v>9</v>
      </c>
      <c>
        <v>14</v>
      </c>
      <c>
        <v>7</v>
      </c>
      <c>
        <v>3</v>
      </c>
      <c>
        <v>7</v>
      </c>
      <c>
        <v>1</v>
      </c>
      <c>
        <v>0</v>
      </c>
      <c>
        <v>0</v>
      </c>
      <c>
        <v>0.3801479276824792</v>
      </c>
      <c>
        <v>0.3515001074105626</v>
      </c>
      <c>
        <v>18.884423297397337</v>
      </c>
      <c>
        <v>0.0801450343238021</v>
      </c>
      <c>
        <v>39.961689146169384</v>
      </c>
      <c>
        <v>0.051421149437291674</v>
      </c>
      <c>
        <v>0</v>
      </c>
      <c>
        <v>0</v>
      </c>
      <c>
        <v>59.70932666242085</v>
      </c>
    </row>
    <row>
      <c>
        <v>2627824</v>
      </c>
      <c>
        <v>1</v>
      </c>
      <c>
        <is>
          <t>İZMİR</t>
        </is>
      </c>
      <c>
        <v>BERGAMA</v>
      </c>
      <c>
        <is>
          <t>OG Fideri</t>
        </is>
      </c>
      <c>
        <v>KOYUNELİ-1 GES ÖZEL TR 35-16-M00798Ö_KOYUNELİ GES DM M01_65845140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31.07.2023 11:27:26</t>
        </is>
      </c>
      <c>
        <is>
          <t>31.07.2023 12:05:40</t>
        </is>
      </c>
      <c>
        <v>0.637222222</v>
      </c>
      <c>
        <v>0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</row>
    <row>
      <c>
        <v>2628202</v>
      </c>
      <c>
        <v>1</v>
      </c>
      <c>
        <is>
          <t>İZMİR</t>
        </is>
      </c>
      <c>
        <v>SELÇUK</v>
      </c>
      <c>
        <is>
          <t>OG Fideri</t>
        </is>
      </c>
      <c>
        <v>MEHMET  VERGİ VE ARK. T-SULAMA GRB. 35-13-L00108_DIREK TIPI TRAFO HUCRESI H01_2042151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31.07.2023 19:00:40</t>
        </is>
      </c>
      <c>
        <is>
          <t>31.07.2023 19:58:16</t>
        </is>
      </c>
      <c>
        <v>0.96</v>
      </c>
      <c>
        <v>0</v>
      </c>
      <c>
        <v>0</v>
      </c>
      <c>
        <v>0</v>
      </c>
      <c>
        <v>11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11.04322658336688</v>
      </c>
      <c>
        <v>0</v>
      </c>
      <c>
        <v>0.74574395337984</v>
      </c>
      <c>
        <v>0</v>
      </c>
      <c>
        <v>0</v>
      </c>
      <c>
        <v>11.78897053674672</v>
      </c>
    </row>
    <row>
      <c>
        <v>2627638</v>
      </c>
      <c>
        <v>1</v>
      </c>
      <c>
        <is>
          <t>İZMİR</t>
        </is>
      </c>
      <c>
        <v>ÖDEMİŞ</v>
      </c>
      <c>
        <is>
          <t>AG Fideri</t>
        </is>
      </c>
      <c>
        <v>KAZANLI TR-4 35-15-L00978_A_56406857_56406857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31.07.2023 08:43:45</t>
        </is>
      </c>
      <c>
        <is>
          <t>31.07.2023 09:15:12</t>
        </is>
      </c>
      <c>
        <v>0.524166666</v>
      </c>
      <c>
        <v>0</v>
      </c>
      <c>
        <v>2</v>
      </c>
      <c>
        <v>0</v>
      </c>
      <c>
        <v>3</v>
      </c>
      <c>
        <v>0</v>
      </c>
      <c>
        <v>2</v>
      </c>
      <c>
        <v>0</v>
      </c>
      <c>
        <v>0</v>
      </c>
      <c>
        <v>0</v>
      </c>
      <c>
        <v>0.21385220554824166</v>
      </c>
      <c>
        <v>0</v>
      </c>
      <c>
        <v>2.2386273920540742</v>
      </c>
      <c>
        <v>0</v>
      </c>
      <c>
        <v>1.1374534744340874</v>
      </c>
      <c>
        <v>0</v>
      </c>
      <c>
        <v>0</v>
      </c>
      <c>
        <v>3.5899330720364033</v>
      </c>
    </row>
    <row>
      <c>
        <v>2628302</v>
      </c>
      <c>
        <v>1</v>
      </c>
      <c>
        <is>
          <t>MANİSA</t>
        </is>
      </c>
      <c>
        <v>SALİHLİ</v>
      </c>
      <c>
        <is>
          <t>Saha Dağıtım Kutusu (SDK)</t>
        </is>
      </c>
      <c>
        <v>TR-89 45-78-L00089_49414807 h4_49409242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31.07.2023 21:54:36</t>
        </is>
      </c>
      <c>
        <is>
          <t>31.07.2023 22:07:17</t>
        </is>
      </c>
      <c>
        <v>0.211388888</v>
      </c>
      <c>
        <v>0</v>
      </c>
      <c>
        <v>54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2.1362583437510576</v>
      </c>
      <c>
        <v>0</v>
      </c>
      <c>
        <v>0</v>
      </c>
      <c>
        <v>0</v>
      </c>
      <c>
        <v>0</v>
      </c>
      <c>
        <v>0</v>
      </c>
      <c>
        <v>0</v>
      </c>
      <c>
        <v>2.1362583437510576</v>
      </c>
    </row>
    <row>
      <c>
        <v>2627615</v>
      </c>
      <c>
        <v>1</v>
      </c>
      <c>
        <is>
          <t>MANİSA</t>
        </is>
      </c>
      <c>
        <v>DEMİRCİ</v>
      </c>
      <c>
        <is>
          <t>AG Fideri</t>
        </is>
      </c>
      <c>
        <v>ULACIK TR-2 45-74-M00307_A_91170869_91170869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31.07.2023 08:02:16</t>
        </is>
      </c>
      <c>
        <is>
          <t>31.07.2023 09:33:03</t>
        </is>
      </c>
      <c>
        <v>1.513055555</v>
      </c>
      <c>
        <v>0</v>
      </c>
      <c>
        <v>28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4.302036473908795</v>
      </c>
      <c>
        <v>0</v>
      </c>
      <c>
        <v>0</v>
      </c>
      <c>
        <v>0</v>
      </c>
      <c>
        <v>2.3317974343831094</v>
      </c>
      <c>
        <v>0</v>
      </c>
      <c>
        <v>0</v>
      </c>
      <c>
        <v>6.633833908291905</v>
      </c>
    </row>
    <row>
      <c>
        <v>2628033</v>
      </c>
      <c>
        <v>1</v>
      </c>
      <c>
        <is>
          <t>İZMİR</t>
        </is>
      </c>
      <c>
        <v>ALİAĞA</v>
      </c>
      <c>
        <is>
          <t>AG Fideri</t>
        </is>
      </c>
      <c>
        <v>YENİ ŞAKRAN TR-9 35-17-M00209_A_91183242_91183242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31.07.2023 15:54:03</t>
        </is>
      </c>
      <c>
        <is>
          <t>31.07.2023 16:03:00</t>
        </is>
      </c>
      <c>
        <v>0.149166666</v>
      </c>
      <c>
        <v>0</v>
      </c>
      <c>
        <v>128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4.52368273779022</v>
      </c>
      <c>
        <v>0</v>
      </c>
      <c>
        <v>0</v>
      </c>
      <c>
        <v>0</v>
      </c>
      <c>
        <v>2.3346774775655246</v>
      </c>
      <c>
        <v>0</v>
      </c>
      <c>
        <v>0</v>
      </c>
      <c>
        <v>6.858360215355745</v>
      </c>
    </row>
    <row>
      <c>
        <v>2628056</v>
      </c>
      <c>
        <v>1</v>
      </c>
      <c>
        <is>
          <t>İZMİR</t>
        </is>
      </c>
      <c>
        <v>URLA</v>
      </c>
      <c>
        <is>
          <t>Kullanıcı Bağlantı Hattı</t>
        </is>
      </c>
      <c>
        <v>TR-84 35-19-L00084_95000078462_95000078462</v>
      </c>
      <c>
        <v>Üçüncü Şahısların Vermiş Olduğu Hasarlar</v>
      </c>
      <c>
        <v>Dağıtım-AG</v>
      </c>
      <c>
        <v>Uzun</v>
      </c>
      <c>
        <v>Dışsal</v>
      </c>
      <c>
        <v>Bildirimsiz</v>
      </c>
      <c>
        <is>
          <t>31.07.2023 16:13:22</t>
        </is>
      </c>
      <c>
        <is>
          <t>31.07.2023 19:21:14</t>
        </is>
      </c>
      <c>
        <v>3.131111111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1.9947755448248707</v>
      </c>
      <c>
        <v>0</v>
      </c>
      <c>
        <v>0</v>
      </c>
      <c>
        <v>0</v>
      </c>
      <c>
        <v>0</v>
      </c>
      <c>
        <v>0</v>
      </c>
      <c>
        <v>0</v>
      </c>
      <c>
        <v>1.9947755448248707</v>
      </c>
    </row>
    <row>
      <c>
        <v>2664054</v>
      </c>
      <c>
        <v>1</v>
      </c>
      <c>
        <is>
          <t>İZMİR</t>
        </is>
      </c>
      <c>
        <v>BAYRAKLI</v>
      </c>
      <c>
        <is>
          <t>TM Fideri</t>
        </is>
      </c>
      <c>
        <v>KARŞIYAKA GIS TM 35-04-A00002_Karşıyaka-1 K01_2054253</v>
      </c>
      <c>
        <v>Şebeke Yenileme ve Kapasite Artışı Çalışması</v>
      </c>
      <c>
        <v>Dağıtım-OG</v>
      </c>
      <c>
        <v>Uzun</v>
      </c>
      <c>
        <v>Şebeke işletmecisi</v>
      </c>
      <c>
        <v>Bildirimli</v>
      </c>
      <c>
        <is>
          <t>31.07.2023 09:11:37</t>
        </is>
      </c>
      <c>
        <is>
          <t>31.07.2023 16:16:00</t>
        </is>
      </c>
      <c>
        <v>7.073055555</v>
      </c>
      <c>
        <v>0</v>
      </c>
      <c>
        <v>557</v>
      </c>
      <c>
        <v>0</v>
      </c>
      <c>
        <v>0</v>
      </c>
      <c>
        <v>0</v>
      </c>
      <c>
        <v>29</v>
      </c>
      <c>
        <v>0</v>
      </c>
      <c>
        <v>0</v>
      </c>
      <c>
        <v>0</v>
      </c>
      <c>
        <v>1112.309874796913</v>
      </c>
      <c>
        <v>0</v>
      </c>
      <c>
        <v>0</v>
      </c>
      <c>
        <v>0</v>
      </c>
      <c>
        <v>241.01947996565946</v>
      </c>
      <c>
        <v>0</v>
      </c>
      <c>
        <v>0</v>
      </c>
      <c>
        <v>1353.3293547625724</v>
      </c>
    </row>
    <row>
      <c>
        <v>2628139</v>
      </c>
      <c>
        <v>1</v>
      </c>
      <c>
        <is>
          <t>MANİSA</t>
        </is>
      </c>
      <c>
        <v>ALAŞEHİR</v>
      </c>
      <c>
        <is>
          <t>OG Fideri</t>
        </is>
      </c>
      <c>
        <v>ALAŞEHİR TR-26 45-73-M00026_DIREK TIPI TRAFO HUCRESI H01_2082332</v>
      </c>
      <c>
        <v>OG Trafo Arızası</v>
      </c>
      <c>
        <v>Dağıtım-OG</v>
      </c>
      <c>
        <v>Uzun</v>
      </c>
      <c>
        <v>Şebeke işletmecisi</v>
      </c>
      <c>
        <v>Bildirimsiz</v>
      </c>
      <c>
        <is>
          <t>31.07.2023 17:45:17</t>
        </is>
      </c>
      <c>
        <is>
          <t>31.07.2023 23:32:00</t>
        </is>
      </c>
      <c>
        <v>5.778611111</v>
      </c>
      <c>
        <v>0</v>
      </c>
      <c>
        <v>194</v>
      </c>
      <c>
        <v>0</v>
      </c>
      <c>
        <v>3</v>
      </c>
      <c>
        <v>0</v>
      </c>
      <c>
        <v>8</v>
      </c>
      <c>
        <v>0</v>
      </c>
      <c>
        <v>0</v>
      </c>
      <c>
        <v>0</v>
      </c>
      <c>
        <v>252.3884294353609</v>
      </c>
      <c>
        <v>0</v>
      </c>
      <c>
        <v>10.391762055189012</v>
      </c>
      <c>
        <v>0</v>
      </c>
      <c>
        <v>20.69096742596101</v>
      </c>
      <c>
        <v>0</v>
      </c>
      <c>
        <v>0</v>
      </c>
      <c>
        <v>283.4711589165109</v>
      </c>
    </row>
    <row>
      <c>
        <v>2627807</v>
      </c>
      <c>
        <v>1</v>
      </c>
      <c>
        <is>
          <t>MANİSA</t>
        </is>
      </c>
      <c>
        <v>YUNUSEMRE</v>
      </c>
      <c>
        <is>
          <t>Dağıtım Transformatörü</t>
        </is>
      </c>
      <c>
        <v>ÖRENCİK TR-1 45-71-M01564_45-71-M01564_82386920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31.07.2023 11:08:33</t>
        </is>
      </c>
      <c>
        <is>
          <t>31.07.2023 14:11:21</t>
        </is>
      </c>
      <c>
        <v>3.046666666</v>
      </c>
      <c>
        <v>0</v>
      </c>
      <c>
        <v>149</v>
      </c>
      <c>
        <v>0</v>
      </c>
      <c>
        <v>8</v>
      </c>
      <c>
        <v>0</v>
      </c>
      <c>
        <v>13</v>
      </c>
      <c>
        <v>0</v>
      </c>
      <c>
        <v>0</v>
      </c>
      <c>
        <v>0</v>
      </c>
      <c>
        <v>74.3249594906381</v>
      </c>
      <c>
        <v>0</v>
      </c>
      <c>
        <v>55.74403877497066</v>
      </c>
      <c>
        <v>0</v>
      </c>
      <c>
        <v>34.71883291242723</v>
      </c>
      <c>
        <v>0</v>
      </c>
      <c>
        <v>0</v>
      </c>
      <c>
        <v>164.78783117803596</v>
      </c>
    </row>
    <row>
      <c>
        <v>2627993</v>
      </c>
      <c>
        <v>1</v>
      </c>
      <c>
        <is>
          <t>İZMİR</t>
        </is>
      </c>
      <c>
        <v>FOÇA</v>
      </c>
      <c>
        <is>
          <t>KÖK</t>
        </is>
      </c>
      <c>
        <v>GERENKÖY KÖK 35-23-M00156_BAĞARASI M04_72155605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31.07.2023 15:20:51</t>
        </is>
      </c>
      <c>
        <is>
          <t>31.07.2023 16:02:43</t>
        </is>
      </c>
      <c>
        <v>0.697777777</v>
      </c>
      <c>
        <v>25</v>
      </c>
      <c>
        <v>802</v>
      </c>
      <c>
        <v>46</v>
      </c>
      <c>
        <v>24</v>
      </c>
      <c>
        <v>37</v>
      </c>
      <c>
        <v>119</v>
      </c>
      <c>
        <v>5</v>
      </c>
      <c>
        <v>0</v>
      </c>
      <c>
        <v>19.381679196997453</v>
      </c>
      <c>
        <v>176.0726885646356</v>
      </c>
      <c>
        <v>477.1068579825094</v>
      </c>
      <c>
        <v>14.290738058585747</v>
      </c>
      <c>
        <v>540.1940265259362</v>
      </c>
      <c>
        <v>120.91593653256106</v>
      </c>
      <c>
        <v>361.5882287894667</v>
      </c>
      <c>
        <v>0</v>
      </c>
      <c>
        <v>1709.5501556506922</v>
      </c>
    </row>
    <row>
      <c>
        <v>2628093</v>
      </c>
      <c>
        <v>1</v>
      </c>
      <c>
        <is>
          <t>MANİSA</t>
        </is>
      </c>
      <c>
        <v>SALİHLİ</v>
      </c>
      <c>
        <is>
          <t>Dağıtım Transformatörü</t>
        </is>
      </c>
      <c>
        <v>TR-37 45-78-L00037_45-78-L00037_65896287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31.07.2023 16:54:37</t>
        </is>
      </c>
      <c>
        <is>
          <t>31.07.2023 19:04:09</t>
        </is>
      </c>
      <c>
        <v>2.158888888</v>
      </c>
      <c>
        <v>0</v>
      </c>
      <c>
        <v>365</v>
      </c>
      <c>
        <v>0</v>
      </c>
      <c>
        <v>2</v>
      </c>
      <c>
        <v>0</v>
      </c>
      <c>
        <v>23</v>
      </c>
      <c>
        <v>0</v>
      </c>
      <c>
        <v>0</v>
      </c>
      <c>
        <v>0</v>
      </c>
      <c>
        <v>186.40531616844748</v>
      </c>
      <c>
        <v>0</v>
      </c>
      <c>
        <v>48.03737862098229</v>
      </c>
      <c>
        <v>0</v>
      </c>
      <c>
        <v>144.05710216912325</v>
      </c>
      <c>
        <v>0</v>
      </c>
      <c>
        <v>0</v>
      </c>
      <c>
        <v>378.499796958553</v>
      </c>
    </row>
    <row>
      <c>
        <v>2627701</v>
      </c>
      <c>
        <v>1</v>
      </c>
      <c>
        <is>
          <t>İZMİR</t>
        </is>
      </c>
      <c>
        <v>MENDERES</v>
      </c>
      <c>
        <is>
          <t>OG Fideri</t>
        </is>
      </c>
      <c>
        <v>DM-3/TR-34 35-22-M00073_TR-52 M04_82023232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31.07.2023 09:31:34</t>
        </is>
      </c>
      <c>
        <is>
          <t>31.07.2023 10:05:44</t>
        </is>
      </c>
      <c>
        <v>0.569444444</v>
      </c>
      <c>
        <v>0</v>
      </c>
      <c>
        <v>684</v>
      </c>
      <c>
        <v>0</v>
      </c>
      <c>
        <v>14</v>
      </c>
      <c>
        <v>1</v>
      </c>
      <c>
        <v>91</v>
      </c>
      <c>
        <v>1</v>
      </c>
      <c>
        <v>0</v>
      </c>
      <c>
        <v>0</v>
      </c>
      <c>
        <v>98.14480745369241</v>
      </c>
      <c>
        <v>0</v>
      </c>
      <c>
        <v>6.099718751693302</v>
      </c>
      <c>
        <v>18.275966533119817</v>
      </c>
      <c>
        <v>91.86418990204504</v>
      </c>
      <c>
        <v>19.804223586170316</v>
      </c>
      <c>
        <v>0</v>
      </c>
      <c>
        <v>234.1889062267209</v>
      </c>
    </row>
    <row>
      <c>
        <v>2627947</v>
      </c>
      <c>
        <v>1</v>
      </c>
      <c>
        <is>
          <t>MANİSA</t>
        </is>
      </c>
      <c>
        <v>AKHİSAR</v>
      </c>
      <c>
        <is>
          <t>Dağıtım Transformatörü</t>
        </is>
      </c>
      <c>
        <v>TR-1/3 45-72-M00003_45-72-M00003_92389184</v>
      </c>
      <c>
        <v>Şebeke Bakım Çalışması</v>
      </c>
      <c>
        <v>Dağıtım-AG</v>
      </c>
      <c>
        <v>Uzun</v>
      </c>
      <c>
        <v>Şebeke işletmecisi</v>
      </c>
      <c>
        <v>Bildirimli</v>
      </c>
      <c>
        <is>
          <t>31.07.2023 14:13:29</t>
        </is>
      </c>
      <c>
        <is>
          <t>31.07.2023 18:19:34</t>
        </is>
      </c>
      <c>
        <v>4.101388888</v>
      </c>
      <c>
        <v>0</v>
      </c>
      <c>
        <v>105</v>
      </c>
      <c>
        <v>0</v>
      </c>
      <c>
        <v>5</v>
      </c>
      <c>
        <v>0</v>
      </c>
      <c>
        <v>25</v>
      </c>
      <c>
        <v>0</v>
      </c>
      <c>
        <v>0</v>
      </c>
      <c>
        <v>0</v>
      </c>
      <c>
        <v>171.01124498159456</v>
      </c>
      <c>
        <v>0</v>
      </c>
      <c>
        <v>5.50212621407013</v>
      </c>
      <c>
        <v>0</v>
      </c>
      <c>
        <v>117.71608080507853</v>
      </c>
      <c>
        <v>0</v>
      </c>
      <c>
        <v>0</v>
      </c>
      <c>
        <v>294.2294520007432</v>
      </c>
    </row>
    <row>
      <c>
        <v>2627575</v>
      </c>
      <c>
        <v>1</v>
      </c>
      <c>
        <is>
          <t>İZMİR</t>
        </is>
      </c>
      <c>
        <v>BAYRAKLI</v>
      </c>
      <c>
        <is>
          <t>OG Fideri</t>
        </is>
      </c>
      <c>
        <v>K-2479 35-02-K02479_TRAFO K04_2332879</v>
      </c>
      <c>
        <v>Plansız Kesinti / Müdahale</v>
      </c>
      <c>
        <v>Dağıtım-OG</v>
      </c>
      <c>
        <v>Uzun</v>
      </c>
      <c>
        <v>Şebeke işletmecisi</v>
      </c>
      <c>
        <v>Bildirimsiz</v>
      </c>
      <c>
        <is>
          <t>31.07.2023 01:28:11</t>
        </is>
      </c>
      <c>
        <is>
          <t>31.07.2023 01:33:37</t>
        </is>
      </c>
      <c>
        <v>0.090555555</v>
      </c>
      <c>
        <v>0</v>
      </c>
      <c>
        <v>472</v>
      </c>
      <c>
        <v>0</v>
      </c>
      <c>
        <v>0</v>
      </c>
      <c>
        <v>0</v>
      </c>
      <c>
        <v>64</v>
      </c>
      <c>
        <v>0</v>
      </c>
      <c>
        <v>0</v>
      </c>
      <c>
        <v>0</v>
      </c>
      <c>
        <v>10.164494871185989</v>
      </c>
      <c>
        <v>0</v>
      </c>
      <c>
        <v>0</v>
      </c>
      <c>
        <v>0</v>
      </c>
      <c>
        <v>2.093538407264184</v>
      </c>
      <c>
        <v>0</v>
      </c>
      <c>
        <v>0</v>
      </c>
      <c>
        <v>12.258033278450172</v>
      </c>
    </row>
    <row>
      <c>
        <v>2628285</v>
      </c>
      <c>
        <v>1</v>
      </c>
      <c>
        <is>
          <t>İZMİR</t>
        </is>
      </c>
      <c>
        <v>KONAK</v>
      </c>
      <c>
        <is>
          <t>Kullanıcı Bağlantı Hattı</t>
        </is>
      </c>
      <c>
        <v>K-4145 35-01-K04145_911251170_911251170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31.07.2023 21:07:54</t>
        </is>
      </c>
      <c>
        <is>
          <t>31.07.2023 22:50:04</t>
        </is>
      </c>
      <c>
        <v>1.702777777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0.2854187736017514</v>
      </c>
      <c>
        <v>0</v>
      </c>
      <c>
        <v>0</v>
      </c>
      <c>
        <v>0</v>
      </c>
      <c>
        <v>0</v>
      </c>
      <c>
        <v>0</v>
      </c>
      <c>
        <v>0</v>
      </c>
      <c>
        <v>0.2854187736017514</v>
      </c>
    </row>
    <row>
      <c>
        <v>2627738</v>
      </c>
      <c>
        <v>1</v>
      </c>
      <c>
        <is>
          <t>MANİSA</t>
        </is>
      </c>
      <c>
        <v>AHMETLİ</v>
      </c>
      <c>
        <is>
          <t>DM</t>
        </is>
      </c>
      <c>
        <v>AHMETLİ İM 45-84-A00001_DERBENT GİRİŞ M05_88391856</v>
      </c>
      <c>
        <v>Manevra</v>
      </c>
      <c>
        <v>Dağıtım-OG</v>
      </c>
      <c>
        <v>Kısa</v>
      </c>
      <c>
        <v>Şebeke işletmecisi</v>
      </c>
      <c>
        <v>Bildirimsiz</v>
      </c>
      <c>
        <is>
          <t>31.07.2023 10:45:00</t>
        </is>
      </c>
      <c>
        <is>
          <t>31.07.2023 10:48:00</t>
        </is>
      </c>
      <c>
        <v>0.05</v>
      </c>
      <c>
        <v>11</v>
      </c>
      <c>
        <v>7042</v>
      </c>
      <c>
        <v>194</v>
      </c>
      <c>
        <v>371</v>
      </c>
      <c>
        <v>50</v>
      </c>
      <c>
        <v>1020</v>
      </c>
      <c>
        <v>8</v>
      </c>
      <c>
        <v>1</v>
      </c>
      <c>
        <v>1.3447044349774202</v>
      </c>
      <c>
        <v>62.834534695052106</v>
      </c>
      <c>
        <v>51.40366343896203</v>
      </c>
      <c>
        <v>47.65440535907391</v>
      </c>
      <c>
        <v>13.950192517498444</v>
      </c>
      <c>
        <v>42.505619234859715</v>
      </c>
      <c>
        <v>114.1963134841095</v>
      </c>
      <c>
        <v>0.08857600927301001</v>
      </c>
      <c>
        <v>333.97800917380613</v>
      </c>
    </row>
    <row>
      <c>
        <v>2627595</v>
      </c>
      <c>
        <v>1</v>
      </c>
      <c>
        <is>
          <t>MANİSA</t>
        </is>
      </c>
      <c>
        <v>AKHİSAR</v>
      </c>
      <c>
        <is>
          <t>DM</t>
        </is>
      </c>
      <c>
        <v>DM-12/TR-1 45-72-L00062_TR-2/52 L010_66452747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31.07.2023 06:59:21</t>
        </is>
      </c>
      <c>
        <is>
          <t>31.07.2023 07:21:47</t>
        </is>
      </c>
      <c>
        <v>0.373888888</v>
      </c>
      <c>
        <v>0</v>
      </c>
      <c>
        <v>23</v>
      </c>
      <c>
        <v>0</v>
      </c>
      <c>
        <v>40</v>
      </c>
      <c>
        <v>0</v>
      </c>
      <c>
        <v>2</v>
      </c>
      <c>
        <v>0</v>
      </c>
      <c>
        <v>0</v>
      </c>
      <c>
        <v>0</v>
      </c>
      <c>
        <v>1.9713534362442597</v>
      </c>
      <c>
        <v>0</v>
      </c>
      <c>
        <v>9.960687989364247</v>
      </c>
      <c>
        <v>0</v>
      </c>
      <c>
        <v>3.9114799864229206</v>
      </c>
      <c>
        <v>0</v>
      </c>
      <c>
        <v>0</v>
      </c>
      <c>
        <v>15.843521412031427</v>
      </c>
    </row>
    <row>
      <c>
        <v>2628328</v>
      </c>
      <c>
        <v>1</v>
      </c>
      <c>
        <is>
          <t>MANİSA</t>
        </is>
      </c>
      <c>
        <v>SARIGÖL</v>
      </c>
      <c>
        <is>
          <t>AG Fideri</t>
        </is>
      </c>
      <c>
        <v>SARIGÖL TR-29 45-79-M00029_C_56395592_56395592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31.07.2023 23:14:12</t>
        </is>
      </c>
      <c>
        <is>
          <t>01.08.2023 00:51:22</t>
        </is>
      </c>
      <c>
        <v>1.619444444</v>
      </c>
      <c>
        <v>0</v>
      </c>
      <c>
        <v>52</v>
      </c>
      <c>
        <v>0</v>
      </c>
      <c>
        <v>4</v>
      </c>
      <c>
        <v>0</v>
      </c>
      <c>
        <v>3</v>
      </c>
      <c>
        <v>0</v>
      </c>
      <c>
        <v>0</v>
      </c>
      <c>
        <v>0</v>
      </c>
      <c>
        <v>18.76873338103779</v>
      </c>
      <c>
        <v>0</v>
      </c>
      <c>
        <v>15.53339056352976</v>
      </c>
      <c>
        <v>0</v>
      </c>
      <c>
        <v>4.141261134738292</v>
      </c>
      <c>
        <v>0</v>
      </c>
      <c>
        <v>0</v>
      </c>
      <c>
        <v>38.44338507930585</v>
      </c>
    </row>
    <row>
      <c>
        <v>2628222</v>
      </c>
      <c>
        <v>1</v>
      </c>
      <c>
        <is>
          <t>İZMİR</t>
        </is>
      </c>
      <c>
        <v>FOÇA</v>
      </c>
      <c>
        <is>
          <t>KÖK</t>
        </is>
      </c>
      <c>
        <v>FOÇA JANDARMA ALAYI KÖK 35-23-M00240_YENİFOÇA 7.JANDARMA ÖZEL M02_72144150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31.07.2023 19:19:08</t>
        </is>
      </c>
      <c>
        <is>
          <t>31.07.2023 22:05:19</t>
        </is>
      </c>
      <c>
        <v>2.769722222</v>
      </c>
      <c>
        <v>19</v>
      </c>
      <c>
        <v>22</v>
      </c>
      <c>
        <v>19</v>
      </c>
      <c>
        <v>2</v>
      </c>
      <c>
        <v>19</v>
      </c>
      <c>
        <v>4</v>
      </c>
      <c>
        <v>0</v>
      </c>
      <c>
        <v>0</v>
      </c>
      <c>
        <v>35.855425680576204</v>
      </c>
      <c>
        <v>25.064422915002822</v>
      </c>
      <c>
        <v>46.79345998270228</v>
      </c>
      <c>
        <v>9.671888215018198</v>
      </c>
      <c>
        <v>779.771289347573</v>
      </c>
      <c>
        <v>7.386776186580003</v>
      </c>
      <c>
        <v>0</v>
      </c>
      <c>
        <v>0</v>
      </c>
      <c>
        <v>904.5432623274526</v>
      </c>
    </row>
    <row>
      <c>
        <v>2628265</v>
      </c>
      <c>
        <v>1</v>
      </c>
      <c>
        <is>
          <t>MANİSA</t>
        </is>
      </c>
      <c>
        <v>SALİHLİ</v>
      </c>
      <c>
        <is>
          <t>AG Fideri</t>
        </is>
      </c>
      <c>
        <v>DURASILLI TR-4 45-78-M01146_49274652_56391722_56391722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31.07.2023 20:25:19</t>
        </is>
      </c>
      <c>
        <is>
          <t>31.07.2023 22:00:10</t>
        </is>
      </c>
      <c>
        <v>1.580833333</v>
      </c>
      <c>
        <v>0</v>
      </c>
      <c>
        <v>8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2.715835308729812</v>
      </c>
      <c>
        <v>0</v>
      </c>
      <c>
        <v>0</v>
      </c>
      <c>
        <v>0</v>
      </c>
      <c>
        <v>0</v>
      </c>
      <c>
        <v>0</v>
      </c>
      <c>
        <v>0</v>
      </c>
      <c>
        <v>2.715835308729812</v>
      </c>
    </row>
    <row>
      <c>
        <v>2627973</v>
      </c>
      <c>
        <v>1</v>
      </c>
      <c>
        <is>
          <t>İZMİR</t>
        </is>
      </c>
      <c>
        <v>MENEMEN</v>
      </c>
      <c>
        <is>
          <t>DM</t>
        </is>
      </c>
      <c>
        <v>PANAZTEPE DM 35-28-M00732_KESİKKÖY-1 GİRİŞ M07_2315523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31.07.2023 14:54:24</t>
        </is>
      </c>
      <c>
        <is>
          <t>31.07.2023 16:06:37</t>
        </is>
      </c>
      <c>
        <v>1.203611111</v>
      </c>
      <c>
        <v>1</v>
      </c>
      <c>
        <v>469</v>
      </c>
      <c>
        <v>4</v>
      </c>
      <c>
        <v>31</v>
      </c>
      <c>
        <v>22</v>
      </c>
      <c>
        <v>68</v>
      </c>
      <c>
        <v>6</v>
      </c>
      <c>
        <v>0</v>
      </c>
      <c>
        <v>0.28976194597055555</v>
      </c>
      <c>
        <v>166.49829988828986</v>
      </c>
      <c>
        <v>57.26057280775659</v>
      </c>
      <c>
        <v>51.936943875917386</v>
      </c>
      <c>
        <v>449.8254580703926</v>
      </c>
      <c>
        <v>110.33210348909758</v>
      </c>
      <c>
        <v>730.8976602362651</v>
      </c>
      <c>
        <v>0</v>
      </c>
      <c>
        <v>1567.0408003136895</v>
      </c>
    </row>
    <row>
      <c>
        <v>2627990</v>
      </c>
      <c>
        <v>1</v>
      </c>
      <c>
        <is>
          <t>İZMİR</t>
        </is>
      </c>
      <c>
        <v>MENDERES</v>
      </c>
      <c>
        <is>
          <t>Kullanıcı Bağlantı Hattı</t>
        </is>
      </c>
      <c>
        <v>DM-2/TR-5 35-22-M00806_955280202_955280202</v>
      </c>
      <c>
        <v>AG Box / Sdk Abone Çıkış Sigorta Atığı</v>
      </c>
      <c>
        <v>Dağıtım-AG</v>
      </c>
      <c>
        <v>Uzun</v>
      </c>
      <c>
        <v>Şebeke işletmecisi</v>
      </c>
      <c>
        <v>Bildirimsiz</v>
      </c>
      <c>
        <is>
          <t>31.07.2023 15:19:53</t>
        </is>
      </c>
      <c>
        <is>
          <t>31.07.2023 17:29:45</t>
        </is>
      </c>
      <c>
        <v>2.164444444</v>
      </c>
      <c>
        <v>0</v>
      </c>
      <c>
        <v>9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5.02984174670315</v>
      </c>
      <c>
        <v>0</v>
      </c>
      <c>
        <v>0</v>
      </c>
      <c>
        <v>0</v>
      </c>
      <c>
        <v>2.214240434797658</v>
      </c>
      <c>
        <v>0</v>
      </c>
      <c>
        <v>0</v>
      </c>
      <c>
        <v>7.244082181500808</v>
      </c>
    </row>
    <row>
      <c>
        <v>2627681</v>
      </c>
      <c>
        <v>1</v>
      </c>
      <c>
        <is>
          <t>İZMİR</t>
        </is>
      </c>
      <c>
        <v>ALİAĞA</v>
      </c>
      <c>
        <is>
          <t>AG Fideri</t>
        </is>
      </c>
      <c>
        <v>TR-14 35-17-M00014_11902843_56373330_56373330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31.07.2023 09:18:02</t>
        </is>
      </c>
      <c>
        <is>
          <t>31.07.2023 10:20:00</t>
        </is>
      </c>
      <c>
        <v>1.032777777</v>
      </c>
      <c>
        <v>0</v>
      </c>
      <c>
        <v>114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24.328729308149832</v>
      </c>
      <c>
        <v>0</v>
      </c>
      <c>
        <v>0</v>
      </c>
      <c>
        <v>0</v>
      </c>
      <c>
        <v>14.343022458138538</v>
      </c>
      <c>
        <v>0</v>
      </c>
      <c>
        <v>0</v>
      </c>
      <c>
        <v>38.67175176628837</v>
      </c>
    </row>
    <row>
      <c>
        <v>2627635</v>
      </c>
      <c>
        <v>1</v>
      </c>
      <c>
        <is>
          <t>İZMİR</t>
        </is>
      </c>
      <c>
        <v>BAYINDIR</v>
      </c>
      <c>
        <is>
          <t>DM</t>
        </is>
      </c>
      <c>
        <v>BAYINDIR İM 35-20-A00001_ZEYTİNOVA-2 L02_2058793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31.07.2023 08:35:44</t>
        </is>
      </c>
      <c>
        <is>
          <t>31.07.2023 08:42:27</t>
        </is>
      </c>
      <c>
        <v>0.111944444</v>
      </c>
      <c>
        <v>0</v>
      </c>
      <c>
        <v>3211</v>
      </c>
      <c>
        <v>11</v>
      </c>
      <c>
        <v>738</v>
      </c>
      <c>
        <v>23</v>
      </c>
      <c>
        <v>832</v>
      </c>
      <c>
        <v>3</v>
      </c>
      <c>
        <v>0</v>
      </c>
      <c>
        <v>0</v>
      </c>
      <c>
        <v>57.32706320113011</v>
      </c>
      <c>
        <v>4.608483160294931</v>
      </c>
      <c>
        <v>85.80564900590454</v>
      </c>
      <c>
        <v>29.866917352982714</v>
      </c>
      <c>
        <v>66.83870574459692</v>
      </c>
      <c>
        <v>28.13257343351455</v>
      </c>
      <c>
        <v>0</v>
      </c>
      <c>
        <v>272.57939189842375</v>
      </c>
    </row>
    <row>
      <c>
        <v>2627932</v>
      </c>
      <c>
        <v>2</v>
      </c>
      <c>
        <is>
          <t>İZMİR</t>
        </is>
      </c>
      <c>
        <v>GAZİEMİR</v>
      </c>
      <c>
        <is>
          <t>Dağıtım Transformatörü</t>
        </is>
      </c>
      <c>
        <v>K-2380 35-08-K02380_35-08-K02380_42545599</v>
      </c>
      <c>
        <v>Plansız Kesinti / Müdahale</v>
      </c>
      <c>
        <v>Dağıtım-AG</v>
      </c>
      <c>
        <v>Kısa</v>
      </c>
      <c>
        <v>Şebeke işletmecisi</v>
      </c>
      <c>
        <v>Bildirimsiz</v>
      </c>
      <c>
        <is>
          <t>31.07.2023 14:42:07</t>
        </is>
      </c>
      <c>
        <is>
          <t>31.07.2023 14:42:25</t>
        </is>
      </c>
      <c>
        <v>0.005</v>
      </c>
      <c>
        <v>0</v>
      </c>
      <c>
        <v>5</v>
      </c>
      <c>
        <v>0</v>
      </c>
      <c>
        <v>0</v>
      </c>
      <c>
        <v>0</v>
      </c>
      <c>
        <v>7</v>
      </c>
      <c>
        <v>0</v>
      </c>
      <c>
        <v>0</v>
      </c>
      <c>
        <v>0</v>
      </c>
      <c>
        <v>0.012703047608765</v>
      </c>
      <c>
        <v>0</v>
      </c>
      <c>
        <v>0</v>
      </c>
      <c>
        <v>0</v>
      </c>
      <c>
        <v>0.06367154670312801</v>
      </c>
      <c>
        <v>0</v>
      </c>
      <c>
        <v>0</v>
      </c>
      <c>
        <v>0.07637459431189302</v>
      </c>
    </row>
    <row>
      <c>
        <v>2628245</v>
      </c>
      <c>
        <v>1</v>
      </c>
      <c>
        <is>
          <t>İZMİR</t>
        </is>
      </c>
      <c>
        <v>ÇEŞME</v>
      </c>
      <c>
        <is>
          <t>KÖK</t>
        </is>
      </c>
      <c>
        <v>L-470 KÖK 35-18-L00470_REİSDERE L04_72090182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31.07.2023 19:56:21</t>
        </is>
      </c>
      <c>
        <is>
          <t>31.07.2023 20:34:44</t>
        </is>
      </c>
      <c>
        <v>0.639722222</v>
      </c>
      <c>
        <v>2</v>
      </c>
      <c>
        <v>1192</v>
      </c>
      <c>
        <v>5</v>
      </c>
      <c>
        <v>6</v>
      </c>
      <c>
        <v>8</v>
      </c>
      <c>
        <v>166</v>
      </c>
      <c>
        <v>0</v>
      </c>
      <c>
        <v>0</v>
      </c>
      <c>
        <v>4.0994345911748225</v>
      </c>
      <c>
        <v>302.9159086326232</v>
      </c>
      <c>
        <v>4.430251759009335</v>
      </c>
      <c>
        <v>2.2835587318415187</v>
      </c>
      <c>
        <v>21.686936905958778</v>
      </c>
      <c>
        <v>143.44379830285195</v>
      </c>
      <c>
        <v>0</v>
      </c>
      <c>
        <v>0</v>
      </c>
      <c>
        <v>478.8598889234596</v>
      </c>
    </row>
    <row>
      <c>
        <v>2627844</v>
      </c>
      <c>
        <v>1</v>
      </c>
      <c>
        <is>
          <t>İZMİR</t>
        </is>
      </c>
      <c>
        <v>BORNOVA</v>
      </c>
      <c>
        <is>
          <t>Kullanıcı Bağlantı Hattı</t>
        </is>
      </c>
      <c>
        <v>M-1262 35-02-M01262_942950117_942950117</v>
      </c>
      <c>
        <v>Üçüncü Şahısların Vermiş Olduğu Hasarlar</v>
      </c>
      <c>
        <v>Dağıtım-AG</v>
      </c>
      <c>
        <v>Uzun</v>
      </c>
      <c>
        <v>Dışsal</v>
      </c>
      <c>
        <v>Bildirimsiz</v>
      </c>
      <c>
        <is>
          <t>31.07.2023 11:53:42</t>
        </is>
      </c>
      <c>
        <is>
          <t>31.07.2023 17:42:34</t>
        </is>
      </c>
      <c>
        <v>5.814444444</v>
      </c>
      <c>
        <v>0</v>
      </c>
      <c>
        <v>0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79.62646595499423</v>
      </c>
      <c>
        <v>0</v>
      </c>
      <c>
        <v>0</v>
      </c>
      <c>
        <v>79.62646595499423</v>
      </c>
    </row>
    <row>
      <c>
        <v>2628033</v>
      </c>
      <c>
        <v>2</v>
      </c>
      <c>
        <is>
          <t>İZMİR</t>
        </is>
      </c>
      <c>
        <v>ALİAĞA</v>
      </c>
      <c>
        <is>
          <t>Dağıtım Transformatörü</t>
        </is>
      </c>
      <c>
        <v>YENİ ŞAKRAN TR-9 35-17-M00209_35-17-M00209_2361999</v>
      </c>
      <c>
        <v>AG Sehim Bozukluğu</v>
      </c>
      <c>
        <v>Dağıtım-AG</v>
      </c>
      <c>
        <v>Uzun</v>
      </c>
      <c>
        <v>Şebeke işletmecisi</v>
      </c>
      <c>
        <v>Bildirimsiz</v>
      </c>
      <c>
        <is>
          <t>31.07.2023 16:03:04</t>
        </is>
      </c>
      <c>
        <is>
          <t>31.07.2023 16:40:09</t>
        </is>
      </c>
      <c>
        <v>0.618055555</v>
      </c>
      <c>
        <v>0</v>
      </c>
      <c>
        <v>191</v>
      </c>
      <c>
        <v>0</v>
      </c>
      <c>
        <v>0</v>
      </c>
      <c>
        <v>0</v>
      </c>
      <c>
        <v>8</v>
      </c>
      <c>
        <v>0</v>
      </c>
      <c>
        <v>0</v>
      </c>
      <c>
        <v>0</v>
      </c>
      <c>
        <v>28.968204503619546</v>
      </c>
      <c>
        <v>0</v>
      </c>
      <c>
        <v>0</v>
      </c>
      <c>
        <v>0</v>
      </c>
      <c>
        <v>12.190576530467743</v>
      </c>
      <c>
        <v>0</v>
      </c>
      <c>
        <v>0</v>
      </c>
      <c>
        <v>41.15878103408729</v>
      </c>
    </row>
    <row>
      <c>
        <v>2628099</v>
      </c>
      <c>
        <v>1</v>
      </c>
      <c>
        <is>
          <t>İZMİR</t>
        </is>
      </c>
      <c>
        <v>BAYRAKLI</v>
      </c>
      <c>
        <is>
          <t>AG Fideri</t>
        </is>
      </c>
      <c>
        <v>M-2561 35-02-M02561_B_56382856_56382856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31.07.2023 16:58:13</t>
        </is>
      </c>
      <c>
        <is>
          <t>31.07.2023 18:13:41</t>
        </is>
      </c>
      <c>
        <v>1.257777777</v>
      </c>
      <c>
        <v>0</v>
      </c>
      <c>
        <v>10</v>
      </c>
      <c>
        <v>0</v>
      </c>
      <c>
        <v>0</v>
      </c>
      <c>
        <v>0</v>
      </c>
      <c>
        <v>13</v>
      </c>
      <c>
        <v>0</v>
      </c>
      <c>
        <v>0</v>
      </c>
      <c>
        <v>0</v>
      </c>
      <c>
        <v>2.5203899935045255</v>
      </c>
      <c>
        <v>0</v>
      </c>
      <c>
        <v>0</v>
      </c>
      <c>
        <v>0</v>
      </c>
      <c>
        <v>25.494943704158047</v>
      </c>
      <c>
        <v>0</v>
      </c>
      <c>
        <v>0</v>
      </c>
      <c>
        <v>28.015333697662573</v>
      </c>
    </row>
    <row>
      <c>
        <v>2627950</v>
      </c>
      <c>
        <v>1</v>
      </c>
      <c>
        <is>
          <t>İZMİR</t>
        </is>
      </c>
      <c>
        <v>KARABAĞLAR</v>
      </c>
      <c>
        <is>
          <t>Kullanıcı Bağlantı Hattı</t>
        </is>
      </c>
      <c>
        <v>M-1106 35-01-M01106_911616114_911616114</v>
      </c>
      <c>
        <v>AG Branşman Yeraltı Kablo Arızası</v>
      </c>
      <c>
        <v>Dağıtım-AG</v>
      </c>
      <c>
        <v>Uzun</v>
      </c>
      <c>
        <v>Şebeke işletmecisi</v>
      </c>
      <c>
        <v>Bildirimsiz</v>
      </c>
      <c>
        <is>
          <t>31.07.2023 14:15:55</t>
        </is>
      </c>
      <c>
        <is>
          <t>31.07.2023 16:41:21</t>
        </is>
      </c>
      <c>
        <v>2.423888888</v>
      </c>
      <c>
        <v>0</v>
      </c>
      <c>
        <v>19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8.854324208830251</v>
      </c>
      <c>
        <v>0</v>
      </c>
      <c>
        <v>0</v>
      </c>
      <c>
        <v>0</v>
      </c>
      <c>
        <v>0</v>
      </c>
      <c>
        <v>0</v>
      </c>
      <c>
        <v>0</v>
      </c>
      <c>
        <v>8.854324208830251</v>
      </c>
    </row>
    <row>
      <c>
        <v>2627741</v>
      </c>
      <c>
        <v>1</v>
      </c>
      <c>
        <is>
          <t>MANİSA</t>
        </is>
      </c>
      <c>
        <v>ALAŞEHİR</v>
      </c>
      <c>
        <is>
          <t>Saha Dağıtım Kutusu (SDK)</t>
        </is>
      </c>
      <c>
        <v>ALAŞEHİR PTT TRAFO 45-73-M00040_A a1_45157351</v>
      </c>
      <c>
        <v>Üçüncü Şahısların Vermiş Olduğu Hasarlar</v>
      </c>
      <c>
        <v>Dağıtım-AG</v>
      </c>
      <c>
        <v>Uzun</v>
      </c>
      <c>
        <v>Dışsal</v>
      </c>
      <c>
        <v>Bildirimsiz</v>
      </c>
      <c>
        <is>
          <t>31.07.2023 10:04:21</t>
        </is>
      </c>
      <c>
        <is>
          <t>31.07.2023 13:54:55</t>
        </is>
      </c>
      <c>
        <v>3.842777777</v>
      </c>
      <c>
        <v>0</v>
      </c>
      <c>
        <v>0</v>
      </c>
      <c>
        <v>0</v>
      </c>
      <c>
        <v>0</v>
      </c>
      <c>
        <v>0</v>
      </c>
      <c>
        <v>53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116.40722080283419</v>
      </c>
      <c>
        <v>0</v>
      </c>
      <c>
        <v>0</v>
      </c>
      <c>
        <v>116.40722080283419</v>
      </c>
    </row>
    <row>
      <c>
        <v>2628239</v>
      </c>
      <c>
        <v>1</v>
      </c>
      <c>
        <is>
          <t>İZMİR</t>
        </is>
      </c>
      <c>
        <v>TİRE</v>
      </c>
      <c>
        <is>
          <t>DM</t>
        </is>
      </c>
      <c>
        <v>TİRE İM-DM-1 35-29-A00001_BOYNUYOĞUN L04_2059646</v>
      </c>
      <c>
        <v>OG Fider Açması</v>
      </c>
      <c>
        <v>Dağıtım-OG</v>
      </c>
      <c>
        <v>Kısa</v>
      </c>
      <c>
        <v>Şebeke işletmecisi</v>
      </c>
      <c>
        <v>Bildirimsiz</v>
      </c>
      <c>
        <is>
          <t>31.07.2023 19:45:03</t>
        </is>
      </c>
      <c>
        <is>
          <t>31.07.2023 19:47:38</t>
        </is>
      </c>
      <c>
        <v>0.043055555</v>
      </c>
      <c>
        <v>7</v>
      </c>
      <c>
        <v>2143</v>
      </c>
      <c>
        <v>60</v>
      </c>
      <c>
        <v>263</v>
      </c>
      <c>
        <v>27</v>
      </c>
      <c>
        <v>363</v>
      </c>
      <c>
        <v>0</v>
      </c>
      <c>
        <v>0</v>
      </c>
      <c>
        <v>0.13001911828201737</v>
      </c>
      <c>
        <v>16.77723210363564</v>
      </c>
      <c>
        <v>16.321847655977965</v>
      </c>
      <c>
        <v>34.88881604980551</v>
      </c>
      <c>
        <v>9.826898063412107</v>
      </c>
      <c>
        <v>17.91160784708173</v>
      </c>
      <c>
        <v>0</v>
      </c>
      <c>
        <v>0</v>
      </c>
      <c>
        <v>95.85642083819496</v>
      </c>
    </row>
    <row>
      <c>
        <v>2628262</v>
      </c>
      <c>
        <v>1</v>
      </c>
      <c>
        <is>
          <t>İZMİR</t>
        </is>
      </c>
      <c>
        <v>MENEMEN</v>
      </c>
      <c>
        <is>
          <t>DM</t>
        </is>
      </c>
      <c>
        <v>PANAZTEPE DM 35-28-M00732_MALTEPE M03_2055980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31.07.2023 20:23:03</t>
        </is>
      </c>
      <c>
        <is>
          <t>31.07.2023 22:31:03</t>
        </is>
      </c>
      <c>
        <v>2.133333333</v>
      </c>
      <c>
        <v>1</v>
      </c>
      <c>
        <v>395</v>
      </c>
      <c>
        <v>1</v>
      </c>
      <c>
        <v>2</v>
      </c>
      <c>
        <v>6</v>
      </c>
      <c>
        <v>49</v>
      </c>
      <c>
        <v>0</v>
      </c>
      <c>
        <v>0</v>
      </c>
      <c>
        <v>3.467159614242621</v>
      </c>
      <c>
        <v>218.87076039953897</v>
      </c>
      <c>
        <v>20.716614446197006</v>
      </c>
      <c>
        <v>0</v>
      </c>
      <c>
        <v>84.40969189269596</v>
      </c>
      <c>
        <v>111.43152653461122</v>
      </c>
      <c>
        <v>0</v>
      </c>
      <c>
        <v>0</v>
      </c>
      <c>
        <v>438.8957528872858</v>
      </c>
    </row>
    <row>
      <c>
        <v>2628282</v>
      </c>
      <c>
        <v>1</v>
      </c>
      <c>
        <is>
          <t>İZMİR</t>
        </is>
      </c>
      <c>
        <v>TORBALI</v>
      </c>
      <c>
        <is>
          <t>AG Fideri</t>
        </is>
      </c>
      <c>
        <v>SUBAŞI-2 35-26-L00329_B_90991176_90991176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31.07.2023 21:02:44</t>
        </is>
      </c>
      <c>
        <is>
          <t>31.07.2023 22:36:16</t>
        </is>
      </c>
      <c>
        <v>1.558888888</v>
      </c>
      <c>
        <v>0</v>
      </c>
      <c>
        <v>14</v>
      </c>
      <c>
        <v>0</v>
      </c>
      <c>
        <v>0</v>
      </c>
      <c>
        <v>0</v>
      </c>
      <c>
        <v>12</v>
      </c>
      <c>
        <v>0</v>
      </c>
      <c>
        <v>0</v>
      </c>
      <c>
        <v>0</v>
      </c>
      <c>
        <v>6.464081704390207</v>
      </c>
      <c>
        <v>0</v>
      </c>
      <c>
        <v>0</v>
      </c>
      <c>
        <v>0</v>
      </c>
      <c>
        <v>18.459163042706763</v>
      </c>
      <c>
        <v>0</v>
      </c>
      <c>
        <v>0</v>
      </c>
      <c>
        <v>24.92324474709697</v>
      </c>
    </row>
    <row>
      <c>
        <v>2628305</v>
      </c>
      <c>
        <v>1</v>
      </c>
      <c>
        <is>
          <t>MANİSA</t>
        </is>
      </c>
      <c>
        <v>GÖRDES</v>
      </c>
      <c>
        <is>
          <t>OG Fideri</t>
        </is>
      </c>
      <c>
        <v>FUNDACIK KÖK 45-75-M00068_HatBaşıAyırıcı_53135521 M03_53135521</v>
      </c>
      <c>
        <v>OG Ayırıcı Arızası</v>
      </c>
      <c>
        <v>Dağıtım-OG</v>
      </c>
      <c>
        <v>Uzun</v>
      </c>
      <c>
        <v>Şebeke işletmecisi</v>
      </c>
      <c>
        <v>Bildirimsiz</v>
      </c>
      <c>
        <is>
          <t>31.07.2023 22:04:30</t>
        </is>
      </c>
      <c>
        <is>
          <t>31.07.2023 23:00:01</t>
        </is>
      </c>
      <c>
        <v>0.925277777</v>
      </c>
      <c>
        <v>0</v>
      </c>
      <c>
        <v>50</v>
      </c>
      <c>
        <v>0</v>
      </c>
      <c>
        <v>1</v>
      </c>
      <c>
        <v>0</v>
      </c>
      <c>
        <v>2</v>
      </c>
      <c>
        <v>0</v>
      </c>
      <c>
        <v>0</v>
      </c>
      <c>
        <v>0</v>
      </c>
      <c>
        <v>10.383716726938552</v>
      </c>
      <c>
        <v>0</v>
      </c>
      <c>
        <v>0.07818682733816773</v>
      </c>
      <c>
        <v>0</v>
      </c>
      <c>
        <v>0.2571302650947388</v>
      </c>
      <c>
        <v>0</v>
      </c>
      <c>
        <v>0</v>
      </c>
      <c>
        <v>10.71903381937146</v>
      </c>
    </row>
    <row>
      <c>
        <v>2627784</v>
      </c>
      <c>
        <v>1</v>
      </c>
      <c>
        <is>
          <t>İZMİR</t>
        </is>
      </c>
      <c>
        <v>KARŞIYAKA</v>
      </c>
      <c>
        <is>
          <t>Kullanıcı Bağlantı Hattı</t>
        </is>
      </c>
      <c>
        <v>K-930 35-04-K00930_99245359_99245359</v>
      </c>
      <c>
        <v>AG Box / Sdk Abone Çıkış Sigorta Atığı</v>
      </c>
      <c>
        <v>Dağıtım-AG</v>
      </c>
      <c>
        <v>Uzun</v>
      </c>
      <c>
        <v>Şebeke işletmecisi</v>
      </c>
      <c>
        <v>Bildirimsiz</v>
      </c>
      <c>
        <is>
          <t>31.07.2023 10:49:13</t>
        </is>
      </c>
      <c>
        <is>
          <t>31.07.2023 11:50:41</t>
        </is>
      </c>
      <c>
        <v>1.024444444</v>
      </c>
      <c>
        <v>0</v>
      </c>
      <c>
        <v>13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3.39231348629395</v>
      </c>
      <c>
        <v>0</v>
      </c>
      <c>
        <v>0</v>
      </c>
      <c>
        <v>0</v>
      </c>
      <c>
        <v>10.328881637855641</v>
      </c>
      <c>
        <v>0</v>
      </c>
      <c>
        <v>0</v>
      </c>
      <c>
        <v>13.721195124149592</v>
      </c>
    </row>
    <row>
      <c>
        <v>2627721</v>
      </c>
      <c>
        <v>1</v>
      </c>
      <c>
        <is>
          <t>İZMİR</t>
        </is>
      </c>
      <c>
        <v>BORNOVA</v>
      </c>
      <c>
        <is>
          <t>OG Fideri</t>
        </is>
      </c>
      <c>
        <v>K-4019 35-02-K04019_DIREK TIPI TRAFO HUCRESI H01_2050329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31.07.2023 09:46:56</t>
        </is>
      </c>
      <c>
        <is>
          <t>31.07.2023 10:57:00</t>
        </is>
      </c>
      <c>
        <v>1.167777777</v>
      </c>
      <c>
        <v>0</v>
      </c>
      <c>
        <v>460</v>
      </c>
      <c>
        <v>0</v>
      </c>
      <c>
        <v>0</v>
      </c>
      <c>
        <v>0</v>
      </c>
      <c>
        <v>19</v>
      </c>
      <c>
        <v>0</v>
      </c>
      <c>
        <v>0</v>
      </c>
      <c>
        <v>0</v>
      </c>
      <c>
        <v>130.08873827465342</v>
      </c>
      <c>
        <v>0</v>
      </c>
      <c>
        <v>0</v>
      </c>
      <c>
        <v>0</v>
      </c>
      <c>
        <v>12.730020875684666</v>
      </c>
      <c>
        <v>0</v>
      </c>
      <c>
        <v>0</v>
      </c>
      <c>
        <v>142.81875915033808</v>
      </c>
    </row>
    <row>
      <c>
        <v>2628176</v>
      </c>
      <c>
        <v>1</v>
      </c>
      <c>
        <is>
          <t>MANİSA</t>
        </is>
      </c>
      <c>
        <v>SALİHLİ</v>
      </c>
      <c>
        <is>
          <t>KÖK</t>
        </is>
      </c>
      <c>
        <v>KORDON KÖK 45-78-M00730_ÇAKALDOĞAN M03_2105508</v>
      </c>
      <c>
        <v>OG Fider Açması</v>
      </c>
      <c>
        <v>Dağıtım-OG</v>
      </c>
      <c>
        <v>Kısa</v>
      </c>
      <c>
        <v>Şebeke işletmecisi</v>
      </c>
      <c>
        <v>Bildirimsiz</v>
      </c>
      <c>
        <is>
          <t>31.07.2023 18:30:44</t>
        </is>
      </c>
      <c>
        <is>
          <t>31.07.2023 18:31:13</t>
        </is>
      </c>
      <c>
        <v>0.008055555</v>
      </c>
      <c>
        <v>4</v>
      </c>
      <c>
        <v>795</v>
      </c>
      <c>
        <v>7</v>
      </c>
      <c>
        <v>27</v>
      </c>
      <c>
        <v>0</v>
      </c>
      <c>
        <v>27</v>
      </c>
      <c>
        <v>0</v>
      </c>
      <c>
        <v>0</v>
      </c>
      <c>
        <v>0.00842508302888889</v>
      </c>
      <c>
        <v>0.9424635972142748</v>
      </c>
      <c>
        <v>0.5458868695785459</v>
      </c>
      <c>
        <v>0.368715475832952</v>
      </c>
      <c>
        <v>0</v>
      </c>
      <c>
        <v>0.13520449670367693</v>
      </c>
      <c>
        <v>0</v>
      </c>
      <c>
        <v>0</v>
      </c>
      <c>
        <v>2.0006955223583383</v>
      </c>
    </row>
    <row>
      <c>
        <v>2627827</v>
      </c>
      <c>
        <v>1</v>
      </c>
      <c>
        <is>
          <t>MANİSA</t>
        </is>
      </c>
      <c>
        <v>SOMA</v>
      </c>
      <c>
        <is>
          <t>DM</t>
        </is>
      </c>
      <c>
        <v>SOMA KÖYLER DM-2 45-82-M00125_KÖYLER 34.5 M08_2035836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31.07.2023 11:32:53</t>
        </is>
      </c>
      <c>
        <is>
          <t>31.07.2023 11:42:11</t>
        </is>
      </c>
      <c>
        <v>0.155</v>
      </c>
      <c>
        <v>15</v>
      </c>
      <c>
        <v>890</v>
      </c>
      <c>
        <v>2</v>
      </c>
      <c>
        <v>25</v>
      </c>
      <c>
        <v>4</v>
      </c>
      <c>
        <v>65</v>
      </c>
      <c>
        <v>0</v>
      </c>
      <c>
        <v>0</v>
      </c>
      <c>
        <v>0.5716378146667799</v>
      </c>
      <c>
        <v>17.445797529395286</v>
      </c>
      <c>
        <v>0.289320760027172</v>
      </c>
      <c>
        <v>1.88017356221557</v>
      </c>
      <c>
        <v>1.504412585306824</v>
      </c>
      <c>
        <v>4.982454343045159</v>
      </c>
      <c>
        <v>0</v>
      </c>
      <c>
        <v>0</v>
      </c>
      <c>
        <v>26.673796594656793</v>
      </c>
    </row>
    <row>
      <c>
        <v>2628076</v>
      </c>
      <c>
        <v>1</v>
      </c>
      <c>
        <is>
          <t>İZMİR</t>
        </is>
      </c>
      <c>
        <v>BAYRAKLI</v>
      </c>
      <c>
        <is>
          <t>AG Fideri</t>
        </is>
      </c>
      <c>
        <v>K-3857 35-04-K03857_C_56368425_56368425</v>
      </c>
      <c>
        <v>AG Sehim Bozukluğu</v>
      </c>
      <c>
        <v>Dağıtım-AG</v>
      </c>
      <c>
        <v>Uzun</v>
      </c>
      <c>
        <v>Şebeke işletmecisi</v>
      </c>
      <c>
        <v>Bildirimsiz</v>
      </c>
      <c>
        <is>
          <t>31.07.2023 16:32:41</t>
        </is>
      </c>
      <c>
        <is>
          <t>31.07.2023 18:11:56</t>
        </is>
      </c>
      <c>
        <v>1.654166666</v>
      </c>
      <c>
        <v>0</v>
      </c>
      <c>
        <v>139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67.06654511438622</v>
      </c>
      <c>
        <v>0</v>
      </c>
      <c>
        <v>0</v>
      </c>
      <c>
        <v>0</v>
      </c>
      <c>
        <v>7.532254190509694</v>
      </c>
      <c>
        <v>0</v>
      </c>
      <c>
        <v>0</v>
      </c>
      <c>
        <v>74.5987993048959</v>
      </c>
    </row>
    <row>
      <c>
        <v>2627578</v>
      </c>
      <c>
        <v>1</v>
      </c>
      <c>
        <is>
          <t>MANİSA</t>
        </is>
      </c>
      <c>
        <v>ŞEHZADELER</v>
      </c>
      <c>
        <is>
          <t>Kullanıcı Bağlantı Hattı</t>
        </is>
      </c>
      <c>
        <v>DM-8/3-A 45-71-M02174_953242269_953242269</v>
      </c>
      <c>
        <v>Üçüncü Şahısların Vermiş Olduğu Hasarlar</v>
      </c>
      <c>
        <v>Dağıtım-AG</v>
      </c>
      <c>
        <v>Uzun</v>
      </c>
      <c>
        <v>Dışsal</v>
      </c>
      <c>
        <v>Bildirimsiz</v>
      </c>
      <c>
        <is>
          <t>31.07.2023 02:27:25</t>
        </is>
      </c>
      <c>
        <is>
          <t>31.07.2023 03:37:29</t>
        </is>
      </c>
      <c>
        <v>1.167777777</v>
      </c>
      <c>
        <v>0</v>
      </c>
      <c>
        <v>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0.5669771597804081</v>
      </c>
      <c>
        <v>0</v>
      </c>
      <c>
        <v>0</v>
      </c>
      <c>
        <v>0</v>
      </c>
      <c>
        <v>0.14051683586850955</v>
      </c>
      <c>
        <v>0</v>
      </c>
      <c>
        <v>0</v>
      </c>
      <c>
        <v>0.7074939956489177</v>
      </c>
    </row>
    <row>
      <c>
        <v>2627970</v>
      </c>
      <c>
        <v>1</v>
      </c>
      <c>
        <is>
          <t>İZMİR</t>
        </is>
      </c>
      <c>
        <v>ALİAĞA</v>
      </c>
      <c>
        <is>
          <t>AG Fideri</t>
        </is>
      </c>
      <c>
        <v>YENİ ŞAKRAN TR-13 35-17-M00213_E_72372490_72372490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31.07.2023 14:44:26</t>
        </is>
      </c>
      <c>
        <is>
          <t>31.07.2023 15:28:44</t>
        </is>
      </c>
      <c>
        <v>0.738333333</v>
      </c>
      <c>
        <v>0</v>
      </c>
      <c>
        <v>178</v>
      </c>
      <c>
        <v>0</v>
      </c>
      <c>
        <v>0</v>
      </c>
      <c>
        <v>0</v>
      </c>
      <c>
        <v>21</v>
      </c>
      <c>
        <v>0</v>
      </c>
      <c>
        <v>0</v>
      </c>
      <c>
        <v>0</v>
      </c>
      <c>
        <v>32.23453629135991</v>
      </c>
      <c>
        <v>0</v>
      </c>
      <c>
        <v>0</v>
      </c>
      <c>
        <v>0</v>
      </c>
      <c>
        <v>23.260888793556337</v>
      </c>
      <c>
        <v>0</v>
      </c>
      <c>
        <v>0</v>
      </c>
      <c>
        <v>55.49542508491625</v>
      </c>
    </row>
    <row>
      <c>
        <v>2628119</v>
      </c>
      <c>
        <v>1</v>
      </c>
      <c>
        <is>
          <t>İZMİR</t>
        </is>
      </c>
      <c>
        <v>KINIK</v>
      </c>
      <c>
        <is>
          <t>OG Fideri</t>
        </is>
      </c>
      <c>
        <v>KINIK ORGANİZE DM 35-24-M00208_HatBaşıAyırıcı_72291214 M13_72291214</v>
      </c>
      <c>
        <v>Manevra</v>
      </c>
      <c>
        <v>Dağıtım-OG</v>
      </c>
      <c>
        <v>Uzun</v>
      </c>
      <c>
        <v>Şebeke işletmecisi</v>
      </c>
      <c>
        <v>Bildirimsiz</v>
      </c>
      <c>
        <is>
          <t>31.07.2023 17:26:09</t>
        </is>
      </c>
      <c>
        <is>
          <t>31.07.2023 17:46:04</t>
        </is>
      </c>
      <c>
        <v>0.331944444</v>
      </c>
      <c>
        <v>1</v>
      </c>
      <c>
        <v>820</v>
      </c>
      <c>
        <v>1</v>
      </c>
      <c>
        <v>13</v>
      </c>
      <c>
        <v>2</v>
      </c>
      <c>
        <v>61</v>
      </c>
      <c>
        <v>0</v>
      </c>
      <c>
        <v>0</v>
      </c>
      <c>
        <v>0.21312110916848942</v>
      </c>
      <c>
        <v>37.39702534622157</v>
      </c>
      <c>
        <v>0.6782181470536064</v>
      </c>
      <c>
        <v>13.942660454179917</v>
      </c>
      <c>
        <v>7.732462982431867</v>
      </c>
      <c>
        <v>14.431451412068105</v>
      </c>
      <c>
        <v>0</v>
      </c>
      <c>
        <v>0</v>
      </c>
      <c>
        <v>74.39493945112355</v>
      </c>
    </row>
    <row>
      <c>
        <v>2627678</v>
      </c>
      <c>
        <v>1</v>
      </c>
      <c>
        <is>
          <t>İZMİR</t>
        </is>
      </c>
      <c>
        <v>KONAK</v>
      </c>
      <c>
        <is>
          <t>TM Fideri</t>
        </is>
      </c>
      <c>
        <v>ALSANCAK TM 35-01-A00005_HİLAL-GÜNEY M01_2308236</v>
      </c>
      <c>
        <v>OG Yeraltı Kablo Arızası</v>
      </c>
      <c>
        <v>Dağıtım-OG</v>
      </c>
      <c>
        <v>Uzun</v>
      </c>
      <c>
        <v>Şebeke işletmecisi</v>
      </c>
      <c>
        <v>Bildirimsiz</v>
      </c>
      <c>
        <is>
          <t>31.07.2023 08:40:41</t>
        </is>
      </c>
      <c>
        <is>
          <t>31.07.2023 09:36:24</t>
        </is>
      </c>
      <c>
        <v>0.928611111</v>
      </c>
      <c>
        <v>0</v>
      </c>
      <c>
        <v>2</v>
      </c>
      <c>
        <v>0</v>
      </c>
      <c>
        <v>0</v>
      </c>
      <c>
        <v>3</v>
      </c>
      <c>
        <v>171</v>
      </c>
      <c>
        <v>0</v>
      </c>
      <c>
        <v>0</v>
      </c>
      <c>
        <v>0</v>
      </c>
      <c>
        <v>0.24646279333718468</v>
      </c>
      <c>
        <v>0</v>
      </c>
      <c>
        <v>0</v>
      </c>
      <c>
        <v>1618.3336126964298</v>
      </c>
      <c>
        <v>237.8411483325275</v>
      </c>
      <c>
        <v>0</v>
      </c>
      <c>
        <v>0</v>
      </c>
      <c>
        <v>1856.4212238222945</v>
      </c>
    </row>
    <row>
      <c>
        <v>2628085</v>
      </c>
      <c>
        <v>1</v>
      </c>
      <c>
        <is>
          <t>İZMİR</t>
        </is>
      </c>
      <c>
        <v>MENEMEN</v>
      </c>
      <c>
        <is>
          <t>KÖK</t>
        </is>
      </c>
      <c>
        <v>SEYREK TR-7 KÖK 35-28-M00379_SÜZBEYLİ-TUZCULU M04_2303511</v>
      </c>
      <c>
        <v>OG Parafudr Patlaması</v>
      </c>
      <c>
        <v>Dağıtım-OG</v>
      </c>
      <c>
        <v>Uzun</v>
      </c>
      <c>
        <v>Şebeke işletmecisi</v>
      </c>
      <c>
        <v>Bildirimsiz</v>
      </c>
      <c>
        <is>
          <t>31.07.2023 16:43:48</t>
        </is>
      </c>
      <c>
        <is>
          <t>31.07.2023 17:14:39</t>
        </is>
      </c>
      <c>
        <v>0.514166666</v>
      </c>
      <c>
        <v>2</v>
      </c>
      <c>
        <v>137</v>
      </c>
      <c>
        <v>5</v>
      </c>
      <c>
        <v>3</v>
      </c>
      <c>
        <v>8</v>
      </c>
      <c>
        <v>42</v>
      </c>
      <c>
        <v>0</v>
      </c>
      <c>
        <v>0</v>
      </c>
      <c>
        <v>32.988603749405335</v>
      </c>
      <c>
        <v>20.117296397297917</v>
      </c>
      <c>
        <v>42.299754092490524</v>
      </c>
      <c>
        <v>1.1031496561792562</v>
      </c>
      <c>
        <v>63.77713724203625</v>
      </c>
      <c>
        <v>26.018608555231964</v>
      </c>
      <c>
        <v>0</v>
      </c>
      <c>
        <v>0</v>
      </c>
      <c>
        <v>186.30454969264125</v>
      </c>
    </row>
    <row>
      <c>
        <v>2628039</v>
      </c>
      <c>
        <v>1</v>
      </c>
      <c>
        <is>
          <t>İZMİR</t>
        </is>
      </c>
      <c>
        <v>GAZİEMİR</v>
      </c>
      <c>
        <is>
          <t>Kullanıcı Bağlantı Hattı</t>
        </is>
      </c>
      <c>
        <v>K-2380 35-08-K02380_97668015_97668015</v>
      </c>
      <c>
        <v>AG Box / Sdk Abone Çıkış Sigorta Atığı</v>
      </c>
      <c>
        <v>Dağıtım-AG</v>
      </c>
      <c>
        <v>Uzun</v>
      </c>
      <c>
        <v>Şebeke işletmecisi</v>
      </c>
      <c>
        <v>Bildirimsiz</v>
      </c>
      <c>
        <is>
          <t>31.07.2023 15:57:58</t>
        </is>
      </c>
      <c>
        <is>
          <t>31.07.2023 17:28:48</t>
        </is>
      </c>
      <c>
        <v>1.513888888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0.510583466789267</v>
      </c>
      <c>
        <v>0</v>
      </c>
      <c>
        <v>0</v>
      </c>
      <c>
        <v>0</v>
      </c>
      <c>
        <v>0</v>
      </c>
      <c>
        <v>0</v>
      </c>
      <c>
        <v>0</v>
      </c>
      <c>
        <v>0.510583466789267</v>
      </c>
    </row>
    <row>
      <c>
        <v>2627684</v>
      </c>
      <c>
        <v>1</v>
      </c>
      <c>
        <is>
          <t>İZMİR</t>
        </is>
      </c>
      <c>
        <v>MENDERES</v>
      </c>
      <c>
        <is>
          <t>Dağıtım Transformatörü</t>
        </is>
      </c>
      <c>
        <v>OĞLANANASI TR-8 35-22-M00261_35-22-M00261_2350442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31.07.2023 09:19:11</t>
        </is>
      </c>
      <c>
        <is>
          <t>31.07.2023 10:06:11</t>
        </is>
      </c>
      <c>
        <v>0.783333333</v>
      </c>
      <c>
        <v>0</v>
      </c>
      <c>
        <v>136</v>
      </c>
      <c>
        <v>0</v>
      </c>
      <c>
        <v>3</v>
      </c>
      <c>
        <v>0</v>
      </c>
      <c>
        <v>4</v>
      </c>
      <c>
        <v>0</v>
      </c>
      <c>
        <v>0</v>
      </c>
      <c>
        <v>0</v>
      </c>
      <c>
        <v>30.77394081124043</v>
      </c>
      <c>
        <v>0</v>
      </c>
      <c>
        <v>26.70163946319716</v>
      </c>
      <c>
        <v>0</v>
      </c>
      <c>
        <v>2.1839121842664477</v>
      </c>
      <c>
        <v>0</v>
      </c>
      <c>
        <v>0</v>
      </c>
      <c>
        <v>59.65949245870404</v>
      </c>
    </row>
    <row>
      <c>
        <v>2627916</v>
      </c>
      <c>
        <v>1</v>
      </c>
      <c>
        <is>
          <t>İZMİR</t>
        </is>
      </c>
      <c>
        <v>BORNOVA</v>
      </c>
      <c>
        <is>
          <t>TM Fideri</t>
        </is>
      </c>
      <c>
        <v>IŞIKLAR TM 35-02-A00006_DÖKÜMCÜLER M08_2313437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31.07.2023 13:40:01</t>
        </is>
      </c>
      <c>
        <is>
          <t>31.07.2023 14:33:11</t>
        </is>
      </c>
      <c>
        <v>0.886111111</v>
      </c>
      <c>
        <v>0</v>
      </c>
      <c>
        <v>2</v>
      </c>
      <c>
        <v>7</v>
      </c>
      <c>
        <v>0</v>
      </c>
      <c>
        <v>20</v>
      </c>
      <c>
        <v>282</v>
      </c>
      <c>
        <v>24</v>
      </c>
      <c>
        <v>27</v>
      </c>
      <c>
        <v>0</v>
      </c>
      <c>
        <v>0.2267822911261111</v>
      </c>
      <c>
        <v>5.442002363478801</v>
      </c>
      <c>
        <v>0</v>
      </c>
      <c>
        <v>111.2668262573122</v>
      </c>
      <c>
        <v>1042.573881560801</v>
      </c>
      <c>
        <v>2664.488449111857</v>
      </c>
      <c>
        <v>905.4569863596265</v>
      </c>
      <c>
        <v>4729.454927944202</v>
      </c>
    </row>
    <row>
      <c>
        <v>2627939</v>
      </c>
      <c>
        <v>1</v>
      </c>
      <c>
        <is>
          <t>MANİSA</t>
        </is>
      </c>
      <c>
        <v>SALİHLİ</v>
      </c>
      <c>
        <is>
          <t>OG Fideri</t>
        </is>
      </c>
      <c>
        <v>KARAPINAR İM 45-78-A00002_HatBaşıAyırıcı_53139296 M02_53139296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31.07.2023 14:05:54</t>
        </is>
      </c>
      <c>
        <is>
          <t>31.07.2023 17:13:37</t>
        </is>
      </c>
      <c>
        <v>3.128611111</v>
      </c>
      <c>
        <v>0</v>
      </c>
      <c>
        <v>0</v>
      </c>
      <c>
        <v>2</v>
      </c>
      <c>
        <v>4</v>
      </c>
      <c>
        <v>2</v>
      </c>
      <c>
        <v>0</v>
      </c>
      <c>
        <v>0</v>
      </c>
      <c>
        <v>0</v>
      </c>
      <c>
        <v>0</v>
      </c>
      <c>
        <v>0</v>
      </c>
      <c>
        <v>28.24447352531711</v>
      </c>
      <c>
        <v>154.9853921567542</v>
      </c>
      <c>
        <v>1371.3826050464568</v>
      </c>
      <c>
        <v>0</v>
      </c>
      <c>
        <v>0</v>
      </c>
      <c>
        <v>0</v>
      </c>
      <c>
        <v>1554.612470728528</v>
      </c>
    </row>
    <row>
      <c>
        <v>2627793</v>
      </c>
      <c>
        <v>1</v>
      </c>
      <c>
        <is>
          <t>MANİSA</t>
        </is>
      </c>
      <c>
        <v>KÖPRÜBAŞI</v>
      </c>
      <c>
        <is>
          <t>KÖK</t>
        </is>
      </c>
      <c>
        <v>UĞURLU KÖK 45-86-M00045_KAVAKYERİ YEŞİLKÖY M03_72226022</v>
      </c>
      <c>
        <v>Şebeke Bakım Çalışması</v>
      </c>
      <c>
        <v>Dağıtım-OG</v>
      </c>
      <c>
        <v>Uzun</v>
      </c>
      <c>
        <v>Şebeke işletmecisi</v>
      </c>
      <c>
        <v>Bildirimli</v>
      </c>
      <c>
        <is>
          <t>31.07.2023 11:02:11</t>
        </is>
      </c>
      <c>
        <is>
          <t>31.07.2023 12:36:34</t>
        </is>
      </c>
      <c>
        <v>1.573055555</v>
      </c>
      <c>
        <v>3</v>
      </c>
      <c>
        <v>364</v>
      </c>
      <c>
        <v>6</v>
      </c>
      <c>
        <v>112</v>
      </c>
      <c>
        <v>1</v>
      </c>
      <c>
        <v>12</v>
      </c>
      <c>
        <v>0</v>
      </c>
      <c>
        <v>0</v>
      </c>
      <c>
        <v>1.1337048428083334</v>
      </c>
      <c>
        <v>46.05199594812003</v>
      </c>
      <c>
        <v>95.55678070949729</v>
      </c>
      <c>
        <v>14.033035328364939</v>
      </c>
      <c>
        <v>48.0388029267032</v>
      </c>
      <c>
        <v>3.776640064675135</v>
      </c>
      <c>
        <v>0</v>
      </c>
      <c>
        <v>0</v>
      </c>
      <c>
        <v>208.5909598201689</v>
      </c>
    </row>
    <row>
      <c>
        <v>2628248</v>
      </c>
      <c>
        <v>1</v>
      </c>
      <c>
        <is>
          <t>İZMİR</t>
        </is>
      </c>
      <c>
        <v>BUCA</v>
      </c>
      <c>
        <is>
          <t>OG Fideri</t>
        </is>
      </c>
      <c>
        <v>M-2846 35-03-M02846_ M01_82471940</v>
      </c>
      <c>
        <v>Plansız Kesinti / Müdahale</v>
      </c>
      <c>
        <v>Dağıtım-OG</v>
      </c>
      <c>
        <v>Uzun</v>
      </c>
      <c>
        <v>Şebeke işletmecisi</v>
      </c>
      <c>
        <v>Bildirimsiz</v>
      </c>
      <c>
        <is>
          <t>31.07.2023 19:57:24</t>
        </is>
      </c>
      <c>
        <is>
          <t>31.07.2023 20:35:07</t>
        </is>
      </c>
      <c>
        <v>0.628611111</v>
      </c>
      <c>
        <v>4</v>
      </c>
      <c>
        <v>712</v>
      </c>
      <c>
        <v>1</v>
      </c>
      <c>
        <v>70</v>
      </c>
      <c>
        <v>5</v>
      </c>
      <c>
        <v>84</v>
      </c>
      <c>
        <v>0</v>
      </c>
      <c>
        <v>0</v>
      </c>
      <c>
        <v>0.7140907197793774</v>
      </c>
      <c>
        <v>92.38393654874677</v>
      </c>
      <c>
        <v>5.483722795860059</v>
      </c>
      <c>
        <v>17.15629903227277</v>
      </c>
      <c>
        <v>5.401615435694088</v>
      </c>
      <c>
        <v>38.869767562257834</v>
      </c>
      <c>
        <v>0</v>
      </c>
      <c>
        <v>0</v>
      </c>
      <c>
        <v>160.0094320946109</v>
      </c>
    </row>
    <row>
      <c>
        <v>2627601</v>
      </c>
      <c>
        <v>1</v>
      </c>
      <c>
        <is>
          <t>İZMİR</t>
        </is>
      </c>
      <c>
        <v>SELÇUK</v>
      </c>
      <c>
        <is>
          <t>DM</t>
        </is>
      </c>
      <c>
        <v>BELEVİ İM 35-13-A00002_İL FİDANLIĞI - SULAMA-2 L08_2313342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31.07.2023 07:25:01</t>
        </is>
      </c>
      <c>
        <is>
          <t>31.07.2023 09:01:31</t>
        </is>
      </c>
      <c>
        <v>1.608333333</v>
      </c>
      <c>
        <v>2</v>
      </c>
      <c>
        <v>0</v>
      </c>
      <c>
        <v>16</v>
      </c>
      <c>
        <v>23</v>
      </c>
      <c>
        <v>10</v>
      </c>
      <c>
        <v>4</v>
      </c>
      <c>
        <v>0</v>
      </c>
      <c>
        <v>0</v>
      </c>
      <c>
        <v>7.655505898133264</v>
      </c>
      <c>
        <v>0</v>
      </c>
      <c>
        <v>165.46621984169934</v>
      </c>
      <c>
        <v>34.71063138689535</v>
      </c>
      <c>
        <v>160.35928885185928</v>
      </c>
      <c>
        <v>12.675510723041405</v>
      </c>
      <c>
        <v>0</v>
      </c>
      <c>
        <v>0</v>
      </c>
      <c>
        <v>380.86715670162863</v>
      </c>
    </row>
    <row>
      <c>
        <v>2627607</v>
      </c>
      <c>
        <v>1</v>
      </c>
      <c>
        <is>
          <t>İZMİR</t>
        </is>
      </c>
      <c>
        <v>ÇEŞME</v>
      </c>
      <c>
        <is>
          <t>Dağıtım Transformatörü</t>
        </is>
      </c>
      <c>
        <v>L-1 35-18-L00001_35-18-L00001_72053526</v>
      </c>
      <c>
        <v>Şebeke Bakım Çalışması</v>
      </c>
      <c>
        <v>Dağıtım-AG</v>
      </c>
      <c>
        <v>Uzun</v>
      </c>
      <c>
        <v>Şebeke işletmecisi</v>
      </c>
      <c>
        <v>Bildirimli</v>
      </c>
      <c>
        <is>
          <t>31.07.2023 07:38:17</t>
        </is>
      </c>
      <c>
        <is>
          <t>31.07.2023 08:39:00</t>
        </is>
      </c>
      <c>
        <v>1.011944444</v>
      </c>
      <c>
        <v>0</v>
      </c>
      <c>
        <v>310</v>
      </c>
      <c>
        <v>0</v>
      </c>
      <c>
        <v>0</v>
      </c>
      <c>
        <v>0</v>
      </c>
      <c>
        <v>270</v>
      </c>
      <c>
        <v>0</v>
      </c>
      <c>
        <v>0</v>
      </c>
      <c>
        <v>0</v>
      </c>
      <c>
        <v>73.61258066226388</v>
      </c>
      <c>
        <v>0</v>
      </c>
      <c>
        <v>0</v>
      </c>
      <c>
        <v>0</v>
      </c>
      <c>
        <v>291.9531953411583</v>
      </c>
      <c>
        <v>0</v>
      </c>
      <c>
        <v>0</v>
      </c>
      <c>
        <v>365.5657760034222</v>
      </c>
    </row>
    <row>
      <c>
        <v>2628294</v>
      </c>
      <c>
        <v>1</v>
      </c>
      <c>
        <is>
          <t>İZMİR</t>
        </is>
      </c>
      <c>
        <v>ÖDEMİŞ</v>
      </c>
      <c>
        <is>
          <t>AG Fideri</t>
        </is>
      </c>
      <c>
        <v>KAZANLI TR-1 35-15-L00964_A_56368291_56368291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31.07.2023 21:31:52</t>
        </is>
      </c>
      <c>
        <is>
          <t>31.07.2023 23:58:38</t>
        </is>
      </c>
      <c>
        <v>2.446111111</v>
      </c>
      <c>
        <v>0</v>
      </c>
      <c>
        <v>8</v>
      </c>
      <c>
        <v>0</v>
      </c>
      <c>
        <v>3</v>
      </c>
      <c>
        <v>0</v>
      </c>
      <c>
        <v>0</v>
      </c>
      <c>
        <v>0</v>
      </c>
      <c>
        <v>0</v>
      </c>
      <c>
        <v>0</v>
      </c>
      <c>
        <v>7.951500980625351</v>
      </c>
      <c>
        <v>0</v>
      </c>
      <c>
        <v>13.749793694916315</v>
      </c>
      <c>
        <v>0</v>
      </c>
      <c>
        <v>0</v>
      </c>
      <c>
        <v>0</v>
      </c>
      <c>
        <v>0</v>
      </c>
      <c>
        <v>21.701294675541668</v>
      </c>
    </row>
    <row>
      <c>
        <v>2627624</v>
      </c>
      <c>
        <v>1</v>
      </c>
      <c>
        <is>
          <t>MANİSA</t>
        </is>
      </c>
      <c>
        <v>YUNUSEMRE</v>
      </c>
      <c>
        <is>
          <t>KÖK</t>
        </is>
      </c>
      <c>
        <v>YAĞCILAR KÖK 45-71-M00179_YAĞCILAR M04_72258020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31.07.2023 08:15:31</t>
        </is>
      </c>
      <c>
        <is>
          <t>31.07.2023 10:22:04</t>
        </is>
      </c>
      <c>
        <v>2.109166666</v>
      </c>
      <c>
        <v>6</v>
      </c>
      <c>
        <v>632</v>
      </c>
      <c>
        <v>101</v>
      </c>
      <c>
        <v>29</v>
      </c>
      <c>
        <v>6</v>
      </c>
      <c>
        <v>66</v>
      </c>
      <c>
        <v>0</v>
      </c>
      <c>
        <v>0</v>
      </c>
      <c>
        <v>3.294727171223201</v>
      </c>
      <c>
        <v>238.28800697979258</v>
      </c>
      <c>
        <v>415.3770496526303</v>
      </c>
      <c>
        <v>35.967788482907</v>
      </c>
      <c>
        <v>59.787165605258295</v>
      </c>
      <c>
        <v>82.31666923898425</v>
      </c>
      <c>
        <v>0</v>
      </c>
      <c>
        <v>0</v>
      </c>
      <c>
        <v>835.0314071307957</v>
      </c>
    </row>
    <row>
      <c>
        <v>2627667</v>
      </c>
      <c>
        <v>1</v>
      </c>
      <c>
        <is>
          <t>İZMİR</t>
        </is>
      </c>
      <c>
        <v>ÖDEMİŞ</v>
      </c>
      <c>
        <is>
          <t>DM</t>
        </is>
      </c>
      <c>
        <v>KAYMAKÇI İM 35-15-A00004_UZUNDERE L09_2121827</v>
      </c>
      <c>
        <v>Şebeke Bakım Çalışması</v>
      </c>
      <c>
        <v>Dağıtım-OG</v>
      </c>
      <c>
        <v>Uzun</v>
      </c>
      <c>
        <v>Şebeke işletmecisi</v>
      </c>
      <c>
        <v>Bildirimli</v>
      </c>
      <c>
        <is>
          <t>31.07.2023 09:10:10</t>
        </is>
      </c>
      <c>
        <is>
          <t>31.07.2023 17:04:27</t>
        </is>
      </c>
      <c>
        <v>7.904722222</v>
      </c>
      <c>
        <v>1</v>
      </c>
      <c>
        <v>70</v>
      </c>
      <c>
        <v>3</v>
      </c>
      <c>
        <v>9</v>
      </c>
      <c>
        <v>3</v>
      </c>
      <c>
        <v>9</v>
      </c>
      <c>
        <v>0</v>
      </c>
      <c>
        <v>0</v>
      </c>
      <c>
        <v>1.8821863484033332</v>
      </c>
      <c>
        <v>96.11568406606764</v>
      </c>
      <c>
        <v>139.6782268985143</v>
      </c>
      <c>
        <v>233.92311853217478</v>
      </c>
      <c>
        <v>209.07683167703672</v>
      </c>
      <c>
        <v>177.80169468404304</v>
      </c>
      <c>
        <v>0</v>
      </c>
      <c>
        <v>0</v>
      </c>
      <c>
        <v>858.4777422062398</v>
      </c>
    </row>
    <row>
      <c>
        <v>2627810</v>
      </c>
      <c>
        <v>1</v>
      </c>
      <c>
        <is>
          <t>İZMİR</t>
        </is>
      </c>
      <c>
        <v>MENEMEN</v>
      </c>
      <c>
        <is>
          <t>DM</t>
        </is>
      </c>
      <c>
        <v>VİLLAKENT DM 35-28-M00381_DERSAN-1 M01_66521604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31.07.2023 11:12:31</t>
        </is>
      </c>
      <c>
        <is>
          <t>31.07.2023 11:17:31</t>
        </is>
      </c>
      <c>
        <v>0.083333333</v>
      </c>
      <c>
        <v>6</v>
      </c>
      <c>
        <v>6845</v>
      </c>
      <c>
        <v>8</v>
      </c>
      <c>
        <v>19</v>
      </c>
      <c>
        <v>34</v>
      </c>
      <c>
        <v>619</v>
      </c>
      <c>
        <v>5</v>
      </c>
      <c>
        <v>0</v>
      </c>
      <c>
        <v>5.584170485850016</v>
      </c>
      <c>
        <v>143.95892974737467</v>
      </c>
      <c>
        <v>9.232709175358227</v>
      </c>
      <c>
        <v>1.9928673510709334</v>
      </c>
      <c>
        <v>29.964874996378608</v>
      </c>
      <c>
        <v>97.25496417879172</v>
      </c>
      <c>
        <v>47.84893671042145</v>
      </c>
      <c>
        <v>0</v>
      </c>
      <c>
        <v>335.83745264524566</v>
      </c>
    </row>
    <row>
      <c>
        <v>2628308</v>
      </c>
      <c>
        <v>1</v>
      </c>
      <c>
        <is>
          <t>İZMİR</t>
        </is>
      </c>
      <c>
        <v>ALİAĞA</v>
      </c>
      <c>
        <is>
          <t>AG Fideri</t>
        </is>
      </c>
      <c>
        <v>TR-26 35-17-M00217_A_91197989_91197989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31.07.2023 22:19:07</t>
        </is>
      </c>
      <c>
        <is>
          <t>31.07.2023 23:32:51</t>
        </is>
      </c>
      <c>
        <v>1.228888888</v>
      </c>
      <c>
        <v>0</v>
      </c>
      <c>
        <v>43</v>
      </c>
      <c>
        <v>0</v>
      </c>
      <c>
        <v>2</v>
      </c>
      <c>
        <v>0</v>
      </c>
      <c>
        <v>3</v>
      </c>
      <c>
        <v>0</v>
      </c>
      <c>
        <v>0</v>
      </c>
      <c>
        <v>0</v>
      </c>
      <c>
        <v>15.28273007022301</v>
      </c>
      <c>
        <v>0</v>
      </c>
      <c>
        <v>0.3802083255501925</v>
      </c>
      <c>
        <v>0</v>
      </c>
      <c>
        <v>3.5218306758411804</v>
      </c>
      <c>
        <v>0</v>
      </c>
      <c>
        <v>0</v>
      </c>
      <c>
        <v>19.184769071614383</v>
      </c>
    </row>
    <row>
      <c>
        <v>2627581</v>
      </c>
      <c>
        <v>1</v>
      </c>
      <c>
        <is>
          <t>İZMİR</t>
        </is>
      </c>
      <c>
        <v>BERGAMA</v>
      </c>
      <c>
        <is>
          <t>OG Fideri</t>
        </is>
      </c>
      <c>
        <v>TR-39 35-16-L00039_DAĞITIM TRAFO TR-39 L06_67577601</v>
      </c>
      <c>
        <v>Plansız Kesinti / Müdahale</v>
      </c>
      <c>
        <v>Dağıtım-OG</v>
      </c>
      <c>
        <v>Uzun</v>
      </c>
      <c>
        <v>Şebeke işletmecisi</v>
      </c>
      <c>
        <v>Bildirimsiz</v>
      </c>
      <c>
        <is>
          <t>31.07.2023 03:32:31</t>
        </is>
      </c>
      <c>
        <is>
          <t>31.07.2023 03:41:57</t>
        </is>
      </c>
      <c>
        <v>0.157222222</v>
      </c>
      <c>
        <v>0</v>
      </c>
      <c>
        <v>628</v>
      </c>
      <c>
        <v>0</v>
      </c>
      <c>
        <v>0</v>
      </c>
      <c>
        <v>0</v>
      </c>
      <c>
        <v>43</v>
      </c>
      <c>
        <v>0</v>
      </c>
      <c>
        <v>0</v>
      </c>
      <c>
        <v>0</v>
      </c>
      <c>
        <v>15.7405885560488</v>
      </c>
      <c>
        <v>0</v>
      </c>
      <c>
        <v>0</v>
      </c>
      <c>
        <v>0</v>
      </c>
      <c>
        <v>3.2748500925040753</v>
      </c>
      <c>
        <v>0</v>
      </c>
      <c>
        <v>0</v>
      </c>
      <c>
        <v>19.015438648552877</v>
      </c>
    </row>
    <row>
      <c>
        <v>2628079</v>
      </c>
      <c>
        <v>1</v>
      </c>
      <c>
        <is>
          <t>MANİSA</t>
        </is>
      </c>
      <c>
        <v>AKHİSAR</v>
      </c>
      <c>
        <is>
          <t>AG Fideri</t>
        </is>
      </c>
      <c>
        <v>SELÇİKLİ OVA MAH.TR-1 45-72-L00160_C_56391565_56391565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31.07.2023 16:35:26</t>
        </is>
      </c>
      <c>
        <is>
          <t>31.07.2023 17:55:03</t>
        </is>
      </c>
      <c>
        <v>1.326944444</v>
      </c>
      <c>
        <v>0</v>
      </c>
      <c>
        <v>11</v>
      </c>
      <c>
        <v>0</v>
      </c>
      <c>
        <v>3</v>
      </c>
      <c>
        <v>0</v>
      </c>
      <c>
        <v>0</v>
      </c>
      <c>
        <v>0</v>
      </c>
      <c>
        <v>0</v>
      </c>
      <c>
        <v>0</v>
      </c>
      <c>
        <v>1.3464922206821561</v>
      </c>
      <c>
        <v>0</v>
      </c>
      <c>
        <v>0.4798556365698871</v>
      </c>
      <c>
        <v>0</v>
      </c>
      <c>
        <v>0</v>
      </c>
      <c>
        <v>0</v>
      </c>
      <c>
        <v>0</v>
      </c>
      <c>
        <v>1.8263478572520433</v>
      </c>
    </row>
    <row>
      <c>
        <v>2627687</v>
      </c>
      <c>
        <v>1</v>
      </c>
      <c>
        <is>
          <t>İZMİR</t>
        </is>
      </c>
      <c>
        <v>BAYRAKLI</v>
      </c>
      <c>
        <is>
          <t>OG Fideri</t>
        </is>
      </c>
      <c>
        <v>K-4398 35-02-K04398_TRAFO-1 K03_2066232</v>
      </c>
      <c>
        <v>OG Kademe Ayarı</v>
      </c>
      <c>
        <v>Dağıtım-OG</v>
      </c>
      <c>
        <v>Uzun</v>
      </c>
      <c>
        <v>Şebeke işletmecisi</v>
      </c>
      <c>
        <v>Bildirimsiz</v>
      </c>
      <c>
        <is>
          <t>31.07.2023 09:20:01</t>
        </is>
      </c>
      <c>
        <is>
          <t>31.07.2023 09:59:47</t>
        </is>
      </c>
      <c>
        <v>0.662777777</v>
      </c>
      <c>
        <v>0</v>
      </c>
      <c>
        <v>84</v>
      </c>
      <c>
        <v>0</v>
      </c>
      <c>
        <v>0</v>
      </c>
      <c>
        <v>0</v>
      </c>
      <c>
        <v>7</v>
      </c>
      <c>
        <v>0</v>
      </c>
      <c>
        <v>0</v>
      </c>
      <c>
        <v>0</v>
      </c>
      <c>
        <v>15.632140571133812</v>
      </c>
      <c>
        <v>0</v>
      </c>
      <c>
        <v>0</v>
      </c>
      <c>
        <v>0</v>
      </c>
      <c>
        <v>64.88996763232652</v>
      </c>
      <c>
        <v>0</v>
      </c>
      <c>
        <v>0</v>
      </c>
      <c>
        <v>80.52210820346033</v>
      </c>
    </row>
    <row>
      <c>
        <v>2627773</v>
      </c>
      <c>
        <v>1</v>
      </c>
      <c>
        <is>
          <t>İZMİR</t>
        </is>
      </c>
      <c>
        <v>ÇİĞLİ</v>
      </c>
      <c>
        <is>
          <t>OG Fideri</t>
        </is>
      </c>
      <c>
        <v>M-1149 35-09-M01149_M-539 M04_47615663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31.07.2023 10:39:08</t>
        </is>
      </c>
      <c>
        <is>
          <t>31.07.2023 10:42:41</t>
        </is>
      </c>
      <c>
        <v>0.059166666</v>
      </c>
      <c>
        <v>0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0.6150878489210964</v>
      </c>
      <c>
        <v>0</v>
      </c>
      <c>
        <v>0</v>
      </c>
      <c>
        <v>0</v>
      </c>
      <c>
        <v>0.6150878489210964</v>
      </c>
    </row>
    <row>
      <c>
        <v>2628022</v>
      </c>
      <c>
        <v>1</v>
      </c>
      <c>
        <is>
          <t>İZMİR</t>
        </is>
      </c>
      <c>
        <v>GÜZELBAHÇE</v>
      </c>
      <c>
        <is>
          <t>Saha Dağıtım Kutusu (SDK)</t>
        </is>
      </c>
      <c>
        <v>K-1915 35-10-K01915_A A01b_95112685</v>
      </c>
      <c>
        <v>AG Box / Sdk Giriş Sigorta Atığı</v>
      </c>
      <c>
        <v>Dağıtım-AG</v>
      </c>
      <c>
        <v>Uzun</v>
      </c>
      <c>
        <v>Şebeke işletmecisi</v>
      </c>
      <c>
        <v>Bildirimsiz</v>
      </c>
      <c>
        <is>
          <t>31.07.2023 15:44:29</t>
        </is>
      </c>
      <c>
        <is>
          <t>31.07.2023 18:12:57</t>
        </is>
      </c>
      <c>
        <v>2.474444444</v>
      </c>
      <c>
        <v>0</v>
      </c>
      <c>
        <v>28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18.540801294817605</v>
      </c>
      <c>
        <v>0</v>
      </c>
      <c>
        <v>0</v>
      </c>
      <c>
        <v>0</v>
      </c>
      <c>
        <v>10.796230191016585</v>
      </c>
      <c>
        <v>0</v>
      </c>
      <c>
        <v>0</v>
      </c>
      <c>
        <v>29.33703148583419</v>
      </c>
    </row>
    <row>
      <c>
        <v>2628251</v>
      </c>
      <c>
        <v>1</v>
      </c>
      <c>
        <is>
          <t>İZMİR</t>
        </is>
      </c>
      <c>
        <v>DİKİLİ</v>
      </c>
      <c>
        <is>
          <t>Dağıtım Transformatörü</t>
        </is>
      </c>
      <c>
        <v>KABAKUM TR-2 35-30-L00128_35-30-L00128_2374346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31.07.2023 19:58:24</t>
        </is>
      </c>
      <c>
        <is>
          <t>31.07.2023 20:19:47</t>
        </is>
      </c>
      <c>
        <v>0.356388888</v>
      </c>
      <c>
        <v>0</v>
      </c>
      <c>
        <v>94</v>
      </c>
      <c>
        <v>0</v>
      </c>
      <c>
        <v>10</v>
      </c>
      <c>
        <v>0</v>
      </c>
      <c>
        <v>3</v>
      </c>
      <c>
        <v>0</v>
      </c>
      <c>
        <v>0</v>
      </c>
      <c>
        <v>0</v>
      </c>
      <c>
        <v>10.150925300440921</v>
      </c>
      <c>
        <v>0</v>
      </c>
      <c>
        <v>2.38113973137963</v>
      </c>
      <c>
        <v>0</v>
      </c>
      <c>
        <v>0.46183530977381176</v>
      </c>
      <c>
        <v>0</v>
      </c>
      <c>
        <v>0</v>
      </c>
      <c>
        <v>12.993900341594363</v>
      </c>
    </row>
    <row>
      <c>
        <v>2627919</v>
      </c>
      <c>
        <v>1</v>
      </c>
      <c>
        <is>
          <t>İZMİR</t>
        </is>
      </c>
      <c>
        <v>ÇEŞME</v>
      </c>
      <c>
        <is>
          <t>Kullanıcı Bağlantı Hattı</t>
        </is>
      </c>
      <c>
        <v>L-425 BELLONA KABİN 35-18-L00425_950462470_950462470</v>
      </c>
      <c>
        <v>AG Branşman Yeraltı Kablo Arızası</v>
      </c>
      <c>
        <v>Dağıtım-AG</v>
      </c>
      <c>
        <v>Uzun</v>
      </c>
      <c>
        <v>Şebeke işletmecisi</v>
      </c>
      <c>
        <v>Bildirimsiz</v>
      </c>
      <c>
        <is>
          <t>31.07.2023 13:51:08</t>
        </is>
      </c>
      <c>
        <is>
          <t>31.07.2023 15:41:39</t>
        </is>
      </c>
      <c>
        <v>1.841944444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</row>
    <row>
      <c>
        <v>2628205</v>
      </c>
      <c>
        <v>1</v>
      </c>
      <c>
        <is>
          <t>MANİSA</t>
        </is>
      </c>
      <c>
        <v>SALİHLİ</v>
      </c>
      <c>
        <is>
          <t>KÖK</t>
        </is>
      </c>
      <c>
        <v>ÇAPAKLI KÖK 45-78-M01161_GÖKÇEKÖY M05_78225753</v>
      </c>
      <c>
        <v>OG Fider Açması</v>
      </c>
      <c>
        <v>Dağıtım-OG</v>
      </c>
      <c>
        <v>Kısa</v>
      </c>
      <c>
        <v>Şebeke işletmecisi</v>
      </c>
      <c>
        <v>Bildirimsiz</v>
      </c>
      <c>
        <is>
          <t>31.07.2023 19:03:41</t>
        </is>
      </c>
      <c>
        <is>
          <t>31.07.2023 19:04:24</t>
        </is>
      </c>
      <c>
        <v>0.011944444</v>
      </c>
      <c>
        <v>4</v>
      </c>
      <c>
        <v>267</v>
      </c>
      <c>
        <v>86</v>
      </c>
      <c>
        <v>112</v>
      </c>
      <c>
        <v>7</v>
      </c>
      <c>
        <v>17</v>
      </c>
      <c>
        <v>2</v>
      </c>
      <c>
        <v>0</v>
      </c>
      <c>
        <v>0.007837674102556973</v>
      </c>
      <c>
        <v>0.6082697529122041</v>
      </c>
      <c>
        <v>6.9277319770659345</v>
      </c>
      <c>
        <v>4.79140720145879</v>
      </c>
      <c>
        <v>0.3056960739105907</v>
      </c>
      <c>
        <v>0.10870528097580978</v>
      </c>
      <c>
        <v>1.256550508029</v>
      </c>
      <c>
        <v>0</v>
      </c>
      <c>
        <v>14.006198468454887</v>
      </c>
    </row>
    <row>
      <c>
        <v>2627710</v>
      </c>
      <c>
        <v>1</v>
      </c>
      <c>
        <is>
          <t>İZMİR</t>
        </is>
      </c>
      <c>
        <v>ÖDEMİŞ</v>
      </c>
      <c>
        <is>
          <t>Dağıtım Transformatörü</t>
        </is>
      </c>
      <c>
        <v>TR-105 35-15-M00105_35-15-M00105_66875012</v>
      </c>
      <c>
        <v>Şebeke Yenileme ve Kapasite Artışı Çalışması</v>
      </c>
      <c>
        <v>Dağıtım-AG</v>
      </c>
      <c>
        <v>Uzun</v>
      </c>
      <c>
        <v>Şebeke işletmecisi</v>
      </c>
      <c>
        <v>Bildirimli</v>
      </c>
      <c>
        <is>
          <t>31.07.2023 08:30:11</t>
        </is>
      </c>
      <c>
        <is>
          <t>31.07.2023 17:26:10</t>
        </is>
      </c>
      <c>
        <v>8.933055555</v>
      </c>
      <c>
        <v>0</v>
      </c>
      <c>
        <v>559</v>
      </c>
      <c>
        <v>0</v>
      </c>
      <c>
        <v>0</v>
      </c>
      <c>
        <v>0</v>
      </c>
      <c>
        <v>24</v>
      </c>
      <c>
        <v>0</v>
      </c>
      <c>
        <v>0</v>
      </c>
      <c>
        <v>0</v>
      </c>
      <c>
        <v>1281.7559802957767</v>
      </c>
      <c>
        <v>0</v>
      </c>
      <c>
        <v>0</v>
      </c>
      <c>
        <v>0</v>
      </c>
      <c>
        <v>967.7087052778865</v>
      </c>
      <c>
        <v>0</v>
      </c>
      <c>
        <v>0</v>
      </c>
      <c>
        <v>2249.4646855736632</v>
      </c>
    </row>
    <row>
      <c>
        <v>2627856</v>
      </c>
      <c>
        <v>1</v>
      </c>
      <c>
        <is>
          <t>İZMİR</t>
        </is>
      </c>
      <c>
        <v>KARŞIYAKA</v>
      </c>
      <c>
        <is>
          <t>Kullanıcı Bağlantı Hattı</t>
        </is>
      </c>
      <c>
        <v>M-2100 35-04-M02100_95001314443_95001314443</v>
      </c>
      <c>
        <v>AG Branşman Yeraltı Kablo Arızası</v>
      </c>
      <c>
        <v>Dağıtım-AG</v>
      </c>
      <c>
        <v>Uzun</v>
      </c>
      <c>
        <v>Şebeke işletmecisi</v>
      </c>
      <c>
        <v>Bildirimsiz</v>
      </c>
      <c>
        <is>
          <t>31.07.2023 12:13:19</t>
        </is>
      </c>
      <c>
        <is>
          <t>31.07.2023 13:20:12</t>
        </is>
      </c>
      <c>
        <v>1.114722222</v>
      </c>
      <c>
        <v>0</v>
      </c>
      <c>
        <v>0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2.2804645212541987</v>
      </c>
      <c>
        <v>0</v>
      </c>
      <c>
        <v>0</v>
      </c>
      <c>
        <v>2.2804645212541987</v>
      </c>
    </row>
    <row>
      <c>
        <v>2627750</v>
      </c>
      <c>
        <v>1</v>
      </c>
      <c>
        <is>
          <t>İZMİR</t>
        </is>
      </c>
      <c>
        <v>KARABAĞLAR</v>
      </c>
      <c>
        <is>
          <t>AG Fideri</t>
        </is>
      </c>
      <c>
        <v>M-3197 (YATIRIM REZERVE) 35-01-M03197_R_56393462_56393462</v>
      </c>
      <c>
        <v>Şebeke Yenileme ve Kapasite Artışı Çalışması</v>
      </c>
      <c>
        <v>Dağıtım-AG</v>
      </c>
      <c>
        <v>Uzun</v>
      </c>
      <c>
        <v>Şebeke işletmecisi</v>
      </c>
      <c>
        <v>Bildirimli</v>
      </c>
      <c>
        <is>
          <t>31.07.2023 10:13:51</t>
        </is>
      </c>
      <c>
        <is>
          <t>31.07.2023 19:36:32</t>
        </is>
      </c>
      <c>
        <v>9.378055555</v>
      </c>
      <c>
        <v>0</v>
      </c>
      <c>
        <v>106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208.8677994776933</v>
      </c>
      <c>
        <v>0</v>
      </c>
      <c>
        <v>0</v>
      </c>
      <c>
        <v>0</v>
      </c>
      <c>
        <v>0.28206836654232653</v>
      </c>
      <c>
        <v>0</v>
      </c>
      <c>
        <v>0</v>
      </c>
      <c>
        <v>209.14986784423562</v>
      </c>
    </row>
    <row>
      <c>
        <v>2628119</v>
      </c>
      <c>
        <v>2</v>
      </c>
      <c>
        <is>
          <t>İZMİR</t>
        </is>
      </c>
      <c>
        <v>KINIK</v>
      </c>
      <c>
        <is>
          <t>DM</t>
        </is>
      </c>
      <c>
        <v>KINIK ORGANİZE DM 35-24-M00208_KOCAÖMERLİ KÖYLER M13_83158733</v>
      </c>
      <c>
        <v>OG Atlama Arızası</v>
      </c>
      <c>
        <v>Dağıtım-OG</v>
      </c>
      <c>
        <v>Uzun</v>
      </c>
      <c>
        <v>Şebeke işletmecisi</v>
      </c>
      <c>
        <v>Bildirimsiz</v>
      </c>
      <c>
        <is>
          <t>31.07.2023 17:46:04</t>
        </is>
      </c>
      <c>
        <is>
          <t>31.07.2023 19:22:03</t>
        </is>
      </c>
      <c>
        <v>1.599722222</v>
      </c>
      <c>
        <v>1</v>
      </c>
      <c>
        <v>1055</v>
      </c>
      <c>
        <v>2</v>
      </c>
      <c>
        <v>17</v>
      </c>
      <c>
        <v>9</v>
      </c>
      <c>
        <v>81</v>
      </c>
      <c>
        <v>0</v>
      </c>
      <c>
        <v>0</v>
      </c>
      <c>
        <v>1.076372171622571</v>
      </c>
      <c>
        <v>244.89144628362</v>
      </c>
      <c>
        <v>10.740664771447047</v>
      </c>
      <c>
        <v>93.21812190222339</v>
      </c>
      <c>
        <v>148.0755089153414</v>
      </c>
      <c>
        <v>83.69188464038575</v>
      </c>
      <c>
        <v>0</v>
      </c>
      <c>
        <v>0</v>
      </c>
      <c>
        <v>581.6939986846402</v>
      </c>
    </row>
    <row>
      <c>
        <v>2627704</v>
      </c>
      <c>
        <v>1</v>
      </c>
      <c>
        <is>
          <t>MANİSA</t>
        </is>
      </c>
      <c>
        <v>SARIGÖL</v>
      </c>
      <c>
        <is>
          <t>DM</t>
        </is>
      </c>
      <c>
        <v>SARIGÖL DM 45-79-M00069_ESKİ KÖYLER FİDERİ M05_2318419</v>
      </c>
      <c>
        <v>Şebeke Bakım Çalışması</v>
      </c>
      <c>
        <v>Dağıtım-OG</v>
      </c>
      <c>
        <v>Uzun</v>
      </c>
      <c>
        <v>Şebeke işletmecisi</v>
      </c>
      <c>
        <v>Bildirimli</v>
      </c>
      <c>
        <is>
          <t>31.07.2023 09:33:26</t>
        </is>
      </c>
      <c>
        <is>
          <t>31.07.2023 15:33:51</t>
        </is>
      </c>
      <c>
        <v>6.006944444</v>
      </c>
      <c>
        <v>4</v>
      </c>
      <c>
        <v>2645</v>
      </c>
      <c>
        <v>145</v>
      </c>
      <c>
        <v>336</v>
      </c>
      <c>
        <v>6</v>
      </c>
      <c>
        <v>192</v>
      </c>
      <c>
        <v>0</v>
      </c>
      <c>
        <v>0</v>
      </c>
      <c>
        <v>5.716850005806665</v>
      </c>
      <c>
        <v>2538.6809965643897</v>
      </c>
      <c>
        <v>11849.837596927899</v>
      </c>
      <c>
        <v>13111.367434723925</v>
      </c>
      <c>
        <v>148.92568762475025</v>
      </c>
      <c>
        <v>895.7776547988846</v>
      </c>
      <c>
        <v>0</v>
      </c>
      <c>
        <v>0</v>
      </c>
      <c>
        <v>28550.306220645653</v>
      </c>
    </row>
    <row>
      <c>
        <v>2628291</v>
      </c>
      <c>
        <v>1</v>
      </c>
      <c>
        <is>
          <t>İZMİR</t>
        </is>
      </c>
      <c>
        <v>BORNOVA</v>
      </c>
      <c>
        <is>
          <t>AG Fideri</t>
        </is>
      </c>
      <c>
        <v>K-612 35-02-K00612_A_56380025_56380025</v>
      </c>
      <c>
        <v>Üçüncü Şahısların Vermiş Olduğu Hasarlar</v>
      </c>
      <c>
        <v>Dağıtım-AG</v>
      </c>
      <c>
        <v>Uzun</v>
      </c>
      <c>
        <v>Şebeke işletmecisi</v>
      </c>
      <c>
        <v>Bildirimsiz</v>
      </c>
      <c>
        <is>
          <t>31.07.2023 21:26:18</t>
        </is>
      </c>
      <c>
        <is>
          <t>31.07.2023 23:09:46</t>
        </is>
      </c>
      <c>
        <v>1.724444444</v>
      </c>
      <c>
        <v>0</v>
      </c>
      <c>
        <v>6</v>
      </c>
      <c>
        <v>0</v>
      </c>
      <c>
        <v>0</v>
      </c>
      <c>
        <v>0</v>
      </c>
      <c>
        <v>104</v>
      </c>
      <c>
        <v>0</v>
      </c>
      <c>
        <v>1</v>
      </c>
      <c>
        <v>0</v>
      </c>
      <c>
        <v>2.725400727568369</v>
      </c>
      <c>
        <v>0</v>
      </c>
      <c>
        <v>0</v>
      </c>
      <c>
        <v>0</v>
      </c>
      <c>
        <v>110.70449522858951</v>
      </c>
      <c>
        <v>0</v>
      </c>
      <c>
        <v>11.450696648778074</v>
      </c>
      <c>
        <v>124.88059260493596</v>
      </c>
    </row>
    <row>
      <c>
        <v>2627604</v>
      </c>
      <c>
        <v>1</v>
      </c>
      <c>
        <is>
          <t>MANİSA</t>
        </is>
      </c>
      <c>
        <v>ALAŞEHİR</v>
      </c>
      <c>
        <is>
          <t>KÖK</t>
        </is>
      </c>
      <c>
        <v>SARIPINAR KÖK 45-73-M01357_ULUDERBENT DM M05_95477816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31.07.2023 07:33:41</t>
        </is>
      </c>
      <c>
        <is>
          <t>31.07.2023 08:36:44</t>
        </is>
      </c>
      <c>
        <v>1.050833333</v>
      </c>
      <c>
        <v>2</v>
      </c>
      <c>
        <v>715</v>
      </c>
      <c>
        <v>2</v>
      </c>
      <c>
        <v>293</v>
      </c>
      <c>
        <v>1</v>
      </c>
      <c>
        <v>48</v>
      </c>
      <c>
        <v>0</v>
      </c>
      <c>
        <v>0</v>
      </c>
      <c>
        <v>0.3739563988322223</v>
      </c>
      <c>
        <v>100.0208074181559</v>
      </c>
      <c>
        <v>67.08768409818973</v>
      </c>
      <c>
        <v>226.9449373354662</v>
      </c>
      <c>
        <v>0.5334435569146666</v>
      </c>
      <c>
        <v>23.56314185642542</v>
      </c>
      <c>
        <v>0</v>
      </c>
      <c>
        <v>0</v>
      </c>
      <c>
        <v>418.52397066398413</v>
      </c>
    </row>
    <row>
      <c>
        <v>2627850</v>
      </c>
      <c>
        <v>1</v>
      </c>
      <c>
        <is>
          <t>MANİSA</t>
        </is>
      </c>
      <c>
        <v>KULA</v>
      </c>
      <c>
        <is>
          <t>OG Fideri</t>
        </is>
      </c>
      <c>
        <v>İNCESU TR-1 45-77-L00100_DIREK TIPI TRAFO HUCRESI H01_2058163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31.07.2023 12:01:57</t>
        </is>
      </c>
      <c>
        <is>
          <t>31.07.2023 13:55:34</t>
        </is>
      </c>
      <c>
        <v>1.893611111</v>
      </c>
      <c>
        <v>0</v>
      </c>
      <c>
        <v>109</v>
      </c>
      <c>
        <v>0</v>
      </c>
      <c>
        <v>3</v>
      </c>
      <c>
        <v>0</v>
      </c>
      <c>
        <v>2</v>
      </c>
      <c>
        <v>0</v>
      </c>
      <c>
        <v>0</v>
      </c>
      <c>
        <v>0</v>
      </c>
      <c>
        <v>18.49436502228404</v>
      </c>
      <c>
        <v>0</v>
      </c>
      <c>
        <v>11.428170630202953</v>
      </c>
      <c>
        <v>0</v>
      </c>
      <c>
        <v>0</v>
      </c>
      <c>
        <v>0</v>
      </c>
      <c>
        <v>0</v>
      </c>
      <c>
        <v>29.922535652486992</v>
      </c>
    </row>
    <row>
      <c>
        <v>2628145</v>
      </c>
      <c>
        <v>1</v>
      </c>
      <c>
        <is>
          <t>İZMİR</t>
        </is>
      </c>
      <c>
        <v>BAYRAKLI</v>
      </c>
      <c>
        <is>
          <t>Kullanıcı Bağlantı Hattı</t>
        </is>
      </c>
      <c>
        <v>K-1706 35-04-K01706_915180813_915180813</v>
      </c>
      <c>
        <v>AG Box / Sdk Abone Çıkış Sigorta Atığı</v>
      </c>
      <c>
        <v>Dağıtım-AG</v>
      </c>
      <c>
        <v>Uzun</v>
      </c>
      <c>
        <v>Şebeke işletmecisi</v>
      </c>
      <c>
        <v>Bildirimsiz</v>
      </c>
      <c>
        <is>
          <t>31.07.2023 17:45:17</t>
        </is>
      </c>
      <c>
        <is>
          <t>31.07.2023 19:53:35</t>
        </is>
      </c>
      <c>
        <v>2.138333333</v>
      </c>
      <c>
        <v>0</v>
      </c>
      <c>
        <v>0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</row>
    <row>
      <c>
        <v>2628168</v>
      </c>
      <c>
        <v>1</v>
      </c>
      <c>
        <is>
          <t>İZMİR</t>
        </is>
      </c>
      <c>
        <v>FOÇA</v>
      </c>
      <c>
        <is>
          <t>KÖK</t>
        </is>
      </c>
      <c>
        <v>GERENKÖY KÖK 35-23-M00156_GERENKÖY M01_72155600</v>
      </c>
      <c>
        <v>Manevra</v>
      </c>
      <c>
        <v>Dağıtım-OG</v>
      </c>
      <c>
        <v>Uzun</v>
      </c>
      <c>
        <v>Şebeke işletmecisi</v>
      </c>
      <c>
        <v>Bildirimsiz</v>
      </c>
      <c>
        <is>
          <t>31.07.2023 18:26:11</t>
        </is>
      </c>
      <c>
        <is>
          <t>31.07.2023 18:33:19</t>
        </is>
      </c>
      <c>
        <v>0.118888888</v>
      </c>
      <c>
        <v>0</v>
      </c>
      <c>
        <v>747</v>
      </c>
      <c>
        <v>2</v>
      </c>
      <c>
        <v>18</v>
      </c>
      <c>
        <v>3</v>
      </c>
      <c>
        <v>117</v>
      </c>
      <c>
        <v>2</v>
      </c>
      <c>
        <v>0</v>
      </c>
      <c>
        <v>0</v>
      </c>
      <c>
        <v>28.558800003971793</v>
      </c>
      <c>
        <v>2.0805083394660127</v>
      </c>
      <c>
        <v>1.4035410294789192</v>
      </c>
      <c>
        <v>4.15965741471186</v>
      </c>
      <c>
        <v>16.14842070258471</v>
      </c>
      <c>
        <v>1.109627728140936</v>
      </c>
      <c>
        <v>0</v>
      </c>
      <c>
        <v>53.46055521835422</v>
      </c>
    </row>
    <row>
      <c>
        <v>2627670</v>
      </c>
      <c>
        <v>1</v>
      </c>
      <c>
        <is>
          <t>İZMİR</t>
        </is>
      </c>
      <c>
        <v>BAYRAKLI</v>
      </c>
      <c>
        <is>
          <t>AG Fideri</t>
        </is>
      </c>
      <c>
        <v>K-448 35-04-K00448_B_56364225_56364225</v>
      </c>
      <c>
        <v>Şebeke Yenileme ve Kapasite Artışı Çalışması</v>
      </c>
      <c>
        <v>Dağıtım-AG</v>
      </c>
      <c>
        <v>Uzun</v>
      </c>
      <c>
        <v>Şebeke işletmecisi</v>
      </c>
      <c>
        <v>Bildirimli</v>
      </c>
      <c>
        <is>
          <t>31.07.2023 09:11:30</t>
        </is>
      </c>
      <c>
        <is>
          <t>31.07.2023 16:18:30</t>
        </is>
      </c>
      <c>
        <v>7.116666666</v>
      </c>
      <c>
        <v>0</v>
      </c>
      <c>
        <v>174</v>
      </c>
      <c>
        <v>0</v>
      </c>
      <c>
        <v>0</v>
      </c>
      <c>
        <v>0</v>
      </c>
      <c>
        <v>7</v>
      </c>
      <c>
        <v>0</v>
      </c>
      <c>
        <v>0</v>
      </c>
      <c>
        <v>0</v>
      </c>
      <c>
        <v>332.15765711617433</v>
      </c>
      <c>
        <v>0</v>
      </c>
      <c>
        <v>0</v>
      </c>
      <c>
        <v>0</v>
      </c>
      <c>
        <v>30.092023745752762</v>
      </c>
      <c>
        <v>0</v>
      </c>
      <c>
        <v>0</v>
      </c>
      <c>
        <v>362.2496808619271</v>
      </c>
    </row>
    <row>
      <c>
        <v>2627621</v>
      </c>
      <c>
        <v>1</v>
      </c>
      <c>
        <is>
          <t>İZMİR</t>
        </is>
      </c>
      <c>
        <v>ÖDEMİŞ</v>
      </c>
      <c>
        <is>
          <t>DM</t>
        </is>
      </c>
      <c>
        <v>BALABANLI DM 35-15-M00280_OTURAKKUYU M04_72306393</v>
      </c>
      <c>
        <v>OG Fider Açması</v>
      </c>
      <c>
        <v>Dağıtım-OG</v>
      </c>
      <c>
        <v>Kısa</v>
      </c>
      <c>
        <v>Şebeke işletmecisi</v>
      </c>
      <c>
        <v>Bildirimsiz</v>
      </c>
      <c>
        <is>
          <t>31.07.2023 08:15:04</t>
        </is>
      </c>
      <c>
        <is>
          <t>31.07.2023 08:15:47</t>
        </is>
      </c>
      <c>
        <v>0.011944444</v>
      </c>
      <c>
        <v>3</v>
      </c>
      <c>
        <v>14</v>
      </c>
      <c>
        <v>41</v>
      </c>
      <c>
        <v>197</v>
      </c>
      <c>
        <v>11</v>
      </c>
      <c>
        <v>50</v>
      </c>
      <c>
        <v>0</v>
      </c>
      <c>
        <v>0</v>
      </c>
      <c>
        <v>0.0813981210417778</v>
      </c>
      <c>
        <v>0.07960541879110888</v>
      </c>
      <c>
        <v>4.3926437020852</v>
      </c>
      <c>
        <v>14.845665056622014</v>
      </c>
      <c>
        <v>0.6890699363867396</v>
      </c>
      <c>
        <v>1.521634044428371</v>
      </c>
      <c>
        <v>0</v>
      </c>
      <c>
        <v>0</v>
      </c>
      <c>
        <v>21.610016279355214</v>
      </c>
    </row>
    <row>
      <c>
        <v>2627982</v>
      </c>
      <c>
        <v>1</v>
      </c>
      <c>
        <is>
          <t>İZMİR</t>
        </is>
      </c>
      <c>
        <v>MENEMEN</v>
      </c>
      <c>
        <is>
          <t>DM</t>
        </is>
      </c>
      <c>
        <v>KESİKKÖY DM 35-28-M00309_DERSAN-1 M08_96738815</v>
      </c>
      <c>
        <v>Manevra</v>
      </c>
      <c>
        <v>Dağıtım-OG</v>
      </c>
      <c>
        <v>Uzun</v>
      </c>
      <c>
        <v>Şebeke işletmecisi</v>
      </c>
      <c>
        <v>Bildirimsiz</v>
      </c>
      <c>
        <is>
          <t>31.07.2023 15:08:49</t>
        </is>
      </c>
      <c>
        <is>
          <t>31.07.2023 16:07:47</t>
        </is>
      </c>
      <c>
        <v>0.982777777</v>
      </c>
      <c>
        <v>1</v>
      </c>
      <c>
        <v>0</v>
      </c>
      <c>
        <v>3</v>
      </c>
      <c>
        <v>0</v>
      </c>
      <c>
        <v>11</v>
      </c>
      <c>
        <v>0</v>
      </c>
      <c>
        <v>1</v>
      </c>
      <c>
        <v>0</v>
      </c>
      <c>
        <v>0.23641395506888888</v>
      </c>
      <c>
        <v>0</v>
      </c>
      <c>
        <v>43.635715525595195</v>
      </c>
      <c>
        <v>0</v>
      </c>
      <c>
        <v>192.71161576916302</v>
      </c>
      <c>
        <v>0</v>
      </c>
      <c>
        <v>11.2073224664519</v>
      </c>
      <c>
        <v>0</v>
      </c>
      <c>
        <v>247.791067716279</v>
      </c>
    </row>
    <row>
      <c>
        <v>2628211</v>
      </c>
      <c>
        <v>1</v>
      </c>
      <c>
        <is>
          <t>İZMİR</t>
        </is>
      </c>
      <c>
        <v>ÖDEMİŞ</v>
      </c>
      <c>
        <is>
          <t>Dağıtım Transformatörü</t>
        </is>
      </c>
      <c>
        <v>BALABANLI ÜNER DEVECİ SULAMA GRB TR-7 35-15-M00339_35-15-M00339_2365379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31.07.2023 19:07:19</t>
        </is>
      </c>
      <c>
        <is>
          <t>31.07.2023 20:32:16</t>
        </is>
      </c>
      <c>
        <v>1.415833333</v>
      </c>
      <c>
        <v>0</v>
      </c>
      <c>
        <v>0</v>
      </c>
      <c>
        <v>0</v>
      </c>
      <c>
        <v>16</v>
      </c>
      <c>
        <v>0</v>
      </c>
      <c>
        <v>8</v>
      </c>
      <c>
        <v>0</v>
      </c>
      <c>
        <v>0</v>
      </c>
      <c>
        <v>0</v>
      </c>
      <c>
        <v>0</v>
      </c>
      <c>
        <v>0</v>
      </c>
      <c>
        <v>59.105213241457896</v>
      </c>
      <c>
        <v>0</v>
      </c>
      <c>
        <v>17.066023831536455</v>
      </c>
      <c>
        <v>0</v>
      </c>
      <c>
        <v>0</v>
      </c>
      <c>
        <v>76.17123707299436</v>
      </c>
    </row>
    <row>
      <c>
        <v>2627770</v>
      </c>
      <c>
        <v>1</v>
      </c>
      <c>
        <is>
          <t>MANİSA</t>
        </is>
      </c>
      <c>
        <v>KIRKAĞAÇ</v>
      </c>
      <c>
        <is>
          <t>KÖK</t>
        </is>
      </c>
      <c>
        <v>BAKIR KÖK 45-76-M00047_KIRKAĞAÇ OTOYOL DM M06_72212577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31.07.2023 10:35:37</t>
        </is>
      </c>
      <c>
        <is>
          <t>31.07.2023 11:00:31</t>
        </is>
      </c>
      <c>
        <v>0.415</v>
      </c>
      <c>
        <v>2</v>
      </c>
      <c>
        <v>3020</v>
      </c>
      <c>
        <v>150</v>
      </c>
      <c>
        <v>242</v>
      </c>
      <c>
        <v>8</v>
      </c>
      <c>
        <v>429</v>
      </c>
      <c>
        <v>1</v>
      </c>
      <c>
        <v>0</v>
      </c>
      <c>
        <v>0.10338196619113335</v>
      </c>
      <c>
        <v>198.62218058091676</v>
      </c>
      <c>
        <v>244.7261096294983</v>
      </c>
      <c>
        <v>113.12869891905255</v>
      </c>
      <c>
        <v>30.750646795221986</v>
      </c>
      <c>
        <v>75.81548727527374</v>
      </c>
      <c>
        <v>7.331554647213149</v>
      </c>
      <c>
        <v>0</v>
      </c>
      <c>
        <v>670.4780598133676</v>
      </c>
    </row>
    <row>
      <c>
        <v>2627584</v>
      </c>
      <c>
        <v>1</v>
      </c>
      <c>
        <is>
          <t>İZMİR</t>
        </is>
      </c>
      <c>
        <v>ÇEŞME</v>
      </c>
      <c>
        <is>
          <t>DM</t>
        </is>
      </c>
      <c>
        <v>L-300 DM 35-18-L00300_L-454 L10_2098712</v>
      </c>
      <c>
        <v>Manevra</v>
      </c>
      <c>
        <v>Dağıtım-OG</v>
      </c>
      <c>
        <v>Uzun</v>
      </c>
      <c>
        <v>Şebeke işletmecisi</v>
      </c>
      <c>
        <v>Bildirimli</v>
      </c>
      <c>
        <is>
          <t>31.07.2023 05:54:58</t>
        </is>
      </c>
      <c>
        <is>
          <t>31.07.2023 06:40:31</t>
        </is>
      </c>
      <c>
        <v>0.759166666</v>
      </c>
      <c>
        <v>0</v>
      </c>
      <c>
        <v>347</v>
      </c>
      <c>
        <v>0</v>
      </c>
      <c>
        <v>0</v>
      </c>
      <c>
        <v>13</v>
      </c>
      <c>
        <v>78</v>
      </c>
      <c>
        <v>1</v>
      </c>
      <c>
        <v>0</v>
      </c>
      <c>
        <v>0</v>
      </c>
      <c>
        <v>86.73322681227033</v>
      </c>
      <c>
        <v>0</v>
      </c>
      <c>
        <v>0</v>
      </c>
      <c>
        <v>1270.6244738122973</v>
      </c>
      <c>
        <v>128.74228390251864</v>
      </c>
      <c>
        <v>77.58982262546056</v>
      </c>
      <c>
        <v>0</v>
      </c>
      <c>
        <v>1563.6898071525468</v>
      </c>
    </row>
    <row>
      <c>
        <v>2628268</v>
      </c>
      <c>
        <v>1</v>
      </c>
      <c>
        <is>
          <t>İZMİR</t>
        </is>
      </c>
      <c>
        <v>TİRE</v>
      </c>
      <c>
        <is>
          <t>Kullanıcı Bağlantı Hattı</t>
        </is>
      </c>
      <c>
        <v>GÖKÇEN SULAMA KOOP. 35-29-L00553_95001168452_95001168452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31.07.2023 20:33:08</t>
        </is>
      </c>
      <c>
        <is>
          <t>31.07.2023 22:57:36</t>
        </is>
      </c>
      <c>
        <v>2.407777777</v>
      </c>
      <c>
        <v>0</v>
      </c>
      <c>
        <v>0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0.001822179266943</v>
      </c>
      <c>
        <v>0</v>
      </c>
      <c>
        <v>0</v>
      </c>
      <c>
        <v>0.001822179266943</v>
      </c>
    </row>
    <row>
      <c>
        <v>2628323</v>
      </c>
      <c>
        <v>1</v>
      </c>
      <c>
        <is>
          <t>İZMİR</t>
        </is>
      </c>
      <c>
        <v>DİKİLİ</v>
      </c>
      <c>
        <is>
          <t>Dağıtım Transformatörü</t>
        </is>
      </c>
      <c>
        <v>TR-35 35-30-L00035_35-30-L00035_2348849</v>
      </c>
      <c>
        <v>AG Nötr İletken Kopması</v>
      </c>
      <c>
        <v>Dağıtım-AG</v>
      </c>
      <c>
        <v>Uzun</v>
      </c>
      <c>
        <v>Şebeke işletmecisi</v>
      </c>
      <c>
        <v>Bildirimsiz</v>
      </c>
      <c>
        <is>
          <t>31.07.2023 21:10:15</t>
        </is>
      </c>
      <c>
        <is>
          <t>31.07.2023 22:48:00</t>
        </is>
      </c>
      <c>
        <v>1.629166666</v>
      </c>
      <c>
        <v>0</v>
      </c>
      <c>
        <v>198</v>
      </c>
      <c>
        <v>0</v>
      </c>
      <c>
        <v>0</v>
      </c>
      <c>
        <v>0</v>
      </c>
      <c>
        <v>28</v>
      </c>
      <c>
        <v>0</v>
      </c>
      <c>
        <v>0</v>
      </c>
      <c>
        <v>0</v>
      </c>
      <c>
        <v>69.87615425863521</v>
      </c>
      <c>
        <v>0</v>
      </c>
      <c>
        <v>0</v>
      </c>
      <c>
        <v>0</v>
      </c>
      <c>
        <v>73.91941207073603</v>
      </c>
      <c>
        <v>0</v>
      </c>
      <c>
        <v>0</v>
      </c>
      <c>
        <v>143.79556632937124</v>
      </c>
    </row>
    <row>
      <c>
        <v>2627590</v>
      </c>
      <c>
        <v>1</v>
      </c>
      <c>
        <is>
          <t>MANİSA</t>
        </is>
      </c>
      <c>
        <v>GÖRDES</v>
      </c>
      <c>
        <is>
          <t>KÖK</t>
        </is>
      </c>
      <c>
        <v>YAKAKÖY KÖK 45-75-M00067_KAYACIK ESKİ SARIALİLER M05_2092145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31.07.2023 06:39:41</t>
        </is>
      </c>
      <c>
        <is>
          <t>31.07.2023 06:52:12</t>
        </is>
      </c>
      <c>
        <v>0.208611111</v>
      </c>
      <c>
        <v>4</v>
      </c>
      <c>
        <v>1195</v>
      </c>
      <c>
        <v>3</v>
      </c>
      <c>
        <v>143</v>
      </c>
      <c>
        <v>3</v>
      </c>
      <c>
        <v>76</v>
      </c>
      <c>
        <v>0</v>
      </c>
      <c>
        <v>0</v>
      </c>
      <c>
        <v>0.12669140694666667</v>
      </c>
      <c>
        <v>17.393057407879933</v>
      </c>
      <c>
        <v>1.3280582975750361</v>
      </c>
      <c>
        <v>17.850417320487587</v>
      </c>
      <c>
        <v>0.766068670211873</v>
      </c>
      <c>
        <v>2.693330042738375</v>
      </c>
      <c>
        <v>0</v>
      </c>
      <c>
        <v>0</v>
      </c>
      <c>
        <v>40.157623145839466</v>
      </c>
    </row>
    <row>
      <c>
        <v>2628154</v>
      </c>
      <c>
        <v>1</v>
      </c>
      <c>
        <is>
          <t>İZMİR</t>
        </is>
      </c>
      <c>
        <v>BORNOVA</v>
      </c>
      <c>
        <is>
          <t>Saha Dağıtım Kutusu (SDK)</t>
        </is>
      </c>
      <c>
        <v>M-2910(YATIRIM REZERVE) 35-02-M02910_C C1_67558984</v>
      </c>
      <c>
        <v>AG Box Arızası</v>
      </c>
      <c>
        <v>Dağıtım-AG</v>
      </c>
      <c>
        <v>Uzun</v>
      </c>
      <c>
        <v>Şebeke işletmecisi</v>
      </c>
      <c>
        <v>Bildirimsiz</v>
      </c>
      <c>
        <is>
          <t>31.07.2023 18:02:30</t>
        </is>
      </c>
      <c>
        <is>
          <t>31.07.2023 18:54:37</t>
        </is>
      </c>
      <c>
        <v>0.868611111</v>
      </c>
      <c>
        <v>0</v>
      </c>
      <c>
        <v>31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15.267224129491431</v>
      </c>
      <c>
        <v>0</v>
      </c>
      <c>
        <v>0</v>
      </c>
      <c>
        <v>0</v>
      </c>
      <c>
        <v>2.6759360479678747</v>
      </c>
      <c>
        <v>0</v>
      </c>
      <c>
        <v>0</v>
      </c>
      <c>
        <v>17.943160177459305</v>
      </c>
    </row>
    <row>
      <c>
        <v>2627567</v>
      </c>
      <c>
        <v>1</v>
      </c>
      <c>
        <is>
          <t>MANİSA</t>
        </is>
      </c>
      <c>
        <v>KÖPRÜBAŞI</v>
      </c>
      <c>
        <is>
          <t>KÖK</t>
        </is>
      </c>
      <c>
        <v>TOKMAKLI KÖK 45-86-M00047_ÇATALOLUK ENH.(BORLU KÖK) M01_72227668</v>
      </c>
      <c>
        <v>OG Fider Açması</v>
      </c>
      <c>
        <v>Dağıtım-OG</v>
      </c>
      <c>
        <v>Kısa</v>
      </c>
      <c>
        <v>Şebeke işletmecisi</v>
      </c>
      <c>
        <v>Bildirimsiz</v>
      </c>
      <c>
        <is>
          <t>31.07.2023 00:20:14</t>
        </is>
      </c>
      <c>
        <is>
          <t>31.07.2023 00:20:41</t>
        </is>
      </c>
      <c>
        <v>0.0075</v>
      </c>
      <c>
        <v>7</v>
      </c>
      <c>
        <v>2052</v>
      </c>
      <c>
        <v>50</v>
      </c>
      <c>
        <v>206</v>
      </c>
      <c>
        <v>9</v>
      </c>
      <c>
        <v>295</v>
      </c>
      <c>
        <v>0</v>
      </c>
      <c>
        <v>0</v>
      </c>
      <c>
        <v>0.011821941075000002</v>
      </c>
      <c>
        <v>1.8682576584954287</v>
      </c>
      <c>
        <v>3.71803139178908</v>
      </c>
      <c>
        <v>0.7986478308039089</v>
      </c>
      <c>
        <v>0.10693641790912425</v>
      </c>
      <c>
        <v>0.5106222335500978</v>
      </c>
      <c>
        <v>0</v>
      </c>
      <c>
        <v>0</v>
      </c>
      <c>
        <v>7.01431747362264</v>
      </c>
    </row>
    <row>
      <c>
        <v>2628091</v>
      </c>
      <c>
        <v>1</v>
      </c>
      <c>
        <is>
          <t>İZMİR</t>
        </is>
      </c>
      <c>
        <v>ÖDEMİŞ</v>
      </c>
      <c>
        <is>
          <t>DM</t>
        </is>
      </c>
      <c>
        <v>BİRGİ DM 35-15-L01013_CEVİZALAN L05_67562276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31.07.2023 16:51:45</t>
        </is>
      </c>
      <c>
        <is>
          <t>31.07.2023 16:59:58</t>
        </is>
      </c>
      <c>
        <v>0.136944444</v>
      </c>
      <c>
        <v>0</v>
      </c>
      <c>
        <v>584</v>
      </c>
      <c>
        <v>2</v>
      </c>
      <c>
        <v>124</v>
      </c>
      <c>
        <v>6</v>
      </c>
      <c>
        <v>112</v>
      </c>
      <c>
        <v>1</v>
      </c>
      <c>
        <v>0</v>
      </c>
      <c>
        <v>0</v>
      </c>
      <c>
        <v>13.316494566647151</v>
      </c>
      <c>
        <v>5.208101682747371</v>
      </c>
      <c>
        <v>21.051148741657407</v>
      </c>
      <c>
        <v>3.564166601270519</v>
      </c>
      <c>
        <v>16.391133735916775</v>
      </c>
      <c>
        <v>0.9947467386573641</v>
      </c>
      <c>
        <v>0</v>
      </c>
      <c>
        <v>60.525792066896585</v>
      </c>
    </row>
    <row>
      <c>
        <v>2627799</v>
      </c>
      <c>
        <v>1</v>
      </c>
      <c>
        <is>
          <t>MANİSA</t>
        </is>
      </c>
      <c>
        <v>GÖRDES</v>
      </c>
      <c>
        <is>
          <t>KÖK</t>
        </is>
      </c>
      <c>
        <v>YAKAKÖY KÖK 45-75-M00067_KAYACIK ESKİ SARIALİLER M05_2092145</v>
      </c>
      <c>
        <v>Şebeke Yenileme ve Kapasite Artışı Çalışması</v>
      </c>
      <c>
        <v>Dağıtım-OG</v>
      </c>
      <c>
        <v>Uzun</v>
      </c>
      <c>
        <v>Şebeke işletmecisi</v>
      </c>
      <c>
        <v>Bildirimli</v>
      </c>
      <c>
        <is>
          <t>31.07.2023 11:04:13</t>
        </is>
      </c>
      <c>
        <is>
          <t>31.07.2023 16:39:00</t>
        </is>
      </c>
      <c>
        <v>5.579722222</v>
      </c>
      <c>
        <v>4</v>
      </c>
      <c>
        <v>1195</v>
      </c>
      <c>
        <v>3</v>
      </c>
      <c>
        <v>143</v>
      </c>
      <c>
        <v>3</v>
      </c>
      <c>
        <v>76</v>
      </c>
      <c>
        <v>0</v>
      </c>
      <c>
        <v>0</v>
      </c>
      <c>
        <v>5.397029592175557</v>
      </c>
      <c>
        <v>662.4763573163705</v>
      </c>
      <c>
        <v>47.045122478918096</v>
      </c>
      <c>
        <v>545.0838671713661</v>
      </c>
      <c>
        <v>43.38046221644725</v>
      </c>
      <c>
        <v>177.50755054483477</v>
      </c>
      <c>
        <v>0</v>
      </c>
      <c>
        <v>0</v>
      </c>
      <c>
        <v>1480.8903893201123</v>
      </c>
    </row>
    <row>
      <c>
        <v>2628045</v>
      </c>
      <c>
        <v>1</v>
      </c>
      <c>
        <is>
          <t>İZMİR</t>
        </is>
      </c>
      <c>
        <v>SELÇUK</v>
      </c>
      <c>
        <is>
          <t>OG Fideri</t>
        </is>
      </c>
      <c>
        <v>CEMİL GÜMÜŞ VE ARK. T-SULAMA GRB. 35-13-L00110_DIREK TIPI TRAFO HUCRESI H01_2042149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31.07.2023 16:03:05</t>
        </is>
      </c>
      <c>
        <is>
          <t>31.07.2023 16:48:22</t>
        </is>
      </c>
      <c>
        <v>0.754722222</v>
      </c>
      <c>
        <v>0</v>
      </c>
      <c>
        <v>2</v>
      </c>
      <c>
        <v>0</v>
      </c>
      <c>
        <v>11</v>
      </c>
      <c>
        <v>0</v>
      </c>
      <c>
        <v>3</v>
      </c>
      <c>
        <v>0</v>
      </c>
      <c>
        <v>0</v>
      </c>
      <c>
        <v>0</v>
      </c>
      <c>
        <v>0.6669652106729517</v>
      </c>
      <c>
        <v>0</v>
      </c>
      <c>
        <v>15.087934508867363</v>
      </c>
      <c>
        <v>0</v>
      </c>
      <c>
        <v>4.853983610286413</v>
      </c>
      <c>
        <v>0</v>
      </c>
      <c>
        <v>0</v>
      </c>
      <c>
        <v>20.608883329826728</v>
      </c>
    </row>
    <row>
      <c>
        <v>2628191</v>
      </c>
      <c>
        <v>1</v>
      </c>
      <c>
        <is>
          <t>İZMİR</t>
        </is>
      </c>
      <c>
        <v>GÜZELBAHÇE</v>
      </c>
      <c>
        <is>
          <t>DM</t>
        </is>
      </c>
      <c>
        <v>KAHRAMANDERE İM 35-10-A00002_KÖYLER L04_2101673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31.07.2023 18:51:07</t>
        </is>
      </c>
      <c>
        <is>
          <t>31.07.2023 19:02:39</t>
        </is>
      </c>
      <c>
        <v>0.192222222</v>
      </c>
      <c>
        <v>4</v>
      </c>
      <c>
        <v>1274</v>
      </c>
      <c>
        <v>2</v>
      </c>
      <c>
        <v>24</v>
      </c>
      <c>
        <v>12</v>
      </c>
      <c>
        <v>110</v>
      </c>
      <c>
        <v>4</v>
      </c>
      <c>
        <v>1</v>
      </c>
      <c>
        <v>8.446432809536237</v>
      </c>
      <c>
        <v>112.77833846770899</v>
      </c>
      <c>
        <v>1.1149146742982659</v>
      </c>
      <c>
        <v>3.369092320205557</v>
      </c>
      <c>
        <v>15.909300094035945</v>
      </c>
      <c>
        <v>31.287892707184493</v>
      </c>
      <c>
        <v>30.139748377656026</v>
      </c>
      <c>
        <v>20.19421124885</v>
      </c>
      <c>
        <v>223.23993069947548</v>
      </c>
    </row>
    <row>
      <c>
        <v>2628214</v>
      </c>
      <c>
        <v>1</v>
      </c>
      <c>
        <is>
          <t>İZMİR</t>
        </is>
      </c>
      <c>
        <v>TORBALI</v>
      </c>
      <c>
        <is>
          <t>AG Fideri</t>
        </is>
      </c>
      <c>
        <v>ÇAPAK TR-1 35-26-M00425_B_56358997_56358997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31.07.2023 19:04:54</t>
        </is>
      </c>
      <c>
        <is>
          <t>31.07.2023 20:17:25</t>
        </is>
      </c>
      <c>
        <v>1.208611111</v>
      </c>
      <c>
        <v>0</v>
      </c>
      <c>
        <v>65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18.582498716789104</v>
      </c>
      <c>
        <v>0</v>
      </c>
      <c>
        <v>0</v>
      </c>
      <c>
        <v>0</v>
      </c>
      <c>
        <v>0</v>
      </c>
      <c>
        <v>0</v>
      </c>
      <c>
        <v>0</v>
      </c>
      <c>
        <v>18.582498716789104</v>
      </c>
    </row>
    <row>
      <c>
        <v>2627573</v>
      </c>
      <c>
        <v>1</v>
      </c>
      <c>
        <is>
          <t>MANİSA</t>
        </is>
      </c>
      <c>
        <v>TURGUTLU</v>
      </c>
      <c>
        <is>
          <t>TM Fideri</t>
        </is>
      </c>
      <c>
        <v>DERBENT TM 45-83-A00003_TURGUTLU-1 M06_2312535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31.07.2023 00:50:54</t>
        </is>
      </c>
      <c>
        <is>
          <t>31.07.2023 00:55:24</t>
        </is>
      </c>
      <c>
        <v>0.075</v>
      </c>
      <c>
        <v>1</v>
      </c>
      <c>
        <v>2424</v>
      </c>
      <c>
        <v>0</v>
      </c>
      <c>
        <v>175</v>
      </c>
      <c>
        <v>25</v>
      </c>
      <c>
        <v>555</v>
      </c>
      <c>
        <v>20</v>
      </c>
      <c>
        <v>17</v>
      </c>
      <c>
        <v>0.01688848725</v>
      </c>
      <c>
        <v>38.00409606861253</v>
      </c>
      <c>
        <v>0</v>
      </c>
      <c>
        <v>10.72371729417986</v>
      </c>
      <c>
        <v>17.169344858465497</v>
      </c>
      <c>
        <v>29.505418725227972</v>
      </c>
      <c>
        <v>48.85780185553755</v>
      </c>
      <c>
        <v>8.053427593131534</v>
      </c>
      <c>
        <v>152.33069488240494</v>
      </c>
    </row>
    <row>
      <c>
        <v>2628257</v>
      </c>
      <c>
        <v>1</v>
      </c>
      <c>
        <is>
          <t>İZMİR</t>
        </is>
      </c>
      <c>
        <v>BAYRAKLI</v>
      </c>
      <c>
        <is>
          <t>Kullanıcı Bağlantı Hattı</t>
        </is>
      </c>
      <c>
        <v>K-1706 35-04-K01706_99133577_99133577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31.07.2023 20:04:36</t>
        </is>
      </c>
      <c>
        <is>
          <t>31.07.2023 22:05:53</t>
        </is>
      </c>
      <c>
        <v>2.021388888</v>
      </c>
      <c>
        <v>0</v>
      </c>
      <c>
        <v>5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1.9500013730286596</v>
      </c>
      <c>
        <v>0</v>
      </c>
      <c>
        <v>0</v>
      </c>
      <c>
        <v>0</v>
      </c>
      <c>
        <v>0</v>
      </c>
      <c>
        <v>0</v>
      </c>
      <c>
        <v>0</v>
      </c>
      <c>
        <v>1.9500013730286596</v>
      </c>
    </row>
    <row>
      <c>
        <v>2628128</v>
      </c>
      <c>
        <v>1</v>
      </c>
      <c>
        <is>
          <t>MANİSA</t>
        </is>
      </c>
      <c>
        <v>GÖRDES</v>
      </c>
      <c>
        <is>
          <t>KÖK</t>
        </is>
      </c>
      <c>
        <v>GÜNEŞLİ KÖK 45-75-M00056_KÖSELER - ULGAR M01_67577840</v>
      </c>
      <c>
        <v>OG Fider Açması</v>
      </c>
      <c>
        <v>Dağıtım-OG</v>
      </c>
      <c>
        <v>Kısa</v>
      </c>
      <c>
        <v>Şebeke işletmecisi</v>
      </c>
      <c>
        <v>Bildirimsiz</v>
      </c>
      <c>
        <is>
          <t>31.07.2023 17:40:27</t>
        </is>
      </c>
      <c>
        <is>
          <t>31.07.2023 17:41:01</t>
        </is>
      </c>
      <c>
        <v>0.009444444</v>
      </c>
      <c>
        <v>1</v>
      </c>
      <c>
        <v>805</v>
      </c>
      <c>
        <v>0</v>
      </c>
      <c>
        <v>10</v>
      </c>
      <c>
        <v>0</v>
      </c>
      <c>
        <v>46</v>
      </c>
      <c>
        <v>0</v>
      </c>
      <c>
        <v>0</v>
      </c>
      <c>
        <v>0.002362133151111111</v>
      </c>
      <c>
        <v>0.8108995455547752</v>
      </c>
      <c>
        <v>0</v>
      </c>
      <c>
        <v>0.05430061530585417</v>
      </c>
      <c>
        <v>0</v>
      </c>
      <c>
        <v>0.15620151111547664</v>
      </c>
      <c>
        <v>0</v>
      </c>
      <c>
        <v>0</v>
      </c>
      <c>
        <v>1.023763805127217</v>
      </c>
    </row>
    <row>
      <c>
        <v>2628114</v>
      </c>
      <c>
        <v>1</v>
      </c>
      <c>
        <is>
          <t>İZMİR</t>
        </is>
      </c>
      <c>
        <v>BAYRAKLI</v>
      </c>
      <c>
        <is>
          <t>DM</t>
        </is>
      </c>
      <c>
        <v>OSMANGAZİ İM 35-02-A00004_FATİH K20_2327841</v>
      </c>
      <c>
        <v>Manevra</v>
      </c>
      <c>
        <v>Dağıtım-OG</v>
      </c>
      <c>
        <v>Kısa</v>
      </c>
      <c>
        <v>Şebeke işletmecisi</v>
      </c>
      <c>
        <v>Bildirimsiz</v>
      </c>
      <c>
        <is>
          <t>31.07.2023 17:20:14</t>
        </is>
      </c>
      <c>
        <is>
          <t>31.07.2023 17:20:47</t>
        </is>
      </c>
      <c>
        <v>0.009166666</v>
      </c>
      <c>
        <v>0</v>
      </c>
      <c>
        <v>1074</v>
      </c>
      <c>
        <v>0</v>
      </c>
      <c>
        <v>0</v>
      </c>
      <c>
        <v>0</v>
      </c>
      <c>
        <v>74</v>
      </c>
      <c>
        <v>0</v>
      </c>
      <c>
        <v>0</v>
      </c>
      <c>
        <v>0</v>
      </c>
      <c>
        <v>5.240972366391031</v>
      </c>
      <c>
        <v>0</v>
      </c>
      <c>
        <v>0</v>
      </c>
      <c>
        <v>0</v>
      </c>
      <c>
        <v>1.0912091253389038</v>
      </c>
      <c>
        <v>0</v>
      </c>
      <c>
        <v>0</v>
      </c>
      <c>
        <v>6.332181491729934</v>
      </c>
    </row>
    <row>
      <c>
        <v>2627922</v>
      </c>
      <c>
        <v>1</v>
      </c>
      <c>
        <is>
          <t>İZMİR</t>
        </is>
      </c>
      <c>
        <v>BERGAMA</v>
      </c>
      <c>
        <is>
          <t>Dağıtım Transformatörü</t>
        </is>
      </c>
      <c>
        <v>OVACIK TR-2 35-16-M00406_35-16-M00406_2368123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31.07.2023 13:53:54</t>
        </is>
      </c>
      <c>
        <is>
          <t>31.07.2023 14:36:39</t>
        </is>
      </c>
      <c>
        <v>0.7125</v>
      </c>
      <c>
        <v>0</v>
      </c>
      <c>
        <v>52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8.661191810031534</v>
      </c>
      <c>
        <v>0</v>
      </c>
      <c>
        <v>0</v>
      </c>
      <c>
        <v>0</v>
      </c>
      <c>
        <v>16.818089771852186</v>
      </c>
      <c>
        <v>0</v>
      </c>
      <c>
        <v>0</v>
      </c>
      <c>
        <v>25.47928158188372</v>
      </c>
    </row>
    <row>
      <c>
        <v>2627673</v>
      </c>
      <c>
        <v>1</v>
      </c>
      <c>
        <is>
          <t>İZMİR</t>
        </is>
      </c>
      <c>
        <v>BUCA</v>
      </c>
      <c>
        <is>
          <t>AG Fideri</t>
        </is>
      </c>
      <c>
        <v>M-990 35-03-M00990_E_56370526_56370526</v>
      </c>
      <c>
        <v>AG Yeraltı Kablo Arızası</v>
      </c>
      <c>
        <v>Dağıtım-AG</v>
      </c>
      <c>
        <v>Uzun</v>
      </c>
      <c>
        <v>Şebeke işletmecisi</v>
      </c>
      <c>
        <v>Bildirimsiz</v>
      </c>
      <c>
        <is>
          <t>31.07.2023 09:08:49</t>
        </is>
      </c>
      <c>
        <is>
          <t>31.07.2023 13:12:28</t>
        </is>
      </c>
      <c>
        <v>4.060833333</v>
      </c>
      <c>
        <v>0</v>
      </c>
      <c>
        <v>100</v>
      </c>
      <c>
        <v>0</v>
      </c>
      <c>
        <v>0</v>
      </c>
      <c>
        <v>0</v>
      </c>
      <c>
        <v>22</v>
      </c>
      <c>
        <v>0</v>
      </c>
      <c>
        <v>0</v>
      </c>
      <c>
        <v>0</v>
      </c>
      <c>
        <v>82.45847416172019</v>
      </c>
      <c>
        <v>0</v>
      </c>
      <c>
        <v>0</v>
      </c>
      <c>
        <v>0</v>
      </c>
      <c>
        <v>152.28019543712455</v>
      </c>
      <c>
        <v>0</v>
      </c>
      <c>
        <v>0</v>
      </c>
      <c>
        <v>234.73866959884475</v>
      </c>
    </row>
    <row>
      <c>
        <v>2627779</v>
      </c>
      <c>
        <v>1</v>
      </c>
      <c>
        <is>
          <t>İZMİR</t>
        </is>
      </c>
      <c>
        <v>KİRAZ</v>
      </c>
      <c>
        <is>
          <t>KÖK</t>
        </is>
      </c>
      <c>
        <v>VELİLER KÖK 35-31-L00116_KARABAĞ TR-1 L05_2337021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31.07.2023 10:43:44</t>
        </is>
      </c>
      <c>
        <is>
          <t>31.07.2023 11:20:17</t>
        </is>
      </c>
      <c>
        <v>0.609166666</v>
      </c>
      <c>
        <v>0</v>
      </c>
      <c>
        <v>270</v>
      </c>
      <c>
        <v>0</v>
      </c>
      <c>
        <v>81</v>
      </c>
      <c>
        <v>2</v>
      </c>
      <c>
        <v>43</v>
      </c>
      <c>
        <v>0</v>
      </c>
      <c>
        <v>0</v>
      </c>
      <c>
        <v>0</v>
      </c>
      <c>
        <v>28.87961360032505</v>
      </c>
      <c>
        <v>0</v>
      </c>
      <c>
        <v>42.682772625069155</v>
      </c>
      <c>
        <v>11.142175225305902</v>
      </c>
      <c>
        <v>29.660761370327908</v>
      </c>
      <c>
        <v>0</v>
      </c>
      <c>
        <v>0</v>
      </c>
      <c>
        <v>112.36532282102802</v>
      </c>
    </row>
    <row>
      <c>
        <v>2627822</v>
      </c>
      <c>
        <v>1</v>
      </c>
      <c>
        <is>
          <t>İZMİR</t>
        </is>
      </c>
      <c>
        <v>ÖDEMİŞ</v>
      </c>
      <c>
        <is>
          <t>Dağıtım Transformatörü</t>
        </is>
      </c>
      <c>
        <v>GERELİ KÖYÜ İBRAHİM SAYGILI SULAMA GRB TR-14 35-15-M00130_35-15-M00130_2365568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31.07.2023 11:17:40</t>
        </is>
      </c>
      <c>
        <is>
          <t>31.07.2023 13:30:01</t>
        </is>
      </c>
      <c>
        <v>2.205833333</v>
      </c>
      <c>
        <v>0</v>
      </c>
      <c>
        <v>0</v>
      </c>
      <c>
        <v>0</v>
      </c>
      <c>
        <v>25</v>
      </c>
      <c>
        <v>0</v>
      </c>
      <c>
        <v>4</v>
      </c>
      <c>
        <v>0</v>
      </c>
      <c>
        <v>0</v>
      </c>
      <c>
        <v>0</v>
      </c>
      <c>
        <v>0</v>
      </c>
      <c>
        <v>0</v>
      </c>
      <c>
        <v>450.85414379428624</v>
      </c>
      <c>
        <v>0</v>
      </c>
      <c>
        <v>69.40558701487613</v>
      </c>
      <c>
        <v>0</v>
      </c>
      <c>
        <v>0</v>
      </c>
      <c>
        <v>520.2597308091624</v>
      </c>
    </row>
    <row>
      <c>
        <v>2627587</v>
      </c>
      <c>
        <v>1</v>
      </c>
      <c>
        <is>
          <t>İZMİR</t>
        </is>
      </c>
      <c>
        <v>MENEMEN</v>
      </c>
      <c>
        <is>
          <t>KÖK</t>
        </is>
      </c>
      <c>
        <v>YAHŞELLİ KÖK 35-28-M00293_HAYKIRAN M01_66582309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31.07.2023 06:04:44</t>
        </is>
      </c>
      <c>
        <is>
          <t>31.07.2023 07:06:17</t>
        </is>
      </c>
      <c>
        <v>1.025833333</v>
      </c>
      <c>
        <v>2</v>
      </c>
      <c>
        <v>1526</v>
      </c>
      <c>
        <v>4</v>
      </c>
      <c>
        <v>116</v>
      </c>
      <c>
        <v>8</v>
      </c>
      <c>
        <v>155</v>
      </c>
      <c>
        <v>0</v>
      </c>
      <c>
        <v>0</v>
      </c>
      <c>
        <v>1.8633036838283303</v>
      </c>
      <c>
        <v>240.39695144009067</v>
      </c>
      <c>
        <v>140.70188647458087</v>
      </c>
      <c>
        <v>27.50827070156991</v>
      </c>
      <c>
        <v>32.63763000064852</v>
      </c>
      <c>
        <v>68.90506929425676</v>
      </c>
      <c>
        <v>0</v>
      </c>
      <c>
        <v>0</v>
      </c>
      <c>
        <v>512.0131115949752</v>
      </c>
    </row>
    <row>
      <c>
        <v>2627965</v>
      </c>
      <c>
        <v>1</v>
      </c>
      <c>
        <is>
          <t>İZMİR</t>
        </is>
      </c>
      <c>
        <v>ALİAĞA</v>
      </c>
      <c>
        <is>
          <t>AG Fideri</t>
        </is>
      </c>
      <c>
        <v>YENİ KARAKÖY TR-1 35-17-M00730_C_56356530_56356530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31.07.2023 14:38:45</t>
        </is>
      </c>
      <c>
        <is>
          <t>31.07.2023 15:18:48</t>
        </is>
      </c>
      <c>
        <v>0.6675</v>
      </c>
      <c>
        <v>0</v>
      </c>
      <c>
        <v>23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3.2296002844764793</v>
      </c>
      <c>
        <v>0</v>
      </c>
      <c>
        <v>0</v>
      </c>
      <c>
        <v>0</v>
      </c>
      <c>
        <v>0.5047568856067117</v>
      </c>
      <c>
        <v>0</v>
      </c>
      <c>
        <v>0</v>
      </c>
      <c>
        <v>3.7343571700831912</v>
      </c>
    </row>
    <row>
      <c>
        <v>2628297</v>
      </c>
      <c>
        <v>1</v>
      </c>
      <c>
        <is>
          <t>İZMİR</t>
        </is>
      </c>
      <c>
        <v>DİKİLİ</v>
      </c>
      <c>
        <is>
          <t>KÖK</t>
        </is>
      </c>
      <c>
        <v>DEMİRTAŞ KÖK 35-30-M00149_ESENTEPE KÖYLER M02_72078653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31.07.2023 21:40:54</t>
        </is>
      </c>
      <c>
        <is>
          <t>31.07.2023 22:59:47</t>
        </is>
      </c>
      <c>
        <v>1.314722222</v>
      </c>
      <c>
        <v>2</v>
      </c>
      <c>
        <v>345</v>
      </c>
      <c>
        <v>47</v>
      </c>
      <c>
        <v>23</v>
      </c>
      <c>
        <v>15</v>
      </c>
      <c>
        <v>52</v>
      </c>
      <c>
        <v>0</v>
      </c>
      <c>
        <v>0</v>
      </c>
      <c>
        <v>2.181974368348109</v>
      </c>
      <c>
        <v>77.45189811649311</v>
      </c>
      <c>
        <v>154.04510523161903</v>
      </c>
      <c>
        <v>20.72189393032668</v>
      </c>
      <c>
        <v>154.28220032911148</v>
      </c>
      <c>
        <v>30.643427262916195</v>
      </c>
      <c>
        <v>0</v>
      </c>
      <c>
        <v>0</v>
      </c>
      <c>
        <v>439.3264992388146</v>
      </c>
    </row>
    <row>
      <c>
        <v>2628111</v>
      </c>
      <c>
        <v>1</v>
      </c>
      <c>
        <is>
          <t>İZMİR</t>
        </is>
      </c>
      <c>
        <v>TORBALI</v>
      </c>
      <c>
        <is>
          <t>OG Fideri</t>
        </is>
      </c>
      <c>
        <v>DEMİRCİ KÖK 35-26-M00779_HatBaşıAyırıcı_66075022 M06_66075022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31.07.2023 17:15:12</t>
        </is>
      </c>
      <c>
        <is>
          <t>31.07.2023 20:41:50</t>
        </is>
      </c>
      <c>
        <v>3.443888888</v>
      </c>
      <c>
        <v>0</v>
      </c>
      <c>
        <v>0</v>
      </c>
      <c>
        <v>1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30.446356985440783</v>
      </c>
      <c>
        <v>0</v>
      </c>
      <c>
        <v>26.376048484827386</v>
      </c>
      <c>
        <v>0</v>
      </c>
      <c>
        <v>0</v>
      </c>
      <c>
        <v>0</v>
      </c>
      <c>
        <v>56.822405470268166</v>
      </c>
    </row>
    <row>
      <c>
        <v>2627988</v>
      </c>
      <c>
        <v>1</v>
      </c>
      <c>
        <is>
          <t>İZMİR</t>
        </is>
      </c>
      <c>
        <v>BERGAMA</v>
      </c>
      <c>
        <is>
          <t>Kullanıcı Bağlantı Hattı</t>
        </is>
      </c>
      <c>
        <v>TR-83 35-16-L00083_95000001421_95000001421</v>
      </c>
      <c>
        <v>Üçüncü Şahısların Vermiş Olduğu Hasarlar</v>
      </c>
      <c>
        <v>Dağıtım-AG</v>
      </c>
      <c>
        <v>Uzun</v>
      </c>
      <c>
        <v>Dışsal</v>
      </c>
      <c>
        <v>Bildirimsiz</v>
      </c>
      <c>
        <is>
          <t>31.07.2023 15:18:49</t>
        </is>
      </c>
      <c>
        <is>
          <t>31.07.2023 19:08:07</t>
        </is>
      </c>
      <c>
        <v>3.821666666</v>
      </c>
      <c>
        <v>0</v>
      </c>
      <c>
        <v>3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3.219333527748508</v>
      </c>
      <c>
        <v>0</v>
      </c>
      <c>
        <v>0</v>
      </c>
      <c>
        <v>0</v>
      </c>
      <c>
        <v>0</v>
      </c>
      <c>
        <v>0</v>
      </c>
      <c>
        <v>0</v>
      </c>
      <c>
        <v>3.219333527748508</v>
      </c>
    </row>
    <row>
      <c>
        <v>2627842</v>
      </c>
      <c>
        <v>1</v>
      </c>
      <c>
        <is>
          <t>İZMİR</t>
        </is>
      </c>
      <c>
        <v>BUCA</v>
      </c>
      <c>
        <is>
          <t>AG Fideri</t>
        </is>
      </c>
      <c>
        <v>M-1100 35-03-M01100_A_56363280_56363280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31.07.2023 11:48:48</t>
        </is>
      </c>
      <c>
        <is>
          <t>31.07.2023 14:48:58</t>
        </is>
      </c>
      <c>
        <v>3.002777777</v>
      </c>
      <c>
        <v>0</v>
      </c>
      <c>
        <v>200</v>
      </c>
      <c>
        <v>0</v>
      </c>
      <c>
        <v>0</v>
      </c>
      <c>
        <v>0</v>
      </c>
      <c>
        <v>24</v>
      </c>
      <c>
        <v>0</v>
      </c>
      <c>
        <v>1</v>
      </c>
      <c>
        <v>0</v>
      </c>
      <c>
        <v>133.70952113460712</v>
      </c>
      <c>
        <v>0</v>
      </c>
      <c>
        <v>0</v>
      </c>
      <c>
        <v>0</v>
      </c>
      <c>
        <v>304.03787328362785</v>
      </c>
      <c>
        <v>0</v>
      </c>
      <c>
        <v>193.4708280958899</v>
      </c>
      <c>
        <v>631.2182225141249</v>
      </c>
    </row>
    <row>
      <c>
        <v>2628094</v>
      </c>
      <c>
        <v>1</v>
      </c>
      <c>
        <is>
          <t>İZMİR</t>
        </is>
      </c>
      <c>
        <v>KARABURUN</v>
      </c>
      <c>
        <is>
          <t>AG Fideri</t>
        </is>
      </c>
      <c>
        <v>BADEMBÜKÜ TR-2 35-21-L00218_A_76841028_76841028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31.07.2023 16:47:38</t>
        </is>
      </c>
      <c>
        <is>
          <t>31.07.2023 19:17:09</t>
        </is>
      </c>
      <c>
        <v>2.491944444</v>
      </c>
      <c>
        <v>0</v>
      </c>
      <c>
        <v>20</v>
      </c>
      <c>
        <v>0</v>
      </c>
      <c>
        <v>6</v>
      </c>
      <c>
        <v>0</v>
      </c>
      <c>
        <v>0</v>
      </c>
      <c>
        <v>0</v>
      </c>
      <c>
        <v>0</v>
      </c>
      <c>
        <v>0</v>
      </c>
      <c>
        <v>10.727379252629513</v>
      </c>
      <c>
        <v>0</v>
      </c>
      <c>
        <v>3.1931609615958876</v>
      </c>
      <c>
        <v>0</v>
      </c>
      <c>
        <v>0</v>
      </c>
      <c>
        <v>0</v>
      </c>
      <c>
        <v>0</v>
      </c>
      <c>
        <v>13.9205402142254</v>
      </c>
    </row>
    <row>
      <c>
        <v>2627756</v>
      </c>
      <c>
        <v>1</v>
      </c>
      <c>
        <is>
          <t>MANİSA</t>
        </is>
      </c>
      <c>
        <v>SOMA</v>
      </c>
      <c>
        <is>
          <t>DM</t>
        </is>
      </c>
      <c>
        <v>SOMA A SANTRALİ İM/DM 45-82-A00001_SAVAŞTEPE 15.8 L14_2091658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31.07.2023 10:22:57</t>
        </is>
      </c>
      <c>
        <is>
          <t>31.07.2023 10:47:57</t>
        </is>
      </c>
      <c>
        <v>0.416666666</v>
      </c>
      <c>
        <v>16</v>
      </c>
      <c>
        <v>867</v>
      </c>
      <c>
        <v>73</v>
      </c>
      <c>
        <v>41</v>
      </c>
      <c>
        <v>16</v>
      </c>
      <c>
        <v>49</v>
      </c>
      <c>
        <v>0</v>
      </c>
      <c>
        <v>1</v>
      </c>
      <c>
        <v>2.0344757242205</v>
      </c>
      <c>
        <v>46.978035113282964</v>
      </c>
      <c>
        <v>36.94786911223401</v>
      </c>
      <c>
        <v>13.045350441579005</v>
      </c>
      <c>
        <v>27.890580584438258</v>
      </c>
      <c>
        <v>15.34304513842925</v>
      </c>
      <c>
        <v>0</v>
      </c>
      <c>
        <v>3.5301715168097507</v>
      </c>
      <c>
        <v>145.76952763099374</v>
      </c>
    </row>
    <row>
      <c>
        <v>2627656</v>
      </c>
      <c>
        <v>1</v>
      </c>
      <c>
        <is>
          <t>İZMİR</t>
        </is>
      </c>
      <c>
        <v>TİRE</v>
      </c>
      <c>
        <is>
          <t>Dağıtım Transformatörü</t>
        </is>
      </c>
      <c>
        <v>ESKİOBA TR-3 35-29-L00145_35-29-L00145_2372902</v>
      </c>
      <c>
        <v>Şebeke Bakım Çalışması</v>
      </c>
      <c>
        <v>Dağıtım-AG</v>
      </c>
      <c>
        <v>Uzun</v>
      </c>
      <c>
        <v>Şebeke işletmecisi</v>
      </c>
      <c>
        <v>Bildirimli</v>
      </c>
      <c>
        <is>
          <t>31.07.2023 08:59:35</t>
        </is>
      </c>
      <c>
        <is>
          <t>31.07.2023 14:46:07</t>
        </is>
      </c>
      <c>
        <v>5.775555555</v>
      </c>
      <c>
        <v>0</v>
      </c>
      <c>
        <v>70</v>
      </c>
      <c>
        <v>0</v>
      </c>
      <c>
        <v>2</v>
      </c>
      <c>
        <v>0</v>
      </c>
      <c>
        <v>2</v>
      </c>
      <c>
        <v>0</v>
      </c>
      <c>
        <v>0</v>
      </c>
      <c>
        <v>0</v>
      </c>
      <c>
        <v>122.82652912652252</v>
      </c>
      <c>
        <v>0</v>
      </c>
      <c>
        <v>48.74329209602961</v>
      </c>
      <c>
        <v>0</v>
      </c>
      <c>
        <v>0.11493874707023469</v>
      </c>
      <c>
        <v>0</v>
      </c>
      <c>
        <v>0</v>
      </c>
      <c>
        <v>171.68475996962235</v>
      </c>
    </row>
    <row>
      <c>
        <v>2627650</v>
      </c>
      <c>
        <v>1</v>
      </c>
      <c>
        <is>
          <t>İZMİR</t>
        </is>
      </c>
      <c>
        <v>BEYDAĞ</v>
      </c>
      <c>
        <is>
          <t>AG Fideri</t>
        </is>
      </c>
      <c>
        <v>TOSUNLAR MERKEZ TR-1 35-32-L00038_A_65513627_65513627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31.07.2023 08:53:03</t>
        </is>
      </c>
      <c>
        <is>
          <t>31.07.2023 10:33:48</t>
        </is>
      </c>
      <c>
        <v>1.679166666</v>
      </c>
      <c>
        <v>0</v>
      </c>
      <c>
        <v>19</v>
      </c>
      <c>
        <v>0</v>
      </c>
      <c>
        <v>2</v>
      </c>
      <c>
        <v>0</v>
      </c>
      <c>
        <v>3</v>
      </c>
      <c>
        <v>0</v>
      </c>
      <c>
        <v>0</v>
      </c>
      <c>
        <v>0</v>
      </c>
      <c>
        <v>8.748307161612368</v>
      </c>
      <c>
        <v>0</v>
      </c>
      <c>
        <v>10.259509069689042</v>
      </c>
      <c>
        <v>0</v>
      </c>
      <c>
        <v>2.6203780991950816</v>
      </c>
      <c>
        <v>0</v>
      </c>
      <c>
        <v>0</v>
      </c>
      <c>
        <v>21.628194330496495</v>
      </c>
    </row>
    <row>
      <c>
        <v>2627802</v>
      </c>
      <c>
        <v>1</v>
      </c>
      <c>
        <is>
          <t>MANİSA</t>
        </is>
      </c>
      <c>
        <v>TURGUTLU</v>
      </c>
      <c>
        <is>
          <t>AG Fideri</t>
        </is>
      </c>
      <c>
        <v>TR-1/126 (ESKİ 17) 45-83-M00126__95858812_95858812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31.07.2023 11:07:20</t>
        </is>
      </c>
      <c>
        <is>
          <t>31.07.2023 12:20:04</t>
        </is>
      </c>
      <c>
        <v>1.212222222</v>
      </c>
      <c>
        <v>0</v>
      </c>
      <c>
        <v>142</v>
      </c>
      <c>
        <v>0</v>
      </c>
      <c>
        <v>0</v>
      </c>
      <c>
        <v>0</v>
      </c>
      <c>
        <v>8</v>
      </c>
      <c>
        <v>0</v>
      </c>
      <c>
        <v>0</v>
      </c>
      <c>
        <v>0</v>
      </c>
      <c>
        <v>37.69056033546848</v>
      </c>
      <c>
        <v>0</v>
      </c>
      <c>
        <v>0</v>
      </c>
      <c>
        <v>0</v>
      </c>
      <c>
        <v>17.828955622010305</v>
      </c>
      <c>
        <v>0</v>
      </c>
      <c>
        <v>0</v>
      </c>
      <c>
        <v>55.51951595747879</v>
      </c>
    </row>
    <row>
      <c>
        <v>2628048</v>
      </c>
      <c>
        <v>1</v>
      </c>
      <c>
        <is>
          <t>MANİSA</t>
        </is>
      </c>
      <c>
        <v>SALİHLİ</v>
      </c>
      <c>
        <is>
          <t>Kullanıcı Bağlantı Hattı</t>
        </is>
      </c>
      <c>
        <v>TR-30 45-78-L00764_95000468061_95000468061</v>
      </c>
      <c>
        <v>Üçüncü Şahısların Vermiş Olduğu Hasarlar</v>
      </c>
      <c>
        <v>Dağıtım-AG</v>
      </c>
      <c>
        <v>Uzun</v>
      </c>
      <c>
        <v>Dışsal</v>
      </c>
      <c>
        <v>Bildirimsiz</v>
      </c>
      <c>
        <is>
          <t>31.07.2023 16:05:54</t>
        </is>
      </c>
      <c>
        <is>
          <t>31.07.2023 18:46:41</t>
        </is>
      </c>
      <c>
        <v>2.679722222</v>
      </c>
      <c>
        <v>0</v>
      </c>
      <c>
        <v>0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</row>
    <row>
      <c>
        <v>2627832</v>
      </c>
      <c>
        <v>2</v>
      </c>
      <c>
        <is>
          <t>İZMİR</t>
        </is>
      </c>
      <c>
        <v>ÖDEMİŞ</v>
      </c>
      <c>
        <is>
          <t>Dağıtım Transformatörü</t>
        </is>
      </c>
      <c>
        <v>SEKİKÖY TR-1 35-15-L00551_35-15-L00551_2364704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31.07.2023 13:57:01</t>
        </is>
      </c>
      <c>
        <is>
          <t>31.07.2023 14:09:08</t>
        </is>
      </c>
      <c>
        <v>0.201944444</v>
      </c>
      <c>
        <v>0</v>
      </c>
      <c>
        <v>47</v>
      </c>
      <c>
        <v>0</v>
      </c>
      <c>
        <v>3</v>
      </c>
      <c>
        <v>0</v>
      </c>
      <c>
        <v>5</v>
      </c>
      <c>
        <v>0</v>
      </c>
      <c>
        <v>0</v>
      </c>
      <c>
        <v>0</v>
      </c>
      <c>
        <v>1.3315842452797373</v>
      </c>
      <c>
        <v>0</v>
      </c>
      <c>
        <v>0.5161241959694081</v>
      </c>
      <c>
        <v>0</v>
      </c>
      <c>
        <v>0.8343101851107426</v>
      </c>
      <c>
        <v>0</v>
      </c>
      <c>
        <v>0</v>
      </c>
      <c>
        <v>2.6820186263598877</v>
      </c>
    </row>
    <row>
      <c>
        <v>2628025</v>
      </c>
      <c>
        <v>1</v>
      </c>
      <c>
        <is>
          <t>İZMİR</t>
        </is>
      </c>
      <c>
        <v>DİKİLİ</v>
      </c>
      <c>
        <is>
          <t>AG Fideri</t>
        </is>
      </c>
      <c>
        <v>BAHÇELİ  AR ÇİFTLİĞİ TR2 35-30-L00146_B_56404419_56404419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31.07.2023 15:28:28</t>
        </is>
      </c>
      <c>
        <is>
          <t>31.07.2023 17:01:36</t>
        </is>
      </c>
      <c>
        <v>1.552222222</v>
      </c>
      <c>
        <v>0</v>
      </c>
      <c>
        <v>39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11.412502380603794</v>
      </c>
      <c>
        <v>0</v>
      </c>
      <c>
        <v>0</v>
      </c>
      <c>
        <v>0</v>
      </c>
      <c>
        <v>3.750641352951111</v>
      </c>
      <c>
        <v>0</v>
      </c>
      <c>
        <v>0</v>
      </c>
      <c>
        <v>15.163143733554904</v>
      </c>
    </row>
    <row>
      <c>
        <v>2627719</v>
      </c>
      <c>
        <v>1</v>
      </c>
      <c>
        <is>
          <t>İZMİR</t>
        </is>
      </c>
      <c>
        <v>URLA</v>
      </c>
      <c>
        <is>
          <t>AG Fideri</t>
        </is>
      </c>
      <c>
        <v>TR-122 ZEYTİNALANI 35-19-L00122_A_91332190_91332190</v>
      </c>
      <c>
        <v>AG Yeraltı Kablo Arızası</v>
      </c>
      <c>
        <v>Dağıtım-AG</v>
      </c>
      <c>
        <v>Uzun</v>
      </c>
      <c>
        <v>Şebeke işletmecisi</v>
      </c>
      <c>
        <v>Bildirimsiz</v>
      </c>
      <c>
        <is>
          <t>31.07.2023 09:48:20</t>
        </is>
      </c>
      <c>
        <is>
          <t>31.07.2023 11:50:51</t>
        </is>
      </c>
      <c>
        <v>2.041944444</v>
      </c>
      <c>
        <v>0</v>
      </c>
      <c>
        <v>65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33.09332258230433</v>
      </c>
      <c>
        <v>0</v>
      </c>
      <c>
        <v>0</v>
      </c>
      <c>
        <v>0</v>
      </c>
      <c>
        <v>5.194051074489527</v>
      </c>
      <c>
        <v>0</v>
      </c>
      <c>
        <v>0</v>
      </c>
      <c>
        <v>38.28737365679386</v>
      </c>
    </row>
    <row>
      <c>
        <v>2627882</v>
      </c>
      <c>
        <v>1</v>
      </c>
      <c>
        <is>
          <t>MANİSA</t>
        </is>
      </c>
      <c>
        <v>ŞEHZADELER</v>
      </c>
      <c>
        <is>
          <t>Kullanıcı Bağlantı Hattı</t>
        </is>
      </c>
      <c>
        <v>DM-1/8 45-71-M00198_953206009_953206009</v>
      </c>
      <c>
        <v>AG Box / Sdk Abone Çıkış Sigorta Atığı</v>
      </c>
      <c>
        <v>Dağıtım-AG</v>
      </c>
      <c>
        <v>Uzun</v>
      </c>
      <c>
        <v>Şebeke işletmecisi</v>
      </c>
      <c>
        <v>Bildirimsiz</v>
      </c>
      <c>
        <is>
          <t>31.07.2023 12:59:33</t>
        </is>
      </c>
      <c>
        <is>
          <t>31.07.2023 15:37:43</t>
        </is>
      </c>
      <c>
        <v>2.636111111</v>
      </c>
      <c>
        <v>0</v>
      </c>
      <c>
        <v>13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8.241827403503</v>
      </c>
      <c>
        <v>0</v>
      </c>
      <c>
        <v>0</v>
      </c>
      <c>
        <v>0</v>
      </c>
      <c>
        <v>6.381056843143888</v>
      </c>
      <c>
        <v>0</v>
      </c>
      <c>
        <v>0</v>
      </c>
      <c>
        <v>14.622884246646889</v>
      </c>
    </row>
    <row>
      <c>
        <v>2628237</v>
      </c>
      <c>
        <v>1</v>
      </c>
      <c>
        <is>
          <t>İZMİR</t>
        </is>
      </c>
      <c>
        <v>BAYRAKLI</v>
      </c>
      <c>
        <is>
          <t>Dağıtım Transformatörü</t>
        </is>
      </c>
      <c>
        <v>M-2561 35-02-M02561_35-02-M02561_75311804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31.07.2023 19:36:42</t>
        </is>
      </c>
      <c>
        <is>
          <t>31.07.2023 20:07:16</t>
        </is>
      </c>
      <c>
        <v>0.509444444</v>
      </c>
      <c>
        <v>0</v>
      </c>
      <c>
        <v>62</v>
      </c>
      <c>
        <v>0</v>
      </c>
      <c>
        <v>0</v>
      </c>
      <c>
        <v>0</v>
      </c>
      <c>
        <v>84</v>
      </c>
      <c>
        <v>0</v>
      </c>
      <c>
        <v>0</v>
      </c>
      <c>
        <v>0</v>
      </c>
      <c>
        <v>8.806758572495582</v>
      </c>
      <c>
        <v>0</v>
      </c>
      <c>
        <v>0</v>
      </c>
      <c>
        <v>0</v>
      </c>
      <c>
        <v>57.35266341062763</v>
      </c>
      <c>
        <v>0</v>
      </c>
      <c>
        <v>0</v>
      </c>
      <c>
        <v>66.15942198312321</v>
      </c>
    </row>
    <row>
      <c>
        <v>2627839</v>
      </c>
      <c>
        <v>1</v>
      </c>
      <c>
        <is>
          <t>İZMİR</t>
        </is>
      </c>
      <c>
        <v>BORNOVA</v>
      </c>
      <c>
        <is>
          <t>AG Fideri</t>
        </is>
      </c>
      <c>
        <v>M-367 35-02-M00367_C_56368916_56368916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31.07.2023 11:46:43</t>
        </is>
      </c>
      <c>
        <is>
          <t>31.07.2023 12:32:05</t>
        </is>
      </c>
      <c>
        <v>0.756111111</v>
      </c>
      <c>
        <v>0</v>
      </c>
      <c>
        <v>66</v>
      </c>
      <c>
        <v>0</v>
      </c>
      <c>
        <v>0</v>
      </c>
      <c>
        <v>0</v>
      </c>
      <c>
        <v>19</v>
      </c>
      <c>
        <v>0</v>
      </c>
      <c>
        <v>0</v>
      </c>
      <c>
        <v>0</v>
      </c>
      <c>
        <v>12.512510826261103</v>
      </c>
      <c>
        <v>0</v>
      </c>
      <c>
        <v>0</v>
      </c>
      <c>
        <v>0</v>
      </c>
      <c>
        <v>19.055536804966458</v>
      </c>
      <c>
        <v>0</v>
      </c>
      <c>
        <v>0</v>
      </c>
      <c>
        <v>31.56804763122756</v>
      </c>
    </row>
    <row>
      <c>
        <v>2627739</v>
      </c>
      <c>
        <v>1</v>
      </c>
      <c>
        <is>
          <t>MANİSA</t>
        </is>
      </c>
      <c>
        <v>KIRKAĞAÇ</v>
      </c>
      <c>
        <is>
          <t>Dağıtım Transformatörü</t>
        </is>
      </c>
      <c>
        <v>ÇAYIRYERİ TR-1 45-76-M00176_45-76-M00176_2376994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31.07.2023 09:54:01</t>
        </is>
      </c>
      <c>
        <is>
          <t>31.07.2023 11:50:37</t>
        </is>
      </c>
      <c>
        <v>1.943333333</v>
      </c>
      <c>
        <v>0</v>
      </c>
      <c>
        <v>24</v>
      </c>
      <c>
        <v>0</v>
      </c>
      <c>
        <v>5</v>
      </c>
      <c>
        <v>0</v>
      </c>
      <c>
        <v>0</v>
      </c>
      <c>
        <v>0</v>
      </c>
      <c>
        <v>0</v>
      </c>
      <c>
        <v>0</v>
      </c>
      <c>
        <v>17.795132327490236</v>
      </c>
      <c>
        <v>0</v>
      </c>
      <c>
        <v>7.087087047840358</v>
      </c>
      <c>
        <v>0</v>
      </c>
      <c>
        <v>0</v>
      </c>
      <c>
        <v>0</v>
      </c>
      <c>
        <v>0</v>
      </c>
      <c>
        <v>24.882219375330592</v>
      </c>
    </row>
    <row>
      <c>
        <v>2627925</v>
      </c>
      <c>
        <v>1</v>
      </c>
      <c>
        <is>
          <t>İZMİR</t>
        </is>
      </c>
      <c>
        <v>ÖDEMİŞ</v>
      </c>
      <c>
        <is>
          <t>DM</t>
        </is>
      </c>
      <c>
        <v>BİRGİ DM 35-15-L01013_CEVİZALAN L05_67562276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31.07.2023 13:54:34</t>
        </is>
      </c>
      <c>
        <is>
          <t>31.07.2023 14:01:38</t>
        </is>
      </c>
      <c>
        <v>0.117777777</v>
      </c>
      <c>
        <v>0</v>
      </c>
      <c>
        <v>584</v>
      </c>
      <c>
        <v>2</v>
      </c>
      <c>
        <v>124</v>
      </c>
      <c>
        <v>6</v>
      </c>
      <c>
        <v>112</v>
      </c>
      <c>
        <v>1</v>
      </c>
      <c>
        <v>0</v>
      </c>
      <c>
        <v>0</v>
      </c>
      <c>
        <v>11.316258004589335</v>
      </c>
      <c>
        <v>4.509258114583161</v>
      </c>
      <c>
        <v>18.989403091186414</v>
      </c>
      <c>
        <v>3.0845046711854227</v>
      </c>
      <c>
        <v>14.036399146151053</v>
      </c>
      <c>
        <v>0.8256182038348192</v>
      </c>
      <c>
        <v>0</v>
      </c>
      <c>
        <v>52.761441231530206</v>
      </c>
    </row>
    <row>
      <c>
        <v>2628174</v>
      </c>
      <c>
        <v>1</v>
      </c>
      <c>
        <is>
          <t>İZMİR</t>
        </is>
      </c>
      <c>
        <v>ÖDEMİŞ</v>
      </c>
      <c>
        <is>
          <t>AG Fideri</t>
        </is>
      </c>
      <c>
        <v>KAZANLI TR-4 35-15-L00978_C_56406856_56406856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31.07.2023 18:36:27</t>
        </is>
      </c>
      <c>
        <is>
          <t>31.07.2023 21:05:40</t>
        </is>
      </c>
      <c>
        <v>2.486944444</v>
      </c>
      <c>
        <v>0</v>
      </c>
      <c>
        <v>3</v>
      </c>
      <c>
        <v>0</v>
      </c>
      <c>
        <v>9</v>
      </c>
      <c>
        <v>0</v>
      </c>
      <c>
        <v>5</v>
      </c>
      <c>
        <v>0</v>
      </c>
      <c>
        <v>0</v>
      </c>
      <c>
        <v>0</v>
      </c>
      <c>
        <v>1.4303242200413482</v>
      </c>
      <c>
        <v>0</v>
      </c>
      <c>
        <v>32.00414826664917</v>
      </c>
      <c>
        <v>0</v>
      </c>
      <c>
        <v>6.206372226726995</v>
      </c>
      <c>
        <v>0</v>
      </c>
      <c>
        <v>0</v>
      </c>
      <c>
        <v>39.640844713417515</v>
      </c>
    </row>
    <row>
      <c>
        <v>2628031</v>
      </c>
      <c>
        <v>1</v>
      </c>
      <c>
        <is>
          <t>MANİSA</t>
        </is>
      </c>
      <c>
        <v>SELENDİ</v>
      </c>
      <c>
        <is>
          <t>KÖK</t>
        </is>
      </c>
      <c>
        <v>ÇAMLICA KÖK 45-81-M00048_ÇERİPAŞA M02_71996143</v>
      </c>
      <c>
        <v>OG Fider Açması</v>
      </c>
      <c>
        <v>Dağıtım-OG</v>
      </c>
      <c>
        <v>Kısa</v>
      </c>
      <c>
        <v>Şebeke işletmecisi</v>
      </c>
      <c>
        <v>Bildirimsiz</v>
      </c>
      <c>
        <is>
          <t>31.07.2023 15:51:54</t>
        </is>
      </c>
      <c>
        <is>
          <t>31.07.2023 15:54:01</t>
        </is>
      </c>
      <c>
        <v>0.035277777</v>
      </c>
      <c>
        <v>1</v>
      </c>
      <c>
        <v>378</v>
      </c>
      <c>
        <v>1</v>
      </c>
      <c>
        <v>36</v>
      </c>
      <c>
        <v>0</v>
      </c>
      <c>
        <v>29</v>
      </c>
      <c>
        <v>0</v>
      </c>
      <c>
        <v>0</v>
      </c>
      <c>
        <v>0.008459287190555555</v>
      </c>
      <c>
        <v>1.752853739264519</v>
      </c>
      <c>
        <v>0.04404188453285266</v>
      </c>
      <c>
        <v>0.644193375980482</v>
      </c>
      <c>
        <v>0</v>
      </c>
      <c>
        <v>0.8557315462427811</v>
      </c>
      <c>
        <v>0</v>
      </c>
      <c>
        <v>0</v>
      </c>
      <c>
        <v>3.3052798332111903</v>
      </c>
    </row>
    <row>
      <c>
        <v>2627682</v>
      </c>
      <c>
        <v>1</v>
      </c>
      <c>
        <is>
          <t>İZMİR</t>
        </is>
      </c>
      <c>
        <v>BAYRAKLI</v>
      </c>
      <c>
        <is>
          <t>AG Fideri</t>
        </is>
      </c>
      <c>
        <v>K-3965 35-04-K03965_B_60982598_60982598</v>
      </c>
      <c>
        <v>Şebeke Yenileme ve Kapasite Artışı Çalışması</v>
      </c>
      <c>
        <v>Dağıtım-AG</v>
      </c>
      <c>
        <v>Uzun</v>
      </c>
      <c>
        <v>Şebeke işletmecisi</v>
      </c>
      <c>
        <v>Bildirimli</v>
      </c>
      <c>
        <is>
          <t>31.07.2023 09:20:02</t>
        </is>
      </c>
      <c>
        <is>
          <t>31.07.2023 17:34:47</t>
        </is>
      </c>
      <c>
        <v>8.245833333</v>
      </c>
      <c>
        <v>0</v>
      </c>
      <c>
        <v>40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87.59405923868106</v>
      </c>
      <c>
        <v>0</v>
      </c>
      <c>
        <v>0</v>
      </c>
      <c>
        <v>0</v>
      </c>
      <c>
        <v>36.557855781349005</v>
      </c>
      <c>
        <v>0</v>
      </c>
      <c>
        <v>0</v>
      </c>
      <c>
        <v>124.15191502003006</v>
      </c>
    </row>
    <row>
      <c>
        <v>2627659</v>
      </c>
      <c>
        <v>1</v>
      </c>
      <c>
        <is>
          <t>MANİSA</t>
        </is>
      </c>
      <c>
        <v>SARIGÖL</v>
      </c>
      <c>
        <is>
          <t>DM</t>
        </is>
      </c>
      <c>
        <v>SARIGÖL DM 45-79-M00069_SELİMİYE FİDERİ M18_2076606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31.07.2023 09:02:09</t>
        </is>
      </c>
      <c>
        <is>
          <t>31.07.2023 09:17:15</t>
        </is>
      </c>
      <c>
        <v>0.251666666</v>
      </c>
      <c>
        <v>2</v>
      </c>
      <c>
        <v>1023</v>
      </c>
      <c>
        <v>17</v>
      </c>
      <c>
        <v>244</v>
      </c>
      <c>
        <v>1</v>
      </c>
      <c>
        <v>61</v>
      </c>
      <c>
        <v>0</v>
      </c>
      <c>
        <v>0</v>
      </c>
      <c>
        <v>0.10944793174</v>
      </c>
      <c>
        <v>51.15836552229785</v>
      </c>
      <c>
        <v>33.06657682817124</v>
      </c>
      <c>
        <v>281.7038429794895</v>
      </c>
      <c>
        <v>0.6216697614971104</v>
      </c>
      <c>
        <v>11.072277466860134</v>
      </c>
      <c>
        <v>0</v>
      </c>
      <c>
        <v>0</v>
      </c>
      <c>
        <v>377.73218049005584</v>
      </c>
    </row>
    <row>
      <c>
        <v>2628160</v>
      </c>
      <c>
        <v>1</v>
      </c>
      <c>
        <is>
          <t>İZMİR</t>
        </is>
      </c>
      <c>
        <v>BAYRAKLI</v>
      </c>
      <c>
        <is>
          <t>OG Fideri</t>
        </is>
      </c>
      <c>
        <v>K-1706 35-04-K01706_K-1770 K01_2120784</v>
      </c>
      <c>
        <v>Manevra</v>
      </c>
      <c>
        <v>Dağıtım-OG</v>
      </c>
      <c>
        <v>Kısa</v>
      </c>
      <c>
        <v>Şebeke işletmecisi</v>
      </c>
      <c>
        <v>Bildirimli</v>
      </c>
      <c>
        <is>
          <t>31.07.2023 18:16:44</t>
        </is>
      </c>
      <c>
        <is>
          <t>31.07.2023 18:19:07</t>
        </is>
      </c>
      <c>
        <v>0.039722222</v>
      </c>
      <c>
        <v>0</v>
      </c>
      <c>
        <v>3213</v>
      </c>
      <c>
        <v>0</v>
      </c>
      <c>
        <v>0</v>
      </c>
      <c>
        <v>0</v>
      </c>
      <c>
        <v>154</v>
      </c>
      <c>
        <v>0</v>
      </c>
      <c>
        <v>1</v>
      </c>
      <c>
        <v>0</v>
      </c>
      <c>
        <v>36.81214552924207</v>
      </c>
      <c>
        <v>0</v>
      </c>
      <c>
        <v>0</v>
      </c>
      <c>
        <v>0</v>
      </c>
      <c>
        <v>14.325104776962249</v>
      </c>
      <c>
        <v>0</v>
      </c>
      <c>
        <v>0.009329652494066667</v>
      </c>
      <c>
        <v>51.14657995869839</v>
      </c>
    </row>
    <row>
      <c>
        <v>2628206</v>
      </c>
      <c>
        <v>1</v>
      </c>
      <c>
        <is>
          <t>İZMİR</t>
        </is>
      </c>
      <c>
        <v>BERGAMA</v>
      </c>
      <c>
        <is>
          <t>AG Fideri</t>
        </is>
      </c>
      <c>
        <v>YUKARIKIRIKLAR TR-1 35-16-M00063_B_91042143_91042143</v>
      </c>
      <c>
        <v>AG Sehim Bozukluğu</v>
      </c>
      <c>
        <v>Dağıtım-AG</v>
      </c>
      <c>
        <v>Uzun</v>
      </c>
      <c>
        <v>Şebeke işletmecisi</v>
      </c>
      <c>
        <v>Bildirimsiz</v>
      </c>
      <c>
        <is>
          <t>31.07.2023 19:05:31</t>
        </is>
      </c>
      <c>
        <is>
          <t>31.07.2023 20:43:02</t>
        </is>
      </c>
      <c>
        <v>1.625277777</v>
      </c>
      <c>
        <v>0</v>
      </c>
      <c>
        <v>12</v>
      </c>
      <c>
        <v>0</v>
      </c>
      <c>
        <v>3</v>
      </c>
      <c>
        <v>0</v>
      </c>
      <c>
        <v>9</v>
      </c>
      <c>
        <v>0</v>
      </c>
      <c>
        <v>0</v>
      </c>
      <c>
        <v>0</v>
      </c>
      <c>
        <v>3.9811231458082115</v>
      </c>
      <c>
        <v>0</v>
      </c>
      <c>
        <v>3.3385828412137863</v>
      </c>
      <c>
        <v>0</v>
      </c>
      <c>
        <v>5.839831721733092</v>
      </c>
      <c>
        <v>0</v>
      </c>
      <c>
        <v>0</v>
      </c>
      <c>
        <v>13.159537708755089</v>
      </c>
    </row>
    <row>
      <c>
        <v>2627805</v>
      </c>
      <c>
        <v>1</v>
      </c>
      <c>
        <is>
          <t>İZMİR</t>
        </is>
      </c>
      <c>
        <v>BORNOVA</v>
      </c>
      <c>
        <is>
          <t>OG Fideri</t>
        </is>
      </c>
      <c>
        <v>M-318 35-02-M00318_TRF M03_2323986</v>
      </c>
      <c>
        <v>Müteahhit Çalışması</v>
      </c>
      <c>
        <v>Dağıtım-OG</v>
      </c>
      <c>
        <v>Uzun</v>
      </c>
      <c>
        <v>Şebeke işletmecisi</v>
      </c>
      <c>
        <v>Bildirimli</v>
      </c>
      <c>
        <is>
          <t>31.07.2023 10:44:25</t>
        </is>
      </c>
      <c>
        <is>
          <t>31.07.2023 11:48:44</t>
        </is>
      </c>
      <c>
        <v>1.071944444</v>
      </c>
      <c>
        <v>0</v>
      </c>
      <c>
        <v>2</v>
      </c>
      <c>
        <v>0</v>
      </c>
      <c>
        <v>0</v>
      </c>
      <c>
        <v>0</v>
      </c>
      <c>
        <v>172</v>
      </c>
      <c>
        <v>0</v>
      </c>
      <c>
        <v>4</v>
      </c>
      <c>
        <v>0</v>
      </c>
      <c>
        <v>1.368678656460283</v>
      </c>
      <c>
        <v>0</v>
      </c>
      <c>
        <v>0</v>
      </c>
      <c>
        <v>0</v>
      </c>
      <c>
        <v>350.8872481161855</v>
      </c>
      <c>
        <v>0</v>
      </c>
      <c>
        <v>23.459316438877124</v>
      </c>
      <c>
        <v>375.71524321152293</v>
      </c>
    </row>
    <row>
      <c>
        <v>2628054</v>
      </c>
      <c>
        <v>1</v>
      </c>
      <c>
        <is>
          <t>İZMİR</t>
        </is>
      </c>
      <c>
        <v>MENEMEN</v>
      </c>
      <c>
        <is>
          <t>Kullanıcı Bağlantı Hattı</t>
        </is>
      </c>
      <c>
        <v>MENEMEN TR-37 35-28-L00037_953379855_953379855</v>
      </c>
      <c>
        <v>AG Branşman Yeraltı Kablo Arızası</v>
      </c>
      <c>
        <v>Dağıtım-AG</v>
      </c>
      <c>
        <v>Uzun</v>
      </c>
      <c>
        <v>Şebeke işletmecisi</v>
      </c>
      <c>
        <v>Bildirimsiz</v>
      </c>
      <c>
        <is>
          <t>31.07.2023 16:12:01</t>
        </is>
      </c>
      <c>
        <is>
          <t>31.07.2023 19:10:21</t>
        </is>
      </c>
      <c>
        <v>2.972222222</v>
      </c>
      <c>
        <v>0</v>
      </c>
      <c>
        <v>6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4.404955271789632</v>
      </c>
      <c>
        <v>0</v>
      </c>
      <c>
        <v>0</v>
      </c>
      <c>
        <v>0</v>
      </c>
      <c>
        <v>8.118389281608513</v>
      </c>
      <c>
        <v>0</v>
      </c>
      <c>
        <v>0</v>
      </c>
      <c>
        <v>12.523344553398145</v>
      </c>
    </row>
    <row>
      <c>
        <v>2628200</v>
      </c>
      <c>
        <v>1</v>
      </c>
      <c>
        <is>
          <t>MANİSA</t>
        </is>
      </c>
      <c>
        <v>ALAŞEHİR</v>
      </c>
      <c>
        <is>
          <t>KÖK</t>
        </is>
      </c>
      <c>
        <v>GÜMÜŞÇAY KÖK 45-73-M00477_SERİNKÖY M04_2056799</v>
      </c>
      <c>
        <v>OG Fider Açması</v>
      </c>
      <c>
        <v>Dağıtım-OG</v>
      </c>
      <c>
        <v>Kısa</v>
      </c>
      <c>
        <v>Şebeke işletmecisi</v>
      </c>
      <c>
        <v>Bildirimsiz</v>
      </c>
      <c>
        <is>
          <t>31.07.2023 19:00:57</t>
        </is>
      </c>
      <c>
        <is>
          <t>31.07.2023 19:01:31</t>
        </is>
      </c>
      <c>
        <v>0.009444444</v>
      </c>
      <c>
        <v>3</v>
      </c>
      <c>
        <v>369</v>
      </c>
      <c>
        <v>13</v>
      </c>
      <c>
        <v>3</v>
      </c>
      <c>
        <v>7</v>
      </c>
      <c>
        <v>10</v>
      </c>
      <c>
        <v>2</v>
      </c>
      <c>
        <v>0</v>
      </c>
      <c>
        <v>0.007690904776666666</v>
      </c>
      <c>
        <v>0.642656831974304</v>
      </c>
      <c>
        <v>0.4681549444366667</v>
      </c>
      <c>
        <v>0.010801572965944445</v>
      </c>
      <c>
        <v>0.10130007682472666</v>
      </c>
      <c>
        <v>0.06020074977312623</v>
      </c>
      <c>
        <v>1.259637941470186</v>
      </c>
      <c>
        <v>0</v>
      </c>
      <c>
        <v>2.5504430222216206</v>
      </c>
    </row>
    <row>
      <c>
        <v>2628143</v>
      </c>
      <c>
        <v>1</v>
      </c>
      <c>
        <is>
          <t>İZMİR</t>
        </is>
      </c>
      <c>
        <v>ÖDEMİŞ</v>
      </c>
      <c>
        <is>
          <t>Dağıtım Transformatörü</t>
        </is>
      </c>
      <c>
        <v>GERELİ KÖYÜ İBRAHİM SAYGILI SULAMA GRB TR-14 35-15-M00130_35-15-M00130_2365568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31.07.2023 17:41:51</t>
        </is>
      </c>
      <c>
        <is>
          <t>31.07.2023 19:25:48</t>
        </is>
      </c>
      <c>
        <v>1.7325</v>
      </c>
      <c>
        <v>0</v>
      </c>
      <c>
        <v>0</v>
      </c>
      <c>
        <v>0</v>
      </c>
      <c>
        <v>25</v>
      </c>
      <c>
        <v>0</v>
      </c>
      <c>
        <v>4</v>
      </c>
      <c>
        <v>0</v>
      </c>
      <c>
        <v>0</v>
      </c>
      <c>
        <v>0</v>
      </c>
      <c>
        <v>0</v>
      </c>
      <c>
        <v>0</v>
      </c>
      <c>
        <v>362.09497663774556</v>
      </c>
      <c>
        <v>0</v>
      </c>
      <c>
        <v>45.6461682020547</v>
      </c>
      <c>
        <v>0</v>
      </c>
      <c>
        <v>0</v>
      </c>
      <c>
        <v>407.74114483980026</v>
      </c>
    </row>
    <row>
      <c>
        <v>2627997</v>
      </c>
      <c>
        <v>1</v>
      </c>
      <c>
        <is>
          <t>MANİSA</t>
        </is>
      </c>
      <c>
        <v>AHMETLİ</v>
      </c>
      <c>
        <is>
          <t>DM</t>
        </is>
      </c>
      <c>
        <v>AHMETLİ İM 45-84-A00001_ŞEHİR-1 L14_2064228</v>
      </c>
      <c>
        <v>Manevra</v>
      </c>
      <c>
        <v>Dağıtım-OG</v>
      </c>
      <c>
        <v>Kısa</v>
      </c>
      <c>
        <v>Şebeke işletmecisi</v>
      </c>
      <c>
        <v>Bildirimsiz</v>
      </c>
      <c>
        <is>
          <t>31.07.2023 15:38:00</t>
        </is>
      </c>
      <c>
        <is>
          <t>31.07.2023 15:40:17</t>
        </is>
      </c>
      <c>
        <v>0.038055555</v>
      </c>
      <c>
        <v>2</v>
      </c>
      <c>
        <v>4266</v>
      </c>
      <c>
        <v>6</v>
      </c>
      <c>
        <v>82</v>
      </c>
      <c>
        <v>5</v>
      </c>
      <c>
        <v>775</v>
      </c>
      <c>
        <v>3</v>
      </c>
      <c>
        <v>1</v>
      </c>
      <c>
        <v>0.09538498212556162</v>
      </c>
      <c>
        <v>31.49585148142171</v>
      </c>
      <c>
        <v>8.111118525438192</v>
      </c>
      <c>
        <v>6.831864571908596</v>
      </c>
      <c>
        <v>1.0737803869472424</v>
      </c>
      <c>
        <v>25.825451665960436</v>
      </c>
      <c>
        <v>9.884474374153205</v>
      </c>
      <c>
        <v>0.06858131084089893</v>
      </c>
      <c>
        <v>83.38650729879583</v>
      </c>
    </row>
    <row>
      <c>
        <v>2628263</v>
      </c>
      <c>
        <v>1</v>
      </c>
      <c>
        <is>
          <t>İZMİR</t>
        </is>
      </c>
      <c>
        <v>URLA</v>
      </c>
      <c>
        <is>
          <t>AG Fideri</t>
        </is>
      </c>
      <c>
        <v>ZEYTİNELİ TR-2 35-19-M00209_A_91149052_91149052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31.07.2023 20:23:49</t>
        </is>
      </c>
      <c>
        <is>
          <t>31.07.2023 21:56:27</t>
        </is>
      </c>
      <c>
        <v>1.543888888</v>
      </c>
      <c>
        <v>0</v>
      </c>
      <c>
        <v>38</v>
      </c>
      <c>
        <v>0</v>
      </c>
      <c>
        <v>15</v>
      </c>
      <c>
        <v>0</v>
      </c>
      <c>
        <v>8</v>
      </c>
      <c>
        <v>0</v>
      </c>
      <c>
        <v>0</v>
      </c>
      <c>
        <v>0</v>
      </c>
      <c>
        <v>17.526763314103736</v>
      </c>
      <c>
        <v>0</v>
      </c>
      <c>
        <v>11.342820588077965</v>
      </c>
      <c>
        <v>0</v>
      </c>
      <c>
        <v>4.040899149730027</v>
      </c>
      <c>
        <v>0</v>
      </c>
      <c>
        <v>0</v>
      </c>
      <c>
        <v>32.910483051911726</v>
      </c>
    </row>
    <row>
      <c>
        <v>2627765</v>
      </c>
      <c>
        <v>1</v>
      </c>
      <c>
        <is>
          <t>MANİSA</t>
        </is>
      </c>
      <c>
        <v>GÖRDES</v>
      </c>
      <c>
        <is>
          <t>AG Fideri</t>
        </is>
      </c>
      <c>
        <v>YENİKÖY HASYURT TR-1 45-75-M00270_A_56390194_56390194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31.07.2023 10:24:52</t>
        </is>
      </c>
      <c>
        <is>
          <t>31.07.2023 12:19:36</t>
        </is>
      </c>
      <c>
        <v>1.912222222</v>
      </c>
      <c>
        <v>0</v>
      </c>
      <c>
        <v>3</v>
      </c>
      <c>
        <v>0</v>
      </c>
      <c>
        <v>1</v>
      </c>
      <c>
        <v>0</v>
      </c>
      <c>
        <v>1</v>
      </c>
      <c>
        <v>0</v>
      </c>
      <c>
        <v>0</v>
      </c>
      <c>
        <v>0</v>
      </c>
      <c>
        <v>0.2879614166811567</v>
      </c>
      <c>
        <v>0</v>
      </c>
      <c>
        <v>0.009691270902</v>
      </c>
      <c>
        <v>0</v>
      </c>
      <c>
        <v>4.382666408788889</v>
      </c>
      <c>
        <v>0</v>
      </c>
      <c>
        <v>0</v>
      </c>
      <c>
        <v>4.680319096372046</v>
      </c>
    </row>
    <row>
      <c>
        <v>2627742</v>
      </c>
      <c>
        <v>1</v>
      </c>
      <c>
        <is>
          <t>İZMİR</t>
        </is>
      </c>
      <c>
        <v>URLA</v>
      </c>
      <c>
        <is>
          <t>OG Fideri</t>
        </is>
      </c>
      <c>
        <v>URLA TM-1 35-19-A00004_HatBaşıAyırıcı_75048334 M07_75048334</v>
      </c>
      <c>
        <v>Üçüncü Şahıs Talebiyle Planlı Çalışma</v>
      </c>
      <c>
        <v>Dağıtım-OG</v>
      </c>
      <c>
        <v>Uzun</v>
      </c>
      <c>
        <v>Şebeke işletmecisi</v>
      </c>
      <c>
        <v>Bildirimli</v>
      </c>
      <c>
        <is>
          <t>31.07.2023 10:08:42</t>
        </is>
      </c>
      <c>
        <is>
          <t>31.07.2023 17:07:00</t>
        </is>
      </c>
      <c>
        <v>6.971666666</v>
      </c>
      <c>
        <v>45</v>
      </c>
      <c>
        <v>257</v>
      </c>
      <c>
        <v>0</v>
      </c>
      <c>
        <v>50</v>
      </c>
      <c>
        <v>7</v>
      </c>
      <c>
        <v>39</v>
      </c>
      <c>
        <v>0</v>
      </c>
      <c>
        <v>0</v>
      </c>
      <c>
        <v>1958.4028801719946</v>
      </c>
      <c>
        <v>3191.117312175224</v>
      </c>
      <c>
        <v>0</v>
      </c>
      <c>
        <v>272.47011700405346</v>
      </c>
      <c>
        <v>1116.3940811358011</v>
      </c>
      <c>
        <v>543.6052108793323</v>
      </c>
      <c>
        <v>0</v>
      </c>
      <c>
        <v>0</v>
      </c>
      <c>
        <v>7081.989601366406</v>
      </c>
    </row>
    <row>
      <c>
        <v>2627908</v>
      </c>
      <c>
        <v>1</v>
      </c>
      <c>
        <is>
          <t>İZMİR</t>
        </is>
      </c>
      <c>
        <v>ÖDEMİŞ</v>
      </c>
      <c>
        <is>
          <t>AG Fideri</t>
        </is>
      </c>
      <c>
        <v>ÇAMLICA TR-1 35-29-L00480_A_56373091_56373091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31.07.2023 13:30:17</t>
        </is>
      </c>
      <c>
        <is>
          <t>31.07.2023 17:25:01</t>
        </is>
      </c>
      <c>
        <v>3.912222222</v>
      </c>
      <c>
        <v>0</v>
      </c>
      <c>
        <v>5</v>
      </c>
      <c>
        <v>0</v>
      </c>
      <c>
        <v>7</v>
      </c>
      <c>
        <v>0</v>
      </c>
      <c>
        <v>6</v>
      </c>
      <c>
        <v>0</v>
      </c>
      <c>
        <v>0</v>
      </c>
      <c>
        <v>0</v>
      </c>
      <c>
        <v>2.4325323310645497</v>
      </c>
      <c>
        <v>0</v>
      </c>
      <c>
        <v>4.361129269349626</v>
      </c>
      <c>
        <v>0</v>
      </c>
      <c>
        <v>6.620340943100858</v>
      </c>
      <c>
        <v>0</v>
      </c>
      <c>
        <v>0</v>
      </c>
      <c>
        <v>13.414002543515034</v>
      </c>
    </row>
    <row>
      <c>
        <v>2627622</v>
      </c>
      <c>
        <v>1</v>
      </c>
      <c>
        <is>
          <t>İZMİR</t>
        </is>
      </c>
      <c>
        <v>BUCA</v>
      </c>
      <c>
        <is>
          <t>Saha Dağıtım Kutusu (SDK)</t>
        </is>
      </c>
      <c>
        <v>M-2925 35-03-M02925_F f1b_5802075</v>
      </c>
      <c>
        <v>AG Box / Sdk Giriş Faz Sigorta Atığı</v>
      </c>
      <c>
        <v>Dağıtım-AG</v>
      </c>
      <c>
        <v>Uzun</v>
      </c>
      <c>
        <v>Şebeke işletmecisi</v>
      </c>
      <c>
        <v>Bildirimsiz</v>
      </c>
      <c>
        <is>
          <t>31.07.2023 08:14:05</t>
        </is>
      </c>
      <c>
        <is>
          <t>31.07.2023 12:53:36</t>
        </is>
      </c>
      <c>
        <v>4.658611111</v>
      </c>
      <c>
        <v>0</v>
      </c>
      <c>
        <v>215</v>
      </c>
      <c>
        <v>0</v>
      </c>
      <c>
        <v>0</v>
      </c>
      <c>
        <v>0</v>
      </c>
      <c>
        <v>23</v>
      </c>
      <c>
        <v>0</v>
      </c>
      <c>
        <v>0</v>
      </c>
      <c>
        <v>0</v>
      </c>
      <c>
        <v>215.22645922626498</v>
      </c>
      <c>
        <v>0</v>
      </c>
      <c>
        <v>0</v>
      </c>
      <c>
        <v>0</v>
      </c>
      <c>
        <v>37.62294827015783</v>
      </c>
      <c>
        <v>0</v>
      </c>
      <c>
        <v>0</v>
      </c>
      <c>
        <v>252.8494074964228</v>
      </c>
    </row>
    <row>
      <c>
        <v>2628306</v>
      </c>
      <c>
        <v>1</v>
      </c>
      <c>
        <is>
          <t>İZMİR</t>
        </is>
      </c>
      <c>
        <v>URLA</v>
      </c>
      <c>
        <is>
          <t>Kullanıcı Bağlantı Hattı</t>
        </is>
      </c>
      <c>
        <v>TR-131 35-19-L00131_956668786_956668786</v>
      </c>
      <c>
        <v>AG Branşman Yeraltı Kablo Arızası</v>
      </c>
      <c>
        <v>Dağıtım-AG</v>
      </c>
      <c>
        <v>Uzun</v>
      </c>
      <c>
        <v>Şebeke işletmecisi</v>
      </c>
      <c>
        <v>Bildirimsiz</v>
      </c>
      <c>
        <is>
          <t>31.07.2023 22:09:58</t>
        </is>
      </c>
      <c>
        <is>
          <t>01.08.2023 01:03:04</t>
        </is>
      </c>
      <c>
        <v>2.885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0.18213351015059356</v>
      </c>
      <c>
        <v>0</v>
      </c>
      <c>
        <v>0</v>
      </c>
      <c>
        <v>0</v>
      </c>
      <c>
        <v>0</v>
      </c>
      <c>
        <v>0</v>
      </c>
      <c>
        <v>0</v>
      </c>
      <c>
        <v>0.18213351015059356</v>
      </c>
    </row>
    <row>
      <c>
        <v>2627914</v>
      </c>
      <c>
        <v>1</v>
      </c>
      <c>
        <is>
          <t>İZMİR</t>
        </is>
      </c>
      <c>
        <v>TORBALI</v>
      </c>
      <c>
        <is>
          <t>KÖK</t>
        </is>
      </c>
      <c>
        <v>PANCAR KÖK 35-26-M00891_PANCAR ŞEHİR M01_2302861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31.07.2023 13:34:31</t>
        </is>
      </c>
      <c>
        <is>
          <t>31.07.2023 13:46:57</t>
        </is>
      </c>
      <c>
        <v>0.207222222</v>
      </c>
      <c>
        <v>0</v>
      </c>
      <c>
        <v>1306</v>
      </c>
      <c>
        <v>9</v>
      </c>
      <c>
        <v>17</v>
      </c>
      <c>
        <v>3</v>
      </c>
      <c>
        <v>197</v>
      </c>
      <c>
        <v>0</v>
      </c>
      <c>
        <v>2</v>
      </c>
      <c>
        <v>0</v>
      </c>
      <c>
        <v>72.8185995804223</v>
      </c>
      <c>
        <v>76.89067842401853</v>
      </c>
      <c>
        <v>28.10797675965033</v>
      </c>
      <c>
        <v>4.8212296180993475</v>
      </c>
      <c>
        <v>66.44752166460523</v>
      </c>
      <c>
        <v>0</v>
      </c>
      <c>
        <v>1.9427387100608131</v>
      </c>
      <c>
        <v>251.02874475685655</v>
      </c>
    </row>
    <row>
      <c>
        <v>2627722</v>
      </c>
      <c>
        <v>1</v>
      </c>
      <c>
        <is>
          <t>İZMİR</t>
        </is>
      </c>
      <c>
        <v>KINIK</v>
      </c>
      <c>
        <is>
          <t>OG Fideri</t>
        </is>
      </c>
      <c>
        <v>RÜYAPARK KAVŞAK TR 35-24-M00304_ H_72314768</v>
      </c>
      <c>
        <v>Şebeke Yenileme ve Kapasite Artışı Çalışması</v>
      </c>
      <c>
        <v>Dağıtım-OG</v>
      </c>
      <c>
        <v>Uzun</v>
      </c>
      <c>
        <v>Şebeke işletmecisi</v>
      </c>
      <c>
        <v>Bildirimli</v>
      </c>
      <c>
        <is>
          <t>31.07.2023 09:49:31</t>
        </is>
      </c>
      <c>
        <is>
          <t>31.07.2023 12:40:47</t>
        </is>
      </c>
      <c>
        <v>2.854444444</v>
      </c>
      <c>
        <v>0</v>
      </c>
      <c>
        <v>0</v>
      </c>
      <c>
        <v>2</v>
      </c>
      <c>
        <v>0</v>
      </c>
      <c>
        <v>5</v>
      </c>
      <c>
        <v>0</v>
      </c>
      <c>
        <v>0</v>
      </c>
      <c>
        <v>0</v>
      </c>
      <c>
        <v>0</v>
      </c>
      <c>
        <v>0</v>
      </c>
      <c>
        <v>54.64391013015306</v>
      </c>
      <c>
        <v>0</v>
      </c>
      <c>
        <v>43.646237233925184</v>
      </c>
      <c>
        <v>0</v>
      </c>
      <c>
        <v>0</v>
      </c>
      <c>
        <v>0</v>
      </c>
      <c>
        <v>98.29014736407825</v>
      </c>
    </row>
    <row>
      <c>
        <v>2627679</v>
      </c>
      <c>
        <v>1</v>
      </c>
      <c>
        <is>
          <t>İZMİR</t>
        </is>
      </c>
      <c>
        <v>ÖDEMİŞ</v>
      </c>
      <c>
        <is>
          <t>DM</t>
        </is>
      </c>
      <c>
        <v>KAYMAKÇI İM 35-15-A00004_EMİRLİOVA L07_2333299</v>
      </c>
      <c>
        <v>Şebeke Bakım Çalışması</v>
      </c>
      <c>
        <v>Dağıtım-OG</v>
      </c>
      <c>
        <v>Uzun</v>
      </c>
      <c>
        <v>Şebeke işletmecisi</v>
      </c>
      <c>
        <v>Bildirimli</v>
      </c>
      <c>
        <is>
          <t>31.07.2023 09:17:50</t>
        </is>
      </c>
      <c>
        <is>
          <t>31.07.2023 17:03:51</t>
        </is>
      </c>
      <c>
        <v>7.766944444</v>
      </c>
      <c>
        <v>0</v>
      </c>
      <c>
        <v>430</v>
      </c>
      <c>
        <v>48</v>
      </c>
      <c>
        <v>362</v>
      </c>
      <c>
        <v>18</v>
      </c>
      <c>
        <v>236</v>
      </c>
      <c>
        <v>0</v>
      </c>
      <c>
        <v>1</v>
      </c>
      <c>
        <v>0</v>
      </c>
      <c>
        <v>869.3626313411726</v>
      </c>
      <c>
        <v>1196.3888332463407</v>
      </c>
      <c>
        <v>4537.69811859034</v>
      </c>
      <c>
        <v>967.7600660495056</v>
      </c>
      <c>
        <v>3755.0107018057033</v>
      </c>
      <c>
        <v>0</v>
      </c>
      <c>
        <v>0</v>
      </c>
      <c>
        <v>11326.220351033062</v>
      </c>
    </row>
    <row>
      <c>
        <v>2627828</v>
      </c>
      <c>
        <v>1</v>
      </c>
      <c>
        <is>
          <t>İZMİR</t>
        </is>
      </c>
      <c>
        <v>TORBALI</v>
      </c>
      <c>
        <is>
          <t>KÖK</t>
        </is>
      </c>
      <c>
        <v>ÇAPAK KÖK 35-26-M00435_DAĞKIZILCA-2 ÇIKIŞ M05_66033272</v>
      </c>
      <c>
        <v>Şebeke Bakım Çalışması</v>
      </c>
      <c>
        <v>Dağıtım-OG</v>
      </c>
      <c>
        <v>Uzun</v>
      </c>
      <c>
        <v>Şebeke işletmecisi</v>
      </c>
      <c>
        <v>Bildirimli</v>
      </c>
      <c>
        <is>
          <t>31.07.2023 09:22:24</t>
        </is>
      </c>
      <c>
        <is>
          <t>31.07.2023 17:06:27</t>
        </is>
      </c>
      <c>
        <v>7.734166666</v>
      </c>
      <c>
        <v>21</v>
      </c>
      <c>
        <v>2685</v>
      </c>
      <c>
        <v>35</v>
      </c>
      <c>
        <v>208</v>
      </c>
      <c>
        <v>64</v>
      </c>
      <c>
        <v>808</v>
      </c>
      <c>
        <v>6</v>
      </c>
      <c>
        <v>1</v>
      </c>
      <c>
        <v>142.59799318637673</v>
      </c>
      <c>
        <v>3811.5366288564283</v>
      </c>
      <c>
        <v>1450.8937436990213</v>
      </c>
      <c>
        <v>1092.90437487665</v>
      </c>
      <c>
        <v>2551.4721583170344</v>
      </c>
      <c>
        <v>4584.424241368433</v>
      </c>
      <c>
        <v>3608.0990542427053</v>
      </c>
      <c>
        <v>221.77401676467332</v>
      </c>
      <c>
        <v>17463.702211311323</v>
      </c>
    </row>
    <row>
      <c>
        <v>2627908</v>
      </c>
      <c>
        <v>2</v>
      </c>
      <c>
        <is>
          <t>İZMİR</t>
        </is>
      </c>
      <c>
        <v>ÖDEMİŞ</v>
      </c>
      <c>
        <is>
          <t>Dağıtım Transformatörü</t>
        </is>
      </c>
      <c>
        <v>ÇAMLICA TR-1 35-29-L00480_35-29-L00480_2373504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31.07.2023 17:25:01</t>
        </is>
      </c>
      <c>
        <is>
          <t>31.07.2023 17:45:01</t>
        </is>
      </c>
      <c>
        <v>0.333333333</v>
      </c>
      <c>
        <v>0</v>
      </c>
      <c>
        <v>90</v>
      </c>
      <c>
        <v>0</v>
      </c>
      <c>
        <v>7</v>
      </c>
      <c>
        <v>0</v>
      </c>
      <c>
        <v>15</v>
      </c>
      <c>
        <v>0</v>
      </c>
      <c>
        <v>0</v>
      </c>
      <c>
        <v>0</v>
      </c>
      <c>
        <v>4.149451479124801</v>
      </c>
      <c>
        <v>0</v>
      </c>
      <c>
        <v>0.36885225093250007</v>
      </c>
      <c>
        <v>0</v>
      </c>
      <c>
        <v>0.9103092845548</v>
      </c>
      <c>
        <v>0</v>
      </c>
      <c>
        <v>0</v>
      </c>
      <c>
        <v>5.428613014612101</v>
      </c>
    </row>
    <row>
      <c>
        <v>2627579</v>
      </c>
      <c>
        <v>1</v>
      </c>
      <c>
        <is>
          <t>MANİSA</t>
        </is>
      </c>
      <c>
        <v>SARIGÖL</v>
      </c>
      <c>
        <is>
          <t>AG Fideri</t>
        </is>
      </c>
      <c>
        <v>DİNDARLI TR-8 45-79-M00430_A_91209883_91209883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31.07.2023 02:48:25</t>
        </is>
      </c>
      <c>
        <is>
          <t>31.07.2023 03:28:25</t>
        </is>
      </c>
      <c>
        <v>0.666666666</v>
      </c>
      <c>
        <v>0</v>
      </c>
      <c>
        <v>0</v>
      </c>
      <c>
        <v>0</v>
      </c>
      <c>
        <v>17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54.86215110887497</v>
      </c>
      <c>
        <v>0</v>
      </c>
      <c>
        <v>1.2837412068055556</v>
      </c>
      <c>
        <v>0</v>
      </c>
      <c>
        <v>0</v>
      </c>
      <c>
        <v>56.14589231568053</v>
      </c>
    </row>
    <row>
      <c>
        <v>2628203</v>
      </c>
      <c>
        <v>1</v>
      </c>
      <c>
        <is>
          <t>İZMİR</t>
        </is>
      </c>
      <c>
        <v>ÖDEMİŞ</v>
      </c>
      <c>
        <is>
          <t>DM</t>
        </is>
      </c>
      <c>
        <v>BADEMLİ TR-1 DM 35-15-L01010_KETENDERESİ (HACI MUSA) L11_67544161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31.07.2023 19:03:24</t>
        </is>
      </c>
      <c>
        <is>
          <t>31.07.2023 19:15:06</t>
        </is>
      </c>
      <c>
        <v>0.195</v>
      </c>
      <c>
        <v>1</v>
      </c>
      <c>
        <v>101</v>
      </c>
      <c>
        <v>11</v>
      </c>
      <c>
        <v>152</v>
      </c>
      <c>
        <v>2</v>
      </c>
      <c>
        <v>68</v>
      </c>
      <c>
        <v>3</v>
      </c>
      <c>
        <v>1</v>
      </c>
      <c>
        <v>1.105721874662808</v>
      </c>
      <c>
        <v>13.08340207267472</v>
      </c>
      <c>
        <v>7.46379574064124</v>
      </c>
      <c>
        <v>37.71500547653201</v>
      </c>
      <c>
        <v>8.36252729924477</v>
      </c>
      <c>
        <v>15.676175866538612</v>
      </c>
      <c>
        <v>23.370044382393893</v>
      </c>
      <c>
        <v>0.2898372919240305</v>
      </c>
      <c>
        <v>107.06651000461208</v>
      </c>
    </row>
    <row>
      <c>
        <v>2627685</v>
      </c>
      <c>
        <v>1</v>
      </c>
      <c>
        <is>
          <t>İZMİR</t>
        </is>
      </c>
      <c>
        <v>ÖDEMİŞ</v>
      </c>
      <c>
        <is>
          <t>DM</t>
        </is>
      </c>
      <c>
        <v>KAYMAKÇI İM 35-15-A00004_YEŞİLKÖY L05_2121821</v>
      </c>
      <c>
        <v>Şebeke Bakım Çalışması</v>
      </c>
      <c>
        <v>Dağıtım-OG</v>
      </c>
      <c>
        <v>Uzun</v>
      </c>
      <c>
        <v>Şebeke işletmecisi</v>
      </c>
      <c>
        <v>Bildirimli</v>
      </c>
      <c>
        <is>
          <t>31.07.2023 09:21:24</t>
        </is>
      </c>
      <c>
        <is>
          <t>31.07.2023 17:03:43</t>
        </is>
      </c>
      <c>
        <v>7.705277777</v>
      </c>
      <c>
        <v>0</v>
      </c>
      <c>
        <v>254</v>
      </c>
      <c>
        <v>3</v>
      </c>
      <c>
        <v>55</v>
      </c>
      <c>
        <v>5</v>
      </c>
      <c>
        <v>43</v>
      </c>
      <c>
        <v>0</v>
      </c>
      <c>
        <v>0</v>
      </c>
      <c>
        <v>0</v>
      </c>
      <c>
        <v>447.74412130726114</v>
      </c>
      <c>
        <v>1015.6197510730035</v>
      </c>
      <c>
        <v>1038.0257965997723</v>
      </c>
      <c>
        <v>416.00516682501313</v>
      </c>
      <c>
        <v>606.9958766190989</v>
      </c>
      <c>
        <v>0</v>
      </c>
      <c>
        <v>0</v>
      </c>
      <c>
        <v>3524.3907124241487</v>
      </c>
    </row>
    <row>
      <c>
        <v>2627639</v>
      </c>
      <c>
        <v>1</v>
      </c>
      <c>
        <is>
          <t>MANİSA</t>
        </is>
      </c>
      <c>
        <v>YUNUSEMRE</v>
      </c>
      <c>
        <is>
          <t>OG Fideri</t>
        </is>
      </c>
      <c>
        <v>MURADİYE TR-5 (ESKİ MEZARLIK YANI) 45-71-M00204_COCA COLA M02_2091441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31.07.2023 08:39:27</t>
        </is>
      </c>
      <c>
        <is>
          <t>31.07.2023 11:09:01</t>
        </is>
      </c>
      <c>
        <v>2.492777777</v>
      </c>
      <c>
        <v>4</v>
      </c>
      <c>
        <v>87</v>
      </c>
      <c>
        <v>10</v>
      </c>
      <c>
        <v>103</v>
      </c>
      <c>
        <v>10</v>
      </c>
      <c>
        <v>13</v>
      </c>
      <c>
        <v>1</v>
      </c>
      <c>
        <v>0</v>
      </c>
      <c>
        <v>4.0068067115864725</v>
      </c>
      <c>
        <v>60.543365917059326</v>
      </c>
      <c>
        <v>47.26470003180959</v>
      </c>
      <c>
        <v>272.8836479157798</v>
      </c>
      <c>
        <v>207.22830720154823</v>
      </c>
      <c>
        <v>40.67449955322513</v>
      </c>
      <c>
        <v>82.4786670733311</v>
      </c>
      <c>
        <v>0</v>
      </c>
      <c>
        <v>715.0799944043396</v>
      </c>
    </row>
    <row>
      <c>
        <v>2628263</v>
      </c>
      <c>
        <v>2</v>
      </c>
      <c>
        <is>
          <t>İZMİR</t>
        </is>
      </c>
      <c>
        <v>URLA</v>
      </c>
      <c>
        <is>
          <t>Dağıtım Transformatörü</t>
        </is>
      </c>
      <c>
        <v>ZEYTİNELİ TR-2 35-19-M00209_35-19-M00209_2360467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31.07.2023 21:56:27</t>
        </is>
      </c>
      <c>
        <is>
          <t>31.07.2023 22:48:17</t>
        </is>
      </c>
      <c>
        <v>0.863888888</v>
      </c>
      <c>
        <v>0</v>
      </c>
      <c>
        <v>50</v>
      </c>
      <c>
        <v>0</v>
      </c>
      <c>
        <v>27</v>
      </c>
      <c>
        <v>0</v>
      </c>
      <c>
        <v>22</v>
      </c>
      <c>
        <v>0</v>
      </c>
      <c>
        <v>0</v>
      </c>
      <c>
        <v>0</v>
      </c>
      <c>
        <v>12.645083228459404</v>
      </c>
      <c>
        <v>0</v>
      </c>
      <c>
        <v>13.36393638572616</v>
      </c>
      <c>
        <v>0</v>
      </c>
      <c>
        <v>3.3285878415598</v>
      </c>
      <c>
        <v>0</v>
      </c>
      <c>
        <v>0</v>
      </c>
      <c>
        <v>29.33760745574536</v>
      </c>
    </row>
    <row>
      <c>
        <v>2628057</v>
      </c>
      <c>
        <v>1</v>
      </c>
      <c>
        <is>
          <t>İZMİR</t>
        </is>
      </c>
      <c>
        <v>BAYINDIR</v>
      </c>
      <c>
        <is>
          <t>KÖK</t>
        </is>
      </c>
      <c>
        <v>ÇINARDİBİ KÖK 35-20-M00069_DERNEKLİ-BALCILAR-OSMANLAR-BAYRAMLAR-KAMBERLER M04_66050736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31.07.2023 16:16:41</t>
        </is>
      </c>
      <c>
        <is>
          <t>31.07.2023 16:39:21</t>
        </is>
      </c>
      <c>
        <v>0.377777777</v>
      </c>
      <c>
        <v>1</v>
      </c>
      <c>
        <v>565</v>
      </c>
      <c>
        <v>16</v>
      </c>
      <c>
        <v>47</v>
      </c>
      <c>
        <v>2</v>
      </c>
      <c>
        <v>106</v>
      </c>
      <c>
        <v>0</v>
      </c>
      <c>
        <v>0</v>
      </c>
      <c>
        <v>0.09278014822222222</v>
      </c>
      <c>
        <v>36.24135828797574</v>
      </c>
      <c>
        <v>10.407896860484744</v>
      </c>
      <c>
        <v>16.672374843537263</v>
      </c>
      <c>
        <v>1.9897196689173153</v>
      </c>
      <c>
        <v>29.11282127305447</v>
      </c>
      <c>
        <v>0</v>
      </c>
      <c>
        <v>0</v>
      </c>
      <c>
        <v>94.51695108219175</v>
      </c>
    </row>
    <row>
      <c>
        <v>2628034</v>
      </c>
      <c>
        <v>1</v>
      </c>
      <c>
        <is>
          <t>MANİSA</t>
        </is>
      </c>
      <c>
        <v>DEMİRCİ</v>
      </c>
      <c>
        <is>
          <t>OG Fideri</t>
        </is>
      </c>
      <c>
        <v>ÇATALOLUK DM 45-74-M00227_HatBaşıAyırıcı_53134200 M10_53134200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31.07.2023 15:52:48</t>
        </is>
      </c>
      <c>
        <is>
          <t>31.07.2023 18:29:11</t>
        </is>
      </c>
      <c>
        <v>2.606388888</v>
      </c>
      <c>
        <v>0</v>
      </c>
      <c>
        <v>41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15.575832173134259</v>
      </c>
      <c>
        <v>0</v>
      </c>
      <c>
        <v>0</v>
      </c>
      <c>
        <v>0</v>
      </c>
      <c>
        <v>0</v>
      </c>
      <c>
        <v>0</v>
      </c>
      <c>
        <v>0</v>
      </c>
      <c>
        <v>15.575832173134259</v>
      </c>
    </row>
    <row>
      <c>
        <v>2627748</v>
      </c>
      <c>
        <v>1</v>
      </c>
      <c>
        <is>
          <t>İZMİR</t>
        </is>
      </c>
      <c>
        <v>ÇEŞME</v>
      </c>
      <c>
        <is>
          <t>OG Fideri</t>
        </is>
      </c>
      <c>
        <v>L-437 ŞEHİTLİK 35-18-L00437_L-295 L01_2337307</v>
      </c>
      <c>
        <v>Şebeke Bakım Çalışması</v>
      </c>
      <c>
        <v>Dağıtım-OG</v>
      </c>
      <c>
        <v>Uzun</v>
      </c>
      <c>
        <v>Şebeke işletmecisi</v>
      </c>
      <c>
        <v>Bildirimli</v>
      </c>
      <c>
        <is>
          <t>31.07.2023 10:13:21</t>
        </is>
      </c>
      <c>
        <is>
          <t>31.07.2023 10:38:31</t>
        </is>
      </c>
      <c>
        <v>0.419444444</v>
      </c>
      <c>
        <v>1</v>
      </c>
      <c>
        <v>13</v>
      </c>
      <c>
        <v>2</v>
      </c>
      <c>
        <v>17</v>
      </c>
      <c>
        <v>4</v>
      </c>
      <c>
        <v>14</v>
      </c>
      <c>
        <v>1</v>
      </c>
      <c>
        <v>0</v>
      </c>
      <c>
        <v>0.138948257536</v>
      </c>
      <c>
        <v>2.113235136289036</v>
      </c>
      <c>
        <v>53.44920094041469</v>
      </c>
      <c>
        <v>17.495247391787526</v>
      </c>
      <c>
        <v>42.57454320391724</v>
      </c>
      <c>
        <v>19.063478533223822</v>
      </c>
      <c>
        <v>41.28314980838439</v>
      </c>
      <c>
        <v>0</v>
      </c>
      <c>
        <v>176.1178032715527</v>
      </c>
    </row>
    <row>
      <c>
        <v>2627602</v>
      </c>
      <c>
        <v>1</v>
      </c>
      <c>
        <is>
          <t>İZMİR</t>
        </is>
      </c>
      <c>
        <v>TİRE</v>
      </c>
      <c>
        <is>
          <t>DM</t>
        </is>
      </c>
      <c>
        <v>TİRE İM-DM-1 35-29-A00001_BOYNUYOĞUN L04_2059646</v>
      </c>
      <c>
        <v>OG Fider Açması</v>
      </c>
      <c>
        <v>Dağıtım-OG</v>
      </c>
      <c>
        <v>Kısa</v>
      </c>
      <c>
        <v>Şebeke işletmecisi</v>
      </c>
      <c>
        <v>Bildirimsiz</v>
      </c>
      <c>
        <is>
          <t>31.07.2023 07:25:35</t>
        </is>
      </c>
      <c>
        <is>
          <t>31.07.2023 07:27:15</t>
        </is>
      </c>
      <c>
        <v>0.027777777</v>
      </c>
      <c>
        <v>7</v>
      </c>
      <c>
        <v>2143</v>
      </c>
      <c>
        <v>60</v>
      </c>
      <c>
        <v>263</v>
      </c>
      <c>
        <v>27</v>
      </c>
      <c>
        <v>363</v>
      </c>
      <c>
        <v>0</v>
      </c>
      <c>
        <v>0</v>
      </c>
      <c>
        <v>0.050532876713124994</v>
      </c>
      <c>
        <v>8.183006099887082</v>
      </c>
      <c>
        <v>8.94175326617393</v>
      </c>
      <c>
        <v>19.90533091863069</v>
      </c>
      <c>
        <v>4.883171319965194</v>
      </c>
      <c>
        <v>7.599500347211639</v>
      </c>
      <c>
        <v>0</v>
      </c>
      <c>
        <v>0</v>
      </c>
      <c>
        <v>49.56329482858166</v>
      </c>
    </row>
    <row>
      <c>
        <v>2628289</v>
      </c>
      <c>
        <v>1</v>
      </c>
      <c>
        <is>
          <t>İZMİR</t>
        </is>
      </c>
      <c>
        <v>BERGAMA</v>
      </c>
      <c>
        <is>
          <t>KÖK</t>
        </is>
      </c>
      <c>
        <v>MARUFLAR KÖK 35-16-M00262_PERLİTAŞ ÖZEL M05_72050334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31.07.2023 21:20:06</t>
        </is>
      </c>
      <c>
        <is>
          <t>31.07.2023 22:29:37</t>
        </is>
      </c>
      <c>
        <v>1.158611111</v>
      </c>
      <c>
        <v>0</v>
      </c>
      <c>
        <v>0</v>
      </c>
      <c>
        <v>0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173.63399479421452</v>
      </c>
      <c>
        <v>0</v>
      </c>
      <c>
        <v>173.63399479421452</v>
      </c>
    </row>
    <row>
      <c>
        <v>2627954</v>
      </c>
      <c>
        <v>1</v>
      </c>
      <c>
        <is>
          <t>İZMİR</t>
        </is>
      </c>
      <c>
        <v>BALÇOVA</v>
      </c>
      <c>
        <is>
          <t>Dağıtım Transformatörü</t>
        </is>
      </c>
      <c>
        <v>K-371 35-07-K00371_35-07-K00371_2349188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31.07.2023 14:16:53</t>
        </is>
      </c>
      <c>
        <is>
          <t>31.07.2023 16:45:12</t>
        </is>
      </c>
      <c>
        <v>2.471944444</v>
      </c>
      <c>
        <v>0</v>
      </c>
      <c>
        <v>10</v>
      </c>
      <c>
        <v>0</v>
      </c>
      <c>
        <v>22</v>
      </c>
      <c>
        <v>0</v>
      </c>
      <c>
        <v>9</v>
      </c>
      <c>
        <v>0</v>
      </c>
      <c>
        <v>1</v>
      </c>
      <c>
        <v>0</v>
      </c>
      <c>
        <v>10.750577965907585</v>
      </c>
      <c>
        <v>0</v>
      </c>
      <c>
        <v>30.374128494017114</v>
      </c>
      <c>
        <v>0</v>
      </c>
      <c>
        <v>77.1641657592396</v>
      </c>
      <c>
        <v>0</v>
      </c>
      <c>
        <v>39.0323930867174</v>
      </c>
      <c>
        <v>157.3212653058817</v>
      </c>
    </row>
    <row>
      <c>
        <v>2627596</v>
      </c>
      <c>
        <v>1</v>
      </c>
      <c>
        <is>
          <t>MANİSA</t>
        </is>
      </c>
      <c>
        <v>YUNUSEMRE</v>
      </c>
      <c>
        <is>
          <t>DM</t>
        </is>
      </c>
      <c>
        <v>MURADİYE DM 45-71-M00006_ÜÇPINAR DM M02_2076872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31.07.2023 07:05:13</t>
        </is>
      </c>
      <c>
        <is>
          <t>31.07.2023 07:12:20</t>
        </is>
      </c>
      <c>
        <v>0.118611111</v>
      </c>
      <c>
        <v>69</v>
      </c>
      <c>
        <v>5360</v>
      </c>
      <c>
        <v>564</v>
      </c>
      <c>
        <v>404</v>
      </c>
      <c>
        <v>63</v>
      </c>
      <c>
        <v>567</v>
      </c>
      <c>
        <v>4</v>
      </c>
      <c>
        <v>0</v>
      </c>
      <c>
        <v>6.552244684932492</v>
      </c>
      <c>
        <v>86.14151507160872</v>
      </c>
      <c>
        <v>151.13564732470581</v>
      </c>
      <c>
        <v>55.47450617292496</v>
      </c>
      <c>
        <v>57.49882929334494</v>
      </c>
      <c>
        <v>25.931035085186565</v>
      </c>
      <c>
        <v>25.435681553337986</v>
      </c>
      <c>
        <v>0</v>
      </c>
      <c>
        <v>408.16945918604154</v>
      </c>
    </row>
    <row>
      <c>
        <v>2627768</v>
      </c>
      <c>
        <v>1</v>
      </c>
      <c>
        <is>
          <t>İZMİR</t>
        </is>
      </c>
      <c>
        <v>ÇEŞME</v>
      </c>
      <c>
        <is>
          <t>Kullanıcı Bağlantı Hattı</t>
        </is>
      </c>
      <c>
        <v>L-145 DALYAN DM 35-18-L00145_950443209_950443209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31.07.2023 10:32:33</t>
        </is>
      </c>
      <c>
        <is>
          <t>31.07.2023 12:31:55</t>
        </is>
      </c>
      <c>
        <v>1.989444444</v>
      </c>
      <c>
        <v>0</v>
      </c>
      <c>
        <v>0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1.308947991080854</v>
      </c>
      <c>
        <v>0</v>
      </c>
      <c>
        <v>0</v>
      </c>
      <c>
        <v>1.308947991080854</v>
      </c>
    </row>
    <row>
      <c>
        <v>2627619</v>
      </c>
      <c>
        <v>1</v>
      </c>
      <c>
        <is>
          <t>İZMİR</t>
        </is>
      </c>
      <c>
        <v>BUCA</v>
      </c>
      <c>
        <is>
          <t>OG Fideri</t>
        </is>
      </c>
      <c>
        <v>M-2846 35-03-M02846_ M01_82471945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31.07.2023 08:13:34</t>
        </is>
      </c>
      <c>
        <is>
          <t>31.07.2023 09:45:47</t>
        </is>
      </c>
      <c>
        <v>1.536944444</v>
      </c>
      <c>
        <v>4</v>
      </c>
      <c>
        <v>712</v>
      </c>
      <c>
        <v>1</v>
      </c>
      <c>
        <v>70</v>
      </c>
      <c>
        <v>5</v>
      </c>
      <c>
        <v>84</v>
      </c>
      <c>
        <v>0</v>
      </c>
      <c>
        <v>0</v>
      </c>
      <c>
        <v>1.2989907003306551</v>
      </c>
      <c>
        <v>199.3157104213049</v>
      </c>
      <c>
        <v>13.029429591262836</v>
      </c>
      <c>
        <v>38.25921246068936</v>
      </c>
      <c>
        <v>15.334602408098275</v>
      </c>
      <c>
        <v>104.22319590252731</v>
      </c>
      <c>
        <v>0</v>
      </c>
      <c>
        <v>0</v>
      </c>
      <c>
        <v>371.46114148421333</v>
      </c>
    </row>
    <row>
      <c>
        <v>2628223</v>
      </c>
      <c>
        <v>1</v>
      </c>
      <c>
        <is>
          <t>MANİSA</t>
        </is>
      </c>
      <c>
        <v>SOMA</v>
      </c>
      <c>
        <is>
          <t>OG Fideri</t>
        </is>
      </c>
      <c>
        <v>KARAÇAM TR-1 45-82-M00176_DIREK TIPI TRAFO HUCRESI H01_2088860</v>
      </c>
      <c>
        <v>Yangın</v>
      </c>
      <c>
        <v>Dağıtım-OG</v>
      </c>
      <c>
        <v>Uzun</v>
      </c>
      <c>
        <v>Güvenlik</v>
      </c>
      <c>
        <v>Bildirimsiz</v>
      </c>
      <c>
        <is>
          <t>31.07.2023 19:27:00</t>
        </is>
      </c>
      <c>
        <is>
          <t>31.07.2023 20:38:23</t>
        </is>
      </c>
      <c>
        <v>1.189722222</v>
      </c>
      <c>
        <v>0</v>
      </c>
      <c>
        <v>60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7.481424613514014</v>
      </c>
      <c>
        <v>0</v>
      </c>
      <c>
        <v>0</v>
      </c>
      <c>
        <v>0</v>
      </c>
      <c>
        <v>0.19593911460625513</v>
      </c>
      <c>
        <v>0</v>
      </c>
      <c>
        <v>0</v>
      </c>
      <c>
        <v>7.67736372812027</v>
      </c>
    </row>
    <row>
      <c>
        <v>2627868</v>
      </c>
      <c>
        <v>1</v>
      </c>
      <c>
        <is>
          <t>MANİSA</t>
        </is>
      </c>
      <c>
        <v>SALİHLİ</v>
      </c>
      <c>
        <is>
          <t>Kullanıcı Bağlantı Hattı</t>
        </is>
      </c>
      <c>
        <v>TR-60 45-78-M00060_953255970_953255970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31.07.2023 12:40:33</t>
        </is>
      </c>
      <c>
        <is>
          <t>31.07.2023 15:00:24</t>
        </is>
      </c>
      <c>
        <v>2.330833333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0.5938441194133333</v>
      </c>
      <c>
        <v>0</v>
      </c>
      <c>
        <v>0</v>
      </c>
      <c>
        <v>0</v>
      </c>
      <c>
        <v>0</v>
      </c>
      <c>
        <v>0</v>
      </c>
      <c>
        <v>0</v>
      </c>
      <c>
        <v>0.5938441194133333</v>
      </c>
    </row>
    <row>
      <c>
        <v>2627588</v>
      </c>
      <c>
        <v>1</v>
      </c>
      <c>
        <is>
          <t>MANİSA</t>
        </is>
      </c>
      <c>
        <v>AKHİSAR</v>
      </c>
      <c>
        <is>
          <t>AG Fideri</t>
        </is>
      </c>
      <c>
        <v>TR-1/47 45-72-M00047_A_56393691_56393691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31.07.2023 06:06:35</t>
        </is>
      </c>
      <c>
        <is>
          <t>31.07.2023 07:54:38</t>
        </is>
      </c>
      <c>
        <v>1.800833333</v>
      </c>
      <c>
        <v>0</v>
      </c>
      <c>
        <v>30</v>
      </c>
      <c>
        <v>0</v>
      </c>
      <c>
        <v>8</v>
      </c>
      <c>
        <v>0</v>
      </c>
      <c>
        <v>4</v>
      </c>
      <c>
        <v>0</v>
      </c>
      <c>
        <v>0</v>
      </c>
      <c>
        <v>0</v>
      </c>
      <c>
        <v>9.424585396468801</v>
      </c>
      <c>
        <v>0</v>
      </c>
      <c>
        <v>3.896393493073252</v>
      </c>
      <c>
        <v>0</v>
      </c>
      <c>
        <v>1.9724469417653478</v>
      </c>
      <c>
        <v>0</v>
      </c>
      <c>
        <v>0</v>
      </c>
      <c>
        <v>15.2934258313074</v>
      </c>
    </row>
    <row>
      <c>
        <v>2627920</v>
      </c>
      <c>
        <v>1</v>
      </c>
      <c>
        <is>
          <t>İZMİR</t>
        </is>
      </c>
      <c>
        <v>KARABAĞLAR</v>
      </c>
      <c>
        <is>
          <t>Dağıtım Transformatörü</t>
        </is>
      </c>
      <c>
        <v>K-2437 35-01-K02437_35-01-K02437_2372573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31.07.2023 13:50:14</t>
        </is>
      </c>
      <c>
        <is>
          <t>31.07.2023 14:05:11</t>
        </is>
      </c>
      <c>
        <v>0.249166666</v>
      </c>
      <c>
        <v>0</v>
      </c>
      <c>
        <v>446</v>
      </c>
      <c>
        <v>0</v>
      </c>
      <c>
        <v>0</v>
      </c>
      <c>
        <v>0</v>
      </c>
      <c>
        <v>26</v>
      </c>
      <c>
        <v>0</v>
      </c>
      <c>
        <v>0</v>
      </c>
      <c>
        <v>0</v>
      </c>
      <c>
        <v>26.02924137502771</v>
      </c>
      <c>
        <v>0</v>
      </c>
      <c>
        <v>0</v>
      </c>
      <c>
        <v>0</v>
      </c>
      <c>
        <v>4.300091504394427</v>
      </c>
      <c>
        <v>0</v>
      </c>
      <c>
        <v>0</v>
      </c>
      <c>
        <v>30.329332879422136</v>
      </c>
    </row>
    <row>
      <c>
        <v>2628229</v>
      </c>
      <c>
        <v>1</v>
      </c>
      <c>
        <is>
          <t>MANİSA</t>
        </is>
      </c>
      <c>
        <v>TURGUTLU</v>
      </c>
      <c>
        <is>
          <t>KÖK</t>
        </is>
      </c>
      <c>
        <v>MADEN KÖK 45-83-M00128_İZZETTİN M03_47316671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31.07.2023 19:34:37</t>
        </is>
      </c>
      <c>
        <is>
          <t>31.07.2023 19:40:47</t>
        </is>
      </c>
      <c>
        <v>0.102777777</v>
      </c>
      <c>
        <v>2</v>
      </c>
      <c>
        <v>216</v>
      </c>
      <c>
        <v>25</v>
      </c>
      <c>
        <v>52</v>
      </c>
      <c>
        <v>0</v>
      </c>
      <c>
        <v>20</v>
      </c>
      <c>
        <v>1</v>
      </c>
      <c>
        <v>0</v>
      </c>
      <c>
        <v>5.360098772154217</v>
      </c>
      <c>
        <v>8.289077714044964</v>
      </c>
      <c>
        <v>32.764343901901526</v>
      </c>
      <c>
        <v>37.13954310391885</v>
      </c>
      <c>
        <v>0</v>
      </c>
      <c>
        <v>3.3030383592537382</v>
      </c>
      <c>
        <v>3.5929440031770405</v>
      </c>
      <c>
        <v>0</v>
      </c>
      <c>
        <v>90.44904585445033</v>
      </c>
    </row>
    <row>
      <c>
        <v>2627565</v>
      </c>
      <c>
        <v>1</v>
      </c>
      <c>
        <is>
          <t>İZMİR</t>
        </is>
      </c>
      <c>
        <v>KARŞIYAKA</v>
      </c>
      <c>
        <is>
          <t>Dağıtım Transformatörü</t>
        </is>
      </c>
      <c>
        <v>M-2959 35-04-M02959_35-04-M02959_76337320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31.07.2023 00:06:00</t>
        </is>
      </c>
      <c>
        <is>
          <t>31.07.2023 00:55:19</t>
        </is>
      </c>
      <c>
        <v>0.821944444</v>
      </c>
      <c>
        <v>0</v>
      </c>
      <c>
        <v>39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9.683432647238453</v>
      </c>
      <c>
        <v>0</v>
      </c>
      <c>
        <v>0</v>
      </c>
      <c>
        <v>0</v>
      </c>
      <c>
        <v>12.977049872943876</v>
      </c>
      <c>
        <v>0</v>
      </c>
      <c>
        <v>0</v>
      </c>
      <c>
        <v>22.660482520182327</v>
      </c>
    </row>
    <row>
      <c>
        <v>2627711</v>
      </c>
      <c>
        <v>1</v>
      </c>
      <c>
        <is>
          <t>İZMİR</t>
        </is>
      </c>
      <c>
        <v>TİRE</v>
      </c>
      <c>
        <is>
          <t>Dağıtım Transformatörü</t>
        </is>
      </c>
      <c>
        <v>GÖKÇEN DM 1-2/3 35-29-L00061_35-29-L00061_72210958</v>
      </c>
      <c>
        <v>Şebeke Bakım Çalışması</v>
      </c>
      <c>
        <v>Dağıtım-AG</v>
      </c>
      <c>
        <v>Uzun</v>
      </c>
      <c>
        <v>Şebeke işletmecisi</v>
      </c>
      <c>
        <v>Bildirimli</v>
      </c>
      <c>
        <is>
          <t>31.07.2023 09:39:58</t>
        </is>
      </c>
      <c>
        <is>
          <t>31.07.2023 15:43:11</t>
        </is>
      </c>
      <c>
        <v>6.053611111</v>
      </c>
      <c>
        <v>0</v>
      </c>
      <c>
        <v>183</v>
      </c>
      <c>
        <v>0</v>
      </c>
      <c>
        <v>8</v>
      </c>
      <c>
        <v>0</v>
      </c>
      <c>
        <v>33</v>
      </c>
      <c>
        <v>0</v>
      </c>
      <c>
        <v>0</v>
      </c>
      <c>
        <v>0</v>
      </c>
      <c>
        <v>230.90789566618358</v>
      </c>
      <c>
        <v>0</v>
      </c>
      <c>
        <v>146.34292363322854</v>
      </c>
      <c>
        <v>0</v>
      </c>
      <c>
        <v>252.6609852047513</v>
      </c>
      <c>
        <v>0</v>
      </c>
      <c>
        <v>0</v>
      </c>
      <c>
        <v>629.9118045041635</v>
      </c>
    </row>
    <row>
      <c>
        <v>2628189</v>
      </c>
      <c>
        <v>1</v>
      </c>
      <c>
        <is>
          <t>İZMİR</t>
        </is>
      </c>
      <c>
        <v>ALİAĞA</v>
      </c>
      <c>
        <is>
          <t>TM Fideri</t>
        </is>
      </c>
      <c>
        <v>ALÇUK TM 35-17-A00001_DERSAN-2 M27_2307837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31.07.2023 18:39:00</t>
        </is>
      </c>
      <c>
        <is>
          <t>31.07.2023 19:15:14</t>
        </is>
      </c>
      <c>
        <v>0.603888888</v>
      </c>
      <c>
        <v>7</v>
      </c>
      <c>
        <v>3393</v>
      </c>
      <c>
        <v>17</v>
      </c>
      <c>
        <v>71</v>
      </c>
      <c>
        <v>28</v>
      </c>
      <c>
        <v>823</v>
      </c>
      <c>
        <v>6</v>
      </c>
      <c>
        <v>0</v>
      </c>
      <c>
        <v>4.338768274245673</v>
      </c>
      <c>
        <v>505.2663501750277</v>
      </c>
      <c>
        <v>20.687560489987224</v>
      </c>
      <c>
        <v>27.457641056513964</v>
      </c>
      <c>
        <v>76.28079432271247</v>
      </c>
      <c>
        <v>533.3303057376411</v>
      </c>
      <c>
        <v>120.97052303711757</v>
      </c>
      <c>
        <v>0</v>
      </c>
      <c>
        <v>1288.3319430932459</v>
      </c>
    </row>
    <row>
      <c>
        <v>2627797</v>
      </c>
      <c>
        <v>1</v>
      </c>
      <c>
        <is>
          <t>İZMİR</t>
        </is>
      </c>
      <c>
        <v>BORNOVA</v>
      </c>
      <c>
        <is>
          <t>OG Fideri</t>
        </is>
      </c>
      <c>
        <v>K-2398 35-02-K02398_K-2779 K03_2113483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31.07.2023 10:57:54</t>
        </is>
      </c>
      <c>
        <is>
          <t>31.07.2023 11:24:11</t>
        </is>
      </c>
      <c>
        <v>0.438055555</v>
      </c>
      <c>
        <v>0</v>
      </c>
      <c>
        <v>1443</v>
      </c>
      <c>
        <v>0</v>
      </c>
      <c>
        <v>0</v>
      </c>
      <c>
        <v>0</v>
      </c>
      <c>
        <v>141</v>
      </c>
      <c>
        <v>0</v>
      </c>
      <c>
        <v>3</v>
      </c>
      <c>
        <v>0</v>
      </c>
      <c>
        <v>157.65144589004478</v>
      </c>
      <c>
        <v>0</v>
      </c>
      <c>
        <v>0</v>
      </c>
      <c>
        <v>0</v>
      </c>
      <c>
        <v>105.19022474098637</v>
      </c>
      <c>
        <v>0</v>
      </c>
      <c>
        <v>11.064579667381002</v>
      </c>
      <c>
        <v>273.90625029841215</v>
      </c>
    </row>
    <row>
      <c>
        <v>2627651</v>
      </c>
      <c>
        <v>1</v>
      </c>
      <c>
        <is>
          <t>MANİSA</t>
        </is>
      </c>
      <c>
        <v>KIRKAĞAÇ</v>
      </c>
      <c>
        <is>
          <t>KÖK</t>
        </is>
      </c>
      <c>
        <v>BAŞPINAR KÖK 45-76-L00001_ALİ FAKI-BOSTANCI L02_72214097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31.07.2023 08:47:51</t>
        </is>
      </c>
      <c>
        <is>
          <t>31.07.2023 09:20:37</t>
        </is>
      </c>
      <c>
        <v>0.546111111</v>
      </c>
      <c>
        <v>1</v>
      </c>
      <c>
        <v>528</v>
      </c>
      <c>
        <v>5</v>
      </c>
      <c>
        <v>38</v>
      </c>
      <c>
        <v>0</v>
      </c>
      <c>
        <v>59</v>
      </c>
      <c>
        <v>0</v>
      </c>
      <c>
        <v>0</v>
      </c>
      <c>
        <v>0.11283903714833335</v>
      </c>
      <c>
        <v>44.34307058628096</v>
      </c>
      <c>
        <v>16.44264602394683</v>
      </c>
      <c>
        <v>7.990832570774698</v>
      </c>
      <c>
        <v>0</v>
      </c>
      <c>
        <v>7.350886346965295</v>
      </c>
      <c>
        <v>0</v>
      </c>
      <c>
        <v>0</v>
      </c>
      <c>
        <v>76.24027456511611</v>
      </c>
    </row>
    <row>
      <c>
        <v>2628146</v>
      </c>
      <c>
        <v>1</v>
      </c>
      <c>
        <is>
          <t>İZMİR</t>
        </is>
      </c>
      <c>
        <v>ÖDEMİŞ</v>
      </c>
      <c>
        <is>
          <t>Saha Dağıtım Kutusu (SDK)</t>
        </is>
      </c>
      <c>
        <v>TR-105 35-15-M00105_B b1b_48870566</v>
      </c>
      <c>
        <v>AG Box / Sdk Giriş Sigorta Atığı</v>
      </c>
      <c>
        <v>Dağıtım-AG</v>
      </c>
      <c>
        <v>Uzun</v>
      </c>
      <c>
        <v>Şebeke işletmecisi</v>
      </c>
      <c>
        <v>Bildirimsiz</v>
      </c>
      <c>
        <is>
          <t>31.07.2023 17:48:52</t>
        </is>
      </c>
      <c>
        <is>
          <t>31.07.2023 19:48:10</t>
        </is>
      </c>
      <c>
        <v>1.988333333</v>
      </c>
      <c>
        <v>0</v>
      </c>
      <c>
        <v>62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40.12153253091468</v>
      </c>
      <c>
        <v>0</v>
      </c>
      <c>
        <v>0</v>
      </c>
      <c>
        <v>0</v>
      </c>
      <c>
        <v>0</v>
      </c>
      <c>
        <v>0</v>
      </c>
      <c>
        <v>0</v>
      </c>
      <c>
        <v>40.12153253091468</v>
      </c>
    </row>
    <row>
      <c>
        <v>2628312</v>
      </c>
      <c>
        <v>1</v>
      </c>
      <c>
        <is>
          <t>İZMİR</t>
        </is>
      </c>
      <c>
        <v>URLA</v>
      </c>
      <c>
        <is>
          <t>AG Fideri</t>
        </is>
      </c>
      <c>
        <v>ZEYTİNELİ TR-2 35-19-M00209_A_91149052_91149052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31.07.2023 22:34:14</t>
        </is>
      </c>
      <c>
        <is>
          <t>31.07.2023 23:33:19</t>
        </is>
      </c>
      <c>
        <v>0.984722222</v>
      </c>
      <c>
        <v>0</v>
      </c>
      <c>
        <v>38</v>
      </c>
      <c>
        <v>0</v>
      </c>
      <c>
        <v>15</v>
      </c>
      <c>
        <v>0</v>
      </c>
      <c>
        <v>8</v>
      </c>
      <c>
        <v>0</v>
      </c>
      <c>
        <v>0</v>
      </c>
      <c>
        <v>0</v>
      </c>
      <c>
        <v>10.433584320163012</v>
      </c>
      <c>
        <v>0</v>
      </c>
      <c>
        <v>6.12923056967808</v>
      </c>
      <c>
        <v>0</v>
      </c>
      <c>
        <v>2.0139466608020076</v>
      </c>
      <c>
        <v>0</v>
      </c>
      <c>
        <v>0</v>
      </c>
      <c>
        <v>18.5767615506431</v>
      </c>
    </row>
    <row>
      <c>
        <v>2627791</v>
      </c>
      <c>
        <v>1</v>
      </c>
      <c>
        <is>
          <t>İZMİR</t>
        </is>
      </c>
      <c>
        <v>TİRE</v>
      </c>
      <c>
        <is>
          <t>Kullanıcı Bağlantı Hattı</t>
        </is>
      </c>
      <c>
        <v>TİRE DM2/5 35-29-L00024_950317099_950317099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31.07.2023 10:53:49</t>
        </is>
      </c>
      <c>
        <is>
          <t>31.07.2023 12:43:52</t>
        </is>
      </c>
      <c>
        <v>1.834166666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</row>
    <row>
      <c>
        <v>2628332</v>
      </c>
      <c>
        <v>1</v>
      </c>
      <c>
        <is>
          <t>İZMİR</t>
        </is>
      </c>
      <c>
        <v>ÖDEMİŞ</v>
      </c>
      <c>
        <is>
          <t>Dağıtım Transformatörü</t>
        </is>
      </c>
      <c>
        <v>GERELİ KÖYÜ İBRAHİM SAYGILI SULAMA GRB TR-14 35-15-M00130_35-15-M00130_2365568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31.07.2023 23:26:33</t>
        </is>
      </c>
      <c>
        <is>
          <t>01.08.2023 01:19:50</t>
        </is>
      </c>
      <c>
        <v>1.888055555</v>
      </c>
      <c>
        <v>0</v>
      </c>
      <c>
        <v>0</v>
      </c>
      <c>
        <v>0</v>
      </c>
      <c>
        <v>25</v>
      </c>
      <c>
        <v>0</v>
      </c>
      <c>
        <v>4</v>
      </c>
      <c>
        <v>0</v>
      </c>
      <c>
        <v>0</v>
      </c>
      <c>
        <v>0</v>
      </c>
      <c>
        <v>0</v>
      </c>
      <c>
        <v>0</v>
      </c>
      <c>
        <v>366.35025007034517</v>
      </c>
      <c>
        <v>0</v>
      </c>
      <c>
        <v>29.69197499190433</v>
      </c>
      <c>
        <v>0</v>
      </c>
      <c>
        <v>0</v>
      </c>
      <c>
        <v>396.0422250622495</v>
      </c>
    </row>
    <row>
      <c>
        <v>2627983</v>
      </c>
      <c>
        <v>1</v>
      </c>
      <c>
        <is>
          <t>MANİSA</t>
        </is>
      </c>
      <c>
        <v>SALİHLİ</v>
      </c>
      <c>
        <is>
          <t>OG Fideri</t>
        </is>
      </c>
      <c>
        <v>TR-97/A(GÜMÜŞÇAY) 45-78-L00740_MASKİ TRAFOSU GÜNEY TARAFI L04_64742285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31.07.2023 15:09:41</t>
        </is>
      </c>
      <c>
        <is>
          <t>31.07.2023 16:07:01</t>
        </is>
      </c>
      <c>
        <v>0.955555555</v>
      </c>
      <c>
        <v>3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0.6894364735433332</v>
      </c>
      <c>
        <v>0</v>
      </c>
      <c>
        <v>0</v>
      </c>
      <c>
        <v>0</v>
      </c>
      <c>
        <v>24.729283587510782</v>
      </c>
      <c>
        <v>0</v>
      </c>
      <c>
        <v>0</v>
      </c>
      <c>
        <v>0</v>
      </c>
      <c>
        <v>25.418720061054117</v>
      </c>
    </row>
    <row>
      <c>
        <v>2628269</v>
      </c>
      <c>
        <v>1</v>
      </c>
      <c>
        <is>
          <t>İZMİR</t>
        </is>
      </c>
      <c>
        <v>DİKİLİ</v>
      </c>
      <c>
        <is>
          <t>Saha Dağıtım Kutusu (SDK)</t>
        </is>
      </c>
      <c>
        <v>ÖZLEM SİTESİ TR 35-30-L00096_A A1b_43010822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31.07.2023 20:36:49</t>
        </is>
      </c>
      <c>
        <is>
          <t>31.07.2023 21:23:22</t>
        </is>
      </c>
      <c>
        <v>0.775833333</v>
      </c>
      <c>
        <v>0</v>
      </c>
      <c>
        <v>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1.289814386367904</v>
      </c>
      <c>
        <v>0</v>
      </c>
      <c>
        <v>0</v>
      </c>
      <c>
        <v>0</v>
      </c>
      <c>
        <v>0.09747467796320772</v>
      </c>
      <c>
        <v>0</v>
      </c>
      <c>
        <v>0</v>
      </c>
      <c>
        <v>1.3872890643311115</v>
      </c>
    </row>
    <row>
      <c>
        <v>2628169</v>
      </c>
      <c>
        <v>1</v>
      </c>
      <c>
        <is>
          <t>İZMİR</t>
        </is>
      </c>
      <c>
        <v>MENDERES</v>
      </c>
      <c>
        <is>
          <t>DM</t>
        </is>
      </c>
      <c>
        <v>MENDERES DM-4/TR-1 35-22-M00004_DM-4/TR-12 M14_2330245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31.07.2023 18:26:31</t>
        </is>
      </c>
      <c>
        <is>
          <t>31.07.2023 18:38:21</t>
        </is>
      </c>
      <c>
        <v>0.197222222</v>
      </c>
      <c>
        <v>0</v>
      </c>
      <c>
        <v>762</v>
      </c>
      <c>
        <v>2</v>
      </c>
      <c>
        <v>35</v>
      </c>
      <c>
        <v>13</v>
      </c>
      <c>
        <v>127</v>
      </c>
      <c>
        <v>3</v>
      </c>
      <c>
        <v>4</v>
      </c>
      <c>
        <v>0</v>
      </c>
      <c>
        <v>46.772057120805954</v>
      </c>
      <c>
        <v>0.2776173420071289</v>
      </c>
      <c>
        <v>7.272467738258398</v>
      </c>
      <c>
        <v>14.530811207322312</v>
      </c>
      <c>
        <v>26.401364410854626</v>
      </c>
      <c>
        <v>22.94522457956363</v>
      </c>
      <c>
        <v>24.68000656131251</v>
      </c>
      <c>
        <v>142.87954896012457</v>
      </c>
    </row>
    <row>
      <c>
        <v>2628109</v>
      </c>
      <c>
        <v>1</v>
      </c>
      <c>
        <is>
          <t>İZMİR</t>
        </is>
      </c>
      <c>
        <v>DİKİLİ</v>
      </c>
      <c>
        <is>
          <t>Kullanıcı Bağlantı Hattı</t>
        </is>
      </c>
      <c>
        <v>TR-23 35-30-L00023_955329418_955329418</v>
      </c>
      <c>
        <v>AG Branşman Yeraltı Kablo Arızası</v>
      </c>
      <c>
        <v>Dağıtım-AG</v>
      </c>
      <c>
        <v>Uzun</v>
      </c>
      <c>
        <v>Şebeke işletmecisi</v>
      </c>
      <c>
        <v>Bildirimsiz</v>
      </c>
      <c>
        <is>
          <t>31.07.2023 17:12:54</t>
        </is>
      </c>
      <c>
        <is>
          <t>31.07.2023 18:18:06</t>
        </is>
      </c>
      <c>
        <v>1.086666666</v>
      </c>
      <c>
        <v>0</v>
      </c>
      <c>
        <v>2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0.7471041520161976</v>
      </c>
      <c>
        <v>0</v>
      </c>
      <c>
        <v>0</v>
      </c>
      <c>
        <v>0</v>
      </c>
      <c>
        <v>0.19053099947024885</v>
      </c>
      <c>
        <v>0</v>
      </c>
      <c>
        <v>0</v>
      </c>
      <c>
        <v>0.9376351514864465</v>
      </c>
    </row>
    <row>
      <c>
        <v>2627754</v>
      </c>
      <c>
        <v>1</v>
      </c>
      <c>
        <is>
          <t>İZMİR</t>
        </is>
      </c>
      <c>
        <v>ALİAĞA</v>
      </c>
      <c>
        <is>
          <t>OG Fideri</t>
        </is>
      </c>
      <c>
        <v>TR-33 35-17-M00033_M-433 M03_66314650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31.07.2023 10:15:33</t>
        </is>
      </c>
      <c>
        <is>
          <t>31.07.2023 10:25:07</t>
        </is>
      </c>
      <c>
        <v>0.159444444</v>
      </c>
      <c>
        <v>1</v>
      </c>
      <c>
        <v>3</v>
      </c>
      <c>
        <v>3</v>
      </c>
      <c>
        <v>0</v>
      </c>
      <c>
        <v>1</v>
      </c>
      <c>
        <v>0</v>
      </c>
      <c>
        <v>0</v>
      </c>
      <c>
        <v>0</v>
      </c>
      <c>
        <v>0.07144147448684401</v>
      </c>
      <c>
        <v>0.08147107120660199</v>
      </c>
      <c>
        <v>0.7123122079399946</v>
      </c>
      <c>
        <v>0</v>
      </c>
      <c>
        <v>0.07657285308103201</v>
      </c>
      <c>
        <v>0</v>
      </c>
      <c>
        <v>0</v>
      </c>
      <c>
        <v>0</v>
      </c>
      <c>
        <v>0.9417976067144727</v>
      </c>
    </row>
    <row>
      <c>
        <v>2627585</v>
      </c>
      <c>
        <v>1</v>
      </c>
      <c>
        <is>
          <t>İZMİR</t>
        </is>
      </c>
      <c>
        <v>MENEMEN</v>
      </c>
      <c>
        <is>
          <t>DM</t>
        </is>
      </c>
      <c>
        <v>MENEMEN İM 35-28-A00001_KESİKKÖY-1 M17_2053664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31.07.2023 06:02:33</t>
        </is>
      </c>
      <c>
        <is>
          <t>31.07.2023 06:42:54</t>
        </is>
      </c>
      <c>
        <v>0.6725</v>
      </c>
      <c>
        <v>21</v>
      </c>
      <c>
        <v>649</v>
      </c>
      <c>
        <v>11</v>
      </c>
      <c>
        <v>31</v>
      </c>
      <c>
        <v>35</v>
      </c>
      <c>
        <v>68</v>
      </c>
      <c>
        <v>7</v>
      </c>
      <c>
        <v>0</v>
      </c>
      <c>
        <v>4.397844105581667</v>
      </c>
      <c>
        <v>90.23005530622548</v>
      </c>
      <c>
        <v>73.51866346581862</v>
      </c>
      <c>
        <v>26.251892197733863</v>
      </c>
      <c>
        <v>159.50044473405376</v>
      </c>
      <c>
        <v>24.452659851614612</v>
      </c>
      <c>
        <v>132.13006946243</v>
      </c>
      <c>
        <v>0</v>
      </c>
      <c>
        <v>510.481629123458</v>
      </c>
    </row>
    <row>
      <c>
        <v>2627678</v>
      </c>
      <c>
        <v>2</v>
      </c>
      <c>
        <is>
          <t>İZMİR</t>
        </is>
      </c>
      <c>
        <v>KONAK</v>
      </c>
      <c>
        <is>
          <t>OG Fideri</t>
        </is>
      </c>
      <c>
        <v>M-3023 35-01-M03023_M-2686 M04_78661917</v>
      </c>
      <c>
        <v>OG Yeraltı Kablo Arızası</v>
      </c>
      <c>
        <v>Dağıtım-OG</v>
      </c>
      <c>
        <v>Uzun</v>
      </c>
      <c>
        <v>Şebeke işletmecisi</v>
      </c>
      <c>
        <v>Bildirimsiz</v>
      </c>
      <c>
        <is>
          <t>31.07.2023 09:36:24</t>
        </is>
      </c>
      <c>
        <is>
          <t>31.07.2023 10:51:15</t>
        </is>
      </c>
      <c>
        <v>1.2475</v>
      </c>
      <c>
        <v>0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1911.3797441969832</v>
      </c>
      <c>
        <v>0</v>
      </c>
      <c>
        <v>0</v>
      </c>
      <c>
        <v>0</v>
      </c>
      <c>
        <v>1911.3797441969832</v>
      </c>
    </row>
    <row>
      <c>
        <v>2628040</v>
      </c>
      <c>
        <v>1</v>
      </c>
      <c>
        <is>
          <t>MANİSA</t>
        </is>
      </c>
      <c>
        <v>SALİHLİ</v>
      </c>
      <c>
        <is>
          <t>OG Fideri</t>
        </is>
      </c>
      <c>
        <v>TAYTAN OFİS KÖK 45-78-M00314_HatBaşıAyırıcı_53139316 M06_53139316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31.07.2023 16:00:49</t>
        </is>
      </c>
      <c>
        <is>
          <t>31.07.2023 18:19:11</t>
        </is>
      </c>
      <c>
        <v>2.306111111</v>
      </c>
      <c>
        <v>0</v>
      </c>
      <c>
        <v>6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6.118697859704355</v>
      </c>
      <c>
        <v>0</v>
      </c>
      <c>
        <v>5.02228365832727</v>
      </c>
      <c>
        <v>0</v>
      </c>
      <c>
        <v>0</v>
      </c>
      <c>
        <v>0</v>
      </c>
      <c>
        <v>0</v>
      </c>
      <c>
        <v>11.140981518031625</v>
      </c>
    </row>
    <row>
      <c>
        <v>2628000</v>
      </c>
      <c>
        <v>1</v>
      </c>
      <c>
        <is>
          <t>MANİSA</t>
        </is>
      </c>
      <c>
        <v>SALİHLİ</v>
      </c>
      <c>
        <is>
          <t>KÖK</t>
        </is>
      </c>
      <c>
        <v>CAFERBEY KÖK 45-78-L00231_KURŞUNLU L03_2105188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31.07.2023 15:26:51</t>
        </is>
      </c>
      <c>
        <is>
          <t>31.07.2023 16:23:04</t>
        </is>
      </c>
      <c>
        <v>0.936944444</v>
      </c>
      <c>
        <v>0</v>
      </c>
      <c>
        <v>4</v>
      </c>
      <c>
        <v>4</v>
      </c>
      <c>
        <v>9</v>
      </c>
      <c>
        <v>12</v>
      </c>
      <c>
        <v>10</v>
      </c>
      <c>
        <v>2</v>
      </c>
      <c>
        <v>0</v>
      </c>
      <c>
        <v>0</v>
      </c>
      <c>
        <v>0.49496123376584134</v>
      </c>
      <c>
        <v>4.44620677545693</v>
      </c>
      <c>
        <v>12.142030198972053</v>
      </c>
      <c>
        <v>139.01582343030142</v>
      </c>
      <c>
        <v>44.589472805162245</v>
      </c>
      <c>
        <v>170.30458107789386</v>
      </c>
      <c>
        <v>0</v>
      </c>
      <c>
        <v>370.9930755215523</v>
      </c>
    </row>
    <row>
      <c>
        <v>2627900</v>
      </c>
      <c>
        <v>1</v>
      </c>
      <c>
        <is>
          <t>İZMİR</t>
        </is>
      </c>
      <c>
        <v>URLA</v>
      </c>
      <c>
        <is>
          <t>Kullanıcı Bağlantı Hattı</t>
        </is>
      </c>
      <c>
        <v>TR-333 35-19-L00309_956689695_956689695</v>
      </c>
      <c>
        <v>AG Branşman Yeraltı Kablo Arızası</v>
      </c>
      <c>
        <v>Dağıtım-AG</v>
      </c>
      <c>
        <v>Uzun</v>
      </c>
      <c>
        <v>Şebeke işletmecisi</v>
      </c>
      <c>
        <v>Bildirimsiz</v>
      </c>
      <c>
        <is>
          <t>31.07.2023 13:20:08</t>
        </is>
      </c>
      <c>
        <is>
          <t>31.07.2023 13:51:08</t>
        </is>
      </c>
      <c>
        <v>0.516666666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0.063962049264405</v>
      </c>
      <c>
        <v>0</v>
      </c>
      <c>
        <v>0</v>
      </c>
      <c>
        <v>0</v>
      </c>
      <c>
        <v>0</v>
      </c>
      <c>
        <v>0</v>
      </c>
      <c>
        <v>0</v>
      </c>
      <c>
        <v>0.063962049264405</v>
      </c>
    </row>
    <row>
      <c>
        <v>2628046</v>
      </c>
      <c>
        <v>1</v>
      </c>
      <c>
        <is>
          <t>İZMİR</t>
        </is>
      </c>
      <c>
        <v>KONAK</v>
      </c>
      <c>
        <is>
          <t>Kullanıcı Bağlantı Hattı</t>
        </is>
      </c>
      <c>
        <v>K-234 35-01-K00234_915123872_915123872</v>
      </c>
      <c>
        <v>AG Box / Sdk Abone Çıkış Sigorta Atığı</v>
      </c>
      <c>
        <v>Dağıtım-AG</v>
      </c>
      <c>
        <v>Uzun</v>
      </c>
      <c>
        <v>Şebeke işletmecisi</v>
      </c>
      <c>
        <v>Bildirimsiz</v>
      </c>
      <c>
        <is>
          <t>31.07.2023 16:05:09</t>
        </is>
      </c>
      <c>
        <is>
          <t>31.07.2023 17:54:17</t>
        </is>
      </c>
      <c>
        <v>1.818888888</v>
      </c>
      <c>
        <v>0</v>
      </c>
      <c>
        <v>0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</row>
    <row>
      <c>
        <v>2627980</v>
      </c>
      <c>
        <v>1</v>
      </c>
      <c>
        <is>
          <t>İZMİR</t>
        </is>
      </c>
      <c>
        <v>ÖDEMİŞ</v>
      </c>
      <c>
        <is>
          <t>Saha Dağıtım Kutusu (SDK)</t>
        </is>
      </c>
      <c>
        <v>BİRGİ TR-13 35-15-L00268_C C6_48763308</v>
      </c>
      <c>
        <v>AG Box / Sdk Giriş Sigorta Atığı</v>
      </c>
      <c>
        <v>Dağıtım-AG</v>
      </c>
      <c>
        <v>Uzun</v>
      </c>
      <c>
        <v>Şebeke işletmecisi</v>
      </c>
      <c>
        <v>Bildirimsiz</v>
      </c>
      <c>
        <is>
          <t>31.07.2023 15:04:29</t>
        </is>
      </c>
      <c>
        <is>
          <t>31.07.2023 19:10:38</t>
        </is>
      </c>
      <c>
        <v>4.1025</v>
      </c>
      <c>
        <v>0</v>
      </c>
      <c>
        <v>25</v>
      </c>
      <c>
        <v>0</v>
      </c>
      <c>
        <v>2</v>
      </c>
      <c>
        <v>0</v>
      </c>
      <c>
        <v>4</v>
      </c>
      <c>
        <v>0</v>
      </c>
      <c>
        <v>0</v>
      </c>
      <c>
        <v>0</v>
      </c>
      <c>
        <v>20.532698023198524</v>
      </c>
      <c>
        <v>0</v>
      </c>
      <c>
        <v>32.69796723972691</v>
      </c>
      <c>
        <v>0</v>
      </c>
      <c>
        <v>7.185193921049085</v>
      </c>
      <c>
        <v>0</v>
      </c>
      <c>
        <v>0</v>
      </c>
      <c>
        <v>60.41585918397451</v>
      </c>
    </row>
    <row>
      <c>
        <v>2627645</v>
      </c>
      <c>
        <v>1</v>
      </c>
      <c>
        <is>
          <t>İZMİR</t>
        </is>
      </c>
      <c>
        <v>KARŞIYAKA</v>
      </c>
      <c>
        <is>
          <t>Kullanıcı Bağlantı Hattı</t>
        </is>
      </c>
      <c>
        <v>K-4171 35-04-K04171_913664775_913664775</v>
      </c>
      <c>
        <v>AG Box / Sdk Abone Çıkış Sigorta Atığı</v>
      </c>
      <c>
        <v>Dağıtım-AG</v>
      </c>
      <c>
        <v>Uzun</v>
      </c>
      <c>
        <v>Şebeke işletmecisi</v>
      </c>
      <c>
        <v>Bildirimsiz</v>
      </c>
      <c>
        <is>
          <t>31.07.2023 08:49:00</t>
        </is>
      </c>
      <c>
        <is>
          <t>31.07.2023 11:15:44</t>
        </is>
      </c>
      <c>
        <v>2.445555555</v>
      </c>
      <c>
        <v>0</v>
      </c>
      <c>
        <v>9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4.152931073439315</v>
      </c>
      <c>
        <v>0</v>
      </c>
      <c>
        <v>0</v>
      </c>
      <c>
        <v>0</v>
      </c>
      <c>
        <v>0</v>
      </c>
      <c>
        <v>0</v>
      </c>
      <c>
        <v>0</v>
      </c>
      <c>
        <v>4.152931073439315</v>
      </c>
    </row>
    <row>
      <c>
        <v>2628335</v>
      </c>
      <c>
        <v>1</v>
      </c>
      <c>
        <is>
          <t>MANİSA</t>
        </is>
      </c>
      <c>
        <v>YUNUSEMRE</v>
      </c>
      <c>
        <is>
          <t>KÖK</t>
        </is>
      </c>
      <c>
        <v>SİYEKLİ KÖK 45-71-M00185_MALDAN M05_72256924</v>
      </c>
      <c>
        <v>OG Ayırıcı Arızası</v>
      </c>
      <c>
        <v>Dağıtım-OG</v>
      </c>
      <c>
        <v>Uzun</v>
      </c>
      <c>
        <v>Şebeke işletmecisi</v>
      </c>
      <c>
        <v>Bildirimsiz</v>
      </c>
      <c>
        <is>
          <t>31.07.2023 23:42:38</t>
        </is>
      </c>
      <c>
        <is>
          <t>01.08.2023 03:09:41</t>
        </is>
      </c>
      <c>
        <v>3.450833333</v>
      </c>
      <c>
        <v>6</v>
      </c>
      <c>
        <v>617</v>
      </c>
      <c>
        <v>4</v>
      </c>
      <c>
        <v>4</v>
      </c>
      <c>
        <v>2</v>
      </c>
      <c>
        <v>55</v>
      </c>
      <c>
        <v>0</v>
      </c>
      <c>
        <v>0</v>
      </c>
      <c>
        <v>4.992261626669</v>
      </c>
      <c>
        <v>238.1209336295806</v>
      </c>
      <c>
        <v>84.09851018297873</v>
      </c>
      <c>
        <v>25.021914548194978</v>
      </c>
      <c>
        <v>84.91045272789587</v>
      </c>
      <c>
        <v>54.32826092057857</v>
      </c>
      <c>
        <v>0</v>
      </c>
      <c>
        <v>0</v>
      </c>
      <c>
        <v>491.4723336358977</v>
      </c>
    </row>
    <row>
      <c>
        <v>2627668</v>
      </c>
      <c>
        <v>1</v>
      </c>
      <c>
        <is>
          <t>İZMİR</t>
        </is>
      </c>
      <c>
        <v>ÇEŞME</v>
      </c>
      <c>
        <is>
          <t>DM</t>
        </is>
      </c>
      <c>
        <v>L-300 DM 35-18-L00300_L-454 L10_2098712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31.07.2023 09:10:07</t>
        </is>
      </c>
      <c>
        <is>
          <t>31.07.2023 10:54:01</t>
        </is>
      </c>
      <c>
        <v>1.731666666</v>
      </c>
      <c>
        <v>0</v>
      </c>
      <c>
        <v>347</v>
      </c>
      <c>
        <v>0</v>
      </c>
      <c>
        <v>0</v>
      </c>
      <c>
        <v>13</v>
      </c>
      <c>
        <v>78</v>
      </c>
      <c>
        <v>1</v>
      </c>
      <c>
        <v>0</v>
      </c>
      <c>
        <v>0</v>
      </c>
      <c>
        <v>262.4104393197266</v>
      </c>
      <c>
        <v>0</v>
      </c>
      <c>
        <v>0</v>
      </c>
      <c>
        <v>5662.976648004739</v>
      </c>
      <c>
        <v>651.5210845097365</v>
      </c>
      <c>
        <v>671.1657344848923</v>
      </c>
      <c>
        <v>0</v>
      </c>
      <c>
        <v>7248.073906319094</v>
      </c>
    </row>
    <row>
      <c>
        <v>2627811</v>
      </c>
      <c>
        <v>1</v>
      </c>
      <c>
        <is>
          <t>İZMİR</t>
        </is>
      </c>
      <c>
        <v>MENDERES</v>
      </c>
      <c>
        <is>
          <t>Dağıtım Transformatörü</t>
        </is>
      </c>
      <c>
        <v>ÇAMÖNÜ TR-9 35-22-M00174_35-22-M00174_2362527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31.07.2023 11:08:34</t>
        </is>
      </c>
      <c>
        <is>
          <t>31.07.2023 12:18:30</t>
        </is>
      </c>
      <c>
        <v>1.165555555</v>
      </c>
      <c>
        <v>0</v>
      </c>
      <c>
        <v>3</v>
      </c>
      <c>
        <v>0</v>
      </c>
      <c>
        <v>22</v>
      </c>
      <c>
        <v>0</v>
      </c>
      <c>
        <v>4</v>
      </c>
      <c>
        <v>0</v>
      </c>
      <c>
        <v>0</v>
      </c>
      <c>
        <v>0</v>
      </c>
      <c>
        <v>4.376763174423354</v>
      </c>
      <c>
        <v>0</v>
      </c>
      <c>
        <v>96.80955377198693</v>
      </c>
      <c>
        <v>0</v>
      </c>
      <c>
        <v>17.56394300490368</v>
      </c>
      <c>
        <v>0</v>
      </c>
      <c>
        <v>0</v>
      </c>
      <c>
        <v>118.75025995131396</v>
      </c>
    </row>
    <row>
      <c>
        <v>2628209</v>
      </c>
      <c>
        <v>1</v>
      </c>
      <c>
        <is>
          <t>MANİSA</t>
        </is>
      </c>
      <c>
        <v>SALİHLİ</v>
      </c>
      <c>
        <is>
          <t>AG Fideri</t>
        </is>
      </c>
      <c>
        <v>ADALA TR-6 45-78-M00285_C_56405513_56405513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31.07.2023 19:06:52</t>
        </is>
      </c>
      <c>
        <is>
          <t>31.07.2023 19:33:43</t>
        </is>
      </c>
      <c>
        <v>0.4475</v>
      </c>
      <c>
        <v>0</v>
      </c>
      <c>
        <v>1</v>
      </c>
      <c>
        <v>0</v>
      </c>
      <c>
        <v>2</v>
      </c>
      <c>
        <v>0</v>
      </c>
      <c>
        <v>1</v>
      </c>
      <c>
        <v>0</v>
      </c>
      <c>
        <v>0</v>
      </c>
      <c>
        <v>0</v>
      </c>
      <c>
        <v>0.41391863954802355</v>
      </c>
      <c>
        <v>0</v>
      </c>
      <c>
        <v>0.31814463598827</v>
      </c>
      <c>
        <v>0</v>
      </c>
      <c>
        <v>0.048584314291528</v>
      </c>
      <c>
        <v>0</v>
      </c>
      <c>
        <v>0</v>
      </c>
      <c>
        <v>0.7806475898278215</v>
      </c>
    </row>
    <row>
      <c>
        <v>2627880</v>
      </c>
      <c>
        <v>1</v>
      </c>
      <c>
        <is>
          <t>İZMİR</t>
        </is>
      </c>
      <c>
        <v>SEFERİHİSAR</v>
      </c>
      <c>
        <is>
          <t>Kullanıcı Bağlantı Hattı</t>
        </is>
      </c>
      <c>
        <v>PAYAMLI M-19 35-25-M00172_956641170_956641170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31.07.2023 12:56:34</t>
        </is>
      </c>
      <c>
        <is>
          <t>31.07.2023 18:58:04</t>
        </is>
      </c>
      <c>
        <v>6.025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3.230821893797268</v>
      </c>
      <c>
        <v>0</v>
      </c>
      <c>
        <v>0</v>
      </c>
      <c>
        <v>0</v>
      </c>
      <c>
        <v>0</v>
      </c>
      <c>
        <v>0</v>
      </c>
      <c>
        <v>0</v>
      </c>
      <c>
        <v>3.230821893797268</v>
      </c>
    </row>
    <row>
      <c>
        <v>2628272</v>
      </c>
      <c>
        <v>1</v>
      </c>
      <c>
        <is>
          <t>İZMİR</t>
        </is>
      </c>
      <c>
        <v>KINIK</v>
      </c>
      <c>
        <is>
          <t>AG Fideri</t>
        </is>
      </c>
      <c>
        <v>KÜÇÜKBÖLCEK TR-23 35-24-M00019_B_91435031_91435031</v>
      </c>
      <c>
        <v>AG Pano Kol Sigorta Atığı</v>
      </c>
      <c>
        <v>Dağıtım-AG</v>
      </c>
      <c>
        <v>Uzun</v>
      </c>
      <c>
        <v>Şebeke işletmecisi</v>
      </c>
      <c>
        <v>Bildirimsiz</v>
      </c>
      <c>
        <is>
          <t>31.07.2023 20:30:09</t>
        </is>
      </c>
      <c>
        <is>
          <t>31.07.2023 21:54:01</t>
        </is>
      </c>
      <c>
        <v>1.397777777</v>
      </c>
      <c>
        <v>0</v>
      </c>
      <c>
        <v>8</v>
      </c>
      <c>
        <v>0</v>
      </c>
      <c>
        <v>10</v>
      </c>
      <c>
        <v>0</v>
      </c>
      <c>
        <v>1</v>
      </c>
      <c>
        <v>0</v>
      </c>
      <c>
        <v>0</v>
      </c>
      <c>
        <v>0</v>
      </c>
      <c>
        <v>3.7070416167397866</v>
      </c>
      <c>
        <v>0</v>
      </c>
      <c>
        <v>36.732135948330146</v>
      </c>
      <c>
        <v>0</v>
      </c>
      <c>
        <v>2.2334461197715827</v>
      </c>
      <c>
        <v>0</v>
      </c>
      <c>
        <v>0</v>
      </c>
      <c>
        <v>42.67262368484152</v>
      </c>
    </row>
    <row>
      <c>
        <v>2628023</v>
      </c>
      <c>
        <v>1</v>
      </c>
      <c>
        <is>
          <t>MANİSA</t>
        </is>
      </c>
      <c>
        <v>AKHİSAR</v>
      </c>
      <c>
        <is>
          <t>Dağıtım Transformatörü</t>
        </is>
      </c>
      <c>
        <v>TR-1/14-C 45-72-M00100_45-72-M00100_2346872</v>
      </c>
      <c>
        <v>AG Termik Açması</v>
      </c>
      <c>
        <v>Dağıtım-AG</v>
      </c>
      <c>
        <v>Uzun</v>
      </c>
      <c>
        <v>Şebeke işletmecisi</v>
      </c>
      <c>
        <v>Bildirimsiz</v>
      </c>
      <c>
        <is>
          <t>31.07.2023 15:41:37</t>
        </is>
      </c>
      <c>
        <is>
          <t>31.07.2023 16:02:27</t>
        </is>
      </c>
      <c>
        <v>0.347222222</v>
      </c>
      <c>
        <v>0</v>
      </c>
      <c>
        <v>468</v>
      </c>
      <c>
        <v>0</v>
      </c>
      <c>
        <v>0</v>
      </c>
      <c>
        <v>0</v>
      </c>
      <c>
        <v>145</v>
      </c>
      <c>
        <v>0</v>
      </c>
      <c>
        <v>0</v>
      </c>
      <c>
        <v>0</v>
      </c>
      <c>
        <v>28.93831184838018</v>
      </c>
      <c>
        <v>0</v>
      </c>
      <c>
        <v>0</v>
      </c>
      <c>
        <v>0</v>
      </c>
      <c>
        <v>32.604396709087425</v>
      </c>
      <c>
        <v>0</v>
      </c>
      <c>
        <v>0</v>
      </c>
      <c>
        <v>61.542708557467606</v>
      </c>
    </row>
    <row>
      <c>
        <v>2628166</v>
      </c>
      <c>
        <v>1</v>
      </c>
      <c>
        <is>
          <t>MANİSA</t>
        </is>
      </c>
      <c>
        <v>YUNUSEMRE</v>
      </c>
      <c>
        <is>
          <t>OG Fideri</t>
        </is>
      </c>
      <c>
        <v>AKGEDİK KÖK-1 45-71-M00162_HatBaşıAyırıcı_95189293 M03_95189293</v>
      </c>
      <c>
        <v>OG Sigorta Atması</v>
      </c>
      <c>
        <v>Dağıtım-OG</v>
      </c>
      <c>
        <v>Uzun</v>
      </c>
      <c>
        <v>Şebeke işletmecisi</v>
      </c>
      <c>
        <v>Bildirimsiz</v>
      </c>
      <c>
        <is>
          <t>31.07.2023 18:21:57</t>
        </is>
      </c>
      <c>
        <is>
          <t>31.07.2023 19:20:11</t>
        </is>
      </c>
      <c>
        <v>0.970555555</v>
      </c>
      <c>
        <v>0</v>
      </c>
      <c>
        <v>97</v>
      </c>
      <c>
        <v>0</v>
      </c>
      <c>
        <v>0</v>
      </c>
      <c>
        <v>0</v>
      </c>
      <c>
        <v>9</v>
      </c>
      <c>
        <v>0</v>
      </c>
      <c>
        <v>0</v>
      </c>
      <c>
        <v>0</v>
      </c>
      <c>
        <v>25.855589137316457</v>
      </c>
      <c>
        <v>0</v>
      </c>
      <c>
        <v>0</v>
      </c>
      <c>
        <v>0</v>
      </c>
      <c>
        <v>5.5355515685272305</v>
      </c>
      <c>
        <v>0</v>
      </c>
      <c>
        <v>0</v>
      </c>
      <c>
        <v>31.39114070584369</v>
      </c>
    </row>
    <row>
      <c>
        <v>2628315</v>
      </c>
      <c>
        <v>1</v>
      </c>
      <c>
        <is>
          <t>İZMİR</t>
        </is>
      </c>
      <c>
        <v>BORNOVA</v>
      </c>
      <c>
        <is>
          <t>KÖK</t>
        </is>
      </c>
      <c>
        <v>M-1335 KAYADİBİ KÖK 35-02-M01335_M-1157 KARAÇAM M05_2053136</v>
      </c>
      <c>
        <v>OG İletken Kopması</v>
      </c>
      <c>
        <v>Dağıtım-OG</v>
      </c>
      <c>
        <v>Uzun</v>
      </c>
      <c>
        <v>Şebeke işletmecisi</v>
      </c>
      <c>
        <v>Bildirimsiz</v>
      </c>
      <c>
        <is>
          <t>31.07.2023 22:40:42</t>
        </is>
      </c>
      <c>
        <is>
          <t>01.08.2023 00:27:18</t>
        </is>
      </c>
      <c>
        <v>1.776666666</v>
      </c>
      <c>
        <v>11</v>
      </c>
      <c>
        <v>806</v>
      </c>
      <c>
        <v>13</v>
      </c>
      <c>
        <v>52</v>
      </c>
      <c>
        <v>33</v>
      </c>
      <c>
        <v>70</v>
      </c>
      <c>
        <v>1</v>
      </c>
      <c>
        <v>0</v>
      </c>
      <c>
        <v>17.237313919612053</v>
      </c>
      <c>
        <v>333.2467611993718</v>
      </c>
      <c>
        <v>34.771479557272365</v>
      </c>
      <c>
        <v>23.93026573150134</v>
      </c>
      <c>
        <v>218.42925641569997</v>
      </c>
      <c>
        <v>73.6156427660614</v>
      </c>
      <c>
        <v>24.462338817608543</v>
      </c>
      <c>
        <v>0</v>
      </c>
      <c>
        <v>725.6930584071274</v>
      </c>
    </row>
    <row>
      <c>
        <v>2627874</v>
      </c>
      <c>
        <v>1</v>
      </c>
      <c>
        <is>
          <t>İZMİR</t>
        </is>
      </c>
      <c>
        <v>MENEMEN</v>
      </c>
      <c>
        <is>
          <t>Kullanıcı Bağlantı Hattı</t>
        </is>
      </c>
      <c>
        <v>MENEMEN TR-38 35-28-L00038_953380003_953380003</v>
      </c>
      <c>
        <v>AG Box / Sdk Abone Çıkış Sigorta Atığı</v>
      </c>
      <c>
        <v>Dağıtım-AG</v>
      </c>
      <c>
        <v>Uzun</v>
      </c>
      <c>
        <v>Şebeke işletmecisi</v>
      </c>
      <c>
        <v>Bildirimsiz</v>
      </c>
      <c>
        <is>
          <t>31.07.2023 12:43:24</t>
        </is>
      </c>
      <c>
        <is>
          <t>31.07.2023 14:24:53</t>
        </is>
      </c>
      <c>
        <v>1.691388888</v>
      </c>
      <c>
        <v>0</v>
      </c>
      <c>
        <v>9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5.915642536827094</v>
      </c>
      <c>
        <v>0</v>
      </c>
      <c>
        <v>0</v>
      </c>
      <c>
        <v>0</v>
      </c>
      <c>
        <v>0.37606332097901063</v>
      </c>
      <c>
        <v>0</v>
      </c>
      <c>
        <v>0</v>
      </c>
      <c>
        <v>6.291705857806105</v>
      </c>
    </row>
    <row>
      <c>
        <v>2620724</v>
      </c>
      <c>
        <v>1</v>
      </c>
      <c>
        <is>
          <t>İZMİR</t>
        </is>
      </c>
      <c>
        <v>URLA</v>
      </c>
      <c>
        <is>
          <t>Kullanıcı Bağlantı Hattı</t>
        </is>
      </c>
      <c>
        <v>TR-351 (YATIRIM REZERVE) 35-19-M00376_978916165_978916165</v>
      </c>
      <c>
        <v>AG Box / Sdk Abone Çıkış Sigorta Atığı</v>
      </c>
      <c>
        <v>Dağıtım-AG</v>
      </c>
      <c>
        <v>Uzun</v>
      </c>
      <c>
        <v>Şebeke işletmecisi</v>
      </c>
      <c>
        <v>Bildirimsiz</v>
      </c>
      <c>
        <is>
          <t>24.07.2023 19:08:30</t>
        </is>
      </c>
      <c>
        <is>
          <t>24.07.2023 19:35:30</t>
        </is>
      </c>
      <c>
        <v>0.45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</row>
    <row>
      <c>
        <v>2627654</v>
      </c>
      <c>
        <v>1</v>
      </c>
      <c>
        <is>
          <t>İZMİR</t>
        </is>
      </c>
      <c>
        <v>BORNOVA</v>
      </c>
      <c>
        <is>
          <t>OG Fideri</t>
        </is>
      </c>
      <c>
        <v>M-3498(YATIRIM REZERVE) 35-02-M03498_ M03_89325827</v>
      </c>
      <c>
        <v>Müteahhit Çalışması</v>
      </c>
      <c>
        <v>Dağıtım-OG</v>
      </c>
      <c>
        <v>Uzun</v>
      </c>
      <c>
        <v>Şebeke işletmecisi</v>
      </c>
      <c>
        <v>Bildirimli</v>
      </c>
      <c>
        <is>
          <t>31.07.2023 08:58:44</t>
        </is>
      </c>
      <c>
        <is>
          <t>31.07.2023 12:02:02</t>
        </is>
      </c>
      <c>
        <v>3.055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</row>
    <row>
      <c>
        <v>2601769</v>
      </c>
      <c>
        <v>1</v>
      </c>
      <c>
        <is>
          <t>İZMİR</t>
        </is>
      </c>
      <c>
        <v>BALÇOVA</v>
      </c>
      <c>
        <is>
          <t>Dağıtım Transformatörü</t>
        </is>
      </c>
      <c>
        <v>M-3094(YATIRIM REZERVE) 35-07-M03094_35-07-M03094_80993951</v>
      </c>
      <c>
        <v>Şebeke Yenileme ve Kapasite Artışı Çalışması</v>
      </c>
      <c>
        <v>Dağıtım-AG</v>
      </c>
      <c>
        <v>Uzun</v>
      </c>
      <c>
        <v>Şebeke işletmecisi</v>
      </c>
      <c>
        <v>Bildirimli</v>
      </c>
      <c>
        <is>
          <t>08.07.2023 09:09:06</t>
        </is>
      </c>
      <c>
        <is>
          <t>08.07.2023 14:38:16</t>
        </is>
      </c>
      <c>
        <v>5.486111111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</row>
    <row>
      <c>
        <v>2607494</v>
      </c>
      <c>
        <v>1</v>
      </c>
      <c>
        <is>
          <t>İZMİR</t>
        </is>
      </c>
      <c>
        <v>BUCA</v>
      </c>
      <c>
        <is>
          <t>Dağıtım Transformatörü</t>
        </is>
      </c>
      <c>
        <v>M-3178(YATIRIM REZERVE) 35-03-M03178_35-03-M03178_82550126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14.07.2023 10:41:28</t>
        </is>
      </c>
      <c>
        <is>
          <t>14.07.2023 11:14:48</t>
        </is>
      </c>
      <c>
        <v>0.555555555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</row>
    <row>
      <c>
        <v>2603375</v>
      </c>
      <c>
        <v>1</v>
      </c>
      <c>
        <is>
          <t>İZMİR</t>
        </is>
      </c>
      <c>
        <v>TİRE</v>
      </c>
      <c>
        <is>
          <t>Kullanıcı Bağlantı Hattı</t>
        </is>
      </c>
      <c>
        <v>DM-1/27 35-29-M00027_950344599_950344599</v>
      </c>
      <c>
        <v>AG Box / Sdk Abone Çıkış Sigorta Atığı</v>
      </c>
      <c>
        <v>Dağıtım-AG</v>
      </c>
      <c>
        <v>Uzun</v>
      </c>
      <c>
        <v>Şebeke işletmecisi</v>
      </c>
      <c>
        <v>Bildirimsiz</v>
      </c>
      <c>
        <is>
          <t>10.07.2023 08:07:39</t>
        </is>
      </c>
      <c>
        <is>
          <t>10.07.2023 10:01:30</t>
        </is>
      </c>
      <c>
        <v>1.8975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</row>
    <row>
      <c>
        <v>2614221</v>
      </c>
      <c>
        <v>1</v>
      </c>
      <c>
        <is>
          <t>İZMİR</t>
        </is>
      </c>
      <c>
        <v>BAYINDIR</v>
      </c>
      <c>
        <is>
          <t>Kullanıcı Bağlantı Hattı</t>
        </is>
      </c>
      <c>
        <v>TR-1-2/6 35-20-L00035_955214520_955214520</v>
      </c>
      <c>
        <v>AG Box / Sdk Abone Çıkış Sigorta Atığı</v>
      </c>
      <c>
        <v>Dağıtım-AG</v>
      </c>
      <c>
        <v>Uzun</v>
      </c>
      <c>
        <v>Şebeke işletmecisi</v>
      </c>
      <c>
        <v>Bildirimsiz</v>
      </c>
      <c>
        <is>
          <t>19.07.2023 16:58:36</t>
        </is>
      </c>
      <c>
        <is>
          <t>19.07.2023 18:34:21</t>
        </is>
      </c>
      <c>
        <v>1.595833333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</row>
    <row>
      <c>
        <v>2616382</v>
      </c>
      <c>
        <v>1</v>
      </c>
      <c>
        <is>
          <t>İZMİR</t>
        </is>
      </c>
      <c>
        <v>ÇEŞME</v>
      </c>
      <c>
        <is>
          <t>Kullanıcı Bağlantı Hattı</t>
        </is>
      </c>
      <c>
        <v>L-358 YENİ DOSTLAR SİTESİ 35-18-L00358_93534691_93534691</v>
      </c>
      <c>
        <v>AG Branşman Yeraltı Kablo Arızası</v>
      </c>
      <c>
        <v>Dağıtım-AG</v>
      </c>
      <c>
        <v>Uzun</v>
      </c>
      <c>
        <v>Şebeke işletmecisi</v>
      </c>
      <c>
        <v>Bildirimsiz</v>
      </c>
      <c>
        <is>
          <t>21.07.2023 13:00:06</t>
        </is>
      </c>
      <c>
        <is>
          <t>21.07.2023 14:10:53</t>
        </is>
      </c>
      <c>
        <v>1.179722222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</row>
    <row>
      <c>
        <v>2602975</v>
      </c>
      <c>
        <v>1</v>
      </c>
      <c>
        <is>
          <t>İZMİR</t>
        </is>
      </c>
      <c>
        <v>KONAK</v>
      </c>
      <c>
        <is>
          <t>Dağıtım Transformatörü</t>
        </is>
      </c>
      <c>
        <v>K-1644 35-01-K01644_35-01-K01644_2347937</v>
      </c>
      <c>
        <v>Plansız Kesinti / Müdahale</v>
      </c>
      <c>
        <v>Dağıtım-AG</v>
      </c>
      <c>
        <v>Uzun</v>
      </c>
      <c>
        <v>Şebeke işletmecisi</v>
      </c>
      <c>
        <v>Bildirimsiz</v>
      </c>
      <c>
        <is>
          <t>09.07.2023 16:35:50</t>
        </is>
      </c>
      <c>
        <is>
          <t>09.07.2023 16:50:04</t>
        </is>
      </c>
      <c>
        <v>0.237222222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</row>
    <row>
      <c>
        <v>2611175</v>
      </c>
      <c>
        <v>5</v>
      </c>
      <c>
        <is>
          <t>İZMİR</t>
        </is>
      </c>
      <c>
        <v>BUCA</v>
      </c>
      <c>
        <is>
          <t>OG Fideri</t>
        </is>
      </c>
      <c>
        <v>M-2377 35-03-M02377_ H_48054599</v>
      </c>
      <c>
        <v>OG Fider Açması</v>
      </c>
      <c>
        <v>Dağıtım-OG</v>
      </c>
      <c>
        <v>Uzun</v>
      </c>
      <c>
        <v>Şebeke işletmecisi</v>
      </c>
      <c>
        <v>Bildirimsiz</v>
      </c>
      <c>
        <is>
          <t>17.07.2023 03:38:10</t>
        </is>
      </c>
      <c>
        <is>
          <t>17.07.2023 04:11:05</t>
        </is>
      </c>
      <c>
        <v>0.548611111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</row>
    <row>
      <c>
        <v>2621080</v>
      </c>
      <c>
        <v>1</v>
      </c>
      <c>
        <is>
          <t>İZMİR</t>
        </is>
      </c>
      <c>
        <v>BORNOVA</v>
      </c>
      <c>
        <is>
          <t>Kullanıcı Bağlantı Hattı</t>
        </is>
      </c>
      <c>
        <v>K-3569 35-02-K03569_962687336_962687336</v>
      </c>
      <c>
        <v>AG Branşman Yeraltı Kablo Arızası</v>
      </c>
      <c>
        <v>Dağıtım-AG</v>
      </c>
      <c>
        <v>Uzun</v>
      </c>
      <c>
        <v>Şebeke işletmecisi</v>
      </c>
      <c>
        <v>Bildirimsiz</v>
      </c>
      <c>
        <is>
          <t>25.07.2023 09:20:31</t>
        </is>
      </c>
      <c>
        <is>
          <t>25.07.2023 10:16:49</t>
        </is>
      </c>
      <c>
        <v>0.938333333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</row>
    <row>
      <c>
        <v>2600818</v>
      </c>
      <c>
        <v>1</v>
      </c>
      <c>
        <is>
          <t>İZMİR</t>
        </is>
      </c>
      <c>
        <v>BAYRAKLI</v>
      </c>
      <c>
        <is>
          <t>Kullanıcı Bağlantı Hattı</t>
        </is>
      </c>
      <c>
        <v>K-1797 35-02-K01797_962687815_962687815</v>
      </c>
      <c>
        <v>AG Havai Branşman Arızası</v>
      </c>
      <c>
        <v>Dağıtım-AG</v>
      </c>
      <c>
        <v>Uzun</v>
      </c>
      <c>
        <v>Şebeke işletmecisi</v>
      </c>
      <c>
        <v>Bildirimsiz</v>
      </c>
      <c>
        <is>
          <t>07.07.2023 10:29:45</t>
        </is>
      </c>
      <c>
        <is>
          <t>07.07.2023 11:50:04</t>
        </is>
      </c>
      <c>
        <v>1.338611111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</row>
    <row>
      <c>
        <v>2604353</v>
      </c>
      <c>
        <v>1</v>
      </c>
      <c>
        <is>
          <t>İZMİR</t>
        </is>
      </c>
      <c>
        <v>BAYINDIR</v>
      </c>
      <c>
        <is>
          <t>Kullanıcı Bağlantı Hattı</t>
        </is>
      </c>
      <c>
        <v>TR-1-2/6 35-20-L00035_955214520_955214520</v>
      </c>
      <c>
        <v>AG Box / Sdk Abone Çıkış Sigorta Atığı</v>
      </c>
      <c>
        <v>Dağıtım-AG</v>
      </c>
      <c>
        <v>Uzun</v>
      </c>
      <c>
        <v>Şebeke işletmecisi</v>
      </c>
      <c>
        <v>Bildirimsiz</v>
      </c>
      <c>
        <is>
          <t>11.07.2023 09:06:32</t>
        </is>
      </c>
      <c>
        <is>
          <t>11.07.2023 12:19:09</t>
        </is>
      </c>
      <c>
        <v>3.210277777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</row>
    <row>
      <c>
        <v>2601405</v>
      </c>
      <c>
        <v>1</v>
      </c>
      <c>
        <is>
          <t>İZMİR</t>
        </is>
      </c>
      <c>
        <v>ALİAĞA</v>
      </c>
      <c>
        <is>
          <t>Kullanıcı Bağlantı Hattı</t>
        </is>
      </c>
      <c>
        <v>YENİ ŞAKRAN TR-1 35-17-M00201_962865560_962865560</v>
      </c>
      <c>
        <v>AG Box / Sdk Abone Çıkış Sigorta Atığı</v>
      </c>
      <c>
        <v>Dağıtım-AG</v>
      </c>
      <c>
        <v>Uzun</v>
      </c>
      <c>
        <v>Şebeke işletmecisi</v>
      </c>
      <c>
        <v>Bildirimsiz</v>
      </c>
      <c>
        <is>
          <t>07.07.2023 18:11:25</t>
        </is>
      </c>
      <c>
        <is>
          <t>07.07.2023 19:20:11</t>
        </is>
      </c>
      <c>
        <v>1.146111111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</row>
    <row>
      <c>
        <v>2620575</v>
      </c>
      <c>
        <v>1</v>
      </c>
      <c>
        <is>
          <t>İZMİR</t>
        </is>
      </c>
      <c>
        <v>BORNOVA</v>
      </c>
      <c>
        <is>
          <t>Kullanıcı Bağlantı Hattı</t>
        </is>
      </c>
      <c>
        <v>K-3569 35-02-K03569_962687336_962687336</v>
      </c>
      <c>
        <v>AG Box / Sdk Abone Çıkış Sigorta Atığı</v>
      </c>
      <c>
        <v>Dağıtım-AG</v>
      </c>
      <c>
        <v>Uzun</v>
      </c>
      <c>
        <v>Şebeke işletmecisi</v>
      </c>
      <c>
        <v>Bildirimsiz</v>
      </c>
      <c>
        <is>
          <t>24.07.2023 17:04:51</t>
        </is>
      </c>
      <c>
        <is>
          <t>24.07.2023 21:47:36</t>
        </is>
      </c>
      <c>
        <v>4.7125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</row>
  </sheetData>
  <autoFilter ref="A1:U1" xr:uid="{F9D2CA21-77D8-44D5-BA76-8E0F8D8D2ACC}"/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B0006F-EC3F-4FD5-A66A-718232F968EE}">
  <dimension ref="A1:AC70"/>
  <sheetViews>
    <sheetView zoomScale="55" zoomScaleNormal="55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25" t="s">
        <v>6</v>
      </c>
      <c r="B1" s="26"/>
      <c r="C1" s="26"/>
      <c r="D1" s="2"/>
      <c r="E1" s="2"/>
      <c r="F1" s="2"/>
    </row>
    <row r="2" spans="1:29" x14ac:dyDescent="0.3">
      <c r="A2" s="3" t="s">
        <v>7</v>
      </c>
      <c r="B2" s="27" t="s">
        <v>8</v>
      </c>
      <c r="C2" s="27"/>
      <c r="D2" s="4"/>
      <c r="E2" s="4"/>
      <c r="F2" s="4"/>
    </row>
    <row r="3" spans="1:29" x14ac:dyDescent="0.3">
      <c r="A3" s="3" t="s">
        <v>9</v>
      </c>
      <c r="B3" s="28" t="s">
        <v>79</v>
      </c>
      <c r="C3" s="28"/>
      <c r="D3" s="5"/>
      <c r="E3" s="5"/>
      <c r="F3" s="5"/>
    </row>
    <row r="4" spans="1:29" x14ac:dyDescent="0.3">
      <c r="A4" s="3" t="s">
        <v>10</v>
      </c>
      <c r="B4" s="27">
        <v>4</v>
      </c>
      <c r="C4" s="27"/>
      <c r="D4" s="4"/>
      <c r="E4" s="4"/>
      <c r="F4" s="4"/>
    </row>
    <row r="5" spans="1:29" x14ac:dyDescent="0.3">
      <c r="A5" s="3" t="s">
        <v>11</v>
      </c>
      <c r="B5" s="29"/>
      <c r="C5" s="30"/>
      <c r="D5" s="4"/>
      <c r="E5" s="4"/>
      <c r="F5" s="4"/>
    </row>
    <row r="6" spans="1:29" ht="15" customHeight="1" x14ac:dyDescent="0.3">
      <c r="A6" s="3" t="s">
        <v>12</v>
      </c>
      <c r="B6" s="29"/>
      <c r="C6" s="30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32"/>
      <c r="C7" s="33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4"/>
      <c r="C8" s="34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5"/>
      <c r="C9" s="35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4" t="s">
        <v>80</v>
      </c>
      <c r="C10" s="34"/>
      <c r="D10" s="6"/>
      <c r="F10" s="9"/>
      <c r="G10" s="9"/>
      <c r="H10" s="9"/>
      <c r="I10" s="9"/>
    </row>
    <row r="11" spans="1:29" x14ac:dyDescent="0.3">
      <c r="A11" s="3" t="s">
        <v>24</v>
      </c>
      <c r="B11" s="34" t="s">
        <v>87</v>
      </c>
      <c r="C11" s="34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23" t="s">
        <v>72</v>
      </c>
      <c r="B13" s="23"/>
      <c r="C13" s="24" t="s">
        <v>59</v>
      </c>
      <c r="D13" s="24"/>
      <c r="E13" s="24"/>
      <c r="F13" s="24" t="s">
        <v>60</v>
      </c>
      <c r="G13" s="24"/>
      <c r="H13" s="24"/>
      <c r="I13" s="24" t="s">
        <v>61</v>
      </c>
      <c r="J13" s="24"/>
      <c r="K13" s="24"/>
      <c r="L13" s="24" t="s">
        <v>62</v>
      </c>
      <c r="M13" s="24"/>
      <c r="N13" s="24"/>
      <c r="O13" s="22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22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f t="shared" ref="M15:M24" si="10">(SUMIFS(SANAYIOG2,KAYNAK,A15,SEBEP,B15,SÜRE,"Uzun",BİLDİRİM,"Bildirimsiz",İL,$B$10,İLÇE,$B$11)/VLOOKUP($B$11,ABONE2,13,FALSE))</f>
        <v>0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0</v>
      </c>
      <c r="D17" s="12">
        <f t="shared" si="1"/>
        <v>0</v>
      </c>
      <c r="E17" s="12">
        <f t="shared" si="2"/>
        <v>0</v>
      </c>
      <c r="F17" s="12">
        <f t="shared" si="3"/>
        <v>0</v>
      </c>
      <c r="G17" s="12">
        <f t="shared" si="4"/>
        <v>0</v>
      </c>
      <c r="H17" s="12">
        <f t="shared" si="5"/>
        <v>0</v>
      </c>
      <c r="I17" s="12">
        <f t="shared" si="6"/>
        <v>0</v>
      </c>
      <c r="J17" s="12">
        <f t="shared" si="7"/>
        <v>0</v>
      </c>
      <c r="K17" s="12">
        <f t="shared" si="8"/>
        <v>0</v>
      </c>
      <c r="L17" s="12">
        <f t="shared" si="9"/>
        <v>0</v>
      </c>
      <c r="M17" s="12">
        <f t="shared" si="10"/>
        <v>0</v>
      </c>
      <c r="N17" s="12">
        <f t="shared" si="11"/>
        <v>0</v>
      </c>
      <c r="O17" s="17">
        <f t="shared" si="12"/>
        <v>0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0</v>
      </c>
      <c r="D18" s="12">
        <f t="shared" si="1"/>
        <v>0</v>
      </c>
      <c r="E18" s="12">
        <f t="shared" si="2"/>
        <v>0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0</v>
      </c>
      <c r="J18" s="12">
        <f t="shared" si="7"/>
        <v>0</v>
      </c>
      <c r="K18" s="12">
        <f t="shared" si="8"/>
        <v>0</v>
      </c>
      <c r="L18" s="12">
        <f t="shared" si="9"/>
        <v>0</v>
      </c>
      <c r="M18" s="12">
        <f t="shared" si="10"/>
        <v>0</v>
      </c>
      <c r="N18" s="12">
        <f t="shared" si="11"/>
        <v>0</v>
      </c>
      <c r="O18" s="17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0</v>
      </c>
      <c r="D21" s="12">
        <f t="shared" si="1"/>
        <v>0</v>
      </c>
      <c r="E21" s="12">
        <f t="shared" si="2"/>
        <v>0</v>
      </c>
      <c r="F21" s="12">
        <f t="shared" si="3"/>
        <v>0</v>
      </c>
      <c r="G21" s="12">
        <f t="shared" si="4"/>
        <v>0</v>
      </c>
      <c r="H21" s="12">
        <f t="shared" si="5"/>
        <v>0</v>
      </c>
      <c r="I21" s="12">
        <f t="shared" si="6"/>
        <v>0</v>
      </c>
      <c r="J21" s="12">
        <f t="shared" si="7"/>
        <v>0</v>
      </c>
      <c r="K21" s="12">
        <f t="shared" si="8"/>
        <v>0</v>
      </c>
      <c r="L21" s="12">
        <f t="shared" si="9"/>
        <v>0</v>
      </c>
      <c r="M21" s="12">
        <f t="shared" si="10"/>
        <v>0</v>
      </c>
      <c r="N21" s="12">
        <f t="shared" si="11"/>
        <v>0</v>
      </c>
      <c r="O21" s="17">
        <f t="shared" si="12"/>
        <v>0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0</v>
      </c>
      <c r="D22" s="12">
        <f t="shared" si="1"/>
        <v>0</v>
      </c>
      <c r="E22" s="12">
        <f t="shared" si="2"/>
        <v>0</v>
      </c>
      <c r="F22" s="12">
        <f t="shared" si="3"/>
        <v>0</v>
      </c>
      <c r="G22" s="12">
        <f t="shared" si="4"/>
        <v>0</v>
      </c>
      <c r="H22" s="12">
        <f t="shared" si="5"/>
        <v>0</v>
      </c>
      <c r="I22" s="12">
        <f t="shared" si="6"/>
        <v>0</v>
      </c>
      <c r="J22" s="12">
        <f t="shared" si="7"/>
        <v>0</v>
      </c>
      <c r="K22" s="12">
        <f t="shared" si="8"/>
        <v>0</v>
      </c>
      <c r="L22" s="12">
        <f t="shared" si="9"/>
        <v>0</v>
      </c>
      <c r="M22" s="12">
        <f t="shared" si="10"/>
        <v>0</v>
      </c>
      <c r="N22" s="12">
        <f t="shared" si="11"/>
        <v>0</v>
      </c>
      <c r="O22" s="17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23" t="s">
        <v>63</v>
      </c>
      <c r="B25" s="23"/>
      <c r="C25" s="12">
        <f>SUM(C15:C24)</f>
        <v>0</v>
      </c>
      <c r="D25" s="12">
        <f t="shared" ref="D25:O25" si="13">SUM(D15:D24)</f>
        <v>0</v>
      </c>
      <c r="E25" s="12">
        <f t="shared" si="13"/>
        <v>0</v>
      </c>
      <c r="F25" s="12">
        <f t="shared" si="13"/>
        <v>0</v>
      </c>
      <c r="G25" s="12">
        <f t="shared" si="13"/>
        <v>0</v>
      </c>
      <c r="H25" s="12">
        <f t="shared" si="13"/>
        <v>0</v>
      </c>
      <c r="I25" s="12">
        <f t="shared" si="13"/>
        <v>0</v>
      </c>
      <c r="J25" s="12">
        <f t="shared" si="13"/>
        <v>0</v>
      </c>
      <c r="K25" s="12">
        <f t="shared" si="13"/>
        <v>0</v>
      </c>
      <c r="L25" s="12">
        <f t="shared" si="13"/>
        <v>0</v>
      </c>
      <c r="M25" s="12">
        <f t="shared" si="13"/>
        <v>0</v>
      </c>
      <c r="N25" s="12">
        <f t="shared" si="13"/>
        <v>0</v>
      </c>
      <c r="O25" s="12">
        <f t="shared" si="13"/>
        <v>0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23" t="s">
        <v>73</v>
      </c>
      <c r="B26" s="23"/>
      <c r="C26" s="24" t="s">
        <v>59</v>
      </c>
      <c r="D26" s="24"/>
      <c r="E26" s="24"/>
      <c r="F26" s="24" t="s">
        <v>60</v>
      </c>
      <c r="G26" s="24"/>
      <c r="H26" s="24"/>
      <c r="I26" s="24" t="s">
        <v>61</v>
      </c>
      <c r="J26" s="24"/>
      <c r="K26" s="24"/>
      <c r="L26" s="24" t="s">
        <v>62</v>
      </c>
      <c r="M26" s="24"/>
      <c r="N26" s="24"/>
      <c r="O26" s="22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22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0</v>
      </c>
      <c r="D29" s="12">
        <f>(SUMIFS(MESKENOG2,KAYNAK,A29,SEBEP,B29,SÜRE,"Uzun",BİLDİRİM,"Bildirimli",İL,$B$10,İLÇE,$B$11)/VLOOKUP($B$11,ABONE2,4,FALSE))</f>
        <v>0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0</v>
      </c>
      <c r="F29" s="12">
        <f>(SUMIFS(TARIMSALAG2,KAYNAK,A29,SEBEP,B29,SÜRE,"Uzun",BİLDİRİM,"Bildirimli",İL,$B$10,İLÇE,$B$11)/VLOOKUP($B$11,ABONE2,6,FALSE))</f>
        <v>0</v>
      </c>
      <c r="G29" s="12">
        <f>(SUMIFS(TARIMSALOG2,KAYNAK,A29,SEBEP,B29,SÜRE,"Uzun",BİLDİRİM,"Bildirimli",İL,$B$10,İLÇE,$B$11)/VLOOKUP($B$11,ABONE2,7,FALSE))</f>
        <v>0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0</v>
      </c>
      <c r="I29" s="12">
        <f>(SUMIFS(TICARETHANEAG2,KAYNAK,A29,SEBEP,B29,SÜRE,"Uzun",BİLDİRİM,"Bildirimli",İL,$B$10,İLÇE,$B$11)/VLOOKUP($B$11,ABONE2,9,FALSE))</f>
        <v>0</v>
      </c>
      <c r="J29" s="12">
        <f>(SUMIFS(TICARETHANEOG2,KAYNAK,A29,SEBEP,B29,SÜRE,"Uzun",BİLDİRİM,"Bildirimli",İL,$B$10,İLÇE,$B$11)/VLOOKUP($B$11,ABONE2,10,FALSE))</f>
        <v>0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</v>
      </c>
      <c r="L29" s="12">
        <f>(SUMIFS(SANAYIAG2,KAYNAK,A29,SEBEP,B29,SÜRE,"Uzun",BİLDİRİM,"Bildirimli",İL,$B$10,İLÇE,$B$11)/VLOOKUP($B$11,ABONE2,12,FALSE))</f>
        <v>0</v>
      </c>
      <c r="M29" s="12">
        <f>(SUMIFS(SANAYIOG2,KAYNAK,A29,SEBEP,B29,SÜRE,"Uzun",BİLDİRİM,"Bildirimli",İL,$B$10,İLÇE,$B$11)/VLOOKUP($B$11,ABONE2,13,FALSE))</f>
        <v>0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0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0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0</v>
      </c>
      <c r="F31" s="12">
        <f>(SUMIFS(TARIMSALAG2,KAYNAK,A31,SEBEP,B31,SÜRE,"Uzun",BİLDİRİM,"Bildirimli",İL,$B$10,İLÇE,$B$11)/VLOOKUP($B$11,ABONE2,6,FALSE))</f>
        <v>0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2">
        <f>(SUMIFS(TICARETHANEAG2,KAYNAK,A31,SEBEP,B31,SÜRE,"Uzun",BİLDİRİM,"Bildirimli",İL,$B$10,İLÇE,$B$11)/VLOOKUP($B$11,ABONE2,9,FALSE))</f>
        <v>0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</v>
      </c>
      <c r="L31" s="12">
        <f>(SUMIFS(SANAYIAG2,KAYNAK,A31,SEBEP,B31,SÜRE,"Uzun",BİLDİRİM,"Bildirimli",İL,$B$10,İLÇE,$B$11)/VLOOKUP($B$11,ABONE2,12,FALSE))</f>
        <v>0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0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23" t="s">
        <v>63</v>
      </c>
      <c r="B33" s="23"/>
      <c r="C33" s="12">
        <f>SUM(C28:C32)</f>
        <v>0</v>
      </c>
      <c r="D33" s="12">
        <f t="shared" ref="D33:O33" si="14">SUM(D28:D32)</f>
        <v>0</v>
      </c>
      <c r="E33" s="12">
        <f t="shared" si="14"/>
        <v>0</v>
      </c>
      <c r="F33" s="12">
        <f t="shared" si="14"/>
        <v>0</v>
      </c>
      <c r="G33" s="12">
        <f t="shared" si="14"/>
        <v>0</v>
      </c>
      <c r="H33" s="12">
        <f t="shared" si="14"/>
        <v>0</v>
      </c>
      <c r="I33" s="12">
        <f t="shared" si="14"/>
        <v>0</v>
      </c>
      <c r="J33" s="12">
        <f t="shared" si="14"/>
        <v>0</v>
      </c>
      <c r="K33" s="12">
        <f t="shared" si="14"/>
        <v>0</v>
      </c>
      <c r="L33" s="12">
        <f t="shared" si="14"/>
        <v>0</v>
      </c>
      <c r="M33" s="12">
        <f t="shared" si="14"/>
        <v>0</v>
      </c>
      <c r="N33" s="12">
        <f t="shared" si="14"/>
        <v>0</v>
      </c>
      <c r="O33" s="12">
        <f t="shared" si="14"/>
        <v>0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22" t="s">
        <v>74</v>
      </c>
      <c r="C35" s="24" t="s">
        <v>59</v>
      </c>
      <c r="D35" s="24"/>
      <c r="E35" s="24"/>
      <c r="F35" s="24" t="s">
        <v>60</v>
      </c>
      <c r="G35" s="24"/>
      <c r="H35" s="24"/>
      <c r="I35" s="24" t="s">
        <v>61</v>
      </c>
      <c r="J35" s="24"/>
      <c r="K35" s="24"/>
      <c r="L35" s="24" t="s">
        <v>62</v>
      </c>
      <c r="M35" s="24"/>
      <c r="N35" s="24"/>
      <c r="O35" s="22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22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22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58712</v>
      </c>
      <c r="D37" s="16">
        <f>VLOOKUP($B$11,ABONE2,4,FALSE)</f>
        <v>1</v>
      </c>
      <c r="E37" s="16">
        <f>VLOOKUP($B$11,ABONE2,5,FALSE)</f>
        <v>58713</v>
      </c>
      <c r="F37" s="16">
        <f>VLOOKUP($B$11,ABONE2,6,FALSE)</f>
        <v>13</v>
      </c>
      <c r="G37" s="16">
        <f>VLOOKUP($B$11,ABONE2,7,FALSE)</f>
        <v>1</v>
      </c>
      <c r="H37" s="16">
        <f>VLOOKUP($B$11,ABONE2,8,FALSE)</f>
        <v>14</v>
      </c>
      <c r="I37" s="16">
        <f>VLOOKUP($B$11,ABONE2,9,FALSE)</f>
        <v>9782</v>
      </c>
      <c r="J37" s="16">
        <f>VLOOKUP($B$11,ABONE2,10,FALSE)</f>
        <v>232</v>
      </c>
      <c r="K37" s="16">
        <f>VLOOKUP($B$11,ABONE2,11,FALSE)</f>
        <v>10014</v>
      </c>
      <c r="L37" s="21">
        <f>VLOOKUP($B$11,ABONE2,12,FALSE)</f>
        <v>115</v>
      </c>
      <c r="M37" s="21">
        <f>VLOOKUP($B$11,ABONE2,13,FALSE)</f>
        <v>83</v>
      </c>
      <c r="N37" s="21">
        <f>VLOOKUP($B$11,ABONE2,14,FALSE)</f>
        <v>198</v>
      </c>
      <c r="O37" s="21">
        <f>VLOOKUP($B$11,ABONE2,15,FALSE)</f>
        <v>68939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13806.904678146018</v>
      </c>
      <c r="D38" s="16">
        <f>VLOOKUP($B$11,TUKETIM,4,FALSE)</f>
        <v>63.772799999999997</v>
      </c>
      <c r="E38" s="16">
        <f>VLOOKUP($B$11,TUKETIM,5,FALSE)</f>
        <v>13870.677478146019</v>
      </c>
      <c r="F38" s="16">
        <f>VLOOKUP($B$11,TUKETIM,6,FALSE)</f>
        <v>8.5147999999999993</v>
      </c>
      <c r="G38" s="16">
        <f>VLOOKUP($B$11,TUKETIM,7,FALSE)</f>
        <v>0</v>
      </c>
      <c r="H38" s="16">
        <f>VLOOKUP($B$11,TUKETIM,8,FALSE)</f>
        <v>8.5147999999999993</v>
      </c>
      <c r="I38" s="16">
        <f>VLOOKUP($B$11,TUKETIM,9,FALSE)</f>
        <v>9542.1660451279095</v>
      </c>
      <c r="J38" s="16">
        <f>VLOOKUP($B$11,TUKETIM,10,FALSE)</f>
        <v>15431.460971897686</v>
      </c>
      <c r="K38" s="16">
        <f>VLOOKUP($B$11,TUKETIM,11,FALSE)</f>
        <v>24973.627017025596</v>
      </c>
      <c r="L38" s="21">
        <f>VLOOKUP($B$11,TUKETIM,12,FALSE)</f>
        <v>2111.1825146585061</v>
      </c>
      <c r="M38" s="21">
        <f>VLOOKUP($B$11,TUKETIM,13,FALSE)</f>
        <v>5845.5100398229124</v>
      </c>
      <c r="N38" s="21">
        <f>VLOOKUP($B$11,TUKETIM,14,FALSE)</f>
        <v>7956.6925544814185</v>
      </c>
      <c r="O38" s="21">
        <f>VLOOKUP($B$11,TUKETIM,15,FALSE)</f>
        <v>46809.511849653034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311057.188000019</v>
      </c>
      <c r="D39" s="16">
        <f>VLOOKUP($B$11,ANLASMA,4,FALSE)</f>
        <v>1950</v>
      </c>
      <c r="E39" s="16">
        <f>VLOOKUP($B$11,ANLASMA,5,FALSE)</f>
        <v>313007.188000019</v>
      </c>
      <c r="F39" s="16">
        <f>VLOOKUP($B$11,ANLASMA,6,FALSE)</f>
        <v>63.29</v>
      </c>
      <c r="G39" s="16">
        <f>VLOOKUP($B$11,ANLASMA,7,FALSE)</f>
        <v>100</v>
      </c>
      <c r="H39" s="16">
        <f>VLOOKUP($B$11,ANLASMA,8,FALSE)</f>
        <v>163.29</v>
      </c>
      <c r="I39" s="16">
        <f>VLOOKUP($B$11,ANLASMA,9,FALSE)</f>
        <v>87035.115999998801</v>
      </c>
      <c r="J39" s="16">
        <f>VLOOKUP($B$11,ANLASMA,10,FALSE)</f>
        <v>116125.79800000001</v>
      </c>
      <c r="K39" s="16">
        <f>VLOOKUP($B$11,ANLASMA,11,FALSE)</f>
        <v>203160.91399999883</v>
      </c>
      <c r="L39" s="21">
        <f>VLOOKUP($B$11,ANLASMA,12,FALSE)</f>
        <v>7978.6480000000001</v>
      </c>
      <c r="M39" s="21">
        <f>VLOOKUP($B$11,ANLASMA,13,FALSE)</f>
        <v>62790.767999999996</v>
      </c>
      <c r="N39" s="21">
        <f>VLOOKUP($B$11,ANLASMA,14,FALSE)</f>
        <v>70769.415999999997</v>
      </c>
      <c r="O39" s="21">
        <f>VLOOKUP($B$11,ANLASMA,15,FALSE)</f>
        <v>587100.80800001777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31" t="s">
        <v>75</v>
      </c>
      <c r="C42" s="31"/>
      <c r="D42" s="31"/>
      <c r="E42" s="31"/>
      <c r="F42" s="31"/>
      <c r="G42" s="31"/>
      <c r="H42" s="31"/>
      <c r="I42" s="31"/>
      <c r="J42" s="31"/>
      <c r="K42" s="31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31" t="s">
        <v>76</v>
      </c>
      <c r="C43" s="31"/>
      <c r="D43" s="31"/>
      <c r="E43" s="31"/>
      <c r="F43" s="31"/>
      <c r="G43" s="31"/>
      <c r="H43" s="31"/>
      <c r="I43" s="31"/>
      <c r="J43" s="31"/>
      <c r="K43" s="31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31" t="s">
        <v>77</v>
      </c>
      <c r="C44" s="31"/>
      <c r="D44" s="31"/>
      <c r="E44" s="31"/>
      <c r="F44" s="31"/>
      <c r="G44" s="31"/>
      <c r="H44" s="31"/>
      <c r="I44" s="31"/>
      <c r="J44" s="31"/>
      <c r="K44" s="31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 xr:uid="{43C63BB5-8D7C-46F1-93F7-FEC91BF0D858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D62740-2913-425F-BD76-0D8042175BCF}">
  <dimension ref="A1:AC70"/>
  <sheetViews>
    <sheetView zoomScale="55" zoomScaleNormal="55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25" t="s">
        <v>6</v>
      </c>
      <c r="B1" s="26"/>
      <c r="C1" s="26"/>
      <c r="D1" s="2"/>
      <c r="E1" s="2"/>
      <c r="F1" s="2"/>
    </row>
    <row r="2" spans="1:29" x14ac:dyDescent="0.3">
      <c r="A2" s="3" t="s">
        <v>7</v>
      </c>
      <c r="B2" s="27" t="s">
        <v>8</v>
      </c>
      <c r="C2" s="27"/>
      <c r="D2" s="4"/>
      <c r="E2" s="4"/>
      <c r="F2" s="4"/>
    </row>
    <row r="3" spans="1:29" x14ac:dyDescent="0.3">
      <c r="A3" s="3" t="s">
        <v>9</v>
      </c>
      <c r="B3" s="28" t="s">
        <v>79</v>
      </c>
      <c r="C3" s="28"/>
      <c r="D3" s="5"/>
      <c r="E3" s="5"/>
      <c r="F3" s="5"/>
    </row>
    <row r="4" spans="1:29" x14ac:dyDescent="0.3">
      <c r="A4" s="3" t="s">
        <v>10</v>
      </c>
      <c r="B4" s="27">
        <v>4</v>
      </c>
      <c r="C4" s="27"/>
      <c r="D4" s="4"/>
      <c r="E4" s="4"/>
      <c r="F4" s="4"/>
    </row>
    <row r="5" spans="1:29" x14ac:dyDescent="0.3">
      <c r="A5" s="3" t="s">
        <v>11</v>
      </c>
      <c r="B5" s="29"/>
      <c r="C5" s="30"/>
      <c r="D5" s="4"/>
      <c r="E5" s="4"/>
      <c r="F5" s="4"/>
    </row>
    <row r="6" spans="1:29" ht="15" customHeight="1" x14ac:dyDescent="0.3">
      <c r="A6" s="3" t="s">
        <v>12</v>
      </c>
      <c r="B6" s="29"/>
      <c r="C6" s="30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32"/>
      <c r="C7" s="33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4"/>
      <c r="C8" s="34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5"/>
      <c r="C9" s="35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4" t="s">
        <v>80</v>
      </c>
      <c r="C10" s="34"/>
      <c r="D10" s="6"/>
      <c r="F10" s="9"/>
      <c r="G10" s="9"/>
      <c r="H10" s="9"/>
      <c r="I10" s="9"/>
    </row>
    <row r="11" spans="1:29" x14ac:dyDescent="0.3">
      <c r="A11" s="3" t="s">
        <v>24</v>
      </c>
      <c r="B11" s="34" t="s">
        <v>88</v>
      </c>
      <c r="C11" s="34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23" t="s">
        <v>72</v>
      </c>
      <c r="B13" s="23"/>
      <c r="C13" s="24" t="s">
        <v>59</v>
      </c>
      <c r="D13" s="24"/>
      <c r="E13" s="24"/>
      <c r="F13" s="24" t="s">
        <v>60</v>
      </c>
      <c r="G13" s="24"/>
      <c r="H13" s="24"/>
      <c r="I13" s="24" t="s">
        <v>61</v>
      </c>
      <c r="J13" s="24"/>
      <c r="K13" s="24"/>
      <c r="L13" s="24" t="s">
        <v>62</v>
      </c>
      <c r="M13" s="24"/>
      <c r="N13" s="24"/>
      <c r="O13" s="22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22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f t="shared" ref="M15:M24" si="10">(SUMIFS(SANAYIOG2,KAYNAK,A15,SEBEP,B15,SÜRE,"Uzun",BİLDİRİM,"Bildirimsiz",İL,$B$10,İLÇE,$B$11)/VLOOKUP($B$11,ABONE2,13,FALSE))</f>
        <v>0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0</v>
      </c>
      <c r="D17" s="12">
        <f t="shared" si="1"/>
        <v>0</v>
      </c>
      <c r="E17" s="12">
        <f t="shared" si="2"/>
        <v>0</v>
      </c>
      <c r="F17" s="12">
        <f t="shared" si="3"/>
        <v>0</v>
      </c>
      <c r="G17" s="12">
        <f t="shared" si="4"/>
        <v>0</v>
      </c>
      <c r="H17" s="12">
        <f t="shared" si="5"/>
        <v>0</v>
      </c>
      <c r="I17" s="12">
        <f t="shared" si="6"/>
        <v>0</v>
      </c>
      <c r="J17" s="12">
        <f t="shared" si="7"/>
        <v>0</v>
      </c>
      <c r="K17" s="12">
        <f t="shared" si="8"/>
        <v>0</v>
      </c>
      <c r="L17" s="12">
        <f t="shared" si="9"/>
        <v>0</v>
      </c>
      <c r="M17" s="12">
        <f t="shared" si="10"/>
        <v>0</v>
      </c>
      <c r="N17" s="12">
        <f t="shared" si="11"/>
        <v>0</v>
      </c>
      <c r="O17" s="17">
        <f t="shared" si="12"/>
        <v>0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0</v>
      </c>
      <c r="D18" s="12">
        <f t="shared" si="1"/>
        <v>0</v>
      </c>
      <c r="E18" s="12">
        <f t="shared" si="2"/>
        <v>0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0</v>
      </c>
      <c r="J18" s="12">
        <f t="shared" si="7"/>
        <v>0</v>
      </c>
      <c r="K18" s="12">
        <f t="shared" si="8"/>
        <v>0</v>
      </c>
      <c r="L18" s="12">
        <f t="shared" si="9"/>
        <v>0</v>
      </c>
      <c r="M18" s="12">
        <f t="shared" si="10"/>
        <v>0</v>
      </c>
      <c r="N18" s="12">
        <f t="shared" si="11"/>
        <v>0</v>
      </c>
      <c r="O18" s="17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0</v>
      </c>
      <c r="D21" s="12">
        <f t="shared" si="1"/>
        <v>0</v>
      </c>
      <c r="E21" s="12">
        <f t="shared" si="2"/>
        <v>0</v>
      </c>
      <c r="F21" s="12">
        <f t="shared" si="3"/>
        <v>0</v>
      </c>
      <c r="G21" s="12">
        <f t="shared" si="4"/>
        <v>0</v>
      </c>
      <c r="H21" s="12">
        <f t="shared" si="5"/>
        <v>0</v>
      </c>
      <c r="I21" s="12">
        <f t="shared" si="6"/>
        <v>0</v>
      </c>
      <c r="J21" s="12">
        <f t="shared" si="7"/>
        <v>0</v>
      </c>
      <c r="K21" s="12">
        <f t="shared" si="8"/>
        <v>0</v>
      </c>
      <c r="L21" s="12">
        <f t="shared" si="9"/>
        <v>0</v>
      </c>
      <c r="M21" s="12">
        <f t="shared" si="10"/>
        <v>0</v>
      </c>
      <c r="N21" s="12">
        <f t="shared" si="11"/>
        <v>0</v>
      </c>
      <c r="O21" s="17">
        <f t="shared" si="12"/>
        <v>0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0</v>
      </c>
      <c r="D22" s="12">
        <f t="shared" si="1"/>
        <v>0</v>
      </c>
      <c r="E22" s="12">
        <f t="shared" si="2"/>
        <v>0</v>
      </c>
      <c r="F22" s="12">
        <f t="shared" si="3"/>
        <v>0</v>
      </c>
      <c r="G22" s="12">
        <f t="shared" si="4"/>
        <v>0</v>
      </c>
      <c r="H22" s="12">
        <f t="shared" si="5"/>
        <v>0</v>
      </c>
      <c r="I22" s="12">
        <f t="shared" si="6"/>
        <v>0</v>
      </c>
      <c r="J22" s="12">
        <f t="shared" si="7"/>
        <v>0</v>
      </c>
      <c r="K22" s="12">
        <f t="shared" si="8"/>
        <v>0</v>
      </c>
      <c r="L22" s="12">
        <f t="shared" si="9"/>
        <v>0</v>
      </c>
      <c r="M22" s="12">
        <f t="shared" si="10"/>
        <v>0</v>
      </c>
      <c r="N22" s="12">
        <f t="shared" si="11"/>
        <v>0</v>
      </c>
      <c r="O22" s="17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23" t="s">
        <v>63</v>
      </c>
      <c r="B25" s="23"/>
      <c r="C25" s="12">
        <f>SUM(C15:C24)</f>
        <v>0</v>
      </c>
      <c r="D25" s="12">
        <f t="shared" ref="D25:O25" si="13">SUM(D15:D24)</f>
        <v>0</v>
      </c>
      <c r="E25" s="12">
        <f t="shared" si="13"/>
        <v>0</v>
      </c>
      <c r="F25" s="12">
        <f t="shared" si="13"/>
        <v>0</v>
      </c>
      <c r="G25" s="12">
        <f t="shared" si="13"/>
        <v>0</v>
      </c>
      <c r="H25" s="12">
        <f t="shared" si="13"/>
        <v>0</v>
      </c>
      <c r="I25" s="12">
        <f t="shared" si="13"/>
        <v>0</v>
      </c>
      <c r="J25" s="12">
        <f t="shared" si="13"/>
        <v>0</v>
      </c>
      <c r="K25" s="12">
        <f t="shared" si="13"/>
        <v>0</v>
      </c>
      <c r="L25" s="12">
        <f t="shared" si="13"/>
        <v>0</v>
      </c>
      <c r="M25" s="12">
        <f t="shared" si="13"/>
        <v>0</v>
      </c>
      <c r="N25" s="12">
        <f t="shared" si="13"/>
        <v>0</v>
      </c>
      <c r="O25" s="12">
        <f t="shared" si="13"/>
        <v>0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23" t="s">
        <v>73</v>
      </c>
      <c r="B26" s="23"/>
      <c r="C26" s="24" t="s">
        <v>59</v>
      </c>
      <c r="D26" s="24"/>
      <c r="E26" s="24"/>
      <c r="F26" s="24" t="s">
        <v>60</v>
      </c>
      <c r="G26" s="24"/>
      <c r="H26" s="24"/>
      <c r="I26" s="24" t="s">
        <v>61</v>
      </c>
      <c r="J26" s="24"/>
      <c r="K26" s="24"/>
      <c r="L26" s="24" t="s">
        <v>62</v>
      </c>
      <c r="M26" s="24"/>
      <c r="N26" s="24"/>
      <c r="O26" s="22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22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0</v>
      </c>
      <c r="D29" s="12">
        <f>(SUMIFS(MESKENOG2,KAYNAK,A29,SEBEP,B29,SÜRE,"Uzun",BİLDİRİM,"Bildirimli",İL,$B$10,İLÇE,$B$11)/VLOOKUP($B$11,ABONE2,4,FALSE))</f>
        <v>0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0</v>
      </c>
      <c r="F29" s="12">
        <f>(SUMIFS(TARIMSALAG2,KAYNAK,A29,SEBEP,B29,SÜRE,"Uzun",BİLDİRİM,"Bildirimli",İL,$B$10,İLÇE,$B$11)/VLOOKUP($B$11,ABONE2,6,FALSE))</f>
        <v>0</v>
      </c>
      <c r="G29" s="12">
        <f>(SUMIFS(TARIMSALOG2,KAYNAK,A29,SEBEP,B29,SÜRE,"Uzun",BİLDİRİM,"Bildirimli",İL,$B$10,İLÇE,$B$11)/VLOOKUP($B$11,ABONE2,7,FALSE))</f>
        <v>0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0</v>
      </c>
      <c r="I29" s="12">
        <f>(SUMIFS(TICARETHANEAG2,KAYNAK,A29,SEBEP,B29,SÜRE,"Uzun",BİLDİRİM,"Bildirimli",İL,$B$10,İLÇE,$B$11)/VLOOKUP($B$11,ABONE2,9,FALSE))</f>
        <v>0</v>
      </c>
      <c r="J29" s="12">
        <f>(SUMIFS(TICARETHANEOG2,KAYNAK,A29,SEBEP,B29,SÜRE,"Uzun",BİLDİRİM,"Bildirimli",İL,$B$10,İLÇE,$B$11)/VLOOKUP($B$11,ABONE2,10,FALSE))</f>
        <v>0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</v>
      </c>
      <c r="L29" s="12">
        <f>(SUMIFS(SANAYIAG2,KAYNAK,A29,SEBEP,B29,SÜRE,"Uzun",BİLDİRİM,"Bildirimli",İL,$B$10,İLÇE,$B$11)/VLOOKUP($B$11,ABONE2,12,FALSE))</f>
        <v>0</v>
      </c>
      <c r="M29" s="12">
        <f>(SUMIFS(SANAYIOG2,KAYNAK,A29,SEBEP,B29,SÜRE,"Uzun",BİLDİRİM,"Bildirimli",İL,$B$10,İLÇE,$B$11)/VLOOKUP($B$11,ABONE2,13,FALSE))</f>
        <v>0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0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0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0</v>
      </c>
      <c r="F31" s="12">
        <f>(SUMIFS(TARIMSALAG2,KAYNAK,A31,SEBEP,B31,SÜRE,"Uzun",BİLDİRİM,"Bildirimli",İL,$B$10,İLÇE,$B$11)/VLOOKUP($B$11,ABONE2,6,FALSE))</f>
        <v>0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2">
        <f>(SUMIFS(TICARETHANEAG2,KAYNAK,A31,SEBEP,B31,SÜRE,"Uzun",BİLDİRİM,"Bildirimli",İL,$B$10,İLÇE,$B$11)/VLOOKUP($B$11,ABONE2,9,FALSE))</f>
        <v>0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</v>
      </c>
      <c r="L31" s="12">
        <f>(SUMIFS(SANAYIAG2,KAYNAK,A31,SEBEP,B31,SÜRE,"Uzun",BİLDİRİM,"Bildirimli",İL,$B$10,İLÇE,$B$11)/VLOOKUP($B$11,ABONE2,12,FALSE))</f>
        <v>0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0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23" t="s">
        <v>63</v>
      </c>
      <c r="B33" s="23"/>
      <c r="C33" s="12">
        <f>SUM(C28:C32)</f>
        <v>0</v>
      </c>
      <c r="D33" s="12">
        <f t="shared" ref="D33:O33" si="14">SUM(D28:D32)</f>
        <v>0</v>
      </c>
      <c r="E33" s="12">
        <f t="shared" si="14"/>
        <v>0</v>
      </c>
      <c r="F33" s="12">
        <f t="shared" si="14"/>
        <v>0</v>
      </c>
      <c r="G33" s="12">
        <f t="shared" si="14"/>
        <v>0</v>
      </c>
      <c r="H33" s="12">
        <f t="shared" si="14"/>
        <v>0</v>
      </c>
      <c r="I33" s="12">
        <f t="shared" si="14"/>
        <v>0</v>
      </c>
      <c r="J33" s="12">
        <f t="shared" si="14"/>
        <v>0</v>
      </c>
      <c r="K33" s="12">
        <f t="shared" si="14"/>
        <v>0</v>
      </c>
      <c r="L33" s="12">
        <f t="shared" si="14"/>
        <v>0</v>
      </c>
      <c r="M33" s="12">
        <f t="shared" si="14"/>
        <v>0</v>
      </c>
      <c r="N33" s="12">
        <f t="shared" si="14"/>
        <v>0</v>
      </c>
      <c r="O33" s="12">
        <f t="shared" si="14"/>
        <v>0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22" t="s">
        <v>74</v>
      </c>
      <c r="C35" s="24" t="s">
        <v>59</v>
      </c>
      <c r="D35" s="24"/>
      <c r="E35" s="24"/>
      <c r="F35" s="24" t="s">
        <v>60</v>
      </c>
      <c r="G35" s="24"/>
      <c r="H35" s="24"/>
      <c r="I35" s="24" t="s">
        <v>61</v>
      </c>
      <c r="J35" s="24"/>
      <c r="K35" s="24"/>
      <c r="L35" s="24" t="s">
        <v>62</v>
      </c>
      <c r="M35" s="24"/>
      <c r="N35" s="24"/>
      <c r="O35" s="22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22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22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98596</v>
      </c>
      <c r="D37" s="16">
        <f>VLOOKUP($B$11,ABONE2,4,FALSE)</f>
        <v>20</v>
      </c>
      <c r="E37" s="16">
        <f>VLOOKUP($B$11,ABONE2,5,FALSE)</f>
        <v>98616</v>
      </c>
      <c r="F37" s="16">
        <f>VLOOKUP($B$11,ABONE2,6,FALSE)</f>
        <v>38</v>
      </c>
      <c r="G37" s="16">
        <f>VLOOKUP($B$11,ABONE2,7,FALSE)</f>
        <v>1</v>
      </c>
      <c r="H37" s="16">
        <f>VLOOKUP($B$11,ABONE2,8,FALSE)</f>
        <v>39</v>
      </c>
      <c r="I37" s="16">
        <f>VLOOKUP($B$11,ABONE2,9,FALSE)</f>
        <v>14183</v>
      </c>
      <c r="J37" s="16">
        <f>VLOOKUP($B$11,ABONE2,10,FALSE)</f>
        <v>141</v>
      </c>
      <c r="K37" s="16">
        <f>VLOOKUP($B$11,ABONE2,11,FALSE)</f>
        <v>14324</v>
      </c>
      <c r="L37" s="21">
        <f>VLOOKUP($B$11,ABONE2,12,FALSE)</f>
        <v>30</v>
      </c>
      <c r="M37" s="21">
        <f>VLOOKUP($B$11,ABONE2,13,FALSE)</f>
        <v>16</v>
      </c>
      <c r="N37" s="21">
        <f>VLOOKUP($B$11,ABONE2,14,FALSE)</f>
        <v>46</v>
      </c>
      <c r="O37" s="21">
        <f>VLOOKUP($B$11,ABONE2,15,FALSE)</f>
        <v>113025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23013.379932619373</v>
      </c>
      <c r="D38" s="16">
        <f>VLOOKUP($B$11,TUKETIM,4,FALSE)</f>
        <v>138.5729</v>
      </c>
      <c r="E38" s="16">
        <f>VLOOKUP($B$11,TUKETIM,5,FALSE)</f>
        <v>23151.952832619372</v>
      </c>
      <c r="F38" s="16">
        <f>VLOOKUP($B$11,TUKETIM,6,FALSE)</f>
        <v>4.9337</v>
      </c>
      <c r="G38" s="16">
        <f>VLOOKUP($B$11,TUKETIM,7,FALSE)</f>
        <v>0.25140000000000001</v>
      </c>
      <c r="H38" s="16">
        <f>VLOOKUP($B$11,TUKETIM,8,FALSE)</f>
        <v>5.1851000000000003</v>
      </c>
      <c r="I38" s="16">
        <f>VLOOKUP($B$11,TUKETIM,9,FALSE)</f>
        <v>9852.1220160910252</v>
      </c>
      <c r="J38" s="16">
        <f>VLOOKUP($B$11,TUKETIM,10,FALSE)</f>
        <v>14095.681184470681</v>
      </c>
      <c r="K38" s="16">
        <f>VLOOKUP($B$11,TUKETIM,11,FALSE)</f>
        <v>23947.803200561706</v>
      </c>
      <c r="L38" s="21">
        <f>VLOOKUP($B$11,TUKETIM,12,FALSE)</f>
        <v>434.25420000000003</v>
      </c>
      <c r="M38" s="21">
        <f>VLOOKUP($B$11,TUKETIM,13,FALSE)</f>
        <v>10471.169400000001</v>
      </c>
      <c r="N38" s="21">
        <f>VLOOKUP($B$11,TUKETIM,14,FALSE)</f>
        <v>10905.4236</v>
      </c>
      <c r="O38" s="21">
        <f>VLOOKUP($B$11,TUKETIM,15,FALSE)</f>
        <v>58010.364733181079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600584.30400002783</v>
      </c>
      <c r="D39" s="16">
        <f>VLOOKUP($B$11,ANLASMA,4,FALSE)</f>
        <v>1152.51</v>
      </c>
      <c r="E39" s="16">
        <f>VLOOKUP($B$11,ANLASMA,5,FALSE)</f>
        <v>601736.81400002784</v>
      </c>
      <c r="F39" s="16">
        <f>VLOOKUP($B$11,ANLASMA,6,FALSE)</f>
        <v>290.61599999999999</v>
      </c>
      <c r="G39" s="16">
        <f>VLOOKUP($B$11,ANLASMA,7,FALSE)</f>
        <v>15</v>
      </c>
      <c r="H39" s="16">
        <f>VLOOKUP($B$11,ANLASMA,8,FALSE)</f>
        <v>305.61599999999999</v>
      </c>
      <c r="I39" s="16">
        <f>VLOOKUP($B$11,ANLASMA,9,FALSE)</f>
        <v>103706.431999996</v>
      </c>
      <c r="J39" s="16">
        <f>VLOOKUP($B$11,ANLASMA,10,FALSE)</f>
        <v>58181.446000000004</v>
      </c>
      <c r="K39" s="16">
        <f>VLOOKUP($B$11,ANLASMA,11,FALSE)</f>
        <v>161887.87799999601</v>
      </c>
      <c r="L39" s="21">
        <f>VLOOKUP($B$11,ANLASMA,12,FALSE)</f>
        <v>2260.163</v>
      </c>
      <c r="M39" s="21">
        <f>VLOOKUP($B$11,ANLASMA,13,FALSE)</f>
        <v>53476</v>
      </c>
      <c r="N39" s="21">
        <f>VLOOKUP($B$11,ANLASMA,14,FALSE)</f>
        <v>55736.163</v>
      </c>
      <c r="O39" s="21">
        <f>VLOOKUP($B$11,ANLASMA,15,FALSE)</f>
        <v>819666.47100002388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31" t="s">
        <v>75</v>
      </c>
      <c r="C42" s="31"/>
      <c r="D42" s="31"/>
      <c r="E42" s="31"/>
      <c r="F42" s="31"/>
      <c r="G42" s="31"/>
      <c r="H42" s="31"/>
      <c r="I42" s="31"/>
      <c r="J42" s="31"/>
      <c r="K42" s="31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31" t="s">
        <v>76</v>
      </c>
      <c r="C43" s="31"/>
      <c r="D43" s="31"/>
      <c r="E43" s="31"/>
      <c r="F43" s="31"/>
      <c r="G43" s="31"/>
      <c r="H43" s="31"/>
      <c r="I43" s="31"/>
      <c r="J43" s="31"/>
      <c r="K43" s="31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31" t="s">
        <v>77</v>
      </c>
      <c r="C44" s="31"/>
      <c r="D44" s="31"/>
      <c r="E44" s="31"/>
      <c r="F44" s="31"/>
      <c r="G44" s="31"/>
      <c r="H44" s="31"/>
      <c r="I44" s="31"/>
      <c r="J44" s="31"/>
      <c r="K44" s="31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 xr:uid="{CBF6C213-558A-44B4-8375-401C3A318C6B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010C06-3D17-495D-908D-63EE9895E9E0}">
  <dimension ref="A1:AC70"/>
  <sheetViews>
    <sheetView zoomScale="55" zoomScaleNormal="55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25" t="s">
        <v>6</v>
      </c>
      <c r="B1" s="26"/>
      <c r="C1" s="26"/>
      <c r="D1" s="2"/>
      <c r="E1" s="2"/>
      <c r="F1" s="2"/>
    </row>
    <row r="2" spans="1:29" x14ac:dyDescent="0.3">
      <c r="A2" s="3" t="s">
        <v>7</v>
      </c>
      <c r="B2" s="27" t="s">
        <v>8</v>
      </c>
      <c r="C2" s="27"/>
      <c r="D2" s="4"/>
      <c r="E2" s="4"/>
      <c r="F2" s="4"/>
    </row>
    <row r="3" spans="1:29" x14ac:dyDescent="0.3">
      <c r="A3" s="3" t="s">
        <v>9</v>
      </c>
      <c r="B3" s="28" t="s">
        <v>79</v>
      </c>
      <c r="C3" s="28"/>
      <c r="D3" s="5"/>
      <c r="E3" s="5"/>
      <c r="F3" s="5"/>
    </row>
    <row r="4" spans="1:29" x14ac:dyDescent="0.3">
      <c r="A4" s="3" t="s">
        <v>10</v>
      </c>
      <c r="B4" s="27">
        <v>4</v>
      </c>
      <c r="C4" s="27"/>
      <c r="D4" s="4"/>
      <c r="E4" s="4"/>
      <c r="F4" s="4"/>
    </row>
    <row r="5" spans="1:29" x14ac:dyDescent="0.3">
      <c r="A5" s="3" t="s">
        <v>11</v>
      </c>
      <c r="B5" s="29"/>
      <c r="C5" s="30"/>
      <c r="D5" s="4"/>
      <c r="E5" s="4"/>
      <c r="F5" s="4"/>
    </row>
    <row r="6" spans="1:29" ht="15" customHeight="1" x14ac:dyDescent="0.3">
      <c r="A6" s="3" t="s">
        <v>12</v>
      </c>
      <c r="B6" s="29"/>
      <c r="C6" s="30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32"/>
      <c r="C7" s="33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4"/>
      <c r="C8" s="34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5"/>
      <c r="C9" s="35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4" t="s">
        <v>80</v>
      </c>
      <c r="C10" s="34"/>
      <c r="D10" s="6"/>
      <c r="F10" s="9"/>
      <c r="G10" s="9"/>
      <c r="H10" s="9"/>
      <c r="I10" s="9"/>
    </row>
    <row r="11" spans="1:29" x14ac:dyDescent="0.3">
      <c r="A11" s="3" t="s">
        <v>24</v>
      </c>
      <c r="B11" s="34" t="s">
        <v>89</v>
      </c>
      <c r="C11" s="34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23" t="s">
        <v>72</v>
      </c>
      <c r="B13" s="23"/>
      <c r="C13" s="24" t="s">
        <v>59</v>
      </c>
      <c r="D13" s="24"/>
      <c r="E13" s="24"/>
      <c r="F13" s="24" t="s">
        <v>60</v>
      </c>
      <c r="G13" s="24"/>
      <c r="H13" s="24"/>
      <c r="I13" s="24" t="s">
        <v>61</v>
      </c>
      <c r="J13" s="24"/>
      <c r="K13" s="24"/>
      <c r="L13" s="24" t="s">
        <v>62</v>
      </c>
      <c r="M13" s="24"/>
      <c r="N13" s="24"/>
      <c r="O13" s="22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22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f t="shared" ref="M15:M24" si="10">(SUMIFS(SANAYIOG2,KAYNAK,A15,SEBEP,B15,SÜRE,"Uzun",BİLDİRİM,"Bildirimsiz",İL,$B$10,İLÇE,$B$11)/VLOOKUP($B$11,ABONE2,13,FALSE))</f>
        <v>0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0</v>
      </c>
      <c r="D17" s="12">
        <f t="shared" si="1"/>
        <v>0</v>
      </c>
      <c r="E17" s="12">
        <f t="shared" si="2"/>
        <v>0</v>
      </c>
      <c r="F17" s="12">
        <f t="shared" si="3"/>
        <v>0</v>
      </c>
      <c r="G17" s="12">
        <f t="shared" si="4"/>
        <v>0</v>
      </c>
      <c r="H17" s="12">
        <f t="shared" si="5"/>
        <v>0</v>
      </c>
      <c r="I17" s="12">
        <f t="shared" si="6"/>
        <v>0</v>
      </c>
      <c r="J17" s="12">
        <f t="shared" si="7"/>
        <v>0</v>
      </c>
      <c r="K17" s="12">
        <f t="shared" si="8"/>
        <v>0</v>
      </c>
      <c r="L17" s="12">
        <f t="shared" si="9"/>
        <v>0</v>
      </c>
      <c r="M17" s="12">
        <f t="shared" si="10"/>
        <v>0</v>
      </c>
      <c r="N17" s="12">
        <f t="shared" si="11"/>
        <v>0</v>
      </c>
      <c r="O17" s="17">
        <f t="shared" si="12"/>
        <v>0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0</v>
      </c>
      <c r="D18" s="12">
        <f t="shared" si="1"/>
        <v>0</v>
      </c>
      <c r="E18" s="12">
        <f t="shared" si="2"/>
        <v>0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0</v>
      </c>
      <c r="J18" s="12">
        <f t="shared" si="7"/>
        <v>0</v>
      </c>
      <c r="K18" s="12">
        <f t="shared" si="8"/>
        <v>0</v>
      </c>
      <c r="L18" s="12">
        <f t="shared" si="9"/>
        <v>0</v>
      </c>
      <c r="M18" s="12">
        <f t="shared" si="10"/>
        <v>0</v>
      </c>
      <c r="N18" s="12">
        <f t="shared" si="11"/>
        <v>0</v>
      </c>
      <c r="O18" s="17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0</v>
      </c>
      <c r="D21" s="12">
        <f t="shared" si="1"/>
        <v>0</v>
      </c>
      <c r="E21" s="12">
        <f t="shared" si="2"/>
        <v>0</v>
      </c>
      <c r="F21" s="12">
        <f t="shared" si="3"/>
        <v>0</v>
      </c>
      <c r="G21" s="12">
        <f t="shared" si="4"/>
        <v>0</v>
      </c>
      <c r="H21" s="12">
        <f t="shared" si="5"/>
        <v>0</v>
      </c>
      <c r="I21" s="12">
        <f t="shared" si="6"/>
        <v>0</v>
      </c>
      <c r="J21" s="12">
        <f t="shared" si="7"/>
        <v>0</v>
      </c>
      <c r="K21" s="12">
        <f t="shared" si="8"/>
        <v>0</v>
      </c>
      <c r="L21" s="12">
        <f t="shared" si="9"/>
        <v>0</v>
      </c>
      <c r="M21" s="12">
        <f t="shared" si="10"/>
        <v>0</v>
      </c>
      <c r="N21" s="12">
        <f t="shared" si="11"/>
        <v>0</v>
      </c>
      <c r="O21" s="17">
        <f t="shared" si="12"/>
        <v>0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0</v>
      </c>
      <c r="D22" s="12">
        <f t="shared" si="1"/>
        <v>0</v>
      </c>
      <c r="E22" s="12">
        <f t="shared" si="2"/>
        <v>0</v>
      </c>
      <c r="F22" s="12">
        <f t="shared" si="3"/>
        <v>0</v>
      </c>
      <c r="G22" s="12">
        <f t="shared" si="4"/>
        <v>0</v>
      </c>
      <c r="H22" s="12">
        <f t="shared" si="5"/>
        <v>0</v>
      </c>
      <c r="I22" s="12">
        <f t="shared" si="6"/>
        <v>0</v>
      </c>
      <c r="J22" s="12">
        <f t="shared" si="7"/>
        <v>0</v>
      </c>
      <c r="K22" s="12">
        <f t="shared" si="8"/>
        <v>0</v>
      </c>
      <c r="L22" s="12">
        <f t="shared" si="9"/>
        <v>0</v>
      </c>
      <c r="M22" s="12">
        <f t="shared" si="10"/>
        <v>0</v>
      </c>
      <c r="N22" s="12">
        <f t="shared" si="11"/>
        <v>0</v>
      </c>
      <c r="O22" s="17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23" t="s">
        <v>63</v>
      </c>
      <c r="B25" s="23"/>
      <c r="C25" s="12">
        <f>SUM(C15:C24)</f>
        <v>0</v>
      </c>
      <c r="D25" s="12">
        <f t="shared" ref="D25:O25" si="13">SUM(D15:D24)</f>
        <v>0</v>
      </c>
      <c r="E25" s="12">
        <f t="shared" si="13"/>
        <v>0</v>
      </c>
      <c r="F25" s="12">
        <f t="shared" si="13"/>
        <v>0</v>
      </c>
      <c r="G25" s="12">
        <f t="shared" si="13"/>
        <v>0</v>
      </c>
      <c r="H25" s="12">
        <f t="shared" si="13"/>
        <v>0</v>
      </c>
      <c r="I25" s="12">
        <f t="shared" si="13"/>
        <v>0</v>
      </c>
      <c r="J25" s="12">
        <f t="shared" si="13"/>
        <v>0</v>
      </c>
      <c r="K25" s="12">
        <f t="shared" si="13"/>
        <v>0</v>
      </c>
      <c r="L25" s="12">
        <f t="shared" si="13"/>
        <v>0</v>
      </c>
      <c r="M25" s="12">
        <f t="shared" si="13"/>
        <v>0</v>
      </c>
      <c r="N25" s="12">
        <f t="shared" si="13"/>
        <v>0</v>
      </c>
      <c r="O25" s="12">
        <f t="shared" si="13"/>
        <v>0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23" t="s">
        <v>73</v>
      </c>
      <c r="B26" s="23"/>
      <c r="C26" s="24" t="s">
        <v>59</v>
      </c>
      <c r="D26" s="24"/>
      <c r="E26" s="24"/>
      <c r="F26" s="24" t="s">
        <v>60</v>
      </c>
      <c r="G26" s="24"/>
      <c r="H26" s="24"/>
      <c r="I26" s="24" t="s">
        <v>61</v>
      </c>
      <c r="J26" s="24"/>
      <c r="K26" s="24"/>
      <c r="L26" s="24" t="s">
        <v>62</v>
      </c>
      <c r="M26" s="24"/>
      <c r="N26" s="24"/>
      <c r="O26" s="22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22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0</v>
      </c>
      <c r="D29" s="12">
        <f>(SUMIFS(MESKENOG2,KAYNAK,A29,SEBEP,B29,SÜRE,"Uzun",BİLDİRİM,"Bildirimli",İL,$B$10,İLÇE,$B$11)/VLOOKUP($B$11,ABONE2,4,FALSE))</f>
        <v>0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0</v>
      </c>
      <c r="F29" s="12">
        <f>(SUMIFS(TARIMSALAG2,KAYNAK,A29,SEBEP,B29,SÜRE,"Uzun",BİLDİRİM,"Bildirimli",İL,$B$10,İLÇE,$B$11)/VLOOKUP($B$11,ABONE2,6,FALSE))</f>
        <v>0</v>
      </c>
      <c r="G29" s="12">
        <f>(SUMIFS(TARIMSALOG2,KAYNAK,A29,SEBEP,B29,SÜRE,"Uzun",BİLDİRİM,"Bildirimli",İL,$B$10,İLÇE,$B$11)/VLOOKUP($B$11,ABONE2,7,FALSE))</f>
        <v>0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0</v>
      </c>
      <c r="I29" s="12">
        <f>(SUMIFS(TICARETHANEAG2,KAYNAK,A29,SEBEP,B29,SÜRE,"Uzun",BİLDİRİM,"Bildirimli",İL,$B$10,İLÇE,$B$11)/VLOOKUP($B$11,ABONE2,9,FALSE))</f>
        <v>0</v>
      </c>
      <c r="J29" s="12">
        <f>(SUMIFS(TICARETHANEOG2,KAYNAK,A29,SEBEP,B29,SÜRE,"Uzun",BİLDİRİM,"Bildirimli",İL,$B$10,İLÇE,$B$11)/VLOOKUP($B$11,ABONE2,10,FALSE))</f>
        <v>0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</v>
      </c>
      <c r="L29" s="12">
        <f>(SUMIFS(SANAYIAG2,KAYNAK,A29,SEBEP,B29,SÜRE,"Uzun",BİLDİRİM,"Bildirimli",İL,$B$10,İLÇE,$B$11)/VLOOKUP($B$11,ABONE2,12,FALSE))</f>
        <v>0</v>
      </c>
      <c r="M29" s="12">
        <f>(SUMIFS(SANAYIOG2,KAYNAK,A29,SEBEP,B29,SÜRE,"Uzun",BİLDİRİM,"Bildirimli",İL,$B$10,İLÇE,$B$11)/VLOOKUP($B$11,ABONE2,13,FALSE))</f>
        <v>0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0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0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0</v>
      </c>
      <c r="F31" s="12">
        <f>(SUMIFS(TARIMSALAG2,KAYNAK,A31,SEBEP,B31,SÜRE,"Uzun",BİLDİRİM,"Bildirimli",İL,$B$10,İLÇE,$B$11)/VLOOKUP($B$11,ABONE2,6,FALSE))</f>
        <v>0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2">
        <f>(SUMIFS(TICARETHANEAG2,KAYNAK,A31,SEBEP,B31,SÜRE,"Uzun",BİLDİRİM,"Bildirimli",İL,$B$10,İLÇE,$B$11)/VLOOKUP($B$11,ABONE2,9,FALSE))</f>
        <v>0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</v>
      </c>
      <c r="L31" s="12">
        <f>(SUMIFS(SANAYIAG2,KAYNAK,A31,SEBEP,B31,SÜRE,"Uzun",BİLDİRİM,"Bildirimli",İL,$B$10,İLÇE,$B$11)/VLOOKUP($B$11,ABONE2,12,FALSE))</f>
        <v>0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0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23" t="s">
        <v>63</v>
      </c>
      <c r="B33" s="23"/>
      <c r="C33" s="12">
        <f>SUM(C28:C32)</f>
        <v>0</v>
      </c>
      <c r="D33" s="12">
        <f t="shared" ref="D33:O33" si="14">SUM(D28:D32)</f>
        <v>0</v>
      </c>
      <c r="E33" s="12">
        <f t="shared" si="14"/>
        <v>0</v>
      </c>
      <c r="F33" s="12">
        <f t="shared" si="14"/>
        <v>0</v>
      </c>
      <c r="G33" s="12">
        <f t="shared" si="14"/>
        <v>0</v>
      </c>
      <c r="H33" s="12">
        <f t="shared" si="14"/>
        <v>0</v>
      </c>
      <c r="I33" s="12">
        <f t="shared" si="14"/>
        <v>0</v>
      </c>
      <c r="J33" s="12">
        <f t="shared" si="14"/>
        <v>0</v>
      </c>
      <c r="K33" s="12">
        <f t="shared" si="14"/>
        <v>0</v>
      </c>
      <c r="L33" s="12">
        <f t="shared" si="14"/>
        <v>0</v>
      </c>
      <c r="M33" s="12">
        <f t="shared" si="14"/>
        <v>0</v>
      </c>
      <c r="N33" s="12">
        <f t="shared" si="14"/>
        <v>0</v>
      </c>
      <c r="O33" s="12">
        <f t="shared" si="14"/>
        <v>0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22" t="s">
        <v>74</v>
      </c>
      <c r="C35" s="24" t="s">
        <v>59</v>
      </c>
      <c r="D35" s="24"/>
      <c r="E35" s="24"/>
      <c r="F35" s="24" t="s">
        <v>60</v>
      </c>
      <c r="G35" s="24"/>
      <c r="H35" s="24"/>
      <c r="I35" s="24" t="s">
        <v>61</v>
      </c>
      <c r="J35" s="24"/>
      <c r="K35" s="24"/>
      <c r="L35" s="24" t="s">
        <v>62</v>
      </c>
      <c r="M35" s="24"/>
      <c r="N35" s="24"/>
      <c r="O35" s="22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22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22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18009</v>
      </c>
      <c r="D37" s="16">
        <f>VLOOKUP($B$11,ABONE2,4,FALSE)</f>
        <v>20</v>
      </c>
      <c r="E37" s="16">
        <f>VLOOKUP($B$11,ABONE2,5,FALSE)</f>
        <v>18029</v>
      </c>
      <c r="F37" s="16">
        <f>VLOOKUP($B$11,ABONE2,6,FALSE)</f>
        <v>415</v>
      </c>
      <c r="G37" s="16">
        <f>VLOOKUP($B$11,ABONE2,7,FALSE)</f>
        <v>8</v>
      </c>
      <c r="H37" s="16">
        <f>VLOOKUP($B$11,ABONE2,8,FALSE)</f>
        <v>423</v>
      </c>
      <c r="I37" s="16">
        <f>VLOOKUP($B$11,ABONE2,9,FALSE)</f>
        <v>3590</v>
      </c>
      <c r="J37" s="16">
        <f>VLOOKUP($B$11,ABONE2,10,FALSE)</f>
        <v>84</v>
      </c>
      <c r="K37" s="16">
        <f>VLOOKUP($B$11,ABONE2,11,FALSE)</f>
        <v>3674</v>
      </c>
      <c r="L37" s="21">
        <f>VLOOKUP($B$11,ABONE2,12,FALSE)</f>
        <v>4</v>
      </c>
      <c r="M37" s="21">
        <f>VLOOKUP($B$11,ABONE2,13,FALSE)</f>
        <v>9</v>
      </c>
      <c r="N37" s="21">
        <f>VLOOKUP($B$11,ABONE2,14,FALSE)</f>
        <v>13</v>
      </c>
      <c r="O37" s="21">
        <f>VLOOKUP($B$11,ABONE2,15,FALSE)</f>
        <v>22139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7020.5711076325115</v>
      </c>
      <c r="D38" s="16">
        <f>VLOOKUP($B$11,TUKETIM,4,FALSE)</f>
        <v>221.0736</v>
      </c>
      <c r="E38" s="16">
        <f>VLOOKUP($B$11,TUKETIM,5,FALSE)</f>
        <v>7241.6447076325112</v>
      </c>
      <c r="F38" s="16">
        <f>VLOOKUP($B$11,TUKETIM,6,FALSE)</f>
        <v>108.58269451453523</v>
      </c>
      <c r="G38" s="16">
        <f>VLOOKUP($B$11,TUKETIM,7,FALSE)</f>
        <v>11.97</v>
      </c>
      <c r="H38" s="16">
        <f>VLOOKUP($B$11,TUKETIM,8,FALSE)</f>
        <v>120.55269451453523</v>
      </c>
      <c r="I38" s="16">
        <f>VLOOKUP($B$11,TUKETIM,9,FALSE)</f>
        <v>3008.6316666002031</v>
      </c>
      <c r="J38" s="16">
        <f>VLOOKUP($B$11,TUKETIM,10,FALSE)</f>
        <v>838.12132188305486</v>
      </c>
      <c r="K38" s="16">
        <f>VLOOKUP($B$11,TUKETIM,11,FALSE)</f>
        <v>3846.7529884832579</v>
      </c>
      <c r="L38" s="21">
        <f>VLOOKUP($B$11,TUKETIM,12,FALSE)</f>
        <v>121.1444</v>
      </c>
      <c r="M38" s="21">
        <f>VLOOKUP($B$11,TUKETIM,13,FALSE)</f>
        <v>5683.1446999999998</v>
      </c>
      <c r="N38" s="21">
        <f>VLOOKUP($B$11,TUKETIM,14,FALSE)</f>
        <v>5804.2891</v>
      </c>
      <c r="O38" s="21">
        <f>VLOOKUP($B$11,TUKETIM,15,FALSE)</f>
        <v>17013.239490630305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137987.96300000002</v>
      </c>
      <c r="D39" s="16">
        <f>VLOOKUP($B$11,ANLASMA,4,FALSE)</f>
        <v>2486.4</v>
      </c>
      <c r="E39" s="16">
        <f>VLOOKUP($B$11,ANLASMA,5,FALSE)</f>
        <v>140474.36300000001</v>
      </c>
      <c r="F39" s="16">
        <f>VLOOKUP($B$11,ANLASMA,6,FALSE)</f>
        <v>2056.2959999999998</v>
      </c>
      <c r="G39" s="16">
        <f>VLOOKUP($B$11,ANLASMA,7,FALSE)</f>
        <v>580</v>
      </c>
      <c r="H39" s="16">
        <f>VLOOKUP($B$11,ANLASMA,8,FALSE)</f>
        <v>2636.2959999999998</v>
      </c>
      <c r="I39" s="16">
        <f>VLOOKUP($B$11,ANLASMA,9,FALSE)</f>
        <v>26699.752000000502</v>
      </c>
      <c r="J39" s="16">
        <f>VLOOKUP($B$11,ANLASMA,10,FALSE)</f>
        <v>12326.5</v>
      </c>
      <c r="K39" s="16">
        <f>VLOOKUP($B$11,ANLASMA,11,FALSE)</f>
        <v>39026.252000000502</v>
      </c>
      <c r="L39" s="21">
        <f>VLOOKUP($B$11,ANLASMA,12,FALSE)</f>
        <v>483.10700000000003</v>
      </c>
      <c r="M39" s="21">
        <f>VLOOKUP($B$11,ANLASMA,13,FALSE)</f>
        <v>8016</v>
      </c>
      <c r="N39" s="21">
        <f>VLOOKUP($B$11,ANLASMA,14,FALSE)</f>
        <v>8499.107</v>
      </c>
      <c r="O39" s="21">
        <f>VLOOKUP($B$11,ANLASMA,15,FALSE)</f>
        <v>190636.01800000051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31" t="s">
        <v>75</v>
      </c>
      <c r="C42" s="31"/>
      <c r="D42" s="31"/>
      <c r="E42" s="31"/>
      <c r="F42" s="31"/>
      <c r="G42" s="31"/>
      <c r="H42" s="31"/>
      <c r="I42" s="31"/>
      <c r="J42" s="31"/>
      <c r="K42" s="31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31" t="s">
        <v>76</v>
      </c>
      <c r="C43" s="31"/>
      <c r="D43" s="31"/>
      <c r="E43" s="31"/>
      <c r="F43" s="31"/>
      <c r="G43" s="31"/>
      <c r="H43" s="31"/>
      <c r="I43" s="31"/>
      <c r="J43" s="31"/>
      <c r="K43" s="31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31" t="s">
        <v>77</v>
      </c>
      <c r="C44" s="31"/>
      <c r="D44" s="31"/>
      <c r="E44" s="31"/>
      <c r="F44" s="31"/>
      <c r="G44" s="31"/>
      <c r="H44" s="31"/>
      <c r="I44" s="31"/>
      <c r="J44" s="31"/>
      <c r="K44" s="31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 xr:uid="{4867D508-A620-48CE-A583-4B4FF2B14BB8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516D48-B9DD-489C-86C9-474C06510857}">
  <dimension ref="A1:AC70"/>
  <sheetViews>
    <sheetView zoomScale="40" zoomScaleNormal="4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25" t="s">
        <v>6</v>
      </c>
      <c r="B1" s="26"/>
      <c r="C1" s="26"/>
      <c r="D1" s="2"/>
      <c r="E1" s="2"/>
      <c r="F1" s="2"/>
    </row>
    <row r="2" spans="1:29" x14ac:dyDescent="0.3">
      <c r="A2" s="3" t="s">
        <v>7</v>
      </c>
      <c r="B2" s="27" t="s">
        <v>8</v>
      </c>
      <c r="C2" s="27"/>
      <c r="D2" s="4"/>
      <c r="E2" s="4"/>
      <c r="F2" s="4"/>
    </row>
    <row r="3" spans="1:29" x14ac:dyDescent="0.3">
      <c r="A3" s="3" t="s">
        <v>9</v>
      </c>
      <c r="B3" s="28" t="s">
        <v>79</v>
      </c>
      <c r="C3" s="28"/>
      <c r="D3" s="5"/>
      <c r="E3" s="5"/>
      <c r="F3" s="5"/>
    </row>
    <row r="4" spans="1:29" x14ac:dyDescent="0.3">
      <c r="A4" s="3" t="s">
        <v>10</v>
      </c>
      <c r="B4" s="27">
        <v>4</v>
      </c>
      <c r="C4" s="27"/>
      <c r="D4" s="4"/>
      <c r="E4" s="4"/>
      <c r="F4" s="4"/>
    </row>
    <row r="5" spans="1:29" x14ac:dyDescent="0.3">
      <c r="A5" s="3" t="s">
        <v>11</v>
      </c>
      <c r="B5" s="29"/>
      <c r="C5" s="30"/>
      <c r="D5" s="4"/>
      <c r="E5" s="4"/>
      <c r="F5" s="4"/>
    </row>
    <row r="6" spans="1:29" ht="15" customHeight="1" x14ac:dyDescent="0.3">
      <c r="A6" s="3" t="s">
        <v>12</v>
      </c>
      <c r="B6" s="29"/>
      <c r="C6" s="30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32"/>
      <c r="C7" s="33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4"/>
      <c r="C8" s="34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5"/>
      <c r="C9" s="35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4" t="s">
        <v>80</v>
      </c>
      <c r="C10" s="34"/>
      <c r="D10" s="6"/>
      <c r="F10" s="9"/>
      <c r="G10" s="9"/>
      <c r="H10" s="9"/>
      <c r="I10" s="9"/>
    </row>
    <row r="11" spans="1:29" x14ac:dyDescent="0.3">
      <c r="A11" s="3" t="s">
        <v>24</v>
      </c>
      <c r="B11" s="34" t="s">
        <v>90</v>
      </c>
      <c r="C11" s="34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23" t="s">
        <v>72</v>
      </c>
      <c r="B13" s="23"/>
      <c r="C13" s="24" t="s">
        <v>59</v>
      </c>
      <c r="D13" s="24"/>
      <c r="E13" s="24"/>
      <c r="F13" s="24" t="s">
        <v>60</v>
      </c>
      <c r="G13" s="24"/>
      <c r="H13" s="24"/>
      <c r="I13" s="24" t="s">
        <v>61</v>
      </c>
      <c r="J13" s="24"/>
      <c r="K13" s="24"/>
      <c r="L13" s="24" t="s">
        <v>62</v>
      </c>
      <c r="M13" s="24"/>
      <c r="N13" s="24"/>
      <c r="O13" s="22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22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f t="shared" ref="M15:M24" si="10">(SUMIFS(SANAYIOG2,KAYNAK,A15,SEBEP,B15,SÜRE,"Uzun",BİLDİRİM,"Bildirimsiz",İL,$B$10,İLÇE,$B$11)/VLOOKUP($B$11,ABONE2,13,FALSE))</f>
        <v>0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0</v>
      </c>
      <c r="D17" s="12">
        <f t="shared" si="1"/>
        <v>0</v>
      </c>
      <c r="E17" s="12">
        <f t="shared" si="2"/>
        <v>0</v>
      </c>
      <c r="F17" s="12">
        <f t="shared" si="3"/>
        <v>0</v>
      </c>
      <c r="G17" s="12">
        <f t="shared" si="4"/>
        <v>0</v>
      </c>
      <c r="H17" s="12">
        <f t="shared" si="5"/>
        <v>0</v>
      </c>
      <c r="I17" s="12">
        <f t="shared" si="6"/>
        <v>0</v>
      </c>
      <c r="J17" s="12">
        <f t="shared" si="7"/>
        <v>0</v>
      </c>
      <c r="K17" s="12">
        <f t="shared" si="8"/>
        <v>0</v>
      </c>
      <c r="L17" s="12">
        <f t="shared" si="9"/>
        <v>0</v>
      </c>
      <c r="M17" s="12">
        <f t="shared" si="10"/>
        <v>0</v>
      </c>
      <c r="N17" s="12">
        <f t="shared" si="11"/>
        <v>0</v>
      </c>
      <c r="O17" s="17">
        <f t="shared" si="12"/>
        <v>0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0</v>
      </c>
      <c r="D18" s="12">
        <f t="shared" si="1"/>
        <v>0</v>
      </c>
      <c r="E18" s="12">
        <f t="shared" si="2"/>
        <v>0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0</v>
      </c>
      <c r="J18" s="12">
        <f t="shared" si="7"/>
        <v>0</v>
      </c>
      <c r="K18" s="12">
        <f t="shared" si="8"/>
        <v>0</v>
      </c>
      <c r="L18" s="12">
        <f t="shared" si="9"/>
        <v>0</v>
      </c>
      <c r="M18" s="12">
        <f t="shared" si="10"/>
        <v>0</v>
      </c>
      <c r="N18" s="12">
        <f t="shared" si="11"/>
        <v>0</v>
      </c>
      <c r="O18" s="17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0</v>
      </c>
      <c r="D21" s="12">
        <f t="shared" si="1"/>
        <v>0</v>
      </c>
      <c r="E21" s="12">
        <f t="shared" si="2"/>
        <v>0</v>
      </c>
      <c r="F21" s="12">
        <f t="shared" si="3"/>
        <v>0</v>
      </c>
      <c r="G21" s="12">
        <f t="shared" si="4"/>
        <v>0</v>
      </c>
      <c r="H21" s="12">
        <f t="shared" si="5"/>
        <v>0</v>
      </c>
      <c r="I21" s="12">
        <f t="shared" si="6"/>
        <v>0</v>
      </c>
      <c r="J21" s="12">
        <f t="shared" si="7"/>
        <v>0</v>
      </c>
      <c r="K21" s="12">
        <f t="shared" si="8"/>
        <v>0</v>
      </c>
      <c r="L21" s="12">
        <f t="shared" si="9"/>
        <v>0</v>
      </c>
      <c r="M21" s="12">
        <f t="shared" si="10"/>
        <v>0</v>
      </c>
      <c r="N21" s="12">
        <f t="shared" si="11"/>
        <v>0</v>
      </c>
      <c r="O21" s="17">
        <f t="shared" si="12"/>
        <v>0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0</v>
      </c>
      <c r="D22" s="12">
        <f t="shared" si="1"/>
        <v>0</v>
      </c>
      <c r="E22" s="12">
        <f t="shared" si="2"/>
        <v>0</v>
      </c>
      <c r="F22" s="12">
        <f t="shared" si="3"/>
        <v>0</v>
      </c>
      <c r="G22" s="12">
        <f t="shared" si="4"/>
        <v>0</v>
      </c>
      <c r="H22" s="12">
        <f t="shared" si="5"/>
        <v>0</v>
      </c>
      <c r="I22" s="12">
        <f t="shared" si="6"/>
        <v>0</v>
      </c>
      <c r="J22" s="12">
        <f t="shared" si="7"/>
        <v>0</v>
      </c>
      <c r="K22" s="12">
        <f t="shared" si="8"/>
        <v>0</v>
      </c>
      <c r="L22" s="12">
        <f t="shared" si="9"/>
        <v>0</v>
      </c>
      <c r="M22" s="12">
        <f t="shared" si="10"/>
        <v>0</v>
      </c>
      <c r="N22" s="12">
        <f t="shared" si="11"/>
        <v>0</v>
      </c>
      <c r="O22" s="17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23" t="s">
        <v>63</v>
      </c>
      <c r="B25" s="23"/>
      <c r="C25" s="12">
        <f>SUM(C15:C24)</f>
        <v>0</v>
      </c>
      <c r="D25" s="12">
        <f t="shared" ref="D25:O25" si="13">SUM(D15:D24)</f>
        <v>0</v>
      </c>
      <c r="E25" s="12">
        <f t="shared" si="13"/>
        <v>0</v>
      </c>
      <c r="F25" s="12">
        <f t="shared" si="13"/>
        <v>0</v>
      </c>
      <c r="G25" s="12">
        <f t="shared" si="13"/>
        <v>0</v>
      </c>
      <c r="H25" s="12">
        <f t="shared" si="13"/>
        <v>0</v>
      </c>
      <c r="I25" s="12">
        <f t="shared" si="13"/>
        <v>0</v>
      </c>
      <c r="J25" s="12">
        <f t="shared" si="13"/>
        <v>0</v>
      </c>
      <c r="K25" s="12">
        <f t="shared" si="13"/>
        <v>0</v>
      </c>
      <c r="L25" s="12">
        <f t="shared" si="13"/>
        <v>0</v>
      </c>
      <c r="M25" s="12">
        <f t="shared" si="13"/>
        <v>0</v>
      </c>
      <c r="N25" s="12">
        <f t="shared" si="13"/>
        <v>0</v>
      </c>
      <c r="O25" s="12">
        <f t="shared" si="13"/>
        <v>0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23" t="s">
        <v>73</v>
      </c>
      <c r="B26" s="23"/>
      <c r="C26" s="24" t="s">
        <v>59</v>
      </c>
      <c r="D26" s="24"/>
      <c r="E26" s="24"/>
      <c r="F26" s="24" t="s">
        <v>60</v>
      </c>
      <c r="G26" s="24"/>
      <c r="H26" s="24"/>
      <c r="I26" s="24" t="s">
        <v>61</v>
      </c>
      <c r="J26" s="24"/>
      <c r="K26" s="24"/>
      <c r="L26" s="24" t="s">
        <v>62</v>
      </c>
      <c r="M26" s="24"/>
      <c r="N26" s="24"/>
      <c r="O26" s="22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22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0</v>
      </c>
      <c r="D29" s="12">
        <f>(SUMIFS(MESKENOG2,KAYNAK,A29,SEBEP,B29,SÜRE,"Uzun",BİLDİRİM,"Bildirimli",İL,$B$10,İLÇE,$B$11)/VLOOKUP($B$11,ABONE2,4,FALSE))</f>
        <v>0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0</v>
      </c>
      <c r="F29" s="12">
        <f>(SUMIFS(TARIMSALAG2,KAYNAK,A29,SEBEP,B29,SÜRE,"Uzun",BİLDİRİM,"Bildirimli",İL,$B$10,İLÇE,$B$11)/VLOOKUP($B$11,ABONE2,6,FALSE))</f>
        <v>0</v>
      </c>
      <c r="G29" s="12">
        <f>(SUMIFS(TARIMSALOG2,KAYNAK,A29,SEBEP,B29,SÜRE,"Uzun",BİLDİRİM,"Bildirimli",İL,$B$10,İLÇE,$B$11)/VLOOKUP($B$11,ABONE2,7,FALSE))</f>
        <v>0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0</v>
      </c>
      <c r="I29" s="12">
        <f>(SUMIFS(TICARETHANEAG2,KAYNAK,A29,SEBEP,B29,SÜRE,"Uzun",BİLDİRİM,"Bildirimli",İL,$B$10,İLÇE,$B$11)/VLOOKUP($B$11,ABONE2,9,FALSE))</f>
        <v>0</v>
      </c>
      <c r="J29" s="12">
        <f>(SUMIFS(TICARETHANEOG2,KAYNAK,A29,SEBEP,B29,SÜRE,"Uzun",BİLDİRİM,"Bildirimli",İL,$B$10,İLÇE,$B$11)/VLOOKUP($B$11,ABONE2,10,FALSE))</f>
        <v>0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</v>
      </c>
      <c r="L29" s="12">
        <f>(SUMIFS(SANAYIAG2,KAYNAK,A29,SEBEP,B29,SÜRE,"Uzun",BİLDİRİM,"Bildirimli",İL,$B$10,İLÇE,$B$11)/VLOOKUP($B$11,ABONE2,12,FALSE))</f>
        <v>0</v>
      </c>
      <c r="M29" s="12">
        <f>(SUMIFS(SANAYIOG2,KAYNAK,A29,SEBEP,B29,SÜRE,"Uzun",BİLDİRİM,"Bildirimli",İL,$B$10,İLÇE,$B$11)/VLOOKUP($B$11,ABONE2,13,FALSE))</f>
        <v>0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0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0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0</v>
      </c>
      <c r="F31" s="12">
        <f>(SUMIFS(TARIMSALAG2,KAYNAK,A31,SEBEP,B31,SÜRE,"Uzun",BİLDİRİM,"Bildirimli",İL,$B$10,İLÇE,$B$11)/VLOOKUP($B$11,ABONE2,6,FALSE))</f>
        <v>0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2">
        <f>(SUMIFS(TICARETHANEAG2,KAYNAK,A31,SEBEP,B31,SÜRE,"Uzun",BİLDİRİM,"Bildirimli",İL,$B$10,İLÇE,$B$11)/VLOOKUP($B$11,ABONE2,9,FALSE))</f>
        <v>0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</v>
      </c>
      <c r="L31" s="12">
        <f>(SUMIFS(SANAYIAG2,KAYNAK,A31,SEBEP,B31,SÜRE,"Uzun",BİLDİRİM,"Bildirimli",İL,$B$10,İLÇE,$B$11)/VLOOKUP($B$11,ABONE2,12,FALSE))</f>
        <v>0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0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23" t="s">
        <v>63</v>
      </c>
      <c r="B33" s="23"/>
      <c r="C33" s="12">
        <f>SUM(C28:C32)</f>
        <v>0</v>
      </c>
      <c r="D33" s="12">
        <f t="shared" ref="D33:O33" si="14">SUM(D28:D32)</f>
        <v>0</v>
      </c>
      <c r="E33" s="12">
        <f t="shared" si="14"/>
        <v>0</v>
      </c>
      <c r="F33" s="12">
        <f t="shared" si="14"/>
        <v>0</v>
      </c>
      <c r="G33" s="12">
        <f t="shared" si="14"/>
        <v>0</v>
      </c>
      <c r="H33" s="12">
        <f t="shared" si="14"/>
        <v>0</v>
      </c>
      <c r="I33" s="12">
        <f t="shared" si="14"/>
        <v>0</v>
      </c>
      <c r="J33" s="12">
        <f t="shared" si="14"/>
        <v>0</v>
      </c>
      <c r="K33" s="12">
        <f t="shared" si="14"/>
        <v>0</v>
      </c>
      <c r="L33" s="12">
        <f t="shared" si="14"/>
        <v>0</v>
      </c>
      <c r="M33" s="12">
        <f t="shared" si="14"/>
        <v>0</v>
      </c>
      <c r="N33" s="12">
        <f t="shared" si="14"/>
        <v>0</v>
      </c>
      <c r="O33" s="12">
        <f t="shared" si="14"/>
        <v>0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22" t="s">
        <v>74</v>
      </c>
      <c r="C35" s="24" t="s">
        <v>59</v>
      </c>
      <c r="D35" s="24"/>
      <c r="E35" s="24"/>
      <c r="F35" s="24" t="s">
        <v>60</v>
      </c>
      <c r="G35" s="24"/>
      <c r="H35" s="24"/>
      <c r="I35" s="24" t="s">
        <v>61</v>
      </c>
      <c r="J35" s="24"/>
      <c r="K35" s="24"/>
      <c r="L35" s="24" t="s">
        <v>62</v>
      </c>
      <c r="M35" s="24"/>
      <c r="N35" s="24"/>
      <c r="O35" s="22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22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22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219696</v>
      </c>
      <c r="D37" s="16">
        <f>VLOOKUP($B$11,ABONE2,4,FALSE)</f>
        <v>6</v>
      </c>
      <c r="E37" s="16">
        <f>VLOOKUP($B$11,ABONE2,5,FALSE)</f>
        <v>219702</v>
      </c>
      <c r="F37" s="16">
        <f>VLOOKUP($B$11,ABONE2,6,FALSE)</f>
        <v>10</v>
      </c>
      <c r="G37" s="16">
        <f>VLOOKUP($B$11,ABONE2,7,FALSE)</f>
        <v>3</v>
      </c>
      <c r="H37" s="16">
        <f>VLOOKUP($B$11,ABONE2,8,FALSE)</f>
        <v>13</v>
      </c>
      <c r="I37" s="16">
        <f>VLOOKUP($B$11,ABONE2,9,FALSE)</f>
        <v>31333</v>
      </c>
      <c r="J37" s="16">
        <f>VLOOKUP($B$11,ABONE2,10,FALSE)</f>
        <v>55</v>
      </c>
      <c r="K37" s="16">
        <f>VLOOKUP($B$11,ABONE2,11,FALSE)</f>
        <v>31388</v>
      </c>
      <c r="L37" s="21">
        <f>VLOOKUP($B$11,ABONE2,12,FALSE)</f>
        <v>99</v>
      </c>
      <c r="M37" s="21">
        <f>VLOOKUP($B$11,ABONE2,13,FALSE)</f>
        <v>1</v>
      </c>
      <c r="N37" s="21">
        <f>VLOOKUP($B$11,ABONE2,14,FALSE)</f>
        <v>100</v>
      </c>
      <c r="O37" s="21">
        <f>VLOOKUP($B$11,ABONE2,15,FALSE)</f>
        <v>251203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50449.50007704</v>
      </c>
      <c r="D38" s="16">
        <f>VLOOKUP($B$11,TUKETIM,4,FALSE)</f>
        <v>22.8</v>
      </c>
      <c r="E38" s="16">
        <f>VLOOKUP($B$11,TUKETIM,5,FALSE)</f>
        <v>50472.300077040003</v>
      </c>
      <c r="F38" s="16">
        <f>VLOOKUP($B$11,TUKETIM,6,FALSE)</f>
        <v>2.4306999999999999</v>
      </c>
      <c r="G38" s="16">
        <f>VLOOKUP($B$11,TUKETIM,7,FALSE)</f>
        <v>0</v>
      </c>
      <c r="H38" s="16">
        <f>VLOOKUP($B$11,TUKETIM,8,FALSE)</f>
        <v>2.4306999999999999</v>
      </c>
      <c r="I38" s="16">
        <f>VLOOKUP($B$11,TUKETIM,9,FALSE)</f>
        <v>17534.951915205384</v>
      </c>
      <c r="J38" s="16">
        <f>VLOOKUP($B$11,TUKETIM,10,FALSE)</f>
        <v>5291.6506237351505</v>
      </c>
      <c r="K38" s="16">
        <f>VLOOKUP($B$11,TUKETIM,11,FALSE)</f>
        <v>22826.602538940533</v>
      </c>
      <c r="L38" s="21">
        <f>VLOOKUP($B$11,TUKETIM,12,FALSE)</f>
        <v>751.92698712121216</v>
      </c>
      <c r="M38" s="21">
        <f>VLOOKUP($B$11,TUKETIM,13,FALSE)</f>
        <v>29.536000000000001</v>
      </c>
      <c r="N38" s="21">
        <f>VLOOKUP($B$11,TUKETIM,14,FALSE)</f>
        <v>781.46298712121211</v>
      </c>
      <c r="O38" s="21">
        <f>VLOOKUP($B$11,TUKETIM,15,FALSE)</f>
        <v>74082.796303101743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1017818.0590000289</v>
      </c>
      <c r="D39" s="16">
        <f>VLOOKUP($B$11,ANLASMA,4,FALSE)</f>
        <v>518.10900000000004</v>
      </c>
      <c r="E39" s="16">
        <f>VLOOKUP($B$11,ANLASMA,5,FALSE)</f>
        <v>1018336.1680000289</v>
      </c>
      <c r="F39" s="16">
        <f>VLOOKUP($B$11,ANLASMA,6,FALSE)</f>
        <v>55.87</v>
      </c>
      <c r="G39" s="16">
        <f>VLOOKUP($B$11,ANLASMA,7,FALSE)</f>
        <v>65</v>
      </c>
      <c r="H39" s="16">
        <f>VLOOKUP($B$11,ANLASMA,8,FALSE)</f>
        <v>120.87</v>
      </c>
      <c r="I39" s="16">
        <f>VLOOKUP($B$11,ANLASMA,9,FALSE)</f>
        <v>174630.88700000002</v>
      </c>
      <c r="J39" s="16">
        <f>VLOOKUP($B$11,ANLASMA,10,FALSE)</f>
        <v>25859.964</v>
      </c>
      <c r="K39" s="16">
        <f>VLOOKUP($B$11,ANLASMA,11,FALSE)</f>
        <v>200490.85100000002</v>
      </c>
      <c r="L39" s="21">
        <f>VLOOKUP($B$11,ANLASMA,12,FALSE)</f>
        <v>2237.2150000000001</v>
      </c>
      <c r="M39" s="21">
        <f>VLOOKUP($B$11,ANLASMA,13,FALSE)</f>
        <v>240</v>
      </c>
      <c r="N39" s="21">
        <f>VLOOKUP($B$11,ANLASMA,14,FALSE)</f>
        <v>2477.2150000000001</v>
      </c>
      <c r="O39" s="21">
        <f>VLOOKUP($B$11,ANLASMA,15,FALSE)</f>
        <v>1221425.1040000289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31" t="s">
        <v>75</v>
      </c>
      <c r="C42" s="31"/>
      <c r="D42" s="31"/>
      <c r="E42" s="31"/>
      <c r="F42" s="31"/>
      <c r="G42" s="31"/>
      <c r="H42" s="31"/>
      <c r="I42" s="31"/>
      <c r="J42" s="31"/>
      <c r="K42" s="31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31" t="s">
        <v>76</v>
      </c>
      <c r="C43" s="31"/>
      <c r="D43" s="31"/>
      <c r="E43" s="31"/>
      <c r="F43" s="31"/>
      <c r="G43" s="31"/>
      <c r="H43" s="31"/>
      <c r="I43" s="31"/>
      <c r="J43" s="31"/>
      <c r="K43" s="31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31" t="s">
        <v>77</v>
      </c>
      <c r="C44" s="31"/>
      <c r="D44" s="31"/>
      <c r="E44" s="31"/>
      <c r="F44" s="31"/>
      <c r="G44" s="31"/>
      <c r="H44" s="31"/>
      <c r="I44" s="31"/>
      <c r="J44" s="31"/>
      <c r="K44" s="31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 xr:uid="{5B4FCA5B-6886-4D58-A337-397F6CC8F4A3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578794-F374-46BF-A181-E7BD1D7821B4}">
  <dimension ref="A1:AC70"/>
  <sheetViews>
    <sheetView zoomScale="55" zoomScaleNormal="55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25" t="s">
        <v>6</v>
      </c>
      <c r="B1" s="26"/>
      <c r="C1" s="26"/>
      <c r="D1" s="2"/>
      <c r="E1" s="2"/>
      <c r="F1" s="2"/>
    </row>
    <row r="2" spans="1:29" x14ac:dyDescent="0.3">
      <c r="A2" s="3" t="s">
        <v>7</v>
      </c>
      <c r="B2" s="27" t="s">
        <v>8</v>
      </c>
      <c r="C2" s="27"/>
      <c r="D2" s="4"/>
      <c r="E2" s="4"/>
      <c r="F2" s="4"/>
    </row>
    <row r="3" spans="1:29" x14ac:dyDescent="0.3">
      <c r="A3" s="3" t="s">
        <v>9</v>
      </c>
      <c r="B3" s="28" t="s">
        <v>79</v>
      </c>
      <c r="C3" s="28"/>
      <c r="D3" s="5"/>
      <c r="E3" s="5"/>
      <c r="F3" s="5"/>
    </row>
    <row r="4" spans="1:29" x14ac:dyDescent="0.3">
      <c r="A4" s="3" t="s">
        <v>10</v>
      </c>
      <c r="B4" s="27">
        <v>4</v>
      </c>
      <c r="C4" s="27"/>
      <c r="D4" s="4"/>
      <c r="E4" s="4"/>
      <c r="F4" s="4"/>
    </row>
    <row r="5" spans="1:29" x14ac:dyDescent="0.3">
      <c r="A5" s="3" t="s">
        <v>11</v>
      </c>
      <c r="B5" s="29"/>
      <c r="C5" s="30"/>
      <c r="D5" s="4"/>
      <c r="E5" s="4"/>
      <c r="F5" s="4"/>
    </row>
    <row r="6" spans="1:29" ht="15" customHeight="1" x14ac:dyDescent="0.3">
      <c r="A6" s="3" t="s">
        <v>12</v>
      </c>
      <c r="B6" s="29"/>
      <c r="C6" s="30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32"/>
      <c r="C7" s="33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4"/>
      <c r="C8" s="34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5"/>
      <c r="C9" s="35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4" t="s">
        <v>80</v>
      </c>
      <c r="C10" s="34"/>
      <c r="D10" s="6"/>
      <c r="F10" s="9"/>
      <c r="G10" s="9"/>
      <c r="H10" s="9"/>
      <c r="I10" s="9"/>
    </row>
    <row r="11" spans="1:29" x14ac:dyDescent="0.3">
      <c r="A11" s="3" t="s">
        <v>24</v>
      </c>
      <c r="B11" s="34" t="s">
        <v>91</v>
      </c>
      <c r="C11" s="34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23" t="s">
        <v>72</v>
      </c>
      <c r="B13" s="23"/>
      <c r="C13" s="24" t="s">
        <v>59</v>
      </c>
      <c r="D13" s="24"/>
      <c r="E13" s="24"/>
      <c r="F13" s="24" t="s">
        <v>60</v>
      </c>
      <c r="G13" s="24"/>
      <c r="H13" s="24"/>
      <c r="I13" s="24" t="s">
        <v>61</v>
      </c>
      <c r="J13" s="24"/>
      <c r="K13" s="24"/>
      <c r="L13" s="24" t="s">
        <v>62</v>
      </c>
      <c r="M13" s="24"/>
      <c r="N13" s="24"/>
      <c r="O13" s="22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22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f t="shared" ref="M15:M24" si="10">(SUMIFS(SANAYIOG2,KAYNAK,A15,SEBEP,B15,SÜRE,"Uzun",BİLDİRİM,"Bildirimsiz",İL,$B$10,İLÇE,$B$11)/VLOOKUP($B$11,ABONE2,13,FALSE))</f>
        <v>0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0</v>
      </c>
      <c r="D17" s="12">
        <f t="shared" si="1"/>
        <v>0</v>
      </c>
      <c r="E17" s="12">
        <f t="shared" si="2"/>
        <v>0</v>
      </c>
      <c r="F17" s="12">
        <f t="shared" si="3"/>
        <v>0</v>
      </c>
      <c r="G17" s="12">
        <f t="shared" si="4"/>
        <v>0</v>
      </c>
      <c r="H17" s="12">
        <f t="shared" si="5"/>
        <v>0</v>
      </c>
      <c r="I17" s="12">
        <f t="shared" si="6"/>
        <v>0</v>
      </c>
      <c r="J17" s="12">
        <f t="shared" si="7"/>
        <v>0</v>
      </c>
      <c r="K17" s="12">
        <f t="shared" si="8"/>
        <v>0</v>
      </c>
      <c r="L17" s="12">
        <f t="shared" si="9"/>
        <v>0</v>
      </c>
      <c r="M17" s="12">
        <f t="shared" si="10"/>
        <v>0</v>
      </c>
      <c r="N17" s="12">
        <f t="shared" si="11"/>
        <v>0</v>
      </c>
      <c r="O17" s="17">
        <f t="shared" si="12"/>
        <v>0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0</v>
      </c>
      <c r="D18" s="12">
        <f t="shared" si="1"/>
        <v>0</v>
      </c>
      <c r="E18" s="12">
        <f t="shared" si="2"/>
        <v>0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0</v>
      </c>
      <c r="J18" s="12">
        <f t="shared" si="7"/>
        <v>0</v>
      </c>
      <c r="K18" s="12">
        <f t="shared" si="8"/>
        <v>0</v>
      </c>
      <c r="L18" s="12">
        <f t="shared" si="9"/>
        <v>0</v>
      </c>
      <c r="M18" s="12">
        <f t="shared" si="10"/>
        <v>0</v>
      </c>
      <c r="N18" s="12">
        <f t="shared" si="11"/>
        <v>0</v>
      </c>
      <c r="O18" s="17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0</v>
      </c>
      <c r="D21" s="12">
        <f t="shared" si="1"/>
        <v>0</v>
      </c>
      <c r="E21" s="12">
        <f t="shared" si="2"/>
        <v>0</v>
      </c>
      <c r="F21" s="12">
        <f t="shared" si="3"/>
        <v>0</v>
      </c>
      <c r="G21" s="12">
        <f t="shared" si="4"/>
        <v>0</v>
      </c>
      <c r="H21" s="12">
        <f t="shared" si="5"/>
        <v>0</v>
      </c>
      <c r="I21" s="12">
        <f t="shared" si="6"/>
        <v>0</v>
      </c>
      <c r="J21" s="12">
        <f t="shared" si="7"/>
        <v>0</v>
      </c>
      <c r="K21" s="12">
        <f t="shared" si="8"/>
        <v>0</v>
      </c>
      <c r="L21" s="12">
        <f t="shared" si="9"/>
        <v>0</v>
      </c>
      <c r="M21" s="12">
        <f t="shared" si="10"/>
        <v>0</v>
      </c>
      <c r="N21" s="12">
        <f t="shared" si="11"/>
        <v>0</v>
      </c>
      <c r="O21" s="17">
        <f t="shared" si="12"/>
        <v>0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0</v>
      </c>
      <c r="D22" s="12">
        <f t="shared" si="1"/>
        <v>0</v>
      </c>
      <c r="E22" s="12">
        <f t="shared" si="2"/>
        <v>0</v>
      </c>
      <c r="F22" s="12">
        <f t="shared" si="3"/>
        <v>0</v>
      </c>
      <c r="G22" s="12">
        <f t="shared" si="4"/>
        <v>0</v>
      </c>
      <c r="H22" s="12">
        <f t="shared" si="5"/>
        <v>0</v>
      </c>
      <c r="I22" s="12">
        <f t="shared" si="6"/>
        <v>0</v>
      </c>
      <c r="J22" s="12">
        <f t="shared" si="7"/>
        <v>0</v>
      </c>
      <c r="K22" s="12">
        <f t="shared" si="8"/>
        <v>0</v>
      </c>
      <c r="L22" s="12">
        <f t="shared" si="9"/>
        <v>0</v>
      </c>
      <c r="M22" s="12">
        <f t="shared" si="10"/>
        <v>0</v>
      </c>
      <c r="N22" s="12">
        <f t="shared" si="11"/>
        <v>0</v>
      </c>
      <c r="O22" s="17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23" t="s">
        <v>63</v>
      </c>
      <c r="B25" s="23"/>
      <c r="C25" s="12">
        <f>SUM(C15:C24)</f>
        <v>0</v>
      </c>
      <c r="D25" s="12">
        <f t="shared" ref="D25:O25" si="13">SUM(D15:D24)</f>
        <v>0</v>
      </c>
      <c r="E25" s="12">
        <f t="shared" si="13"/>
        <v>0</v>
      </c>
      <c r="F25" s="12">
        <f t="shared" si="13"/>
        <v>0</v>
      </c>
      <c r="G25" s="12">
        <f t="shared" si="13"/>
        <v>0</v>
      </c>
      <c r="H25" s="12">
        <f t="shared" si="13"/>
        <v>0</v>
      </c>
      <c r="I25" s="12">
        <f t="shared" si="13"/>
        <v>0</v>
      </c>
      <c r="J25" s="12">
        <f t="shared" si="13"/>
        <v>0</v>
      </c>
      <c r="K25" s="12">
        <f t="shared" si="13"/>
        <v>0</v>
      </c>
      <c r="L25" s="12">
        <f t="shared" si="13"/>
        <v>0</v>
      </c>
      <c r="M25" s="12">
        <f t="shared" si="13"/>
        <v>0</v>
      </c>
      <c r="N25" s="12">
        <f t="shared" si="13"/>
        <v>0</v>
      </c>
      <c r="O25" s="12">
        <f t="shared" si="13"/>
        <v>0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23" t="s">
        <v>73</v>
      </c>
      <c r="B26" s="23"/>
      <c r="C26" s="24" t="s">
        <v>59</v>
      </c>
      <c r="D26" s="24"/>
      <c r="E26" s="24"/>
      <c r="F26" s="24" t="s">
        <v>60</v>
      </c>
      <c r="G26" s="24"/>
      <c r="H26" s="24"/>
      <c r="I26" s="24" t="s">
        <v>61</v>
      </c>
      <c r="J26" s="24"/>
      <c r="K26" s="24"/>
      <c r="L26" s="24" t="s">
        <v>62</v>
      </c>
      <c r="M26" s="24"/>
      <c r="N26" s="24"/>
      <c r="O26" s="22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22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0</v>
      </c>
      <c r="D29" s="12">
        <f>(SUMIFS(MESKENOG2,KAYNAK,A29,SEBEP,B29,SÜRE,"Uzun",BİLDİRİM,"Bildirimli",İL,$B$10,İLÇE,$B$11)/VLOOKUP($B$11,ABONE2,4,FALSE))</f>
        <v>0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0</v>
      </c>
      <c r="F29" s="12">
        <f>(SUMIFS(TARIMSALAG2,KAYNAK,A29,SEBEP,B29,SÜRE,"Uzun",BİLDİRİM,"Bildirimli",İL,$B$10,İLÇE,$B$11)/VLOOKUP($B$11,ABONE2,6,FALSE))</f>
        <v>0</v>
      </c>
      <c r="G29" s="12">
        <f>(SUMIFS(TARIMSALOG2,KAYNAK,A29,SEBEP,B29,SÜRE,"Uzun",BİLDİRİM,"Bildirimli",İL,$B$10,İLÇE,$B$11)/VLOOKUP($B$11,ABONE2,7,FALSE))</f>
        <v>0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0</v>
      </c>
      <c r="I29" s="12">
        <f>(SUMIFS(TICARETHANEAG2,KAYNAK,A29,SEBEP,B29,SÜRE,"Uzun",BİLDİRİM,"Bildirimli",İL,$B$10,İLÇE,$B$11)/VLOOKUP($B$11,ABONE2,9,FALSE))</f>
        <v>0</v>
      </c>
      <c r="J29" s="12">
        <f>(SUMIFS(TICARETHANEOG2,KAYNAK,A29,SEBEP,B29,SÜRE,"Uzun",BİLDİRİM,"Bildirimli",İL,$B$10,İLÇE,$B$11)/VLOOKUP($B$11,ABONE2,10,FALSE))</f>
        <v>0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</v>
      </c>
      <c r="L29" s="12">
        <f>(SUMIFS(SANAYIAG2,KAYNAK,A29,SEBEP,B29,SÜRE,"Uzun",BİLDİRİM,"Bildirimli",İL,$B$10,İLÇE,$B$11)/VLOOKUP($B$11,ABONE2,12,FALSE))</f>
        <v>0</v>
      </c>
      <c r="M29" s="12">
        <f>(SUMIFS(SANAYIOG2,KAYNAK,A29,SEBEP,B29,SÜRE,"Uzun",BİLDİRİM,"Bildirimli",İL,$B$10,İLÇE,$B$11)/VLOOKUP($B$11,ABONE2,13,FALSE))</f>
        <v>0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0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0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0</v>
      </c>
      <c r="F31" s="12">
        <f>(SUMIFS(TARIMSALAG2,KAYNAK,A31,SEBEP,B31,SÜRE,"Uzun",BİLDİRİM,"Bildirimli",İL,$B$10,İLÇE,$B$11)/VLOOKUP($B$11,ABONE2,6,FALSE))</f>
        <v>0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2">
        <f>(SUMIFS(TICARETHANEAG2,KAYNAK,A31,SEBEP,B31,SÜRE,"Uzun",BİLDİRİM,"Bildirimli",İL,$B$10,İLÇE,$B$11)/VLOOKUP($B$11,ABONE2,9,FALSE))</f>
        <v>0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</v>
      </c>
      <c r="L31" s="12">
        <f>(SUMIFS(SANAYIAG2,KAYNAK,A31,SEBEP,B31,SÜRE,"Uzun",BİLDİRİM,"Bildirimli",İL,$B$10,İLÇE,$B$11)/VLOOKUP($B$11,ABONE2,12,FALSE))</f>
        <v>0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0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23" t="s">
        <v>63</v>
      </c>
      <c r="B33" s="23"/>
      <c r="C33" s="12">
        <f>SUM(C28:C32)</f>
        <v>0</v>
      </c>
      <c r="D33" s="12">
        <f t="shared" ref="D33:O33" si="14">SUM(D28:D32)</f>
        <v>0</v>
      </c>
      <c r="E33" s="12">
        <f t="shared" si="14"/>
        <v>0</v>
      </c>
      <c r="F33" s="12">
        <f t="shared" si="14"/>
        <v>0</v>
      </c>
      <c r="G33" s="12">
        <f t="shared" si="14"/>
        <v>0</v>
      </c>
      <c r="H33" s="12">
        <f t="shared" si="14"/>
        <v>0</v>
      </c>
      <c r="I33" s="12">
        <f t="shared" si="14"/>
        <v>0</v>
      </c>
      <c r="J33" s="12">
        <f t="shared" si="14"/>
        <v>0</v>
      </c>
      <c r="K33" s="12">
        <f t="shared" si="14"/>
        <v>0</v>
      </c>
      <c r="L33" s="12">
        <f t="shared" si="14"/>
        <v>0</v>
      </c>
      <c r="M33" s="12">
        <f t="shared" si="14"/>
        <v>0</v>
      </c>
      <c r="N33" s="12">
        <f t="shared" si="14"/>
        <v>0</v>
      </c>
      <c r="O33" s="12">
        <f t="shared" si="14"/>
        <v>0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22" t="s">
        <v>74</v>
      </c>
      <c r="C35" s="24" t="s">
        <v>59</v>
      </c>
      <c r="D35" s="24"/>
      <c r="E35" s="24"/>
      <c r="F35" s="24" t="s">
        <v>60</v>
      </c>
      <c r="G35" s="24"/>
      <c r="H35" s="24"/>
      <c r="I35" s="24" t="s">
        <v>61</v>
      </c>
      <c r="J35" s="24"/>
      <c r="K35" s="24"/>
      <c r="L35" s="24" t="s">
        <v>62</v>
      </c>
      <c r="M35" s="24"/>
      <c r="N35" s="24"/>
      <c r="O35" s="22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22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22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20229</v>
      </c>
      <c r="D37" s="16">
        <f>VLOOKUP($B$11,ABONE2,4,FALSE)</f>
        <v>99</v>
      </c>
      <c r="E37" s="16">
        <f>VLOOKUP($B$11,ABONE2,5,FALSE)</f>
        <v>20328</v>
      </c>
      <c r="F37" s="16">
        <f>VLOOKUP($B$11,ABONE2,6,FALSE)</f>
        <v>922</v>
      </c>
      <c r="G37" s="16">
        <f>VLOOKUP($B$11,ABONE2,7,FALSE)</f>
        <v>257</v>
      </c>
      <c r="H37" s="16">
        <f>VLOOKUP($B$11,ABONE2,8,FALSE)</f>
        <v>1179</v>
      </c>
      <c r="I37" s="16">
        <f>VLOOKUP($B$11,ABONE2,9,FALSE)</f>
        <v>4608</v>
      </c>
      <c r="J37" s="16">
        <f>VLOOKUP($B$11,ABONE2,10,FALSE)</f>
        <v>234</v>
      </c>
      <c r="K37" s="16">
        <f>VLOOKUP($B$11,ABONE2,11,FALSE)</f>
        <v>4842</v>
      </c>
      <c r="L37" s="21">
        <f>VLOOKUP($B$11,ABONE2,12,FALSE)</f>
        <v>8</v>
      </c>
      <c r="M37" s="21">
        <f>VLOOKUP($B$11,ABONE2,13,FALSE)</f>
        <v>10</v>
      </c>
      <c r="N37" s="21">
        <f>VLOOKUP($B$11,ABONE2,14,FALSE)</f>
        <v>18</v>
      </c>
      <c r="O37" s="21">
        <f>VLOOKUP($B$11,ABONE2,15,FALSE)</f>
        <v>26367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3950.3490620156763</v>
      </c>
      <c r="D38" s="16">
        <f>VLOOKUP($B$11,TUKETIM,4,FALSE)</f>
        <v>115.69790376919883</v>
      </c>
      <c r="E38" s="16">
        <f>VLOOKUP($B$11,TUKETIM,5,FALSE)</f>
        <v>4066.0469657848753</v>
      </c>
      <c r="F38" s="16">
        <f>VLOOKUP($B$11,TUKETIM,6,FALSE)</f>
        <v>466.50352884578001</v>
      </c>
      <c r="G38" s="16">
        <f>VLOOKUP($B$11,TUKETIM,7,FALSE)</f>
        <v>309.38792327867719</v>
      </c>
      <c r="H38" s="16">
        <f>VLOOKUP($B$11,TUKETIM,8,FALSE)</f>
        <v>775.89145212445715</v>
      </c>
      <c r="I38" s="16">
        <f>VLOOKUP($B$11,TUKETIM,9,FALSE)</f>
        <v>2654.6190129596007</v>
      </c>
      <c r="J38" s="16">
        <f>VLOOKUP($B$11,TUKETIM,10,FALSE)</f>
        <v>3978.2430212014806</v>
      </c>
      <c r="K38" s="16">
        <f>VLOOKUP($B$11,TUKETIM,11,FALSE)</f>
        <v>6632.8620341610813</v>
      </c>
      <c r="L38" s="21">
        <f>VLOOKUP($B$11,TUKETIM,12,FALSE)</f>
        <v>92.399699999999996</v>
      </c>
      <c r="M38" s="21">
        <f>VLOOKUP($B$11,TUKETIM,13,FALSE)</f>
        <v>153.1353</v>
      </c>
      <c r="N38" s="21">
        <f>VLOOKUP($B$11,TUKETIM,14,FALSE)</f>
        <v>245.535</v>
      </c>
      <c r="O38" s="21">
        <f>VLOOKUP($B$11,TUKETIM,15,FALSE)</f>
        <v>11720.335452070412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108235.45</v>
      </c>
      <c r="D39" s="16">
        <f>VLOOKUP($B$11,ANLASMA,4,FALSE)</f>
        <v>2287.44</v>
      </c>
      <c r="E39" s="16">
        <f>VLOOKUP($B$11,ANLASMA,5,FALSE)</f>
        <v>110522.89</v>
      </c>
      <c r="F39" s="16">
        <f>VLOOKUP($B$11,ANLASMA,6,FALSE)</f>
        <v>9592.304000000031</v>
      </c>
      <c r="G39" s="16">
        <f>VLOOKUP($B$11,ANLASMA,7,FALSE)</f>
        <v>6763.46</v>
      </c>
      <c r="H39" s="16">
        <f>VLOOKUP($B$11,ANLASMA,8,FALSE)</f>
        <v>16355.764000000032</v>
      </c>
      <c r="I39" s="16">
        <f>VLOOKUP($B$11,ANLASMA,9,FALSE)</f>
        <v>31003.530999999799</v>
      </c>
      <c r="J39" s="16">
        <f>VLOOKUP($B$11,ANLASMA,10,FALSE)</f>
        <v>30144.62</v>
      </c>
      <c r="K39" s="16">
        <f>VLOOKUP($B$11,ANLASMA,11,FALSE)</f>
        <v>61148.150999999794</v>
      </c>
      <c r="L39" s="21">
        <f>VLOOKUP($B$11,ANLASMA,12,FALSE)</f>
        <v>234.27700000000002</v>
      </c>
      <c r="M39" s="21">
        <f>VLOOKUP($B$11,ANLASMA,13,FALSE)</f>
        <v>1602</v>
      </c>
      <c r="N39" s="21">
        <f>VLOOKUP($B$11,ANLASMA,14,FALSE)</f>
        <v>1836.277</v>
      </c>
      <c r="O39" s="21">
        <f>VLOOKUP($B$11,ANLASMA,15,FALSE)</f>
        <v>189863.08199999982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31" t="s">
        <v>75</v>
      </c>
      <c r="C42" s="31"/>
      <c r="D42" s="31"/>
      <c r="E42" s="31"/>
      <c r="F42" s="31"/>
      <c r="G42" s="31"/>
      <c r="H42" s="31"/>
      <c r="I42" s="31"/>
      <c r="J42" s="31"/>
      <c r="K42" s="31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31" t="s">
        <v>76</v>
      </c>
      <c r="C43" s="31"/>
      <c r="D43" s="31"/>
      <c r="E43" s="31"/>
      <c r="F43" s="31"/>
      <c r="G43" s="31"/>
      <c r="H43" s="31"/>
      <c r="I43" s="31"/>
      <c r="J43" s="31"/>
      <c r="K43" s="31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31" t="s">
        <v>77</v>
      </c>
      <c r="C44" s="31"/>
      <c r="D44" s="31"/>
      <c r="E44" s="31"/>
      <c r="F44" s="31"/>
      <c r="G44" s="31"/>
      <c r="H44" s="31"/>
      <c r="I44" s="31"/>
      <c r="J44" s="31"/>
      <c r="K44" s="31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 xr:uid="{F85A5A6A-A862-4830-BA12-BB4569B62341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753509-6F66-45B5-B760-639E85EF3736}">
  <dimension ref="A1:AC70"/>
  <sheetViews>
    <sheetView zoomScale="55" zoomScaleNormal="55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25" t="s">
        <v>6</v>
      </c>
      <c r="B1" s="26"/>
      <c r="C1" s="26"/>
      <c r="D1" s="2"/>
      <c r="E1" s="2"/>
      <c r="F1" s="2"/>
    </row>
    <row r="2" spans="1:29" x14ac:dyDescent="0.3">
      <c r="A2" s="3" t="s">
        <v>7</v>
      </c>
      <c r="B2" s="27" t="s">
        <v>8</v>
      </c>
      <c r="C2" s="27"/>
      <c r="D2" s="4"/>
      <c r="E2" s="4"/>
      <c r="F2" s="4"/>
    </row>
    <row r="3" spans="1:29" x14ac:dyDescent="0.3">
      <c r="A3" s="3" t="s">
        <v>9</v>
      </c>
      <c r="B3" s="28" t="s">
        <v>79</v>
      </c>
      <c r="C3" s="28"/>
      <c r="D3" s="5"/>
      <c r="E3" s="5"/>
      <c r="F3" s="5"/>
    </row>
    <row r="4" spans="1:29" x14ac:dyDescent="0.3">
      <c r="A4" s="3" t="s">
        <v>10</v>
      </c>
      <c r="B4" s="27">
        <v>4</v>
      </c>
      <c r="C4" s="27"/>
      <c r="D4" s="4"/>
      <c r="E4" s="4"/>
      <c r="F4" s="4"/>
    </row>
    <row r="5" spans="1:29" x14ac:dyDescent="0.3">
      <c r="A5" s="3" t="s">
        <v>11</v>
      </c>
      <c r="B5" s="29"/>
      <c r="C5" s="30"/>
      <c r="D5" s="4"/>
      <c r="E5" s="4"/>
      <c r="F5" s="4"/>
    </row>
    <row r="6" spans="1:29" ht="15" customHeight="1" x14ac:dyDescent="0.3">
      <c r="A6" s="3" t="s">
        <v>12</v>
      </c>
      <c r="B6" s="29"/>
      <c r="C6" s="30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32"/>
      <c r="C7" s="33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4"/>
      <c r="C8" s="34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5"/>
      <c r="C9" s="35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4" t="s">
        <v>80</v>
      </c>
      <c r="C10" s="34"/>
      <c r="D10" s="6"/>
      <c r="F10" s="9"/>
      <c r="G10" s="9"/>
      <c r="H10" s="9"/>
      <c r="I10" s="9"/>
    </row>
    <row r="11" spans="1:29" x14ac:dyDescent="0.3">
      <c r="A11" s="3" t="s">
        <v>24</v>
      </c>
      <c r="B11" s="34" t="s">
        <v>92</v>
      </c>
      <c r="C11" s="34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23" t="s">
        <v>72</v>
      </c>
      <c r="B13" s="23"/>
      <c r="C13" s="24" t="s">
        <v>59</v>
      </c>
      <c r="D13" s="24"/>
      <c r="E13" s="24"/>
      <c r="F13" s="24" t="s">
        <v>60</v>
      </c>
      <c r="G13" s="24"/>
      <c r="H13" s="24"/>
      <c r="I13" s="24" t="s">
        <v>61</v>
      </c>
      <c r="J13" s="24"/>
      <c r="K13" s="24"/>
      <c r="L13" s="24" t="s">
        <v>62</v>
      </c>
      <c r="M13" s="24"/>
      <c r="N13" s="24"/>
      <c r="O13" s="22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22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f t="shared" ref="M15:M24" si="10">(SUMIFS(SANAYIOG2,KAYNAK,A15,SEBEP,B15,SÜRE,"Uzun",BİLDİRİM,"Bildirimsiz",İL,$B$10,İLÇE,$B$11)/VLOOKUP($B$11,ABONE2,13,FALSE))</f>
        <v>0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0</v>
      </c>
      <c r="D17" s="12">
        <f t="shared" si="1"/>
        <v>0</v>
      </c>
      <c r="E17" s="12">
        <f t="shared" si="2"/>
        <v>0</v>
      </c>
      <c r="F17" s="12">
        <f t="shared" si="3"/>
        <v>0</v>
      </c>
      <c r="G17" s="12">
        <f t="shared" si="4"/>
        <v>0</v>
      </c>
      <c r="H17" s="12">
        <f t="shared" si="5"/>
        <v>0</v>
      </c>
      <c r="I17" s="12">
        <f t="shared" si="6"/>
        <v>0</v>
      </c>
      <c r="J17" s="12">
        <f t="shared" si="7"/>
        <v>0</v>
      </c>
      <c r="K17" s="12">
        <f t="shared" si="8"/>
        <v>0</v>
      </c>
      <c r="L17" s="12">
        <f t="shared" si="9"/>
        <v>0</v>
      </c>
      <c r="M17" s="12">
        <f t="shared" si="10"/>
        <v>0</v>
      </c>
      <c r="N17" s="12">
        <f t="shared" si="11"/>
        <v>0</v>
      </c>
      <c r="O17" s="17">
        <f t="shared" si="12"/>
        <v>0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0</v>
      </c>
      <c r="D18" s="12">
        <f t="shared" si="1"/>
        <v>0</v>
      </c>
      <c r="E18" s="12">
        <f t="shared" si="2"/>
        <v>0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0</v>
      </c>
      <c r="J18" s="12">
        <f t="shared" si="7"/>
        <v>0</v>
      </c>
      <c r="K18" s="12">
        <f t="shared" si="8"/>
        <v>0</v>
      </c>
      <c r="L18" s="12">
        <f t="shared" si="9"/>
        <v>0</v>
      </c>
      <c r="M18" s="12">
        <f t="shared" si="10"/>
        <v>0</v>
      </c>
      <c r="N18" s="12">
        <f t="shared" si="11"/>
        <v>0</v>
      </c>
      <c r="O18" s="17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0</v>
      </c>
      <c r="D21" s="12">
        <f t="shared" si="1"/>
        <v>0</v>
      </c>
      <c r="E21" s="12">
        <f t="shared" si="2"/>
        <v>0</v>
      </c>
      <c r="F21" s="12">
        <f t="shared" si="3"/>
        <v>0</v>
      </c>
      <c r="G21" s="12">
        <f t="shared" si="4"/>
        <v>0</v>
      </c>
      <c r="H21" s="12">
        <f t="shared" si="5"/>
        <v>0</v>
      </c>
      <c r="I21" s="12">
        <f t="shared" si="6"/>
        <v>0</v>
      </c>
      <c r="J21" s="12">
        <f t="shared" si="7"/>
        <v>0</v>
      </c>
      <c r="K21" s="12">
        <f t="shared" si="8"/>
        <v>0</v>
      </c>
      <c r="L21" s="12">
        <f t="shared" si="9"/>
        <v>0</v>
      </c>
      <c r="M21" s="12">
        <f t="shared" si="10"/>
        <v>0</v>
      </c>
      <c r="N21" s="12">
        <f t="shared" si="11"/>
        <v>0</v>
      </c>
      <c r="O21" s="17">
        <f t="shared" si="12"/>
        <v>0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0</v>
      </c>
      <c r="D22" s="12">
        <f t="shared" si="1"/>
        <v>0</v>
      </c>
      <c r="E22" s="12">
        <f t="shared" si="2"/>
        <v>0</v>
      </c>
      <c r="F22" s="12">
        <f t="shared" si="3"/>
        <v>0</v>
      </c>
      <c r="G22" s="12">
        <f t="shared" si="4"/>
        <v>0</v>
      </c>
      <c r="H22" s="12">
        <f t="shared" si="5"/>
        <v>0</v>
      </c>
      <c r="I22" s="12">
        <f t="shared" si="6"/>
        <v>0</v>
      </c>
      <c r="J22" s="12">
        <f t="shared" si="7"/>
        <v>0</v>
      </c>
      <c r="K22" s="12">
        <f t="shared" si="8"/>
        <v>0</v>
      </c>
      <c r="L22" s="12">
        <f t="shared" si="9"/>
        <v>0</v>
      </c>
      <c r="M22" s="12">
        <f t="shared" si="10"/>
        <v>0</v>
      </c>
      <c r="N22" s="12">
        <f t="shared" si="11"/>
        <v>0</v>
      </c>
      <c r="O22" s="17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23" t="s">
        <v>63</v>
      </c>
      <c r="B25" s="23"/>
      <c r="C25" s="12">
        <f>SUM(C15:C24)</f>
        <v>0</v>
      </c>
      <c r="D25" s="12">
        <f t="shared" ref="D25:O25" si="13">SUM(D15:D24)</f>
        <v>0</v>
      </c>
      <c r="E25" s="12">
        <f t="shared" si="13"/>
        <v>0</v>
      </c>
      <c r="F25" s="12">
        <f t="shared" si="13"/>
        <v>0</v>
      </c>
      <c r="G25" s="12">
        <f t="shared" si="13"/>
        <v>0</v>
      </c>
      <c r="H25" s="12">
        <f t="shared" si="13"/>
        <v>0</v>
      </c>
      <c r="I25" s="12">
        <f t="shared" si="13"/>
        <v>0</v>
      </c>
      <c r="J25" s="12">
        <f t="shared" si="13"/>
        <v>0</v>
      </c>
      <c r="K25" s="12">
        <f t="shared" si="13"/>
        <v>0</v>
      </c>
      <c r="L25" s="12">
        <f t="shared" si="13"/>
        <v>0</v>
      </c>
      <c r="M25" s="12">
        <f t="shared" si="13"/>
        <v>0</v>
      </c>
      <c r="N25" s="12">
        <f t="shared" si="13"/>
        <v>0</v>
      </c>
      <c r="O25" s="12">
        <f t="shared" si="13"/>
        <v>0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23" t="s">
        <v>73</v>
      </c>
      <c r="B26" s="23"/>
      <c r="C26" s="24" t="s">
        <v>59</v>
      </c>
      <c r="D26" s="24"/>
      <c r="E26" s="24"/>
      <c r="F26" s="24" t="s">
        <v>60</v>
      </c>
      <c r="G26" s="24"/>
      <c r="H26" s="24"/>
      <c r="I26" s="24" t="s">
        <v>61</v>
      </c>
      <c r="J26" s="24"/>
      <c r="K26" s="24"/>
      <c r="L26" s="24" t="s">
        <v>62</v>
      </c>
      <c r="M26" s="24"/>
      <c r="N26" s="24"/>
      <c r="O26" s="22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22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0</v>
      </c>
      <c r="D29" s="12">
        <f>(SUMIFS(MESKENOG2,KAYNAK,A29,SEBEP,B29,SÜRE,"Uzun",BİLDİRİM,"Bildirimli",İL,$B$10,İLÇE,$B$11)/VLOOKUP($B$11,ABONE2,4,FALSE))</f>
        <v>0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0</v>
      </c>
      <c r="F29" s="12">
        <f>(SUMIFS(TARIMSALAG2,KAYNAK,A29,SEBEP,B29,SÜRE,"Uzun",BİLDİRİM,"Bildirimli",İL,$B$10,İLÇE,$B$11)/VLOOKUP($B$11,ABONE2,6,FALSE))</f>
        <v>0</v>
      </c>
      <c r="G29" s="12">
        <f>(SUMIFS(TARIMSALOG2,KAYNAK,A29,SEBEP,B29,SÜRE,"Uzun",BİLDİRİM,"Bildirimli",İL,$B$10,İLÇE,$B$11)/VLOOKUP($B$11,ABONE2,7,FALSE))</f>
        <v>0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0</v>
      </c>
      <c r="I29" s="12">
        <f>(SUMIFS(TICARETHANEAG2,KAYNAK,A29,SEBEP,B29,SÜRE,"Uzun",BİLDİRİM,"Bildirimli",İL,$B$10,İLÇE,$B$11)/VLOOKUP($B$11,ABONE2,9,FALSE))</f>
        <v>0</v>
      </c>
      <c r="J29" s="12">
        <f>(SUMIFS(TICARETHANEOG2,KAYNAK,A29,SEBEP,B29,SÜRE,"Uzun",BİLDİRİM,"Bildirimli",İL,$B$10,İLÇE,$B$11)/VLOOKUP($B$11,ABONE2,10,FALSE))</f>
        <v>0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</v>
      </c>
      <c r="L29" s="12">
        <f>(SUMIFS(SANAYIAG2,KAYNAK,A29,SEBEP,B29,SÜRE,"Uzun",BİLDİRİM,"Bildirimli",İL,$B$10,İLÇE,$B$11)/VLOOKUP($B$11,ABONE2,12,FALSE))</f>
        <v>0</v>
      </c>
      <c r="M29" s="12">
        <f>(SUMIFS(SANAYIOG2,KAYNAK,A29,SEBEP,B29,SÜRE,"Uzun",BİLDİRİM,"Bildirimli",İL,$B$10,İLÇE,$B$11)/VLOOKUP($B$11,ABONE2,13,FALSE))</f>
        <v>0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0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0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0</v>
      </c>
      <c r="F31" s="12">
        <f>(SUMIFS(TARIMSALAG2,KAYNAK,A31,SEBEP,B31,SÜRE,"Uzun",BİLDİRİM,"Bildirimli",İL,$B$10,İLÇE,$B$11)/VLOOKUP($B$11,ABONE2,6,FALSE))</f>
        <v>0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2">
        <f>(SUMIFS(TICARETHANEAG2,KAYNAK,A31,SEBEP,B31,SÜRE,"Uzun",BİLDİRİM,"Bildirimli",İL,$B$10,İLÇE,$B$11)/VLOOKUP($B$11,ABONE2,9,FALSE))</f>
        <v>0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</v>
      </c>
      <c r="L31" s="12">
        <f>(SUMIFS(SANAYIAG2,KAYNAK,A31,SEBEP,B31,SÜRE,"Uzun",BİLDİRİM,"Bildirimli",İL,$B$10,İLÇE,$B$11)/VLOOKUP($B$11,ABONE2,12,FALSE))</f>
        <v>0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0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23" t="s">
        <v>63</v>
      </c>
      <c r="B33" s="23"/>
      <c r="C33" s="12">
        <f>SUM(C28:C32)</f>
        <v>0</v>
      </c>
      <c r="D33" s="12">
        <f t="shared" ref="D33:O33" si="14">SUM(D28:D32)</f>
        <v>0</v>
      </c>
      <c r="E33" s="12">
        <f t="shared" si="14"/>
        <v>0</v>
      </c>
      <c r="F33" s="12">
        <f t="shared" si="14"/>
        <v>0</v>
      </c>
      <c r="G33" s="12">
        <f t="shared" si="14"/>
        <v>0</v>
      </c>
      <c r="H33" s="12">
        <f t="shared" si="14"/>
        <v>0</v>
      </c>
      <c r="I33" s="12">
        <f t="shared" si="14"/>
        <v>0</v>
      </c>
      <c r="J33" s="12">
        <f t="shared" si="14"/>
        <v>0</v>
      </c>
      <c r="K33" s="12">
        <f t="shared" si="14"/>
        <v>0</v>
      </c>
      <c r="L33" s="12">
        <f t="shared" si="14"/>
        <v>0</v>
      </c>
      <c r="M33" s="12">
        <f t="shared" si="14"/>
        <v>0</v>
      </c>
      <c r="N33" s="12">
        <f t="shared" si="14"/>
        <v>0</v>
      </c>
      <c r="O33" s="12">
        <f t="shared" si="14"/>
        <v>0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22" t="s">
        <v>74</v>
      </c>
      <c r="C35" s="24" t="s">
        <v>59</v>
      </c>
      <c r="D35" s="24"/>
      <c r="E35" s="24"/>
      <c r="F35" s="24" t="s">
        <v>60</v>
      </c>
      <c r="G35" s="24"/>
      <c r="H35" s="24"/>
      <c r="I35" s="24" t="s">
        <v>61</v>
      </c>
      <c r="J35" s="24"/>
      <c r="K35" s="24"/>
      <c r="L35" s="24" t="s">
        <v>62</v>
      </c>
      <c r="M35" s="24"/>
      <c r="N35" s="24"/>
      <c r="O35" s="22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22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22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47359</v>
      </c>
      <c r="D37" s="16">
        <f>VLOOKUP($B$11,ABONE2,4,FALSE)</f>
        <v>65</v>
      </c>
      <c r="E37" s="16">
        <f>VLOOKUP($B$11,ABONE2,5,FALSE)</f>
        <v>47424</v>
      </c>
      <c r="F37" s="16">
        <f>VLOOKUP($B$11,ABONE2,6,FALSE)</f>
        <v>1959</v>
      </c>
      <c r="G37" s="16">
        <f>VLOOKUP($B$11,ABONE2,7,FALSE)</f>
        <v>44</v>
      </c>
      <c r="H37" s="16">
        <f>VLOOKUP($B$11,ABONE2,8,FALSE)</f>
        <v>2003</v>
      </c>
      <c r="I37" s="16">
        <f>VLOOKUP($B$11,ABONE2,9,FALSE)</f>
        <v>6588</v>
      </c>
      <c r="J37" s="16">
        <f>VLOOKUP($B$11,ABONE2,10,FALSE)</f>
        <v>205</v>
      </c>
      <c r="K37" s="16">
        <f>VLOOKUP($B$11,ABONE2,11,FALSE)</f>
        <v>6793</v>
      </c>
      <c r="L37" s="21">
        <f>VLOOKUP($B$11,ABONE2,12,FALSE)</f>
        <v>16</v>
      </c>
      <c r="M37" s="21">
        <f>VLOOKUP($B$11,ABONE2,13,FALSE)</f>
        <v>13</v>
      </c>
      <c r="N37" s="21">
        <f>VLOOKUP($B$11,ABONE2,14,FALSE)</f>
        <v>29</v>
      </c>
      <c r="O37" s="21">
        <f>VLOOKUP($B$11,ABONE2,15,FALSE)</f>
        <v>56249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9304.0412500934654</v>
      </c>
      <c r="D38" s="16">
        <f>VLOOKUP($B$11,TUKETIM,4,FALSE)</f>
        <v>743.64525000000003</v>
      </c>
      <c r="E38" s="16">
        <f>VLOOKUP($B$11,TUKETIM,5,FALSE)</f>
        <v>10047.686500093465</v>
      </c>
      <c r="F38" s="16">
        <f>VLOOKUP($B$11,TUKETIM,6,FALSE)</f>
        <v>533.00918296040106</v>
      </c>
      <c r="G38" s="16">
        <f>VLOOKUP($B$11,TUKETIM,7,FALSE)</f>
        <v>120.78368602739727</v>
      </c>
      <c r="H38" s="16">
        <f>VLOOKUP($B$11,TUKETIM,8,FALSE)</f>
        <v>653.79286898779833</v>
      </c>
      <c r="I38" s="16">
        <f>VLOOKUP($B$11,TUKETIM,9,FALSE)</f>
        <v>3849.2702629845026</v>
      </c>
      <c r="J38" s="16">
        <f>VLOOKUP($B$11,TUKETIM,10,FALSE)</f>
        <v>3347.464776333959</v>
      </c>
      <c r="K38" s="16">
        <f>VLOOKUP($B$11,TUKETIM,11,FALSE)</f>
        <v>7196.7350393184615</v>
      </c>
      <c r="L38" s="21">
        <f>VLOOKUP($B$11,TUKETIM,12,FALSE)</f>
        <v>34.700499999999998</v>
      </c>
      <c r="M38" s="21">
        <f>VLOOKUP($B$11,TUKETIM,13,FALSE)</f>
        <v>596.97320000000002</v>
      </c>
      <c r="N38" s="21">
        <f>VLOOKUP($B$11,TUKETIM,14,FALSE)</f>
        <v>631.67370000000005</v>
      </c>
      <c r="O38" s="21">
        <f>VLOOKUP($B$11,TUKETIM,15,FALSE)</f>
        <v>18529.888108399726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288974.42800000706</v>
      </c>
      <c r="D39" s="16">
        <f>VLOOKUP($B$11,ANLASMA,4,FALSE)</f>
        <v>11200.14</v>
      </c>
      <c r="E39" s="16">
        <f>VLOOKUP($B$11,ANLASMA,5,FALSE)</f>
        <v>300174.56800000707</v>
      </c>
      <c r="F39" s="16">
        <f>VLOOKUP($B$11,ANLASMA,6,FALSE)</f>
        <v>10243.330000000071</v>
      </c>
      <c r="G39" s="16">
        <f>VLOOKUP($B$11,ANLASMA,7,FALSE)</f>
        <v>2103.9</v>
      </c>
      <c r="H39" s="16">
        <f>VLOOKUP($B$11,ANLASMA,8,FALSE)</f>
        <v>12347.230000000071</v>
      </c>
      <c r="I39" s="16">
        <f>VLOOKUP($B$11,ANLASMA,9,FALSE)</f>
        <v>39784.345999999401</v>
      </c>
      <c r="J39" s="16">
        <f>VLOOKUP($B$11,ANLASMA,10,FALSE)</f>
        <v>59959.320999999996</v>
      </c>
      <c r="K39" s="16">
        <f>VLOOKUP($B$11,ANLASMA,11,FALSE)</f>
        <v>99743.666999999405</v>
      </c>
      <c r="L39" s="21">
        <f>VLOOKUP($B$11,ANLASMA,12,FALSE)</f>
        <v>245.393</v>
      </c>
      <c r="M39" s="21">
        <f>VLOOKUP($B$11,ANLASMA,13,FALSE)</f>
        <v>10299</v>
      </c>
      <c r="N39" s="21">
        <f>VLOOKUP($B$11,ANLASMA,14,FALSE)</f>
        <v>10544.393</v>
      </c>
      <c r="O39" s="21">
        <f>VLOOKUP($B$11,ANLASMA,15,FALSE)</f>
        <v>422809.85800000653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31" t="s">
        <v>75</v>
      </c>
      <c r="C42" s="31"/>
      <c r="D42" s="31"/>
      <c r="E42" s="31"/>
      <c r="F42" s="31"/>
      <c r="G42" s="31"/>
      <c r="H42" s="31"/>
      <c r="I42" s="31"/>
      <c r="J42" s="31"/>
      <c r="K42" s="31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31" t="s">
        <v>76</v>
      </c>
      <c r="C43" s="31"/>
      <c r="D43" s="31"/>
      <c r="E43" s="31"/>
      <c r="F43" s="31"/>
      <c r="G43" s="31"/>
      <c r="H43" s="31"/>
      <c r="I43" s="31"/>
      <c r="J43" s="31"/>
      <c r="K43" s="31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31" t="s">
        <v>77</v>
      </c>
      <c r="C44" s="31"/>
      <c r="D44" s="31"/>
      <c r="E44" s="31"/>
      <c r="F44" s="31"/>
      <c r="G44" s="31"/>
      <c r="H44" s="31"/>
      <c r="I44" s="31"/>
      <c r="J44" s="31"/>
      <c r="K44" s="31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 xr:uid="{70311938-BBE5-4608-A6FB-771E571D238D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086433-99E1-476E-BD2B-AEDC52DAE6EB}">
  <dimension ref="A1:AC70"/>
  <sheetViews>
    <sheetView zoomScale="55" zoomScaleNormal="55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25" t="s">
        <v>6</v>
      </c>
      <c r="B1" s="26"/>
      <c r="C1" s="26"/>
      <c r="D1" s="2"/>
      <c r="E1" s="2"/>
      <c r="F1" s="2"/>
    </row>
    <row r="2" spans="1:29" x14ac:dyDescent="0.3">
      <c r="A2" s="3" t="s">
        <v>7</v>
      </c>
      <c r="B2" s="27" t="s">
        <v>8</v>
      </c>
      <c r="C2" s="27"/>
      <c r="D2" s="4"/>
      <c r="E2" s="4"/>
      <c r="F2" s="4"/>
    </row>
    <row r="3" spans="1:29" x14ac:dyDescent="0.3">
      <c r="A3" s="3" t="s">
        <v>9</v>
      </c>
      <c r="B3" s="28" t="s">
        <v>79</v>
      </c>
      <c r="C3" s="28"/>
      <c r="D3" s="5"/>
      <c r="E3" s="5"/>
      <c r="F3" s="5"/>
    </row>
    <row r="4" spans="1:29" x14ac:dyDescent="0.3">
      <c r="A4" s="3" t="s">
        <v>10</v>
      </c>
      <c r="B4" s="27">
        <v>4</v>
      </c>
      <c r="C4" s="27"/>
      <c r="D4" s="4"/>
      <c r="E4" s="4"/>
      <c r="F4" s="4"/>
    </row>
    <row r="5" spans="1:29" x14ac:dyDescent="0.3">
      <c r="A5" s="3" t="s">
        <v>11</v>
      </c>
      <c r="B5" s="29"/>
      <c r="C5" s="30"/>
      <c r="D5" s="4"/>
      <c r="E5" s="4"/>
      <c r="F5" s="4"/>
    </row>
    <row r="6" spans="1:29" ht="15" customHeight="1" x14ac:dyDescent="0.3">
      <c r="A6" s="3" t="s">
        <v>12</v>
      </c>
      <c r="B6" s="29"/>
      <c r="C6" s="30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32"/>
      <c r="C7" s="33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4"/>
      <c r="C8" s="34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5"/>
      <c r="C9" s="35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4" t="s">
        <v>80</v>
      </c>
      <c r="C10" s="34"/>
      <c r="D10" s="6"/>
      <c r="F10" s="9"/>
      <c r="G10" s="9"/>
      <c r="H10" s="9"/>
      <c r="I10" s="9"/>
    </row>
    <row r="11" spans="1:29" x14ac:dyDescent="0.3">
      <c r="A11" s="3" t="s">
        <v>24</v>
      </c>
      <c r="B11" s="34" t="s">
        <v>93</v>
      </c>
      <c r="C11" s="34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23" t="s">
        <v>72</v>
      </c>
      <c r="B13" s="23"/>
      <c r="C13" s="24" t="s">
        <v>59</v>
      </c>
      <c r="D13" s="24"/>
      <c r="E13" s="24"/>
      <c r="F13" s="24" t="s">
        <v>60</v>
      </c>
      <c r="G13" s="24"/>
      <c r="H13" s="24"/>
      <c r="I13" s="24" t="s">
        <v>61</v>
      </c>
      <c r="J13" s="24"/>
      <c r="K13" s="24"/>
      <c r="L13" s="24" t="s">
        <v>62</v>
      </c>
      <c r="M13" s="24"/>
      <c r="N13" s="24"/>
      <c r="O13" s="22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22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f t="shared" ref="M15:M24" si="10">(SUMIFS(SANAYIOG2,KAYNAK,A15,SEBEP,B15,SÜRE,"Uzun",BİLDİRİM,"Bildirimsiz",İL,$B$10,İLÇE,$B$11)/VLOOKUP($B$11,ABONE2,13,FALSE))</f>
        <v>0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0</v>
      </c>
      <c r="D17" s="12">
        <f t="shared" si="1"/>
        <v>0</v>
      </c>
      <c r="E17" s="12">
        <f t="shared" si="2"/>
        <v>0</v>
      </c>
      <c r="F17" s="12">
        <f t="shared" si="3"/>
        <v>0</v>
      </c>
      <c r="G17" s="12">
        <f t="shared" si="4"/>
        <v>0</v>
      </c>
      <c r="H17" s="12">
        <f t="shared" si="5"/>
        <v>0</v>
      </c>
      <c r="I17" s="12">
        <f t="shared" si="6"/>
        <v>0</v>
      </c>
      <c r="J17" s="12">
        <f t="shared" si="7"/>
        <v>0</v>
      </c>
      <c r="K17" s="12">
        <f t="shared" si="8"/>
        <v>0</v>
      </c>
      <c r="L17" s="12">
        <f t="shared" si="9"/>
        <v>0</v>
      </c>
      <c r="M17" s="12">
        <f t="shared" si="10"/>
        <v>0</v>
      </c>
      <c r="N17" s="12">
        <f t="shared" si="11"/>
        <v>0</v>
      </c>
      <c r="O17" s="17">
        <f t="shared" si="12"/>
        <v>0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0</v>
      </c>
      <c r="D18" s="12">
        <f t="shared" si="1"/>
        <v>0</v>
      </c>
      <c r="E18" s="12">
        <f t="shared" si="2"/>
        <v>0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0</v>
      </c>
      <c r="J18" s="12">
        <f t="shared" si="7"/>
        <v>0</v>
      </c>
      <c r="K18" s="12">
        <f t="shared" si="8"/>
        <v>0</v>
      </c>
      <c r="L18" s="12">
        <f t="shared" si="9"/>
        <v>0</v>
      </c>
      <c r="M18" s="12">
        <f t="shared" si="10"/>
        <v>0</v>
      </c>
      <c r="N18" s="12">
        <f t="shared" si="11"/>
        <v>0</v>
      </c>
      <c r="O18" s="17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0</v>
      </c>
      <c r="D21" s="12">
        <f t="shared" si="1"/>
        <v>0</v>
      </c>
      <c r="E21" s="12">
        <f t="shared" si="2"/>
        <v>0</v>
      </c>
      <c r="F21" s="12">
        <f t="shared" si="3"/>
        <v>0</v>
      </c>
      <c r="G21" s="12">
        <f t="shared" si="4"/>
        <v>0</v>
      </c>
      <c r="H21" s="12">
        <f t="shared" si="5"/>
        <v>0</v>
      </c>
      <c r="I21" s="12">
        <f t="shared" si="6"/>
        <v>0</v>
      </c>
      <c r="J21" s="12">
        <f t="shared" si="7"/>
        <v>0</v>
      </c>
      <c r="K21" s="12">
        <f t="shared" si="8"/>
        <v>0</v>
      </c>
      <c r="L21" s="12">
        <f t="shared" si="9"/>
        <v>0</v>
      </c>
      <c r="M21" s="12">
        <f t="shared" si="10"/>
        <v>0</v>
      </c>
      <c r="N21" s="12">
        <f t="shared" si="11"/>
        <v>0</v>
      </c>
      <c r="O21" s="17">
        <f t="shared" si="12"/>
        <v>0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0</v>
      </c>
      <c r="D22" s="12">
        <f t="shared" si="1"/>
        <v>0</v>
      </c>
      <c r="E22" s="12">
        <f t="shared" si="2"/>
        <v>0</v>
      </c>
      <c r="F22" s="12">
        <f t="shared" si="3"/>
        <v>0</v>
      </c>
      <c r="G22" s="12">
        <f t="shared" si="4"/>
        <v>0</v>
      </c>
      <c r="H22" s="12">
        <f t="shared" si="5"/>
        <v>0</v>
      </c>
      <c r="I22" s="12">
        <f t="shared" si="6"/>
        <v>0</v>
      </c>
      <c r="J22" s="12">
        <f t="shared" si="7"/>
        <v>0</v>
      </c>
      <c r="K22" s="12">
        <f t="shared" si="8"/>
        <v>0</v>
      </c>
      <c r="L22" s="12">
        <f t="shared" si="9"/>
        <v>0</v>
      </c>
      <c r="M22" s="12">
        <f t="shared" si="10"/>
        <v>0</v>
      </c>
      <c r="N22" s="12">
        <f t="shared" si="11"/>
        <v>0</v>
      </c>
      <c r="O22" s="17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23" t="s">
        <v>63</v>
      </c>
      <c r="B25" s="23"/>
      <c r="C25" s="12">
        <f>SUM(C15:C24)</f>
        <v>0</v>
      </c>
      <c r="D25" s="12">
        <f t="shared" ref="D25:O25" si="13">SUM(D15:D24)</f>
        <v>0</v>
      </c>
      <c r="E25" s="12">
        <f t="shared" si="13"/>
        <v>0</v>
      </c>
      <c r="F25" s="12">
        <f t="shared" si="13"/>
        <v>0</v>
      </c>
      <c r="G25" s="12">
        <f t="shared" si="13"/>
        <v>0</v>
      </c>
      <c r="H25" s="12">
        <f t="shared" si="13"/>
        <v>0</v>
      </c>
      <c r="I25" s="12">
        <f t="shared" si="13"/>
        <v>0</v>
      </c>
      <c r="J25" s="12">
        <f t="shared" si="13"/>
        <v>0</v>
      </c>
      <c r="K25" s="12">
        <f t="shared" si="13"/>
        <v>0</v>
      </c>
      <c r="L25" s="12">
        <f t="shared" si="13"/>
        <v>0</v>
      </c>
      <c r="M25" s="12">
        <f t="shared" si="13"/>
        <v>0</v>
      </c>
      <c r="N25" s="12">
        <f t="shared" si="13"/>
        <v>0</v>
      </c>
      <c r="O25" s="12">
        <f t="shared" si="13"/>
        <v>0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23" t="s">
        <v>73</v>
      </c>
      <c r="B26" s="23"/>
      <c r="C26" s="24" t="s">
        <v>59</v>
      </c>
      <c r="D26" s="24"/>
      <c r="E26" s="24"/>
      <c r="F26" s="24" t="s">
        <v>60</v>
      </c>
      <c r="G26" s="24"/>
      <c r="H26" s="24"/>
      <c r="I26" s="24" t="s">
        <v>61</v>
      </c>
      <c r="J26" s="24"/>
      <c r="K26" s="24"/>
      <c r="L26" s="24" t="s">
        <v>62</v>
      </c>
      <c r="M26" s="24"/>
      <c r="N26" s="24"/>
      <c r="O26" s="22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22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0</v>
      </c>
      <c r="D29" s="12">
        <f>(SUMIFS(MESKENOG2,KAYNAK,A29,SEBEP,B29,SÜRE,"Uzun",BİLDİRİM,"Bildirimli",İL,$B$10,İLÇE,$B$11)/VLOOKUP($B$11,ABONE2,4,FALSE))</f>
        <v>0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0</v>
      </c>
      <c r="F29" s="12">
        <f>(SUMIFS(TARIMSALAG2,KAYNAK,A29,SEBEP,B29,SÜRE,"Uzun",BİLDİRİM,"Bildirimli",İL,$B$10,İLÇE,$B$11)/VLOOKUP($B$11,ABONE2,6,FALSE))</f>
        <v>0</v>
      </c>
      <c r="G29" s="12">
        <f>(SUMIFS(TARIMSALOG2,KAYNAK,A29,SEBEP,B29,SÜRE,"Uzun",BİLDİRİM,"Bildirimli",İL,$B$10,İLÇE,$B$11)/VLOOKUP($B$11,ABONE2,7,FALSE))</f>
        <v>0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0</v>
      </c>
      <c r="I29" s="12">
        <f>(SUMIFS(TICARETHANEAG2,KAYNAK,A29,SEBEP,B29,SÜRE,"Uzun",BİLDİRİM,"Bildirimli",İL,$B$10,İLÇE,$B$11)/VLOOKUP($B$11,ABONE2,9,FALSE))</f>
        <v>0</v>
      </c>
      <c r="J29" s="12">
        <f>(SUMIFS(TICARETHANEOG2,KAYNAK,A29,SEBEP,B29,SÜRE,"Uzun",BİLDİRİM,"Bildirimli",İL,$B$10,İLÇE,$B$11)/VLOOKUP($B$11,ABONE2,10,FALSE))</f>
        <v>0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</v>
      </c>
      <c r="L29" s="12">
        <f>(SUMIFS(SANAYIAG2,KAYNAK,A29,SEBEP,B29,SÜRE,"Uzun",BİLDİRİM,"Bildirimli",İL,$B$10,İLÇE,$B$11)/VLOOKUP($B$11,ABONE2,12,FALSE))</f>
        <v>0</v>
      </c>
      <c r="M29" s="12">
        <f>(SUMIFS(SANAYIOG2,KAYNAK,A29,SEBEP,B29,SÜRE,"Uzun",BİLDİRİM,"Bildirimli",İL,$B$10,İLÇE,$B$11)/VLOOKUP($B$11,ABONE2,13,FALSE))</f>
        <v>0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0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0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0</v>
      </c>
      <c r="F31" s="12">
        <f>(SUMIFS(TARIMSALAG2,KAYNAK,A31,SEBEP,B31,SÜRE,"Uzun",BİLDİRİM,"Bildirimli",İL,$B$10,İLÇE,$B$11)/VLOOKUP($B$11,ABONE2,6,FALSE))</f>
        <v>0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2">
        <f>(SUMIFS(TICARETHANEAG2,KAYNAK,A31,SEBEP,B31,SÜRE,"Uzun",BİLDİRİM,"Bildirimli",İL,$B$10,İLÇE,$B$11)/VLOOKUP($B$11,ABONE2,9,FALSE))</f>
        <v>0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</v>
      </c>
      <c r="L31" s="12">
        <f>(SUMIFS(SANAYIAG2,KAYNAK,A31,SEBEP,B31,SÜRE,"Uzun",BİLDİRİM,"Bildirimli",İL,$B$10,İLÇE,$B$11)/VLOOKUP($B$11,ABONE2,12,FALSE))</f>
        <v>0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0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23" t="s">
        <v>63</v>
      </c>
      <c r="B33" s="23"/>
      <c r="C33" s="12">
        <f>SUM(C28:C32)</f>
        <v>0</v>
      </c>
      <c r="D33" s="12">
        <f t="shared" ref="D33:O33" si="14">SUM(D28:D32)</f>
        <v>0</v>
      </c>
      <c r="E33" s="12">
        <f t="shared" si="14"/>
        <v>0</v>
      </c>
      <c r="F33" s="12">
        <f t="shared" si="14"/>
        <v>0</v>
      </c>
      <c r="G33" s="12">
        <f t="shared" si="14"/>
        <v>0</v>
      </c>
      <c r="H33" s="12">
        <f t="shared" si="14"/>
        <v>0</v>
      </c>
      <c r="I33" s="12">
        <f t="shared" si="14"/>
        <v>0</v>
      </c>
      <c r="J33" s="12">
        <f t="shared" si="14"/>
        <v>0</v>
      </c>
      <c r="K33" s="12">
        <f t="shared" si="14"/>
        <v>0</v>
      </c>
      <c r="L33" s="12">
        <f t="shared" si="14"/>
        <v>0</v>
      </c>
      <c r="M33" s="12">
        <f t="shared" si="14"/>
        <v>0</v>
      </c>
      <c r="N33" s="12">
        <f t="shared" si="14"/>
        <v>0</v>
      </c>
      <c r="O33" s="12">
        <f t="shared" si="14"/>
        <v>0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22" t="s">
        <v>74</v>
      </c>
      <c r="C35" s="24" t="s">
        <v>59</v>
      </c>
      <c r="D35" s="24"/>
      <c r="E35" s="24"/>
      <c r="F35" s="24" t="s">
        <v>60</v>
      </c>
      <c r="G35" s="24"/>
      <c r="H35" s="24"/>
      <c r="I35" s="24" t="s">
        <v>61</v>
      </c>
      <c r="J35" s="24"/>
      <c r="K35" s="24"/>
      <c r="L35" s="24" t="s">
        <v>62</v>
      </c>
      <c r="M35" s="24"/>
      <c r="N35" s="24"/>
      <c r="O35" s="22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22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22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73567</v>
      </c>
      <c r="D37" s="16">
        <f>VLOOKUP($B$11,ABONE2,4,FALSE)</f>
        <v>37</v>
      </c>
      <c r="E37" s="16">
        <f>VLOOKUP($B$11,ABONE2,5,FALSE)</f>
        <v>73604</v>
      </c>
      <c r="F37" s="16">
        <f>VLOOKUP($B$11,ABONE2,6,FALSE)</f>
        <v>7676</v>
      </c>
      <c r="G37" s="16">
        <f>VLOOKUP($B$11,ABONE2,7,FALSE)</f>
        <v>1001</v>
      </c>
      <c r="H37" s="16">
        <f>VLOOKUP($B$11,ABONE2,8,FALSE)</f>
        <v>8677</v>
      </c>
      <c r="I37" s="16">
        <f>VLOOKUP($B$11,ABONE2,9,FALSE)</f>
        <v>16981</v>
      </c>
      <c r="J37" s="16">
        <f>VLOOKUP($B$11,ABONE2,10,FALSE)</f>
        <v>447</v>
      </c>
      <c r="K37" s="16">
        <f>VLOOKUP($B$11,ABONE2,11,FALSE)</f>
        <v>17428</v>
      </c>
      <c r="L37" s="21">
        <f>VLOOKUP($B$11,ABONE2,12,FALSE)</f>
        <v>42</v>
      </c>
      <c r="M37" s="21">
        <f>VLOOKUP($B$11,ABONE2,13,FALSE)</f>
        <v>42</v>
      </c>
      <c r="N37" s="21">
        <f>VLOOKUP($B$11,ABONE2,14,FALSE)</f>
        <v>84</v>
      </c>
      <c r="O37" s="21">
        <f>VLOOKUP($B$11,ABONE2,15,FALSE)</f>
        <v>99793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12307.119032989234</v>
      </c>
      <c r="D38" s="16">
        <f>VLOOKUP($B$11,TUKETIM,4,FALSE)</f>
        <v>53.673435616438354</v>
      </c>
      <c r="E38" s="16">
        <f>VLOOKUP($B$11,TUKETIM,5,FALSE)</f>
        <v>12360.792468605672</v>
      </c>
      <c r="F38" s="16">
        <f>VLOOKUP($B$11,TUKETIM,6,FALSE)</f>
        <v>7689.2368789853917</v>
      </c>
      <c r="G38" s="16">
        <f>VLOOKUP($B$11,TUKETIM,7,FALSE)</f>
        <v>4618.002236349038</v>
      </c>
      <c r="H38" s="16">
        <f>VLOOKUP($B$11,TUKETIM,8,FALSE)</f>
        <v>12307.239115334429</v>
      </c>
      <c r="I38" s="16">
        <f>VLOOKUP($B$11,TUKETIM,9,FALSE)</f>
        <v>8844.2674604312288</v>
      </c>
      <c r="J38" s="16">
        <f>VLOOKUP($B$11,TUKETIM,10,FALSE)</f>
        <v>4629.4736287315136</v>
      </c>
      <c r="K38" s="16">
        <f>VLOOKUP($B$11,TUKETIM,11,FALSE)</f>
        <v>13473.741089162742</v>
      </c>
      <c r="L38" s="21">
        <f>VLOOKUP($B$11,TUKETIM,12,FALSE)</f>
        <v>273.39530000000002</v>
      </c>
      <c r="M38" s="21">
        <f>VLOOKUP($B$11,TUKETIM,13,FALSE)</f>
        <v>4032.1732999999999</v>
      </c>
      <c r="N38" s="21">
        <f>VLOOKUP($B$11,TUKETIM,14,FALSE)</f>
        <v>4305.5685999999996</v>
      </c>
      <c r="O38" s="21">
        <f>VLOOKUP($B$11,TUKETIM,15,FALSE)</f>
        <v>42447.341273102844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359155.86600002594</v>
      </c>
      <c r="D39" s="16">
        <f>VLOOKUP($B$11,ANLASMA,4,FALSE)</f>
        <v>782.7</v>
      </c>
      <c r="E39" s="16">
        <f>VLOOKUP($B$11,ANLASMA,5,FALSE)</f>
        <v>359938.56600002595</v>
      </c>
      <c r="F39" s="16">
        <f>VLOOKUP($B$11,ANLASMA,6,FALSE)</f>
        <v>49067.221000000296</v>
      </c>
      <c r="G39" s="16">
        <f>VLOOKUP($B$11,ANLASMA,7,FALSE)</f>
        <v>33117.250999999997</v>
      </c>
      <c r="H39" s="16">
        <f>VLOOKUP($B$11,ANLASMA,8,FALSE)</f>
        <v>82184.4720000003</v>
      </c>
      <c r="I39" s="16">
        <f>VLOOKUP($B$11,ANLASMA,9,FALSE)</f>
        <v>95848.177999997395</v>
      </c>
      <c r="J39" s="16">
        <f>VLOOKUP($B$11,ANLASMA,10,FALSE)</f>
        <v>60748.701000000001</v>
      </c>
      <c r="K39" s="16">
        <f>VLOOKUP($B$11,ANLASMA,11,FALSE)</f>
        <v>156596.8789999974</v>
      </c>
      <c r="L39" s="21">
        <f>VLOOKUP($B$11,ANLASMA,12,FALSE)</f>
        <v>1431.52</v>
      </c>
      <c r="M39" s="21">
        <f>VLOOKUP($B$11,ANLASMA,13,FALSE)</f>
        <v>63462</v>
      </c>
      <c r="N39" s="21">
        <f>VLOOKUP($B$11,ANLASMA,14,FALSE)</f>
        <v>64893.52</v>
      </c>
      <c r="O39" s="21">
        <f>VLOOKUP($B$11,ANLASMA,15,FALSE)</f>
        <v>663613.43700002367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31" t="s">
        <v>75</v>
      </c>
      <c r="C42" s="31"/>
      <c r="D42" s="31"/>
      <c r="E42" s="31"/>
      <c r="F42" s="31"/>
      <c r="G42" s="31"/>
      <c r="H42" s="31"/>
      <c r="I42" s="31"/>
      <c r="J42" s="31"/>
      <c r="K42" s="31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31" t="s">
        <v>76</v>
      </c>
      <c r="C43" s="31"/>
      <c r="D43" s="31"/>
      <c r="E43" s="31"/>
      <c r="F43" s="31"/>
      <c r="G43" s="31"/>
      <c r="H43" s="31"/>
      <c r="I43" s="31"/>
      <c r="J43" s="31"/>
      <c r="K43" s="31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31" t="s">
        <v>77</v>
      </c>
      <c r="C44" s="31"/>
      <c r="D44" s="31"/>
      <c r="E44" s="31"/>
      <c r="F44" s="31"/>
      <c r="G44" s="31"/>
      <c r="H44" s="31"/>
      <c r="I44" s="31"/>
      <c r="J44" s="31"/>
      <c r="K44" s="31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 xr:uid="{C2636FB9-9EBC-4D21-BF29-6CF7753F8547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BFEFA7-A6C6-4233-B611-0E415338D5C3}">
  <dimension ref="A1:AC70"/>
  <sheetViews>
    <sheetView zoomScale="55" zoomScaleNormal="55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25" t="s">
        <v>6</v>
      </c>
      <c r="B1" s="26"/>
      <c r="C1" s="26"/>
      <c r="D1" s="2"/>
      <c r="E1" s="2"/>
      <c r="F1" s="2"/>
    </row>
    <row r="2" spans="1:29" x14ac:dyDescent="0.3">
      <c r="A2" s="3" t="s">
        <v>7</v>
      </c>
      <c r="B2" s="27" t="s">
        <v>8</v>
      </c>
      <c r="C2" s="27"/>
      <c r="D2" s="4"/>
      <c r="E2" s="4"/>
      <c r="F2" s="4"/>
    </row>
    <row r="3" spans="1:29" x14ac:dyDescent="0.3">
      <c r="A3" s="3" t="s">
        <v>9</v>
      </c>
      <c r="B3" s="28" t="s">
        <v>79</v>
      </c>
      <c r="C3" s="28"/>
      <c r="D3" s="5"/>
      <c r="E3" s="5"/>
      <c r="F3" s="5"/>
    </row>
    <row r="4" spans="1:29" x14ac:dyDescent="0.3">
      <c r="A4" s="3" t="s">
        <v>10</v>
      </c>
      <c r="B4" s="27">
        <v>4</v>
      </c>
      <c r="C4" s="27"/>
      <c r="D4" s="4"/>
      <c r="E4" s="4"/>
      <c r="F4" s="4"/>
    </row>
    <row r="5" spans="1:29" x14ac:dyDescent="0.3">
      <c r="A5" s="3" t="s">
        <v>11</v>
      </c>
      <c r="B5" s="29"/>
      <c r="C5" s="30"/>
      <c r="D5" s="4"/>
      <c r="E5" s="4"/>
      <c r="F5" s="4"/>
    </row>
    <row r="6" spans="1:29" ht="15" customHeight="1" x14ac:dyDescent="0.3">
      <c r="A6" s="3" t="s">
        <v>12</v>
      </c>
      <c r="B6" s="29"/>
      <c r="C6" s="30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32"/>
      <c r="C7" s="33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4"/>
      <c r="C8" s="34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5"/>
      <c r="C9" s="35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4" t="s">
        <v>80</v>
      </c>
      <c r="C10" s="34"/>
      <c r="D10" s="6"/>
      <c r="F10" s="9"/>
      <c r="G10" s="9"/>
      <c r="H10" s="9"/>
      <c r="I10" s="9"/>
    </row>
    <row r="11" spans="1:29" x14ac:dyDescent="0.3">
      <c r="A11" s="3" t="s">
        <v>24</v>
      </c>
      <c r="B11" s="34" t="s">
        <v>94</v>
      </c>
      <c r="C11" s="34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23" t="s">
        <v>72</v>
      </c>
      <c r="B13" s="23"/>
      <c r="C13" s="24" t="s">
        <v>59</v>
      </c>
      <c r="D13" s="24"/>
      <c r="E13" s="24"/>
      <c r="F13" s="24" t="s">
        <v>60</v>
      </c>
      <c r="G13" s="24"/>
      <c r="H13" s="24"/>
      <c r="I13" s="24" t="s">
        <v>61</v>
      </c>
      <c r="J13" s="24"/>
      <c r="K13" s="24"/>
      <c r="L13" s="24" t="s">
        <v>62</v>
      </c>
      <c r="M13" s="24"/>
      <c r="N13" s="24"/>
      <c r="O13" s="22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22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f t="shared" ref="M15:M24" si="10">(SUMIFS(SANAYIOG2,KAYNAK,A15,SEBEP,B15,SÜRE,"Uzun",BİLDİRİM,"Bildirimsiz",İL,$B$10,İLÇE,$B$11)/VLOOKUP($B$11,ABONE2,13,FALSE))</f>
        <v>0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0</v>
      </c>
      <c r="D17" s="12">
        <f t="shared" si="1"/>
        <v>0</v>
      </c>
      <c r="E17" s="12">
        <f t="shared" si="2"/>
        <v>0</v>
      </c>
      <c r="F17" s="12">
        <f t="shared" si="3"/>
        <v>0</v>
      </c>
      <c r="G17" s="12">
        <f t="shared" si="4"/>
        <v>0</v>
      </c>
      <c r="H17" s="12">
        <f t="shared" si="5"/>
        <v>0</v>
      </c>
      <c r="I17" s="12">
        <f t="shared" si="6"/>
        <v>0</v>
      </c>
      <c r="J17" s="12">
        <f t="shared" si="7"/>
        <v>0</v>
      </c>
      <c r="K17" s="12">
        <f t="shared" si="8"/>
        <v>0</v>
      </c>
      <c r="L17" s="12">
        <f t="shared" si="9"/>
        <v>0</v>
      </c>
      <c r="M17" s="12">
        <f t="shared" si="10"/>
        <v>0</v>
      </c>
      <c r="N17" s="12">
        <f t="shared" si="11"/>
        <v>0</v>
      </c>
      <c r="O17" s="17">
        <f t="shared" si="12"/>
        <v>0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0</v>
      </c>
      <c r="D18" s="12">
        <f t="shared" si="1"/>
        <v>0</v>
      </c>
      <c r="E18" s="12">
        <f t="shared" si="2"/>
        <v>0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0</v>
      </c>
      <c r="J18" s="12">
        <f t="shared" si="7"/>
        <v>0</v>
      </c>
      <c r="K18" s="12">
        <f t="shared" si="8"/>
        <v>0</v>
      </c>
      <c r="L18" s="12">
        <f t="shared" si="9"/>
        <v>0</v>
      </c>
      <c r="M18" s="12">
        <f t="shared" si="10"/>
        <v>0</v>
      </c>
      <c r="N18" s="12">
        <f t="shared" si="11"/>
        <v>0</v>
      </c>
      <c r="O18" s="17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0</v>
      </c>
      <c r="D21" s="12">
        <f t="shared" si="1"/>
        <v>0</v>
      </c>
      <c r="E21" s="12">
        <f t="shared" si="2"/>
        <v>0</v>
      </c>
      <c r="F21" s="12">
        <f t="shared" si="3"/>
        <v>0</v>
      </c>
      <c r="G21" s="12">
        <f t="shared" si="4"/>
        <v>0</v>
      </c>
      <c r="H21" s="12">
        <f t="shared" si="5"/>
        <v>0</v>
      </c>
      <c r="I21" s="12">
        <f t="shared" si="6"/>
        <v>0</v>
      </c>
      <c r="J21" s="12">
        <f t="shared" si="7"/>
        <v>0</v>
      </c>
      <c r="K21" s="12">
        <f t="shared" si="8"/>
        <v>0</v>
      </c>
      <c r="L21" s="12">
        <f t="shared" si="9"/>
        <v>0</v>
      </c>
      <c r="M21" s="12">
        <f t="shared" si="10"/>
        <v>0</v>
      </c>
      <c r="N21" s="12">
        <f t="shared" si="11"/>
        <v>0</v>
      </c>
      <c r="O21" s="17">
        <f t="shared" si="12"/>
        <v>0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0</v>
      </c>
      <c r="D22" s="12">
        <f t="shared" si="1"/>
        <v>0</v>
      </c>
      <c r="E22" s="12">
        <f t="shared" si="2"/>
        <v>0</v>
      </c>
      <c r="F22" s="12">
        <f t="shared" si="3"/>
        <v>0</v>
      </c>
      <c r="G22" s="12">
        <f t="shared" si="4"/>
        <v>0</v>
      </c>
      <c r="H22" s="12">
        <f t="shared" si="5"/>
        <v>0</v>
      </c>
      <c r="I22" s="12">
        <f t="shared" si="6"/>
        <v>0</v>
      </c>
      <c r="J22" s="12">
        <f t="shared" si="7"/>
        <v>0</v>
      </c>
      <c r="K22" s="12">
        <f t="shared" si="8"/>
        <v>0</v>
      </c>
      <c r="L22" s="12">
        <f t="shared" si="9"/>
        <v>0</v>
      </c>
      <c r="M22" s="12">
        <f t="shared" si="10"/>
        <v>0</v>
      </c>
      <c r="N22" s="12">
        <f t="shared" si="11"/>
        <v>0</v>
      </c>
      <c r="O22" s="17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23" t="s">
        <v>63</v>
      </c>
      <c r="B25" s="23"/>
      <c r="C25" s="12">
        <f>SUM(C15:C24)</f>
        <v>0</v>
      </c>
      <c r="D25" s="12">
        <f t="shared" ref="D25:O25" si="13">SUM(D15:D24)</f>
        <v>0</v>
      </c>
      <c r="E25" s="12">
        <f t="shared" si="13"/>
        <v>0</v>
      </c>
      <c r="F25" s="12">
        <f t="shared" si="13"/>
        <v>0</v>
      </c>
      <c r="G25" s="12">
        <f t="shared" si="13"/>
        <v>0</v>
      </c>
      <c r="H25" s="12">
        <f t="shared" si="13"/>
        <v>0</v>
      </c>
      <c r="I25" s="12">
        <f t="shared" si="13"/>
        <v>0</v>
      </c>
      <c r="J25" s="12">
        <f t="shared" si="13"/>
        <v>0</v>
      </c>
      <c r="K25" s="12">
        <f t="shared" si="13"/>
        <v>0</v>
      </c>
      <c r="L25" s="12">
        <f t="shared" si="13"/>
        <v>0</v>
      </c>
      <c r="M25" s="12">
        <f t="shared" si="13"/>
        <v>0</v>
      </c>
      <c r="N25" s="12">
        <f t="shared" si="13"/>
        <v>0</v>
      </c>
      <c r="O25" s="12">
        <f t="shared" si="13"/>
        <v>0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23" t="s">
        <v>73</v>
      </c>
      <c r="B26" s="23"/>
      <c r="C26" s="24" t="s">
        <v>59</v>
      </c>
      <c r="D26" s="24"/>
      <c r="E26" s="24"/>
      <c r="F26" s="24" t="s">
        <v>60</v>
      </c>
      <c r="G26" s="24"/>
      <c r="H26" s="24"/>
      <c r="I26" s="24" t="s">
        <v>61</v>
      </c>
      <c r="J26" s="24"/>
      <c r="K26" s="24"/>
      <c r="L26" s="24" t="s">
        <v>62</v>
      </c>
      <c r="M26" s="24"/>
      <c r="N26" s="24"/>
      <c r="O26" s="22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22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0</v>
      </c>
      <c r="D29" s="12">
        <f>(SUMIFS(MESKENOG2,KAYNAK,A29,SEBEP,B29,SÜRE,"Uzun",BİLDİRİM,"Bildirimli",İL,$B$10,İLÇE,$B$11)/VLOOKUP($B$11,ABONE2,4,FALSE))</f>
        <v>0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0</v>
      </c>
      <c r="F29" s="12">
        <f>(SUMIFS(TARIMSALAG2,KAYNAK,A29,SEBEP,B29,SÜRE,"Uzun",BİLDİRİM,"Bildirimli",İL,$B$10,İLÇE,$B$11)/VLOOKUP($B$11,ABONE2,6,FALSE))</f>
        <v>0</v>
      </c>
      <c r="G29" s="12">
        <f>(SUMIFS(TARIMSALOG2,KAYNAK,A29,SEBEP,B29,SÜRE,"Uzun",BİLDİRİM,"Bildirimli",İL,$B$10,İLÇE,$B$11)/VLOOKUP($B$11,ABONE2,7,FALSE))</f>
        <v>0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0</v>
      </c>
      <c r="I29" s="12">
        <f>(SUMIFS(TICARETHANEAG2,KAYNAK,A29,SEBEP,B29,SÜRE,"Uzun",BİLDİRİM,"Bildirimli",İL,$B$10,İLÇE,$B$11)/VLOOKUP($B$11,ABONE2,9,FALSE))</f>
        <v>0</v>
      </c>
      <c r="J29" s="12">
        <f>(SUMIFS(TICARETHANEOG2,KAYNAK,A29,SEBEP,B29,SÜRE,"Uzun",BİLDİRİM,"Bildirimli",İL,$B$10,İLÇE,$B$11)/VLOOKUP($B$11,ABONE2,10,FALSE))</f>
        <v>0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</v>
      </c>
      <c r="L29" s="12">
        <f>(SUMIFS(SANAYIAG2,KAYNAK,A29,SEBEP,B29,SÜRE,"Uzun",BİLDİRİM,"Bildirimli",İL,$B$10,İLÇE,$B$11)/VLOOKUP($B$11,ABONE2,12,FALSE))</f>
        <v>0</v>
      </c>
      <c r="M29" s="12">
        <f>(SUMIFS(SANAYIOG2,KAYNAK,A29,SEBEP,B29,SÜRE,"Uzun",BİLDİRİM,"Bildirimli",İL,$B$10,İLÇE,$B$11)/VLOOKUP($B$11,ABONE2,13,FALSE))</f>
        <v>0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0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0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0</v>
      </c>
      <c r="F31" s="12">
        <f>(SUMIFS(TARIMSALAG2,KAYNAK,A31,SEBEP,B31,SÜRE,"Uzun",BİLDİRİM,"Bildirimli",İL,$B$10,İLÇE,$B$11)/VLOOKUP($B$11,ABONE2,6,FALSE))</f>
        <v>0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2">
        <f>(SUMIFS(TICARETHANEAG2,KAYNAK,A31,SEBEP,B31,SÜRE,"Uzun",BİLDİRİM,"Bildirimli",İL,$B$10,İLÇE,$B$11)/VLOOKUP($B$11,ABONE2,9,FALSE))</f>
        <v>0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</v>
      </c>
      <c r="L31" s="12">
        <f>(SUMIFS(SANAYIAG2,KAYNAK,A31,SEBEP,B31,SÜRE,"Uzun",BİLDİRİM,"Bildirimli",İL,$B$10,İLÇE,$B$11)/VLOOKUP($B$11,ABONE2,12,FALSE))</f>
        <v>0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0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23" t="s">
        <v>63</v>
      </c>
      <c r="B33" s="23"/>
      <c r="C33" s="12">
        <f>SUM(C28:C32)</f>
        <v>0</v>
      </c>
      <c r="D33" s="12">
        <f t="shared" ref="D33:O33" si="14">SUM(D28:D32)</f>
        <v>0</v>
      </c>
      <c r="E33" s="12">
        <f t="shared" si="14"/>
        <v>0</v>
      </c>
      <c r="F33" s="12">
        <f t="shared" si="14"/>
        <v>0</v>
      </c>
      <c r="G33" s="12">
        <f t="shared" si="14"/>
        <v>0</v>
      </c>
      <c r="H33" s="12">
        <f t="shared" si="14"/>
        <v>0</v>
      </c>
      <c r="I33" s="12">
        <f t="shared" si="14"/>
        <v>0</v>
      </c>
      <c r="J33" s="12">
        <f t="shared" si="14"/>
        <v>0</v>
      </c>
      <c r="K33" s="12">
        <f t="shared" si="14"/>
        <v>0</v>
      </c>
      <c r="L33" s="12">
        <f t="shared" si="14"/>
        <v>0</v>
      </c>
      <c r="M33" s="12">
        <f t="shared" si="14"/>
        <v>0</v>
      </c>
      <c r="N33" s="12">
        <f t="shared" si="14"/>
        <v>0</v>
      </c>
      <c r="O33" s="12">
        <f t="shared" si="14"/>
        <v>0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22" t="s">
        <v>74</v>
      </c>
      <c r="C35" s="24" t="s">
        <v>59</v>
      </c>
      <c r="D35" s="24"/>
      <c r="E35" s="24"/>
      <c r="F35" s="24" t="s">
        <v>60</v>
      </c>
      <c r="G35" s="24"/>
      <c r="H35" s="24"/>
      <c r="I35" s="24" t="s">
        <v>61</v>
      </c>
      <c r="J35" s="24"/>
      <c r="K35" s="24"/>
      <c r="L35" s="24" t="s">
        <v>62</v>
      </c>
      <c r="M35" s="24"/>
      <c r="N35" s="24"/>
      <c r="O35" s="22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22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22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57420</v>
      </c>
      <c r="D37" s="16">
        <f>VLOOKUP($B$11,ABONE2,4,FALSE)</f>
        <v>25</v>
      </c>
      <c r="E37" s="16">
        <f>VLOOKUP($B$11,ABONE2,5,FALSE)</f>
        <v>57445</v>
      </c>
      <c r="F37" s="16">
        <f>VLOOKUP($B$11,ABONE2,6,FALSE)</f>
        <v>3359</v>
      </c>
      <c r="G37" s="16">
        <f>VLOOKUP($B$11,ABONE2,7,FALSE)</f>
        <v>655</v>
      </c>
      <c r="H37" s="16">
        <f>VLOOKUP($B$11,ABONE2,8,FALSE)</f>
        <v>4014</v>
      </c>
      <c r="I37" s="16">
        <f>VLOOKUP($B$11,ABONE2,9,FALSE)</f>
        <v>11612</v>
      </c>
      <c r="J37" s="16">
        <f>VLOOKUP($B$11,ABONE2,10,FALSE)</f>
        <v>434</v>
      </c>
      <c r="K37" s="16">
        <f>VLOOKUP($B$11,ABONE2,11,FALSE)</f>
        <v>12046</v>
      </c>
      <c r="L37" s="21">
        <f>VLOOKUP($B$11,ABONE2,12,FALSE)</f>
        <v>16</v>
      </c>
      <c r="M37" s="21">
        <f>VLOOKUP($B$11,ABONE2,13,FALSE)</f>
        <v>75</v>
      </c>
      <c r="N37" s="21">
        <f>VLOOKUP($B$11,ABONE2,14,FALSE)</f>
        <v>91</v>
      </c>
      <c r="O37" s="21">
        <f>VLOOKUP($B$11,ABONE2,15,FALSE)</f>
        <v>73596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9550.5640862082346</v>
      </c>
      <c r="D38" s="16">
        <f>VLOOKUP($B$11,TUKETIM,4,FALSE)</f>
        <v>12.009385316455695</v>
      </c>
      <c r="E38" s="16">
        <f>VLOOKUP($B$11,TUKETIM,5,FALSE)</f>
        <v>9562.5734715246908</v>
      </c>
      <c r="F38" s="16">
        <f>VLOOKUP($B$11,TUKETIM,6,FALSE)</f>
        <v>2146.5939491297318</v>
      </c>
      <c r="G38" s="16">
        <f>VLOOKUP($B$11,TUKETIM,7,FALSE)</f>
        <v>2011.8845377715263</v>
      </c>
      <c r="H38" s="16">
        <f>VLOOKUP($B$11,TUKETIM,8,FALSE)</f>
        <v>4158.4784869012583</v>
      </c>
      <c r="I38" s="16">
        <f>VLOOKUP($B$11,TUKETIM,9,FALSE)</f>
        <v>5278.6471266962981</v>
      </c>
      <c r="J38" s="16">
        <f>VLOOKUP($B$11,TUKETIM,10,FALSE)</f>
        <v>4102.6646185191885</v>
      </c>
      <c r="K38" s="16">
        <f>VLOOKUP($B$11,TUKETIM,11,FALSE)</f>
        <v>9381.3117452154875</v>
      </c>
      <c r="L38" s="21">
        <f>VLOOKUP($B$11,TUKETIM,12,FALSE)</f>
        <v>102.79300000000001</v>
      </c>
      <c r="M38" s="21">
        <f>VLOOKUP($B$11,TUKETIM,13,FALSE)</f>
        <v>10792.274518793052</v>
      </c>
      <c r="N38" s="21">
        <f>VLOOKUP($B$11,TUKETIM,14,FALSE)</f>
        <v>10895.067518793052</v>
      </c>
      <c r="O38" s="21">
        <f>VLOOKUP($B$11,TUKETIM,15,FALSE)</f>
        <v>33997.43122243449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254054.51300000498</v>
      </c>
      <c r="D39" s="16">
        <f>VLOOKUP($B$11,ANLASMA,4,FALSE)</f>
        <v>627.91</v>
      </c>
      <c r="E39" s="16">
        <f>VLOOKUP($B$11,ANLASMA,5,FALSE)</f>
        <v>254682.42300000499</v>
      </c>
      <c r="F39" s="16">
        <f>VLOOKUP($B$11,ANLASMA,6,FALSE)</f>
        <v>30934.684999999699</v>
      </c>
      <c r="G39" s="16">
        <f>VLOOKUP($B$11,ANLASMA,7,FALSE)</f>
        <v>25220.35</v>
      </c>
      <c r="H39" s="16">
        <f>VLOOKUP($B$11,ANLASMA,8,FALSE)</f>
        <v>56155.034999999698</v>
      </c>
      <c r="I39" s="16">
        <f>VLOOKUP($B$11,ANLASMA,9,FALSE)</f>
        <v>64981.527000001006</v>
      </c>
      <c r="J39" s="16">
        <f>VLOOKUP($B$11,ANLASMA,10,FALSE)</f>
        <v>121911.02600000001</v>
      </c>
      <c r="K39" s="16">
        <f>VLOOKUP($B$11,ANLASMA,11,FALSE)</f>
        <v>186892.553000001</v>
      </c>
      <c r="L39" s="21">
        <f>VLOOKUP($B$11,ANLASMA,12,FALSE)</f>
        <v>720.91300000000001</v>
      </c>
      <c r="M39" s="21">
        <f>VLOOKUP($B$11,ANLASMA,13,FALSE)</f>
        <v>69387.739999999991</v>
      </c>
      <c r="N39" s="21">
        <f>VLOOKUP($B$11,ANLASMA,14,FALSE)</f>
        <v>70108.652999999991</v>
      </c>
      <c r="O39" s="21">
        <f>VLOOKUP($B$11,ANLASMA,15,FALSE)</f>
        <v>567838.66400000569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31" t="s">
        <v>75</v>
      </c>
      <c r="C42" s="31"/>
      <c r="D42" s="31"/>
      <c r="E42" s="31"/>
      <c r="F42" s="31"/>
      <c r="G42" s="31"/>
      <c r="H42" s="31"/>
      <c r="I42" s="31"/>
      <c r="J42" s="31"/>
      <c r="K42" s="31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31" t="s">
        <v>76</v>
      </c>
      <c r="C43" s="31"/>
      <c r="D43" s="31"/>
      <c r="E43" s="31"/>
      <c r="F43" s="31"/>
      <c r="G43" s="31"/>
      <c r="H43" s="31"/>
      <c r="I43" s="31"/>
      <c r="J43" s="31"/>
      <c r="K43" s="31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31" t="s">
        <v>77</v>
      </c>
      <c r="C44" s="31"/>
      <c r="D44" s="31"/>
      <c r="E44" s="31"/>
      <c r="F44" s="31"/>
      <c r="G44" s="31"/>
      <c r="H44" s="31"/>
      <c r="I44" s="31"/>
      <c r="J44" s="31"/>
      <c r="K44" s="31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 xr:uid="{4D5EC2F0-D2F5-4E13-9C6F-6A285E3124D6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B31351-AAF0-408E-8E7B-B88B1E85F0F8}">
  <dimension ref="A1:AC70"/>
  <sheetViews>
    <sheetView zoomScale="55" zoomScaleNormal="55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25" t="s">
        <v>6</v>
      </c>
      <c r="B1" s="26"/>
      <c r="C1" s="26"/>
      <c r="D1" s="2"/>
      <c r="E1" s="2"/>
      <c r="F1" s="2"/>
    </row>
    <row r="2" spans="1:29" x14ac:dyDescent="0.3">
      <c r="A2" s="3" t="s">
        <v>7</v>
      </c>
      <c r="B2" s="27" t="s">
        <v>8</v>
      </c>
      <c r="C2" s="27"/>
      <c r="D2" s="4"/>
      <c r="E2" s="4"/>
      <c r="F2" s="4"/>
    </row>
    <row r="3" spans="1:29" x14ac:dyDescent="0.3">
      <c r="A3" s="3" t="s">
        <v>9</v>
      </c>
      <c r="B3" s="28" t="s">
        <v>79</v>
      </c>
      <c r="C3" s="28"/>
      <c r="D3" s="5"/>
      <c r="E3" s="5"/>
      <c r="F3" s="5"/>
    </row>
    <row r="4" spans="1:29" x14ac:dyDescent="0.3">
      <c r="A4" s="3" t="s">
        <v>10</v>
      </c>
      <c r="B4" s="27">
        <v>4</v>
      </c>
      <c r="C4" s="27"/>
      <c r="D4" s="4"/>
      <c r="E4" s="4"/>
      <c r="F4" s="4"/>
    </row>
    <row r="5" spans="1:29" x14ac:dyDescent="0.3">
      <c r="A5" s="3" t="s">
        <v>11</v>
      </c>
      <c r="B5" s="29"/>
      <c r="C5" s="30"/>
      <c r="D5" s="4"/>
      <c r="E5" s="4"/>
      <c r="F5" s="4"/>
    </row>
    <row r="6" spans="1:29" ht="15" customHeight="1" x14ac:dyDescent="0.3">
      <c r="A6" s="3" t="s">
        <v>12</v>
      </c>
      <c r="B6" s="29"/>
      <c r="C6" s="30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32"/>
      <c r="C7" s="33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4"/>
      <c r="C8" s="34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5"/>
      <c r="C9" s="35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4" t="s">
        <v>80</v>
      </c>
      <c r="C10" s="34"/>
      <c r="D10" s="6"/>
      <c r="F10" s="9"/>
      <c r="G10" s="9"/>
      <c r="H10" s="9"/>
      <c r="I10" s="9"/>
    </row>
    <row r="11" spans="1:29" x14ac:dyDescent="0.3">
      <c r="A11" s="3" t="s">
        <v>24</v>
      </c>
      <c r="B11" s="34" t="s">
        <v>95</v>
      </c>
      <c r="C11" s="34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23" t="s">
        <v>72</v>
      </c>
      <c r="B13" s="23"/>
      <c r="C13" s="24" t="s">
        <v>59</v>
      </c>
      <c r="D13" s="24"/>
      <c r="E13" s="24"/>
      <c r="F13" s="24" t="s">
        <v>60</v>
      </c>
      <c r="G13" s="24"/>
      <c r="H13" s="24"/>
      <c r="I13" s="24" t="s">
        <v>61</v>
      </c>
      <c r="J13" s="24"/>
      <c r="K13" s="24"/>
      <c r="L13" s="24" t="s">
        <v>62</v>
      </c>
      <c r="M13" s="24"/>
      <c r="N13" s="24"/>
      <c r="O13" s="22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22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f t="shared" ref="M15:M24" si="10">(SUMIFS(SANAYIOG2,KAYNAK,A15,SEBEP,B15,SÜRE,"Uzun",BİLDİRİM,"Bildirimsiz",İL,$B$10,İLÇE,$B$11)/VLOOKUP($B$11,ABONE2,13,FALSE))</f>
        <v>0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0</v>
      </c>
      <c r="D17" s="12">
        <f t="shared" si="1"/>
        <v>0</v>
      </c>
      <c r="E17" s="12">
        <f t="shared" si="2"/>
        <v>0</v>
      </c>
      <c r="F17" s="12">
        <f t="shared" si="3"/>
        <v>0</v>
      </c>
      <c r="G17" s="12">
        <f t="shared" si="4"/>
        <v>0</v>
      </c>
      <c r="H17" s="12">
        <f t="shared" si="5"/>
        <v>0</v>
      </c>
      <c r="I17" s="12">
        <f t="shared" si="6"/>
        <v>0</v>
      </c>
      <c r="J17" s="12">
        <f t="shared" si="7"/>
        <v>0</v>
      </c>
      <c r="K17" s="12">
        <f t="shared" si="8"/>
        <v>0</v>
      </c>
      <c r="L17" s="12">
        <f t="shared" si="9"/>
        <v>0</v>
      </c>
      <c r="M17" s="12">
        <f t="shared" si="10"/>
        <v>0</v>
      </c>
      <c r="N17" s="12">
        <f t="shared" si="11"/>
        <v>0</v>
      </c>
      <c r="O17" s="17">
        <f t="shared" si="12"/>
        <v>0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0</v>
      </c>
      <c r="D18" s="12">
        <f t="shared" si="1"/>
        <v>0</v>
      </c>
      <c r="E18" s="12">
        <f t="shared" si="2"/>
        <v>0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0</v>
      </c>
      <c r="J18" s="12">
        <f t="shared" si="7"/>
        <v>0</v>
      </c>
      <c r="K18" s="12">
        <f t="shared" si="8"/>
        <v>0</v>
      </c>
      <c r="L18" s="12">
        <f t="shared" si="9"/>
        <v>0</v>
      </c>
      <c r="M18" s="12">
        <f t="shared" si="10"/>
        <v>0</v>
      </c>
      <c r="N18" s="12">
        <f t="shared" si="11"/>
        <v>0</v>
      </c>
      <c r="O18" s="17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0</v>
      </c>
      <c r="D21" s="12">
        <f t="shared" si="1"/>
        <v>0</v>
      </c>
      <c r="E21" s="12">
        <f t="shared" si="2"/>
        <v>0</v>
      </c>
      <c r="F21" s="12">
        <f t="shared" si="3"/>
        <v>0</v>
      </c>
      <c r="G21" s="12">
        <f t="shared" si="4"/>
        <v>0</v>
      </c>
      <c r="H21" s="12">
        <f t="shared" si="5"/>
        <v>0</v>
      </c>
      <c r="I21" s="12">
        <f t="shared" si="6"/>
        <v>0</v>
      </c>
      <c r="J21" s="12">
        <f t="shared" si="7"/>
        <v>0</v>
      </c>
      <c r="K21" s="12">
        <f t="shared" si="8"/>
        <v>0</v>
      </c>
      <c r="L21" s="12">
        <f t="shared" si="9"/>
        <v>0</v>
      </c>
      <c r="M21" s="12">
        <f t="shared" si="10"/>
        <v>0</v>
      </c>
      <c r="N21" s="12">
        <f t="shared" si="11"/>
        <v>0</v>
      </c>
      <c r="O21" s="17">
        <f t="shared" si="12"/>
        <v>0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0</v>
      </c>
      <c r="D22" s="12">
        <f t="shared" si="1"/>
        <v>0</v>
      </c>
      <c r="E22" s="12">
        <f t="shared" si="2"/>
        <v>0</v>
      </c>
      <c r="F22" s="12">
        <f t="shared" si="3"/>
        <v>0</v>
      </c>
      <c r="G22" s="12">
        <f t="shared" si="4"/>
        <v>0</v>
      </c>
      <c r="H22" s="12">
        <f t="shared" si="5"/>
        <v>0</v>
      </c>
      <c r="I22" s="12">
        <f t="shared" si="6"/>
        <v>0</v>
      </c>
      <c r="J22" s="12">
        <f t="shared" si="7"/>
        <v>0</v>
      </c>
      <c r="K22" s="12">
        <f t="shared" si="8"/>
        <v>0</v>
      </c>
      <c r="L22" s="12">
        <f t="shared" si="9"/>
        <v>0</v>
      </c>
      <c r="M22" s="12">
        <f t="shared" si="10"/>
        <v>0</v>
      </c>
      <c r="N22" s="12">
        <f t="shared" si="11"/>
        <v>0</v>
      </c>
      <c r="O22" s="17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23" t="s">
        <v>63</v>
      </c>
      <c r="B25" s="23"/>
      <c r="C25" s="12">
        <f>SUM(C15:C24)</f>
        <v>0</v>
      </c>
      <c r="D25" s="12">
        <f t="shared" ref="D25:O25" si="13">SUM(D15:D24)</f>
        <v>0</v>
      </c>
      <c r="E25" s="12">
        <f t="shared" si="13"/>
        <v>0</v>
      </c>
      <c r="F25" s="12">
        <f t="shared" si="13"/>
        <v>0</v>
      </c>
      <c r="G25" s="12">
        <f t="shared" si="13"/>
        <v>0</v>
      </c>
      <c r="H25" s="12">
        <f t="shared" si="13"/>
        <v>0</v>
      </c>
      <c r="I25" s="12">
        <f t="shared" si="13"/>
        <v>0</v>
      </c>
      <c r="J25" s="12">
        <f t="shared" si="13"/>
        <v>0</v>
      </c>
      <c r="K25" s="12">
        <f t="shared" si="13"/>
        <v>0</v>
      </c>
      <c r="L25" s="12">
        <f t="shared" si="13"/>
        <v>0</v>
      </c>
      <c r="M25" s="12">
        <f t="shared" si="13"/>
        <v>0</v>
      </c>
      <c r="N25" s="12">
        <f t="shared" si="13"/>
        <v>0</v>
      </c>
      <c r="O25" s="12">
        <f t="shared" si="13"/>
        <v>0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23" t="s">
        <v>73</v>
      </c>
      <c r="B26" s="23"/>
      <c r="C26" s="24" t="s">
        <v>59</v>
      </c>
      <c r="D26" s="24"/>
      <c r="E26" s="24"/>
      <c r="F26" s="24" t="s">
        <v>60</v>
      </c>
      <c r="G26" s="24"/>
      <c r="H26" s="24"/>
      <c r="I26" s="24" t="s">
        <v>61</v>
      </c>
      <c r="J26" s="24"/>
      <c r="K26" s="24"/>
      <c r="L26" s="24" t="s">
        <v>62</v>
      </c>
      <c r="M26" s="24"/>
      <c r="N26" s="24"/>
      <c r="O26" s="22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22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0</v>
      </c>
      <c r="D29" s="12">
        <f>(SUMIFS(MESKENOG2,KAYNAK,A29,SEBEP,B29,SÜRE,"Uzun",BİLDİRİM,"Bildirimli",İL,$B$10,İLÇE,$B$11)/VLOOKUP($B$11,ABONE2,4,FALSE))</f>
        <v>0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0</v>
      </c>
      <c r="F29" s="12">
        <f>(SUMIFS(TARIMSALAG2,KAYNAK,A29,SEBEP,B29,SÜRE,"Uzun",BİLDİRİM,"Bildirimli",İL,$B$10,İLÇE,$B$11)/VLOOKUP($B$11,ABONE2,6,FALSE))</f>
        <v>0</v>
      </c>
      <c r="G29" s="12">
        <f>(SUMIFS(TARIMSALOG2,KAYNAK,A29,SEBEP,B29,SÜRE,"Uzun",BİLDİRİM,"Bildirimli",İL,$B$10,İLÇE,$B$11)/VLOOKUP($B$11,ABONE2,7,FALSE))</f>
        <v>0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0</v>
      </c>
      <c r="I29" s="12">
        <f>(SUMIFS(TICARETHANEAG2,KAYNAK,A29,SEBEP,B29,SÜRE,"Uzun",BİLDİRİM,"Bildirimli",İL,$B$10,İLÇE,$B$11)/VLOOKUP($B$11,ABONE2,9,FALSE))</f>
        <v>0</v>
      </c>
      <c r="J29" s="12">
        <f>(SUMIFS(TICARETHANEOG2,KAYNAK,A29,SEBEP,B29,SÜRE,"Uzun",BİLDİRİM,"Bildirimli",İL,$B$10,İLÇE,$B$11)/VLOOKUP($B$11,ABONE2,10,FALSE))</f>
        <v>0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</v>
      </c>
      <c r="L29" s="12">
        <f>(SUMIFS(SANAYIAG2,KAYNAK,A29,SEBEP,B29,SÜRE,"Uzun",BİLDİRİM,"Bildirimli",İL,$B$10,İLÇE,$B$11)/VLOOKUP($B$11,ABONE2,12,FALSE))</f>
        <v>0</v>
      </c>
      <c r="M29" s="12">
        <f>(SUMIFS(SANAYIOG2,KAYNAK,A29,SEBEP,B29,SÜRE,"Uzun",BİLDİRİM,"Bildirimli",İL,$B$10,İLÇE,$B$11)/VLOOKUP($B$11,ABONE2,13,FALSE))</f>
        <v>0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0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0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0</v>
      </c>
      <c r="F31" s="12">
        <f>(SUMIFS(TARIMSALAG2,KAYNAK,A31,SEBEP,B31,SÜRE,"Uzun",BİLDİRİM,"Bildirimli",İL,$B$10,İLÇE,$B$11)/VLOOKUP($B$11,ABONE2,6,FALSE))</f>
        <v>0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2">
        <f>(SUMIFS(TICARETHANEAG2,KAYNAK,A31,SEBEP,B31,SÜRE,"Uzun",BİLDİRİM,"Bildirimli",İL,$B$10,İLÇE,$B$11)/VLOOKUP($B$11,ABONE2,9,FALSE))</f>
        <v>0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</v>
      </c>
      <c r="L31" s="12">
        <f>(SUMIFS(SANAYIAG2,KAYNAK,A31,SEBEP,B31,SÜRE,"Uzun",BİLDİRİM,"Bildirimli",İL,$B$10,İLÇE,$B$11)/VLOOKUP($B$11,ABONE2,12,FALSE))</f>
        <v>0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0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23" t="s">
        <v>63</v>
      </c>
      <c r="B33" s="23"/>
      <c r="C33" s="12">
        <f>SUM(C28:C32)</f>
        <v>0</v>
      </c>
      <c r="D33" s="12">
        <f t="shared" ref="D33:O33" si="14">SUM(D28:D32)</f>
        <v>0</v>
      </c>
      <c r="E33" s="12">
        <f t="shared" si="14"/>
        <v>0</v>
      </c>
      <c r="F33" s="12">
        <f t="shared" si="14"/>
        <v>0</v>
      </c>
      <c r="G33" s="12">
        <f t="shared" si="14"/>
        <v>0</v>
      </c>
      <c r="H33" s="12">
        <f t="shared" si="14"/>
        <v>0</v>
      </c>
      <c r="I33" s="12">
        <f t="shared" si="14"/>
        <v>0</v>
      </c>
      <c r="J33" s="12">
        <f t="shared" si="14"/>
        <v>0</v>
      </c>
      <c r="K33" s="12">
        <f t="shared" si="14"/>
        <v>0</v>
      </c>
      <c r="L33" s="12">
        <f t="shared" si="14"/>
        <v>0</v>
      </c>
      <c r="M33" s="12">
        <f t="shared" si="14"/>
        <v>0</v>
      </c>
      <c r="N33" s="12">
        <f t="shared" si="14"/>
        <v>0</v>
      </c>
      <c r="O33" s="12">
        <f t="shared" si="14"/>
        <v>0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22" t="s">
        <v>74</v>
      </c>
      <c r="C35" s="24" t="s">
        <v>59</v>
      </c>
      <c r="D35" s="24"/>
      <c r="E35" s="24"/>
      <c r="F35" s="24" t="s">
        <v>60</v>
      </c>
      <c r="G35" s="24"/>
      <c r="H35" s="24"/>
      <c r="I35" s="24" t="s">
        <v>61</v>
      </c>
      <c r="J35" s="24"/>
      <c r="K35" s="24"/>
      <c r="L35" s="24" t="s">
        <v>62</v>
      </c>
      <c r="M35" s="24"/>
      <c r="N35" s="24"/>
      <c r="O35" s="22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22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22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44057</v>
      </c>
      <c r="D37" s="16">
        <f>VLOOKUP($B$11,ABONE2,4,FALSE)</f>
        <v>55</v>
      </c>
      <c r="E37" s="16">
        <f>VLOOKUP($B$11,ABONE2,5,FALSE)</f>
        <v>44112</v>
      </c>
      <c r="F37" s="16">
        <f>VLOOKUP($B$11,ABONE2,6,FALSE)</f>
        <v>216</v>
      </c>
      <c r="G37" s="16">
        <f>VLOOKUP($B$11,ABONE2,7,FALSE)</f>
        <v>101</v>
      </c>
      <c r="H37" s="16">
        <f>VLOOKUP($B$11,ABONE2,8,FALSE)</f>
        <v>317</v>
      </c>
      <c r="I37" s="16">
        <f>VLOOKUP($B$11,ABONE2,9,FALSE)</f>
        <v>8319</v>
      </c>
      <c r="J37" s="16">
        <f>VLOOKUP($B$11,ABONE2,10,FALSE)</f>
        <v>507</v>
      </c>
      <c r="K37" s="16">
        <f>VLOOKUP($B$11,ABONE2,11,FALSE)</f>
        <v>8826</v>
      </c>
      <c r="L37" s="21">
        <f>VLOOKUP($B$11,ABONE2,12,FALSE)</f>
        <v>10</v>
      </c>
      <c r="M37" s="21">
        <f>VLOOKUP($B$11,ABONE2,13,FALSE)</f>
        <v>67</v>
      </c>
      <c r="N37" s="21">
        <f>VLOOKUP($B$11,ABONE2,14,FALSE)</f>
        <v>77</v>
      </c>
      <c r="O37" s="21">
        <f>VLOOKUP($B$11,ABONE2,15,FALSE)</f>
        <v>53332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8464.3699669750004</v>
      </c>
      <c r="D38" s="16">
        <f>VLOOKUP($B$11,TUKETIM,4,FALSE)</f>
        <v>62.021292405063292</v>
      </c>
      <c r="E38" s="16">
        <f>VLOOKUP($B$11,TUKETIM,5,FALSE)</f>
        <v>8526.3912593800633</v>
      </c>
      <c r="F38" s="16">
        <f>VLOOKUP($B$11,TUKETIM,6,FALSE)</f>
        <v>53.34921780821918</v>
      </c>
      <c r="G38" s="16">
        <f>VLOOKUP($B$11,TUKETIM,7,FALSE)</f>
        <v>414.36284179107457</v>
      </c>
      <c r="H38" s="16">
        <f>VLOOKUP($B$11,TUKETIM,8,FALSE)</f>
        <v>467.71205959929375</v>
      </c>
      <c r="I38" s="16">
        <f>VLOOKUP($B$11,TUKETIM,9,FALSE)</f>
        <v>5113.2063446340899</v>
      </c>
      <c r="J38" s="16">
        <f>VLOOKUP($B$11,TUKETIM,10,FALSE)</f>
        <v>12458.207577748108</v>
      </c>
      <c r="K38" s="16">
        <f>VLOOKUP($B$11,TUKETIM,11,FALSE)</f>
        <v>17571.413922382199</v>
      </c>
      <c r="L38" s="21">
        <f>VLOOKUP($B$11,TUKETIM,12,FALSE)</f>
        <v>82.312399999999997</v>
      </c>
      <c r="M38" s="21">
        <f>VLOOKUP($B$11,TUKETIM,13,FALSE)</f>
        <v>35961.007195696206</v>
      </c>
      <c r="N38" s="21">
        <f>VLOOKUP($B$11,TUKETIM,14,FALSE)</f>
        <v>36043.319595696208</v>
      </c>
      <c r="O38" s="21">
        <f>VLOOKUP($B$11,TUKETIM,15,FALSE)</f>
        <v>62608.836837057766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261681.30500000599</v>
      </c>
      <c r="D39" s="16">
        <f>VLOOKUP($B$11,ANLASMA,4,FALSE)</f>
        <v>1667.03</v>
      </c>
      <c r="E39" s="16">
        <f>VLOOKUP($B$11,ANLASMA,5,FALSE)</f>
        <v>263348.33500000602</v>
      </c>
      <c r="F39" s="16">
        <f>VLOOKUP($B$11,ANLASMA,6,FALSE)</f>
        <v>1164.4010000000001</v>
      </c>
      <c r="G39" s="16">
        <f>VLOOKUP($B$11,ANLASMA,7,FALSE)</f>
        <v>4297.1000000000004</v>
      </c>
      <c r="H39" s="16">
        <f>VLOOKUP($B$11,ANLASMA,8,FALSE)</f>
        <v>5461.5010000000002</v>
      </c>
      <c r="I39" s="16">
        <f>VLOOKUP($B$11,ANLASMA,9,FALSE)</f>
        <v>53084.347000000103</v>
      </c>
      <c r="J39" s="16">
        <f>VLOOKUP($B$11,ANLASMA,10,FALSE)</f>
        <v>463972.18700000003</v>
      </c>
      <c r="K39" s="16">
        <f>VLOOKUP($B$11,ANLASMA,11,FALSE)</f>
        <v>517056.53400000016</v>
      </c>
      <c r="L39" s="21">
        <f>VLOOKUP($B$11,ANLASMA,12,FALSE)</f>
        <v>407.38900000000001</v>
      </c>
      <c r="M39" s="21">
        <f>VLOOKUP($B$11,ANLASMA,13,FALSE)</f>
        <v>220303.91700000002</v>
      </c>
      <c r="N39" s="21">
        <f>VLOOKUP($B$11,ANLASMA,14,FALSE)</f>
        <v>220711.30600000001</v>
      </c>
      <c r="O39" s="21">
        <f>VLOOKUP($B$11,ANLASMA,15,FALSE)</f>
        <v>1006577.6760000063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31" t="s">
        <v>75</v>
      </c>
      <c r="C42" s="31"/>
      <c r="D42" s="31"/>
      <c r="E42" s="31"/>
      <c r="F42" s="31"/>
      <c r="G42" s="31"/>
      <c r="H42" s="31"/>
      <c r="I42" s="31"/>
      <c r="J42" s="31"/>
      <c r="K42" s="31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31" t="s">
        <v>76</v>
      </c>
      <c r="C43" s="31"/>
      <c r="D43" s="31"/>
      <c r="E43" s="31"/>
      <c r="F43" s="31"/>
      <c r="G43" s="31"/>
      <c r="H43" s="31"/>
      <c r="I43" s="31"/>
      <c r="J43" s="31"/>
      <c r="K43" s="31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31" t="s">
        <v>77</v>
      </c>
      <c r="C44" s="31"/>
      <c r="D44" s="31"/>
      <c r="E44" s="31"/>
      <c r="F44" s="31"/>
      <c r="G44" s="31"/>
      <c r="H44" s="31"/>
      <c r="I44" s="31"/>
      <c r="J44" s="31"/>
      <c r="K44" s="31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 xr:uid="{91A2056B-C5B3-40C4-BA41-C512EE245FAB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C5BA28-162D-40BA-BF7F-844065452BA9}">
  <dimension ref="A1:AC70"/>
  <sheetViews>
    <sheetView zoomScale="55" zoomScaleNormal="55" workbookViewId="0">
      <selection activeCell="I31" sqref="I31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25" t="s">
        <v>6</v>
      </c>
      <c r="B1" s="26"/>
      <c r="C1" s="26"/>
      <c r="D1" s="2"/>
      <c r="E1" s="2"/>
      <c r="F1" s="2"/>
    </row>
    <row r="2" spans="1:29" x14ac:dyDescent="0.3">
      <c r="A2" s="3" t="s">
        <v>7</v>
      </c>
      <c r="B2" s="27" t="s">
        <v>8</v>
      </c>
      <c r="C2" s="27"/>
      <c r="D2" s="4"/>
      <c r="E2" s="4"/>
      <c r="F2" s="4"/>
    </row>
    <row r="3" spans="1:29" x14ac:dyDescent="0.3">
      <c r="A3" s="3" t="s">
        <v>9</v>
      </c>
      <c r="B3" s="28" t="s">
        <v>79</v>
      </c>
      <c r="C3" s="28"/>
      <c r="D3" s="5"/>
      <c r="E3" s="5"/>
      <c r="F3" s="5"/>
    </row>
    <row r="4" spans="1:29" x14ac:dyDescent="0.3">
      <c r="A4" s="3" t="s">
        <v>10</v>
      </c>
      <c r="B4" s="27">
        <v>4</v>
      </c>
      <c r="C4" s="27"/>
      <c r="D4" s="4"/>
      <c r="E4" s="4"/>
      <c r="F4" s="4"/>
    </row>
    <row r="5" spans="1:29" x14ac:dyDescent="0.3">
      <c r="A5" s="3" t="s">
        <v>11</v>
      </c>
      <c r="B5" s="29"/>
      <c r="C5" s="30"/>
      <c r="D5" s="4"/>
      <c r="E5" s="4"/>
      <c r="F5" s="4"/>
    </row>
    <row r="6" spans="1:29" ht="15" customHeight="1" x14ac:dyDescent="0.3">
      <c r="A6" s="3" t="s">
        <v>12</v>
      </c>
      <c r="B6" s="29"/>
      <c r="C6" s="30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32"/>
      <c r="C7" s="33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4"/>
      <c r="C8" s="34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5"/>
      <c r="C9" s="35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4" t="s">
        <v>80</v>
      </c>
      <c r="C10" s="34"/>
      <c r="D10" s="6"/>
      <c r="F10" s="9"/>
      <c r="G10" s="9"/>
      <c r="H10" s="9"/>
      <c r="I10" s="9"/>
    </row>
    <row r="11" spans="1:29" x14ac:dyDescent="0.3">
      <c r="A11" s="3" t="s">
        <v>24</v>
      </c>
      <c r="B11" s="34" t="s">
        <v>96</v>
      </c>
      <c r="C11" s="34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23" t="s">
        <v>72</v>
      </c>
      <c r="B13" s="23"/>
      <c r="C13" s="24" t="s">
        <v>59</v>
      </c>
      <c r="D13" s="24"/>
      <c r="E13" s="24"/>
      <c r="F13" s="24" t="s">
        <v>60</v>
      </c>
      <c r="G13" s="24"/>
      <c r="H13" s="24"/>
      <c r="I13" s="24" t="s">
        <v>61</v>
      </c>
      <c r="J13" s="24"/>
      <c r="K13" s="24"/>
      <c r="L13" s="24" t="s">
        <v>62</v>
      </c>
      <c r="M13" s="24"/>
      <c r="N13" s="24"/>
      <c r="O13" s="22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22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f t="shared" ref="M15:M24" si="10">(SUMIFS(SANAYIOG2,KAYNAK,A15,SEBEP,B15,SÜRE,"Uzun",BİLDİRİM,"Bildirimsiz",İL,$B$10,İLÇE,$B$11)/VLOOKUP($B$11,ABONE2,13,FALSE))</f>
        <v>0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0</v>
      </c>
      <c r="D17" s="12">
        <f t="shared" si="1"/>
        <v>0</v>
      </c>
      <c r="E17" s="12">
        <f t="shared" si="2"/>
        <v>0</v>
      </c>
      <c r="F17" s="12">
        <f t="shared" si="3"/>
        <v>0</v>
      </c>
      <c r="G17" s="12">
        <f t="shared" si="4"/>
        <v>0</v>
      </c>
      <c r="H17" s="12">
        <f t="shared" si="5"/>
        <v>0</v>
      </c>
      <c r="I17" s="12">
        <f t="shared" si="6"/>
        <v>0</v>
      </c>
      <c r="J17" s="12">
        <f t="shared" si="7"/>
        <v>0</v>
      </c>
      <c r="K17" s="12">
        <f t="shared" si="8"/>
        <v>0</v>
      </c>
      <c r="L17" s="12">
        <f t="shared" si="9"/>
        <v>0</v>
      </c>
      <c r="M17" s="12">
        <f t="shared" si="10"/>
        <v>0</v>
      </c>
      <c r="N17" s="12">
        <f t="shared" si="11"/>
        <v>0</v>
      </c>
      <c r="O17" s="17">
        <f t="shared" si="12"/>
        <v>0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0</v>
      </c>
      <c r="D18" s="12">
        <f t="shared" si="1"/>
        <v>0</v>
      </c>
      <c r="E18" s="12">
        <f t="shared" si="2"/>
        <v>0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0</v>
      </c>
      <c r="J18" s="12">
        <f t="shared" si="7"/>
        <v>0</v>
      </c>
      <c r="K18" s="12">
        <f t="shared" si="8"/>
        <v>0</v>
      </c>
      <c r="L18" s="12">
        <f t="shared" si="9"/>
        <v>0</v>
      </c>
      <c r="M18" s="12">
        <f t="shared" si="10"/>
        <v>0</v>
      </c>
      <c r="N18" s="12">
        <f t="shared" si="11"/>
        <v>0</v>
      </c>
      <c r="O18" s="17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0</v>
      </c>
      <c r="D21" s="12">
        <f t="shared" si="1"/>
        <v>0</v>
      </c>
      <c r="E21" s="12">
        <f t="shared" si="2"/>
        <v>0</v>
      </c>
      <c r="F21" s="12">
        <f t="shared" si="3"/>
        <v>0</v>
      </c>
      <c r="G21" s="12">
        <f t="shared" si="4"/>
        <v>0</v>
      </c>
      <c r="H21" s="12">
        <f t="shared" si="5"/>
        <v>0</v>
      </c>
      <c r="I21" s="12">
        <f t="shared" si="6"/>
        <v>0</v>
      </c>
      <c r="J21" s="12">
        <f t="shared" si="7"/>
        <v>0</v>
      </c>
      <c r="K21" s="12">
        <f t="shared" si="8"/>
        <v>0</v>
      </c>
      <c r="L21" s="12">
        <f t="shared" si="9"/>
        <v>0</v>
      </c>
      <c r="M21" s="12">
        <f t="shared" si="10"/>
        <v>0</v>
      </c>
      <c r="N21" s="12">
        <f t="shared" si="11"/>
        <v>0</v>
      </c>
      <c r="O21" s="17">
        <f t="shared" si="12"/>
        <v>0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0</v>
      </c>
      <c r="D22" s="12">
        <f t="shared" si="1"/>
        <v>0</v>
      </c>
      <c r="E22" s="12">
        <f t="shared" si="2"/>
        <v>0</v>
      </c>
      <c r="F22" s="12">
        <f t="shared" si="3"/>
        <v>0</v>
      </c>
      <c r="G22" s="12">
        <f t="shared" si="4"/>
        <v>0</v>
      </c>
      <c r="H22" s="12">
        <f t="shared" si="5"/>
        <v>0</v>
      </c>
      <c r="I22" s="12">
        <f t="shared" si="6"/>
        <v>0</v>
      </c>
      <c r="J22" s="12">
        <f t="shared" si="7"/>
        <v>0</v>
      </c>
      <c r="K22" s="12">
        <f t="shared" si="8"/>
        <v>0</v>
      </c>
      <c r="L22" s="12">
        <f t="shared" si="9"/>
        <v>0</v>
      </c>
      <c r="M22" s="12">
        <f t="shared" si="10"/>
        <v>0</v>
      </c>
      <c r="N22" s="12">
        <f t="shared" si="11"/>
        <v>0</v>
      </c>
      <c r="O22" s="17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23" t="s">
        <v>63</v>
      </c>
      <c r="B25" s="23"/>
      <c r="C25" s="12">
        <f>SUM(C15:C24)</f>
        <v>0</v>
      </c>
      <c r="D25" s="12">
        <f t="shared" ref="D25:O25" si="13">SUM(D15:D24)</f>
        <v>0</v>
      </c>
      <c r="E25" s="12">
        <f t="shared" si="13"/>
        <v>0</v>
      </c>
      <c r="F25" s="12">
        <f t="shared" si="13"/>
        <v>0</v>
      </c>
      <c r="G25" s="12">
        <f t="shared" si="13"/>
        <v>0</v>
      </c>
      <c r="H25" s="12">
        <f t="shared" si="13"/>
        <v>0</v>
      </c>
      <c r="I25" s="12">
        <f t="shared" si="13"/>
        <v>0</v>
      </c>
      <c r="J25" s="12">
        <f t="shared" si="13"/>
        <v>0</v>
      </c>
      <c r="K25" s="12">
        <f t="shared" si="13"/>
        <v>0</v>
      </c>
      <c r="L25" s="12">
        <f t="shared" si="13"/>
        <v>0</v>
      </c>
      <c r="M25" s="12">
        <f t="shared" si="13"/>
        <v>0</v>
      </c>
      <c r="N25" s="12">
        <f t="shared" si="13"/>
        <v>0</v>
      </c>
      <c r="O25" s="12">
        <f t="shared" si="13"/>
        <v>0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23" t="s">
        <v>73</v>
      </c>
      <c r="B26" s="23"/>
      <c r="C26" s="24" t="s">
        <v>59</v>
      </c>
      <c r="D26" s="24"/>
      <c r="E26" s="24"/>
      <c r="F26" s="24" t="s">
        <v>60</v>
      </c>
      <c r="G26" s="24"/>
      <c r="H26" s="24"/>
      <c r="I26" s="24" t="s">
        <v>61</v>
      </c>
      <c r="J26" s="24"/>
      <c r="K26" s="24"/>
      <c r="L26" s="24" t="s">
        <v>62</v>
      </c>
      <c r="M26" s="24"/>
      <c r="N26" s="24"/>
      <c r="O26" s="22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22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0</v>
      </c>
      <c r="D29" s="12">
        <f>(SUMIFS(MESKENOG2,KAYNAK,A29,SEBEP,B29,SÜRE,"Uzun",BİLDİRİM,"Bildirimli",İL,$B$10,İLÇE,$B$11)/VLOOKUP($B$11,ABONE2,4,FALSE))</f>
        <v>0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0</v>
      </c>
      <c r="F29" s="12">
        <f>(SUMIFS(TARIMSALAG2,KAYNAK,A29,SEBEP,B29,SÜRE,"Uzun",BİLDİRİM,"Bildirimli",İL,$B$10,İLÇE,$B$11)/VLOOKUP($B$11,ABONE2,6,FALSE))</f>
        <v>0</v>
      </c>
      <c r="G29" s="12">
        <f>(SUMIFS(TARIMSALOG2,KAYNAK,A29,SEBEP,B29,SÜRE,"Uzun",BİLDİRİM,"Bildirimli",İL,$B$10,İLÇE,$B$11)/VLOOKUP($B$11,ABONE2,7,FALSE))</f>
        <v>0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0</v>
      </c>
      <c r="I29" s="12">
        <f>(SUMIFS(TICARETHANEAG2,KAYNAK,A29,SEBEP,B29,SÜRE,"Uzun",BİLDİRİM,"Bildirimli",İL,$B$10,İLÇE,$B$11)/VLOOKUP($B$11,ABONE2,9,FALSE))</f>
        <v>0</v>
      </c>
      <c r="J29" s="12">
        <f>(SUMIFS(TICARETHANEOG2,KAYNAK,A29,SEBEP,B29,SÜRE,"Uzun",BİLDİRİM,"Bildirimli",İL,$B$10,İLÇE,$B$11)/VLOOKUP($B$11,ABONE2,10,FALSE))</f>
        <v>0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</v>
      </c>
      <c r="L29" s="12">
        <f>(SUMIFS(SANAYIAG2,KAYNAK,A29,SEBEP,B29,SÜRE,"Uzun",BİLDİRİM,"Bildirimli",İL,$B$10,İLÇE,$B$11)/VLOOKUP($B$11,ABONE2,12,FALSE))</f>
        <v>0</v>
      </c>
      <c r="M29" s="12">
        <f>(SUMIFS(SANAYIOG2,KAYNAK,A29,SEBEP,B29,SÜRE,"Uzun",BİLDİRİM,"Bildirimli",İL,$B$10,İLÇE,$B$11)/VLOOKUP($B$11,ABONE2,13,FALSE))</f>
        <v>0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0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0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0</v>
      </c>
      <c r="F31" s="12">
        <f>(SUMIFS(TARIMSALAG2,KAYNAK,A31,SEBEP,B31,SÜRE,"Uzun",BİLDİRİM,"Bildirimli",İL,$B$10,İLÇE,$B$11)/VLOOKUP($B$11,ABONE2,6,FALSE))</f>
        <v>0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2">
        <f>(SUMIFS(TICARETHANEAG2,KAYNAK,A31,SEBEP,B31,SÜRE,"Uzun",BİLDİRİM,"Bildirimli",İL,$B$10,İLÇE,$B$11)/VLOOKUP($B$11,ABONE2,9,FALSE))</f>
        <v>0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</v>
      </c>
      <c r="L31" s="12">
        <f>(SUMIFS(SANAYIAG2,KAYNAK,A31,SEBEP,B31,SÜRE,"Uzun",BİLDİRİM,"Bildirimli",İL,$B$10,İLÇE,$B$11)/VLOOKUP($B$11,ABONE2,12,FALSE))</f>
        <v>0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0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23" t="s">
        <v>63</v>
      </c>
      <c r="B33" s="23"/>
      <c r="C33" s="12">
        <f>SUM(C28:C32)</f>
        <v>0</v>
      </c>
      <c r="D33" s="12">
        <f t="shared" ref="D33:O33" si="14">SUM(D28:D32)</f>
        <v>0</v>
      </c>
      <c r="E33" s="12">
        <f t="shared" si="14"/>
        <v>0</v>
      </c>
      <c r="F33" s="12">
        <f t="shared" si="14"/>
        <v>0</v>
      </c>
      <c r="G33" s="12">
        <f t="shared" si="14"/>
        <v>0</v>
      </c>
      <c r="H33" s="12">
        <f t="shared" si="14"/>
        <v>0</v>
      </c>
      <c r="I33" s="12">
        <f t="shared" si="14"/>
        <v>0</v>
      </c>
      <c r="J33" s="12">
        <f t="shared" si="14"/>
        <v>0</v>
      </c>
      <c r="K33" s="12">
        <f t="shared" si="14"/>
        <v>0</v>
      </c>
      <c r="L33" s="12">
        <f t="shared" si="14"/>
        <v>0</v>
      </c>
      <c r="M33" s="12">
        <f t="shared" si="14"/>
        <v>0</v>
      </c>
      <c r="N33" s="12">
        <f t="shared" si="14"/>
        <v>0</v>
      </c>
      <c r="O33" s="12">
        <f t="shared" si="14"/>
        <v>0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22" t="s">
        <v>74</v>
      </c>
      <c r="C35" s="24" t="s">
        <v>59</v>
      </c>
      <c r="D35" s="24"/>
      <c r="E35" s="24"/>
      <c r="F35" s="24" t="s">
        <v>60</v>
      </c>
      <c r="G35" s="24"/>
      <c r="H35" s="24"/>
      <c r="I35" s="24" t="s">
        <v>61</v>
      </c>
      <c r="J35" s="24"/>
      <c r="K35" s="24"/>
      <c r="L35" s="24" t="s">
        <v>62</v>
      </c>
      <c r="M35" s="24"/>
      <c r="N35" s="24"/>
      <c r="O35" s="22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22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22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51253</v>
      </c>
      <c r="D37" s="16">
        <f>VLOOKUP($B$11,ABONE2,4,FALSE)</f>
        <v>128</v>
      </c>
      <c r="E37" s="16">
        <f>VLOOKUP($B$11,ABONE2,5,FALSE)</f>
        <v>51381</v>
      </c>
      <c r="F37" s="16">
        <f>VLOOKUP($B$11,ABONE2,6,FALSE)</f>
        <v>862</v>
      </c>
      <c r="G37" s="16">
        <f>VLOOKUP($B$11,ABONE2,7,FALSE)</f>
        <v>86</v>
      </c>
      <c r="H37" s="16">
        <f>VLOOKUP($B$11,ABONE2,8,FALSE)</f>
        <v>948</v>
      </c>
      <c r="I37" s="16">
        <f>VLOOKUP($B$11,ABONE2,9,FALSE)</f>
        <v>11221</v>
      </c>
      <c r="J37" s="16">
        <f>VLOOKUP($B$11,ABONE2,10,FALSE)</f>
        <v>367</v>
      </c>
      <c r="K37" s="16">
        <f>VLOOKUP($B$11,ABONE2,11,FALSE)</f>
        <v>11588</v>
      </c>
      <c r="L37" s="21">
        <f>VLOOKUP($B$11,ABONE2,12,FALSE)</f>
        <v>10</v>
      </c>
      <c r="M37" s="21">
        <f>VLOOKUP($B$11,ABONE2,13,FALSE)</f>
        <v>11</v>
      </c>
      <c r="N37" s="21">
        <f>VLOOKUP($B$11,ABONE2,14,FALSE)</f>
        <v>21</v>
      </c>
      <c r="O37" s="21">
        <f>VLOOKUP($B$11,ABONE2,15,FALSE)</f>
        <v>63938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16479.347343166268</v>
      </c>
      <c r="D38" s="16">
        <f>VLOOKUP($B$11,TUKETIM,4,FALSE)</f>
        <v>359.91502301369866</v>
      </c>
      <c r="E38" s="16">
        <f>VLOOKUP($B$11,TUKETIM,5,FALSE)</f>
        <v>16839.262366179966</v>
      </c>
      <c r="F38" s="16">
        <f>VLOOKUP($B$11,TUKETIM,6,FALSE)</f>
        <v>304.69807070656094</v>
      </c>
      <c r="G38" s="16">
        <f>VLOOKUP($B$11,TUKETIM,7,FALSE)</f>
        <v>928.30278193861625</v>
      </c>
      <c r="H38" s="16">
        <f>VLOOKUP($B$11,TUKETIM,8,FALSE)</f>
        <v>1233.0008526451772</v>
      </c>
      <c r="I38" s="16">
        <f>VLOOKUP($B$11,TUKETIM,9,FALSE)</f>
        <v>9892.5701253674997</v>
      </c>
      <c r="J38" s="16">
        <f>VLOOKUP($B$11,TUKETIM,10,FALSE)</f>
        <v>7774.2766668779377</v>
      </c>
      <c r="K38" s="16">
        <f>VLOOKUP($B$11,TUKETIM,11,FALSE)</f>
        <v>17666.846792245437</v>
      </c>
      <c r="L38" s="21">
        <f>VLOOKUP($B$11,TUKETIM,12,FALSE)</f>
        <v>62.305199999999999</v>
      </c>
      <c r="M38" s="21">
        <f>VLOOKUP($B$11,TUKETIM,13,FALSE)</f>
        <v>962.4896</v>
      </c>
      <c r="N38" s="21">
        <f>VLOOKUP($B$11,TUKETIM,14,FALSE)</f>
        <v>1024.7947999999999</v>
      </c>
      <c r="O38" s="21">
        <f>VLOOKUP($B$11,TUKETIM,15,FALSE)</f>
        <v>36763.904811070584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343035.27700001001</v>
      </c>
      <c r="D39" s="16">
        <f>VLOOKUP($B$11,ANLASMA,4,FALSE)</f>
        <v>13611.61</v>
      </c>
      <c r="E39" s="16">
        <f>VLOOKUP($B$11,ANLASMA,5,FALSE)</f>
        <v>356646.88700001</v>
      </c>
      <c r="F39" s="16">
        <f>VLOOKUP($B$11,ANLASMA,6,FALSE)</f>
        <v>3954.9940000000001</v>
      </c>
      <c r="G39" s="16">
        <f>VLOOKUP($B$11,ANLASMA,7,FALSE)</f>
        <v>4122.8100000000004</v>
      </c>
      <c r="H39" s="16">
        <f>VLOOKUP($B$11,ANLASMA,8,FALSE)</f>
        <v>8077.8040000000001</v>
      </c>
      <c r="I39" s="16">
        <f>VLOOKUP($B$11,ANLASMA,9,FALSE)</f>
        <v>87812.787999999302</v>
      </c>
      <c r="J39" s="16">
        <f>VLOOKUP($B$11,ANLASMA,10,FALSE)</f>
        <v>82300.48000000001</v>
      </c>
      <c r="K39" s="16">
        <f>VLOOKUP($B$11,ANLASMA,11,FALSE)</f>
        <v>170113.26799999931</v>
      </c>
      <c r="L39" s="21">
        <f>VLOOKUP($B$11,ANLASMA,12,FALSE)</f>
        <v>322.62599999999998</v>
      </c>
      <c r="M39" s="21">
        <f>VLOOKUP($B$11,ANLASMA,13,FALSE)</f>
        <v>5514</v>
      </c>
      <c r="N39" s="21">
        <f>VLOOKUP($B$11,ANLASMA,14,FALSE)</f>
        <v>5836.6260000000002</v>
      </c>
      <c r="O39" s="21">
        <f>VLOOKUP($B$11,ANLASMA,15,FALSE)</f>
        <v>540674.58500000928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31" t="s">
        <v>75</v>
      </c>
      <c r="C42" s="31"/>
      <c r="D42" s="31"/>
      <c r="E42" s="31"/>
      <c r="F42" s="31"/>
      <c r="G42" s="31"/>
      <c r="H42" s="31"/>
      <c r="I42" s="31"/>
      <c r="J42" s="31"/>
      <c r="K42" s="31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31" t="s">
        <v>76</v>
      </c>
      <c r="C43" s="31"/>
      <c r="D43" s="31"/>
      <c r="E43" s="31"/>
      <c r="F43" s="31"/>
      <c r="G43" s="31"/>
      <c r="H43" s="31"/>
      <c r="I43" s="31"/>
      <c r="J43" s="31"/>
      <c r="K43" s="31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31" t="s">
        <v>77</v>
      </c>
      <c r="C44" s="31"/>
      <c r="D44" s="31"/>
      <c r="E44" s="31"/>
      <c r="F44" s="31"/>
      <c r="G44" s="31"/>
      <c r="H44" s="31"/>
      <c r="I44" s="31"/>
      <c r="J44" s="31"/>
      <c r="K44" s="31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 xr:uid="{88D17FDC-6927-4C9D-8339-B369D2128E32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ayfa2"/>
  <dimension ref="A1:AC70"/>
  <sheetViews>
    <sheetView zoomScale="55" zoomScaleNormal="55" workbookViewId="0">
      <selection activeCell="B11" sqref="B11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44140625" customWidth="1"/>
    <col min="13" max="15" width="17.44140625" style="11" customWidth="1"/>
    <col min="16" max="16" width="22" style="11" customWidth="1"/>
    <col min="17" max="29" width="15.44140625" style="11" customWidth="1"/>
  </cols>
  <sheetData>
    <row r="1" spans="1:29" x14ac:dyDescent="0.3">
      <c r="A1" s="25" t="s">
        <v>6</v>
      </c>
      <c r="B1" s="26"/>
      <c r="C1" s="26"/>
      <c r="D1" s="2"/>
      <c r="E1" s="2"/>
      <c r="F1" s="2"/>
    </row>
    <row r="2" spans="1:29" x14ac:dyDescent="0.3">
      <c r="A2" s="3" t="s">
        <v>7</v>
      </c>
      <c r="B2" s="27" t="s">
        <v>8</v>
      </c>
      <c r="C2" s="27"/>
      <c r="D2" s="4"/>
      <c r="E2" s="4"/>
      <c r="F2" s="4"/>
    </row>
    <row r="3" spans="1:29" x14ac:dyDescent="0.3">
      <c r="A3" s="3" t="s">
        <v>9</v>
      </c>
      <c r="B3" s="28" t="s">
        <v>79</v>
      </c>
      <c r="C3" s="28"/>
      <c r="D3" s="5"/>
      <c r="E3" s="5"/>
      <c r="F3" s="5"/>
    </row>
    <row r="4" spans="1:29" x14ac:dyDescent="0.3">
      <c r="A4" s="3" t="s">
        <v>10</v>
      </c>
      <c r="B4" s="27">
        <v>4</v>
      </c>
      <c r="C4" s="27"/>
      <c r="D4" s="4"/>
      <c r="E4" s="4"/>
      <c r="F4" s="4"/>
    </row>
    <row r="5" spans="1:29" x14ac:dyDescent="0.3">
      <c r="A5" s="3" t="s">
        <v>11</v>
      </c>
      <c r="B5" s="29"/>
      <c r="C5" s="30"/>
      <c r="D5" s="4"/>
      <c r="E5" s="4"/>
      <c r="F5" s="4"/>
    </row>
    <row r="6" spans="1:29" ht="15" customHeight="1" x14ac:dyDescent="0.3">
      <c r="A6" s="3" t="s">
        <v>12</v>
      </c>
      <c r="B6" s="29"/>
      <c r="C6" s="30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32"/>
      <c r="C7" s="33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4"/>
      <c r="C8" s="34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5"/>
      <c r="C9" s="35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4" t="s">
        <v>21</v>
      </c>
      <c r="C10" s="34"/>
      <c r="D10" s="6"/>
      <c r="F10" s="9"/>
      <c r="G10" s="9"/>
      <c r="H10" s="9"/>
      <c r="I10" s="9"/>
    </row>
    <row r="11" spans="1:29" x14ac:dyDescent="0.3">
      <c r="A11" s="4"/>
      <c r="B11" s="10"/>
      <c r="C11" s="10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23" t="s">
        <v>72</v>
      </c>
      <c r="B13" s="23"/>
      <c r="C13" s="24" t="s">
        <v>59</v>
      </c>
      <c r="D13" s="24"/>
      <c r="E13" s="24"/>
      <c r="F13" s="24" t="s">
        <v>60</v>
      </c>
      <c r="G13" s="24"/>
      <c r="H13" s="24"/>
      <c r="I13" s="24" t="s">
        <v>61</v>
      </c>
      <c r="J13" s="24"/>
      <c r="K13" s="24"/>
      <c r="L13" s="24" t="s">
        <v>62</v>
      </c>
      <c r="M13" s="24"/>
      <c r="N13" s="24"/>
      <c r="O13" s="22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22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(SUMIFS(MESKENAG2,KAYNAK,A15,SEBEP,B15,SÜRE,"Uzun",BİLDİRİM,"Bildirimsiz")/VLOOKUP($B$10,ABONE2,3,FALSE))</f>
        <v>0</v>
      </c>
      <c r="D15" s="12">
        <f t="shared" ref="D15:D24" si="1">(SUMIFS(MESKENOG2,KAYNAK,A15,SEBEP,B15,SÜRE,"Uzun",BİLDİRİM,"Bildirimsiz")/VLOOKUP($B$10,ABONE2,4,FALSE))</f>
        <v>0</v>
      </c>
      <c r="E15" s="12">
        <f t="shared" ref="E15:E24" si="2">(SUMIFS(MESKENAG2,KAYNAK,A15,SEBEP,B15,SÜRE,"Uzun",BİLDİRİM,"Bildirimsiz")+SUMIFS(MESKENOG2,KAYNAK,A15,SEBEP,B15,SÜRE,"Uzun",BİLDİRİM,"Bildirimsiz"))/VLOOKUP($B$10,ABONE2,5,FALSE)</f>
        <v>0</v>
      </c>
      <c r="F15" s="12">
        <f t="shared" ref="F15:F24" si="3">(SUMIFS(TARIMSALAG2,KAYNAK,A15,SEBEP,B15,SÜRE,"Uzun",BİLDİRİM,"Bildirimsiz")/VLOOKUP($B$10,ABONE2,6,FALSE))</f>
        <v>0</v>
      </c>
      <c r="G15" s="12">
        <f t="shared" ref="G15:G24" si="4">(SUMIFS(TARIMSALOG2,KAYNAK,A15,SEBEP,B15,SÜRE,"Uzun",BİLDİRİM,"Bildirimsiz")/VLOOKUP($B$10,ABONE2,7,FALSE))</f>
        <v>0</v>
      </c>
      <c r="H15" s="12">
        <f t="shared" ref="H15:H24" si="5">(SUMIFS(TARIMSALAG2,KAYNAK,A15,SEBEP,B15,SÜRE,"Uzun",BİLDİRİM,"Bildirimsiz")+SUMIFS(TARIMSALOG2,KAYNAK,A15,SEBEP,B15,SÜRE,"Uzun",BİLDİRİM,"Bildirimsiz"))/VLOOKUP($B$10,ABONE2,8,FALSE)</f>
        <v>0</v>
      </c>
      <c r="I15" s="12">
        <f t="shared" ref="I15:I24" si="6">(SUMIFS(TICARETHANEAG2,KAYNAK,A15,SEBEP,B15,SÜRE,"Uzun",BİLDİRİM,"Bildirimsiz")/VLOOKUP($B$10,ABONE2,9,FALSE))</f>
        <v>0</v>
      </c>
      <c r="J15" s="12">
        <f t="shared" ref="J15:J24" si="7">(SUMIFS(TICARETHANEOG2,KAYNAK,A15,SEBEP,B15,SÜRE,"Uzun",BİLDİRİM,"Bildirimsiz")/VLOOKUP($B$10,ABONE2,10,FALSE))</f>
        <v>0</v>
      </c>
      <c r="K15" s="12">
        <f t="shared" ref="K15:K24" si="8">(SUMIFS(TICARETHANEAG2,KAYNAK,A15,SEBEP,B15,SÜRE,"Uzun",BİLDİRİM,"Bildirimsiz")+SUMIFS(TICARETHANEOG2,KAYNAK,A15,SEBEP,B15,SÜRE,"Uzun",BİLDİRİM,"Bildirimsiz"))/VLOOKUP($B$10,ABONE2,11,FALSE)</f>
        <v>0</v>
      </c>
      <c r="L15" s="12">
        <f t="shared" ref="L15:L24" si="9">(SUMIFS(SANAYIAG2,KAYNAK,A15,SEBEP,B15,SÜRE,"Uzun",BİLDİRİM,"Bildirimsiz")/VLOOKUP($B$10,ABONE2,12,FALSE))</f>
        <v>0</v>
      </c>
      <c r="M15" s="12">
        <f t="shared" ref="M15:M24" si="10">(SUMIFS(SANAYIOG2,KAYNAK,A15,SEBEP,B15,SÜRE,"Uzun",BİLDİRİM,"Bildirimsiz")/VLOOKUP($B$10,ABONE2,13,FALSE))</f>
        <v>0</v>
      </c>
      <c r="N15" s="12">
        <f t="shared" ref="N15:N24" si="11">(SUMIFS(SANAYIAG2,KAYNAK,A15,SEBEP,B15,SÜRE,"Uzun",BİLDİRİM,"Bildirimsiz")+SUMIFS(SANAYIOG2,KAYNAK,A15,SEBEP,B15,SÜRE,"Uzun",BİLDİRİM,"Bildirimsiz"))/VLOOKUP($B$10,ABONE2,14,FALSE)</f>
        <v>0</v>
      </c>
      <c r="O15" s="17">
        <f t="shared" ref="O15:O24" si="12">(SUMIFS(MESKENAG2,KAYNAK,A15,SEBEP,B15,SÜRE,"Uzun",BİLDİRİM,"Bildirimsiz")+SUMIFS(MESKENOG2,KAYNAK,A15,SEBEP,B15,SÜRE,"Uzun",BİLDİRİM,"Bildirimsiz")+SUMIFS(TARIMSALAG2,KAYNAK,A15,SEBEP,B15,SÜRE,"Uzun",BİLDİRİM,"Bildirimsiz")+SUMIFS(TARIMSALOG2,KAYNAK,A15,SEBEP,B15,SÜRE,"Uzun",BİLDİRİM,"Bildirimsiz")+SUMIFS(TICARETHANEAG2,KAYNAK,A15,SEBEP,B15,SÜRE,"Uzun",BİLDİRİM,"Bildirimsiz")+SUMIFS(TICARETHANEOG2,KAYNAK,A15,SEBEP,B15,SÜRE,"Uzun",BİLDİRİM,"Bildirimsiz")+SUMIFS(SANAYIAG2,KAYNAK,A15,SEBEP,B15,SÜRE,"Uzun",BİLDİRİM,"Bildirimsiz")+SUMIFS(SANAYIOG2,KAYNAK,A15,SEBEP,B15,SÜRE,"Uzun",BİLDİRİM,"Bildirimsiz"))/VLOOKUP($B$10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0</v>
      </c>
      <c r="D17" s="12">
        <f t="shared" si="1"/>
        <v>0</v>
      </c>
      <c r="E17" s="12">
        <f t="shared" si="2"/>
        <v>0</v>
      </c>
      <c r="F17" s="12">
        <f t="shared" si="3"/>
        <v>0</v>
      </c>
      <c r="G17" s="12">
        <f t="shared" si="4"/>
        <v>0</v>
      </c>
      <c r="H17" s="12">
        <f t="shared" si="5"/>
        <v>0</v>
      </c>
      <c r="I17" s="12">
        <f t="shared" si="6"/>
        <v>0</v>
      </c>
      <c r="J17" s="12">
        <f t="shared" si="7"/>
        <v>0</v>
      </c>
      <c r="K17" s="12">
        <f t="shared" si="8"/>
        <v>0</v>
      </c>
      <c r="L17" s="12">
        <f t="shared" si="9"/>
        <v>0</v>
      </c>
      <c r="M17" s="12">
        <f t="shared" si="10"/>
        <v>0</v>
      </c>
      <c r="N17" s="12">
        <f t="shared" si="11"/>
        <v>0</v>
      </c>
      <c r="O17" s="17">
        <f t="shared" si="12"/>
        <v>0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0</v>
      </c>
      <c r="D18" s="12">
        <f t="shared" si="1"/>
        <v>0</v>
      </c>
      <c r="E18" s="12">
        <f t="shared" si="2"/>
        <v>0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0</v>
      </c>
      <c r="J18" s="12">
        <f t="shared" si="7"/>
        <v>0</v>
      </c>
      <c r="K18" s="12">
        <f t="shared" si="8"/>
        <v>0</v>
      </c>
      <c r="L18" s="12">
        <f t="shared" si="9"/>
        <v>0</v>
      </c>
      <c r="M18" s="12">
        <f t="shared" si="10"/>
        <v>0</v>
      </c>
      <c r="N18" s="12">
        <f t="shared" si="11"/>
        <v>0</v>
      </c>
      <c r="O18" s="17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0</v>
      </c>
      <c r="D21" s="12">
        <f t="shared" si="1"/>
        <v>0</v>
      </c>
      <c r="E21" s="12">
        <f t="shared" si="2"/>
        <v>0</v>
      </c>
      <c r="F21" s="12">
        <f t="shared" si="3"/>
        <v>0</v>
      </c>
      <c r="G21" s="12">
        <f t="shared" si="4"/>
        <v>0</v>
      </c>
      <c r="H21" s="12">
        <f t="shared" si="5"/>
        <v>0</v>
      </c>
      <c r="I21" s="12">
        <f t="shared" si="6"/>
        <v>0</v>
      </c>
      <c r="J21" s="12">
        <f t="shared" si="7"/>
        <v>0</v>
      </c>
      <c r="K21" s="12">
        <f t="shared" si="8"/>
        <v>0</v>
      </c>
      <c r="L21" s="12">
        <f t="shared" si="9"/>
        <v>0</v>
      </c>
      <c r="M21" s="12">
        <f t="shared" si="10"/>
        <v>0</v>
      </c>
      <c r="N21" s="12">
        <f t="shared" si="11"/>
        <v>0</v>
      </c>
      <c r="O21" s="17">
        <f t="shared" si="12"/>
        <v>0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0</v>
      </c>
      <c r="D22" s="12">
        <f t="shared" si="1"/>
        <v>0</v>
      </c>
      <c r="E22" s="12">
        <f t="shared" si="2"/>
        <v>0</v>
      </c>
      <c r="F22" s="12">
        <f t="shared" si="3"/>
        <v>0</v>
      </c>
      <c r="G22" s="12">
        <f t="shared" si="4"/>
        <v>0</v>
      </c>
      <c r="H22" s="12">
        <f t="shared" si="5"/>
        <v>0</v>
      </c>
      <c r="I22" s="12">
        <f t="shared" si="6"/>
        <v>0</v>
      </c>
      <c r="J22" s="12">
        <f t="shared" si="7"/>
        <v>0</v>
      </c>
      <c r="K22" s="12">
        <f t="shared" si="8"/>
        <v>0</v>
      </c>
      <c r="L22" s="12">
        <f t="shared" si="9"/>
        <v>0</v>
      </c>
      <c r="M22" s="12">
        <f t="shared" si="10"/>
        <v>0</v>
      </c>
      <c r="N22" s="12">
        <f t="shared" si="11"/>
        <v>0</v>
      </c>
      <c r="O22" s="17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23" t="s">
        <v>63</v>
      </c>
      <c r="B25" s="23"/>
      <c r="C25" s="12">
        <f>SUM(C15:C24)</f>
        <v>0</v>
      </c>
      <c r="D25" s="12">
        <f t="shared" ref="D25:O25" si="13">SUM(D15:D24)</f>
        <v>0</v>
      </c>
      <c r="E25" s="12">
        <f t="shared" si="13"/>
        <v>0</v>
      </c>
      <c r="F25" s="12">
        <f t="shared" si="13"/>
        <v>0</v>
      </c>
      <c r="G25" s="12">
        <f t="shared" si="13"/>
        <v>0</v>
      </c>
      <c r="H25" s="12">
        <f t="shared" si="13"/>
        <v>0</v>
      </c>
      <c r="I25" s="12">
        <f t="shared" si="13"/>
        <v>0</v>
      </c>
      <c r="J25" s="12">
        <f t="shared" si="13"/>
        <v>0</v>
      </c>
      <c r="K25" s="12">
        <f t="shared" si="13"/>
        <v>0</v>
      </c>
      <c r="L25" s="12">
        <f t="shared" si="13"/>
        <v>0</v>
      </c>
      <c r="M25" s="12">
        <f t="shared" si="13"/>
        <v>0</v>
      </c>
      <c r="N25" s="12">
        <f t="shared" si="13"/>
        <v>0</v>
      </c>
      <c r="O25" s="12">
        <f t="shared" si="13"/>
        <v>0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23" t="s">
        <v>73</v>
      </c>
      <c r="B26" s="23"/>
      <c r="C26" s="24" t="s">
        <v>59</v>
      </c>
      <c r="D26" s="24"/>
      <c r="E26" s="24"/>
      <c r="F26" s="24" t="s">
        <v>60</v>
      </c>
      <c r="G26" s="24"/>
      <c r="H26" s="24"/>
      <c r="I26" s="24" t="s">
        <v>61</v>
      </c>
      <c r="J26" s="24"/>
      <c r="K26" s="24"/>
      <c r="L26" s="24" t="s">
        <v>62</v>
      </c>
      <c r="M26" s="24"/>
      <c r="N26" s="24"/>
      <c r="O26" s="22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22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(SUMIFS(MESKENAG2,KAYNAK,A28,SEBEP,B28,SÜRE,"Uzun",BİLDİRİM,"Bildirimli")/VLOOKUP($B$10,ABONE2,3,FALSE))</f>
        <v>0</v>
      </c>
      <c r="D28" s="12">
        <f>(SUMIFS(MESKENOG2,KAYNAK,A28,SEBEP,B28,SÜRE,"Uzun",BİLDİRİM,"Bildirimli")/VLOOKUP($B$10,ABONE2,4,FALSE))</f>
        <v>0</v>
      </c>
      <c r="E28" s="12">
        <f>(SUMIFS(MESKENAG2,KAYNAK,A28,SEBEP,B28,SÜRE,"Uzun",BİLDİRİM,"Bildirimli")+SUMIFS(MESKENOG2,KAYNAK,A28,SEBEP,B28,SÜRE,"Uzun",BİLDİRİM,"Bildirimli"))/VLOOKUP($B$10,ABONE2,5,FALSE)</f>
        <v>0</v>
      </c>
      <c r="F28" s="12">
        <f>(SUMIFS(TARIMSALAG2,KAYNAK,A28,SEBEP,B28,SÜRE,"Uzun",BİLDİRİM,"Bildirimli")/VLOOKUP($B$10,ABONE2,6,FALSE))</f>
        <v>0</v>
      </c>
      <c r="G28" s="12">
        <f>(SUMIFS(TARIMSALOG2,KAYNAK,A28,SEBEP,B28,SÜRE,"Uzun",BİLDİRİM,"Bildirimli")/VLOOKUP($B$10,ABONE2,7,FALSE))</f>
        <v>0</v>
      </c>
      <c r="H28" s="12">
        <f>(SUMIFS(TARIMSALAG2,KAYNAK,A28,SEBEP,B28,SÜRE,"Uzun",BİLDİRİM,"Bildirimli")+SUMIFS(TARIMSALOG2,KAYNAK,A28,SEBEP,B28,SÜRE,"Uzun",BİLDİRİM,"Bildirimli"))/VLOOKUP($B$10,ABONE2,8,FALSE)</f>
        <v>0</v>
      </c>
      <c r="I28" s="12">
        <f>(SUMIFS(TICARETHANEAG2,KAYNAK,A28,SEBEP,B28,SÜRE,"Uzun",BİLDİRİM,"Bildirimli")/VLOOKUP($B$10,ABONE2,9,FALSE))</f>
        <v>0</v>
      </c>
      <c r="J28" s="12">
        <f>(SUMIFS(TICARETHANEOG2,KAYNAK,A28,SEBEP,B28,SÜRE,"Uzun",BİLDİRİM,"Bildirimli")/VLOOKUP($B$10,ABONE2,10,FALSE))</f>
        <v>0</v>
      </c>
      <c r="K28" s="12">
        <f>(SUMIFS(TICARETHANEAG2,KAYNAK,A28,SEBEP,B28,SÜRE,"Uzun",BİLDİRİM,"Bildirimli")+SUMIFS(TICARETHANEOG2,KAYNAK,A28,SEBEP,B28,SÜRE,"Uzun",BİLDİRİM,"Bildirimli"))/VLOOKUP($B$10,ABONE2,11,FALSE)</f>
        <v>0</v>
      </c>
      <c r="L28" s="12">
        <f>(SUMIFS(SANAYIAG2,KAYNAK,A28,SEBEP,B28,SÜRE,"Uzun",BİLDİRİM,"Bildirimli")/VLOOKUP($B$10,ABONE2,12,FALSE))</f>
        <v>0</v>
      </c>
      <c r="M28" s="12">
        <f>(SUMIFS(SANAYIOG2,KAYNAK,A28,SEBEP,B28,SÜRE,"Uzun",BİLDİRİM,"Bildirimli")/VLOOKUP($B$10,ABONE2,13,FALSE))</f>
        <v>0</v>
      </c>
      <c r="N28" s="12">
        <f>(SUMIFS(SANAYIAG2,KAYNAK,A28,SEBEP,B28,SÜRE,"Uzun",BİLDİRİM,"Bildirimli")+SUMIFS(SANAYIOG2,KAYNAK,A28,SEBEP,B28,SÜRE,"Uzun",BİLDİRİM,"Bildirimli"))/VLOOKUP($B$10,ABONE2,14,FALSE)</f>
        <v>0</v>
      </c>
      <c r="O28" s="17">
        <f>(SUMIFS(MESKENAG2,KAYNAK,A28,SEBEP,B28,SÜRE,"Uzun",BİLDİRİM,"Bildirimli")+SUMIFS(MESKENOG2,KAYNAK,A28,SEBEP,B28,SÜRE,"Uzun",BİLDİRİM,"Bildirimli")+SUMIFS(TARIMSALAG2,KAYNAK,A28,SEBEP,B28,SÜRE,"Uzun",BİLDİRİM,"Bildirimli")+SUMIFS(TARIMSALOG2,KAYNAK,A28,SEBEP,B28,SÜRE,"Uzun",BİLDİRİM,"Bildirimli")+SUMIFS(TICARETHANEAG2,KAYNAK,A28,SEBEP,B28,SÜRE,"Uzun",BİLDİRİM,"Bildirimli")+SUMIFS(TICARETHANEOG2,KAYNAK,A28,SEBEP,B28,SÜRE,"Uzun",BİLDİRİM,"Bildirimli")+SUMIFS(SANAYIAG2,KAYNAK,A28,SEBEP,B28,SÜRE,"Uzun",BİLDİRİM,"Bildirimli")+SUMIFS(SANAYIOG2,KAYNAK,A28,SEBEP,B28,SÜRE,"Uzun",BİLDİRİM,"Bildirimli"))/VLOOKUP($B$10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(SUMIFS(MESKENAG2,KAYNAK,A29,SEBEP,B29,SÜRE,"Uzun",BİLDİRİM,"Bildirimli")/VLOOKUP($B$10,ABONE2,3,FALSE))</f>
        <v>0</v>
      </c>
      <c r="D29" s="12">
        <f>(SUMIFS(MESKENOG2,KAYNAK,A29,SEBEP,B29,SÜRE,"Uzun",BİLDİRİM,"Bildirimli")/VLOOKUP($B$10,ABONE2,4,FALSE))</f>
        <v>0</v>
      </c>
      <c r="E29" s="12">
        <f>(SUMIFS(MESKENAG2,KAYNAK,A29,SEBEP,B29,SÜRE,"Uzun",BİLDİRİM,"Bildirimli")+SUMIFS(MESKENOG2,KAYNAK,A29,SEBEP,B29,SÜRE,"Uzun",BİLDİRİM,"Bildirimli"))/VLOOKUP($B$10,ABONE2,5,FALSE)</f>
        <v>0</v>
      </c>
      <c r="F29" s="12">
        <f>(SUMIFS(TARIMSALAG2,KAYNAK,A29,SEBEP,B29,SÜRE,"Uzun",BİLDİRİM,"Bildirimli")/VLOOKUP($B$10,ABONE2,6,FALSE))</f>
        <v>0</v>
      </c>
      <c r="G29" s="12">
        <f>(SUMIFS(TARIMSALOG2,KAYNAK,A29,SEBEP,B29,SÜRE,"Uzun",BİLDİRİM,"Bildirimli")/VLOOKUP($B$10,ABONE2,7,FALSE))</f>
        <v>0</v>
      </c>
      <c r="H29" s="12">
        <f>(SUMIFS(TARIMSALAG2,KAYNAK,A29,SEBEP,B29,SÜRE,"Uzun",BİLDİRİM,"Bildirimli")+SUMIFS(TARIMSALOG2,KAYNAK,A29,SEBEP,B29,SÜRE,"Uzun",BİLDİRİM,"Bildirimli"))/VLOOKUP($B$10,ABONE2,8,FALSE)</f>
        <v>0</v>
      </c>
      <c r="I29" s="12">
        <f>(SUMIFS(TICARETHANEAG2,KAYNAK,A29,SEBEP,B29,SÜRE,"Uzun",BİLDİRİM,"Bildirimli")/VLOOKUP($B$10,ABONE2,9,FALSE))</f>
        <v>0</v>
      </c>
      <c r="J29" s="12">
        <f>(SUMIFS(TICARETHANEOG2,KAYNAK,A29,SEBEP,B29,SÜRE,"Uzun",BİLDİRİM,"Bildirimli")/VLOOKUP($B$10,ABONE2,10,FALSE))</f>
        <v>0</v>
      </c>
      <c r="K29" s="12">
        <f>(SUMIFS(TICARETHANEAG2,KAYNAK,A29,SEBEP,B29,SÜRE,"Uzun",BİLDİRİM,"Bildirimli")+SUMIFS(TICARETHANEOG2,KAYNAK,A29,SEBEP,B29,SÜRE,"Uzun",BİLDİRİM,"Bildirimli"))/VLOOKUP($B$10,ABONE2,11,FALSE)</f>
        <v>0</v>
      </c>
      <c r="L29" s="12">
        <f>(SUMIFS(SANAYIAG2,KAYNAK,A29,SEBEP,B29,SÜRE,"Uzun",BİLDİRİM,"Bildirimli")/VLOOKUP($B$10,ABONE2,12,FALSE))</f>
        <v>0</v>
      </c>
      <c r="M29" s="12">
        <f>(SUMIFS(SANAYIOG2,KAYNAK,A29,SEBEP,B29,SÜRE,"Uzun",BİLDİRİM,"Bildirimli")/VLOOKUP($B$10,ABONE2,13,FALSE))</f>
        <v>0</v>
      </c>
      <c r="N29" s="12">
        <f>(SUMIFS(SANAYIAG2,KAYNAK,A29,SEBEP,B29,SÜRE,"Uzun",BİLDİRİM,"Bildirimli")+SUMIFS(SANAYIOG2,KAYNAK,A29,SEBEP,B29,SÜRE,"Uzun",BİLDİRİM,"Bildirimli"))/VLOOKUP($B$10,ABONE2,14,FALSE)</f>
        <v>0</v>
      </c>
      <c r="O29" s="17">
        <f>(SUMIFS(MESKENAG2,KAYNAK,A29,SEBEP,B29,SÜRE,"Uzun",BİLDİRİM,"Bildirimli")+SUMIFS(MESKENOG2,KAYNAK,A29,SEBEP,B29,SÜRE,"Uzun",BİLDİRİM,"Bildirimli")+SUMIFS(TARIMSALAG2,KAYNAK,A29,SEBEP,B29,SÜRE,"Uzun",BİLDİRİM,"Bildirimli")+SUMIFS(TARIMSALOG2,KAYNAK,A29,SEBEP,B29,SÜRE,"Uzun",BİLDİRİM,"Bildirimli")+SUMIFS(TICARETHANEAG2,KAYNAK,A29,SEBEP,B29,SÜRE,"Uzun",BİLDİRİM,"Bildirimli")+SUMIFS(TICARETHANEOG2,KAYNAK,A29,SEBEP,B29,SÜRE,"Uzun",BİLDİRİM,"Bildirimli")+SUMIFS(SANAYIAG2,KAYNAK,A29,SEBEP,B29,SÜRE,"Uzun",BİLDİRİM,"Bildirimli")+SUMIFS(SANAYIOG2,KAYNAK,A29,SEBEP,B29,SÜRE,"Uzun",BİLDİRİM,"Bildirimli"))/VLOOKUP($B$10,ABONE2,15,FALSE)</f>
        <v>0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(SUMIFS(MESKENAG2,KAYNAK,A30,SEBEP,B30,SÜRE,"Uzun",BİLDİRİM,"Bildirimli")/VLOOKUP($B$10,ABONE2,3,FALSE))</f>
        <v>0</v>
      </c>
      <c r="D30" s="12">
        <f>(SUMIFS(MESKENOG2,KAYNAK,A30,SEBEP,B30,SÜRE,"Uzun",BİLDİRİM,"Bildirimli")/VLOOKUP($B$10,ABONE2,4,FALSE))</f>
        <v>0</v>
      </c>
      <c r="E30" s="12">
        <f>(SUMIFS(MESKENAG2,KAYNAK,A30,SEBEP,B30,SÜRE,"Uzun",BİLDİRİM,"Bildirimli")+SUMIFS(MESKENOG2,KAYNAK,A30,SEBEP,B30,SÜRE,"Uzun",BİLDİRİM,"Bildirimli"))/VLOOKUP($B$10,ABONE2,5,FALSE)</f>
        <v>0</v>
      </c>
      <c r="F30" s="12">
        <f>(SUMIFS(TARIMSALAG2,KAYNAK,A30,SEBEP,B30,SÜRE,"Uzun",BİLDİRİM,"Bildirimli")/VLOOKUP($B$10,ABONE2,6,FALSE))</f>
        <v>0</v>
      </c>
      <c r="G30" s="12">
        <f>(SUMIFS(TARIMSALOG2,KAYNAK,A30,SEBEP,B30,SÜRE,"Uzun",BİLDİRİM,"Bildirimli")/VLOOKUP($B$10,ABONE2,7,FALSE))</f>
        <v>0</v>
      </c>
      <c r="H30" s="12">
        <f>(SUMIFS(TARIMSALAG2,KAYNAK,A30,SEBEP,B30,SÜRE,"Uzun",BİLDİRİM,"Bildirimli")+SUMIFS(TARIMSALOG2,KAYNAK,A30,SEBEP,B30,SÜRE,"Uzun",BİLDİRİM,"Bildirimli"))/VLOOKUP($B$10,ABONE2,8,FALSE)</f>
        <v>0</v>
      </c>
      <c r="I30" s="12">
        <f>(SUMIFS(TICARETHANEAG2,KAYNAK,A30,SEBEP,B30,SÜRE,"Uzun",BİLDİRİM,"Bildirimli")/VLOOKUP($B$10,ABONE2,9,FALSE))</f>
        <v>0</v>
      </c>
      <c r="J30" s="12">
        <f>(SUMIFS(TICARETHANEOG2,KAYNAK,A30,SEBEP,B30,SÜRE,"Uzun",BİLDİRİM,"Bildirimli")/VLOOKUP($B$10,ABONE2,10,FALSE))</f>
        <v>0</v>
      </c>
      <c r="K30" s="12">
        <f>(SUMIFS(TICARETHANEAG2,KAYNAK,A30,SEBEP,B30,SÜRE,"Uzun",BİLDİRİM,"Bildirimli")+SUMIFS(TICARETHANEOG2,KAYNAK,A30,SEBEP,B30,SÜRE,"Uzun",BİLDİRİM,"Bildirimli"))/VLOOKUP($B$10,ABONE2,11,FALSE)</f>
        <v>0</v>
      </c>
      <c r="L30" s="12">
        <f>(SUMIFS(SANAYIAG2,KAYNAK,A30,SEBEP,B30,SÜRE,"Uzun",BİLDİRİM,"Bildirimli")/VLOOKUP($B$10,ABONE2,12,FALSE))</f>
        <v>0</v>
      </c>
      <c r="M30" s="12">
        <f>(SUMIFS(SANAYIOG2,KAYNAK,A30,SEBEP,B30,SÜRE,"Uzun",BİLDİRİM,"Bildirimli")/VLOOKUP($B$10,ABONE2,13,FALSE))</f>
        <v>0</v>
      </c>
      <c r="N30" s="12">
        <f>(SUMIFS(SANAYIAG2,KAYNAK,A30,SEBEP,B30,SÜRE,"Uzun",BİLDİRİM,"Bildirimli")+SUMIFS(SANAYIOG2,KAYNAK,A30,SEBEP,B30,SÜRE,"Uzun",BİLDİRİM,"Bildirimli"))/VLOOKUP($B$10,ABONE2,14,FALSE)</f>
        <v>0</v>
      </c>
      <c r="O30" s="17">
        <f>(SUMIFS(MESKENAG2,KAYNAK,A30,SEBEP,B30,SÜRE,"Uzun",BİLDİRİM,"Bildirimli")+SUMIFS(MESKENOG2,KAYNAK,A30,SEBEP,B30,SÜRE,"Uzun",BİLDİRİM,"Bildirimli")+SUMIFS(TARIMSALAG2,KAYNAK,A30,SEBEP,B30,SÜRE,"Uzun",BİLDİRİM,"Bildirimli")+SUMIFS(TARIMSALOG2,KAYNAK,A30,SEBEP,B30,SÜRE,"Uzun",BİLDİRİM,"Bildirimli")+SUMIFS(TICARETHANEAG2,KAYNAK,A30,SEBEP,B30,SÜRE,"Uzun",BİLDİRİM,"Bildirimli")+SUMIFS(TICARETHANEOG2,KAYNAK,A30,SEBEP,B30,SÜRE,"Uzun",BİLDİRİM,"Bildirimli")+SUMIFS(SANAYIAG2,KAYNAK,A30,SEBEP,B30,SÜRE,"Uzun",BİLDİRİM,"Bildirimli")+SUMIFS(SANAYIOG2,KAYNAK,A30,SEBEP,B30,SÜRE,"Uzun",BİLDİRİM,"Bildirimli"))/VLOOKUP($B$10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(SUMIFS(MESKENAG2,KAYNAK,A31,SEBEP,B31,SÜRE,"Uzun",BİLDİRİM,"Bildirimli")/VLOOKUP($B$10,ABONE2,3,FALSE))</f>
        <v>0</v>
      </c>
      <c r="D31" s="12">
        <f>(SUMIFS(MESKENOG2,KAYNAK,A31,SEBEP,B31,SÜRE,"Uzun",BİLDİRİM,"Bildirimli")/VLOOKUP($B$10,ABONE2,4,FALSE))</f>
        <v>0</v>
      </c>
      <c r="E31" s="12">
        <f>(SUMIFS(MESKENAG2,KAYNAK,A31,SEBEP,B31,SÜRE,"Uzun",BİLDİRİM,"Bildirimli")+SUMIFS(MESKENOG2,KAYNAK,A31,SEBEP,B31,SÜRE,"Uzun",BİLDİRİM,"Bildirimli"))/VLOOKUP($B$10,ABONE2,5,FALSE)</f>
        <v>0</v>
      </c>
      <c r="F31" s="12">
        <f>(SUMIFS(TARIMSALAG2,KAYNAK,A31,SEBEP,B31,SÜRE,"Uzun",BİLDİRİM,"Bildirimli")/VLOOKUP($B$10,ABONE2,6,FALSE))</f>
        <v>0</v>
      </c>
      <c r="G31" s="12">
        <f>(SUMIFS(TARIMSALOG2,KAYNAK,A31,SEBEP,B31,SÜRE,"Uzun",BİLDİRİM,"Bildirimli")/VLOOKUP($B$10,ABONE2,7,FALSE))</f>
        <v>0</v>
      </c>
      <c r="H31" s="12">
        <f>(SUMIFS(TARIMSALAG2,KAYNAK,A31,SEBEP,B31,SÜRE,"Uzun",BİLDİRİM,"Bildirimli")+SUMIFS(TARIMSALOG2,KAYNAK,A31,SEBEP,B31,SÜRE,"Uzun",BİLDİRİM,"Bildirimli"))/VLOOKUP($B$10,ABONE2,8,FALSE)</f>
        <v>0</v>
      </c>
      <c r="I31" s="12">
        <f>(SUMIFS(TICARETHANEAG2,KAYNAK,A31,SEBEP,B31,SÜRE,"Uzun",BİLDİRİM,"Bildirimli")/VLOOKUP($B$10,ABONE2,9,FALSE))</f>
        <v>0</v>
      </c>
      <c r="J31" s="12">
        <f>(SUMIFS(TICARETHANEOG2,KAYNAK,A31,SEBEP,B31,SÜRE,"Uzun",BİLDİRİM,"Bildirimli")/VLOOKUP($B$10,ABONE2,10,FALSE))</f>
        <v>0</v>
      </c>
      <c r="K31" s="12">
        <f>(SUMIFS(TICARETHANEAG2,KAYNAK,A31,SEBEP,B31,SÜRE,"Uzun",BİLDİRİM,"Bildirimli")+SUMIFS(TICARETHANEOG2,KAYNAK,A31,SEBEP,B31,SÜRE,"Uzun",BİLDİRİM,"Bildirimli"))/VLOOKUP($B$10,ABONE2,11,FALSE)</f>
        <v>0</v>
      </c>
      <c r="L31" s="12">
        <f>(SUMIFS(SANAYIAG2,KAYNAK,A31,SEBEP,B31,SÜRE,"Uzun",BİLDİRİM,"Bildirimli")/VLOOKUP($B$10,ABONE2,12,FALSE))</f>
        <v>0</v>
      </c>
      <c r="M31" s="12">
        <f>(SUMIFS(SANAYIOG2,KAYNAK,A31,SEBEP,B31,SÜRE,"Uzun",BİLDİRİM,"Bildirimli")/VLOOKUP($B$10,ABONE2,13,FALSE))</f>
        <v>0</v>
      </c>
      <c r="N31" s="12">
        <f>(SUMIFS(SANAYIAG2,KAYNAK,A31,SEBEP,B31,SÜRE,"Uzun",BİLDİRİM,"Bildirimli")+SUMIFS(SANAYIOG2,KAYNAK,A31,SEBEP,B31,SÜRE,"Uzun",BİLDİRİM,"Bildirimli"))/VLOOKUP($B$10,ABONE2,14,FALSE)</f>
        <v>0</v>
      </c>
      <c r="O31" s="17">
        <f>(SUMIFS(MESKENAG2,KAYNAK,A31,SEBEP,B31,SÜRE,"Uzun",BİLDİRİM,"Bildirimli")+SUMIFS(MESKENOG2,KAYNAK,A31,SEBEP,B31,SÜRE,"Uzun",BİLDİRİM,"Bildirimli")+SUMIFS(TARIMSALAG2,KAYNAK,A31,SEBEP,B31,SÜRE,"Uzun",BİLDİRİM,"Bildirimli")+SUMIFS(TARIMSALOG2,KAYNAK,A31,SEBEP,B31,SÜRE,"Uzun",BİLDİRİM,"Bildirimli")+SUMIFS(TICARETHANEAG2,KAYNAK,A31,SEBEP,B31,SÜRE,"Uzun",BİLDİRİM,"Bildirimli")+SUMIFS(TICARETHANEOG2,KAYNAK,A31,SEBEP,B31,SÜRE,"Uzun",BİLDİRİM,"Bildirimli")+SUMIFS(SANAYIAG2,KAYNAK,A31,SEBEP,B31,SÜRE,"Uzun",BİLDİRİM,"Bildirimli")+SUMIFS(SANAYIOG2,KAYNAK,A31,SEBEP,B31,SÜRE,"Uzun",BİLDİRİM,"Bildirimli"))/VLOOKUP($B$10,ABONE2,15,FALSE)</f>
        <v>0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(SUMIFS(MESKENAG2,KAYNAK,A32,SEBEP,B32,SÜRE,"Uzun",BİLDİRİM,"Bildirimli")/VLOOKUP($B$10,ABONE2,3,FALSE))</f>
        <v>0</v>
      </c>
      <c r="D32" s="12">
        <f>(SUMIFS(MESKENOG2,KAYNAK,A32,SEBEP,B32,SÜRE,"Uzun",BİLDİRİM,"Bildirimli")/VLOOKUP($B$10,ABONE2,4,FALSE))</f>
        <v>0</v>
      </c>
      <c r="E32" s="12">
        <f>(SUMIFS(MESKENAG2,KAYNAK,A32,SEBEP,B32,SÜRE,"Uzun",BİLDİRİM,"Bildirimli")+SUMIFS(MESKENOG2,KAYNAK,A32,SEBEP,B32,SÜRE,"Uzun",BİLDİRİM,"Bildirimli"))/VLOOKUP($B$10,ABONE2,5,FALSE)</f>
        <v>0</v>
      </c>
      <c r="F32" s="12">
        <f>(SUMIFS(TARIMSALAG2,KAYNAK,A32,SEBEP,B32,SÜRE,"Uzun",BİLDİRİM,"Bildirimli")/VLOOKUP($B$10,ABONE2,6,FALSE))</f>
        <v>0</v>
      </c>
      <c r="G32" s="12">
        <f>(SUMIFS(TARIMSALOG2,KAYNAK,A32,SEBEP,B32,SÜRE,"Uzun",BİLDİRİM,"Bildirimli")/VLOOKUP($B$10,ABONE2,7,FALSE))</f>
        <v>0</v>
      </c>
      <c r="H32" s="12">
        <f>(SUMIFS(TARIMSALAG2,KAYNAK,A32,SEBEP,B32,SÜRE,"Uzun",BİLDİRİM,"Bildirimli")+SUMIFS(TARIMSALOG2,KAYNAK,A32,SEBEP,B32,SÜRE,"Uzun",BİLDİRİM,"Bildirimli"))/VLOOKUP($B$10,ABONE2,8,FALSE)</f>
        <v>0</v>
      </c>
      <c r="I32" s="12">
        <f>(SUMIFS(TICARETHANEAG2,KAYNAK,A32,SEBEP,B32,SÜRE,"Uzun",BİLDİRİM,"Bildirimli")/VLOOKUP($B$10,ABONE2,9,FALSE))</f>
        <v>0</v>
      </c>
      <c r="J32" s="12">
        <f>(SUMIFS(TICARETHANEOG2,KAYNAK,A32,SEBEP,B32,SÜRE,"Uzun",BİLDİRİM,"Bildirimli")/VLOOKUP($B$10,ABONE2,10,FALSE))</f>
        <v>0</v>
      </c>
      <c r="K32" s="12">
        <f>(SUMIFS(TICARETHANEAG2,KAYNAK,A32,SEBEP,B32,SÜRE,"Uzun",BİLDİRİM,"Bildirimli")+SUMIFS(TICARETHANEOG2,KAYNAK,A32,SEBEP,B32,SÜRE,"Uzun",BİLDİRİM,"Bildirimli"))/VLOOKUP($B$10,ABONE2,11,FALSE)</f>
        <v>0</v>
      </c>
      <c r="L32" s="12">
        <f>(SUMIFS(SANAYIAG2,KAYNAK,A32,SEBEP,B32,SÜRE,"Uzun",BİLDİRİM,"Bildirimli")/VLOOKUP($B$10,ABONE2,12,FALSE))</f>
        <v>0</v>
      </c>
      <c r="M32" s="12">
        <f>(SUMIFS(SANAYIOG2,KAYNAK,A32,SEBEP,B32,SÜRE,"Uzun",BİLDİRİM,"Bildirimli")/VLOOKUP($B$10,ABONE2,13,FALSE))</f>
        <v>0</v>
      </c>
      <c r="N32" s="12">
        <f>(SUMIFS(SANAYIAG2,KAYNAK,A32,SEBEP,B32,SÜRE,"Uzun",BİLDİRİM,"Bildirimli")+SUMIFS(SANAYIOG2,KAYNAK,A32,SEBEP,B32,SÜRE,"Uzun",BİLDİRİM,"Bildirimli"))/VLOOKUP($B$10,ABONE2,14,FALSE)</f>
        <v>0</v>
      </c>
      <c r="O32" s="17">
        <f>(SUMIFS(MESKENAG2,KAYNAK,A32,SEBEP,B32,SÜRE,"Uzun",BİLDİRİM,"Bildirimli")+SUMIFS(MESKENOG2,KAYNAK,A32,SEBEP,B32,SÜRE,"Uzun",BİLDİRİM,"Bildirimli")+SUMIFS(TARIMSALAG2,KAYNAK,A32,SEBEP,B32,SÜRE,"Uzun",BİLDİRİM,"Bildirimli")+SUMIFS(TARIMSALOG2,KAYNAK,A32,SEBEP,B32,SÜRE,"Uzun",BİLDİRİM,"Bildirimli")+SUMIFS(TICARETHANEAG2,KAYNAK,A32,SEBEP,B32,SÜRE,"Uzun",BİLDİRİM,"Bildirimli")+SUMIFS(TICARETHANEOG2,KAYNAK,A32,SEBEP,B32,SÜRE,"Uzun",BİLDİRİM,"Bildirimli")+SUMIFS(SANAYIAG2,KAYNAK,A32,SEBEP,B32,SÜRE,"Uzun",BİLDİRİM,"Bildirimli")+SUMIFS(SANAYIOG2,KAYNAK,A32,SEBEP,B32,SÜRE,"Uzun",BİLDİRİM,"Bildirimli"))/VLOOKUP($B$10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23" t="s">
        <v>63</v>
      </c>
      <c r="B33" s="23"/>
      <c r="C33" s="12">
        <f>SUM(C28:C32)</f>
        <v>0</v>
      </c>
      <c r="D33" s="12">
        <f t="shared" ref="D33:O33" si="14">SUM(D28:D32)</f>
        <v>0</v>
      </c>
      <c r="E33" s="12">
        <f t="shared" si="14"/>
        <v>0</v>
      </c>
      <c r="F33" s="12">
        <f t="shared" si="14"/>
        <v>0</v>
      </c>
      <c r="G33" s="12">
        <f t="shared" si="14"/>
        <v>0</v>
      </c>
      <c r="H33" s="12">
        <f t="shared" si="14"/>
        <v>0</v>
      </c>
      <c r="I33" s="12">
        <f t="shared" si="14"/>
        <v>0</v>
      </c>
      <c r="J33" s="12">
        <f t="shared" si="14"/>
        <v>0</v>
      </c>
      <c r="K33" s="12">
        <f t="shared" si="14"/>
        <v>0</v>
      </c>
      <c r="L33" s="12">
        <f t="shared" si="14"/>
        <v>0</v>
      </c>
      <c r="M33" s="12">
        <f t="shared" si="14"/>
        <v>0</v>
      </c>
      <c r="N33" s="12">
        <f t="shared" si="14"/>
        <v>0</v>
      </c>
      <c r="O33" s="12">
        <f t="shared" si="14"/>
        <v>0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x14ac:dyDescent="0.3">
      <c r="B35" s="22" t="s">
        <v>74</v>
      </c>
      <c r="C35" s="24" t="s">
        <v>59</v>
      </c>
      <c r="D35" s="24"/>
      <c r="E35" s="24"/>
      <c r="F35" s="24" t="s">
        <v>60</v>
      </c>
      <c r="G35" s="24"/>
      <c r="H35" s="24"/>
      <c r="I35" s="24" t="s">
        <v>61</v>
      </c>
      <c r="J35" s="24"/>
      <c r="K35" s="24"/>
      <c r="L35" s="24" t="s">
        <v>62</v>
      </c>
      <c r="M35" s="24"/>
      <c r="N35" s="24"/>
      <c r="O35" s="22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22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22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VLOOKUP($B$10,ABONE2,3,FALSE)</f>
        <v>3005615</v>
      </c>
      <c r="D37" s="16">
        <f>VLOOKUP($B$10,ABONE2,4,FALSE)</f>
        <v>3243</v>
      </c>
      <c r="E37" s="16">
        <f>VLOOKUP($B$10,ABONE2,5,FALSE)</f>
        <v>3008858</v>
      </c>
      <c r="F37" s="16">
        <f>VLOOKUP($B$10,ABONE2,6,FALSE)</f>
        <v>82869</v>
      </c>
      <c r="G37" s="16">
        <f>VLOOKUP($B$10,ABONE2,7,FALSE)</f>
        <v>22622</v>
      </c>
      <c r="H37" s="16">
        <f>VLOOKUP($B$10,ABONE2,8,FALSE)</f>
        <v>105491</v>
      </c>
      <c r="I37" s="16">
        <f>VLOOKUP($B$10,ABONE2,9,FALSE)</f>
        <v>588725</v>
      </c>
      <c r="J37" s="16">
        <f>VLOOKUP($B$10,ABONE2,10,FALSE)</f>
        <v>16097</v>
      </c>
      <c r="K37" s="16">
        <f>VLOOKUP($B$10,ABONE2,11,FALSE)</f>
        <v>604822</v>
      </c>
      <c r="L37" s="21">
        <f>VLOOKUP($B$10,ABONE2,12,FALSE)</f>
        <v>2349</v>
      </c>
      <c r="M37" s="21">
        <f>VLOOKUP($B$10,ABONE2,13,FALSE)</f>
        <v>2337</v>
      </c>
      <c r="N37" s="21">
        <f>VLOOKUP($B$10,ABONE2,14,FALSE)</f>
        <v>4686</v>
      </c>
      <c r="O37" s="21">
        <f>VLOOKUP($B$10,ABONE2,15,FALSE)</f>
        <v>3723857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VLOOKUP($B$10,TUKETIM,3,FALSE)</f>
        <v>628837.01409497648</v>
      </c>
      <c r="D38" s="16">
        <f>VLOOKUP($B$10,TUKETIM,4,FALSE)</f>
        <v>16103.948339122973</v>
      </c>
      <c r="E38" s="16">
        <f>VLOOKUP($B$10,TUKETIM,5,FALSE)</f>
        <v>644940.96243409941</v>
      </c>
      <c r="F38" s="16">
        <f>VLOOKUP($B$10,TUKETIM,6,FALSE)</f>
        <v>54815.521403282168</v>
      </c>
      <c r="G38" s="16">
        <f>VLOOKUP($B$10,TUKETIM,7,FALSE)</f>
        <v>56783.888262640015</v>
      </c>
      <c r="H38" s="16">
        <f>VLOOKUP($B$10,TUKETIM,8,FALSE)</f>
        <v>111599.40966592218</v>
      </c>
      <c r="I38" s="16">
        <f>VLOOKUP($B$10,TUKETIM,9,FALSE)</f>
        <v>338642.58123570459</v>
      </c>
      <c r="J38" s="16">
        <f>VLOOKUP($B$10,TUKETIM,10,FALSE)</f>
        <v>299520.40615469369</v>
      </c>
      <c r="K38" s="16">
        <f>VLOOKUP($B$10,TUKETIM,11,FALSE)</f>
        <v>638162.98739039828</v>
      </c>
      <c r="L38" s="21">
        <f>VLOOKUP($B$10,TUKETIM,12,FALSE)</f>
        <v>26223.257026689116</v>
      </c>
      <c r="M38" s="21">
        <f>VLOOKUP($B$10,TUKETIM,13,FALSE)</f>
        <v>411418.09229566529</v>
      </c>
      <c r="N38" s="21">
        <f>VLOOKUP($B$10,TUKETIM,14,FALSE)</f>
        <v>437641.34932235442</v>
      </c>
      <c r="O38" s="21">
        <f>VLOOKUP($B$10,TUKETIM,15,FALSE)</f>
        <v>1832344.7088127742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VLOOKUP($B$10,ANLASMA,3,FALSE)</f>
        <v>15551205.020000614</v>
      </c>
      <c r="D39" s="16">
        <f>VLOOKUP($B$10,ANLASMA,4,FALSE)</f>
        <v>144123.59100000001</v>
      </c>
      <c r="E39" s="16">
        <f>VLOOKUP($B$10,ANLASMA,5,FALSE)</f>
        <v>15695328.611000614</v>
      </c>
      <c r="F39" s="16">
        <f>VLOOKUP($B$10,ANLASMA,6,FALSE)</f>
        <v>544355.37899999844</v>
      </c>
      <c r="G39" s="16">
        <f>VLOOKUP($B$10,ANLASMA,7,FALSE)</f>
        <v>631304.84299999964</v>
      </c>
      <c r="H39" s="16">
        <f>VLOOKUP($B$10,ANLASMA,8,FALSE)</f>
        <v>1175660.2219999982</v>
      </c>
      <c r="I39" s="16">
        <f>VLOOKUP($B$10,ANLASMA,9,FALSE)</f>
        <v>3774496.082000114</v>
      </c>
      <c r="J39" s="16">
        <f>VLOOKUP($B$10,ANLASMA,10,FALSE)</f>
        <v>4557876.8999999994</v>
      </c>
      <c r="K39" s="16">
        <f>VLOOKUP($B$10,ANLASMA,11,FALSE)</f>
        <v>8332372.9820001135</v>
      </c>
      <c r="L39" s="21">
        <f>VLOOKUP($B$10,ANLASMA,12,FALSE)</f>
        <v>98553.172999999995</v>
      </c>
      <c r="M39" s="21">
        <f>VLOOKUP($B$10,ANLASMA,13,FALSE)</f>
        <v>1997602.9110000003</v>
      </c>
      <c r="N39" s="21">
        <f>VLOOKUP($B$10,ANLASMA,14,FALSE)</f>
        <v>2096156.0840000003</v>
      </c>
      <c r="O39" s="21">
        <f>VLOOKUP($B$10,ANLASMA,15,FALSE)</f>
        <v>27299517.899000727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31" t="s">
        <v>75</v>
      </c>
      <c r="C42" s="31"/>
      <c r="D42" s="31"/>
      <c r="E42" s="31"/>
      <c r="F42" s="31"/>
      <c r="G42" s="31"/>
      <c r="H42" s="31"/>
      <c r="I42" s="31"/>
      <c r="J42" s="31"/>
      <c r="K42" s="31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31" t="s">
        <v>76</v>
      </c>
      <c r="C43" s="31"/>
      <c r="D43" s="31"/>
      <c r="E43" s="31"/>
      <c r="F43" s="31"/>
      <c r="G43" s="31"/>
      <c r="H43" s="31"/>
      <c r="I43" s="31"/>
      <c r="J43" s="31"/>
      <c r="K43" s="31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31" t="s">
        <v>77</v>
      </c>
      <c r="C44" s="31"/>
      <c r="D44" s="31"/>
      <c r="E44" s="31"/>
      <c r="F44" s="31"/>
      <c r="G44" s="31"/>
      <c r="H44" s="31"/>
      <c r="I44" s="31"/>
      <c r="J44" s="31"/>
      <c r="K44" s="31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3">
    <mergeCell ref="B43:K43"/>
    <mergeCell ref="B44:K44"/>
    <mergeCell ref="B6:C6"/>
    <mergeCell ref="B7:C7"/>
    <mergeCell ref="B8:C8"/>
    <mergeCell ref="B9:C9"/>
    <mergeCell ref="B42:K42"/>
    <mergeCell ref="I13:K13"/>
    <mergeCell ref="A25:B25"/>
    <mergeCell ref="A13:B13"/>
    <mergeCell ref="B10:C10"/>
    <mergeCell ref="A33:B33"/>
    <mergeCell ref="C35:E35"/>
    <mergeCell ref="F35:H35"/>
    <mergeCell ref="A1:C1"/>
    <mergeCell ref="B2:C2"/>
    <mergeCell ref="B3:C3"/>
    <mergeCell ref="B4:C4"/>
    <mergeCell ref="B5:C5"/>
    <mergeCell ref="O26:O27"/>
    <mergeCell ref="O13:O14"/>
    <mergeCell ref="B35:B36"/>
    <mergeCell ref="A26:B26"/>
    <mergeCell ref="C26:E26"/>
    <mergeCell ref="F26:H26"/>
    <mergeCell ref="I26:K26"/>
    <mergeCell ref="L26:N26"/>
    <mergeCell ref="C13:E13"/>
    <mergeCell ref="F13:H13"/>
    <mergeCell ref="L13:N13"/>
    <mergeCell ref="I35:K35"/>
    <mergeCell ref="L35:N35"/>
    <mergeCell ref="O35:O36"/>
  </mergeCells>
  <dataValidations disablePrompts="1" count="1">
    <dataValidation type="textLength" allowBlank="1" showInputMessage="1" showErrorMessage="1" sqref="B6" xr:uid="{00000000-0002-0000-0100-000002000000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FA4276-3EDD-42F7-955A-2054D8859B23}">
  <dimension ref="A1:AC70"/>
  <sheetViews>
    <sheetView zoomScale="55" zoomScaleNormal="55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25" t="s">
        <v>6</v>
      </c>
      <c r="B1" s="26"/>
      <c r="C1" s="26"/>
      <c r="D1" s="2"/>
      <c r="E1" s="2"/>
      <c r="F1" s="2"/>
    </row>
    <row r="2" spans="1:29" x14ac:dyDescent="0.3">
      <c r="A2" s="3" t="s">
        <v>7</v>
      </c>
      <c r="B2" s="27" t="s">
        <v>8</v>
      </c>
      <c r="C2" s="27"/>
      <c r="D2" s="4"/>
      <c r="E2" s="4"/>
      <c r="F2" s="4"/>
    </row>
    <row r="3" spans="1:29" x14ac:dyDescent="0.3">
      <c r="A3" s="3" t="s">
        <v>9</v>
      </c>
      <c r="B3" s="28" t="s">
        <v>79</v>
      </c>
      <c r="C3" s="28"/>
      <c r="D3" s="5"/>
      <c r="E3" s="5"/>
      <c r="F3" s="5"/>
    </row>
    <row r="4" spans="1:29" x14ac:dyDescent="0.3">
      <c r="A4" s="3" t="s">
        <v>10</v>
      </c>
      <c r="B4" s="27">
        <v>4</v>
      </c>
      <c r="C4" s="27"/>
      <c r="D4" s="4"/>
      <c r="E4" s="4"/>
      <c r="F4" s="4"/>
    </row>
    <row r="5" spans="1:29" x14ac:dyDescent="0.3">
      <c r="A5" s="3" t="s">
        <v>11</v>
      </c>
      <c r="B5" s="29"/>
      <c r="C5" s="30"/>
      <c r="D5" s="4"/>
      <c r="E5" s="4"/>
      <c r="F5" s="4"/>
    </row>
    <row r="6" spans="1:29" ht="15" customHeight="1" x14ac:dyDescent="0.3">
      <c r="A6" s="3" t="s">
        <v>12</v>
      </c>
      <c r="B6" s="29"/>
      <c r="C6" s="30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32"/>
      <c r="C7" s="33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4"/>
      <c r="C8" s="34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5"/>
      <c r="C9" s="35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4" t="s">
        <v>80</v>
      </c>
      <c r="C10" s="34"/>
      <c r="D10" s="6"/>
      <c r="F10" s="9"/>
      <c r="G10" s="9"/>
      <c r="H10" s="9"/>
      <c r="I10" s="9"/>
    </row>
    <row r="11" spans="1:29" x14ac:dyDescent="0.3">
      <c r="A11" s="3" t="s">
        <v>24</v>
      </c>
      <c r="B11" s="34" t="s">
        <v>97</v>
      </c>
      <c r="C11" s="34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23" t="s">
        <v>72</v>
      </c>
      <c r="B13" s="23"/>
      <c r="C13" s="24" t="s">
        <v>59</v>
      </c>
      <c r="D13" s="24"/>
      <c r="E13" s="24"/>
      <c r="F13" s="24" t="s">
        <v>60</v>
      </c>
      <c r="G13" s="24"/>
      <c r="H13" s="24"/>
      <c r="I13" s="24" t="s">
        <v>61</v>
      </c>
      <c r="J13" s="24"/>
      <c r="K13" s="24"/>
      <c r="L13" s="24" t="s">
        <v>62</v>
      </c>
      <c r="M13" s="24"/>
      <c r="N13" s="24"/>
      <c r="O13" s="22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22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f t="shared" ref="M15:M24" si="10">(SUMIFS(SANAYIOG2,KAYNAK,A15,SEBEP,B15,SÜRE,"Uzun",BİLDİRİM,"Bildirimsiz",İL,$B$10,İLÇE,$B$11)/VLOOKUP($B$11,ABONE2,13,FALSE))</f>
        <v>0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0</v>
      </c>
      <c r="D17" s="12">
        <f t="shared" si="1"/>
        <v>0</v>
      </c>
      <c r="E17" s="12">
        <f t="shared" si="2"/>
        <v>0</v>
      </c>
      <c r="F17" s="12">
        <f t="shared" si="3"/>
        <v>0</v>
      </c>
      <c r="G17" s="12">
        <f t="shared" si="4"/>
        <v>0</v>
      </c>
      <c r="H17" s="12">
        <f t="shared" si="5"/>
        <v>0</v>
      </c>
      <c r="I17" s="12">
        <f t="shared" si="6"/>
        <v>0</v>
      </c>
      <c r="J17" s="12">
        <f t="shared" si="7"/>
        <v>0</v>
      </c>
      <c r="K17" s="12">
        <f t="shared" si="8"/>
        <v>0</v>
      </c>
      <c r="L17" s="12">
        <f t="shared" si="9"/>
        <v>0</v>
      </c>
      <c r="M17" s="12">
        <f t="shared" si="10"/>
        <v>0</v>
      </c>
      <c r="N17" s="12">
        <f t="shared" si="11"/>
        <v>0</v>
      </c>
      <c r="O17" s="17">
        <f t="shared" si="12"/>
        <v>0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0</v>
      </c>
      <c r="D18" s="12">
        <f t="shared" si="1"/>
        <v>0</v>
      </c>
      <c r="E18" s="12">
        <f t="shared" si="2"/>
        <v>0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0</v>
      </c>
      <c r="J18" s="12">
        <f t="shared" si="7"/>
        <v>0</v>
      </c>
      <c r="K18" s="12">
        <f t="shared" si="8"/>
        <v>0</v>
      </c>
      <c r="L18" s="12">
        <f t="shared" si="9"/>
        <v>0</v>
      </c>
      <c r="M18" s="12">
        <f t="shared" si="10"/>
        <v>0</v>
      </c>
      <c r="N18" s="12">
        <f t="shared" si="11"/>
        <v>0</v>
      </c>
      <c r="O18" s="17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0</v>
      </c>
      <c r="D21" s="12">
        <f t="shared" si="1"/>
        <v>0</v>
      </c>
      <c r="E21" s="12">
        <f t="shared" si="2"/>
        <v>0</v>
      </c>
      <c r="F21" s="12">
        <f t="shared" si="3"/>
        <v>0</v>
      </c>
      <c r="G21" s="12">
        <f t="shared" si="4"/>
        <v>0</v>
      </c>
      <c r="H21" s="12">
        <f t="shared" si="5"/>
        <v>0</v>
      </c>
      <c r="I21" s="12">
        <f t="shared" si="6"/>
        <v>0</v>
      </c>
      <c r="J21" s="12">
        <f t="shared" si="7"/>
        <v>0</v>
      </c>
      <c r="K21" s="12">
        <f t="shared" si="8"/>
        <v>0</v>
      </c>
      <c r="L21" s="12">
        <f t="shared" si="9"/>
        <v>0</v>
      </c>
      <c r="M21" s="12">
        <f t="shared" si="10"/>
        <v>0</v>
      </c>
      <c r="N21" s="12">
        <f t="shared" si="11"/>
        <v>0</v>
      </c>
      <c r="O21" s="17">
        <f t="shared" si="12"/>
        <v>0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0</v>
      </c>
      <c r="D22" s="12">
        <f t="shared" si="1"/>
        <v>0</v>
      </c>
      <c r="E22" s="12">
        <f t="shared" si="2"/>
        <v>0</v>
      </c>
      <c r="F22" s="12">
        <f t="shared" si="3"/>
        <v>0</v>
      </c>
      <c r="G22" s="12">
        <f t="shared" si="4"/>
        <v>0</v>
      </c>
      <c r="H22" s="12">
        <f t="shared" si="5"/>
        <v>0</v>
      </c>
      <c r="I22" s="12">
        <f t="shared" si="6"/>
        <v>0</v>
      </c>
      <c r="J22" s="12">
        <f t="shared" si="7"/>
        <v>0</v>
      </c>
      <c r="K22" s="12">
        <f t="shared" si="8"/>
        <v>0</v>
      </c>
      <c r="L22" s="12">
        <f t="shared" si="9"/>
        <v>0</v>
      </c>
      <c r="M22" s="12">
        <f t="shared" si="10"/>
        <v>0</v>
      </c>
      <c r="N22" s="12">
        <f t="shared" si="11"/>
        <v>0</v>
      </c>
      <c r="O22" s="17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23" t="s">
        <v>63</v>
      </c>
      <c r="B25" s="23"/>
      <c r="C25" s="12">
        <f>SUM(C15:C24)</f>
        <v>0</v>
      </c>
      <c r="D25" s="12">
        <f t="shared" ref="D25:O25" si="13">SUM(D15:D24)</f>
        <v>0</v>
      </c>
      <c r="E25" s="12">
        <f t="shared" si="13"/>
        <v>0</v>
      </c>
      <c r="F25" s="12">
        <f t="shared" si="13"/>
        <v>0</v>
      </c>
      <c r="G25" s="12">
        <f t="shared" si="13"/>
        <v>0</v>
      </c>
      <c r="H25" s="12">
        <f t="shared" si="13"/>
        <v>0</v>
      </c>
      <c r="I25" s="12">
        <f t="shared" si="13"/>
        <v>0</v>
      </c>
      <c r="J25" s="12">
        <f t="shared" si="13"/>
        <v>0</v>
      </c>
      <c r="K25" s="12">
        <f t="shared" si="13"/>
        <v>0</v>
      </c>
      <c r="L25" s="12">
        <f t="shared" si="13"/>
        <v>0</v>
      </c>
      <c r="M25" s="12">
        <f t="shared" si="13"/>
        <v>0</v>
      </c>
      <c r="N25" s="12">
        <f t="shared" si="13"/>
        <v>0</v>
      </c>
      <c r="O25" s="12">
        <f t="shared" si="13"/>
        <v>0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23" t="s">
        <v>73</v>
      </c>
      <c r="B26" s="23"/>
      <c r="C26" s="24" t="s">
        <v>59</v>
      </c>
      <c r="D26" s="24"/>
      <c r="E26" s="24"/>
      <c r="F26" s="24" t="s">
        <v>60</v>
      </c>
      <c r="G26" s="24"/>
      <c r="H26" s="24"/>
      <c r="I26" s="24" t="s">
        <v>61</v>
      </c>
      <c r="J26" s="24"/>
      <c r="K26" s="24"/>
      <c r="L26" s="24" t="s">
        <v>62</v>
      </c>
      <c r="M26" s="24"/>
      <c r="N26" s="24"/>
      <c r="O26" s="22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22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0</v>
      </c>
      <c r="D29" s="12">
        <f>(SUMIFS(MESKENOG2,KAYNAK,A29,SEBEP,B29,SÜRE,"Uzun",BİLDİRİM,"Bildirimli",İL,$B$10,İLÇE,$B$11)/VLOOKUP($B$11,ABONE2,4,FALSE))</f>
        <v>0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0</v>
      </c>
      <c r="F29" s="12">
        <f>(SUMIFS(TARIMSALAG2,KAYNAK,A29,SEBEP,B29,SÜRE,"Uzun",BİLDİRİM,"Bildirimli",İL,$B$10,İLÇE,$B$11)/VLOOKUP($B$11,ABONE2,6,FALSE))</f>
        <v>0</v>
      </c>
      <c r="G29" s="12">
        <f>(SUMIFS(TARIMSALOG2,KAYNAK,A29,SEBEP,B29,SÜRE,"Uzun",BİLDİRİM,"Bildirimli",İL,$B$10,İLÇE,$B$11)/VLOOKUP($B$11,ABONE2,7,FALSE))</f>
        <v>0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0</v>
      </c>
      <c r="I29" s="12">
        <f>(SUMIFS(TICARETHANEAG2,KAYNAK,A29,SEBEP,B29,SÜRE,"Uzun",BİLDİRİM,"Bildirimli",İL,$B$10,İLÇE,$B$11)/VLOOKUP($B$11,ABONE2,9,FALSE))</f>
        <v>0</v>
      </c>
      <c r="J29" s="12">
        <f>(SUMIFS(TICARETHANEOG2,KAYNAK,A29,SEBEP,B29,SÜRE,"Uzun",BİLDİRİM,"Bildirimli",İL,$B$10,İLÇE,$B$11)/VLOOKUP($B$11,ABONE2,10,FALSE))</f>
        <v>0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</v>
      </c>
      <c r="L29" s="12">
        <f>(SUMIFS(SANAYIAG2,KAYNAK,A29,SEBEP,B29,SÜRE,"Uzun",BİLDİRİM,"Bildirimli",İL,$B$10,İLÇE,$B$11)/VLOOKUP($B$11,ABONE2,12,FALSE))</f>
        <v>0</v>
      </c>
      <c r="M29" s="12">
        <f>(SUMIFS(SANAYIOG2,KAYNAK,A29,SEBEP,B29,SÜRE,"Uzun",BİLDİRİM,"Bildirimli",İL,$B$10,İLÇE,$B$11)/VLOOKUP($B$11,ABONE2,13,FALSE))</f>
        <v>0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0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0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0</v>
      </c>
      <c r="F31" s="12">
        <f>(SUMIFS(TARIMSALAG2,KAYNAK,A31,SEBEP,B31,SÜRE,"Uzun",BİLDİRİM,"Bildirimli",İL,$B$10,İLÇE,$B$11)/VLOOKUP($B$11,ABONE2,6,FALSE))</f>
        <v>0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2">
        <f>(SUMIFS(TICARETHANEAG2,KAYNAK,A31,SEBEP,B31,SÜRE,"Uzun",BİLDİRİM,"Bildirimli",İL,$B$10,İLÇE,$B$11)/VLOOKUP($B$11,ABONE2,9,FALSE))</f>
        <v>0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</v>
      </c>
      <c r="L31" s="12">
        <f>(SUMIFS(SANAYIAG2,KAYNAK,A31,SEBEP,B31,SÜRE,"Uzun",BİLDİRİM,"Bildirimli",İL,$B$10,İLÇE,$B$11)/VLOOKUP($B$11,ABONE2,12,FALSE))</f>
        <v>0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0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23" t="s">
        <v>63</v>
      </c>
      <c r="B33" s="23"/>
      <c r="C33" s="12">
        <f>SUM(C28:C32)</f>
        <v>0</v>
      </c>
      <c r="D33" s="12">
        <f t="shared" ref="D33:O33" si="14">SUM(D28:D32)</f>
        <v>0</v>
      </c>
      <c r="E33" s="12">
        <f t="shared" si="14"/>
        <v>0</v>
      </c>
      <c r="F33" s="12">
        <f t="shared" si="14"/>
        <v>0</v>
      </c>
      <c r="G33" s="12">
        <f t="shared" si="14"/>
        <v>0</v>
      </c>
      <c r="H33" s="12">
        <f t="shared" si="14"/>
        <v>0</v>
      </c>
      <c r="I33" s="12">
        <f t="shared" si="14"/>
        <v>0</v>
      </c>
      <c r="J33" s="12">
        <f t="shared" si="14"/>
        <v>0</v>
      </c>
      <c r="K33" s="12">
        <f t="shared" si="14"/>
        <v>0</v>
      </c>
      <c r="L33" s="12">
        <f t="shared" si="14"/>
        <v>0</v>
      </c>
      <c r="M33" s="12">
        <f t="shared" si="14"/>
        <v>0</v>
      </c>
      <c r="N33" s="12">
        <f t="shared" si="14"/>
        <v>0</v>
      </c>
      <c r="O33" s="12">
        <f t="shared" si="14"/>
        <v>0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22" t="s">
        <v>74</v>
      </c>
      <c r="C35" s="24" t="s">
        <v>59</v>
      </c>
      <c r="D35" s="24"/>
      <c r="E35" s="24"/>
      <c r="F35" s="24" t="s">
        <v>60</v>
      </c>
      <c r="G35" s="24"/>
      <c r="H35" s="24"/>
      <c r="I35" s="24" t="s">
        <v>61</v>
      </c>
      <c r="J35" s="24"/>
      <c r="K35" s="24"/>
      <c r="L35" s="24" t="s">
        <v>62</v>
      </c>
      <c r="M35" s="24"/>
      <c r="N35" s="24"/>
      <c r="O35" s="22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22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22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43418</v>
      </c>
      <c r="D37" s="16">
        <f>VLOOKUP($B$11,ABONE2,4,FALSE)</f>
        <v>188</v>
      </c>
      <c r="E37" s="16">
        <f>VLOOKUP($B$11,ABONE2,5,FALSE)</f>
        <v>43606</v>
      </c>
      <c r="F37" s="16">
        <f>VLOOKUP($B$11,ABONE2,6,FALSE)</f>
        <v>2786</v>
      </c>
      <c r="G37" s="16">
        <f>VLOOKUP($B$11,ABONE2,7,FALSE)</f>
        <v>95</v>
      </c>
      <c r="H37" s="16">
        <f>VLOOKUP($B$11,ABONE2,8,FALSE)</f>
        <v>2881</v>
      </c>
      <c r="I37" s="16">
        <f>VLOOKUP($B$11,ABONE2,9,FALSE)</f>
        <v>8742</v>
      </c>
      <c r="J37" s="16">
        <f>VLOOKUP($B$11,ABONE2,10,FALSE)</f>
        <v>328</v>
      </c>
      <c r="K37" s="16">
        <f>VLOOKUP($B$11,ABONE2,11,FALSE)</f>
        <v>9070</v>
      </c>
      <c r="L37" s="21">
        <f>VLOOKUP($B$11,ABONE2,12,FALSE)</f>
        <v>10</v>
      </c>
      <c r="M37" s="21">
        <f>VLOOKUP($B$11,ABONE2,13,FALSE)</f>
        <v>16</v>
      </c>
      <c r="N37" s="21">
        <f>VLOOKUP($B$11,ABONE2,14,FALSE)</f>
        <v>26</v>
      </c>
      <c r="O37" s="21">
        <f>VLOOKUP($B$11,ABONE2,15,FALSE)</f>
        <v>55583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14735.118123741966</v>
      </c>
      <c r="D38" s="16">
        <f>VLOOKUP($B$11,TUKETIM,4,FALSE)</f>
        <v>2461.8381312328765</v>
      </c>
      <c r="E38" s="16">
        <f>VLOOKUP($B$11,TUKETIM,5,FALSE)</f>
        <v>17196.956254974844</v>
      </c>
      <c r="F38" s="16">
        <f>VLOOKUP($B$11,TUKETIM,6,FALSE)</f>
        <v>927.60953006648913</v>
      </c>
      <c r="G38" s="16">
        <f>VLOOKUP($B$11,TUKETIM,7,FALSE)</f>
        <v>773.80340570707074</v>
      </c>
      <c r="H38" s="16">
        <f>VLOOKUP($B$11,TUKETIM,8,FALSE)</f>
        <v>1701.4129357735599</v>
      </c>
      <c r="I38" s="16">
        <f>VLOOKUP($B$11,TUKETIM,9,FALSE)</f>
        <v>5660.7123729699879</v>
      </c>
      <c r="J38" s="16">
        <f>VLOOKUP($B$11,TUKETIM,10,FALSE)</f>
        <v>7058.9869020276401</v>
      </c>
      <c r="K38" s="16">
        <f>VLOOKUP($B$11,TUKETIM,11,FALSE)</f>
        <v>12719.699274997627</v>
      </c>
      <c r="L38" s="21">
        <f>VLOOKUP($B$11,TUKETIM,12,FALSE)</f>
        <v>59.878700000000002</v>
      </c>
      <c r="M38" s="21">
        <f>VLOOKUP($B$11,TUKETIM,13,FALSE)</f>
        <v>1293.5864999999999</v>
      </c>
      <c r="N38" s="21">
        <f>VLOOKUP($B$11,TUKETIM,14,FALSE)</f>
        <v>1353.4651999999999</v>
      </c>
      <c r="O38" s="21">
        <f>VLOOKUP($B$11,TUKETIM,15,FALSE)</f>
        <v>32971.533665746028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273208.90500000899</v>
      </c>
      <c r="D39" s="16">
        <f>VLOOKUP($B$11,ANLASMA,4,FALSE)</f>
        <v>16631.490000000002</v>
      </c>
      <c r="E39" s="16">
        <f>VLOOKUP($B$11,ANLASMA,5,FALSE)</f>
        <v>289840.39500000898</v>
      </c>
      <c r="F39" s="16">
        <f>VLOOKUP($B$11,ANLASMA,6,FALSE)</f>
        <v>10661.880000000101</v>
      </c>
      <c r="G39" s="16">
        <f>VLOOKUP($B$11,ANLASMA,7,FALSE)</f>
        <v>4972.28</v>
      </c>
      <c r="H39" s="16">
        <f>VLOOKUP($B$11,ANLASMA,8,FALSE)</f>
        <v>15634.160000000102</v>
      </c>
      <c r="I39" s="16">
        <f>VLOOKUP($B$11,ANLASMA,9,FALSE)</f>
        <v>52443.307000000998</v>
      </c>
      <c r="J39" s="16">
        <f>VLOOKUP($B$11,ANLASMA,10,FALSE)</f>
        <v>74063.856</v>
      </c>
      <c r="K39" s="16">
        <f>VLOOKUP($B$11,ANLASMA,11,FALSE)</f>
        <v>126507.16300000099</v>
      </c>
      <c r="L39" s="21">
        <f>VLOOKUP($B$11,ANLASMA,12,FALSE)</f>
        <v>135.05000000000001</v>
      </c>
      <c r="M39" s="21">
        <f>VLOOKUP($B$11,ANLASMA,13,FALSE)</f>
        <v>16650</v>
      </c>
      <c r="N39" s="21">
        <f>VLOOKUP($B$11,ANLASMA,14,FALSE)</f>
        <v>16785.05</v>
      </c>
      <c r="O39" s="21">
        <f>VLOOKUP($B$11,ANLASMA,15,FALSE)</f>
        <v>448766.76800001005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31" t="s">
        <v>75</v>
      </c>
      <c r="C42" s="31"/>
      <c r="D42" s="31"/>
      <c r="E42" s="31"/>
      <c r="F42" s="31"/>
      <c r="G42" s="31"/>
      <c r="H42" s="31"/>
      <c r="I42" s="31"/>
      <c r="J42" s="31"/>
      <c r="K42" s="31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31" t="s">
        <v>76</v>
      </c>
      <c r="C43" s="31"/>
      <c r="D43" s="31"/>
      <c r="E43" s="31"/>
      <c r="F43" s="31"/>
      <c r="G43" s="31"/>
      <c r="H43" s="31"/>
      <c r="I43" s="31"/>
      <c r="J43" s="31"/>
      <c r="K43" s="31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31" t="s">
        <v>77</v>
      </c>
      <c r="C44" s="31"/>
      <c r="D44" s="31"/>
      <c r="E44" s="31"/>
      <c r="F44" s="31"/>
      <c r="G44" s="31"/>
      <c r="H44" s="31"/>
      <c r="I44" s="31"/>
      <c r="J44" s="31"/>
      <c r="K44" s="31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 xr:uid="{90726ED9-2EB0-40E6-9537-DC1585FAB0B8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BB2A80-EB1F-454C-9A5E-788DF7A98B91}">
  <dimension ref="A1:AC70"/>
  <sheetViews>
    <sheetView zoomScale="55" zoomScaleNormal="55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25" t="s">
        <v>6</v>
      </c>
      <c r="B1" s="26"/>
      <c r="C1" s="26"/>
      <c r="D1" s="2"/>
      <c r="E1" s="2"/>
      <c r="F1" s="2"/>
    </row>
    <row r="2" spans="1:29" x14ac:dyDescent="0.3">
      <c r="A2" s="3" t="s">
        <v>7</v>
      </c>
      <c r="B2" s="27" t="s">
        <v>8</v>
      </c>
      <c r="C2" s="27"/>
      <c r="D2" s="4"/>
      <c r="E2" s="4"/>
      <c r="F2" s="4"/>
    </row>
    <row r="3" spans="1:29" x14ac:dyDescent="0.3">
      <c r="A3" s="3" t="s">
        <v>9</v>
      </c>
      <c r="B3" s="28" t="s">
        <v>79</v>
      </c>
      <c r="C3" s="28"/>
      <c r="D3" s="5"/>
      <c r="E3" s="5"/>
      <c r="F3" s="5"/>
    </row>
    <row r="4" spans="1:29" x14ac:dyDescent="0.3">
      <c r="A4" s="3" t="s">
        <v>10</v>
      </c>
      <c r="B4" s="27">
        <v>4</v>
      </c>
      <c r="C4" s="27"/>
      <c r="D4" s="4"/>
      <c r="E4" s="4"/>
      <c r="F4" s="4"/>
    </row>
    <row r="5" spans="1:29" x14ac:dyDescent="0.3">
      <c r="A5" s="3" t="s">
        <v>11</v>
      </c>
      <c r="B5" s="29"/>
      <c r="C5" s="30"/>
      <c r="D5" s="4"/>
      <c r="E5" s="4"/>
      <c r="F5" s="4"/>
    </row>
    <row r="6" spans="1:29" ht="15" customHeight="1" x14ac:dyDescent="0.3">
      <c r="A6" s="3" t="s">
        <v>12</v>
      </c>
      <c r="B6" s="29"/>
      <c r="C6" s="30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32"/>
      <c r="C7" s="33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4"/>
      <c r="C8" s="34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5"/>
      <c r="C9" s="35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4" t="s">
        <v>80</v>
      </c>
      <c r="C10" s="34"/>
      <c r="D10" s="6"/>
      <c r="F10" s="9"/>
      <c r="G10" s="9"/>
      <c r="H10" s="9"/>
      <c r="I10" s="9"/>
    </row>
    <row r="11" spans="1:29" x14ac:dyDescent="0.3">
      <c r="A11" s="3" t="s">
        <v>24</v>
      </c>
      <c r="B11" s="34" t="s">
        <v>98</v>
      </c>
      <c r="C11" s="34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23" t="s">
        <v>72</v>
      </c>
      <c r="B13" s="23"/>
      <c r="C13" s="24" t="s">
        <v>59</v>
      </c>
      <c r="D13" s="24"/>
      <c r="E13" s="24"/>
      <c r="F13" s="24" t="s">
        <v>60</v>
      </c>
      <c r="G13" s="24"/>
      <c r="H13" s="24"/>
      <c r="I13" s="24" t="s">
        <v>61</v>
      </c>
      <c r="J13" s="24"/>
      <c r="K13" s="24"/>
      <c r="L13" s="24" t="s">
        <v>62</v>
      </c>
      <c r="M13" s="24"/>
      <c r="N13" s="24"/>
      <c r="O13" s="22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22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f t="shared" ref="M15:M24" si="10">(SUMIFS(SANAYIOG2,KAYNAK,A15,SEBEP,B15,SÜRE,"Uzun",BİLDİRİM,"Bildirimsiz",İL,$B$10,İLÇE,$B$11)/VLOOKUP($B$11,ABONE2,13,FALSE))</f>
        <v>0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0</v>
      </c>
      <c r="D17" s="12">
        <f t="shared" si="1"/>
        <v>0</v>
      </c>
      <c r="E17" s="12">
        <f t="shared" si="2"/>
        <v>0</v>
      </c>
      <c r="F17" s="12">
        <f t="shared" si="3"/>
        <v>0</v>
      </c>
      <c r="G17" s="12">
        <f t="shared" si="4"/>
        <v>0</v>
      </c>
      <c r="H17" s="12">
        <f t="shared" si="5"/>
        <v>0</v>
      </c>
      <c r="I17" s="12">
        <f t="shared" si="6"/>
        <v>0</v>
      </c>
      <c r="J17" s="12">
        <f t="shared" si="7"/>
        <v>0</v>
      </c>
      <c r="K17" s="12">
        <f t="shared" si="8"/>
        <v>0</v>
      </c>
      <c r="L17" s="12">
        <f t="shared" si="9"/>
        <v>0</v>
      </c>
      <c r="M17" s="12">
        <f t="shared" si="10"/>
        <v>0</v>
      </c>
      <c r="N17" s="12">
        <f t="shared" si="11"/>
        <v>0</v>
      </c>
      <c r="O17" s="17">
        <f t="shared" si="12"/>
        <v>0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0</v>
      </c>
      <c r="D18" s="12">
        <f t="shared" si="1"/>
        <v>0</v>
      </c>
      <c r="E18" s="12">
        <f t="shared" si="2"/>
        <v>0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0</v>
      </c>
      <c r="J18" s="12">
        <f t="shared" si="7"/>
        <v>0</v>
      </c>
      <c r="K18" s="12">
        <f t="shared" si="8"/>
        <v>0</v>
      </c>
      <c r="L18" s="12">
        <f t="shared" si="9"/>
        <v>0</v>
      </c>
      <c r="M18" s="12">
        <f t="shared" si="10"/>
        <v>0</v>
      </c>
      <c r="N18" s="12">
        <f t="shared" si="11"/>
        <v>0</v>
      </c>
      <c r="O18" s="17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0</v>
      </c>
      <c r="D21" s="12">
        <f t="shared" si="1"/>
        <v>0</v>
      </c>
      <c r="E21" s="12">
        <f t="shared" si="2"/>
        <v>0</v>
      </c>
      <c r="F21" s="12">
        <f t="shared" si="3"/>
        <v>0</v>
      </c>
      <c r="G21" s="12">
        <f t="shared" si="4"/>
        <v>0</v>
      </c>
      <c r="H21" s="12">
        <f t="shared" si="5"/>
        <v>0</v>
      </c>
      <c r="I21" s="12">
        <f t="shared" si="6"/>
        <v>0</v>
      </c>
      <c r="J21" s="12">
        <f t="shared" si="7"/>
        <v>0</v>
      </c>
      <c r="K21" s="12">
        <f t="shared" si="8"/>
        <v>0</v>
      </c>
      <c r="L21" s="12">
        <f t="shared" si="9"/>
        <v>0</v>
      </c>
      <c r="M21" s="12">
        <f t="shared" si="10"/>
        <v>0</v>
      </c>
      <c r="N21" s="12">
        <f t="shared" si="11"/>
        <v>0</v>
      </c>
      <c r="O21" s="17">
        <f t="shared" si="12"/>
        <v>0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0</v>
      </c>
      <c r="D22" s="12">
        <f t="shared" si="1"/>
        <v>0</v>
      </c>
      <c r="E22" s="12">
        <f t="shared" si="2"/>
        <v>0</v>
      </c>
      <c r="F22" s="12">
        <f t="shared" si="3"/>
        <v>0</v>
      </c>
      <c r="G22" s="12">
        <f t="shared" si="4"/>
        <v>0</v>
      </c>
      <c r="H22" s="12">
        <f t="shared" si="5"/>
        <v>0</v>
      </c>
      <c r="I22" s="12">
        <f t="shared" si="6"/>
        <v>0</v>
      </c>
      <c r="J22" s="12">
        <f t="shared" si="7"/>
        <v>0</v>
      </c>
      <c r="K22" s="12">
        <f t="shared" si="8"/>
        <v>0</v>
      </c>
      <c r="L22" s="12">
        <f t="shared" si="9"/>
        <v>0</v>
      </c>
      <c r="M22" s="12">
        <f t="shared" si="10"/>
        <v>0</v>
      </c>
      <c r="N22" s="12">
        <f t="shared" si="11"/>
        <v>0</v>
      </c>
      <c r="O22" s="17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23" t="s">
        <v>63</v>
      </c>
      <c r="B25" s="23"/>
      <c r="C25" s="12">
        <f>SUM(C15:C24)</f>
        <v>0</v>
      </c>
      <c r="D25" s="12">
        <f t="shared" ref="D25:O25" si="13">SUM(D15:D24)</f>
        <v>0</v>
      </c>
      <c r="E25" s="12">
        <f t="shared" si="13"/>
        <v>0</v>
      </c>
      <c r="F25" s="12">
        <f t="shared" si="13"/>
        <v>0</v>
      </c>
      <c r="G25" s="12">
        <f t="shared" si="13"/>
        <v>0</v>
      </c>
      <c r="H25" s="12">
        <f t="shared" si="13"/>
        <v>0</v>
      </c>
      <c r="I25" s="12">
        <f t="shared" si="13"/>
        <v>0</v>
      </c>
      <c r="J25" s="12">
        <f t="shared" si="13"/>
        <v>0</v>
      </c>
      <c r="K25" s="12">
        <f t="shared" si="13"/>
        <v>0</v>
      </c>
      <c r="L25" s="12">
        <f t="shared" si="13"/>
        <v>0</v>
      </c>
      <c r="M25" s="12">
        <f t="shared" si="13"/>
        <v>0</v>
      </c>
      <c r="N25" s="12">
        <f t="shared" si="13"/>
        <v>0</v>
      </c>
      <c r="O25" s="12">
        <f t="shared" si="13"/>
        <v>0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23" t="s">
        <v>73</v>
      </c>
      <c r="B26" s="23"/>
      <c r="C26" s="24" t="s">
        <v>59</v>
      </c>
      <c r="D26" s="24"/>
      <c r="E26" s="24"/>
      <c r="F26" s="24" t="s">
        <v>60</v>
      </c>
      <c r="G26" s="24"/>
      <c r="H26" s="24"/>
      <c r="I26" s="24" t="s">
        <v>61</v>
      </c>
      <c r="J26" s="24"/>
      <c r="K26" s="24"/>
      <c r="L26" s="24" t="s">
        <v>62</v>
      </c>
      <c r="M26" s="24"/>
      <c r="N26" s="24"/>
      <c r="O26" s="22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22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0</v>
      </c>
      <c r="D29" s="12">
        <f>(SUMIFS(MESKENOG2,KAYNAK,A29,SEBEP,B29,SÜRE,"Uzun",BİLDİRİM,"Bildirimli",İL,$B$10,İLÇE,$B$11)/VLOOKUP($B$11,ABONE2,4,FALSE))</f>
        <v>0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0</v>
      </c>
      <c r="F29" s="12">
        <f>(SUMIFS(TARIMSALAG2,KAYNAK,A29,SEBEP,B29,SÜRE,"Uzun",BİLDİRİM,"Bildirimli",İL,$B$10,İLÇE,$B$11)/VLOOKUP($B$11,ABONE2,6,FALSE))</f>
        <v>0</v>
      </c>
      <c r="G29" s="12">
        <f>(SUMIFS(TARIMSALOG2,KAYNAK,A29,SEBEP,B29,SÜRE,"Uzun",BİLDİRİM,"Bildirimli",İL,$B$10,İLÇE,$B$11)/VLOOKUP($B$11,ABONE2,7,FALSE))</f>
        <v>0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0</v>
      </c>
      <c r="I29" s="12">
        <f>(SUMIFS(TICARETHANEAG2,KAYNAK,A29,SEBEP,B29,SÜRE,"Uzun",BİLDİRİM,"Bildirimli",İL,$B$10,İLÇE,$B$11)/VLOOKUP($B$11,ABONE2,9,FALSE))</f>
        <v>0</v>
      </c>
      <c r="J29" s="12">
        <f>(SUMIFS(TICARETHANEOG2,KAYNAK,A29,SEBEP,B29,SÜRE,"Uzun",BİLDİRİM,"Bildirimli",İL,$B$10,İLÇE,$B$11)/VLOOKUP($B$11,ABONE2,10,FALSE))</f>
        <v>0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</v>
      </c>
      <c r="L29" s="12">
        <f>(SUMIFS(SANAYIAG2,KAYNAK,A29,SEBEP,B29,SÜRE,"Uzun",BİLDİRİM,"Bildirimli",İL,$B$10,İLÇE,$B$11)/VLOOKUP($B$11,ABONE2,12,FALSE))</f>
        <v>0</v>
      </c>
      <c r="M29" s="12">
        <f>(SUMIFS(SANAYIOG2,KAYNAK,A29,SEBEP,B29,SÜRE,"Uzun",BİLDİRİM,"Bildirimli",İL,$B$10,İLÇE,$B$11)/VLOOKUP($B$11,ABONE2,13,FALSE))</f>
        <v>0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0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0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0</v>
      </c>
      <c r="F31" s="12">
        <f>(SUMIFS(TARIMSALAG2,KAYNAK,A31,SEBEP,B31,SÜRE,"Uzun",BİLDİRİM,"Bildirimli",İL,$B$10,İLÇE,$B$11)/VLOOKUP($B$11,ABONE2,6,FALSE))</f>
        <v>0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2">
        <f>(SUMIFS(TICARETHANEAG2,KAYNAK,A31,SEBEP,B31,SÜRE,"Uzun",BİLDİRİM,"Bildirimli",İL,$B$10,İLÇE,$B$11)/VLOOKUP($B$11,ABONE2,9,FALSE))</f>
        <v>0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</v>
      </c>
      <c r="L31" s="12">
        <f>(SUMIFS(SANAYIAG2,KAYNAK,A31,SEBEP,B31,SÜRE,"Uzun",BİLDİRİM,"Bildirimli",İL,$B$10,İLÇE,$B$11)/VLOOKUP($B$11,ABONE2,12,FALSE))</f>
        <v>0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0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23" t="s">
        <v>63</v>
      </c>
      <c r="B33" s="23"/>
      <c r="C33" s="12">
        <f>SUM(C28:C32)</f>
        <v>0</v>
      </c>
      <c r="D33" s="12">
        <f t="shared" ref="D33:O33" si="14">SUM(D28:D32)</f>
        <v>0</v>
      </c>
      <c r="E33" s="12">
        <f t="shared" si="14"/>
        <v>0</v>
      </c>
      <c r="F33" s="12">
        <f t="shared" si="14"/>
        <v>0</v>
      </c>
      <c r="G33" s="12">
        <f t="shared" si="14"/>
        <v>0</v>
      </c>
      <c r="H33" s="12">
        <f t="shared" si="14"/>
        <v>0</v>
      </c>
      <c r="I33" s="12">
        <f t="shared" si="14"/>
        <v>0</v>
      </c>
      <c r="J33" s="12">
        <f t="shared" si="14"/>
        <v>0</v>
      </c>
      <c r="K33" s="12">
        <f t="shared" si="14"/>
        <v>0</v>
      </c>
      <c r="L33" s="12">
        <f t="shared" si="14"/>
        <v>0</v>
      </c>
      <c r="M33" s="12">
        <f t="shared" si="14"/>
        <v>0</v>
      </c>
      <c r="N33" s="12">
        <f t="shared" si="14"/>
        <v>0</v>
      </c>
      <c r="O33" s="12">
        <f t="shared" si="14"/>
        <v>0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22" t="s">
        <v>74</v>
      </c>
      <c r="C35" s="24" t="s">
        <v>59</v>
      </c>
      <c r="D35" s="24"/>
      <c r="E35" s="24"/>
      <c r="F35" s="24" t="s">
        <v>60</v>
      </c>
      <c r="G35" s="24"/>
      <c r="H35" s="24"/>
      <c r="I35" s="24" t="s">
        <v>61</v>
      </c>
      <c r="J35" s="24"/>
      <c r="K35" s="24"/>
      <c r="L35" s="24" t="s">
        <v>62</v>
      </c>
      <c r="M35" s="24"/>
      <c r="N35" s="24"/>
      <c r="O35" s="22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22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22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19956</v>
      </c>
      <c r="D37" s="16">
        <f>VLOOKUP($B$11,ABONE2,4,FALSE)</f>
        <v>14</v>
      </c>
      <c r="E37" s="16">
        <f>VLOOKUP($B$11,ABONE2,5,FALSE)</f>
        <v>19970</v>
      </c>
      <c r="F37" s="16">
        <f>VLOOKUP($B$11,ABONE2,6,FALSE)</f>
        <v>4277</v>
      </c>
      <c r="G37" s="16">
        <f>VLOOKUP($B$11,ABONE2,7,FALSE)</f>
        <v>292</v>
      </c>
      <c r="H37" s="16">
        <f>VLOOKUP($B$11,ABONE2,8,FALSE)</f>
        <v>4569</v>
      </c>
      <c r="I37" s="16">
        <f>VLOOKUP($B$11,ABONE2,9,FALSE)</f>
        <v>6298</v>
      </c>
      <c r="J37" s="16">
        <f>VLOOKUP($B$11,ABONE2,10,FALSE)</f>
        <v>213</v>
      </c>
      <c r="K37" s="16">
        <f>VLOOKUP($B$11,ABONE2,11,FALSE)</f>
        <v>6511</v>
      </c>
      <c r="L37" s="21">
        <f>VLOOKUP($B$11,ABONE2,12,FALSE)</f>
        <v>1</v>
      </c>
      <c r="M37" s="21">
        <f>VLOOKUP($B$11,ABONE2,13,FALSE)</f>
        <v>16</v>
      </c>
      <c r="N37" s="21">
        <f>VLOOKUP($B$11,ABONE2,14,FALSE)</f>
        <v>17</v>
      </c>
      <c r="O37" s="21">
        <f>VLOOKUP($B$11,ABONE2,15,FALSE)</f>
        <v>31067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3656.0975609850052</v>
      </c>
      <c r="D38" s="16">
        <f>VLOOKUP($B$11,TUKETIM,4,FALSE)</f>
        <v>8.4098000000000006</v>
      </c>
      <c r="E38" s="16">
        <f>VLOOKUP($B$11,TUKETIM,5,FALSE)</f>
        <v>3664.5073609850051</v>
      </c>
      <c r="F38" s="16">
        <f>VLOOKUP($B$11,TUKETIM,6,FALSE)</f>
        <v>3623.4979455543303</v>
      </c>
      <c r="G38" s="16">
        <f>VLOOKUP($B$11,TUKETIM,7,FALSE)</f>
        <v>799.79548373983744</v>
      </c>
      <c r="H38" s="16">
        <f>VLOOKUP($B$11,TUKETIM,8,FALSE)</f>
        <v>4423.2934292941682</v>
      </c>
      <c r="I38" s="16">
        <f>VLOOKUP($B$11,TUKETIM,9,FALSE)</f>
        <v>3602.1696682719371</v>
      </c>
      <c r="J38" s="16">
        <f>VLOOKUP($B$11,TUKETIM,10,FALSE)</f>
        <v>1489.4835271552945</v>
      </c>
      <c r="K38" s="16">
        <f>VLOOKUP($B$11,TUKETIM,11,FALSE)</f>
        <v>5091.6531954272314</v>
      </c>
      <c r="L38" s="21">
        <f>VLOOKUP($B$11,TUKETIM,12,FALSE)</f>
        <v>0</v>
      </c>
      <c r="M38" s="21">
        <f>VLOOKUP($B$11,TUKETIM,13,FALSE)</f>
        <v>1241.0123000000001</v>
      </c>
      <c r="N38" s="21">
        <f>VLOOKUP($B$11,TUKETIM,14,FALSE)</f>
        <v>1241.0123000000001</v>
      </c>
      <c r="O38" s="21">
        <f>VLOOKUP($B$11,TUKETIM,15,FALSE)</f>
        <v>14420.466285706405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80006.1679999997</v>
      </c>
      <c r="D39" s="16">
        <f>VLOOKUP($B$11,ANLASMA,4,FALSE)</f>
        <v>182.6</v>
      </c>
      <c r="E39" s="16">
        <f>VLOOKUP($B$11,ANLASMA,5,FALSE)</f>
        <v>80188.767999999705</v>
      </c>
      <c r="F39" s="16">
        <f>VLOOKUP($B$11,ANLASMA,6,FALSE)</f>
        <v>23055.989999999802</v>
      </c>
      <c r="G39" s="16">
        <f>VLOOKUP($B$11,ANLASMA,7,FALSE)</f>
        <v>8730.7900000000009</v>
      </c>
      <c r="H39" s="16">
        <f>VLOOKUP($B$11,ANLASMA,8,FALSE)</f>
        <v>31786.779999999802</v>
      </c>
      <c r="I39" s="16">
        <f>VLOOKUP($B$11,ANLASMA,9,FALSE)</f>
        <v>33818.502999999298</v>
      </c>
      <c r="J39" s="16">
        <f>VLOOKUP($B$11,ANLASMA,10,FALSE)</f>
        <v>16819.77</v>
      </c>
      <c r="K39" s="16">
        <f>VLOOKUP($B$11,ANLASMA,11,FALSE)</f>
        <v>50638.272999999303</v>
      </c>
      <c r="L39" s="21">
        <f>VLOOKUP($B$11,ANLASMA,12,FALSE)</f>
        <v>5</v>
      </c>
      <c r="M39" s="21">
        <f>VLOOKUP($B$11,ANLASMA,13,FALSE)</f>
        <v>5562</v>
      </c>
      <c r="N39" s="21">
        <f>VLOOKUP($B$11,ANLASMA,14,FALSE)</f>
        <v>5567</v>
      </c>
      <c r="O39" s="21">
        <f>VLOOKUP($B$11,ANLASMA,15,FALSE)</f>
        <v>168180.82099999883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31" t="s">
        <v>75</v>
      </c>
      <c r="C42" s="31"/>
      <c r="D42" s="31"/>
      <c r="E42" s="31"/>
      <c r="F42" s="31"/>
      <c r="G42" s="31"/>
      <c r="H42" s="31"/>
      <c r="I42" s="31"/>
      <c r="J42" s="31"/>
      <c r="K42" s="31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31" t="s">
        <v>76</v>
      </c>
      <c r="C43" s="31"/>
      <c r="D43" s="31"/>
      <c r="E43" s="31"/>
      <c r="F43" s="31"/>
      <c r="G43" s="31"/>
      <c r="H43" s="31"/>
      <c r="I43" s="31"/>
      <c r="J43" s="31"/>
      <c r="K43" s="31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31" t="s">
        <v>77</v>
      </c>
      <c r="C44" s="31"/>
      <c r="D44" s="31"/>
      <c r="E44" s="31"/>
      <c r="F44" s="31"/>
      <c r="G44" s="31"/>
      <c r="H44" s="31"/>
      <c r="I44" s="31"/>
      <c r="J44" s="31"/>
      <c r="K44" s="31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 xr:uid="{021F6348-372D-491E-B75D-5997A0692042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4794F8-2E28-49F6-A87B-0F30B9CBF8C3}">
  <dimension ref="A1:AC70"/>
  <sheetViews>
    <sheetView zoomScale="55" zoomScaleNormal="55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25" t="s">
        <v>6</v>
      </c>
      <c r="B1" s="26"/>
      <c r="C1" s="26"/>
      <c r="D1" s="2"/>
      <c r="E1" s="2"/>
      <c r="F1" s="2"/>
    </row>
    <row r="2" spans="1:29" x14ac:dyDescent="0.3">
      <c r="A2" s="3" t="s">
        <v>7</v>
      </c>
      <c r="B2" s="27" t="s">
        <v>8</v>
      </c>
      <c r="C2" s="27"/>
      <c r="D2" s="4"/>
      <c r="E2" s="4"/>
      <c r="F2" s="4"/>
    </row>
    <row r="3" spans="1:29" x14ac:dyDescent="0.3">
      <c r="A3" s="3" t="s">
        <v>9</v>
      </c>
      <c r="B3" s="28" t="s">
        <v>79</v>
      </c>
      <c r="C3" s="28"/>
      <c r="D3" s="5"/>
      <c r="E3" s="5"/>
      <c r="F3" s="5"/>
    </row>
    <row r="4" spans="1:29" x14ac:dyDescent="0.3">
      <c r="A4" s="3" t="s">
        <v>10</v>
      </c>
      <c r="B4" s="27">
        <v>4</v>
      </c>
      <c r="C4" s="27"/>
      <c r="D4" s="4"/>
      <c r="E4" s="4"/>
      <c r="F4" s="4"/>
    </row>
    <row r="5" spans="1:29" x14ac:dyDescent="0.3">
      <c r="A5" s="3" t="s">
        <v>11</v>
      </c>
      <c r="B5" s="29"/>
      <c r="C5" s="30"/>
      <c r="D5" s="4"/>
      <c r="E5" s="4"/>
      <c r="F5" s="4"/>
    </row>
    <row r="6" spans="1:29" ht="15" customHeight="1" x14ac:dyDescent="0.3">
      <c r="A6" s="3" t="s">
        <v>12</v>
      </c>
      <c r="B6" s="29"/>
      <c r="C6" s="30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32"/>
      <c r="C7" s="33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4"/>
      <c r="C8" s="34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5"/>
      <c r="C9" s="35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4" t="s">
        <v>80</v>
      </c>
      <c r="C10" s="34"/>
      <c r="D10" s="6"/>
      <c r="F10" s="9"/>
      <c r="G10" s="9"/>
      <c r="H10" s="9"/>
      <c r="I10" s="9"/>
    </row>
    <row r="11" spans="1:29" x14ac:dyDescent="0.3">
      <c r="A11" s="3" t="s">
        <v>24</v>
      </c>
      <c r="B11" s="34" t="s">
        <v>99</v>
      </c>
      <c r="C11" s="34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23" t="s">
        <v>72</v>
      </c>
      <c r="B13" s="23"/>
      <c r="C13" s="24" t="s">
        <v>59</v>
      </c>
      <c r="D13" s="24"/>
      <c r="E13" s="24"/>
      <c r="F13" s="24" t="s">
        <v>60</v>
      </c>
      <c r="G13" s="24"/>
      <c r="H13" s="24"/>
      <c r="I13" s="24" t="s">
        <v>61</v>
      </c>
      <c r="J13" s="24"/>
      <c r="K13" s="24"/>
      <c r="L13" s="24" t="s">
        <v>62</v>
      </c>
      <c r="M13" s="24"/>
      <c r="N13" s="24"/>
      <c r="O13" s="22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22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f t="shared" ref="M15:M24" si="10">(SUMIFS(SANAYIOG2,KAYNAK,A15,SEBEP,B15,SÜRE,"Uzun",BİLDİRİM,"Bildirimsiz",İL,$B$10,İLÇE,$B$11)/VLOOKUP($B$11,ABONE2,13,FALSE))</f>
        <v>0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0</v>
      </c>
      <c r="D17" s="12">
        <f t="shared" si="1"/>
        <v>0</v>
      </c>
      <c r="E17" s="12">
        <f t="shared" si="2"/>
        <v>0</v>
      </c>
      <c r="F17" s="12">
        <f t="shared" si="3"/>
        <v>0</v>
      </c>
      <c r="G17" s="12">
        <f t="shared" si="4"/>
        <v>0</v>
      </c>
      <c r="H17" s="12">
        <f t="shared" si="5"/>
        <v>0</v>
      </c>
      <c r="I17" s="12">
        <f t="shared" si="6"/>
        <v>0</v>
      </c>
      <c r="J17" s="12">
        <f t="shared" si="7"/>
        <v>0</v>
      </c>
      <c r="K17" s="12">
        <f t="shared" si="8"/>
        <v>0</v>
      </c>
      <c r="L17" s="12">
        <f t="shared" si="9"/>
        <v>0</v>
      </c>
      <c r="M17" s="12">
        <f t="shared" si="10"/>
        <v>0</v>
      </c>
      <c r="N17" s="12">
        <f t="shared" si="11"/>
        <v>0</v>
      </c>
      <c r="O17" s="17">
        <f t="shared" si="12"/>
        <v>0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0</v>
      </c>
      <c r="D18" s="12">
        <f t="shared" si="1"/>
        <v>0</v>
      </c>
      <c r="E18" s="12">
        <f t="shared" si="2"/>
        <v>0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0</v>
      </c>
      <c r="J18" s="12">
        <f t="shared" si="7"/>
        <v>0</v>
      </c>
      <c r="K18" s="12">
        <f t="shared" si="8"/>
        <v>0</v>
      </c>
      <c r="L18" s="12">
        <f t="shared" si="9"/>
        <v>0</v>
      </c>
      <c r="M18" s="12">
        <f t="shared" si="10"/>
        <v>0</v>
      </c>
      <c r="N18" s="12">
        <f t="shared" si="11"/>
        <v>0</v>
      </c>
      <c r="O18" s="17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0</v>
      </c>
      <c r="D21" s="12">
        <f t="shared" si="1"/>
        <v>0</v>
      </c>
      <c r="E21" s="12">
        <f t="shared" si="2"/>
        <v>0</v>
      </c>
      <c r="F21" s="12">
        <f t="shared" si="3"/>
        <v>0</v>
      </c>
      <c r="G21" s="12">
        <f t="shared" si="4"/>
        <v>0</v>
      </c>
      <c r="H21" s="12">
        <f t="shared" si="5"/>
        <v>0</v>
      </c>
      <c r="I21" s="12">
        <f t="shared" si="6"/>
        <v>0</v>
      </c>
      <c r="J21" s="12">
        <f t="shared" si="7"/>
        <v>0</v>
      </c>
      <c r="K21" s="12">
        <f t="shared" si="8"/>
        <v>0</v>
      </c>
      <c r="L21" s="12">
        <f t="shared" si="9"/>
        <v>0</v>
      </c>
      <c r="M21" s="12">
        <f t="shared" si="10"/>
        <v>0</v>
      </c>
      <c r="N21" s="12">
        <f t="shared" si="11"/>
        <v>0</v>
      </c>
      <c r="O21" s="17">
        <f t="shared" si="12"/>
        <v>0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0</v>
      </c>
      <c r="D22" s="12">
        <f t="shared" si="1"/>
        <v>0</v>
      </c>
      <c r="E22" s="12">
        <f t="shared" si="2"/>
        <v>0</v>
      </c>
      <c r="F22" s="12">
        <f t="shared" si="3"/>
        <v>0</v>
      </c>
      <c r="G22" s="12">
        <f t="shared" si="4"/>
        <v>0</v>
      </c>
      <c r="H22" s="12">
        <f t="shared" si="5"/>
        <v>0</v>
      </c>
      <c r="I22" s="12">
        <f t="shared" si="6"/>
        <v>0</v>
      </c>
      <c r="J22" s="12">
        <f t="shared" si="7"/>
        <v>0</v>
      </c>
      <c r="K22" s="12">
        <f t="shared" si="8"/>
        <v>0</v>
      </c>
      <c r="L22" s="12">
        <f t="shared" si="9"/>
        <v>0</v>
      </c>
      <c r="M22" s="12">
        <f t="shared" si="10"/>
        <v>0</v>
      </c>
      <c r="N22" s="12">
        <f t="shared" si="11"/>
        <v>0</v>
      </c>
      <c r="O22" s="17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23" t="s">
        <v>63</v>
      </c>
      <c r="B25" s="23"/>
      <c r="C25" s="12">
        <f>SUM(C15:C24)</f>
        <v>0</v>
      </c>
      <c r="D25" s="12">
        <f t="shared" ref="D25:O25" si="13">SUM(D15:D24)</f>
        <v>0</v>
      </c>
      <c r="E25" s="12">
        <f t="shared" si="13"/>
        <v>0</v>
      </c>
      <c r="F25" s="12">
        <f t="shared" si="13"/>
        <v>0</v>
      </c>
      <c r="G25" s="12">
        <f t="shared" si="13"/>
        <v>0</v>
      </c>
      <c r="H25" s="12">
        <f t="shared" si="13"/>
        <v>0</v>
      </c>
      <c r="I25" s="12">
        <f t="shared" si="13"/>
        <v>0</v>
      </c>
      <c r="J25" s="12">
        <f t="shared" si="13"/>
        <v>0</v>
      </c>
      <c r="K25" s="12">
        <f t="shared" si="13"/>
        <v>0</v>
      </c>
      <c r="L25" s="12">
        <f t="shared" si="13"/>
        <v>0</v>
      </c>
      <c r="M25" s="12">
        <f t="shared" si="13"/>
        <v>0</v>
      </c>
      <c r="N25" s="12">
        <f t="shared" si="13"/>
        <v>0</v>
      </c>
      <c r="O25" s="12">
        <f t="shared" si="13"/>
        <v>0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23" t="s">
        <v>73</v>
      </c>
      <c r="B26" s="23"/>
      <c r="C26" s="24" t="s">
        <v>59</v>
      </c>
      <c r="D26" s="24"/>
      <c r="E26" s="24"/>
      <c r="F26" s="24" t="s">
        <v>60</v>
      </c>
      <c r="G26" s="24"/>
      <c r="H26" s="24"/>
      <c r="I26" s="24" t="s">
        <v>61</v>
      </c>
      <c r="J26" s="24"/>
      <c r="K26" s="24"/>
      <c r="L26" s="24" t="s">
        <v>62</v>
      </c>
      <c r="M26" s="24"/>
      <c r="N26" s="24"/>
      <c r="O26" s="22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22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0</v>
      </c>
      <c r="D29" s="12">
        <f>(SUMIFS(MESKENOG2,KAYNAK,A29,SEBEP,B29,SÜRE,"Uzun",BİLDİRİM,"Bildirimli",İL,$B$10,İLÇE,$B$11)/VLOOKUP($B$11,ABONE2,4,FALSE))</f>
        <v>0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0</v>
      </c>
      <c r="F29" s="12">
        <f>(SUMIFS(TARIMSALAG2,KAYNAK,A29,SEBEP,B29,SÜRE,"Uzun",BİLDİRİM,"Bildirimli",İL,$B$10,İLÇE,$B$11)/VLOOKUP($B$11,ABONE2,6,FALSE))</f>
        <v>0</v>
      </c>
      <c r="G29" s="12">
        <f>(SUMIFS(TARIMSALOG2,KAYNAK,A29,SEBEP,B29,SÜRE,"Uzun",BİLDİRİM,"Bildirimli",İL,$B$10,İLÇE,$B$11)/VLOOKUP($B$11,ABONE2,7,FALSE))</f>
        <v>0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0</v>
      </c>
      <c r="I29" s="12">
        <f>(SUMIFS(TICARETHANEAG2,KAYNAK,A29,SEBEP,B29,SÜRE,"Uzun",BİLDİRİM,"Bildirimli",İL,$B$10,İLÇE,$B$11)/VLOOKUP($B$11,ABONE2,9,FALSE))</f>
        <v>0</v>
      </c>
      <c r="J29" s="12">
        <f>(SUMIFS(TICARETHANEOG2,KAYNAK,A29,SEBEP,B29,SÜRE,"Uzun",BİLDİRİM,"Bildirimli",İL,$B$10,İLÇE,$B$11)/VLOOKUP($B$11,ABONE2,10,FALSE))</f>
        <v>0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</v>
      </c>
      <c r="L29" s="12">
        <f>(SUMIFS(SANAYIAG2,KAYNAK,A29,SEBEP,B29,SÜRE,"Uzun",BİLDİRİM,"Bildirimli",İL,$B$10,İLÇE,$B$11)/VLOOKUP($B$11,ABONE2,12,FALSE))</f>
        <v>0</v>
      </c>
      <c r="M29" s="12">
        <f>(SUMIFS(SANAYIOG2,KAYNAK,A29,SEBEP,B29,SÜRE,"Uzun",BİLDİRİM,"Bildirimli",İL,$B$10,İLÇE,$B$11)/VLOOKUP($B$11,ABONE2,13,FALSE))</f>
        <v>0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0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0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0</v>
      </c>
      <c r="F31" s="12">
        <f>(SUMIFS(TARIMSALAG2,KAYNAK,A31,SEBEP,B31,SÜRE,"Uzun",BİLDİRİM,"Bildirimli",İL,$B$10,İLÇE,$B$11)/VLOOKUP($B$11,ABONE2,6,FALSE))</f>
        <v>0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2">
        <f>(SUMIFS(TICARETHANEAG2,KAYNAK,A31,SEBEP,B31,SÜRE,"Uzun",BİLDİRİM,"Bildirimli",İL,$B$10,İLÇE,$B$11)/VLOOKUP($B$11,ABONE2,9,FALSE))</f>
        <v>0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</v>
      </c>
      <c r="L31" s="12">
        <f>(SUMIFS(SANAYIAG2,KAYNAK,A31,SEBEP,B31,SÜRE,"Uzun",BİLDİRİM,"Bildirimli",İL,$B$10,İLÇE,$B$11)/VLOOKUP($B$11,ABONE2,12,FALSE))</f>
        <v>0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0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23" t="s">
        <v>63</v>
      </c>
      <c r="B33" s="23"/>
      <c r="C33" s="12">
        <f>SUM(C28:C32)</f>
        <v>0</v>
      </c>
      <c r="D33" s="12">
        <f t="shared" ref="D33:O33" si="14">SUM(D28:D32)</f>
        <v>0</v>
      </c>
      <c r="E33" s="12">
        <f t="shared" si="14"/>
        <v>0</v>
      </c>
      <c r="F33" s="12">
        <f t="shared" si="14"/>
        <v>0</v>
      </c>
      <c r="G33" s="12">
        <f t="shared" si="14"/>
        <v>0</v>
      </c>
      <c r="H33" s="12">
        <f t="shared" si="14"/>
        <v>0</v>
      </c>
      <c r="I33" s="12">
        <f t="shared" si="14"/>
        <v>0</v>
      </c>
      <c r="J33" s="12">
        <f t="shared" si="14"/>
        <v>0</v>
      </c>
      <c r="K33" s="12">
        <f t="shared" si="14"/>
        <v>0</v>
      </c>
      <c r="L33" s="12">
        <f t="shared" si="14"/>
        <v>0</v>
      </c>
      <c r="M33" s="12">
        <f t="shared" si="14"/>
        <v>0</v>
      </c>
      <c r="N33" s="12">
        <f t="shared" si="14"/>
        <v>0</v>
      </c>
      <c r="O33" s="12">
        <f t="shared" si="14"/>
        <v>0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22" t="s">
        <v>74</v>
      </c>
      <c r="C35" s="24" t="s">
        <v>59</v>
      </c>
      <c r="D35" s="24"/>
      <c r="E35" s="24"/>
      <c r="F35" s="24" t="s">
        <v>60</v>
      </c>
      <c r="G35" s="24"/>
      <c r="H35" s="24"/>
      <c r="I35" s="24" t="s">
        <v>61</v>
      </c>
      <c r="J35" s="24"/>
      <c r="K35" s="24"/>
      <c r="L35" s="24" t="s">
        <v>62</v>
      </c>
      <c r="M35" s="24"/>
      <c r="N35" s="24"/>
      <c r="O35" s="22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22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22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14408</v>
      </c>
      <c r="D37" s="16">
        <f>VLOOKUP($B$11,ABONE2,4,FALSE)</f>
        <v>48</v>
      </c>
      <c r="E37" s="16">
        <f>VLOOKUP($B$11,ABONE2,5,FALSE)</f>
        <v>14456</v>
      </c>
      <c r="F37" s="16">
        <f>VLOOKUP($B$11,ABONE2,6,FALSE)</f>
        <v>422</v>
      </c>
      <c r="G37" s="16">
        <f>VLOOKUP($B$11,ABONE2,7,FALSE)</f>
        <v>21</v>
      </c>
      <c r="H37" s="16">
        <f>VLOOKUP($B$11,ABONE2,8,FALSE)</f>
        <v>443</v>
      </c>
      <c r="I37" s="16">
        <f>VLOOKUP($B$11,ABONE2,9,FALSE)</f>
        <v>2715</v>
      </c>
      <c r="J37" s="16">
        <f>VLOOKUP($B$11,ABONE2,10,FALSE)</f>
        <v>138</v>
      </c>
      <c r="K37" s="16">
        <f>VLOOKUP($B$11,ABONE2,11,FALSE)</f>
        <v>2853</v>
      </c>
      <c r="L37" s="21">
        <f>VLOOKUP($B$11,ABONE2,12,FALSE)</f>
        <v>24</v>
      </c>
      <c r="M37" s="21">
        <f>VLOOKUP($B$11,ABONE2,13,FALSE)</f>
        <v>6</v>
      </c>
      <c r="N37" s="21">
        <f>VLOOKUP($B$11,ABONE2,14,FALSE)</f>
        <v>30</v>
      </c>
      <c r="O37" s="21">
        <f>VLOOKUP($B$11,ABONE2,15,FALSE)</f>
        <v>17782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2614.6486230229043</v>
      </c>
      <c r="D38" s="16">
        <f>VLOOKUP($B$11,TUKETIM,4,FALSE)</f>
        <v>210.5274</v>
      </c>
      <c r="E38" s="16">
        <f>VLOOKUP($B$11,TUKETIM,5,FALSE)</f>
        <v>2825.1760230229042</v>
      </c>
      <c r="F38" s="16">
        <f>VLOOKUP($B$11,TUKETIM,6,FALSE)</f>
        <v>79.505756624425572</v>
      </c>
      <c r="G38" s="16">
        <f>VLOOKUP($B$11,TUKETIM,7,FALSE)</f>
        <v>51.498699999999999</v>
      </c>
      <c r="H38" s="16">
        <f>VLOOKUP($B$11,TUKETIM,8,FALSE)</f>
        <v>131.00445662442559</v>
      </c>
      <c r="I38" s="16">
        <f>VLOOKUP($B$11,TUKETIM,9,FALSE)</f>
        <v>1268.8718713819685</v>
      </c>
      <c r="J38" s="16">
        <f>VLOOKUP($B$11,TUKETIM,10,FALSE)</f>
        <v>1291.0569025431619</v>
      </c>
      <c r="K38" s="16">
        <f>VLOOKUP($B$11,TUKETIM,11,FALSE)</f>
        <v>2559.9287739251304</v>
      </c>
      <c r="L38" s="21">
        <f>VLOOKUP($B$11,TUKETIM,12,FALSE)</f>
        <v>40.657922465753423</v>
      </c>
      <c r="M38" s="21">
        <f>VLOOKUP($B$11,TUKETIM,13,FALSE)</f>
        <v>150.2133</v>
      </c>
      <c r="N38" s="21">
        <f>VLOOKUP($B$11,TUKETIM,14,FALSE)</f>
        <v>190.87122246575342</v>
      </c>
      <c r="O38" s="21">
        <f>VLOOKUP($B$11,TUKETIM,15,FALSE)</f>
        <v>5706.980476038214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77344.732000000513</v>
      </c>
      <c r="D39" s="16">
        <f>VLOOKUP($B$11,ANLASMA,4,FALSE)</f>
        <v>5649.13</v>
      </c>
      <c r="E39" s="16">
        <f>VLOOKUP($B$11,ANLASMA,5,FALSE)</f>
        <v>82993.862000000518</v>
      </c>
      <c r="F39" s="16">
        <f>VLOOKUP($B$11,ANLASMA,6,FALSE)</f>
        <v>2304.0730000000003</v>
      </c>
      <c r="G39" s="16">
        <f>VLOOKUP($B$11,ANLASMA,7,FALSE)</f>
        <v>1133.0999999999999</v>
      </c>
      <c r="H39" s="16">
        <f>VLOOKUP($B$11,ANLASMA,8,FALSE)</f>
        <v>3437.1730000000002</v>
      </c>
      <c r="I39" s="16">
        <f>VLOOKUP($B$11,ANLASMA,9,FALSE)</f>
        <v>16008.881000000001</v>
      </c>
      <c r="J39" s="16">
        <f>VLOOKUP($B$11,ANLASMA,10,FALSE)</f>
        <v>72011.100000000006</v>
      </c>
      <c r="K39" s="16">
        <f>VLOOKUP($B$11,ANLASMA,11,FALSE)</f>
        <v>88019.981</v>
      </c>
      <c r="L39" s="21">
        <f>VLOOKUP($B$11,ANLASMA,12,FALSE)</f>
        <v>168.1</v>
      </c>
      <c r="M39" s="21">
        <f>VLOOKUP($B$11,ANLASMA,13,FALSE)</f>
        <v>24862.32</v>
      </c>
      <c r="N39" s="21">
        <f>VLOOKUP($B$11,ANLASMA,14,FALSE)</f>
        <v>25030.42</v>
      </c>
      <c r="O39" s="21">
        <f>VLOOKUP($B$11,ANLASMA,15,FALSE)</f>
        <v>199481.43600000051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31" t="s">
        <v>75</v>
      </c>
      <c r="C42" s="31"/>
      <c r="D42" s="31"/>
      <c r="E42" s="31"/>
      <c r="F42" s="31"/>
      <c r="G42" s="31"/>
      <c r="H42" s="31"/>
      <c r="I42" s="31"/>
      <c r="J42" s="31"/>
      <c r="K42" s="31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31" t="s">
        <v>76</v>
      </c>
      <c r="C43" s="31"/>
      <c r="D43" s="31"/>
      <c r="E43" s="31"/>
      <c r="F43" s="31"/>
      <c r="G43" s="31"/>
      <c r="H43" s="31"/>
      <c r="I43" s="31"/>
      <c r="J43" s="31"/>
      <c r="K43" s="31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31" t="s">
        <v>77</v>
      </c>
      <c r="C44" s="31"/>
      <c r="D44" s="31"/>
      <c r="E44" s="31"/>
      <c r="F44" s="31"/>
      <c r="G44" s="31"/>
      <c r="H44" s="31"/>
      <c r="I44" s="31"/>
      <c r="J44" s="31"/>
      <c r="K44" s="31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 xr:uid="{00E7FA04-750E-4088-BB46-B5E9B6931215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B27C0F-C9B9-4A78-BA13-FD4F58123BFE}">
  <dimension ref="A1:AC70"/>
  <sheetViews>
    <sheetView zoomScale="55" zoomScaleNormal="55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25" t="s">
        <v>6</v>
      </c>
      <c r="B1" s="26"/>
      <c r="C1" s="26"/>
      <c r="D1" s="2"/>
      <c r="E1" s="2"/>
      <c r="F1" s="2"/>
    </row>
    <row r="2" spans="1:29" x14ac:dyDescent="0.3">
      <c r="A2" s="3" t="s">
        <v>7</v>
      </c>
      <c r="B2" s="27" t="s">
        <v>8</v>
      </c>
      <c r="C2" s="27"/>
      <c r="D2" s="4"/>
      <c r="E2" s="4"/>
      <c r="F2" s="4"/>
    </row>
    <row r="3" spans="1:29" x14ac:dyDescent="0.3">
      <c r="A3" s="3" t="s">
        <v>9</v>
      </c>
      <c r="B3" s="28" t="s">
        <v>79</v>
      </c>
      <c r="C3" s="28"/>
      <c r="D3" s="5"/>
      <c r="E3" s="5"/>
      <c r="F3" s="5"/>
    </row>
    <row r="4" spans="1:29" x14ac:dyDescent="0.3">
      <c r="A4" s="3" t="s">
        <v>10</v>
      </c>
      <c r="B4" s="27">
        <v>4</v>
      </c>
      <c r="C4" s="27"/>
      <c r="D4" s="4"/>
      <c r="E4" s="4"/>
      <c r="F4" s="4"/>
    </row>
    <row r="5" spans="1:29" x14ac:dyDescent="0.3">
      <c r="A5" s="3" t="s">
        <v>11</v>
      </c>
      <c r="B5" s="29"/>
      <c r="C5" s="30"/>
      <c r="D5" s="4"/>
      <c r="E5" s="4"/>
      <c r="F5" s="4"/>
    </row>
    <row r="6" spans="1:29" ht="15" customHeight="1" x14ac:dyDescent="0.3">
      <c r="A6" s="3" t="s">
        <v>12</v>
      </c>
      <c r="B6" s="29"/>
      <c r="C6" s="30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32"/>
      <c r="C7" s="33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4"/>
      <c r="C8" s="34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5"/>
      <c r="C9" s="35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4" t="s">
        <v>80</v>
      </c>
      <c r="C10" s="34"/>
      <c r="D10" s="6"/>
      <c r="F10" s="9"/>
      <c r="G10" s="9"/>
      <c r="H10" s="9"/>
      <c r="I10" s="9"/>
    </row>
    <row r="11" spans="1:29" x14ac:dyDescent="0.3">
      <c r="A11" s="3" t="s">
        <v>24</v>
      </c>
      <c r="B11" s="34" t="s">
        <v>100</v>
      </c>
      <c r="C11" s="34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23" t="s">
        <v>72</v>
      </c>
      <c r="B13" s="23"/>
      <c r="C13" s="24" t="s">
        <v>59</v>
      </c>
      <c r="D13" s="24"/>
      <c r="E13" s="24"/>
      <c r="F13" s="24" t="s">
        <v>60</v>
      </c>
      <c r="G13" s="24"/>
      <c r="H13" s="24"/>
      <c r="I13" s="24" t="s">
        <v>61</v>
      </c>
      <c r="J13" s="24"/>
      <c r="K13" s="24"/>
      <c r="L13" s="24" t="s">
        <v>62</v>
      </c>
      <c r="M13" s="24"/>
      <c r="N13" s="24"/>
      <c r="O13" s="22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22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f t="shared" ref="M15:M24" si="10">(SUMIFS(SANAYIOG2,KAYNAK,A15,SEBEP,B15,SÜRE,"Uzun",BİLDİRİM,"Bildirimsiz",İL,$B$10,İLÇE,$B$11)/VLOOKUP($B$11,ABONE2,13,FALSE))</f>
        <v>0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0</v>
      </c>
      <c r="D17" s="12">
        <f t="shared" si="1"/>
        <v>0</v>
      </c>
      <c r="E17" s="12">
        <f t="shared" si="2"/>
        <v>0</v>
      </c>
      <c r="F17" s="12">
        <f t="shared" si="3"/>
        <v>0</v>
      </c>
      <c r="G17" s="12">
        <f t="shared" si="4"/>
        <v>0</v>
      </c>
      <c r="H17" s="12">
        <f t="shared" si="5"/>
        <v>0</v>
      </c>
      <c r="I17" s="12">
        <f t="shared" si="6"/>
        <v>0</v>
      </c>
      <c r="J17" s="12">
        <f t="shared" si="7"/>
        <v>0</v>
      </c>
      <c r="K17" s="12">
        <f t="shared" si="8"/>
        <v>0</v>
      </c>
      <c r="L17" s="12">
        <f t="shared" si="9"/>
        <v>0</v>
      </c>
      <c r="M17" s="12">
        <f t="shared" si="10"/>
        <v>0</v>
      </c>
      <c r="N17" s="12">
        <f t="shared" si="11"/>
        <v>0</v>
      </c>
      <c r="O17" s="17">
        <f t="shared" si="12"/>
        <v>0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0</v>
      </c>
      <c r="D18" s="12">
        <f t="shared" si="1"/>
        <v>0</v>
      </c>
      <c r="E18" s="12">
        <f t="shared" si="2"/>
        <v>0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0</v>
      </c>
      <c r="J18" s="12">
        <f t="shared" si="7"/>
        <v>0</v>
      </c>
      <c r="K18" s="12">
        <f t="shared" si="8"/>
        <v>0</v>
      </c>
      <c r="L18" s="12">
        <f t="shared" si="9"/>
        <v>0</v>
      </c>
      <c r="M18" s="12">
        <f t="shared" si="10"/>
        <v>0</v>
      </c>
      <c r="N18" s="12">
        <f t="shared" si="11"/>
        <v>0</v>
      </c>
      <c r="O18" s="17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0</v>
      </c>
      <c r="D21" s="12">
        <f t="shared" si="1"/>
        <v>0</v>
      </c>
      <c r="E21" s="12">
        <f t="shared" si="2"/>
        <v>0</v>
      </c>
      <c r="F21" s="12">
        <f t="shared" si="3"/>
        <v>0</v>
      </c>
      <c r="G21" s="12">
        <f t="shared" si="4"/>
        <v>0</v>
      </c>
      <c r="H21" s="12">
        <f t="shared" si="5"/>
        <v>0</v>
      </c>
      <c r="I21" s="12">
        <f t="shared" si="6"/>
        <v>0</v>
      </c>
      <c r="J21" s="12">
        <f t="shared" si="7"/>
        <v>0</v>
      </c>
      <c r="K21" s="12">
        <f t="shared" si="8"/>
        <v>0</v>
      </c>
      <c r="L21" s="12">
        <f t="shared" si="9"/>
        <v>0</v>
      </c>
      <c r="M21" s="12">
        <f t="shared" si="10"/>
        <v>0</v>
      </c>
      <c r="N21" s="12">
        <f t="shared" si="11"/>
        <v>0</v>
      </c>
      <c r="O21" s="17">
        <f t="shared" si="12"/>
        <v>0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0</v>
      </c>
      <c r="D22" s="12">
        <f t="shared" si="1"/>
        <v>0</v>
      </c>
      <c r="E22" s="12">
        <f t="shared" si="2"/>
        <v>0</v>
      </c>
      <c r="F22" s="12">
        <f t="shared" si="3"/>
        <v>0</v>
      </c>
      <c r="G22" s="12">
        <f t="shared" si="4"/>
        <v>0</v>
      </c>
      <c r="H22" s="12">
        <f t="shared" si="5"/>
        <v>0</v>
      </c>
      <c r="I22" s="12">
        <f t="shared" si="6"/>
        <v>0</v>
      </c>
      <c r="J22" s="12">
        <f t="shared" si="7"/>
        <v>0</v>
      </c>
      <c r="K22" s="12">
        <f t="shared" si="8"/>
        <v>0</v>
      </c>
      <c r="L22" s="12">
        <f t="shared" si="9"/>
        <v>0</v>
      </c>
      <c r="M22" s="12">
        <f t="shared" si="10"/>
        <v>0</v>
      </c>
      <c r="N22" s="12">
        <f t="shared" si="11"/>
        <v>0</v>
      </c>
      <c r="O22" s="17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23" t="s">
        <v>63</v>
      </c>
      <c r="B25" s="23"/>
      <c r="C25" s="12">
        <f>SUM(C15:C24)</f>
        <v>0</v>
      </c>
      <c r="D25" s="12">
        <f t="shared" ref="D25:O25" si="13">SUM(D15:D24)</f>
        <v>0</v>
      </c>
      <c r="E25" s="12">
        <f t="shared" si="13"/>
        <v>0</v>
      </c>
      <c r="F25" s="12">
        <f t="shared" si="13"/>
        <v>0</v>
      </c>
      <c r="G25" s="12">
        <f t="shared" si="13"/>
        <v>0</v>
      </c>
      <c r="H25" s="12">
        <f t="shared" si="13"/>
        <v>0</v>
      </c>
      <c r="I25" s="12">
        <f t="shared" si="13"/>
        <v>0</v>
      </c>
      <c r="J25" s="12">
        <f t="shared" si="13"/>
        <v>0</v>
      </c>
      <c r="K25" s="12">
        <f t="shared" si="13"/>
        <v>0</v>
      </c>
      <c r="L25" s="12">
        <f t="shared" si="13"/>
        <v>0</v>
      </c>
      <c r="M25" s="12">
        <f t="shared" si="13"/>
        <v>0</v>
      </c>
      <c r="N25" s="12">
        <f t="shared" si="13"/>
        <v>0</v>
      </c>
      <c r="O25" s="12">
        <f t="shared" si="13"/>
        <v>0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23" t="s">
        <v>73</v>
      </c>
      <c r="B26" s="23"/>
      <c r="C26" s="24" t="s">
        <v>59</v>
      </c>
      <c r="D26" s="24"/>
      <c r="E26" s="24"/>
      <c r="F26" s="24" t="s">
        <v>60</v>
      </c>
      <c r="G26" s="24"/>
      <c r="H26" s="24"/>
      <c r="I26" s="24" t="s">
        <v>61</v>
      </c>
      <c r="J26" s="24"/>
      <c r="K26" s="24"/>
      <c r="L26" s="24" t="s">
        <v>62</v>
      </c>
      <c r="M26" s="24"/>
      <c r="N26" s="24"/>
      <c r="O26" s="22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22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0</v>
      </c>
      <c r="D29" s="12">
        <f>(SUMIFS(MESKENOG2,KAYNAK,A29,SEBEP,B29,SÜRE,"Uzun",BİLDİRİM,"Bildirimli",İL,$B$10,İLÇE,$B$11)/VLOOKUP($B$11,ABONE2,4,FALSE))</f>
        <v>0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0</v>
      </c>
      <c r="F29" s="12">
        <f>(SUMIFS(TARIMSALAG2,KAYNAK,A29,SEBEP,B29,SÜRE,"Uzun",BİLDİRİM,"Bildirimli",İL,$B$10,İLÇE,$B$11)/VLOOKUP($B$11,ABONE2,6,FALSE))</f>
        <v>0</v>
      </c>
      <c r="G29" s="12">
        <f>(SUMIFS(TARIMSALOG2,KAYNAK,A29,SEBEP,B29,SÜRE,"Uzun",BİLDİRİM,"Bildirimli",İL,$B$10,İLÇE,$B$11)/VLOOKUP($B$11,ABONE2,7,FALSE))</f>
        <v>0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0</v>
      </c>
      <c r="I29" s="12">
        <f>(SUMIFS(TICARETHANEAG2,KAYNAK,A29,SEBEP,B29,SÜRE,"Uzun",BİLDİRİM,"Bildirimli",İL,$B$10,İLÇE,$B$11)/VLOOKUP($B$11,ABONE2,9,FALSE))</f>
        <v>0</v>
      </c>
      <c r="J29" s="12">
        <f>(SUMIFS(TICARETHANEOG2,KAYNAK,A29,SEBEP,B29,SÜRE,"Uzun",BİLDİRİM,"Bildirimli",İL,$B$10,İLÇE,$B$11)/VLOOKUP($B$11,ABONE2,10,FALSE))</f>
        <v>0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</v>
      </c>
      <c r="L29" s="12">
        <f>(SUMIFS(SANAYIAG2,KAYNAK,A29,SEBEP,B29,SÜRE,"Uzun",BİLDİRİM,"Bildirimli",İL,$B$10,İLÇE,$B$11)/VLOOKUP($B$11,ABONE2,12,FALSE))</f>
        <v>0</v>
      </c>
      <c r="M29" s="12">
        <f>(SUMIFS(SANAYIOG2,KAYNAK,A29,SEBEP,B29,SÜRE,"Uzun",BİLDİRİM,"Bildirimli",İL,$B$10,İLÇE,$B$11)/VLOOKUP($B$11,ABONE2,13,FALSE))</f>
        <v>0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0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0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0</v>
      </c>
      <c r="F31" s="12">
        <f>(SUMIFS(TARIMSALAG2,KAYNAK,A31,SEBEP,B31,SÜRE,"Uzun",BİLDİRİM,"Bildirimli",İL,$B$10,İLÇE,$B$11)/VLOOKUP($B$11,ABONE2,6,FALSE))</f>
        <v>0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2">
        <f>(SUMIFS(TICARETHANEAG2,KAYNAK,A31,SEBEP,B31,SÜRE,"Uzun",BİLDİRİM,"Bildirimli",İL,$B$10,İLÇE,$B$11)/VLOOKUP($B$11,ABONE2,9,FALSE))</f>
        <v>0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</v>
      </c>
      <c r="L31" s="12">
        <f>(SUMIFS(SANAYIAG2,KAYNAK,A31,SEBEP,B31,SÜRE,"Uzun",BİLDİRİM,"Bildirimli",İL,$B$10,İLÇE,$B$11)/VLOOKUP($B$11,ABONE2,12,FALSE))</f>
        <v>0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0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23" t="s">
        <v>63</v>
      </c>
      <c r="B33" s="23"/>
      <c r="C33" s="12">
        <f>SUM(C28:C32)</f>
        <v>0</v>
      </c>
      <c r="D33" s="12">
        <f t="shared" ref="D33:O33" si="14">SUM(D28:D32)</f>
        <v>0</v>
      </c>
      <c r="E33" s="12">
        <f t="shared" si="14"/>
        <v>0</v>
      </c>
      <c r="F33" s="12">
        <f t="shared" si="14"/>
        <v>0</v>
      </c>
      <c r="G33" s="12">
        <f t="shared" si="14"/>
        <v>0</v>
      </c>
      <c r="H33" s="12">
        <f t="shared" si="14"/>
        <v>0</v>
      </c>
      <c r="I33" s="12">
        <f t="shared" si="14"/>
        <v>0</v>
      </c>
      <c r="J33" s="12">
        <f t="shared" si="14"/>
        <v>0</v>
      </c>
      <c r="K33" s="12">
        <f t="shared" si="14"/>
        <v>0</v>
      </c>
      <c r="L33" s="12">
        <f t="shared" si="14"/>
        <v>0</v>
      </c>
      <c r="M33" s="12">
        <f t="shared" si="14"/>
        <v>0</v>
      </c>
      <c r="N33" s="12">
        <f t="shared" si="14"/>
        <v>0</v>
      </c>
      <c r="O33" s="12">
        <f t="shared" si="14"/>
        <v>0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22" t="s">
        <v>74</v>
      </c>
      <c r="C35" s="24" t="s">
        <v>59</v>
      </c>
      <c r="D35" s="24"/>
      <c r="E35" s="24"/>
      <c r="F35" s="24" t="s">
        <v>60</v>
      </c>
      <c r="G35" s="24"/>
      <c r="H35" s="24"/>
      <c r="I35" s="24" t="s">
        <v>61</v>
      </c>
      <c r="J35" s="24"/>
      <c r="K35" s="24"/>
      <c r="L35" s="24" t="s">
        <v>62</v>
      </c>
      <c r="M35" s="24"/>
      <c r="N35" s="24"/>
      <c r="O35" s="22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22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22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63844</v>
      </c>
      <c r="D37" s="16">
        <f>VLOOKUP($B$11,ABONE2,4,FALSE)</f>
        <v>123</v>
      </c>
      <c r="E37" s="16">
        <f>VLOOKUP($B$11,ABONE2,5,FALSE)</f>
        <v>63967</v>
      </c>
      <c r="F37" s="16">
        <f>VLOOKUP($B$11,ABONE2,6,FALSE)</f>
        <v>3735</v>
      </c>
      <c r="G37" s="16">
        <f>VLOOKUP($B$11,ABONE2,7,FALSE)</f>
        <v>557</v>
      </c>
      <c r="H37" s="16">
        <f>VLOOKUP($B$11,ABONE2,8,FALSE)</f>
        <v>4292</v>
      </c>
      <c r="I37" s="16">
        <f>VLOOKUP($B$11,ABONE2,9,FALSE)</f>
        <v>13026</v>
      </c>
      <c r="J37" s="16">
        <f>VLOOKUP($B$11,ABONE2,10,FALSE)</f>
        <v>578</v>
      </c>
      <c r="K37" s="16">
        <f>VLOOKUP($B$11,ABONE2,11,FALSE)</f>
        <v>13604</v>
      </c>
      <c r="L37" s="21">
        <f>VLOOKUP($B$11,ABONE2,12,FALSE)</f>
        <v>195</v>
      </c>
      <c r="M37" s="21">
        <f>VLOOKUP($B$11,ABONE2,13,FALSE)</f>
        <v>82</v>
      </c>
      <c r="N37" s="21">
        <f>VLOOKUP($B$11,ABONE2,14,FALSE)</f>
        <v>277</v>
      </c>
      <c r="O37" s="21">
        <f>VLOOKUP($B$11,ABONE2,15,FALSE)</f>
        <v>82140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13316.688022364899</v>
      </c>
      <c r="D38" s="16">
        <f>VLOOKUP($B$11,TUKETIM,4,FALSE)</f>
        <v>205.7722449396077</v>
      </c>
      <c r="E38" s="16">
        <f>VLOOKUP($B$11,TUKETIM,5,FALSE)</f>
        <v>13522.460267304506</v>
      </c>
      <c r="F38" s="16">
        <f>VLOOKUP($B$11,TUKETIM,6,FALSE)</f>
        <v>2249.7565834592233</v>
      </c>
      <c r="G38" s="16">
        <f>VLOOKUP($B$11,TUKETIM,7,FALSE)</f>
        <v>1246.2031937897029</v>
      </c>
      <c r="H38" s="16">
        <f>VLOOKUP($B$11,TUKETIM,8,FALSE)</f>
        <v>3495.959777248926</v>
      </c>
      <c r="I38" s="16">
        <f>VLOOKUP($B$11,TUKETIM,9,FALSE)</f>
        <v>7860.3115440112497</v>
      </c>
      <c r="J38" s="16">
        <f>VLOOKUP($B$11,TUKETIM,10,FALSE)</f>
        <v>9931.6685807249287</v>
      </c>
      <c r="K38" s="16">
        <f>VLOOKUP($B$11,TUKETIM,11,FALSE)</f>
        <v>17791.980124736179</v>
      </c>
      <c r="L38" s="21">
        <f>VLOOKUP($B$11,TUKETIM,12,FALSE)</f>
        <v>1967.4989344397013</v>
      </c>
      <c r="M38" s="21">
        <f>VLOOKUP($B$11,TUKETIM,13,FALSE)</f>
        <v>9718.1149811860578</v>
      </c>
      <c r="N38" s="21">
        <f>VLOOKUP($B$11,TUKETIM,14,FALSE)</f>
        <v>11685.61391562576</v>
      </c>
      <c r="O38" s="21">
        <f>VLOOKUP($B$11,TUKETIM,15,FALSE)</f>
        <v>46496.014084915369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358154.0880000061</v>
      </c>
      <c r="D39" s="16">
        <f>VLOOKUP($B$11,ANLASMA,4,FALSE)</f>
        <v>6988.58</v>
      </c>
      <c r="E39" s="16">
        <f>VLOOKUP($B$11,ANLASMA,5,FALSE)</f>
        <v>365142.66800000612</v>
      </c>
      <c r="F39" s="16">
        <f>VLOOKUP($B$11,ANLASMA,6,FALSE)</f>
        <v>21049.389999999901</v>
      </c>
      <c r="G39" s="16">
        <f>VLOOKUP($B$11,ANLASMA,7,FALSE)</f>
        <v>17750.47</v>
      </c>
      <c r="H39" s="16">
        <f>VLOOKUP($B$11,ANLASMA,8,FALSE)</f>
        <v>38799.859999999899</v>
      </c>
      <c r="I39" s="16">
        <f>VLOOKUP($B$11,ANLASMA,9,FALSE)</f>
        <v>99929.282999997697</v>
      </c>
      <c r="J39" s="16">
        <f>VLOOKUP($B$11,ANLASMA,10,FALSE)</f>
        <v>93445.04</v>
      </c>
      <c r="K39" s="16">
        <f>VLOOKUP($B$11,ANLASMA,11,FALSE)</f>
        <v>193374.3229999977</v>
      </c>
      <c r="L39" s="21">
        <f>VLOOKUP($B$11,ANLASMA,12,FALSE)</f>
        <v>7707.5140000000092</v>
      </c>
      <c r="M39" s="21">
        <f>VLOOKUP($B$11,ANLASMA,13,FALSE)</f>
        <v>41095.730000000003</v>
      </c>
      <c r="N39" s="21">
        <f>VLOOKUP($B$11,ANLASMA,14,FALSE)</f>
        <v>48803.244000000013</v>
      </c>
      <c r="O39" s="21">
        <f>VLOOKUP($B$11,ANLASMA,15,FALSE)</f>
        <v>646120.0950000037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31" t="s">
        <v>75</v>
      </c>
      <c r="C42" s="31"/>
      <c r="D42" s="31"/>
      <c r="E42" s="31"/>
      <c r="F42" s="31"/>
      <c r="G42" s="31"/>
      <c r="H42" s="31"/>
      <c r="I42" s="31"/>
      <c r="J42" s="31"/>
      <c r="K42" s="31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31" t="s">
        <v>76</v>
      </c>
      <c r="C43" s="31"/>
      <c r="D43" s="31"/>
      <c r="E43" s="31"/>
      <c r="F43" s="31"/>
      <c r="G43" s="31"/>
      <c r="H43" s="31"/>
      <c r="I43" s="31"/>
      <c r="J43" s="31"/>
      <c r="K43" s="31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31" t="s">
        <v>77</v>
      </c>
      <c r="C44" s="31"/>
      <c r="D44" s="31"/>
      <c r="E44" s="31"/>
      <c r="F44" s="31"/>
      <c r="G44" s="31"/>
      <c r="H44" s="31"/>
      <c r="I44" s="31"/>
      <c r="J44" s="31"/>
      <c r="K44" s="31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 xr:uid="{FCD39D83-783B-434E-80EC-F00ADFCBDD91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94E371-53EC-40BF-84E7-E7BFAC0D9B86}">
  <dimension ref="A1:AC70"/>
  <sheetViews>
    <sheetView zoomScale="55" zoomScaleNormal="55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25" t="s">
        <v>6</v>
      </c>
      <c r="B1" s="26"/>
      <c r="C1" s="26"/>
      <c r="D1" s="2"/>
      <c r="E1" s="2"/>
      <c r="F1" s="2"/>
    </row>
    <row r="2" spans="1:29" x14ac:dyDescent="0.3">
      <c r="A2" s="3" t="s">
        <v>7</v>
      </c>
      <c r="B2" s="27" t="s">
        <v>8</v>
      </c>
      <c r="C2" s="27"/>
      <c r="D2" s="4"/>
      <c r="E2" s="4"/>
      <c r="F2" s="4"/>
    </row>
    <row r="3" spans="1:29" x14ac:dyDescent="0.3">
      <c r="A3" s="3" t="s">
        <v>9</v>
      </c>
      <c r="B3" s="28" t="s">
        <v>79</v>
      </c>
      <c r="C3" s="28"/>
      <c r="D3" s="5"/>
      <c r="E3" s="5"/>
      <c r="F3" s="5"/>
    </row>
    <row r="4" spans="1:29" x14ac:dyDescent="0.3">
      <c r="A4" s="3" t="s">
        <v>10</v>
      </c>
      <c r="B4" s="27">
        <v>4</v>
      </c>
      <c r="C4" s="27"/>
      <c r="D4" s="4"/>
      <c r="E4" s="4"/>
      <c r="F4" s="4"/>
    </row>
    <row r="5" spans="1:29" x14ac:dyDescent="0.3">
      <c r="A5" s="3" t="s">
        <v>11</v>
      </c>
      <c r="B5" s="29"/>
      <c r="C5" s="30"/>
      <c r="D5" s="4"/>
      <c r="E5" s="4"/>
      <c r="F5" s="4"/>
    </row>
    <row r="6" spans="1:29" ht="15" customHeight="1" x14ac:dyDescent="0.3">
      <c r="A6" s="3" t="s">
        <v>12</v>
      </c>
      <c r="B6" s="29"/>
      <c r="C6" s="30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32"/>
      <c r="C7" s="33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4"/>
      <c r="C8" s="34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5"/>
      <c r="C9" s="35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4" t="s">
        <v>80</v>
      </c>
      <c r="C10" s="34"/>
      <c r="D10" s="6"/>
      <c r="F10" s="9"/>
      <c r="G10" s="9"/>
      <c r="H10" s="9"/>
      <c r="I10" s="9"/>
    </row>
    <row r="11" spans="1:29" x14ac:dyDescent="0.3">
      <c r="A11" s="3" t="s">
        <v>24</v>
      </c>
      <c r="B11" s="34" t="s">
        <v>101</v>
      </c>
      <c r="C11" s="34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23" t="s">
        <v>72</v>
      </c>
      <c r="B13" s="23"/>
      <c r="C13" s="24" t="s">
        <v>59</v>
      </c>
      <c r="D13" s="24"/>
      <c r="E13" s="24"/>
      <c r="F13" s="24" t="s">
        <v>60</v>
      </c>
      <c r="G13" s="24"/>
      <c r="H13" s="24"/>
      <c r="I13" s="24" t="s">
        <v>61</v>
      </c>
      <c r="J13" s="24"/>
      <c r="K13" s="24"/>
      <c r="L13" s="24" t="s">
        <v>62</v>
      </c>
      <c r="M13" s="24"/>
      <c r="N13" s="24"/>
      <c r="O13" s="22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22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f t="shared" ref="M15:M24" si="10">(SUMIFS(SANAYIOG2,KAYNAK,A15,SEBEP,B15,SÜRE,"Uzun",BİLDİRİM,"Bildirimsiz",İL,$B$10,İLÇE,$B$11)/VLOOKUP($B$11,ABONE2,13,FALSE))</f>
        <v>0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0</v>
      </c>
      <c r="D17" s="12">
        <f t="shared" si="1"/>
        <v>0</v>
      </c>
      <c r="E17" s="12">
        <f t="shared" si="2"/>
        <v>0</v>
      </c>
      <c r="F17" s="12">
        <f t="shared" si="3"/>
        <v>0</v>
      </c>
      <c r="G17" s="12">
        <f t="shared" si="4"/>
        <v>0</v>
      </c>
      <c r="H17" s="12">
        <f t="shared" si="5"/>
        <v>0</v>
      </c>
      <c r="I17" s="12">
        <f t="shared" si="6"/>
        <v>0</v>
      </c>
      <c r="J17" s="12">
        <f t="shared" si="7"/>
        <v>0</v>
      </c>
      <c r="K17" s="12">
        <f t="shared" si="8"/>
        <v>0</v>
      </c>
      <c r="L17" s="12">
        <f t="shared" si="9"/>
        <v>0</v>
      </c>
      <c r="M17" s="12">
        <f t="shared" si="10"/>
        <v>0</v>
      </c>
      <c r="N17" s="12">
        <f t="shared" si="11"/>
        <v>0</v>
      </c>
      <c r="O17" s="17">
        <f t="shared" si="12"/>
        <v>0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0</v>
      </c>
      <c r="D18" s="12">
        <f t="shared" si="1"/>
        <v>0</v>
      </c>
      <c r="E18" s="12">
        <f t="shared" si="2"/>
        <v>0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0</v>
      </c>
      <c r="J18" s="12">
        <f t="shared" si="7"/>
        <v>0</v>
      </c>
      <c r="K18" s="12">
        <f t="shared" si="8"/>
        <v>0</v>
      </c>
      <c r="L18" s="12">
        <f t="shared" si="9"/>
        <v>0</v>
      </c>
      <c r="M18" s="12">
        <f t="shared" si="10"/>
        <v>0</v>
      </c>
      <c r="N18" s="12">
        <f t="shared" si="11"/>
        <v>0</v>
      </c>
      <c r="O18" s="17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0</v>
      </c>
      <c r="D21" s="12">
        <f t="shared" si="1"/>
        <v>0</v>
      </c>
      <c r="E21" s="12">
        <f t="shared" si="2"/>
        <v>0</v>
      </c>
      <c r="F21" s="12">
        <f t="shared" si="3"/>
        <v>0</v>
      </c>
      <c r="G21" s="12">
        <f t="shared" si="4"/>
        <v>0</v>
      </c>
      <c r="H21" s="12">
        <f t="shared" si="5"/>
        <v>0</v>
      </c>
      <c r="I21" s="12">
        <f t="shared" si="6"/>
        <v>0</v>
      </c>
      <c r="J21" s="12">
        <f t="shared" si="7"/>
        <v>0</v>
      </c>
      <c r="K21" s="12">
        <f t="shared" si="8"/>
        <v>0</v>
      </c>
      <c r="L21" s="12">
        <f t="shared" si="9"/>
        <v>0</v>
      </c>
      <c r="M21" s="12">
        <f t="shared" si="10"/>
        <v>0</v>
      </c>
      <c r="N21" s="12">
        <f t="shared" si="11"/>
        <v>0</v>
      </c>
      <c r="O21" s="17">
        <f t="shared" si="12"/>
        <v>0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0</v>
      </c>
      <c r="D22" s="12">
        <f t="shared" si="1"/>
        <v>0</v>
      </c>
      <c r="E22" s="12">
        <f t="shared" si="2"/>
        <v>0</v>
      </c>
      <c r="F22" s="12">
        <f t="shared" si="3"/>
        <v>0</v>
      </c>
      <c r="G22" s="12">
        <f t="shared" si="4"/>
        <v>0</v>
      </c>
      <c r="H22" s="12">
        <f t="shared" si="5"/>
        <v>0</v>
      </c>
      <c r="I22" s="12">
        <f t="shared" si="6"/>
        <v>0</v>
      </c>
      <c r="J22" s="12">
        <f t="shared" si="7"/>
        <v>0</v>
      </c>
      <c r="K22" s="12">
        <f t="shared" si="8"/>
        <v>0</v>
      </c>
      <c r="L22" s="12">
        <f t="shared" si="9"/>
        <v>0</v>
      </c>
      <c r="M22" s="12">
        <f t="shared" si="10"/>
        <v>0</v>
      </c>
      <c r="N22" s="12">
        <f t="shared" si="11"/>
        <v>0</v>
      </c>
      <c r="O22" s="17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23" t="s">
        <v>63</v>
      </c>
      <c r="B25" s="23"/>
      <c r="C25" s="12">
        <f>SUM(C15:C24)</f>
        <v>0</v>
      </c>
      <c r="D25" s="12">
        <f t="shared" ref="D25:O25" si="13">SUM(D15:D24)</f>
        <v>0</v>
      </c>
      <c r="E25" s="12">
        <f t="shared" si="13"/>
        <v>0</v>
      </c>
      <c r="F25" s="12">
        <f t="shared" si="13"/>
        <v>0</v>
      </c>
      <c r="G25" s="12">
        <f t="shared" si="13"/>
        <v>0</v>
      </c>
      <c r="H25" s="12">
        <f t="shared" si="13"/>
        <v>0</v>
      </c>
      <c r="I25" s="12">
        <f t="shared" si="13"/>
        <v>0</v>
      </c>
      <c r="J25" s="12">
        <f t="shared" si="13"/>
        <v>0</v>
      </c>
      <c r="K25" s="12">
        <f t="shared" si="13"/>
        <v>0</v>
      </c>
      <c r="L25" s="12">
        <f t="shared" si="13"/>
        <v>0</v>
      </c>
      <c r="M25" s="12">
        <f t="shared" si="13"/>
        <v>0</v>
      </c>
      <c r="N25" s="12">
        <f t="shared" si="13"/>
        <v>0</v>
      </c>
      <c r="O25" s="12">
        <f t="shared" si="13"/>
        <v>0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23" t="s">
        <v>73</v>
      </c>
      <c r="B26" s="23"/>
      <c r="C26" s="24" t="s">
        <v>59</v>
      </c>
      <c r="D26" s="24"/>
      <c r="E26" s="24"/>
      <c r="F26" s="24" t="s">
        <v>60</v>
      </c>
      <c r="G26" s="24"/>
      <c r="H26" s="24"/>
      <c r="I26" s="24" t="s">
        <v>61</v>
      </c>
      <c r="J26" s="24"/>
      <c r="K26" s="24"/>
      <c r="L26" s="24" t="s">
        <v>62</v>
      </c>
      <c r="M26" s="24"/>
      <c r="N26" s="24"/>
      <c r="O26" s="22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22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0</v>
      </c>
      <c r="D29" s="12">
        <f>(SUMIFS(MESKENOG2,KAYNAK,A29,SEBEP,B29,SÜRE,"Uzun",BİLDİRİM,"Bildirimli",İL,$B$10,İLÇE,$B$11)/VLOOKUP($B$11,ABONE2,4,FALSE))</f>
        <v>0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0</v>
      </c>
      <c r="F29" s="12">
        <f>(SUMIFS(TARIMSALAG2,KAYNAK,A29,SEBEP,B29,SÜRE,"Uzun",BİLDİRİM,"Bildirimli",İL,$B$10,İLÇE,$B$11)/VLOOKUP($B$11,ABONE2,6,FALSE))</f>
        <v>0</v>
      </c>
      <c r="G29" s="12">
        <f>(SUMIFS(TARIMSALOG2,KAYNAK,A29,SEBEP,B29,SÜRE,"Uzun",BİLDİRİM,"Bildirimli",İL,$B$10,İLÇE,$B$11)/VLOOKUP($B$11,ABONE2,7,FALSE))</f>
        <v>0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0</v>
      </c>
      <c r="I29" s="12">
        <f>(SUMIFS(TICARETHANEAG2,KAYNAK,A29,SEBEP,B29,SÜRE,"Uzun",BİLDİRİM,"Bildirimli",İL,$B$10,İLÇE,$B$11)/VLOOKUP($B$11,ABONE2,9,FALSE))</f>
        <v>0</v>
      </c>
      <c r="J29" s="12">
        <f>(SUMIFS(TICARETHANEOG2,KAYNAK,A29,SEBEP,B29,SÜRE,"Uzun",BİLDİRİM,"Bildirimli",İL,$B$10,İLÇE,$B$11)/VLOOKUP($B$11,ABONE2,10,FALSE))</f>
        <v>0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</v>
      </c>
      <c r="L29" s="12">
        <f>(SUMIFS(SANAYIAG2,KAYNAK,A29,SEBEP,B29,SÜRE,"Uzun",BİLDİRİM,"Bildirimli",İL,$B$10,İLÇE,$B$11)/VLOOKUP($B$11,ABONE2,12,FALSE))</f>
        <v>0</v>
      </c>
      <c r="M29" s="12">
        <f>(SUMIFS(SANAYIOG2,KAYNAK,A29,SEBEP,B29,SÜRE,"Uzun",BİLDİRİM,"Bildirimli",İL,$B$10,İLÇE,$B$11)/VLOOKUP($B$11,ABONE2,13,FALSE))</f>
        <v>0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0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0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0</v>
      </c>
      <c r="F31" s="12">
        <f>(SUMIFS(TARIMSALAG2,KAYNAK,A31,SEBEP,B31,SÜRE,"Uzun",BİLDİRİM,"Bildirimli",İL,$B$10,İLÇE,$B$11)/VLOOKUP($B$11,ABONE2,6,FALSE))</f>
        <v>0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2">
        <f>(SUMIFS(TICARETHANEAG2,KAYNAK,A31,SEBEP,B31,SÜRE,"Uzun",BİLDİRİM,"Bildirimli",İL,$B$10,İLÇE,$B$11)/VLOOKUP($B$11,ABONE2,9,FALSE))</f>
        <v>0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</v>
      </c>
      <c r="L31" s="12">
        <f>(SUMIFS(SANAYIAG2,KAYNAK,A31,SEBEP,B31,SÜRE,"Uzun",BİLDİRİM,"Bildirimli",İL,$B$10,İLÇE,$B$11)/VLOOKUP($B$11,ABONE2,12,FALSE))</f>
        <v>0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0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23" t="s">
        <v>63</v>
      </c>
      <c r="B33" s="23"/>
      <c r="C33" s="12">
        <f>SUM(C28:C32)</f>
        <v>0</v>
      </c>
      <c r="D33" s="12">
        <f t="shared" ref="D33:O33" si="14">SUM(D28:D32)</f>
        <v>0</v>
      </c>
      <c r="E33" s="12">
        <f t="shared" si="14"/>
        <v>0</v>
      </c>
      <c r="F33" s="12">
        <f t="shared" si="14"/>
        <v>0</v>
      </c>
      <c r="G33" s="12">
        <f t="shared" si="14"/>
        <v>0</v>
      </c>
      <c r="H33" s="12">
        <f t="shared" si="14"/>
        <v>0</v>
      </c>
      <c r="I33" s="12">
        <f t="shared" si="14"/>
        <v>0</v>
      </c>
      <c r="J33" s="12">
        <f t="shared" si="14"/>
        <v>0</v>
      </c>
      <c r="K33" s="12">
        <f t="shared" si="14"/>
        <v>0</v>
      </c>
      <c r="L33" s="12">
        <f t="shared" si="14"/>
        <v>0</v>
      </c>
      <c r="M33" s="12">
        <f t="shared" si="14"/>
        <v>0</v>
      </c>
      <c r="N33" s="12">
        <f t="shared" si="14"/>
        <v>0</v>
      </c>
      <c r="O33" s="12">
        <f t="shared" si="14"/>
        <v>0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22" t="s">
        <v>74</v>
      </c>
      <c r="C35" s="24" t="s">
        <v>59</v>
      </c>
      <c r="D35" s="24"/>
      <c r="E35" s="24"/>
      <c r="F35" s="24" t="s">
        <v>60</v>
      </c>
      <c r="G35" s="24"/>
      <c r="H35" s="24"/>
      <c r="I35" s="24" t="s">
        <v>61</v>
      </c>
      <c r="J35" s="24"/>
      <c r="K35" s="24"/>
      <c r="L35" s="24" t="s">
        <v>62</v>
      </c>
      <c r="M35" s="24"/>
      <c r="N35" s="24"/>
      <c r="O35" s="22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22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22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28423</v>
      </c>
      <c r="D37" s="16">
        <f>VLOOKUP($B$11,ABONE2,4,FALSE)</f>
        <v>128</v>
      </c>
      <c r="E37" s="16">
        <f>VLOOKUP($B$11,ABONE2,5,FALSE)</f>
        <v>28551</v>
      </c>
      <c r="F37" s="16">
        <f>VLOOKUP($B$11,ABONE2,6,FALSE)</f>
        <v>350</v>
      </c>
      <c r="G37" s="16">
        <f>VLOOKUP($B$11,ABONE2,7,FALSE)</f>
        <v>114</v>
      </c>
      <c r="H37" s="16">
        <f>VLOOKUP($B$11,ABONE2,8,FALSE)</f>
        <v>464</v>
      </c>
      <c r="I37" s="16">
        <f>VLOOKUP($B$11,ABONE2,9,FALSE)</f>
        <v>4336</v>
      </c>
      <c r="J37" s="16">
        <f>VLOOKUP($B$11,ABONE2,10,FALSE)</f>
        <v>282</v>
      </c>
      <c r="K37" s="16">
        <f>VLOOKUP($B$11,ABONE2,11,FALSE)</f>
        <v>4618</v>
      </c>
      <c r="L37" s="21">
        <f>VLOOKUP($B$11,ABONE2,12,FALSE)</f>
        <v>2</v>
      </c>
      <c r="M37" s="21">
        <f>VLOOKUP($B$11,ABONE2,13,FALSE)</f>
        <v>11</v>
      </c>
      <c r="N37" s="21">
        <f>VLOOKUP($B$11,ABONE2,14,FALSE)</f>
        <v>13</v>
      </c>
      <c r="O37" s="21">
        <f>VLOOKUP($B$11,ABONE2,15,FALSE)</f>
        <v>33646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6016.0916986486964</v>
      </c>
      <c r="D38" s="16">
        <f>VLOOKUP($B$11,TUKETIM,4,FALSE)</f>
        <v>172.53250872377319</v>
      </c>
      <c r="E38" s="16">
        <f>VLOOKUP($B$11,TUKETIM,5,FALSE)</f>
        <v>6188.6242073724698</v>
      </c>
      <c r="F38" s="16">
        <f>VLOOKUP($B$11,TUKETIM,6,FALSE)</f>
        <v>97.950704657534246</v>
      </c>
      <c r="G38" s="16">
        <f>VLOOKUP($B$11,TUKETIM,7,FALSE)</f>
        <v>811.8476931193178</v>
      </c>
      <c r="H38" s="16">
        <f>VLOOKUP($B$11,TUKETIM,8,FALSE)</f>
        <v>909.79839777685208</v>
      </c>
      <c r="I38" s="16">
        <f>VLOOKUP($B$11,TUKETIM,9,FALSE)</f>
        <v>2700.9438001129638</v>
      </c>
      <c r="J38" s="16">
        <f>VLOOKUP($B$11,TUKETIM,10,FALSE)</f>
        <v>5711.354297731762</v>
      </c>
      <c r="K38" s="16">
        <f>VLOOKUP($B$11,TUKETIM,11,FALSE)</f>
        <v>8412.2980978447267</v>
      </c>
      <c r="L38" s="21">
        <f>VLOOKUP($B$11,TUKETIM,12,FALSE)</f>
        <v>2.3803999999999998</v>
      </c>
      <c r="M38" s="21">
        <f>VLOOKUP($B$11,TUKETIM,13,FALSE)</f>
        <v>840.74929999999995</v>
      </c>
      <c r="N38" s="21">
        <f>VLOOKUP($B$11,TUKETIM,14,FALSE)</f>
        <v>843.12969999999996</v>
      </c>
      <c r="O38" s="21">
        <f>VLOOKUP($B$11,TUKETIM,15,FALSE)</f>
        <v>16353.850402994047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166016.02499999799</v>
      </c>
      <c r="D39" s="16">
        <f>VLOOKUP($B$11,ANLASMA,4,FALSE)</f>
        <v>4299.3</v>
      </c>
      <c r="E39" s="16">
        <f>VLOOKUP($B$11,ANLASMA,5,FALSE)</f>
        <v>170315.32499999797</v>
      </c>
      <c r="F39" s="16">
        <f>VLOOKUP($B$11,ANLASMA,6,FALSE)</f>
        <v>1886.27</v>
      </c>
      <c r="G39" s="16">
        <f>VLOOKUP($B$11,ANLASMA,7,FALSE)</f>
        <v>5594.4</v>
      </c>
      <c r="H39" s="16">
        <f>VLOOKUP($B$11,ANLASMA,8,FALSE)</f>
        <v>7480.67</v>
      </c>
      <c r="I39" s="16">
        <f>VLOOKUP($B$11,ANLASMA,9,FALSE)</f>
        <v>25186.4729999999</v>
      </c>
      <c r="J39" s="16">
        <f>VLOOKUP($B$11,ANLASMA,10,FALSE)</f>
        <v>71640.14</v>
      </c>
      <c r="K39" s="16">
        <f>VLOOKUP($B$11,ANLASMA,11,FALSE)</f>
        <v>96826.612999999896</v>
      </c>
      <c r="L39" s="21">
        <f>VLOOKUP($B$11,ANLASMA,12,FALSE)</f>
        <v>41.6</v>
      </c>
      <c r="M39" s="21">
        <f>VLOOKUP($B$11,ANLASMA,13,FALSE)</f>
        <v>4963.8</v>
      </c>
      <c r="N39" s="21">
        <f>VLOOKUP($B$11,ANLASMA,14,FALSE)</f>
        <v>5005.4000000000005</v>
      </c>
      <c r="O39" s="21">
        <f>VLOOKUP($B$11,ANLASMA,15,FALSE)</f>
        <v>279628.00799999788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31" t="s">
        <v>75</v>
      </c>
      <c r="C42" s="31"/>
      <c r="D42" s="31"/>
      <c r="E42" s="31"/>
      <c r="F42" s="31"/>
      <c r="G42" s="31"/>
      <c r="H42" s="31"/>
      <c r="I42" s="31"/>
      <c r="J42" s="31"/>
      <c r="K42" s="31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31" t="s">
        <v>76</v>
      </c>
      <c r="C43" s="31"/>
      <c r="D43" s="31"/>
      <c r="E43" s="31"/>
      <c r="F43" s="31"/>
      <c r="G43" s="31"/>
      <c r="H43" s="31"/>
      <c r="I43" s="31"/>
      <c r="J43" s="31"/>
      <c r="K43" s="31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31" t="s">
        <v>77</v>
      </c>
      <c r="C44" s="31"/>
      <c r="D44" s="31"/>
      <c r="E44" s="31"/>
      <c r="F44" s="31"/>
      <c r="G44" s="31"/>
      <c r="H44" s="31"/>
      <c r="I44" s="31"/>
      <c r="J44" s="31"/>
      <c r="K44" s="31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 xr:uid="{E2932D88-1A06-4B83-AA1C-4B8B8B4F7334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F2559F-4C07-49C6-9506-E73353425469}">
  <dimension ref="A1:AC70"/>
  <sheetViews>
    <sheetView zoomScale="55" zoomScaleNormal="55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25" t="s">
        <v>6</v>
      </c>
      <c r="B1" s="26"/>
      <c r="C1" s="26"/>
      <c r="D1" s="2"/>
      <c r="E1" s="2"/>
      <c r="F1" s="2"/>
    </row>
    <row r="2" spans="1:29" x14ac:dyDescent="0.3">
      <c r="A2" s="3" t="s">
        <v>7</v>
      </c>
      <c r="B2" s="27" t="s">
        <v>8</v>
      </c>
      <c r="C2" s="27"/>
      <c r="D2" s="4"/>
      <c r="E2" s="4"/>
      <c r="F2" s="4"/>
    </row>
    <row r="3" spans="1:29" x14ac:dyDescent="0.3">
      <c r="A3" s="3" t="s">
        <v>9</v>
      </c>
      <c r="B3" s="28" t="s">
        <v>79</v>
      </c>
      <c r="C3" s="28"/>
      <c r="D3" s="5"/>
      <c r="E3" s="5"/>
      <c r="F3" s="5"/>
    </row>
    <row r="4" spans="1:29" x14ac:dyDescent="0.3">
      <c r="A4" s="3" t="s">
        <v>10</v>
      </c>
      <c r="B4" s="27">
        <v>4</v>
      </c>
      <c r="C4" s="27"/>
      <c r="D4" s="4"/>
      <c r="E4" s="4"/>
      <c r="F4" s="4"/>
    </row>
    <row r="5" spans="1:29" x14ac:dyDescent="0.3">
      <c r="A5" s="3" t="s">
        <v>11</v>
      </c>
      <c r="B5" s="29"/>
      <c r="C5" s="30"/>
      <c r="D5" s="4"/>
      <c r="E5" s="4"/>
      <c r="F5" s="4"/>
    </row>
    <row r="6" spans="1:29" ht="15" customHeight="1" x14ac:dyDescent="0.3">
      <c r="A6" s="3" t="s">
        <v>12</v>
      </c>
      <c r="B6" s="29"/>
      <c r="C6" s="30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32"/>
      <c r="C7" s="33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4"/>
      <c r="C8" s="34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5"/>
      <c r="C9" s="35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4" t="s">
        <v>80</v>
      </c>
      <c r="C10" s="34"/>
      <c r="D10" s="6"/>
      <c r="F10" s="9"/>
      <c r="G10" s="9"/>
      <c r="H10" s="9"/>
      <c r="I10" s="9"/>
    </row>
    <row r="11" spans="1:29" x14ac:dyDescent="0.3">
      <c r="A11" s="3" t="s">
        <v>24</v>
      </c>
      <c r="B11" s="34" t="s">
        <v>102</v>
      </c>
      <c r="C11" s="34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23" t="s">
        <v>72</v>
      </c>
      <c r="B13" s="23"/>
      <c r="C13" s="24" t="s">
        <v>59</v>
      </c>
      <c r="D13" s="24"/>
      <c r="E13" s="24"/>
      <c r="F13" s="24" t="s">
        <v>60</v>
      </c>
      <c r="G13" s="24"/>
      <c r="H13" s="24"/>
      <c r="I13" s="24" t="s">
        <v>61</v>
      </c>
      <c r="J13" s="24"/>
      <c r="K13" s="24"/>
      <c r="L13" s="24" t="s">
        <v>62</v>
      </c>
      <c r="M13" s="24"/>
      <c r="N13" s="24"/>
      <c r="O13" s="22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22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f t="shared" ref="M15:M24" si="10">(SUMIFS(SANAYIOG2,KAYNAK,A15,SEBEP,B15,SÜRE,"Uzun",BİLDİRİM,"Bildirimsiz",İL,$B$10,İLÇE,$B$11)/VLOOKUP($B$11,ABONE2,13,FALSE))</f>
        <v>0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0</v>
      </c>
      <c r="D17" s="12">
        <f t="shared" si="1"/>
        <v>0</v>
      </c>
      <c r="E17" s="12">
        <f t="shared" si="2"/>
        <v>0</v>
      </c>
      <c r="F17" s="12">
        <f t="shared" si="3"/>
        <v>0</v>
      </c>
      <c r="G17" s="12">
        <f t="shared" si="4"/>
        <v>0</v>
      </c>
      <c r="H17" s="12">
        <f t="shared" si="5"/>
        <v>0</v>
      </c>
      <c r="I17" s="12">
        <f t="shared" si="6"/>
        <v>0</v>
      </c>
      <c r="J17" s="12">
        <f t="shared" si="7"/>
        <v>0</v>
      </c>
      <c r="K17" s="12">
        <f t="shared" si="8"/>
        <v>0</v>
      </c>
      <c r="L17" s="12">
        <f t="shared" si="9"/>
        <v>0</v>
      </c>
      <c r="M17" s="12">
        <f t="shared" si="10"/>
        <v>0</v>
      </c>
      <c r="N17" s="12">
        <f t="shared" si="11"/>
        <v>0</v>
      </c>
      <c r="O17" s="17">
        <f t="shared" si="12"/>
        <v>0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0</v>
      </c>
      <c r="D18" s="12">
        <f t="shared" si="1"/>
        <v>0</v>
      </c>
      <c r="E18" s="12">
        <f t="shared" si="2"/>
        <v>0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0</v>
      </c>
      <c r="J18" s="12">
        <f t="shared" si="7"/>
        <v>0</v>
      </c>
      <c r="K18" s="12">
        <f t="shared" si="8"/>
        <v>0</v>
      </c>
      <c r="L18" s="12">
        <f t="shared" si="9"/>
        <v>0</v>
      </c>
      <c r="M18" s="12">
        <f t="shared" si="10"/>
        <v>0</v>
      </c>
      <c r="N18" s="12">
        <f t="shared" si="11"/>
        <v>0</v>
      </c>
      <c r="O18" s="17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0</v>
      </c>
      <c r="D21" s="12">
        <f t="shared" si="1"/>
        <v>0</v>
      </c>
      <c r="E21" s="12">
        <f t="shared" si="2"/>
        <v>0</v>
      </c>
      <c r="F21" s="12">
        <f t="shared" si="3"/>
        <v>0</v>
      </c>
      <c r="G21" s="12">
        <f t="shared" si="4"/>
        <v>0</v>
      </c>
      <c r="H21" s="12">
        <f t="shared" si="5"/>
        <v>0</v>
      </c>
      <c r="I21" s="12">
        <f t="shared" si="6"/>
        <v>0</v>
      </c>
      <c r="J21" s="12">
        <f t="shared" si="7"/>
        <v>0</v>
      </c>
      <c r="K21" s="12">
        <f t="shared" si="8"/>
        <v>0</v>
      </c>
      <c r="L21" s="12">
        <f t="shared" si="9"/>
        <v>0</v>
      </c>
      <c r="M21" s="12">
        <f t="shared" si="10"/>
        <v>0</v>
      </c>
      <c r="N21" s="12">
        <f t="shared" si="11"/>
        <v>0</v>
      </c>
      <c r="O21" s="17">
        <f t="shared" si="12"/>
        <v>0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0</v>
      </c>
      <c r="D22" s="12">
        <f t="shared" si="1"/>
        <v>0</v>
      </c>
      <c r="E22" s="12">
        <f t="shared" si="2"/>
        <v>0</v>
      </c>
      <c r="F22" s="12">
        <f t="shared" si="3"/>
        <v>0</v>
      </c>
      <c r="G22" s="12">
        <f t="shared" si="4"/>
        <v>0</v>
      </c>
      <c r="H22" s="12">
        <f t="shared" si="5"/>
        <v>0</v>
      </c>
      <c r="I22" s="12">
        <f t="shared" si="6"/>
        <v>0</v>
      </c>
      <c r="J22" s="12">
        <f t="shared" si="7"/>
        <v>0</v>
      </c>
      <c r="K22" s="12">
        <f t="shared" si="8"/>
        <v>0</v>
      </c>
      <c r="L22" s="12">
        <f t="shared" si="9"/>
        <v>0</v>
      </c>
      <c r="M22" s="12">
        <f t="shared" si="10"/>
        <v>0</v>
      </c>
      <c r="N22" s="12">
        <f t="shared" si="11"/>
        <v>0</v>
      </c>
      <c r="O22" s="17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23" t="s">
        <v>63</v>
      </c>
      <c r="B25" s="23"/>
      <c r="C25" s="12">
        <f>SUM(C15:C24)</f>
        <v>0</v>
      </c>
      <c r="D25" s="12">
        <f t="shared" ref="D25:O25" si="13">SUM(D15:D24)</f>
        <v>0</v>
      </c>
      <c r="E25" s="12">
        <f t="shared" si="13"/>
        <v>0</v>
      </c>
      <c r="F25" s="12">
        <f t="shared" si="13"/>
        <v>0</v>
      </c>
      <c r="G25" s="12">
        <f t="shared" si="13"/>
        <v>0</v>
      </c>
      <c r="H25" s="12">
        <f t="shared" si="13"/>
        <v>0</v>
      </c>
      <c r="I25" s="12">
        <f t="shared" si="13"/>
        <v>0</v>
      </c>
      <c r="J25" s="12">
        <f t="shared" si="13"/>
        <v>0</v>
      </c>
      <c r="K25" s="12">
        <f t="shared" si="13"/>
        <v>0</v>
      </c>
      <c r="L25" s="12">
        <f t="shared" si="13"/>
        <v>0</v>
      </c>
      <c r="M25" s="12">
        <f t="shared" si="13"/>
        <v>0</v>
      </c>
      <c r="N25" s="12">
        <f t="shared" si="13"/>
        <v>0</v>
      </c>
      <c r="O25" s="12">
        <f t="shared" si="13"/>
        <v>0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23" t="s">
        <v>73</v>
      </c>
      <c r="B26" s="23"/>
      <c r="C26" s="24" t="s">
        <v>59</v>
      </c>
      <c r="D26" s="24"/>
      <c r="E26" s="24"/>
      <c r="F26" s="24" t="s">
        <v>60</v>
      </c>
      <c r="G26" s="24"/>
      <c r="H26" s="24"/>
      <c r="I26" s="24" t="s">
        <v>61</v>
      </c>
      <c r="J26" s="24"/>
      <c r="K26" s="24"/>
      <c r="L26" s="24" t="s">
        <v>62</v>
      </c>
      <c r="M26" s="24"/>
      <c r="N26" s="24"/>
      <c r="O26" s="22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22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0</v>
      </c>
      <c r="D29" s="12">
        <f>(SUMIFS(MESKENOG2,KAYNAK,A29,SEBEP,B29,SÜRE,"Uzun",BİLDİRİM,"Bildirimli",İL,$B$10,İLÇE,$B$11)/VLOOKUP($B$11,ABONE2,4,FALSE))</f>
        <v>0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0</v>
      </c>
      <c r="F29" s="12">
        <f>(SUMIFS(TARIMSALAG2,KAYNAK,A29,SEBEP,B29,SÜRE,"Uzun",BİLDİRİM,"Bildirimli",İL,$B$10,İLÇE,$B$11)/VLOOKUP($B$11,ABONE2,6,FALSE))</f>
        <v>0</v>
      </c>
      <c r="G29" s="12">
        <f>(SUMIFS(TARIMSALOG2,KAYNAK,A29,SEBEP,B29,SÜRE,"Uzun",BİLDİRİM,"Bildirimli",İL,$B$10,İLÇE,$B$11)/VLOOKUP($B$11,ABONE2,7,FALSE))</f>
        <v>0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0</v>
      </c>
      <c r="I29" s="12">
        <f>(SUMIFS(TICARETHANEAG2,KAYNAK,A29,SEBEP,B29,SÜRE,"Uzun",BİLDİRİM,"Bildirimli",İL,$B$10,İLÇE,$B$11)/VLOOKUP($B$11,ABONE2,9,FALSE))</f>
        <v>0</v>
      </c>
      <c r="J29" s="12">
        <f>(SUMIFS(TICARETHANEOG2,KAYNAK,A29,SEBEP,B29,SÜRE,"Uzun",BİLDİRİM,"Bildirimli",İL,$B$10,İLÇE,$B$11)/VLOOKUP($B$11,ABONE2,10,FALSE))</f>
        <v>0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</v>
      </c>
      <c r="L29" s="12">
        <f>(SUMIFS(SANAYIAG2,KAYNAK,A29,SEBEP,B29,SÜRE,"Uzun",BİLDİRİM,"Bildirimli",İL,$B$10,İLÇE,$B$11)/VLOOKUP($B$11,ABONE2,12,FALSE))</f>
        <v>0</v>
      </c>
      <c r="M29" s="12">
        <f>(SUMIFS(SANAYIOG2,KAYNAK,A29,SEBEP,B29,SÜRE,"Uzun",BİLDİRİM,"Bildirimli",İL,$B$10,İLÇE,$B$11)/VLOOKUP($B$11,ABONE2,13,FALSE))</f>
        <v>0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0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0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0</v>
      </c>
      <c r="F31" s="12">
        <f>(SUMIFS(TARIMSALAG2,KAYNAK,A31,SEBEP,B31,SÜRE,"Uzun",BİLDİRİM,"Bildirimli",İL,$B$10,İLÇE,$B$11)/VLOOKUP($B$11,ABONE2,6,FALSE))</f>
        <v>0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2">
        <f>(SUMIFS(TICARETHANEAG2,KAYNAK,A31,SEBEP,B31,SÜRE,"Uzun",BİLDİRİM,"Bildirimli",İL,$B$10,İLÇE,$B$11)/VLOOKUP($B$11,ABONE2,9,FALSE))</f>
        <v>0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</v>
      </c>
      <c r="L31" s="12">
        <f>(SUMIFS(SANAYIAG2,KAYNAK,A31,SEBEP,B31,SÜRE,"Uzun",BİLDİRİM,"Bildirimli",İL,$B$10,İLÇE,$B$11)/VLOOKUP($B$11,ABONE2,12,FALSE))</f>
        <v>0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0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23" t="s">
        <v>63</v>
      </c>
      <c r="B33" s="23"/>
      <c r="C33" s="12">
        <f>SUM(C28:C32)</f>
        <v>0</v>
      </c>
      <c r="D33" s="12">
        <f t="shared" ref="D33:O33" si="14">SUM(D28:D32)</f>
        <v>0</v>
      </c>
      <c r="E33" s="12">
        <f t="shared" si="14"/>
        <v>0</v>
      </c>
      <c r="F33" s="12">
        <f t="shared" si="14"/>
        <v>0</v>
      </c>
      <c r="G33" s="12">
        <f t="shared" si="14"/>
        <v>0</v>
      </c>
      <c r="H33" s="12">
        <f t="shared" si="14"/>
        <v>0</v>
      </c>
      <c r="I33" s="12">
        <f t="shared" si="14"/>
        <v>0</v>
      </c>
      <c r="J33" s="12">
        <f t="shared" si="14"/>
        <v>0</v>
      </c>
      <c r="K33" s="12">
        <f t="shared" si="14"/>
        <v>0</v>
      </c>
      <c r="L33" s="12">
        <f t="shared" si="14"/>
        <v>0</v>
      </c>
      <c r="M33" s="12">
        <f t="shared" si="14"/>
        <v>0</v>
      </c>
      <c r="N33" s="12">
        <f t="shared" si="14"/>
        <v>0</v>
      </c>
      <c r="O33" s="12">
        <f t="shared" si="14"/>
        <v>0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22" t="s">
        <v>74</v>
      </c>
      <c r="C35" s="24" t="s">
        <v>59</v>
      </c>
      <c r="D35" s="24"/>
      <c r="E35" s="24"/>
      <c r="F35" s="24" t="s">
        <v>60</v>
      </c>
      <c r="G35" s="24"/>
      <c r="H35" s="24"/>
      <c r="I35" s="24" t="s">
        <v>61</v>
      </c>
      <c r="J35" s="24"/>
      <c r="K35" s="24"/>
      <c r="L35" s="24" t="s">
        <v>62</v>
      </c>
      <c r="M35" s="24"/>
      <c r="N35" s="24"/>
      <c r="O35" s="22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22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22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12740</v>
      </c>
      <c r="D37" s="16">
        <f>VLOOKUP($B$11,ABONE2,4,FALSE)</f>
        <v>8</v>
      </c>
      <c r="E37" s="16">
        <f>VLOOKUP($B$11,ABONE2,5,FALSE)</f>
        <v>12748</v>
      </c>
      <c r="F37" s="16">
        <f>VLOOKUP($B$11,ABONE2,6,FALSE)</f>
        <v>1631</v>
      </c>
      <c r="G37" s="16">
        <f>VLOOKUP($B$11,ABONE2,7,FALSE)</f>
        <v>121</v>
      </c>
      <c r="H37" s="16">
        <f>VLOOKUP($B$11,ABONE2,8,FALSE)</f>
        <v>1752</v>
      </c>
      <c r="I37" s="16">
        <f>VLOOKUP($B$11,ABONE2,9,FALSE)</f>
        <v>2700</v>
      </c>
      <c r="J37" s="16">
        <f>VLOOKUP($B$11,ABONE2,10,FALSE)</f>
        <v>113</v>
      </c>
      <c r="K37" s="16">
        <f>VLOOKUP($B$11,ABONE2,11,FALSE)</f>
        <v>2813</v>
      </c>
      <c r="L37" s="21">
        <f>VLOOKUP($B$11,ABONE2,12,FALSE)</f>
        <v>4</v>
      </c>
      <c r="M37" s="21">
        <f>VLOOKUP($B$11,ABONE2,13,FALSE)</f>
        <v>21</v>
      </c>
      <c r="N37" s="21">
        <f>VLOOKUP($B$11,ABONE2,14,FALSE)</f>
        <v>25</v>
      </c>
      <c r="O37" s="21">
        <f>VLOOKUP($B$11,ABONE2,15,FALSE)</f>
        <v>17338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2014.6237950142076</v>
      </c>
      <c r="D38" s="16">
        <f>VLOOKUP($B$11,TUKETIM,4,FALSE)</f>
        <v>1.4328000000000001</v>
      </c>
      <c r="E38" s="16">
        <f>VLOOKUP($B$11,TUKETIM,5,FALSE)</f>
        <v>2016.0565950142077</v>
      </c>
      <c r="F38" s="16">
        <f>VLOOKUP($B$11,TUKETIM,6,FALSE)</f>
        <v>1272.2792420439798</v>
      </c>
      <c r="G38" s="16">
        <f>VLOOKUP($B$11,TUKETIM,7,FALSE)</f>
        <v>219.89500000000001</v>
      </c>
      <c r="H38" s="16">
        <f>VLOOKUP($B$11,TUKETIM,8,FALSE)</f>
        <v>1492.1742420439798</v>
      </c>
      <c r="I38" s="16">
        <f>VLOOKUP($B$11,TUKETIM,9,FALSE)</f>
        <v>1290.7972766844573</v>
      </c>
      <c r="J38" s="16">
        <f>VLOOKUP($B$11,TUKETIM,10,FALSE)</f>
        <v>1032.9094872036824</v>
      </c>
      <c r="K38" s="16">
        <f>VLOOKUP($B$11,TUKETIM,11,FALSE)</f>
        <v>2323.7067638881399</v>
      </c>
      <c r="L38" s="21">
        <f>VLOOKUP($B$11,TUKETIM,12,FALSE)</f>
        <v>58.218600000000002</v>
      </c>
      <c r="M38" s="21">
        <f>VLOOKUP($B$11,TUKETIM,13,FALSE)</f>
        <v>12752.6756</v>
      </c>
      <c r="N38" s="21">
        <f>VLOOKUP($B$11,TUKETIM,14,FALSE)</f>
        <v>12810.894200000001</v>
      </c>
      <c r="O38" s="21">
        <f>VLOOKUP($B$11,TUKETIM,15,FALSE)</f>
        <v>18642.831800946329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55032.010000000104</v>
      </c>
      <c r="D39" s="16">
        <f>VLOOKUP($B$11,ANLASMA,4,FALSE)</f>
        <v>100</v>
      </c>
      <c r="E39" s="16">
        <f>VLOOKUP($B$11,ANLASMA,5,FALSE)</f>
        <v>55132.010000000104</v>
      </c>
      <c r="F39" s="16">
        <f>VLOOKUP($B$11,ANLASMA,6,FALSE)</f>
        <v>12786.2410000001</v>
      </c>
      <c r="G39" s="16">
        <f>VLOOKUP($B$11,ANLASMA,7,FALSE)</f>
        <v>6448.02</v>
      </c>
      <c r="H39" s="16">
        <f>VLOOKUP($B$11,ANLASMA,8,FALSE)</f>
        <v>19234.2610000001</v>
      </c>
      <c r="I39" s="16">
        <f>VLOOKUP($B$11,ANLASMA,9,FALSE)</f>
        <v>15792.029000000099</v>
      </c>
      <c r="J39" s="16">
        <f>VLOOKUP($B$11,ANLASMA,10,FALSE)</f>
        <v>50378.400000000001</v>
      </c>
      <c r="K39" s="16">
        <f>VLOOKUP($B$11,ANLASMA,11,FALSE)</f>
        <v>66170.429000000106</v>
      </c>
      <c r="L39" s="21">
        <f>VLOOKUP($B$11,ANLASMA,12,FALSE)</f>
        <v>787.67899999999997</v>
      </c>
      <c r="M39" s="21">
        <f>VLOOKUP($B$11,ANLASMA,13,FALSE)</f>
        <v>52601</v>
      </c>
      <c r="N39" s="21">
        <f>VLOOKUP($B$11,ANLASMA,14,FALSE)</f>
        <v>53388.678999999996</v>
      </c>
      <c r="O39" s="21">
        <f>VLOOKUP($B$11,ANLASMA,15,FALSE)</f>
        <v>193925.37900000028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31" t="s">
        <v>75</v>
      </c>
      <c r="C42" s="31"/>
      <c r="D42" s="31"/>
      <c r="E42" s="31"/>
      <c r="F42" s="31"/>
      <c r="G42" s="31"/>
      <c r="H42" s="31"/>
      <c r="I42" s="31"/>
      <c r="J42" s="31"/>
      <c r="K42" s="31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31" t="s">
        <v>76</v>
      </c>
      <c r="C43" s="31"/>
      <c r="D43" s="31"/>
      <c r="E43" s="31"/>
      <c r="F43" s="31"/>
      <c r="G43" s="31"/>
      <c r="H43" s="31"/>
      <c r="I43" s="31"/>
      <c r="J43" s="31"/>
      <c r="K43" s="31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31" t="s">
        <v>77</v>
      </c>
      <c r="C44" s="31"/>
      <c r="D44" s="31"/>
      <c r="E44" s="31"/>
      <c r="F44" s="31"/>
      <c r="G44" s="31"/>
      <c r="H44" s="31"/>
      <c r="I44" s="31"/>
      <c r="J44" s="31"/>
      <c r="K44" s="31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 xr:uid="{EB8D7C4D-985C-41B1-A311-544A8C7A8B9F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1B9831-208D-4E99-BF14-12332770BCD8}">
  <dimension ref="A1:AC70"/>
  <sheetViews>
    <sheetView zoomScale="55" zoomScaleNormal="55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25" t="s">
        <v>6</v>
      </c>
      <c r="B1" s="26"/>
      <c r="C1" s="26"/>
      <c r="D1" s="2"/>
      <c r="E1" s="2"/>
      <c r="F1" s="2"/>
    </row>
    <row r="2" spans="1:29" x14ac:dyDescent="0.3">
      <c r="A2" s="3" t="s">
        <v>7</v>
      </c>
      <c r="B2" s="27" t="s">
        <v>8</v>
      </c>
      <c r="C2" s="27"/>
      <c r="D2" s="4"/>
      <c r="E2" s="4"/>
      <c r="F2" s="4"/>
    </row>
    <row r="3" spans="1:29" x14ac:dyDescent="0.3">
      <c r="A3" s="3" t="s">
        <v>9</v>
      </c>
      <c r="B3" s="28" t="s">
        <v>79</v>
      </c>
      <c r="C3" s="28"/>
      <c r="D3" s="5"/>
      <c r="E3" s="5"/>
      <c r="F3" s="5"/>
    </row>
    <row r="4" spans="1:29" x14ac:dyDescent="0.3">
      <c r="A4" s="3" t="s">
        <v>10</v>
      </c>
      <c r="B4" s="27">
        <v>4</v>
      </c>
      <c r="C4" s="27"/>
      <c r="D4" s="4"/>
      <c r="E4" s="4"/>
      <c r="F4" s="4"/>
    </row>
    <row r="5" spans="1:29" x14ac:dyDescent="0.3">
      <c r="A5" s="3" t="s">
        <v>11</v>
      </c>
      <c r="B5" s="29"/>
      <c r="C5" s="30"/>
      <c r="D5" s="4"/>
      <c r="E5" s="4"/>
      <c r="F5" s="4"/>
    </row>
    <row r="6" spans="1:29" ht="15" customHeight="1" x14ac:dyDescent="0.3">
      <c r="A6" s="3" t="s">
        <v>12</v>
      </c>
      <c r="B6" s="29"/>
      <c r="C6" s="30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32"/>
      <c r="C7" s="33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4"/>
      <c r="C8" s="34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5"/>
      <c r="C9" s="35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4" t="s">
        <v>80</v>
      </c>
      <c r="C10" s="34"/>
      <c r="D10" s="6"/>
      <c r="F10" s="9"/>
      <c r="G10" s="9"/>
      <c r="H10" s="9"/>
      <c r="I10" s="9"/>
    </row>
    <row r="11" spans="1:29" x14ac:dyDescent="0.3">
      <c r="A11" s="3" t="s">
        <v>24</v>
      </c>
      <c r="B11" s="34" t="s">
        <v>103</v>
      </c>
      <c r="C11" s="34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23" t="s">
        <v>72</v>
      </c>
      <c r="B13" s="23"/>
      <c r="C13" s="24" t="s">
        <v>59</v>
      </c>
      <c r="D13" s="24"/>
      <c r="E13" s="24"/>
      <c r="F13" s="24" t="s">
        <v>60</v>
      </c>
      <c r="G13" s="24"/>
      <c r="H13" s="24"/>
      <c r="I13" s="24" t="s">
        <v>61</v>
      </c>
      <c r="J13" s="24"/>
      <c r="K13" s="24"/>
      <c r="L13" s="24" t="s">
        <v>62</v>
      </c>
      <c r="M13" s="24"/>
      <c r="N13" s="24"/>
      <c r="O13" s="22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22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f t="shared" ref="M15:M24" si="10">(SUMIFS(SANAYIOG2,KAYNAK,A15,SEBEP,B15,SÜRE,"Uzun",BİLDİRİM,"Bildirimsiz",İL,$B$10,İLÇE,$B$11)/VLOOKUP($B$11,ABONE2,13,FALSE))</f>
        <v>0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0</v>
      </c>
      <c r="D17" s="12">
        <f t="shared" si="1"/>
        <v>0</v>
      </c>
      <c r="E17" s="12">
        <f t="shared" si="2"/>
        <v>0</v>
      </c>
      <c r="F17" s="12">
        <f t="shared" si="3"/>
        <v>0</v>
      </c>
      <c r="G17" s="12">
        <f t="shared" si="4"/>
        <v>0</v>
      </c>
      <c r="H17" s="12">
        <f t="shared" si="5"/>
        <v>0</v>
      </c>
      <c r="I17" s="12">
        <f t="shared" si="6"/>
        <v>0</v>
      </c>
      <c r="J17" s="12">
        <f t="shared" si="7"/>
        <v>0</v>
      </c>
      <c r="K17" s="12">
        <f t="shared" si="8"/>
        <v>0</v>
      </c>
      <c r="L17" s="12">
        <f t="shared" si="9"/>
        <v>0</v>
      </c>
      <c r="M17" s="12">
        <f t="shared" si="10"/>
        <v>0</v>
      </c>
      <c r="N17" s="12">
        <f t="shared" si="11"/>
        <v>0</v>
      </c>
      <c r="O17" s="17">
        <f t="shared" si="12"/>
        <v>0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0</v>
      </c>
      <c r="D18" s="12">
        <f t="shared" si="1"/>
        <v>0</v>
      </c>
      <c r="E18" s="12">
        <f t="shared" si="2"/>
        <v>0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0</v>
      </c>
      <c r="J18" s="12">
        <f t="shared" si="7"/>
        <v>0</v>
      </c>
      <c r="K18" s="12">
        <f t="shared" si="8"/>
        <v>0</v>
      </c>
      <c r="L18" s="12">
        <f t="shared" si="9"/>
        <v>0</v>
      </c>
      <c r="M18" s="12">
        <f t="shared" si="10"/>
        <v>0</v>
      </c>
      <c r="N18" s="12">
        <f t="shared" si="11"/>
        <v>0</v>
      </c>
      <c r="O18" s="17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0</v>
      </c>
      <c r="D21" s="12">
        <f t="shared" si="1"/>
        <v>0</v>
      </c>
      <c r="E21" s="12">
        <f t="shared" si="2"/>
        <v>0</v>
      </c>
      <c r="F21" s="12">
        <f t="shared" si="3"/>
        <v>0</v>
      </c>
      <c r="G21" s="12">
        <f t="shared" si="4"/>
        <v>0</v>
      </c>
      <c r="H21" s="12">
        <f t="shared" si="5"/>
        <v>0</v>
      </c>
      <c r="I21" s="12">
        <f t="shared" si="6"/>
        <v>0</v>
      </c>
      <c r="J21" s="12">
        <f t="shared" si="7"/>
        <v>0</v>
      </c>
      <c r="K21" s="12">
        <f t="shared" si="8"/>
        <v>0</v>
      </c>
      <c r="L21" s="12">
        <f t="shared" si="9"/>
        <v>0</v>
      </c>
      <c r="M21" s="12">
        <f t="shared" si="10"/>
        <v>0</v>
      </c>
      <c r="N21" s="12">
        <f t="shared" si="11"/>
        <v>0</v>
      </c>
      <c r="O21" s="17">
        <f t="shared" si="12"/>
        <v>0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0</v>
      </c>
      <c r="D22" s="12">
        <f t="shared" si="1"/>
        <v>0</v>
      </c>
      <c r="E22" s="12">
        <f t="shared" si="2"/>
        <v>0</v>
      </c>
      <c r="F22" s="12">
        <f t="shared" si="3"/>
        <v>0</v>
      </c>
      <c r="G22" s="12">
        <f t="shared" si="4"/>
        <v>0</v>
      </c>
      <c r="H22" s="12">
        <f t="shared" si="5"/>
        <v>0</v>
      </c>
      <c r="I22" s="12">
        <f t="shared" si="6"/>
        <v>0</v>
      </c>
      <c r="J22" s="12">
        <f t="shared" si="7"/>
        <v>0</v>
      </c>
      <c r="K22" s="12">
        <f t="shared" si="8"/>
        <v>0</v>
      </c>
      <c r="L22" s="12">
        <f t="shared" si="9"/>
        <v>0</v>
      </c>
      <c r="M22" s="12">
        <f t="shared" si="10"/>
        <v>0</v>
      </c>
      <c r="N22" s="12">
        <f t="shared" si="11"/>
        <v>0</v>
      </c>
      <c r="O22" s="17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23" t="s">
        <v>63</v>
      </c>
      <c r="B25" s="23"/>
      <c r="C25" s="12">
        <f>SUM(C15:C24)</f>
        <v>0</v>
      </c>
      <c r="D25" s="12">
        <f t="shared" ref="D25:O25" si="13">SUM(D15:D24)</f>
        <v>0</v>
      </c>
      <c r="E25" s="12">
        <f t="shared" si="13"/>
        <v>0</v>
      </c>
      <c r="F25" s="12">
        <f t="shared" si="13"/>
        <v>0</v>
      </c>
      <c r="G25" s="12">
        <f t="shared" si="13"/>
        <v>0</v>
      </c>
      <c r="H25" s="12">
        <f t="shared" si="13"/>
        <v>0</v>
      </c>
      <c r="I25" s="12">
        <f t="shared" si="13"/>
        <v>0</v>
      </c>
      <c r="J25" s="12">
        <f t="shared" si="13"/>
        <v>0</v>
      </c>
      <c r="K25" s="12">
        <f t="shared" si="13"/>
        <v>0</v>
      </c>
      <c r="L25" s="12">
        <f t="shared" si="13"/>
        <v>0</v>
      </c>
      <c r="M25" s="12">
        <f t="shared" si="13"/>
        <v>0</v>
      </c>
      <c r="N25" s="12">
        <f t="shared" si="13"/>
        <v>0</v>
      </c>
      <c r="O25" s="12">
        <f t="shared" si="13"/>
        <v>0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23" t="s">
        <v>73</v>
      </c>
      <c r="B26" s="23"/>
      <c r="C26" s="24" t="s">
        <v>59</v>
      </c>
      <c r="D26" s="24"/>
      <c r="E26" s="24"/>
      <c r="F26" s="24" t="s">
        <v>60</v>
      </c>
      <c r="G26" s="24"/>
      <c r="H26" s="24"/>
      <c r="I26" s="24" t="s">
        <v>61</v>
      </c>
      <c r="J26" s="24"/>
      <c r="K26" s="24"/>
      <c r="L26" s="24" t="s">
        <v>62</v>
      </c>
      <c r="M26" s="24"/>
      <c r="N26" s="24"/>
      <c r="O26" s="22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22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0</v>
      </c>
      <c r="D29" s="12">
        <f>(SUMIFS(MESKENOG2,KAYNAK,A29,SEBEP,B29,SÜRE,"Uzun",BİLDİRİM,"Bildirimli",İL,$B$10,İLÇE,$B$11)/VLOOKUP($B$11,ABONE2,4,FALSE))</f>
        <v>0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0</v>
      </c>
      <c r="F29" s="12">
        <f>(SUMIFS(TARIMSALAG2,KAYNAK,A29,SEBEP,B29,SÜRE,"Uzun",BİLDİRİM,"Bildirimli",İL,$B$10,İLÇE,$B$11)/VLOOKUP($B$11,ABONE2,6,FALSE))</f>
        <v>0</v>
      </c>
      <c r="G29" s="12">
        <f>(SUMIFS(TARIMSALOG2,KAYNAK,A29,SEBEP,B29,SÜRE,"Uzun",BİLDİRİM,"Bildirimli",İL,$B$10,İLÇE,$B$11)/VLOOKUP($B$11,ABONE2,7,FALSE))</f>
        <v>0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0</v>
      </c>
      <c r="I29" s="12">
        <f>(SUMIFS(TICARETHANEAG2,KAYNAK,A29,SEBEP,B29,SÜRE,"Uzun",BİLDİRİM,"Bildirimli",İL,$B$10,İLÇE,$B$11)/VLOOKUP($B$11,ABONE2,9,FALSE))</f>
        <v>0</v>
      </c>
      <c r="J29" s="12">
        <f>(SUMIFS(TICARETHANEOG2,KAYNAK,A29,SEBEP,B29,SÜRE,"Uzun",BİLDİRİM,"Bildirimli",İL,$B$10,İLÇE,$B$11)/VLOOKUP($B$11,ABONE2,10,FALSE))</f>
        <v>0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</v>
      </c>
      <c r="L29" s="12">
        <f>(SUMIFS(SANAYIAG2,KAYNAK,A29,SEBEP,B29,SÜRE,"Uzun",BİLDİRİM,"Bildirimli",İL,$B$10,İLÇE,$B$11)/VLOOKUP($B$11,ABONE2,12,FALSE))</f>
        <v>0</v>
      </c>
      <c r="M29" s="12">
        <f>(SUMIFS(SANAYIOG2,KAYNAK,A29,SEBEP,B29,SÜRE,"Uzun",BİLDİRİM,"Bildirimli",İL,$B$10,İLÇE,$B$11)/VLOOKUP($B$11,ABONE2,13,FALSE))</f>
        <v>0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0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0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0</v>
      </c>
      <c r="F31" s="12">
        <f>(SUMIFS(TARIMSALAG2,KAYNAK,A31,SEBEP,B31,SÜRE,"Uzun",BİLDİRİM,"Bildirimli",İL,$B$10,İLÇE,$B$11)/VLOOKUP($B$11,ABONE2,6,FALSE))</f>
        <v>0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2">
        <f>(SUMIFS(TICARETHANEAG2,KAYNAK,A31,SEBEP,B31,SÜRE,"Uzun",BİLDİRİM,"Bildirimli",İL,$B$10,İLÇE,$B$11)/VLOOKUP($B$11,ABONE2,9,FALSE))</f>
        <v>0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</v>
      </c>
      <c r="L31" s="12">
        <f>(SUMIFS(SANAYIAG2,KAYNAK,A31,SEBEP,B31,SÜRE,"Uzun",BİLDİRİM,"Bildirimli",İL,$B$10,İLÇE,$B$11)/VLOOKUP($B$11,ABONE2,12,FALSE))</f>
        <v>0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0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23" t="s">
        <v>63</v>
      </c>
      <c r="B33" s="23"/>
      <c r="C33" s="12">
        <f>SUM(C28:C32)</f>
        <v>0</v>
      </c>
      <c r="D33" s="12">
        <f t="shared" ref="D33:O33" si="14">SUM(D28:D32)</f>
        <v>0</v>
      </c>
      <c r="E33" s="12">
        <f t="shared" si="14"/>
        <v>0</v>
      </c>
      <c r="F33" s="12">
        <f t="shared" si="14"/>
        <v>0</v>
      </c>
      <c r="G33" s="12">
        <f t="shared" si="14"/>
        <v>0</v>
      </c>
      <c r="H33" s="12">
        <f t="shared" si="14"/>
        <v>0</v>
      </c>
      <c r="I33" s="12">
        <f t="shared" si="14"/>
        <v>0</v>
      </c>
      <c r="J33" s="12">
        <f t="shared" si="14"/>
        <v>0</v>
      </c>
      <c r="K33" s="12">
        <f t="shared" si="14"/>
        <v>0</v>
      </c>
      <c r="L33" s="12">
        <f t="shared" si="14"/>
        <v>0</v>
      </c>
      <c r="M33" s="12">
        <f t="shared" si="14"/>
        <v>0</v>
      </c>
      <c r="N33" s="12">
        <f t="shared" si="14"/>
        <v>0</v>
      </c>
      <c r="O33" s="12">
        <f t="shared" si="14"/>
        <v>0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22" t="s">
        <v>74</v>
      </c>
      <c r="C35" s="24" t="s">
        <v>59</v>
      </c>
      <c r="D35" s="24"/>
      <c r="E35" s="24"/>
      <c r="F35" s="24" t="s">
        <v>60</v>
      </c>
      <c r="G35" s="24"/>
      <c r="H35" s="24"/>
      <c r="I35" s="24" t="s">
        <v>61</v>
      </c>
      <c r="J35" s="24"/>
      <c r="K35" s="24"/>
      <c r="L35" s="24" t="s">
        <v>62</v>
      </c>
      <c r="M35" s="24"/>
      <c r="N35" s="24"/>
      <c r="O35" s="22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22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22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90278</v>
      </c>
      <c r="D37" s="16">
        <f>VLOOKUP($B$11,ABONE2,4,FALSE)</f>
        <v>70</v>
      </c>
      <c r="E37" s="16">
        <f>VLOOKUP($B$11,ABONE2,5,FALSE)</f>
        <v>90348</v>
      </c>
      <c r="F37" s="16">
        <f>VLOOKUP($B$11,ABONE2,6,FALSE)</f>
        <v>2433</v>
      </c>
      <c r="G37" s="16">
        <f>VLOOKUP($B$11,ABONE2,7,FALSE)</f>
        <v>836</v>
      </c>
      <c r="H37" s="16">
        <f>VLOOKUP($B$11,ABONE2,8,FALSE)</f>
        <v>3269</v>
      </c>
      <c r="I37" s="16">
        <f>VLOOKUP($B$11,ABONE2,9,FALSE)</f>
        <v>18285</v>
      </c>
      <c r="J37" s="16">
        <f>VLOOKUP($B$11,ABONE2,10,FALSE)</f>
        <v>1013</v>
      </c>
      <c r="K37" s="16">
        <f>VLOOKUP($B$11,ABONE2,11,FALSE)</f>
        <v>19298</v>
      </c>
      <c r="L37" s="21">
        <f>VLOOKUP($B$11,ABONE2,12,FALSE)</f>
        <v>88</v>
      </c>
      <c r="M37" s="21">
        <f>VLOOKUP($B$11,ABONE2,13,FALSE)</f>
        <v>454</v>
      </c>
      <c r="N37" s="21">
        <f>VLOOKUP($B$11,ABONE2,14,FALSE)</f>
        <v>542</v>
      </c>
      <c r="O37" s="21">
        <f>VLOOKUP($B$11,ABONE2,15,FALSE)</f>
        <v>113457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19535.700789126837</v>
      </c>
      <c r="D38" s="16">
        <f>VLOOKUP($B$11,TUKETIM,4,FALSE)</f>
        <v>43.923263044831877</v>
      </c>
      <c r="E38" s="16">
        <f>VLOOKUP($B$11,TUKETIM,5,FALSE)</f>
        <v>19579.624052171668</v>
      </c>
      <c r="F38" s="16">
        <f>VLOOKUP($B$11,TUKETIM,6,FALSE)</f>
        <v>2439.830535995347</v>
      </c>
      <c r="G38" s="16">
        <f>VLOOKUP($B$11,TUKETIM,7,FALSE)</f>
        <v>3944.3278818975455</v>
      </c>
      <c r="H38" s="16">
        <f>VLOOKUP($B$11,TUKETIM,8,FALSE)</f>
        <v>6384.1584178928924</v>
      </c>
      <c r="I38" s="16">
        <f>VLOOKUP($B$11,TUKETIM,9,FALSE)</f>
        <v>10191.291000681857</v>
      </c>
      <c r="J38" s="16">
        <f>VLOOKUP($B$11,TUKETIM,10,FALSE)</f>
        <v>12882.756786460724</v>
      </c>
      <c r="K38" s="16">
        <f>VLOOKUP($B$11,TUKETIM,11,FALSE)</f>
        <v>23074.047787142583</v>
      </c>
      <c r="L38" s="21">
        <f>VLOOKUP($B$11,TUKETIM,12,FALSE)</f>
        <v>1727.9269233187135</v>
      </c>
      <c r="M38" s="21">
        <f>VLOOKUP($B$11,TUKETIM,13,FALSE)</f>
        <v>69116.626493015021</v>
      </c>
      <c r="N38" s="21">
        <f>VLOOKUP($B$11,TUKETIM,14,FALSE)</f>
        <v>70844.553416333729</v>
      </c>
      <c r="O38" s="21">
        <f>VLOOKUP($B$11,TUKETIM,15,FALSE)</f>
        <v>119882.38367354087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561201.53600001894</v>
      </c>
      <c r="D39" s="16">
        <f>VLOOKUP($B$11,ANLASMA,4,FALSE)</f>
        <v>2085.19</v>
      </c>
      <c r="E39" s="16">
        <f>VLOOKUP($B$11,ANLASMA,5,FALSE)</f>
        <v>563286.72600001888</v>
      </c>
      <c r="F39" s="16">
        <f>VLOOKUP($B$11,ANLASMA,6,FALSE)</f>
        <v>18248.225000000002</v>
      </c>
      <c r="G39" s="16">
        <f>VLOOKUP($B$11,ANLASMA,7,FALSE)</f>
        <v>33949.948000000004</v>
      </c>
      <c r="H39" s="16">
        <f>VLOOKUP($B$11,ANLASMA,8,FALSE)</f>
        <v>52198.17300000001</v>
      </c>
      <c r="I39" s="16">
        <f>VLOOKUP($B$11,ANLASMA,9,FALSE)</f>
        <v>119317.234999993</v>
      </c>
      <c r="J39" s="16">
        <f>VLOOKUP($B$11,ANLASMA,10,FALSE)</f>
        <v>196106.82</v>
      </c>
      <c r="K39" s="16">
        <f>VLOOKUP($B$11,ANLASMA,11,FALSE)</f>
        <v>315424.05499999301</v>
      </c>
      <c r="L39" s="21">
        <f>VLOOKUP($B$11,ANLASMA,12,FALSE)</f>
        <v>8531.0360000000001</v>
      </c>
      <c r="M39" s="21">
        <f>VLOOKUP($B$11,ANLASMA,13,FALSE)</f>
        <v>277674.52</v>
      </c>
      <c r="N39" s="21">
        <f>VLOOKUP($B$11,ANLASMA,14,FALSE)</f>
        <v>286205.55600000004</v>
      </c>
      <c r="O39" s="21">
        <f>VLOOKUP($B$11,ANLASMA,15,FALSE)</f>
        <v>1217114.5100000119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31" t="s">
        <v>75</v>
      </c>
      <c r="C42" s="31"/>
      <c r="D42" s="31"/>
      <c r="E42" s="31"/>
      <c r="F42" s="31"/>
      <c r="G42" s="31"/>
      <c r="H42" s="31"/>
      <c r="I42" s="31"/>
      <c r="J42" s="31"/>
      <c r="K42" s="31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31" t="s">
        <v>76</v>
      </c>
      <c r="C43" s="31"/>
      <c r="D43" s="31"/>
      <c r="E43" s="31"/>
      <c r="F43" s="31"/>
      <c r="G43" s="31"/>
      <c r="H43" s="31"/>
      <c r="I43" s="31"/>
      <c r="J43" s="31"/>
      <c r="K43" s="31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31" t="s">
        <v>77</v>
      </c>
      <c r="C44" s="31"/>
      <c r="D44" s="31"/>
      <c r="E44" s="31"/>
      <c r="F44" s="31"/>
      <c r="G44" s="31"/>
      <c r="H44" s="31"/>
      <c r="I44" s="31"/>
      <c r="J44" s="31"/>
      <c r="K44" s="31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 xr:uid="{130B2941-C4A4-4140-A744-5D670FBDD8BF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B08B2D-7B80-4893-8BDC-B32572AEE1D0}">
  <dimension ref="A1:AC70"/>
  <sheetViews>
    <sheetView zoomScale="55" zoomScaleNormal="55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25" t="s">
        <v>6</v>
      </c>
      <c r="B1" s="26"/>
      <c r="C1" s="26"/>
      <c r="D1" s="2"/>
      <c r="E1" s="2"/>
      <c r="F1" s="2"/>
    </row>
    <row r="2" spans="1:29" x14ac:dyDescent="0.3">
      <c r="A2" s="3" t="s">
        <v>7</v>
      </c>
      <c r="B2" s="27" t="s">
        <v>8</v>
      </c>
      <c r="C2" s="27"/>
      <c r="D2" s="4"/>
      <c r="E2" s="4"/>
      <c r="F2" s="4"/>
    </row>
    <row r="3" spans="1:29" x14ac:dyDescent="0.3">
      <c r="A3" s="3" t="s">
        <v>9</v>
      </c>
      <c r="B3" s="28" t="s">
        <v>79</v>
      </c>
      <c r="C3" s="28"/>
      <c r="D3" s="5"/>
      <c r="E3" s="5"/>
      <c r="F3" s="5"/>
    </row>
    <row r="4" spans="1:29" x14ac:dyDescent="0.3">
      <c r="A4" s="3" t="s">
        <v>10</v>
      </c>
      <c r="B4" s="27">
        <v>4</v>
      </c>
      <c r="C4" s="27"/>
      <c r="D4" s="4"/>
      <c r="E4" s="4"/>
      <c r="F4" s="4"/>
    </row>
    <row r="5" spans="1:29" x14ac:dyDescent="0.3">
      <c r="A5" s="3" t="s">
        <v>11</v>
      </c>
      <c r="B5" s="29"/>
      <c r="C5" s="30"/>
      <c r="D5" s="4"/>
      <c r="E5" s="4"/>
      <c r="F5" s="4"/>
    </row>
    <row r="6" spans="1:29" ht="15" customHeight="1" x14ac:dyDescent="0.3">
      <c r="A6" s="3" t="s">
        <v>12</v>
      </c>
      <c r="B6" s="29"/>
      <c r="C6" s="30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32"/>
      <c r="C7" s="33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4"/>
      <c r="C8" s="34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5"/>
      <c r="C9" s="35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4" t="s">
        <v>80</v>
      </c>
      <c r="C10" s="34"/>
      <c r="D10" s="6"/>
      <c r="F10" s="9"/>
      <c r="G10" s="9"/>
      <c r="H10" s="9"/>
      <c r="I10" s="9"/>
    </row>
    <row r="11" spans="1:29" x14ac:dyDescent="0.3">
      <c r="A11" s="3" t="s">
        <v>24</v>
      </c>
      <c r="B11" s="34" t="s">
        <v>104</v>
      </c>
      <c r="C11" s="34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23" t="s">
        <v>72</v>
      </c>
      <c r="B13" s="23"/>
      <c r="C13" s="24" t="s">
        <v>59</v>
      </c>
      <c r="D13" s="24"/>
      <c r="E13" s="24"/>
      <c r="F13" s="24" t="s">
        <v>60</v>
      </c>
      <c r="G13" s="24"/>
      <c r="H13" s="24"/>
      <c r="I13" s="24" t="s">
        <v>61</v>
      </c>
      <c r="J13" s="24"/>
      <c r="K13" s="24"/>
      <c r="L13" s="24" t="s">
        <v>62</v>
      </c>
      <c r="M13" s="24"/>
      <c r="N13" s="24"/>
      <c r="O13" s="22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22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f t="shared" ref="M15:M24" si="10">(SUMIFS(SANAYIOG2,KAYNAK,A15,SEBEP,B15,SÜRE,"Uzun",BİLDİRİM,"Bildirimsiz",İL,$B$10,İLÇE,$B$11)/VLOOKUP($B$11,ABONE2,13,FALSE))</f>
        <v>0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0</v>
      </c>
      <c r="D17" s="12">
        <f t="shared" si="1"/>
        <v>0</v>
      </c>
      <c r="E17" s="12">
        <f t="shared" si="2"/>
        <v>0</v>
      </c>
      <c r="F17" s="12">
        <f t="shared" si="3"/>
        <v>0</v>
      </c>
      <c r="G17" s="12">
        <f t="shared" si="4"/>
        <v>0</v>
      </c>
      <c r="H17" s="12">
        <f t="shared" si="5"/>
        <v>0</v>
      </c>
      <c r="I17" s="12">
        <f t="shared" si="6"/>
        <v>0</v>
      </c>
      <c r="J17" s="12">
        <f t="shared" si="7"/>
        <v>0</v>
      </c>
      <c r="K17" s="12">
        <f t="shared" si="8"/>
        <v>0</v>
      </c>
      <c r="L17" s="12">
        <f t="shared" si="9"/>
        <v>0</v>
      </c>
      <c r="M17" s="12">
        <f t="shared" si="10"/>
        <v>0</v>
      </c>
      <c r="N17" s="12">
        <f t="shared" si="11"/>
        <v>0</v>
      </c>
      <c r="O17" s="17">
        <f t="shared" si="12"/>
        <v>0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0</v>
      </c>
      <c r="D18" s="12">
        <f t="shared" si="1"/>
        <v>0</v>
      </c>
      <c r="E18" s="12">
        <f t="shared" si="2"/>
        <v>0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0</v>
      </c>
      <c r="J18" s="12">
        <f t="shared" si="7"/>
        <v>0</v>
      </c>
      <c r="K18" s="12">
        <f t="shared" si="8"/>
        <v>0</v>
      </c>
      <c r="L18" s="12">
        <f t="shared" si="9"/>
        <v>0</v>
      </c>
      <c r="M18" s="12">
        <f t="shared" si="10"/>
        <v>0</v>
      </c>
      <c r="N18" s="12">
        <f t="shared" si="11"/>
        <v>0</v>
      </c>
      <c r="O18" s="17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0</v>
      </c>
      <c r="D21" s="12">
        <f t="shared" si="1"/>
        <v>0</v>
      </c>
      <c r="E21" s="12">
        <f t="shared" si="2"/>
        <v>0</v>
      </c>
      <c r="F21" s="12">
        <f t="shared" si="3"/>
        <v>0</v>
      </c>
      <c r="G21" s="12">
        <f t="shared" si="4"/>
        <v>0</v>
      </c>
      <c r="H21" s="12">
        <f t="shared" si="5"/>
        <v>0</v>
      </c>
      <c r="I21" s="12">
        <f t="shared" si="6"/>
        <v>0</v>
      </c>
      <c r="J21" s="12">
        <f t="shared" si="7"/>
        <v>0</v>
      </c>
      <c r="K21" s="12">
        <f t="shared" si="8"/>
        <v>0</v>
      </c>
      <c r="L21" s="12">
        <f t="shared" si="9"/>
        <v>0</v>
      </c>
      <c r="M21" s="12">
        <f t="shared" si="10"/>
        <v>0</v>
      </c>
      <c r="N21" s="12">
        <f t="shared" si="11"/>
        <v>0</v>
      </c>
      <c r="O21" s="17">
        <f t="shared" si="12"/>
        <v>0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0</v>
      </c>
      <c r="D22" s="12">
        <f t="shared" si="1"/>
        <v>0</v>
      </c>
      <c r="E22" s="12">
        <f t="shared" si="2"/>
        <v>0</v>
      </c>
      <c r="F22" s="12">
        <f t="shared" si="3"/>
        <v>0</v>
      </c>
      <c r="G22" s="12">
        <f t="shared" si="4"/>
        <v>0</v>
      </c>
      <c r="H22" s="12">
        <f t="shared" si="5"/>
        <v>0</v>
      </c>
      <c r="I22" s="12">
        <f t="shared" si="6"/>
        <v>0</v>
      </c>
      <c r="J22" s="12">
        <f t="shared" si="7"/>
        <v>0</v>
      </c>
      <c r="K22" s="12">
        <f t="shared" si="8"/>
        <v>0</v>
      </c>
      <c r="L22" s="12">
        <f t="shared" si="9"/>
        <v>0</v>
      </c>
      <c r="M22" s="12">
        <f t="shared" si="10"/>
        <v>0</v>
      </c>
      <c r="N22" s="12">
        <f t="shared" si="11"/>
        <v>0</v>
      </c>
      <c r="O22" s="17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23" t="s">
        <v>63</v>
      </c>
      <c r="B25" s="23"/>
      <c r="C25" s="12">
        <f>SUM(C15:C24)</f>
        <v>0</v>
      </c>
      <c r="D25" s="12">
        <f t="shared" ref="D25:O25" si="13">SUM(D15:D24)</f>
        <v>0</v>
      </c>
      <c r="E25" s="12">
        <f t="shared" si="13"/>
        <v>0</v>
      </c>
      <c r="F25" s="12">
        <f t="shared" si="13"/>
        <v>0</v>
      </c>
      <c r="G25" s="12">
        <f t="shared" si="13"/>
        <v>0</v>
      </c>
      <c r="H25" s="12">
        <f t="shared" si="13"/>
        <v>0</v>
      </c>
      <c r="I25" s="12">
        <f t="shared" si="13"/>
        <v>0</v>
      </c>
      <c r="J25" s="12">
        <f t="shared" si="13"/>
        <v>0</v>
      </c>
      <c r="K25" s="12">
        <f t="shared" si="13"/>
        <v>0</v>
      </c>
      <c r="L25" s="12">
        <f t="shared" si="13"/>
        <v>0</v>
      </c>
      <c r="M25" s="12">
        <f t="shared" si="13"/>
        <v>0</v>
      </c>
      <c r="N25" s="12">
        <f t="shared" si="13"/>
        <v>0</v>
      </c>
      <c r="O25" s="12">
        <f t="shared" si="13"/>
        <v>0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23" t="s">
        <v>73</v>
      </c>
      <c r="B26" s="23"/>
      <c r="C26" s="24" t="s">
        <v>59</v>
      </c>
      <c r="D26" s="24"/>
      <c r="E26" s="24"/>
      <c r="F26" s="24" t="s">
        <v>60</v>
      </c>
      <c r="G26" s="24"/>
      <c r="H26" s="24"/>
      <c r="I26" s="24" t="s">
        <v>61</v>
      </c>
      <c r="J26" s="24"/>
      <c r="K26" s="24"/>
      <c r="L26" s="24" t="s">
        <v>62</v>
      </c>
      <c r="M26" s="24"/>
      <c r="N26" s="24"/>
      <c r="O26" s="22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22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0</v>
      </c>
      <c r="D29" s="12">
        <f>(SUMIFS(MESKENOG2,KAYNAK,A29,SEBEP,B29,SÜRE,"Uzun",BİLDİRİM,"Bildirimli",İL,$B$10,İLÇE,$B$11)/VLOOKUP($B$11,ABONE2,4,FALSE))</f>
        <v>0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0</v>
      </c>
      <c r="F29" s="12">
        <f>(SUMIFS(TARIMSALAG2,KAYNAK,A29,SEBEP,B29,SÜRE,"Uzun",BİLDİRİM,"Bildirimli",İL,$B$10,İLÇE,$B$11)/VLOOKUP($B$11,ABONE2,6,FALSE))</f>
        <v>0</v>
      </c>
      <c r="G29" s="12">
        <f>(SUMIFS(TARIMSALOG2,KAYNAK,A29,SEBEP,B29,SÜRE,"Uzun",BİLDİRİM,"Bildirimli",İL,$B$10,İLÇE,$B$11)/VLOOKUP($B$11,ABONE2,7,FALSE))</f>
        <v>0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0</v>
      </c>
      <c r="I29" s="12">
        <f>(SUMIFS(TICARETHANEAG2,KAYNAK,A29,SEBEP,B29,SÜRE,"Uzun",BİLDİRİM,"Bildirimli",İL,$B$10,İLÇE,$B$11)/VLOOKUP($B$11,ABONE2,9,FALSE))</f>
        <v>0</v>
      </c>
      <c r="J29" s="12">
        <f>(SUMIFS(TICARETHANEOG2,KAYNAK,A29,SEBEP,B29,SÜRE,"Uzun",BİLDİRİM,"Bildirimli",İL,$B$10,İLÇE,$B$11)/VLOOKUP($B$11,ABONE2,10,FALSE))</f>
        <v>0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</v>
      </c>
      <c r="L29" s="12">
        <f>(SUMIFS(SANAYIAG2,KAYNAK,A29,SEBEP,B29,SÜRE,"Uzun",BİLDİRİM,"Bildirimli",İL,$B$10,İLÇE,$B$11)/VLOOKUP($B$11,ABONE2,12,FALSE))</f>
        <v>0</v>
      </c>
      <c r="M29" s="12">
        <f>(SUMIFS(SANAYIOG2,KAYNAK,A29,SEBEP,B29,SÜRE,"Uzun",BİLDİRİM,"Bildirimli",İL,$B$10,İLÇE,$B$11)/VLOOKUP($B$11,ABONE2,13,FALSE))</f>
        <v>0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0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0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0</v>
      </c>
      <c r="F31" s="12">
        <f>(SUMIFS(TARIMSALAG2,KAYNAK,A31,SEBEP,B31,SÜRE,"Uzun",BİLDİRİM,"Bildirimli",İL,$B$10,İLÇE,$B$11)/VLOOKUP($B$11,ABONE2,6,FALSE))</f>
        <v>0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2">
        <f>(SUMIFS(TICARETHANEAG2,KAYNAK,A31,SEBEP,B31,SÜRE,"Uzun",BİLDİRİM,"Bildirimli",İL,$B$10,İLÇE,$B$11)/VLOOKUP($B$11,ABONE2,9,FALSE))</f>
        <v>0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</v>
      </c>
      <c r="L31" s="12">
        <f>(SUMIFS(SANAYIAG2,KAYNAK,A31,SEBEP,B31,SÜRE,"Uzun",BİLDİRİM,"Bildirimli",İL,$B$10,İLÇE,$B$11)/VLOOKUP($B$11,ABONE2,12,FALSE))</f>
        <v>0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0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23" t="s">
        <v>63</v>
      </c>
      <c r="B33" s="23"/>
      <c r="C33" s="12">
        <f>SUM(C28:C32)</f>
        <v>0</v>
      </c>
      <c r="D33" s="12">
        <f t="shared" ref="D33:O33" si="14">SUM(D28:D32)</f>
        <v>0</v>
      </c>
      <c r="E33" s="12">
        <f t="shared" si="14"/>
        <v>0</v>
      </c>
      <c r="F33" s="12">
        <f t="shared" si="14"/>
        <v>0</v>
      </c>
      <c r="G33" s="12">
        <f t="shared" si="14"/>
        <v>0</v>
      </c>
      <c r="H33" s="12">
        <f t="shared" si="14"/>
        <v>0</v>
      </c>
      <c r="I33" s="12">
        <f t="shared" si="14"/>
        <v>0</v>
      </c>
      <c r="J33" s="12">
        <f t="shared" si="14"/>
        <v>0</v>
      </c>
      <c r="K33" s="12">
        <f t="shared" si="14"/>
        <v>0</v>
      </c>
      <c r="L33" s="12">
        <f t="shared" si="14"/>
        <v>0</v>
      </c>
      <c r="M33" s="12">
        <f t="shared" si="14"/>
        <v>0</v>
      </c>
      <c r="N33" s="12">
        <f t="shared" si="14"/>
        <v>0</v>
      </c>
      <c r="O33" s="12">
        <f t="shared" si="14"/>
        <v>0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22" t="s">
        <v>74</v>
      </c>
      <c r="C35" s="24" t="s">
        <v>59</v>
      </c>
      <c r="D35" s="24"/>
      <c r="E35" s="24"/>
      <c r="F35" s="24" t="s">
        <v>60</v>
      </c>
      <c r="G35" s="24"/>
      <c r="H35" s="24"/>
      <c r="I35" s="24" t="s">
        <v>61</v>
      </c>
      <c r="J35" s="24"/>
      <c r="K35" s="24"/>
      <c r="L35" s="24" t="s">
        <v>62</v>
      </c>
      <c r="M35" s="24"/>
      <c r="N35" s="24"/>
      <c r="O35" s="22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22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22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54907</v>
      </c>
      <c r="D37" s="16">
        <f>VLOOKUP($B$11,ABONE2,4,FALSE)</f>
        <v>367</v>
      </c>
      <c r="E37" s="16">
        <f>VLOOKUP($B$11,ABONE2,5,FALSE)</f>
        <v>55274</v>
      </c>
      <c r="F37" s="16">
        <f>VLOOKUP($B$11,ABONE2,6,FALSE)</f>
        <v>3986</v>
      </c>
      <c r="G37" s="16">
        <f>VLOOKUP($B$11,ABONE2,7,FALSE)</f>
        <v>1106</v>
      </c>
      <c r="H37" s="16">
        <f>VLOOKUP($B$11,ABONE2,8,FALSE)</f>
        <v>5092</v>
      </c>
      <c r="I37" s="16">
        <f>VLOOKUP($B$11,ABONE2,9,FALSE)</f>
        <v>9767</v>
      </c>
      <c r="J37" s="16">
        <f>VLOOKUP($B$11,ABONE2,10,FALSE)</f>
        <v>1478</v>
      </c>
      <c r="K37" s="16">
        <f>VLOOKUP($B$11,ABONE2,11,FALSE)</f>
        <v>11245</v>
      </c>
      <c r="L37" s="21">
        <f>VLOOKUP($B$11,ABONE2,12,FALSE)</f>
        <v>27</v>
      </c>
      <c r="M37" s="21">
        <f>VLOOKUP($B$11,ABONE2,13,FALSE)</f>
        <v>194</v>
      </c>
      <c r="N37" s="21">
        <f>VLOOKUP($B$11,ABONE2,14,FALSE)</f>
        <v>221</v>
      </c>
      <c r="O37" s="21">
        <f>VLOOKUP($B$11,ABONE2,15,FALSE)</f>
        <v>71832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10668.45472247117</v>
      </c>
      <c r="D38" s="16">
        <f>VLOOKUP($B$11,TUKETIM,4,FALSE)</f>
        <v>256.94165459599134</v>
      </c>
      <c r="E38" s="16">
        <f>VLOOKUP($B$11,TUKETIM,5,FALSE)</f>
        <v>10925.396377067162</v>
      </c>
      <c r="F38" s="16">
        <f>VLOOKUP($B$11,TUKETIM,6,FALSE)</f>
        <v>1479.1253928766068</v>
      </c>
      <c r="G38" s="16">
        <f>VLOOKUP($B$11,TUKETIM,7,FALSE)</f>
        <v>1590.7646399330831</v>
      </c>
      <c r="H38" s="16">
        <f>VLOOKUP($B$11,TUKETIM,8,FALSE)</f>
        <v>3069.8900328096897</v>
      </c>
      <c r="I38" s="16">
        <f>VLOOKUP($B$11,TUKETIM,9,FALSE)</f>
        <v>4909.0345164853379</v>
      </c>
      <c r="J38" s="16">
        <f>VLOOKUP($B$11,TUKETIM,10,FALSE)</f>
        <v>10332.60994884432</v>
      </c>
      <c r="K38" s="16">
        <f>VLOOKUP($B$11,TUKETIM,11,FALSE)</f>
        <v>15241.644465329657</v>
      </c>
      <c r="L38" s="21">
        <f>VLOOKUP($B$11,TUKETIM,12,FALSE)</f>
        <v>350.38979999999998</v>
      </c>
      <c r="M38" s="21">
        <f>VLOOKUP($B$11,TUKETIM,13,FALSE)</f>
        <v>35350.136838751067</v>
      </c>
      <c r="N38" s="21">
        <f>VLOOKUP($B$11,TUKETIM,14,FALSE)</f>
        <v>35700.526638751064</v>
      </c>
      <c r="O38" s="21">
        <f>VLOOKUP($B$11,TUKETIM,15,FALSE)</f>
        <v>64937.457513957575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291947.56600001303</v>
      </c>
      <c r="D39" s="16">
        <f>VLOOKUP($B$11,ANLASMA,4,FALSE)</f>
        <v>5204.1580000000004</v>
      </c>
      <c r="E39" s="16">
        <f>VLOOKUP($B$11,ANLASMA,5,FALSE)</f>
        <v>297151.72400001303</v>
      </c>
      <c r="F39" s="16">
        <f>VLOOKUP($B$11,ANLASMA,6,FALSE)</f>
        <v>32650.363999999503</v>
      </c>
      <c r="G39" s="16">
        <f>VLOOKUP($B$11,ANLASMA,7,FALSE)</f>
        <v>29993.886999999901</v>
      </c>
      <c r="H39" s="16">
        <f>VLOOKUP($B$11,ANLASMA,8,FALSE)</f>
        <v>62644.250999999407</v>
      </c>
      <c r="I39" s="16">
        <f>VLOOKUP($B$11,ANLASMA,9,FALSE)</f>
        <v>56708.022000000696</v>
      </c>
      <c r="J39" s="16">
        <f>VLOOKUP($B$11,ANLASMA,10,FALSE)</f>
        <v>308541.06</v>
      </c>
      <c r="K39" s="16">
        <f>VLOOKUP($B$11,ANLASMA,11,FALSE)</f>
        <v>365249.08200000069</v>
      </c>
      <c r="L39" s="21">
        <f>VLOOKUP($B$11,ANLASMA,12,FALSE)</f>
        <v>1011.938</v>
      </c>
      <c r="M39" s="21">
        <f>VLOOKUP($B$11,ANLASMA,13,FALSE)</f>
        <v>81708.540000000008</v>
      </c>
      <c r="N39" s="21">
        <f>VLOOKUP($B$11,ANLASMA,14,FALSE)</f>
        <v>82720.478000000003</v>
      </c>
      <c r="O39" s="21">
        <f>VLOOKUP($B$11,ANLASMA,15,FALSE)</f>
        <v>807765.53500001319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31" t="s">
        <v>75</v>
      </c>
      <c r="C42" s="31"/>
      <c r="D42" s="31"/>
      <c r="E42" s="31"/>
      <c r="F42" s="31"/>
      <c r="G42" s="31"/>
      <c r="H42" s="31"/>
      <c r="I42" s="31"/>
      <c r="J42" s="31"/>
      <c r="K42" s="31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31" t="s">
        <v>76</v>
      </c>
      <c r="C43" s="31"/>
      <c r="D43" s="31"/>
      <c r="E43" s="31"/>
      <c r="F43" s="31"/>
      <c r="G43" s="31"/>
      <c r="H43" s="31"/>
      <c r="I43" s="31"/>
      <c r="J43" s="31"/>
      <c r="K43" s="31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31" t="s">
        <v>77</v>
      </c>
      <c r="C44" s="31"/>
      <c r="D44" s="31"/>
      <c r="E44" s="31"/>
      <c r="F44" s="31"/>
      <c r="G44" s="31"/>
      <c r="H44" s="31"/>
      <c r="I44" s="31"/>
      <c r="J44" s="31"/>
      <c r="K44" s="31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 xr:uid="{6B7950C8-0D5A-454A-A75A-B8B207A728BD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D961EA-F75A-4D41-ABAD-EB89E53DA3A3}">
  <dimension ref="A1:AC70"/>
  <sheetViews>
    <sheetView zoomScale="55" zoomScaleNormal="55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25" t="s">
        <v>6</v>
      </c>
      <c r="B1" s="26"/>
      <c r="C1" s="26"/>
      <c r="D1" s="2"/>
      <c r="E1" s="2"/>
      <c r="F1" s="2"/>
    </row>
    <row r="2" spans="1:29" x14ac:dyDescent="0.3">
      <c r="A2" s="3" t="s">
        <v>7</v>
      </c>
      <c r="B2" s="27" t="s">
        <v>8</v>
      </c>
      <c r="C2" s="27"/>
      <c r="D2" s="4"/>
      <c r="E2" s="4"/>
      <c r="F2" s="4"/>
    </row>
    <row r="3" spans="1:29" x14ac:dyDescent="0.3">
      <c r="A3" s="3" t="s">
        <v>9</v>
      </c>
      <c r="B3" s="28" t="s">
        <v>79</v>
      </c>
      <c r="C3" s="28"/>
      <c r="D3" s="5"/>
      <c r="E3" s="5"/>
      <c r="F3" s="5"/>
    </row>
    <row r="4" spans="1:29" x14ac:dyDescent="0.3">
      <c r="A4" s="3" t="s">
        <v>10</v>
      </c>
      <c r="B4" s="27">
        <v>4</v>
      </c>
      <c r="C4" s="27"/>
      <c r="D4" s="4"/>
      <c r="E4" s="4"/>
      <c r="F4" s="4"/>
    </row>
    <row r="5" spans="1:29" x14ac:dyDescent="0.3">
      <c r="A5" s="3" t="s">
        <v>11</v>
      </c>
      <c r="B5" s="29"/>
      <c r="C5" s="30"/>
      <c r="D5" s="4"/>
      <c r="E5" s="4"/>
      <c r="F5" s="4"/>
    </row>
    <row r="6" spans="1:29" ht="15" customHeight="1" x14ac:dyDescent="0.3">
      <c r="A6" s="3" t="s">
        <v>12</v>
      </c>
      <c r="B6" s="29"/>
      <c r="C6" s="30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32"/>
      <c r="C7" s="33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4"/>
      <c r="C8" s="34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5"/>
      <c r="C9" s="35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4" t="s">
        <v>80</v>
      </c>
      <c r="C10" s="34"/>
      <c r="D10" s="6"/>
      <c r="F10" s="9"/>
      <c r="G10" s="9"/>
      <c r="H10" s="9"/>
      <c r="I10" s="9"/>
    </row>
    <row r="11" spans="1:29" x14ac:dyDescent="0.3">
      <c r="A11" s="3" t="s">
        <v>24</v>
      </c>
      <c r="B11" s="34" t="s">
        <v>105</v>
      </c>
      <c r="C11" s="34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23" t="s">
        <v>72</v>
      </c>
      <c r="B13" s="23"/>
      <c r="C13" s="24" t="s">
        <v>59</v>
      </c>
      <c r="D13" s="24"/>
      <c r="E13" s="24"/>
      <c r="F13" s="24" t="s">
        <v>60</v>
      </c>
      <c r="G13" s="24"/>
      <c r="H13" s="24"/>
      <c r="I13" s="24" t="s">
        <v>61</v>
      </c>
      <c r="J13" s="24"/>
      <c r="K13" s="24"/>
      <c r="L13" s="24" t="s">
        <v>62</v>
      </c>
      <c r="M13" s="24"/>
      <c r="N13" s="24"/>
      <c r="O13" s="22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22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f t="shared" ref="M15:M24" si="10">(SUMIFS(SANAYIOG2,KAYNAK,A15,SEBEP,B15,SÜRE,"Uzun",BİLDİRİM,"Bildirimsiz",İL,$B$10,İLÇE,$B$11)/VLOOKUP($B$11,ABONE2,13,FALSE))</f>
        <v>0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0</v>
      </c>
      <c r="D17" s="12">
        <f t="shared" si="1"/>
        <v>0</v>
      </c>
      <c r="E17" s="12">
        <f t="shared" si="2"/>
        <v>0</v>
      </c>
      <c r="F17" s="12">
        <f t="shared" si="3"/>
        <v>0</v>
      </c>
      <c r="G17" s="12">
        <f t="shared" si="4"/>
        <v>0</v>
      </c>
      <c r="H17" s="12">
        <f t="shared" si="5"/>
        <v>0</v>
      </c>
      <c r="I17" s="12">
        <f t="shared" si="6"/>
        <v>0</v>
      </c>
      <c r="J17" s="12">
        <f t="shared" si="7"/>
        <v>0</v>
      </c>
      <c r="K17" s="12">
        <f t="shared" si="8"/>
        <v>0</v>
      </c>
      <c r="L17" s="12">
        <f t="shared" si="9"/>
        <v>0</v>
      </c>
      <c r="M17" s="12">
        <f t="shared" si="10"/>
        <v>0</v>
      </c>
      <c r="N17" s="12">
        <f t="shared" si="11"/>
        <v>0</v>
      </c>
      <c r="O17" s="17">
        <f t="shared" si="12"/>
        <v>0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0</v>
      </c>
      <c r="D18" s="12">
        <f t="shared" si="1"/>
        <v>0</v>
      </c>
      <c r="E18" s="12">
        <f t="shared" si="2"/>
        <v>0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0</v>
      </c>
      <c r="J18" s="12">
        <f t="shared" si="7"/>
        <v>0</v>
      </c>
      <c r="K18" s="12">
        <f t="shared" si="8"/>
        <v>0</v>
      </c>
      <c r="L18" s="12">
        <f t="shared" si="9"/>
        <v>0</v>
      </c>
      <c r="M18" s="12">
        <f t="shared" si="10"/>
        <v>0</v>
      </c>
      <c r="N18" s="12">
        <f t="shared" si="11"/>
        <v>0</v>
      </c>
      <c r="O18" s="17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0</v>
      </c>
      <c r="D21" s="12">
        <f t="shared" si="1"/>
        <v>0</v>
      </c>
      <c r="E21" s="12">
        <f t="shared" si="2"/>
        <v>0</v>
      </c>
      <c r="F21" s="12">
        <f t="shared" si="3"/>
        <v>0</v>
      </c>
      <c r="G21" s="12">
        <f t="shared" si="4"/>
        <v>0</v>
      </c>
      <c r="H21" s="12">
        <f t="shared" si="5"/>
        <v>0</v>
      </c>
      <c r="I21" s="12">
        <f t="shared" si="6"/>
        <v>0</v>
      </c>
      <c r="J21" s="12">
        <f t="shared" si="7"/>
        <v>0</v>
      </c>
      <c r="K21" s="12">
        <f t="shared" si="8"/>
        <v>0</v>
      </c>
      <c r="L21" s="12">
        <f t="shared" si="9"/>
        <v>0</v>
      </c>
      <c r="M21" s="12">
        <f t="shared" si="10"/>
        <v>0</v>
      </c>
      <c r="N21" s="12">
        <f t="shared" si="11"/>
        <v>0</v>
      </c>
      <c r="O21" s="17">
        <f t="shared" si="12"/>
        <v>0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0</v>
      </c>
      <c r="D22" s="12">
        <f t="shared" si="1"/>
        <v>0</v>
      </c>
      <c r="E22" s="12">
        <f t="shared" si="2"/>
        <v>0</v>
      </c>
      <c r="F22" s="12">
        <f t="shared" si="3"/>
        <v>0</v>
      </c>
      <c r="G22" s="12">
        <f t="shared" si="4"/>
        <v>0</v>
      </c>
      <c r="H22" s="12">
        <f t="shared" si="5"/>
        <v>0</v>
      </c>
      <c r="I22" s="12">
        <f t="shared" si="6"/>
        <v>0</v>
      </c>
      <c r="J22" s="12">
        <f t="shared" si="7"/>
        <v>0</v>
      </c>
      <c r="K22" s="12">
        <f t="shared" si="8"/>
        <v>0</v>
      </c>
      <c r="L22" s="12">
        <f t="shared" si="9"/>
        <v>0</v>
      </c>
      <c r="M22" s="12">
        <f t="shared" si="10"/>
        <v>0</v>
      </c>
      <c r="N22" s="12">
        <f t="shared" si="11"/>
        <v>0</v>
      </c>
      <c r="O22" s="17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23" t="s">
        <v>63</v>
      </c>
      <c r="B25" s="23"/>
      <c r="C25" s="12">
        <f>SUM(C15:C24)</f>
        <v>0</v>
      </c>
      <c r="D25" s="12">
        <f t="shared" ref="D25:O25" si="13">SUM(D15:D24)</f>
        <v>0</v>
      </c>
      <c r="E25" s="12">
        <f t="shared" si="13"/>
        <v>0</v>
      </c>
      <c r="F25" s="12">
        <f t="shared" si="13"/>
        <v>0</v>
      </c>
      <c r="G25" s="12">
        <f t="shared" si="13"/>
        <v>0</v>
      </c>
      <c r="H25" s="12">
        <f t="shared" si="13"/>
        <v>0</v>
      </c>
      <c r="I25" s="12">
        <f t="shared" si="13"/>
        <v>0</v>
      </c>
      <c r="J25" s="12">
        <f t="shared" si="13"/>
        <v>0</v>
      </c>
      <c r="K25" s="12">
        <f t="shared" si="13"/>
        <v>0</v>
      </c>
      <c r="L25" s="12">
        <f t="shared" si="13"/>
        <v>0</v>
      </c>
      <c r="M25" s="12">
        <f t="shared" si="13"/>
        <v>0</v>
      </c>
      <c r="N25" s="12">
        <f t="shared" si="13"/>
        <v>0</v>
      </c>
      <c r="O25" s="12">
        <f t="shared" si="13"/>
        <v>0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23" t="s">
        <v>73</v>
      </c>
      <c r="B26" s="23"/>
      <c r="C26" s="24" t="s">
        <v>59</v>
      </c>
      <c r="D26" s="24"/>
      <c r="E26" s="24"/>
      <c r="F26" s="24" t="s">
        <v>60</v>
      </c>
      <c r="G26" s="24"/>
      <c r="H26" s="24"/>
      <c r="I26" s="24" t="s">
        <v>61</v>
      </c>
      <c r="J26" s="24"/>
      <c r="K26" s="24"/>
      <c r="L26" s="24" t="s">
        <v>62</v>
      </c>
      <c r="M26" s="24"/>
      <c r="N26" s="24"/>
      <c r="O26" s="22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22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0</v>
      </c>
      <c r="D29" s="12">
        <f>(SUMIFS(MESKENOG2,KAYNAK,A29,SEBEP,B29,SÜRE,"Uzun",BİLDİRİM,"Bildirimli",İL,$B$10,İLÇE,$B$11)/VLOOKUP($B$11,ABONE2,4,FALSE))</f>
        <v>0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0</v>
      </c>
      <c r="F29" s="12">
        <f>(SUMIFS(TARIMSALAG2,KAYNAK,A29,SEBEP,B29,SÜRE,"Uzun",BİLDİRİM,"Bildirimli",İL,$B$10,İLÇE,$B$11)/VLOOKUP($B$11,ABONE2,6,FALSE))</f>
        <v>0</v>
      </c>
      <c r="G29" s="12">
        <f>(SUMIFS(TARIMSALOG2,KAYNAK,A29,SEBEP,B29,SÜRE,"Uzun",BİLDİRİM,"Bildirimli",İL,$B$10,İLÇE,$B$11)/VLOOKUP($B$11,ABONE2,7,FALSE))</f>
        <v>0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0</v>
      </c>
      <c r="I29" s="12">
        <f>(SUMIFS(TICARETHANEAG2,KAYNAK,A29,SEBEP,B29,SÜRE,"Uzun",BİLDİRİM,"Bildirimli",İL,$B$10,İLÇE,$B$11)/VLOOKUP($B$11,ABONE2,9,FALSE))</f>
        <v>0</v>
      </c>
      <c r="J29" s="12">
        <f>(SUMIFS(TICARETHANEOG2,KAYNAK,A29,SEBEP,B29,SÜRE,"Uzun",BİLDİRİM,"Bildirimli",İL,$B$10,İLÇE,$B$11)/VLOOKUP($B$11,ABONE2,10,FALSE))</f>
        <v>0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</v>
      </c>
      <c r="L29" s="12">
        <f>(SUMIFS(SANAYIAG2,KAYNAK,A29,SEBEP,B29,SÜRE,"Uzun",BİLDİRİM,"Bildirimli",İL,$B$10,İLÇE,$B$11)/VLOOKUP($B$11,ABONE2,12,FALSE))</f>
        <v>0</v>
      </c>
      <c r="M29" s="12">
        <f>(SUMIFS(SANAYIOG2,KAYNAK,A29,SEBEP,B29,SÜRE,"Uzun",BİLDİRİM,"Bildirimli",İL,$B$10,İLÇE,$B$11)/VLOOKUP($B$11,ABONE2,13,FALSE))</f>
        <v>0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0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0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0</v>
      </c>
      <c r="F31" s="12">
        <f>(SUMIFS(TARIMSALAG2,KAYNAK,A31,SEBEP,B31,SÜRE,"Uzun",BİLDİRİM,"Bildirimli",İL,$B$10,İLÇE,$B$11)/VLOOKUP($B$11,ABONE2,6,FALSE))</f>
        <v>0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2">
        <f>(SUMIFS(TICARETHANEAG2,KAYNAK,A31,SEBEP,B31,SÜRE,"Uzun",BİLDİRİM,"Bildirimli",İL,$B$10,İLÇE,$B$11)/VLOOKUP($B$11,ABONE2,9,FALSE))</f>
        <v>0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</v>
      </c>
      <c r="L31" s="12">
        <f>(SUMIFS(SANAYIAG2,KAYNAK,A31,SEBEP,B31,SÜRE,"Uzun",BİLDİRİM,"Bildirimli",İL,$B$10,İLÇE,$B$11)/VLOOKUP($B$11,ABONE2,12,FALSE))</f>
        <v>0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0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23" t="s">
        <v>63</v>
      </c>
      <c r="B33" s="23"/>
      <c r="C33" s="12">
        <f>SUM(C28:C32)</f>
        <v>0</v>
      </c>
      <c r="D33" s="12">
        <f t="shared" ref="D33:O33" si="14">SUM(D28:D32)</f>
        <v>0</v>
      </c>
      <c r="E33" s="12">
        <f t="shared" si="14"/>
        <v>0</v>
      </c>
      <c r="F33" s="12">
        <f t="shared" si="14"/>
        <v>0</v>
      </c>
      <c r="G33" s="12">
        <f t="shared" si="14"/>
        <v>0</v>
      </c>
      <c r="H33" s="12">
        <f t="shared" si="14"/>
        <v>0</v>
      </c>
      <c r="I33" s="12">
        <f t="shared" si="14"/>
        <v>0</v>
      </c>
      <c r="J33" s="12">
        <f t="shared" si="14"/>
        <v>0</v>
      </c>
      <c r="K33" s="12">
        <f t="shared" si="14"/>
        <v>0</v>
      </c>
      <c r="L33" s="12">
        <f t="shared" si="14"/>
        <v>0</v>
      </c>
      <c r="M33" s="12">
        <f t="shared" si="14"/>
        <v>0</v>
      </c>
      <c r="N33" s="12">
        <f t="shared" si="14"/>
        <v>0</v>
      </c>
      <c r="O33" s="12">
        <f t="shared" si="14"/>
        <v>0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22" t="s">
        <v>74</v>
      </c>
      <c r="C35" s="24" t="s">
        <v>59</v>
      </c>
      <c r="D35" s="24"/>
      <c r="E35" s="24"/>
      <c r="F35" s="24" t="s">
        <v>60</v>
      </c>
      <c r="G35" s="24"/>
      <c r="H35" s="24"/>
      <c r="I35" s="24" t="s">
        <v>61</v>
      </c>
      <c r="J35" s="24"/>
      <c r="K35" s="24"/>
      <c r="L35" s="24" t="s">
        <v>62</v>
      </c>
      <c r="M35" s="24"/>
      <c r="N35" s="24"/>
      <c r="O35" s="22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22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22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88321</v>
      </c>
      <c r="D37" s="16">
        <f>VLOOKUP($B$11,ABONE2,4,FALSE)</f>
        <v>150</v>
      </c>
      <c r="E37" s="16">
        <f>VLOOKUP($B$11,ABONE2,5,FALSE)</f>
        <v>88471</v>
      </c>
      <c r="F37" s="16">
        <f>VLOOKUP($B$11,ABONE2,6,FALSE)</f>
        <v>1952</v>
      </c>
      <c r="G37" s="16">
        <f>VLOOKUP($B$11,ABONE2,7,FALSE)</f>
        <v>162</v>
      </c>
      <c r="H37" s="16">
        <f>VLOOKUP($B$11,ABONE2,8,FALSE)</f>
        <v>2114</v>
      </c>
      <c r="I37" s="16">
        <f>VLOOKUP($B$11,ABONE2,9,FALSE)</f>
        <v>12672</v>
      </c>
      <c r="J37" s="16">
        <f>VLOOKUP($B$11,ABONE2,10,FALSE)</f>
        <v>670</v>
      </c>
      <c r="K37" s="16">
        <f>VLOOKUP($B$11,ABONE2,11,FALSE)</f>
        <v>13342</v>
      </c>
      <c r="L37" s="21">
        <f>VLOOKUP($B$11,ABONE2,12,FALSE)</f>
        <v>112</v>
      </c>
      <c r="M37" s="21">
        <f>VLOOKUP($B$11,ABONE2,13,FALSE)</f>
        <v>129</v>
      </c>
      <c r="N37" s="21">
        <f>VLOOKUP($B$11,ABONE2,14,FALSE)</f>
        <v>241</v>
      </c>
      <c r="O37" s="21">
        <f>VLOOKUP($B$11,ABONE2,15,FALSE)</f>
        <v>104168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19143.600719358506</v>
      </c>
      <c r="D38" s="16">
        <f>VLOOKUP($B$11,TUKETIM,4,FALSE)</f>
        <v>143.54917083464696</v>
      </c>
      <c r="E38" s="16">
        <f>VLOOKUP($B$11,TUKETIM,5,FALSE)</f>
        <v>19287.149890193152</v>
      </c>
      <c r="F38" s="16">
        <f>VLOOKUP($B$11,TUKETIM,6,FALSE)</f>
        <v>502.12171639274112</v>
      </c>
      <c r="G38" s="16">
        <f>VLOOKUP($B$11,TUKETIM,7,FALSE)</f>
        <v>698.85140000000001</v>
      </c>
      <c r="H38" s="16">
        <f>VLOOKUP($B$11,TUKETIM,8,FALSE)</f>
        <v>1200.9731163927411</v>
      </c>
      <c r="I38" s="16">
        <f>VLOOKUP($B$11,TUKETIM,9,FALSE)</f>
        <v>8216.4008166487056</v>
      </c>
      <c r="J38" s="16">
        <f>VLOOKUP($B$11,TUKETIM,10,FALSE)</f>
        <v>10567.199387821576</v>
      </c>
      <c r="K38" s="16">
        <f>VLOOKUP($B$11,TUKETIM,11,FALSE)</f>
        <v>18783.600204470284</v>
      </c>
      <c r="L38" s="21">
        <f>VLOOKUP($B$11,TUKETIM,12,FALSE)</f>
        <v>1327.3233282194631</v>
      </c>
      <c r="M38" s="21">
        <f>VLOOKUP($B$11,TUKETIM,13,FALSE)</f>
        <v>18015.513084343434</v>
      </c>
      <c r="N38" s="21">
        <f>VLOOKUP($B$11,TUKETIM,14,FALSE)</f>
        <v>19342.836412562898</v>
      </c>
      <c r="O38" s="21">
        <f>VLOOKUP($B$11,TUKETIM,15,FALSE)</f>
        <v>58614.559623619076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541601.36899999797</v>
      </c>
      <c r="D39" s="16">
        <f>VLOOKUP($B$11,ANLASMA,4,FALSE)</f>
        <v>3468.9</v>
      </c>
      <c r="E39" s="16">
        <f>VLOOKUP($B$11,ANLASMA,5,FALSE)</f>
        <v>545070.26899999799</v>
      </c>
      <c r="F39" s="16">
        <f>VLOOKUP($B$11,ANLASMA,6,FALSE)</f>
        <v>8607.5040000000699</v>
      </c>
      <c r="G39" s="16">
        <f>VLOOKUP($B$11,ANLASMA,7,FALSE)</f>
        <v>7123.8</v>
      </c>
      <c r="H39" s="16">
        <f>VLOOKUP($B$11,ANLASMA,8,FALSE)</f>
        <v>15731.304000000069</v>
      </c>
      <c r="I39" s="16">
        <f>VLOOKUP($B$11,ANLASMA,9,FALSE)</f>
        <v>84415.643999995795</v>
      </c>
      <c r="J39" s="16">
        <f>VLOOKUP($B$11,ANLASMA,10,FALSE)</f>
        <v>140513.60000000001</v>
      </c>
      <c r="K39" s="16">
        <f>VLOOKUP($B$11,ANLASMA,11,FALSE)</f>
        <v>224929.24399999582</v>
      </c>
      <c r="L39" s="21">
        <f>VLOOKUP($B$11,ANLASMA,12,FALSE)</f>
        <v>7567.0019999999995</v>
      </c>
      <c r="M39" s="21">
        <f>VLOOKUP($B$11,ANLASMA,13,FALSE)</f>
        <v>103388.41</v>
      </c>
      <c r="N39" s="21">
        <f>VLOOKUP($B$11,ANLASMA,14,FALSE)</f>
        <v>110955.412</v>
      </c>
      <c r="O39" s="21">
        <f>VLOOKUP($B$11,ANLASMA,15,FALSE)</f>
        <v>896686.22899999388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31" t="s">
        <v>75</v>
      </c>
      <c r="C42" s="31"/>
      <c r="D42" s="31"/>
      <c r="E42" s="31"/>
      <c r="F42" s="31"/>
      <c r="G42" s="31"/>
      <c r="H42" s="31"/>
      <c r="I42" s="31"/>
      <c r="J42" s="31"/>
      <c r="K42" s="31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31" t="s">
        <v>76</v>
      </c>
      <c r="C43" s="31"/>
      <c r="D43" s="31"/>
      <c r="E43" s="31"/>
      <c r="F43" s="31"/>
      <c r="G43" s="31"/>
      <c r="H43" s="31"/>
      <c r="I43" s="31"/>
      <c r="J43" s="31"/>
      <c r="K43" s="31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31" t="s">
        <v>77</v>
      </c>
      <c r="C44" s="31"/>
      <c r="D44" s="31"/>
      <c r="E44" s="31"/>
      <c r="F44" s="31"/>
      <c r="G44" s="31"/>
      <c r="H44" s="31"/>
      <c r="I44" s="31"/>
      <c r="J44" s="31"/>
      <c r="K44" s="31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 xr:uid="{A13DFC70-E658-440E-8CB8-2762E8A359D2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F9E711-EE17-45C8-B4BA-002C3D56616E}">
  <dimension ref="A1:AC70"/>
  <sheetViews>
    <sheetView zoomScale="55" zoomScaleNormal="55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25" t="s">
        <v>6</v>
      </c>
      <c r="B1" s="26"/>
      <c r="C1" s="26"/>
      <c r="D1" s="2"/>
      <c r="E1" s="2"/>
      <c r="F1" s="2"/>
    </row>
    <row r="2" spans="1:29" x14ac:dyDescent="0.3">
      <c r="A2" s="3" t="s">
        <v>7</v>
      </c>
      <c r="B2" s="27" t="s">
        <v>8</v>
      </c>
      <c r="C2" s="27"/>
      <c r="D2" s="4"/>
      <c r="E2" s="4"/>
      <c r="F2" s="4"/>
    </row>
    <row r="3" spans="1:29" x14ac:dyDescent="0.3">
      <c r="A3" s="3" t="s">
        <v>9</v>
      </c>
      <c r="B3" s="28" t="s">
        <v>79</v>
      </c>
      <c r="C3" s="28"/>
      <c r="D3" s="5"/>
      <c r="E3" s="5"/>
      <c r="F3" s="5"/>
    </row>
    <row r="4" spans="1:29" x14ac:dyDescent="0.3">
      <c r="A4" s="3" t="s">
        <v>10</v>
      </c>
      <c r="B4" s="27">
        <v>4</v>
      </c>
      <c r="C4" s="27"/>
      <c r="D4" s="4"/>
      <c r="E4" s="4"/>
      <c r="F4" s="4"/>
    </row>
    <row r="5" spans="1:29" x14ac:dyDescent="0.3">
      <c r="A5" s="3" t="s">
        <v>11</v>
      </c>
      <c r="B5" s="29"/>
      <c r="C5" s="30"/>
      <c r="D5" s="4"/>
      <c r="E5" s="4"/>
      <c r="F5" s="4"/>
    </row>
    <row r="6" spans="1:29" ht="15" customHeight="1" x14ac:dyDescent="0.3">
      <c r="A6" s="3" t="s">
        <v>12</v>
      </c>
      <c r="B6" s="29"/>
      <c r="C6" s="30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32"/>
      <c r="C7" s="33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4"/>
      <c r="C8" s="34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5"/>
      <c r="C9" s="35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4" t="s">
        <v>80</v>
      </c>
      <c r="C10" s="34"/>
      <c r="D10" s="6"/>
      <c r="F10" s="9"/>
      <c r="G10" s="9"/>
      <c r="H10" s="9"/>
      <c r="I10" s="9"/>
    </row>
    <row r="11" spans="1:29" x14ac:dyDescent="0.3">
      <c r="A11" s="3" t="s">
        <v>24</v>
      </c>
      <c r="B11" s="34" t="s">
        <v>106</v>
      </c>
      <c r="C11" s="34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23" t="s">
        <v>72</v>
      </c>
      <c r="B13" s="23"/>
      <c r="C13" s="24" t="s">
        <v>59</v>
      </c>
      <c r="D13" s="24"/>
      <c r="E13" s="24"/>
      <c r="F13" s="24" t="s">
        <v>60</v>
      </c>
      <c r="G13" s="24"/>
      <c r="H13" s="24"/>
      <c r="I13" s="24" t="s">
        <v>61</v>
      </c>
      <c r="J13" s="24"/>
      <c r="K13" s="24"/>
      <c r="L13" s="24" t="s">
        <v>62</v>
      </c>
      <c r="M13" s="24"/>
      <c r="N13" s="24"/>
      <c r="O13" s="22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22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f t="shared" ref="M15:M24" si="10">(SUMIFS(SANAYIOG2,KAYNAK,A15,SEBEP,B15,SÜRE,"Uzun",BİLDİRİM,"Bildirimsiz",İL,$B$10,İLÇE,$B$11)/VLOOKUP($B$11,ABONE2,13,FALSE))</f>
        <v>0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0</v>
      </c>
      <c r="D17" s="12">
        <f t="shared" si="1"/>
        <v>0</v>
      </c>
      <c r="E17" s="12">
        <f t="shared" si="2"/>
        <v>0</v>
      </c>
      <c r="F17" s="12">
        <f t="shared" si="3"/>
        <v>0</v>
      </c>
      <c r="G17" s="12">
        <f t="shared" si="4"/>
        <v>0</v>
      </c>
      <c r="H17" s="12">
        <f t="shared" si="5"/>
        <v>0</v>
      </c>
      <c r="I17" s="12">
        <f t="shared" si="6"/>
        <v>0</v>
      </c>
      <c r="J17" s="12">
        <f t="shared" si="7"/>
        <v>0</v>
      </c>
      <c r="K17" s="12">
        <f t="shared" si="8"/>
        <v>0</v>
      </c>
      <c r="L17" s="12">
        <f t="shared" si="9"/>
        <v>0</v>
      </c>
      <c r="M17" s="12">
        <f t="shared" si="10"/>
        <v>0</v>
      </c>
      <c r="N17" s="12">
        <f t="shared" si="11"/>
        <v>0</v>
      </c>
      <c r="O17" s="17">
        <f t="shared" si="12"/>
        <v>0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0</v>
      </c>
      <c r="D18" s="12">
        <f t="shared" si="1"/>
        <v>0</v>
      </c>
      <c r="E18" s="12">
        <f t="shared" si="2"/>
        <v>0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0</v>
      </c>
      <c r="J18" s="12">
        <f t="shared" si="7"/>
        <v>0</v>
      </c>
      <c r="K18" s="12">
        <f t="shared" si="8"/>
        <v>0</v>
      </c>
      <c r="L18" s="12">
        <f t="shared" si="9"/>
        <v>0</v>
      </c>
      <c r="M18" s="12">
        <f t="shared" si="10"/>
        <v>0</v>
      </c>
      <c r="N18" s="12">
        <f t="shared" si="11"/>
        <v>0</v>
      </c>
      <c r="O18" s="17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0</v>
      </c>
      <c r="D21" s="12">
        <f t="shared" si="1"/>
        <v>0</v>
      </c>
      <c r="E21" s="12">
        <f t="shared" si="2"/>
        <v>0</v>
      </c>
      <c r="F21" s="12">
        <f t="shared" si="3"/>
        <v>0</v>
      </c>
      <c r="G21" s="12">
        <f t="shared" si="4"/>
        <v>0</v>
      </c>
      <c r="H21" s="12">
        <f t="shared" si="5"/>
        <v>0</v>
      </c>
      <c r="I21" s="12">
        <f t="shared" si="6"/>
        <v>0</v>
      </c>
      <c r="J21" s="12">
        <f t="shared" si="7"/>
        <v>0</v>
      </c>
      <c r="K21" s="12">
        <f t="shared" si="8"/>
        <v>0</v>
      </c>
      <c r="L21" s="12">
        <f t="shared" si="9"/>
        <v>0</v>
      </c>
      <c r="M21" s="12">
        <f t="shared" si="10"/>
        <v>0</v>
      </c>
      <c r="N21" s="12">
        <f t="shared" si="11"/>
        <v>0</v>
      </c>
      <c r="O21" s="17">
        <f t="shared" si="12"/>
        <v>0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0</v>
      </c>
      <c r="D22" s="12">
        <f t="shared" si="1"/>
        <v>0</v>
      </c>
      <c r="E22" s="12">
        <f t="shared" si="2"/>
        <v>0</v>
      </c>
      <c r="F22" s="12">
        <f t="shared" si="3"/>
        <v>0</v>
      </c>
      <c r="G22" s="12">
        <f t="shared" si="4"/>
        <v>0</v>
      </c>
      <c r="H22" s="12">
        <f t="shared" si="5"/>
        <v>0</v>
      </c>
      <c r="I22" s="12">
        <f t="shared" si="6"/>
        <v>0</v>
      </c>
      <c r="J22" s="12">
        <f t="shared" si="7"/>
        <v>0</v>
      </c>
      <c r="K22" s="12">
        <f t="shared" si="8"/>
        <v>0</v>
      </c>
      <c r="L22" s="12">
        <f t="shared" si="9"/>
        <v>0</v>
      </c>
      <c r="M22" s="12">
        <f t="shared" si="10"/>
        <v>0</v>
      </c>
      <c r="N22" s="12">
        <f t="shared" si="11"/>
        <v>0</v>
      </c>
      <c r="O22" s="17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23" t="s">
        <v>63</v>
      </c>
      <c r="B25" s="23"/>
      <c r="C25" s="12">
        <f>SUM(C15:C24)</f>
        <v>0</v>
      </c>
      <c r="D25" s="12">
        <f t="shared" ref="D25:O25" si="13">SUM(D15:D24)</f>
        <v>0</v>
      </c>
      <c r="E25" s="12">
        <f t="shared" si="13"/>
        <v>0</v>
      </c>
      <c r="F25" s="12">
        <f t="shared" si="13"/>
        <v>0</v>
      </c>
      <c r="G25" s="12">
        <f t="shared" si="13"/>
        <v>0</v>
      </c>
      <c r="H25" s="12">
        <f t="shared" si="13"/>
        <v>0</v>
      </c>
      <c r="I25" s="12">
        <f t="shared" si="13"/>
        <v>0</v>
      </c>
      <c r="J25" s="12">
        <f t="shared" si="13"/>
        <v>0</v>
      </c>
      <c r="K25" s="12">
        <f t="shared" si="13"/>
        <v>0</v>
      </c>
      <c r="L25" s="12">
        <f t="shared" si="13"/>
        <v>0</v>
      </c>
      <c r="M25" s="12">
        <f t="shared" si="13"/>
        <v>0</v>
      </c>
      <c r="N25" s="12">
        <f t="shared" si="13"/>
        <v>0</v>
      </c>
      <c r="O25" s="12">
        <f t="shared" si="13"/>
        <v>0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23" t="s">
        <v>73</v>
      </c>
      <c r="B26" s="23"/>
      <c r="C26" s="24" t="s">
        <v>59</v>
      </c>
      <c r="D26" s="24"/>
      <c r="E26" s="24"/>
      <c r="F26" s="24" t="s">
        <v>60</v>
      </c>
      <c r="G26" s="24"/>
      <c r="H26" s="24"/>
      <c r="I26" s="24" t="s">
        <v>61</v>
      </c>
      <c r="J26" s="24"/>
      <c r="K26" s="24"/>
      <c r="L26" s="24" t="s">
        <v>62</v>
      </c>
      <c r="M26" s="24"/>
      <c r="N26" s="24"/>
      <c r="O26" s="22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22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0</v>
      </c>
      <c r="D29" s="12">
        <f>(SUMIFS(MESKENOG2,KAYNAK,A29,SEBEP,B29,SÜRE,"Uzun",BİLDİRİM,"Bildirimli",İL,$B$10,İLÇE,$B$11)/VLOOKUP($B$11,ABONE2,4,FALSE))</f>
        <v>0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0</v>
      </c>
      <c r="F29" s="12">
        <f>(SUMIFS(TARIMSALAG2,KAYNAK,A29,SEBEP,B29,SÜRE,"Uzun",BİLDİRİM,"Bildirimli",İL,$B$10,İLÇE,$B$11)/VLOOKUP($B$11,ABONE2,6,FALSE))</f>
        <v>0</v>
      </c>
      <c r="G29" s="12">
        <f>(SUMIFS(TARIMSALOG2,KAYNAK,A29,SEBEP,B29,SÜRE,"Uzun",BİLDİRİM,"Bildirimli",İL,$B$10,İLÇE,$B$11)/VLOOKUP($B$11,ABONE2,7,FALSE))</f>
        <v>0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0</v>
      </c>
      <c r="I29" s="12">
        <f>(SUMIFS(TICARETHANEAG2,KAYNAK,A29,SEBEP,B29,SÜRE,"Uzun",BİLDİRİM,"Bildirimli",İL,$B$10,İLÇE,$B$11)/VLOOKUP($B$11,ABONE2,9,FALSE))</f>
        <v>0</v>
      </c>
      <c r="J29" s="12">
        <f>(SUMIFS(TICARETHANEOG2,KAYNAK,A29,SEBEP,B29,SÜRE,"Uzun",BİLDİRİM,"Bildirimli",İL,$B$10,İLÇE,$B$11)/VLOOKUP($B$11,ABONE2,10,FALSE))</f>
        <v>0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</v>
      </c>
      <c r="L29" s="12">
        <f>(SUMIFS(SANAYIAG2,KAYNAK,A29,SEBEP,B29,SÜRE,"Uzun",BİLDİRİM,"Bildirimli",İL,$B$10,İLÇE,$B$11)/VLOOKUP($B$11,ABONE2,12,FALSE))</f>
        <v>0</v>
      </c>
      <c r="M29" s="12">
        <f>(SUMIFS(SANAYIOG2,KAYNAK,A29,SEBEP,B29,SÜRE,"Uzun",BİLDİRİM,"Bildirimli",İL,$B$10,İLÇE,$B$11)/VLOOKUP($B$11,ABONE2,13,FALSE))</f>
        <v>0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0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0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0</v>
      </c>
      <c r="F31" s="12">
        <f>(SUMIFS(TARIMSALAG2,KAYNAK,A31,SEBEP,B31,SÜRE,"Uzun",BİLDİRİM,"Bildirimli",İL,$B$10,İLÇE,$B$11)/VLOOKUP($B$11,ABONE2,6,FALSE))</f>
        <v>0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2">
        <f>(SUMIFS(TICARETHANEAG2,KAYNAK,A31,SEBEP,B31,SÜRE,"Uzun",BİLDİRİM,"Bildirimli",İL,$B$10,İLÇE,$B$11)/VLOOKUP($B$11,ABONE2,9,FALSE))</f>
        <v>0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</v>
      </c>
      <c r="L31" s="12">
        <f>(SUMIFS(SANAYIAG2,KAYNAK,A31,SEBEP,B31,SÜRE,"Uzun",BİLDİRİM,"Bildirimli",İL,$B$10,İLÇE,$B$11)/VLOOKUP($B$11,ABONE2,12,FALSE))</f>
        <v>0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0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23" t="s">
        <v>63</v>
      </c>
      <c r="B33" s="23"/>
      <c r="C33" s="12">
        <f>SUM(C28:C32)</f>
        <v>0</v>
      </c>
      <c r="D33" s="12">
        <f t="shared" ref="D33:O33" si="14">SUM(D28:D32)</f>
        <v>0</v>
      </c>
      <c r="E33" s="12">
        <f t="shared" si="14"/>
        <v>0</v>
      </c>
      <c r="F33" s="12">
        <f t="shared" si="14"/>
        <v>0</v>
      </c>
      <c r="G33" s="12">
        <f t="shared" si="14"/>
        <v>0</v>
      </c>
      <c r="H33" s="12">
        <f t="shared" si="14"/>
        <v>0</v>
      </c>
      <c r="I33" s="12">
        <f t="shared" si="14"/>
        <v>0</v>
      </c>
      <c r="J33" s="12">
        <f t="shared" si="14"/>
        <v>0</v>
      </c>
      <c r="K33" s="12">
        <f t="shared" si="14"/>
        <v>0</v>
      </c>
      <c r="L33" s="12">
        <f t="shared" si="14"/>
        <v>0</v>
      </c>
      <c r="M33" s="12">
        <f t="shared" si="14"/>
        <v>0</v>
      </c>
      <c r="N33" s="12">
        <f t="shared" si="14"/>
        <v>0</v>
      </c>
      <c r="O33" s="12">
        <f t="shared" si="14"/>
        <v>0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22" t="s">
        <v>74</v>
      </c>
      <c r="C35" s="24" t="s">
        <v>59</v>
      </c>
      <c r="D35" s="24"/>
      <c r="E35" s="24"/>
      <c r="F35" s="24" t="s">
        <v>60</v>
      </c>
      <c r="G35" s="24"/>
      <c r="H35" s="24"/>
      <c r="I35" s="24" t="s">
        <v>61</v>
      </c>
      <c r="J35" s="24"/>
      <c r="K35" s="24"/>
      <c r="L35" s="24" t="s">
        <v>62</v>
      </c>
      <c r="M35" s="24"/>
      <c r="N35" s="24"/>
      <c r="O35" s="22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22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22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45520</v>
      </c>
      <c r="D37" s="16">
        <f>VLOOKUP($B$11,ABONE2,4,FALSE)</f>
        <v>46</v>
      </c>
      <c r="E37" s="16">
        <f>VLOOKUP($B$11,ABONE2,5,FALSE)</f>
        <v>45566</v>
      </c>
      <c r="F37" s="16">
        <f>VLOOKUP($B$11,ABONE2,6,FALSE)</f>
        <v>3506</v>
      </c>
      <c r="G37" s="16">
        <f>VLOOKUP($B$11,ABONE2,7,FALSE)</f>
        <v>917</v>
      </c>
      <c r="H37" s="16">
        <f>VLOOKUP($B$11,ABONE2,8,FALSE)</f>
        <v>4423</v>
      </c>
      <c r="I37" s="16">
        <f>VLOOKUP($B$11,ABONE2,9,FALSE)</f>
        <v>9437</v>
      </c>
      <c r="J37" s="16">
        <f>VLOOKUP($B$11,ABONE2,10,FALSE)</f>
        <v>413</v>
      </c>
      <c r="K37" s="16">
        <f>VLOOKUP($B$11,ABONE2,11,FALSE)</f>
        <v>9850</v>
      </c>
      <c r="L37" s="21">
        <f>VLOOKUP($B$11,ABONE2,12,FALSE)</f>
        <v>15</v>
      </c>
      <c r="M37" s="21">
        <f>VLOOKUP($B$11,ABONE2,13,FALSE)</f>
        <v>29</v>
      </c>
      <c r="N37" s="21">
        <f>VLOOKUP($B$11,ABONE2,14,FALSE)</f>
        <v>44</v>
      </c>
      <c r="O37" s="21">
        <f>VLOOKUP($B$11,ABONE2,15,FALSE)</f>
        <v>59883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7994.3686664283396</v>
      </c>
      <c r="D38" s="16">
        <f>VLOOKUP($B$11,TUKETIM,4,FALSE)</f>
        <v>13.278850951285001</v>
      </c>
      <c r="E38" s="16">
        <f>VLOOKUP($B$11,TUKETIM,5,FALSE)</f>
        <v>8007.6475173796243</v>
      </c>
      <c r="F38" s="16">
        <f>VLOOKUP($B$11,TUKETIM,6,FALSE)</f>
        <v>4719.3581408370856</v>
      </c>
      <c r="G38" s="16">
        <f>VLOOKUP($B$11,TUKETIM,7,FALSE)</f>
        <v>3926.3325442110126</v>
      </c>
      <c r="H38" s="16">
        <f>VLOOKUP($B$11,TUKETIM,8,FALSE)</f>
        <v>8645.6906850480991</v>
      </c>
      <c r="I38" s="16">
        <f>VLOOKUP($B$11,TUKETIM,9,FALSE)</f>
        <v>5336.3314666903434</v>
      </c>
      <c r="J38" s="16">
        <f>VLOOKUP($B$11,TUKETIM,10,FALSE)</f>
        <v>2966.03275455841</v>
      </c>
      <c r="K38" s="16">
        <f>VLOOKUP($B$11,TUKETIM,11,FALSE)</f>
        <v>8302.3642212487539</v>
      </c>
      <c r="L38" s="21">
        <f>VLOOKUP($B$11,TUKETIM,12,FALSE)</f>
        <v>51.476100000000002</v>
      </c>
      <c r="M38" s="21">
        <f>VLOOKUP($B$11,TUKETIM,13,FALSE)</f>
        <v>4854.1763392405064</v>
      </c>
      <c r="N38" s="21">
        <f>VLOOKUP($B$11,TUKETIM,14,FALSE)</f>
        <v>4905.6524392405063</v>
      </c>
      <c r="O38" s="21">
        <f>VLOOKUP($B$11,TUKETIM,15,FALSE)</f>
        <v>29861.354862916982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240667.90900001299</v>
      </c>
      <c r="D39" s="16">
        <f>VLOOKUP($B$11,ANLASMA,4,FALSE)</f>
        <v>337.7</v>
      </c>
      <c r="E39" s="16">
        <f>VLOOKUP($B$11,ANLASMA,5,FALSE)</f>
        <v>241005.60900001301</v>
      </c>
      <c r="F39" s="16">
        <f>VLOOKUP($B$11,ANLASMA,6,FALSE)</f>
        <v>28422.255999999597</v>
      </c>
      <c r="G39" s="16">
        <f>VLOOKUP($B$11,ANLASMA,7,FALSE)</f>
        <v>30460.890000000003</v>
      </c>
      <c r="H39" s="16">
        <f>VLOOKUP($B$11,ANLASMA,8,FALSE)</f>
        <v>58883.1459999996</v>
      </c>
      <c r="I39" s="16">
        <f>VLOOKUP($B$11,ANLASMA,9,FALSE)</f>
        <v>59650.609000000797</v>
      </c>
      <c r="J39" s="16">
        <f>VLOOKUP($B$11,ANLASMA,10,FALSE)</f>
        <v>70387.956000000006</v>
      </c>
      <c r="K39" s="16">
        <f>VLOOKUP($B$11,ANLASMA,11,FALSE)</f>
        <v>130038.5650000008</v>
      </c>
      <c r="L39" s="21">
        <f>VLOOKUP($B$11,ANLASMA,12,FALSE)</f>
        <v>721.08299999999997</v>
      </c>
      <c r="M39" s="21">
        <f>VLOOKUP($B$11,ANLASMA,13,FALSE)</f>
        <v>19051.317999999999</v>
      </c>
      <c r="N39" s="21">
        <f>VLOOKUP($B$11,ANLASMA,14,FALSE)</f>
        <v>19772.400999999998</v>
      </c>
      <c r="O39" s="21">
        <f>VLOOKUP($B$11,ANLASMA,15,FALSE)</f>
        <v>449699.72100001341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31" t="s">
        <v>75</v>
      </c>
      <c r="C42" s="31"/>
      <c r="D42" s="31"/>
      <c r="E42" s="31"/>
      <c r="F42" s="31"/>
      <c r="G42" s="31"/>
      <c r="H42" s="31"/>
      <c r="I42" s="31"/>
      <c r="J42" s="31"/>
      <c r="K42" s="31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31" t="s">
        <v>76</v>
      </c>
      <c r="C43" s="31"/>
      <c r="D43" s="31"/>
      <c r="E43" s="31"/>
      <c r="F43" s="31"/>
      <c r="G43" s="31"/>
      <c r="H43" s="31"/>
      <c r="I43" s="31"/>
      <c r="J43" s="31"/>
      <c r="K43" s="31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31" t="s">
        <v>77</v>
      </c>
      <c r="C44" s="31"/>
      <c r="D44" s="31"/>
      <c r="E44" s="31"/>
      <c r="F44" s="31"/>
      <c r="G44" s="31"/>
      <c r="H44" s="31"/>
      <c r="I44" s="31"/>
      <c r="J44" s="31"/>
      <c r="K44" s="31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 xr:uid="{F47AF234-3385-4E93-B58F-F3D96E6DB618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6FC30C-13AA-4800-ADD5-5B988B64636E}">
  <sheetPr codeName="Sayfa3"/>
  <dimension ref="A1:AC70"/>
  <sheetViews>
    <sheetView zoomScale="40" zoomScaleNormal="40" workbookViewId="0">
      <selection activeCell="A11" sqref="A11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25" t="s">
        <v>6</v>
      </c>
      <c r="B1" s="26"/>
      <c r="C1" s="26"/>
      <c r="D1" s="2"/>
      <c r="E1" s="2"/>
      <c r="F1" s="2"/>
    </row>
    <row r="2" spans="1:29" x14ac:dyDescent="0.3">
      <c r="A2" s="3" t="s">
        <v>7</v>
      </c>
      <c r="B2" s="27" t="s">
        <v>8</v>
      </c>
      <c r="C2" s="27"/>
      <c r="D2" s="4"/>
      <c r="E2" s="4"/>
      <c r="F2" s="4"/>
    </row>
    <row r="3" spans="1:29" x14ac:dyDescent="0.3">
      <c r="A3" s="3" t="s">
        <v>9</v>
      </c>
      <c r="B3" s="28" t="s">
        <v>79</v>
      </c>
      <c r="C3" s="28"/>
      <c r="D3" s="5"/>
      <c r="E3" s="5"/>
      <c r="F3" s="5"/>
    </row>
    <row r="4" spans="1:29" x14ac:dyDescent="0.3">
      <c r="A4" s="3" t="s">
        <v>10</v>
      </c>
      <c r="B4" s="27">
        <v>4</v>
      </c>
      <c r="C4" s="27"/>
      <c r="D4" s="4"/>
      <c r="E4" s="4"/>
      <c r="F4" s="4"/>
    </row>
    <row r="5" spans="1:29" x14ac:dyDescent="0.3">
      <c r="A5" s="3" t="s">
        <v>11</v>
      </c>
      <c r="B5" s="29"/>
      <c r="C5" s="30"/>
      <c r="D5" s="4"/>
      <c r="E5" s="4"/>
      <c r="F5" s="4"/>
    </row>
    <row r="6" spans="1:29" ht="15" customHeight="1" x14ac:dyDescent="0.3">
      <c r="A6" s="3" t="s">
        <v>12</v>
      </c>
      <c r="B6" s="29"/>
      <c r="C6" s="30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32"/>
      <c r="C7" s="33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4"/>
      <c r="C8" s="34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5"/>
      <c r="C9" s="35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4" t="s">
        <v>80</v>
      </c>
      <c r="C10" s="34"/>
      <c r="D10" s="6"/>
      <c r="F10" s="9"/>
      <c r="G10" s="9"/>
      <c r="H10" s="9"/>
      <c r="I10" s="9"/>
    </row>
    <row r="11" spans="1:29" x14ac:dyDescent="0.3">
      <c r="A11" s="4"/>
      <c r="B11" s="10"/>
      <c r="C11" s="10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23" t="s">
        <v>72</v>
      </c>
      <c r="B13" s="23"/>
      <c r="C13" s="24" t="s">
        <v>59</v>
      </c>
      <c r="D13" s="24"/>
      <c r="E13" s="24"/>
      <c r="F13" s="24" t="s">
        <v>60</v>
      </c>
      <c r="G13" s="24"/>
      <c r="H13" s="24"/>
      <c r="I13" s="24" t="s">
        <v>61</v>
      </c>
      <c r="J13" s="24"/>
      <c r="K13" s="24"/>
      <c r="L13" s="24" t="s">
        <v>62</v>
      </c>
      <c r="M13" s="24"/>
      <c r="N13" s="24"/>
      <c r="O13" s="22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22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(SUMIFS(MESKENAG2,KAYNAK,A15,SEBEP,B15,SÜRE,"Uzun",BİLDİRİM,"Bildirimsiz",İL,$B$10)/VLOOKUP($B$10,ABONE2,3,FALSE))</f>
        <v>0</v>
      </c>
      <c r="D15" s="12">
        <f t="shared" ref="D15:D24" si="1">(SUMIFS(MESKENOG2,KAYNAK,A15,SEBEP,B15,SÜRE,"Uzun",BİLDİRİM,"Bildirimsiz",İL,$B$10)/VLOOKUP($B$10,ABONE2,4,FALSE))</f>
        <v>0</v>
      </c>
      <c r="E15" s="12">
        <f t="shared" ref="E15:E24" si="2">(SUMIFS(MESKENAG2,KAYNAK,A15,SEBEP,B15,SÜRE,"Uzun",BİLDİRİM,"Bildirimsiz",İL,$B$10)+SUMIFS(MESKENOG2,KAYNAK,A15,SEBEP,B15,SÜRE,"Uzun",BİLDİRİM,"Bildirimsiz",İL,$B$10))/VLOOKUP($B$10,ABONE2,5,FALSE)</f>
        <v>0</v>
      </c>
      <c r="F15" s="12">
        <f t="shared" ref="F15:F24" si="3">(SUMIFS(TARIMSALAG2,KAYNAK,A15,SEBEP,B15,SÜRE,"Uzun",BİLDİRİM,"Bildirimsiz",İL,$B$10)/VLOOKUP($B$10,ABONE2,6,FALSE))</f>
        <v>0</v>
      </c>
      <c r="G15" s="12">
        <f t="shared" ref="G15:G24" si="4">(SUMIFS(TARIMSALOG2,KAYNAK,A15,SEBEP,B15,SÜRE,"Uzun",BİLDİRİM,"Bildirimsiz",İL,$B$10)/VLOOKUP($B$10,ABONE2,7,FALSE))</f>
        <v>0</v>
      </c>
      <c r="H15" s="12">
        <f t="shared" ref="H15:H24" si="5">(SUMIFS(TARIMSALAG2,KAYNAK,A15,SEBEP,B15,SÜRE,"Uzun",BİLDİRİM,"Bildirimsiz",İL,$B$10)+SUMIFS(TARIMSALOG2,KAYNAK,A15,SEBEP,B15,SÜRE,"Uzun",BİLDİRİM,"Bildirimsiz",İL,$B$10))/VLOOKUP($B$10,ABONE2,8,FALSE)</f>
        <v>0</v>
      </c>
      <c r="I15" s="12">
        <f t="shared" ref="I15:I24" si="6">(SUMIFS(TICARETHANEAG2,KAYNAK,A15,SEBEP,B15,SÜRE,"Uzun",BİLDİRİM,"Bildirimsiz",İL,$B$10)/VLOOKUP($B$10,ABONE2,9,FALSE))</f>
        <v>0</v>
      </c>
      <c r="J15" s="12">
        <f t="shared" ref="J15:J24" si="7">(SUMIFS(TICARETHANEOG2,KAYNAK,A15,SEBEP,B15,SÜRE,"Uzun",BİLDİRİM,"Bildirimsiz",İL,$B$10)/VLOOKUP($B$10,ABONE2,10,FALSE))</f>
        <v>0</v>
      </c>
      <c r="K15" s="12">
        <f t="shared" ref="K15:K24" si="8">(SUMIFS(TICARETHANEAG2,KAYNAK,A15,SEBEP,B15,SÜRE,"Uzun",BİLDİRİM,"Bildirimsiz",İL,$B$10)+SUMIFS(TICARETHANEOG2,KAYNAK,A15,SEBEP,B15,SÜRE,"Uzun",BİLDİRİM,"Bildirimsiz",İL,$B$10))/VLOOKUP($B$10,ABONE2,11,FALSE)</f>
        <v>0</v>
      </c>
      <c r="L15" s="12">
        <f t="shared" ref="L15:L24" si="9">(SUMIFS(SANAYIAG2,KAYNAK,A15,SEBEP,B15,SÜRE,"Uzun",BİLDİRİM,"Bildirimsiz",İL,$B$10)/VLOOKUP($B$10,ABONE2,12,FALSE))</f>
        <v>0</v>
      </c>
      <c r="M15" s="12">
        <f t="shared" ref="M15:M24" si="10">(SUMIFS(SANAYIOG2,KAYNAK,A15,SEBEP,B15,SÜRE,"Uzun",BİLDİRİM,"Bildirimsiz",İL,$B$10)/VLOOKUP($B$10,ABONE2,13,FALSE))</f>
        <v>0</v>
      </c>
      <c r="N15" s="12">
        <f t="shared" ref="N15:N24" si="11">(SUMIFS(SANAYIAG2,KAYNAK,A15,SEBEP,B15,SÜRE,"Uzun",BİLDİRİM,"Bildirimsiz",İL,$B$10)+SUMIFS(SANAYIOG2,KAYNAK,A15,SEBEP,B15,SÜRE,"Uzun",BİLDİRİM,"Bildirimsiz",İL,$B$10))/VLOOKUP($B$10,ABONE2,14,FALSE)</f>
        <v>0</v>
      </c>
      <c r="O15" s="17">
        <f t="shared" ref="O15:O24" si="12">(SUMIFS(MESKENAG2,KAYNAK,A15,SEBEP,B15,SÜRE,"Uzun",BİLDİRİM,"Bildirimsiz",İL,$B$10)+SUMIFS(MESKENOG2,KAYNAK,A15,SEBEP,B15,SÜRE,"Uzun",BİLDİRİM,"Bildirimsiz",İL,$B$10)+SUMIFS(TARIMSALAG2,KAYNAK,A15,SEBEP,B15,SÜRE,"Uzun",BİLDİRİM,"Bildirimsiz",İL,$B$10)+SUMIFS(TARIMSALOG2,KAYNAK,A15,SEBEP,B15,SÜRE,"Uzun",BİLDİRİM,"Bildirimsiz",İL,$B$10)+SUMIFS(TICARETHANEAG2,KAYNAK,A15,SEBEP,B15,SÜRE,"Uzun",BİLDİRİM,"Bildirimsiz",İL,$B$10)+SUMIFS(TICARETHANEOG2,KAYNAK,A15,SEBEP,B15,SÜRE,"Uzun",BİLDİRİM,"Bildirimsiz",İL,$B$10)+SUMIFS(SANAYIAG2,KAYNAK,A15,SEBEP,B15,SÜRE,"Uzun",BİLDİRİM,"Bildirimsiz",İL,$B$10)+SUMIFS(SANAYIOG2,KAYNAK,A15,SEBEP,B15,SÜRE,"Uzun",BİLDİRİM,"Bildirimsiz",İL,$B$10))/VLOOKUP($B$10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0</v>
      </c>
      <c r="D17" s="12">
        <f t="shared" si="1"/>
        <v>0</v>
      </c>
      <c r="E17" s="12">
        <f t="shared" si="2"/>
        <v>0</v>
      </c>
      <c r="F17" s="12">
        <f t="shared" si="3"/>
        <v>0</v>
      </c>
      <c r="G17" s="12">
        <f t="shared" si="4"/>
        <v>0</v>
      </c>
      <c r="H17" s="12">
        <f t="shared" si="5"/>
        <v>0</v>
      </c>
      <c r="I17" s="12">
        <f t="shared" si="6"/>
        <v>0</v>
      </c>
      <c r="J17" s="12">
        <f t="shared" si="7"/>
        <v>0</v>
      </c>
      <c r="K17" s="12">
        <f t="shared" si="8"/>
        <v>0</v>
      </c>
      <c r="L17" s="12">
        <f t="shared" si="9"/>
        <v>0</v>
      </c>
      <c r="M17" s="12">
        <f t="shared" si="10"/>
        <v>0</v>
      </c>
      <c r="N17" s="12">
        <f t="shared" si="11"/>
        <v>0</v>
      </c>
      <c r="O17" s="17">
        <f t="shared" si="12"/>
        <v>0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0</v>
      </c>
      <c r="D18" s="12">
        <f t="shared" si="1"/>
        <v>0</v>
      </c>
      <c r="E18" s="12">
        <f t="shared" si="2"/>
        <v>0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0</v>
      </c>
      <c r="J18" s="12">
        <f t="shared" si="7"/>
        <v>0</v>
      </c>
      <c r="K18" s="12">
        <f t="shared" si="8"/>
        <v>0</v>
      </c>
      <c r="L18" s="12">
        <f t="shared" si="9"/>
        <v>0</v>
      </c>
      <c r="M18" s="12">
        <f t="shared" si="10"/>
        <v>0</v>
      </c>
      <c r="N18" s="12">
        <f t="shared" si="11"/>
        <v>0</v>
      </c>
      <c r="O18" s="17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0</v>
      </c>
      <c r="D21" s="12">
        <f t="shared" si="1"/>
        <v>0</v>
      </c>
      <c r="E21" s="12">
        <f t="shared" si="2"/>
        <v>0</v>
      </c>
      <c r="F21" s="12">
        <f t="shared" si="3"/>
        <v>0</v>
      </c>
      <c r="G21" s="12">
        <f t="shared" si="4"/>
        <v>0</v>
      </c>
      <c r="H21" s="12">
        <f t="shared" si="5"/>
        <v>0</v>
      </c>
      <c r="I21" s="12">
        <f t="shared" si="6"/>
        <v>0</v>
      </c>
      <c r="J21" s="12">
        <f t="shared" si="7"/>
        <v>0</v>
      </c>
      <c r="K21" s="12">
        <f t="shared" si="8"/>
        <v>0</v>
      </c>
      <c r="L21" s="12">
        <f t="shared" si="9"/>
        <v>0</v>
      </c>
      <c r="M21" s="12">
        <f t="shared" si="10"/>
        <v>0</v>
      </c>
      <c r="N21" s="12">
        <f t="shared" si="11"/>
        <v>0</v>
      </c>
      <c r="O21" s="17">
        <f t="shared" si="12"/>
        <v>0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0</v>
      </c>
      <c r="D22" s="12">
        <f t="shared" si="1"/>
        <v>0</v>
      </c>
      <c r="E22" s="12">
        <f t="shared" si="2"/>
        <v>0</v>
      </c>
      <c r="F22" s="12">
        <f t="shared" si="3"/>
        <v>0</v>
      </c>
      <c r="G22" s="12">
        <f t="shared" si="4"/>
        <v>0</v>
      </c>
      <c r="H22" s="12">
        <f t="shared" si="5"/>
        <v>0</v>
      </c>
      <c r="I22" s="12">
        <f t="shared" si="6"/>
        <v>0</v>
      </c>
      <c r="J22" s="12">
        <f t="shared" si="7"/>
        <v>0</v>
      </c>
      <c r="K22" s="12">
        <f t="shared" si="8"/>
        <v>0</v>
      </c>
      <c r="L22" s="12">
        <f t="shared" si="9"/>
        <v>0</v>
      </c>
      <c r="M22" s="12">
        <f t="shared" si="10"/>
        <v>0</v>
      </c>
      <c r="N22" s="12">
        <f t="shared" si="11"/>
        <v>0</v>
      </c>
      <c r="O22" s="17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23" t="s">
        <v>63</v>
      </c>
      <c r="B25" s="23"/>
      <c r="C25" s="12">
        <f>SUM(C15:C24)</f>
        <v>0</v>
      </c>
      <c r="D25" s="12">
        <f t="shared" ref="D25:O25" si="13">SUM(D15:D24)</f>
        <v>0</v>
      </c>
      <c r="E25" s="12">
        <f t="shared" si="13"/>
        <v>0</v>
      </c>
      <c r="F25" s="12">
        <f t="shared" si="13"/>
        <v>0</v>
      </c>
      <c r="G25" s="12">
        <f t="shared" si="13"/>
        <v>0</v>
      </c>
      <c r="H25" s="12">
        <f t="shared" si="13"/>
        <v>0</v>
      </c>
      <c r="I25" s="12">
        <f t="shared" si="13"/>
        <v>0</v>
      </c>
      <c r="J25" s="12">
        <f t="shared" si="13"/>
        <v>0</v>
      </c>
      <c r="K25" s="12">
        <f t="shared" si="13"/>
        <v>0</v>
      </c>
      <c r="L25" s="12">
        <f t="shared" si="13"/>
        <v>0</v>
      </c>
      <c r="M25" s="12">
        <f t="shared" si="13"/>
        <v>0</v>
      </c>
      <c r="N25" s="12">
        <f t="shared" si="13"/>
        <v>0</v>
      </c>
      <c r="O25" s="12">
        <f t="shared" si="13"/>
        <v>0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23" t="s">
        <v>73</v>
      </c>
      <c r="B26" s="23"/>
      <c r="C26" s="24" t="s">
        <v>59</v>
      </c>
      <c r="D26" s="24"/>
      <c r="E26" s="24"/>
      <c r="F26" s="24" t="s">
        <v>60</v>
      </c>
      <c r="G26" s="24"/>
      <c r="H26" s="24"/>
      <c r="I26" s="24" t="s">
        <v>61</v>
      </c>
      <c r="J26" s="24"/>
      <c r="K26" s="24"/>
      <c r="L26" s="24" t="s">
        <v>62</v>
      </c>
      <c r="M26" s="24"/>
      <c r="N26" s="24"/>
      <c r="O26" s="22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22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(SUMIFS(MESKENAG2,KAYNAK,A28,SEBEP,B28,SÜRE,"Uzun",BİLDİRİM,"Bildirimli",İL,$B$10)/VLOOKUP($B$10,ABONE2,3,FALSE))</f>
        <v>0</v>
      </c>
      <c r="D28" s="12">
        <f>(SUMIFS(MESKENOG2,KAYNAK,A28,SEBEP,B28,SÜRE,"Uzun",BİLDİRİM,"Bildirimli",İL,$B$10)/VLOOKUP($B$10,ABONE2,4,FALSE))</f>
        <v>0</v>
      </c>
      <c r="E28" s="12">
        <f>(SUMIFS(MESKENAG2,KAYNAK,A28,SEBEP,B28,SÜRE,"Uzun",BİLDİRİM,"Bildirimli",İL,$B$10)+SUMIFS(MESKENOG2,KAYNAK,A28,SEBEP,B28,SÜRE,"Uzun",BİLDİRİM,"Bildirimli",İL,$B$10))/VLOOKUP($B$10,ABONE2,5,FALSE)</f>
        <v>0</v>
      </c>
      <c r="F28" s="12">
        <f>(SUMIFS(TARIMSALAG2,KAYNAK,A28,SEBEP,B28,SÜRE,"Uzun",BİLDİRİM,"Bildirimli",İL,$B$10)/VLOOKUP($B$10,ABONE2,6,FALSE))</f>
        <v>0</v>
      </c>
      <c r="G28" s="12">
        <f>(SUMIFS(TARIMSALOG2,KAYNAK,A28,SEBEP,B28,SÜRE,"Uzun",BİLDİRİM,"Bildirimli",İL,$B$10)/VLOOKUP($B$10,ABONE2,7,FALSE))</f>
        <v>0</v>
      </c>
      <c r="H28" s="12">
        <f>(SUMIFS(TARIMSALAG2,KAYNAK,A28,SEBEP,B28,SÜRE,"Uzun",BİLDİRİM,"Bildirimli",İL,$B$10)+SUMIFS(TARIMSALOG2,KAYNAK,A28,SEBEP,B28,SÜRE,"Uzun",BİLDİRİM,"Bildirimli",İL,$B$10))/VLOOKUP($B$10,ABONE2,8,FALSE)</f>
        <v>0</v>
      </c>
      <c r="I28" s="12">
        <f>(SUMIFS(TICARETHANEAG2,KAYNAK,A28,SEBEP,B28,SÜRE,"Uzun",BİLDİRİM,"Bildirimli",İL,$B$10)/VLOOKUP($B$10,ABONE2,9,FALSE))</f>
        <v>0</v>
      </c>
      <c r="J28" s="12">
        <f>(SUMIFS(TICARETHANEOG2,KAYNAK,A28,SEBEP,B28,SÜRE,"Uzun",BİLDİRİM,"Bildirimli",İL,$B$10)/VLOOKUP($B$10,ABONE2,10,FALSE))</f>
        <v>0</v>
      </c>
      <c r="K28" s="12">
        <f>(SUMIFS(TICARETHANEAG2,KAYNAK,A28,SEBEP,B28,SÜRE,"Uzun",BİLDİRİM,"Bildirimli",İL,$B$10)+SUMIFS(TICARETHANEOG2,KAYNAK,A28,SEBEP,B28,SÜRE,"Uzun",BİLDİRİM,"Bildirimli",İL,$B$10))/VLOOKUP($B$10,ABONE2,11,FALSE)</f>
        <v>0</v>
      </c>
      <c r="L28" s="12">
        <f>(SUMIFS(SANAYIAG2,KAYNAK,A28,SEBEP,B28,SÜRE,"Uzun",BİLDİRİM,"Bildirimli",İL,$B$10)/VLOOKUP($B$10,ABONE2,12,FALSE))</f>
        <v>0</v>
      </c>
      <c r="M28" s="12">
        <f>(SUMIFS(SANAYIOG2,KAYNAK,A28,SEBEP,B28,SÜRE,"Uzun",BİLDİRİM,"Bildirimli",İL,$B$10)/VLOOKUP($B$10,ABONE2,13,FALSE))</f>
        <v>0</v>
      </c>
      <c r="N28" s="12">
        <f>(SUMIFS(SANAYIAG2,KAYNAK,A28,SEBEP,B28,SÜRE,"Uzun",BİLDİRİM,"Bildirimli",İL,$B$10)+SUMIFS(SANAYIOG2,KAYNAK,A28,SEBEP,B28,SÜRE,"Uzun",BİLDİRİM,"Bildirimli",İL,$B$10))/VLOOKUP($B$10,ABONE2,14,FALSE)</f>
        <v>0</v>
      </c>
      <c r="O28" s="17">
        <f>(SUMIFS(MESKENAG2,KAYNAK,A28,SEBEP,B28,SÜRE,"Uzun",BİLDİRİM,"Bildirimli",İL,$B$10)+SUMIFS(MESKENOG2,KAYNAK,A28,SEBEP,B28,SÜRE,"Uzun",BİLDİRİM,"Bildirimli",İL,$B$10)+SUMIFS(TARIMSALAG2,KAYNAK,A28,SEBEP,B28,SÜRE,"Uzun",BİLDİRİM,"Bildirimli",İL,$B$10)+SUMIFS(TARIMSALOG2,KAYNAK,A28,SEBEP,B28,SÜRE,"Uzun",BİLDİRİM,"Bildirimli",İL,$B$10)+SUMIFS(TICARETHANEAG2,KAYNAK,A28,SEBEP,B28,SÜRE,"Uzun",BİLDİRİM,"Bildirimli",İL,$B$10)+SUMIFS(TICARETHANEOG2,KAYNAK,A28,SEBEP,B28,SÜRE,"Uzun",BİLDİRİM,"Bildirimli",İL,$B$10)+SUMIFS(SANAYIAG2,KAYNAK,A28,SEBEP,B28,SÜRE,"Uzun",BİLDİRİM,"Bildirimli",İL,$B$10)+SUMIFS(SANAYIOG2,KAYNAK,A28,SEBEP,B28,SÜRE,"Uzun",BİLDİRİM,"Bildirimli",İL,$B$10))/VLOOKUP($B$10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(SUMIFS(MESKENAG2,KAYNAK,A29,SEBEP,B29,SÜRE,"Uzun",BİLDİRİM,"Bildirimli",İL,$B$10)/VLOOKUP($B$10,ABONE2,3,FALSE))</f>
        <v>0</v>
      </c>
      <c r="D29" s="12">
        <f>(SUMIFS(MESKENOG2,KAYNAK,A29,SEBEP,B29,SÜRE,"Uzun",BİLDİRİM,"Bildirimli",İL,$B$10)/VLOOKUP($B$10,ABONE2,4,FALSE))</f>
        <v>0</v>
      </c>
      <c r="E29" s="12">
        <f>(SUMIFS(MESKENAG2,KAYNAK,A29,SEBEP,B29,SÜRE,"Uzun",BİLDİRİM,"Bildirimli",İL,$B$10)+SUMIFS(MESKENOG2,KAYNAK,A29,SEBEP,B29,SÜRE,"Uzun",BİLDİRİM,"Bildirimli",İL,$B$10))/VLOOKUP($B$10,ABONE2,5,FALSE)</f>
        <v>0</v>
      </c>
      <c r="F29" s="12">
        <f>(SUMIFS(TARIMSALAG2,KAYNAK,A29,SEBEP,B29,SÜRE,"Uzun",BİLDİRİM,"Bildirimli",İL,$B$10)/VLOOKUP($B$10,ABONE2,6,FALSE))</f>
        <v>0</v>
      </c>
      <c r="G29" s="12">
        <f>(SUMIFS(TARIMSALOG2,KAYNAK,A29,SEBEP,B29,SÜRE,"Uzun",BİLDİRİM,"Bildirimli",İL,$B$10)/VLOOKUP($B$10,ABONE2,7,FALSE))</f>
        <v>0</v>
      </c>
      <c r="H29" s="12">
        <f>(SUMIFS(TARIMSALAG2,KAYNAK,A29,SEBEP,B29,SÜRE,"Uzun",BİLDİRİM,"Bildirimli",İL,$B$10)+SUMIFS(TARIMSALOG2,KAYNAK,A29,SEBEP,B29,SÜRE,"Uzun",BİLDİRİM,"Bildirimli",İL,$B$10))/VLOOKUP($B$10,ABONE2,8,FALSE)</f>
        <v>0</v>
      </c>
      <c r="I29" s="12">
        <f>(SUMIFS(TICARETHANEAG2,KAYNAK,A29,SEBEP,B29,SÜRE,"Uzun",BİLDİRİM,"Bildirimli",İL,$B$10)/VLOOKUP($B$10,ABONE2,9,FALSE))</f>
        <v>0</v>
      </c>
      <c r="J29" s="12">
        <f>(SUMIFS(TICARETHANEOG2,KAYNAK,A29,SEBEP,B29,SÜRE,"Uzun",BİLDİRİM,"Bildirimli",İL,$B$10)/VLOOKUP($B$10,ABONE2,10,FALSE))</f>
        <v>0</v>
      </c>
      <c r="K29" s="12">
        <f>(SUMIFS(TICARETHANEAG2,KAYNAK,A29,SEBEP,B29,SÜRE,"Uzun",BİLDİRİM,"Bildirimli",İL,$B$10)+SUMIFS(TICARETHANEOG2,KAYNAK,A29,SEBEP,B29,SÜRE,"Uzun",BİLDİRİM,"Bildirimli",İL,$B$10))/VLOOKUP($B$10,ABONE2,11,FALSE)</f>
        <v>0</v>
      </c>
      <c r="L29" s="12">
        <f>(SUMIFS(SANAYIAG2,KAYNAK,A29,SEBEP,B29,SÜRE,"Uzun",BİLDİRİM,"Bildirimli",İL,$B$10)/VLOOKUP($B$10,ABONE2,12,FALSE))</f>
        <v>0</v>
      </c>
      <c r="M29" s="12">
        <f>(SUMIFS(SANAYIOG2,KAYNAK,A29,SEBEP,B29,SÜRE,"Uzun",BİLDİRİM,"Bildirimli",İL,$B$10)/VLOOKUP($B$10,ABONE2,13,FALSE))</f>
        <v>0</v>
      </c>
      <c r="N29" s="12">
        <f>(SUMIFS(SANAYIAG2,KAYNAK,A29,SEBEP,B29,SÜRE,"Uzun",BİLDİRİM,"Bildirimli",İL,$B$10)+SUMIFS(SANAYIOG2,KAYNAK,A29,SEBEP,B29,SÜRE,"Uzun",BİLDİRİM,"Bildirimli",İL,$B$10))/VLOOKUP($B$10,ABONE2,14,FALSE)</f>
        <v>0</v>
      </c>
      <c r="O29" s="17">
        <f>(SUMIFS(MESKENAG2,KAYNAK,A29,SEBEP,B29,SÜRE,"Uzun",BİLDİRİM,"Bildirimli",İL,$B$10)+SUMIFS(MESKENOG2,KAYNAK,A29,SEBEP,B29,SÜRE,"Uzun",BİLDİRİM,"Bildirimli",İL,$B$10)+SUMIFS(TARIMSALAG2,KAYNAK,A29,SEBEP,B29,SÜRE,"Uzun",BİLDİRİM,"Bildirimli",İL,$B$10)+SUMIFS(TARIMSALOG2,KAYNAK,A29,SEBEP,B29,SÜRE,"Uzun",BİLDİRİM,"Bildirimli",İL,$B$10)+SUMIFS(TICARETHANEAG2,KAYNAK,A29,SEBEP,B29,SÜRE,"Uzun",BİLDİRİM,"Bildirimli",İL,$B$10)+SUMIFS(TICARETHANEOG2,KAYNAK,A29,SEBEP,B29,SÜRE,"Uzun",BİLDİRİM,"Bildirimli",İL,$B$10)+SUMIFS(SANAYIAG2,KAYNAK,A29,SEBEP,B29,SÜRE,"Uzun",BİLDİRİM,"Bildirimli",İL,$B$10)+SUMIFS(SANAYIOG2,KAYNAK,A29,SEBEP,B29,SÜRE,"Uzun",BİLDİRİM,"Bildirimli",İL,$B$10))/VLOOKUP($B$10,ABONE2,15,FALSE)</f>
        <v>0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(SUMIFS(MESKENAG2,KAYNAK,A30,SEBEP,B30,SÜRE,"Uzun",BİLDİRİM,"Bildirimli",İL,$B$10)/VLOOKUP($B$10,ABONE2,3,FALSE))</f>
        <v>0</v>
      </c>
      <c r="D30" s="12">
        <f>(SUMIFS(MESKENOG2,KAYNAK,A30,SEBEP,B30,SÜRE,"Uzun",BİLDİRİM,"Bildirimli",İL,$B$10)/VLOOKUP($B$10,ABONE2,4,FALSE))</f>
        <v>0</v>
      </c>
      <c r="E30" s="12">
        <f>(SUMIFS(MESKENAG2,KAYNAK,A30,SEBEP,B30,SÜRE,"Uzun",BİLDİRİM,"Bildirimli",İL,$B$10)+SUMIFS(MESKENOG2,KAYNAK,A30,SEBEP,B30,SÜRE,"Uzun",BİLDİRİM,"Bildirimli",İL,$B$10))/VLOOKUP($B$10,ABONE2,5,FALSE)</f>
        <v>0</v>
      </c>
      <c r="F30" s="12">
        <f>(SUMIFS(TARIMSALAG2,KAYNAK,A30,SEBEP,B30,SÜRE,"Uzun",BİLDİRİM,"Bildirimli",İL,$B$10)/VLOOKUP($B$10,ABONE2,6,FALSE))</f>
        <v>0</v>
      </c>
      <c r="G30" s="12">
        <f>(SUMIFS(TARIMSALOG2,KAYNAK,A30,SEBEP,B30,SÜRE,"Uzun",BİLDİRİM,"Bildirimli",İL,$B$10)/VLOOKUP($B$10,ABONE2,7,FALSE))</f>
        <v>0</v>
      </c>
      <c r="H30" s="12">
        <f>(SUMIFS(TARIMSALAG2,KAYNAK,A30,SEBEP,B30,SÜRE,"Uzun",BİLDİRİM,"Bildirimli",İL,$B$10)+SUMIFS(TARIMSALOG2,KAYNAK,A30,SEBEP,B30,SÜRE,"Uzun",BİLDİRİM,"Bildirimli",İL,$B$10))/VLOOKUP($B$10,ABONE2,8,FALSE)</f>
        <v>0</v>
      </c>
      <c r="I30" s="12">
        <f>(SUMIFS(TICARETHANEAG2,KAYNAK,A30,SEBEP,B30,SÜRE,"Uzun",BİLDİRİM,"Bildirimli",İL,$B$10)/VLOOKUP($B$10,ABONE2,9,FALSE))</f>
        <v>0</v>
      </c>
      <c r="J30" s="12">
        <f>(SUMIFS(TICARETHANEOG2,KAYNAK,A30,SEBEP,B30,SÜRE,"Uzun",BİLDİRİM,"Bildirimli",İL,$B$10)/VLOOKUP($B$10,ABONE2,10,FALSE))</f>
        <v>0</v>
      </c>
      <c r="K30" s="12">
        <f>(SUMIFS(TICARETHANEAG2,KAYNAK,A30,SEBEP,B30,SÜRE,"Uzun",BİLDİRİM,"Bildirimli",İL,$B$10)+SUMIFS(TICARETHANEOG2,KAYNAK,A30,SEBEP,B30,SÜRE,"Uzun",BİLDİRİM,"Bildirimli",İL,$B$10))/VLOOKUP($B$10,ABONE2,11,FALSE)</f>
        <v>0</v>
      </c>
      <c r="L30" s="12">
        <f>(SUMIFS(SANAYIAG2,KAYNAK,A30,SEBEP,B30,SÜRE,"Uzun",BİLDİRİM,"Bildirimli",İL,$B$10)/VLOOKUP($B$10,ABONE2,12,FALSE))</f>
        <v>0</v>
      </c>
      <c r="M30" s="12">
        <f>(SUMIFS(SANAYIOG2,KAYNAK,A30,SEBEP,B30,SÜRE,"Uzun",BİLDİRİM,"Bildirimli",İL,$B$10)/VLOOKUP($B$10,ABONE2,13,FALSE))</f>
        <v>0</v>
      </c>
      <c r="N30" s="12">
        <f>(SUMIFS(SANAYIAG2,KAYNAK,A30,SEBEP,B30,SÜRE,"Uzun",BİLDİRİM,"Bildirimli",İL,$B$10)+SUMIFS(SANAYIOG2,KAYNAK,A30,SEBEP,B30,SÜRE,"Uzun",BİLDİRİM,"Bildirimli",İL,$B$10))/VLOOKUP($B$10,ABONE2,14,FALSE)</f>
        <v>0</v>
      </c>
      <c r="O30" s="17">
        <f>(SUMIFS(MESKENAG2,KAYNAK,A30,SEBEP,B30,SÜRE,"Uzun",BİLDİRİM,"Bildirimli",İL,$B$10)+SUMIFS(MESKENOG2,KAYNAK,A30,SEBEP,B30,SÜRE,"Uzun",BİLDİRİM,"Bildirimli",İL,$B$10)+SUMIFS(TARIMSALAG2,KAYNAK,A30,SEBEP,B30,SÜRE,"Uzun",BİLDİRİM,"Bildirimli",İL,$B$10)+SUMIFS(TARIMSALOG2,KAYNAK,A30,SEBEP,B30,SÜRE,"Uzun",BİLDİRİM,"Bildirimli",İL,$B$10)+SUMIFS(TICARETHANEAG2,KAYNAK,A30,SEBEP,B30,SÜRE,"Uzun",BİLDİRİM,"Bildirimli",İL,$B$10)+SUMIFS(TICARETHANEOG2,KAYNAK,A30,SEBEP,B30,SÜRE,"Uzun",BİLDİRİM,"Bildirimli",İL,$B$10)+SUMIFS(SANAYIAG2,KAYNAK,A30,SEBEP,B30,SÜRE,"Uzun",BİLDİRİM,"Bildirimli",İL,$B$10)+SUMIFS(SANAYIOG2,KAYNAK,A30,SEBEP,B30,SÜRE,"Uzun",BİLDİRİM,"Bildirimli",İL,$B$10))/VLOOKUP($B$10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(SUMIFS(MESKENAG2,KAYNAK,A31,SEBEP,B31,SÜRE,"Uzun",BİLDİRİM,"Bildirimli",İL,$B$10)/VLOOKUP($B$10,ABONE2,3,FALSE))</f>
        <v>0</v>
      </c>
      <c r="D31" s="12">
        <f>(SUMIFS(MESKENOG2,KAYNAK,A31,SEBEP,B31,SÜRE,"Uzun",BİLDİRİM,"Bildirimli",İL,$B$10)/VLOOKUP($B$10,ABONE2,4,FALSE))</f>
        <v>0</v>
      </c>
      <c r="E31" s="12">
        <f>(SUMIFS(MESKENAG2,KAYNAK,A31,SEBEP,B31,SÜRE,"Uzun",BİLDİRİM,"Bildirimli",İL,$B$10)+SUMIFS(MESKENOG2,KAYNAK,A31,SEBEP,B31,SÜRE,"Uzun",BİLDİRİM,"Bildirimli",İL,$B$10))/VLOOKUP($B$10,ABONE2,5,FALSE)</f>
        <v>0</v>
      </c>
      <c r="F31" s="12">
        <f>(SUMIFS(TARIMSALAG2,KAYNAK,A31,SEBEP,B31,SÜRE,"Uzun",BİLDİRİM,"Bildirimli",İL,$B$10)/VLOOKUP($B$10,ABONE2,6,FALSE))</f>
        <v>0</v>
      </c>
      <c r="G31" s="12">
        <f>(SUMIFS(TARIMSALOG2,KAYNAK,A31,SEBEP,B31,SÜRE,"Uzun",BİLDİRİM,"Bildirimli",İL,$B$10)/VLOOKUP($B$10,ABONE2,7,FALSE))</f>
        <v>0</v>
      </c>
      <c r="H31" s="12">
        <f>(SUMIFS(TARIMSALAG2,KAYNAK,A31,SEBEP,B31,SÜRE,"Uzun",BİLDİRİM,"Bildirimli",İL,$B$10)+SUMIFS(TARIMSALOG2,KAYNAK,A31,SEBEP,B31,SÜRE,"Uzun",BİLDİRİM,"Bildirimli",İL,$B$10))/VLOOKUP($B$10,ABONE2,8,FALSE)</f>
        <v>0</v>
      </c>
      <c r="I31" s="12">
        <f>(SUMIFS(TICARETHANEAG2,KAYNAK,A31,SEBEP,B31,SÜRE,"Uzun",BİLDİRİM,"Bildirimli",İL,$B$10)/VLOOKUP($B$10,ABONE2,9,FALSE))</f>
        <v>0</v>
      </c>
      <c r="J31" s="12">
        <f>(SUMIFS(TICARETHANEOG2,KAYNAK,A31,SEBEP,B31,SÜRE,"Uzun",BİLDİRİM,"Bildirimli",İL,$B$10)/VLOOKUP($B$10,ABONE2,10,FALSE))</f>
        <v>0</v>
      </c>
      <c r="K31" s="12">
        <f>(SUMIFS(TICARETHANEAG2,KAYNAK,A31,SEBEP,B31,SÜRE,"Uzun",BİLDİRİM,"Bildirimli",İL,$B$10)+SUMIFS(TICARETHANEOG2,KAYNAK,A31,SEBEP,B31,SÜRE,"Uzun",BİLDİRİM,"Bildirimli",İL,$B$10))/VLOOKUP($B$10,ABONE2,11,FALSE)</f>
        <v>0</v>
      </c>
      <c r="L31" s="12">
        <f>(SUMIFS(SANAYIAG2,KAYNAK,A31,SEBEP,B31,SÜRE,"Uzun",BİLDİRİM,"Bildirimli",İL,$B$10)/VLOOKUP($B$10,ABONE2,12,FALSE))</f>
        <v>0</v>
      </c>
      <c r="M31" s="12">
        <f>(SUMIFS(SANAYIOG2,KAYNAK,A31,SEBEP,B31,SÜRE,"Uzun",BİLDİRİM,"Bildirimli",İL,$B$10)/VLOOKUP($B$10,ABONE2,13,FALSE))</f>
        <v>0</v>
      </c>
      <c r="N31" s="12">
        <f>(SUMIFS(SANAYIAG2,KAYNAK,A31,SEBEP,B31,SÜRE,"Uzun",BİLDİRİM,"Bildirimli",İL,$B$10)+SUMIFS(SANAYIOG2,KAYNAK,A31,SEBEP,B31,SÜRE,"Uzun",BİLDİRİM,"Bildirimli",İL,$B$10))/VLOOKUP($B$10,ABONE2,14,FALSE)</f>
        <v>0</v>
      </c>
      <c r="O31" s="17">
        <f>(SUMIFS(MESKENAG2,KAYNAK,A31,SEBEP,B31,SÜRE,"Uzun",BİLDİRİM,"Bildirimli",İL,$B$10)+SUMIFS(MESKENOG2,KAYNAK,A31,SEBEP,B31,SÜRE,"Uzun",BİLDİRİM,"Bildirimli",İL,$B$10)+SUMIFS(TARIMSALAG2,KAYNAK,A31,SEBEP,B31,SÜRE,"Uzun",BİLDİRİM,"Bildirimli",İL,$B$10)+SUMIFS(TARIMSALOG2,KAYNAK,A31,SEBEP,B31,SÜRE,"Uzun",BİLDİRİM,"Bildirimli",İL,$B$10)+SUMIFS(TICARETHANEAG2,KAYNAK,A31,SEBEP,B31,SÜRE,"Uzun",BİLDİRİM,"Bildirimli",İL,$B$10)+SUMIFS(TICARETHANEOG2,KAYNAK,A31,SEBEP,B31,SÜRE,"Uzun",BİLDİRİM,"Bildirimli",İL,$B$10)+SUMIFS(SANAYIAG2,KAYNAK,A31,SEBEP,B31,SÜRE,"Uzun",BİLDİRİM,"Bildirimli",İL,$B$10)+SUMIFS(SANAYIOG2,KAYNAK,A31,SEBEP,B31,SÜRE,"Uzun",BİLDİRİM,"Bildirimli",İL,$B$10))/VLOOKUP($B$10,ABONE2,15,FALSE)</f>
        <v>0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(SUMIFS(MESKENAG2,KAYNAK,A32,SEBEP,B32,SÜRE,"Uzun",BİLDİRİM,"Bildirimli",İL,$B$10)/VLOOKUP($B$10,ABONE2,3,FALSE))</f>
        <v>0</v>
      </c>
      <c r="D32" s="12">
        <f>(SUMIFS(MESKENOG2,KAYNAK,A32,SEBEP,B32,SÜRE,"Uzun",BİLDİRİM,"Bildirimli",İL,$B$10)/VLOOKUP($B$10,ABONE2,4,FALSE))</f>
        <v>0</v>
      </c>
      <c r="E32" s="12">
        <f>(SUMIFS(MESKENAG2,KAYNAK,A32,SEBEP,B32,SÜRE,"Uzun",BİLDİRİM,"Bildirimli",İL,$B$10)+SUMIFS(MESKENOG2,KAYNAK,A32,SEBEP,B32,SÜRE,"Uzun",BİLDİRİM,"Bildirimli",İL,$B$10))/VLOOKUP($B$10,ABONE2,5,FALSE)</f>
        <v>0</v>
      </c>
      <c r="F32" s="12">
        <f>(SUMIFS(TARIMSALAG2,KAYNAK,A32,SEBEP,B32,SÜRE,"Uzun",BİLDİRİM,"Bildirimli",İL,$B$10)/VLOOKUP($B$10,ABONE2,6,FALSE))</f>
        <v>0</v>
      </c>
      <c r="G32" s="12">
        <f>(SUMIFS(TARIMSALOG2,KAYNAK,A32,SEBEP,B32,SÜRE,"Uzun",BİLDİRİM,"Bildirimli",İL,$B$10)/VLOOKUP($B$10,ABONE2,7,FALSE))</f>
        <v>0</v>
      </c>
      <c r="H32" s="12">
        <f>(SUMIFS(TARIMSALAG2,KAYNAK,A32,SEBEP,B32,SÜRE,"Uzun",BİLDİRİM,"Bildirimli",İL,$B$10)+SUMIFS(TARIMSALOG2,KAYNAK,A32,SEBEP,B32,SÜRE,"Uzun",BİLDİRİM,"Bildirimli",İL,$B$10))/VLOOKUP($B$10,ABONE2,8,FALSE)</f>
        <v>0</v>
      </c>
      <c r="I32" s="12">
        <f>(SUMIFS(TICARETHANEAG2,KAYNAK,A32,SEBEP,B32,SÜRE,"Uzun",BİLDİRİM,"Bildirimli",İL,$B$10)/VLOOKUP($B$10,ABONE2,9,FALSE))</f>
        <v>0</v>
      </c>
      <c r="J32" s="12">
        <f>(SUMIFS(TICARETHANEOG2,KAYNAK,A32,SEBEP,B32,SÜRE,"Uzun",BİLDİRİM,"Bildirimli",İL,$B$10)/VLOOKUP($B$10,ABONE2,10,FALSE))</f>
        <v>0</v>
      </c>
      <c r="K32" s="12">
        <f>(SUMIFS(TICARETHANEAG2,KAYNAK,A32,SEBEP,B32,SÜRE,"Uzun",BİLDİRİM,"Bildirimli",İL,$B$10)+SUMIFS(TICARETHANEOG2,KAYNAK,A32,SEBEP,B32,SÜRE,"Uzun",BİLDİRİM,"Bildirimli",İL,$B$10))/VLOOKUP($B$10,ABONE2,11,FALSE)</f>
        <v>0</v>
      </c>
      <c r="L32" s="12">
        <f>(SUMIFS(SANAYIAG2,KAYNAK,A32,SEBEP,B32,SÜRE,"Uzun",BİLDİRİM,"Bildirimli",İL,$B$10)/VLOOKUP($B$10,ABONE2,12,FALSE))</f>
        <v>0</v>
      </c>
      <c r="M32" s="12">
        <f>(SUMIFS(SANAYIOG2,KAYNAK,A32,SEBEP,B32,SÜRE,"Uzun",BİLDİRİM,"Bildirimli",İL,$B$10)/VLOOKUP($B$10,ABONE2,13,FALSE))</f>
        <v>0</v>
      </c>
      <c r="N32" s="12">
        <f>(SUMIFS(SANAYIAG2,KAYNAK,A32,SEBEP,B32,SÜRE,"Uzun",BİLDİRİM,"Bildirimli",İL,$B$10)+SUMIFS(SANAYIOG2,KAYNAK,A32,SEBEP,B32,SÜRE,"Uzun",BİLDİRİM,"Bildirimli",İL,$B$10))/VLOOKUP($B$10,ABONE2,14,FALSE)</f>
        <v>0</v>
      </c>
      <c r="O32" s="17">
        <f>(SUMIFS(MESKENAG2,KAYNAK,A32,SEBEP,B32,SÜRE,"Uzun",BİLDİRİM,"Bildirimli",İL,$B$10)+SUMIFS(MESKENOG2,KAYNAK,A32,SEBEP,B32,SÜRE,"Uzun",BİLDİRİM,"Bildirimli",İL,$B$10)+SUMIFS(TARIMSALAG2,KAYNAK,A32,SEBEP,B32,SÜRE,"Uzun",BİLDİRİM,"Bildirimli",İL,$B$10)+SUMIFS(TARIMSALOG2,KAYNAK,A32,SEBEP,B32,SÜRE,"Uzun",BİLDİRİM,"Bildirimli",İL,$B$10)+SUMIFS(TICARETHANEAG2,KAYNAK,A32,SEBEP,B32,SÜRE,"Uzun",BİLDİRİM,"Bildirimli",İL,$B$10)+SUMIFS(TICARETHANEOG2,KAYNAK,A32,SEBEP,B32,SÜRE,"Uzun",BİLDİRİM,"Bildirimli",İL,$B$10)+SUMIFS(SANAYIAG2,KAYNAK,A32,SEBEP,B32,SÜRE,"Uzun",BİLDİRİM,"Bildirimli",İL,$B$10)+SUMIFS(SANAYIOG2,KAYNAK,A32,SEBEP,B32,SÜRE,"Uzun",BİLDİRİM,"Bildirimli",İL,$B$10))/VLOOKUP($B$10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23" t="s">
        <v>63</v>
      </c>
      <c r="B33" s="23"/>
      <c r="C33" s="12">
        <f>SUM(C28:C32)</f>
        <v>0</v>
      </c>
      <c r="D33" s="12">
        <f t="shared" ref="D33:O33" si="14">SUM(D28:D32)</f>
        <v>0</v>
      </c>
      <c r="E33" s="12">
        <f t="shared" si="14"/>
        <v>0</v>
      </c>
      <c r="F33" s="12">
        <f t="shared" si="14"/>
        <v>0</v>
      </c>
      <c r="G33" s="12">
        <f t="shared" si="14"/>
        <v>0</v>
      </c>
      <c r="H33" s="12">
        <f t="shared" si="14"/>
        <v>0</v>
      </c>
      <c r="I33" s="12">
        <f t="shared" si="14"/>
        <v>0</v>
      </c>
      <c r="J33" s="12">
        <f t="shared" si="14"/>
        <v>0</v>
      </c>
      <c r="K33" s="12">
        <f t="shared" si="14"/>
        <v>0</v>
      </c>
      <c r="L33" s="12">
        <f t="shared" si="14"/>
        <v>0</v>
      </c>
      <c r="M33" s="12">
        <f t="shared" si="14"/>
        <v>0</v>
      </c>
      <c r="N33" s="12">
        <f t="shared" si="14"/>
        <v>0</v>
      </c>
      <c r="O33" s="12">
        <f t="shared" si="14"/>
        <v>0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22" t="s">
        <v>74</v>
      </c>
      <c r="C35" s="24" t="s">
        <v>59</v>
      </c>
      <c r="D35" s="24"/>
      <c r="E35" s="24"/>
      <c r="F35" s="24" t="s">
        <v>60</v>
      </c>
      <c r="G35" s="24"/>
      <c r="H35" s="24"/>
      <c r="I35" s="24" t="s">
        <v>61</v>
      </c>
      <c r="J35" s="24"/>
      <c r="K35" s="24"/>
      <c r="L35" s="24" t="s">
        <v>62</v>
      </c>
      <c r="M35" s="24"/>
      <c r="N35" s="24"/>
      <c r="O35" s="22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22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22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VLOOKUP($B$10,ABONE2,3,FALSE)</f>
        <v>2278605</v>
      </c>
      <c r="D37" s="16">
        <f>VLOOKUP($B$10,ABONE2,4,FALSE)</f>
        <v>1892</v>
      </c>
      <c r="E37" s="16">
        <f>VLOOKUP($B$10,ABONE2,5,FALSE)</f>
        <v>2280497</v>
      </c>
      <c r="F37" s="16">
        <f>VLOOKUP($B$10,ABONE2,6,FALSE)</f>
        <v>48394</v>
      </c>
      <c r="G37" s="16">
        <f>VLOOKUP($B$10,ABONE2,7,FALSE)</f>
        <v>6831</v>
      </c>
      <c r="H37" s="16">
        <f>VLOOKUP($B$10,ABONE2,8,FALSE)</f>
        <v>55225</v>
      </c>
      <c r="I37" s="16">
        <f>VLOOKUP($B$10,ABONE2,9,FALSE)</f>
        <v>452348</v>
      </c>
      <c r="J37" s="16">
        <f>VLOOKUP($B$10,ABONE2,10,FALSE)</f>
        <v>10472</v>
      </c>
      <c r="K37" s="16">
        <f>VLOOKUP($B$10,ABONE2,11,FALSE)</f>
        <v>462820</v>
      </c>
      <c r="L37" s="21">
        <f>VLOOKUP($B$10,ABONE2,12,FALSE)</f>
        <v>1845</v>
      </c>
      <c r="M37" s="21">
        <f>VLOOKUP($B$10,ABONE2,13,FALSE)</f>
        <v>1609</v>
      </c>
      <c r="N37" s="21">
        <f>VLOOKUP($B$10,ABONE2,14,FALSE)</f>
        <v>3454</v>
      </c>
      <c r="O37" s="21">
        <f>VLOOKUP($B$10,ABONE2,15,FALSE)</f>
        <v>2801996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VLOOKUP($B$10,TUKETIM,3,FALSE)</f>
        <v>506709.05007193878</v>
      </c>
      <c r="D38" s="16">
        <f>VLOOKUP($B$10,TUKETIM,4,FALSE)</f>
        <v>6280.0341515436385</v>
      </c>
      <c r="E38" s="16">
        <f>VLOOKUP($B$10,TUKETIM,5,FALSE)</f>
        <v>512989.08422348241</v>
      </c>
      <c r="F38" s="16">
        <f>VLOOKUP($B$10,TUKETIM,6,FALSE)</f>
        <v>32975.483576707884</v>
      </c>
      <c r="G38" s="16">
        <f>VLOOKUP($B$10,TUKETIM,7,FALSE)</f>
        <v>24892.519995150305</v>
      </c>
      <c r="H38" s="16">
        <f>VLOOKUP($B$10,TUKETIM,8,FALSE)</f>
        <v>57868.003571858193</v>
      </c>
      <c r="I38" s="16">
        <f>VLOOKUP($B$10,TUKETIM,9,FALSE)</f>
        <v>279648.53157749481</v>
      </c>
      <c r="J38" s="16">
        <f>VLOOKUP($B$10,TUKETIM,10,FALSE)</f>
        <v>239107.21192181559</v>
      </c>
      <c r="K38" s="16">
        <f>VLOOKUP($B$10,TUKETIM,11,FALSE)</f>
        <v>518755.7434993104</v>
      </c>
      <c r="L38" s="21">
        <f>VLOOKUP($B$10,TUKETIM,12,FALSE)</f>
        <v>21077.789076206231</v>
      </c>
      <c r="M38" s="21">
        <f>VLOOKUP($B$10,TUKETIM,13,FALSE)</f>
        <v>297136.98490167881</v>
      </c>
      <c r="N38" s="21">
        <f>VLOOKUP($B$10,TUKETIM,14,FALSE)</f>
        <v>318214.77397788502</v>
      </c>
      <c r="O38" s="21">
        <f>VLOOKUP($B$10,TUKETIM,15,FALSE)</f>
        <v>1407827.6052725359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VLOOKUP($B$10,ANLASMA,3,FALSE)</f>
        <v>11948322.594000474</v>
      </c>
      <c r="D39" s="16">
        <f>VLOOKUP($B$10,ANLASMA,4,FALSE)</f>
        <v>116789.739</v>
      </c>
      <c r="E39" s="16">
        <f>VLOOKUP($B$10,ANLASMA,5,FALSE)</f>
        <v>12065112.333000474</v>
      </c>
      <c r="F39" s="16">
        <f>VLOOKUP($B$10,ANLASMA,6,FALSE)</f>
        <v>308582.28199999925</v>
      </c>
      <c r="G39" s="16">
        <f>VLOOKUP($B$10,ANLASMA,7,FALSE)</f>
        <v>242380.64399999991</v>
      </c>
      <c r="H39" s="16">
        <f>VLOOKUP($B$10,ANLASMA,8,FALSE)</f>
        <v>550962.92599999916</v>
      </c>
      <c r="I39" s="16">
        <f>VLOOKUP($B$10,ANLASMA,9,FALSE)</f>
        <v>2999894.826000113</v>
      </c>
      <c r="J39" s="16">
        <f>VLOOKUP($B$10,ANLASMA,10,FALSE)</f>
        <v>3565181.5409999993</v>
      </c>
      <c r="K39" s="16">
        <f>VLOOKUP($B$10,ANLASMA,11,FALSE)</f>
        <v>6565076.3670001123</v>
      </c>
      <c r="L39" s="21">
        <f>VLOOKUP($B$10,ANLASMA,12,FALSE)</f>
        <v>79997.452999999994</v>
      </c>
      <c r="M39" s="21">
        <f>VLOOKUP($B$10,ANLASMA,13,FALSE)</f>
        <v>1376825.6430000002</v>
      </c>
      <c r="N39" s="21">
        <f>VLOOKUP($B$10,ANLASMA,14,FALSE)</f>
        <v>1456823.0960000001</v>
      </c>
      <c r="O39" s="21">
        <f>VLOOKUP($B$10,ANLASMA,15,FALSE)</f>
        <v>20637974.722000584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31" t="s">
        <v>75</v>
      </c>
      <c r="C42" s="31"/>
      <c r="D42" s="31"/>
      <c r="E42" s="31"/>
      <c r="F42" s="31"/>
      <c r="G42" s="31"/>
      <c r="H42" s="31"/>
      <c r="I42" s="31"/>
      <c r="J42" s="31"/>
      <c r="K42" s="31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31" t="s">
        <v>76</v>
      </c>
      <c r="C43" s="31"/>
      <c r="D43" s="31"/>
      <c r="E43" s="31"/>
      <c r="F43" s="31"/>
      <c r="G43" s="31"/>
      <c r="H43" s="31"/>
      <c r="I43" s="31"/>
      <c r="J43" s="31"/>
      <c r="K43" s="31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31" t="s">
        <v>77</v>
      </c>
      <c r="C44" s="31"/>
      <c r="D44" s="31"/>
      <c r="E44" s="31"/>
      <c r="F44" s="31"/>
      <c r="G44" s="31"/>
      <c r="H44" s="31"/>
      <c r="I44" s="31"/>
      <c r="J44" s="31"/>
      <c r="K44" s="31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3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A13:B13"/>
    <mergeCell ref="C13:E13"/>
    <mergeCell ref="F13:H13"/>
    <mergeCell ref="I13:K13"/>
    <mergeCell ref="L13:N13"/>
    <mergeCell ref="O13:O14"/>
    <mergeCell ref="A25:B25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 xr:uid="{DD03F637-AFDB-4A0D-9130-1C3A500152F3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D3BEE4-8993-4CFD-95C0-39073E3EA8DB}">
  <dimension ref="A1:AC70"/>
  <sheetViews>
    <sheetView zoomScale="55" zoomScaleNormal="55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25" t="s">
        <v>6</v>
      </c>
      <c r="B1" s="26"/>
      <c r="C1" s="26"/>
      <c r="D1" s="2"/>
      <c r="E1" s="2"/>
      <c r="F1" s="2"/>
    </row>
    <row r="2" spans="1:29" x14ac:dyDescent="0.3">
      <c r="A2" s="3" t="s">
        <v>7</v>
      </c>
      <c r="B2" s="27" t="s">
        <v>8</v>
      </c>
      <c r="C2" s="27"/>
      <c r="D2" s="4"/>
      <c r="E2" s="4"/>
      <c r="F2" s="4"/>
    </row>
    <row r="3" spans="1:29" x14ac:dyDescent="0.3">
      <c r="A3" s="3" t="s">
        <v>9</v>
      </c>
      <c r="B3" s="28" t="s">
        <v>79</v>
      </c>
      <c r="C3" s="28"/>
      <c r="D3" s="5"/>
      <c r="E3" s="5"/>
      <c r="F3" s="5"/>
    </row>
    <row r="4" spans="1:29" x14ac:dyDescent="0.3">
      <c r="A4" s="3" t="s">
        <v>10</v>
      </c>
      <c r="B4" s="27">
        <v>4</v>
      </c>
      <c r="C4" s="27"/>
      <c r="D4" s="4"/>
      <c r="E4" s="4"/>
      <c r="F4" s="4"/>
    </row>
    <row r="5" spans="1:29" x14ac:dyDescent="0.3">
      <c r="A5" s="3" t="s">
        <v>11</v>
      </c>
      <c r="B5" s="29"/>
      <c r="C5" s="30"/>
      <c r="D5" s="4"/>
      <c r="E5" s="4"/>
      <c r="F5" s="4"/>
    </row>
    <row r="6" spans="1:29" ht="15" customHeight="1" x14ac:dyDescent="0.3">
      <c r="A6" s="3" t="s">
        <v>12</v>
      </c>
      <c r="B6" s="29"/>
      <c r="C6" s="30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32"/>
      <c r="C7" s="33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4"/>
      <c r="C8" s="34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5"/>
      <c r="C9" s="35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4" t="s">
        <v>80</v>
      </c>
      <c r="C10" s="34"/>
      <c r="D10" s="6"/>
      <c r="F10" s="9"/>
      <c r="G10" s="9"/>
      <c r="H10" s="9"/>
      <c r="I10" s="9"/>
    </row>
    <row r="11" spans="1:29" x14ac:dyDescent="0.3">
      <c r="A11" s="3" t="s">
        <v>24</v>
      </c>
      <c r="B11" s="34" t="s">
        <v>107</v>
      </c>
      <c r="C11" s="34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23" t="s">
        <v>72</v>
      </c>
      <c r="B13" s="23"/>
      <c r="C13" s="24" t="s">
        <v>59</v>
      </c>
      <c r="D13" s="24"/>
      <c r="E13" s="24"/>
      <c r="F13" s="24" t="s">
        <v>60</v>
      </c>
      <c r="G13" s="24"/>
      <c r="H13" s="24"/>
      <c r="I13" s="24" t="s">
        <v>61</v>
      </c>
      <c r="J13" s="24"/>
      <c r="K13" s="24"/>
      <c r="L13" s="24" t="s">
        <v>62</v>
      </c>
      <c r="M13" s="24"/>
      <c r="N13" s="24"/>
      <c r="O13" s="22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22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f t="shared" ref="M15:M24" si="10">(SUMIFS(SANAYIOG2,KAYNAK,A15,SEBEP,B15,SÜRE,"Uzun",BİLDİRİM,"Bildirimsiz",İL,$B$10,İLÇE,$B$11)/VLOOKUP($B$11,ABONE2,13,FALSE))</f>
        <v>0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0</v>
      </c>
      <c r="D17" s="12">
        <f t="shared" si="1"/>
        <v>0</v>
      </c>
      <c r="E17" s="12">
        <f t="shared" si="2"/>
        <v>0</v>
      </c>
      <c r="F17" s="12">
        <f t="shared" si="3"/>
        <v>0</v>
      </c>
      <c r="G17" s="12">
        <f t="shared" si="4"/>
        <v>0</v>
      </c>
      <c r="H17" s="12">
        <f t="shared" si="5"/>
        <v>0</v>
      </c>
      <c r="I17" s="12">
        <f t="shared" si="6"/>
        <v>0</v>
      </c>
      <c r="J17" s="12">
        <f t="shared" si="7"/>
        <v>0</v>
      </c>
      <c r="K17" s="12">
        <f t="shared" si="8"/>
        <v>0</v>
      </c>
      <c r="L17" s="12">
        <f t="shared" si="9"/>
        <v>0</v>
      </c>
      <c r="M17" s="12">
        <f t="shared" si="10"/>
        <v>0</v>
      </c>
      <c r="N17" s="12">
        <f t="shared" si="11"/>
        <v>0</v>
      </c>
      <c r="O17" s="17">
        <f t="shared" si="12"/>
        <v>0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0</v>
      </c>
      <c r="D18" s="12">
        <f t="shared" si="1"/>
        <v>0</v>
      </c>
      <c r="E18" s="12">
        <f t="shared" si="2"/>
        <v>0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0</v>
      </c>
      <c r="J18" s="12">
        <f t="shared" si="7"/>
        <v>0</v>
      </c>
      <c r="K18" s="12">
        <f t="shared" si="8"/>
        <v>0</v>
      </c>
      <c r="L18" s="12">
        <f t="shared" si="9"/>
        <v>0</v>
      </c>
      <c r="M18" s="12">
        <f t="shared" si="10"/>
        <v>0</v>
      </c>
      <c r="N18" s="12">
        <f t="shared" si="11"/>
        <v>0</v>
      </c>
      <c r="O18" s="17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0</v>
      </c>
      <c r="D21" s="12">
        <f t="shared" si="1"/>
        <v>0</v>
      </c>
      <c r="E21" s="12">
        <f t="shared" si="2"/>
        <v>0</v>
      </c>
      <c r="F21" s="12">
        <f t="shared" si="3"/>
        <v>0</v>
      </c>
      <c r="G21" s="12">
        <f t="shared" si="4"/>
        <v>0</v>
      </c>
      <c r="H21" s="12">
        <f t="shared" si="5"/>
        <v>0</v>
      </c>
      <c r="I21" s="12">
        <f t="shared" si="6"/>
        <v>0</v>
      </c>
      <c r="J21" s="12">
        <f t="shared" si="7"/>
        <v>0</v>
      </c>
      <c r="K21" s="12">
        <f t="shared" si="8"/>
        <v>0</v>
      </c>
      <c r="L21" s="12">
        <f t="shared" si="9"/>
        <v>0</v>
      </c>
      <c r="M21" s="12">
        <f t="shared" si="10"/>
        <v>0</v>
      </c>
      <c r="N21" s="12">
        <f t="shared" si="11"/>
        <v>0</v>
      </c>
      <c r="O21" s="17">
        <f t="shared" si="12"/>
        <v>0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0</v>
      </c>
      <c r="D22" s="12">
        <f t="shared" si="1"/>
        <v>0</v>
      </c>
      <c r="E22" s="12">
        <f t="shared" si="2"/>
        <v>0</v>
      </c>
      <c r="F22" s="12">
        <f t="shared" si="3"/>
        <v>0</v>
      </c>
      <c r="G22" s="12">
        <f t="shared" si="4"/>
        <v>0</v>
      </c>
      <c r="H22" s="12">
        <f t="shared" si="5"/>
        <v>0</v>
      </c>
      <c r="I22" s="12">
        <f t="shared" si="6"/>
        <v>0</v>
      </c>
      <c r="J22" s="12">
        <f t="shared" si="7"/>
        <v>0</v>
      </c>
      <c r="K22" s="12">
        <f t="shared" si="8"/>
        <v>0</v>
      </c>
      <c r="L22" s="12">
        <f t="shared" si="9"/>
        <v>0</v>
      </c>
      <c r="M22" s="12">
        <f t="shared" si="10"/>
        <v>0</v>
      </c>
      <c r="N22" s="12">
        <f t="shared" si="11"/>
        <v>0</v>
      </c>
      <c r="O22" s="17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23" t="s">
        <v>63</v>
      </c>
      <c r="B25" s="23"/>
      <c r="C25" s="12">
        <f>SUM(C15:C24)</f>
        <v>0</v>
      </c>
      <c r="D25" s="12">
        <f t="shared" ref="D25:O25" si="13">SUM(D15:D24)</f>
        <v>0</v>
      </c>
      <c r="E25" s="12">
        <f t="shared" si="13"/>
        <v>0</v>
      </c>
      <c r="F25" s="12">
        <f t="shared" si="13"/>
        <v>0</v>
      </c>
      <c r="G25" s="12">
        <f t="shared" si="13"/>
        <v>0</v>
      </c>
      <c r="H25" s="12">
        <f t="shared" si="13"/>
        <v>0</v>
      </c>
      <c r="I25" s="12">
        <f t="shared" si="13"/>
        <v>0</v>
      </c>
      <c r="J25" s="12">
        <f t="shared" si="13"/>
        <v>0</v>
      </c>
      <c r="K25" s="12">
        <f t="shared" si="13"/>
        <v>0</v>
      </c>
      <c r="L25" s="12">
        <f t="shared" si="13"/>
        <v>0</v>
      </c>
      <c r="M25" s="12">
        <f t="shared" si="13"/>
        <v>0</v>
      </c>
      <c r="N25" s="12">
        <f t="shared" si="13"/>
        <v>0</v>
      </c>
      <c r="O25" s="12">
        <f t="shared" si="13"/>
        <v>0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23" t="s">
        <v>73</v>
      </c>
      <c r="B26" s="23"/>
      <c r="C26" s="24" t="s">
        <v>59</v>
      </c>
      <c r="D26" s="24"/>
      <c r="E26" s="24"/>
      <c r="F26" s="24" t="s">
        <v>60</v>
      </c>
      <c r="G26" s="24"/>
      <c r="H26" s="24"/>
      <c r="I26" s="24" t="s">
        <v>61</v>
      </c>
      <c r="J26" s="24"/>
      <c r="K26" s="24"/>
      <c r="L26" s="24" t="s">
        <v>62</v>
      </c>
      <c r="M26" s="24"/>
      <c r="N26" s="24"/>
      <c r="O26" s="22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22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0</v>
      </c>
      <c r="D29" s="12">
        <f>(SUMIFS(MESKENOG2,KAYNAK,A29,SEBEP,B29,SÜRE,"Uzun",BİLDİRİM,"Bildirimli",İL,$B$10,İLÇE,$B$11)/VLOOKUP($B$11,ABONE2,4,FALSE))</f>
        <v>0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0</v>
      </c>
      <c r="F29" s="12">
        <f>(SUMIFS(TARIMSALAG2,KAYNAK,A29,SEBEP,B29,SÜRE,"Uzun",BİLDİRİM,"Bildirimli",İL,$B$10,İLÇE,$B$11)/VLOOKUP($B$11,ABONE2,6,FALSE))</f>
        <v>0</v>
      </c>
      <c r="G29" s="12">
        <f>(SUMIFS(TARIMSALOG2,KAYNAK,A29,SEBEP,B29,SÜRE,"Uzun",BİLDİRİM,"Bildirimli",İL,$B$10,İLÇE,$B$11)/VLOOKUP($B$11,ABONE2,7,FALSE))</f>
        <v>0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0</v>
      </c>
      <c r="I29" s="12">
        <f>(SUMIFS(TICARETHANEAG2,KAYNAK,A29,SEBEP,B29,SÜRE,"Uzun",BİLDİRİM,"Bildirimli",İL,$B$10,İLÇE,$B$11)/VLOOKUP($B$11,ABONE2,9,FALSE))</f>
        <v>0</v>
      </c>
      <c r="J29" s="12">
        <f>(SUMIFS(TICARETHANEOG2,KAYNAK,A29,SEBEP,B29,SÜRE,"Uzun",BİLDİRİM,"Bildirimli",İL,$B$10,İLÇE,$B$11)/VLOOKUP($B$11,ABONE2,10,FALSE))</f>
        <v>0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</v>
      </c>
      <c r="L29" s="12">
        <f>(SUMIFS(SANAYIAG2,KAYNAK,A29,SEBEP,B29,SÜRE,"Uzun",BİLDİRİM,"Bildirimli",İL,$B$10,İLÇE,$B$11)/VLOOKUP($B$11,ABONE2,12,FALSE))</f>
        <v>0</v>
      </c>
      <c r="M29" s="12">
        <f>(SUMIFS(SANAYIOG2,KAYNAK,A29,SEBEP,B29,SÜRE,"Uzun",BİLDİRİM,"Bildirimli",İL,$B$10,İLÇE,$B$11)/VLOOKUP($B$11,ABONE2,13,FALSE))</f>
        <v>0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0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0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0</v>
      </c>
      <c r="F31" s="12">
        <f>(SUMIFS(TARIMSALAG2,KAYNAK,A31,SEBEP,B31,SÜRE,"Uzun",BİLDİRİM,"Bildirimli",İL,$B$10,İLÇE,$B$11)/VLOOKUP($B$11,ABONE2,6,FALSE))</f>
        <v>0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2">
        <f>(SUMIFS(TICARETHANEAG2,KAYNAK,A31,SEBEP,B31,SÜRE,"Uzun",BİLDİRİM,"Bildirimli",İL,$B$10,İLÇE,$B$11)/VLOOKUP($B$11,ABONE2,9,FALSE))</f>
        <v>0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</v>
      </c>
      <c r="L31" s="12">
        <f>(SUMIFS(SANAYIAG2,KAYNAK,A31,SEBEP,B31,SÜRE,"Uzun",BİLDİRİM,"Bildirimli",İL,$B$10,İLÇE,$B$11)/VLOOKUP($B$11,ABONE2,12,FALSE))</f>
        <v>0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0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23" t="s">
        <v>63</v>
      </c>
      <c r="B33" s="23"/>
      <c r="C33" s="12">
        <f>SUM(C28:C32)</f>
        <v>0</v>
      </c>
      <c r="D33" s="12">
        <f t="shared" ref="D33:O33" si="14">SUM(D28:D32)</f>
        <v>0</v>
      </c>
      <c r="E33" s="12">
        <f t="shared" si="14"/>
        <v>0</v>
      </c>
      <c r="F33" s="12">
        <f t="shared" si="14"/>
        <v>0</v>
      </c>
      <c r="G33" s="12">
        <f t="shared" si="14"/>
        <v>0</v>
      </c>
      <c r="H33" s="12">
        <f t="shared" si="14"/>
        <v>0</v>
      </c>
      <c r="I33" s="12">
        <f t="shared" si="14"/>
        <v>0</v>
      </c>
      <c r="J33" s="12">
        <f t="shared" si="14"/>
        <v>0</v>
      </c>
      <c r="K33" s="12">
        <f t="shared" si="14"/>
        <v>0</v>
      </c>
      <c r="L33" s="12">
        <f t="shared" si="14"/>
        <v>0</v>
      </c>
      <c r="M33" s="12">
        <f t="shared" si="14"/>
        <v>0</v>
      </c>
      <c r="N33" s="12">
        <f t="shared" si="14"/>
        <v>0</v>
      </c>
      <c r="O33" s="12">
        <f t="shared" si="14"/>
        <v>0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22" t="s">
        <v>74</v>
      </c>
      <c r="C35" s="24" t="s">
        <v>59</v>
      </c>
      <c r="D35" s="24"/>
      <c r="E35" s="24"/>
      <c r="F35" s="24" t="s">
        <v>60</v>
      </c>
      <c r="G35" s="24"/>
      <c r="H35" s="24"/>
      <c r="I35" s="24" t="s">
        <v>61</v>
      </c>
      <c r="J35" s="24"/>
      <c r="K35" s="24"/>
      <c r="L35" s="24" t="s">
        <v>62</v>
      </c>
      <c r="M35" s="24"/>
      <c r="N35" s="24"/>
      <c r="O35" s="22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22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22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53169</v>
      </c>
      <c r="D37" s="16">
        <f>VLOOKUP($B$11,ABONE2,4,FALSE)</f>
        <v>150</v>
      </c>
      <c r="E37" s="16">
        <f>VLOOKUP($B$11,ABONE2,5,FALSE)</f>
        <v>53319</v>
      </c>
      <c r="F37" s="16">
        <f>VLOOKUP($B$11,ABONE2,6,FALSE)</f>
        <v>959</v>
      </c>
      <c r="G37" s="16">
        <f>VLOOKUP($B$11,ABONE2,7,FALSE)</f>
        <v>321</v>
      </c>
      <c r="H37" s="16">
        <f>VLOOKUP($B$11,ABONE2,8,FALSE)</f>
        <v>1280</v>
      </c>
      <c r="I37" s="16">
        <f>VLOOKUP($B$11,ABONE2,9,FALSE)</f>
        <v>8062</v>
      </c>
      <c r="J37" s="16">
        <f>VLOOKUP($B$11,ABONE2,10,FALSE)</f>
        <v>278</v>
      </c>
      <c r="K37" s="16">
        <f>VLOOKUP($B$11,ABONE2,11,FALSE)</f>
        <v>8340</v>
      </c>
      <c r="L37" s="21">
        <f>VLOOKUP($B$11,ABONE2,12,FALSE)</f>
        <v>32</v>
      </c>
      <c r="M37" s="21">
        <f>VLOOKUP($B$11,ABONE2,13,FALSE)</f>
        <v>10</v>
      </c>
      <c r="N37" s="21">
        <f>VLOOKUP($B$11,ABONE2,14,FALSE)</f>
        <v>42</v>
      </c>
      <c r="O37" s="21">
        <f>VLOOKUP($B$11,ABONE2,15,FALSE)</f>
        <v>62981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8833.0020663099604</v>
      </c>
      <c r="D38" s="16">
        <f>VLOOKUP($B$11,TUKETIM,4,FALSE)</f>
        <v>278.89325946450811</v>
      </c>
      <c r="E38" s="16">
        <f>VLOOKUP($B$11,TUKETIM,5,FALSE)</f>
        <v>9111.8953257744688</v>
      </c>
      <c r="F38" s="16">
        <f>VLOOKUP($B$11,TUKETIM,6,FALSE)</f>
        <v>539.75393127883922</v>
      </c>
      <c r="G38" s="16">
        <f>VLOOKUP($B$11,TUKETIM,7,FALSE)</f>
        <v>1902.4002726166118</v>
      </c>
      <c r="H38" s="16">
        <f>VLOOKUP($B$11,TUKETIM,8,FALSE)</f>
        <v>2442.1542038954512</v>
      </c>
      <c r="I38" s="16">
        <f>VLOOKUP($B$11,TUKETIM,9,FALSE)</f>
        <v>3430.6861028637277</v>
      </c>
      <c r="J38" s="16">
        <f>VLOOKUP($B$11,TUKETIM,10,FALSE)</f>
        <v>1628.5094932208915</v>
      </c>
      <c r="K38" s="16">
        <f>VLOOKUP($B$11,TUKETIM,11,FALSE)</f>
        <v>5059.195596084619</v>
      </c>
      <c r="L38" s="21">
        <f>VLOOKUP($B$11,TUKETIM,12,FALSE)</f>
        <v>106.2835</v>
      </c>
      <c r="M38" s="21">
        <f>VLOOKUP($B$11,TUKETIM,13,FALSE)</f>
        <v>4560.2884999999997</v>
      </c>
      <c r="N38" s="21">
        <f>VLOOKUP($B$11,TUKETIM,14,FALSE)</f>
        <v>4666.5720000000001</v>
      </c>
      <c r="O38" s="21">
        <f>VLOOKUP($B$11,TUKETIM,15,FALSE)</f>
        <v>21279.81712575454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289384.25499998394</v>
      </c>
      <c r="D39" s="16">
        <f>VLOOKUP($B$11,ANLASMA,4,FALSE)</f>
        <v>17115.3</v>
      </c>
      <c r="E39" s="16">
        <f>VLOOKUP($B$11,ANLASMA,5,FALSE)</f>
        <v>306499.55499998393</v>
      </c>
      <c r="F39" s="16">
        <f>VLOOKUP($B$11,ANLASMA,6,FALSE)</f>
        <v>8464.0500000000284</v>
      </c>
      <c r="G39" s="16">
        <f>VLOOKUP($B$11,ANLASMA,7,FALSE)</f>
        <v>14179.788</v>
      </c>
      <c r="H39" s="16">
        <f>VLOOKUP($B$11,ANLASMA,8,FALSE)</f>
        <v>22643.838000000029</v>
      </c>
      <c r="I39" s="16">
        <f>VLOOKUP($B$11,ANLASMA,9,FALSE)</f>
        <v>46237.268999999797</v>
      </c>
      <c r="J39" s="16">
        <f>VLOOKUP($B$11,ANLASMA,10,FALSE)</f>
        <v>46431.509999999995</v>
      </c>
      <c r="K39" s="16">
        <f>VLOOKUP($B$11,ANLASMA,11,FALSE)</f>
        <v>92668.778999999791</v>
      </c>
      <c r="L39" s="21">
        <f>VLOOKUP($B$11,ANLASMA,12,FALSE)</f>
        <v>547.93200000000002</v>
      </c>
      <c r="M39" s="21">
        <f>VLOOKUP($B$11,ANLASMA,13,FALSE)</f>
        <v>11219.4</v>
      </c>
      <c r="N39" s="21">
        <f>VLOOKUP($B$11,ANLASMA,14,FALSE)</f>
        <v>11767.332</v>
      </c>
      <c r="O39" s="21">
        <f>VLOOKUP($B$11,ANLASMA,15,FALSE)</f>
        <v>433579.50399998378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31" t="s">
        <v>75</v>
      </c>
      <c r="C42" s="31"/>
      <c r="D42" s="31"/>
      <c r="E42" s="31"/>
      <c r="F42" s="31"/>
      <c r="G42" s="31"/>
      <c r="H42" s="31"/>
      <c r="I42" s="31"/>
      <c r="J42" s="31"/>
      <c r="K42" s="31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31" t="s">
        <v>76</v>
      </c>
      <c r="C43" s="31"/>
      <c r="D43" s="31"/>
      <c r="E43" s="31"/>
      <c r="F43" s="31"/>
      <c r="G43" s="31"/>
      <c r="H43" s="31"/>
      <c r="I43" s="31"/>
      <c r="J43" s="31"/>
      <c r="K43" s="31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31" t="s">
        <v>77</v>
      </c>
      <c r="C44" s="31"/>
      <c r="D44" s="31"/>
      <c r="E44" s="31"/>
      <c r="F44" s="31"/>
      <c r="G44" s="31"/>
      <c r="H44" s="31"/>
      <c r="I44" s="31"/>
      <c r="J44" s="31"/>
      <c r="K44" s="31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 xr:uid="{C2369531-B04D-42D1-ADFF-E4199FAE9AA6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35B8EF-4544-4DF6-ADD5-85C51046143E}">
  <dimension ref="A1:AC70"/>
  <sheetViews>
    <sheetView zoomScale="55" zoomScaleNormal="55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25" t="s">
        <v>6</v>
      </c>
      <c r="B1" s="26"/>
      <c r="C1" s="26"/>
      <c r="D1" s="2"/>
      <c r="E1" s="2"/>
      <c r="F1" s="2"/>
    </row>
    <row r="2" spans="1:29" x14ac:dyDescent="0.3">
      <c r="A2" s="3" t="s">
        <v>7</v>
      </c>
      <c r="B2" s="27" t="s">
        <v>8</v>
      </c>
      <c r="C2" s="27"/>
      <c r="D2" s="4"/>
      <c r="E2" s="4"/>
      <c r="F2" s="4"/>
    </row>
    <row r="3" spans="1:29" x14ac:dyDescent="0.3">
      <c r="A3" s="3" t="s">
        <v>9</v>
      </c>
      <c r="B3" s="28" t="s">
        <v>79</v>
      </c>
      <c r="C3" s="28"/>
      <c r="D3" s="5"/>
      <c r="E3" s="5"/>
      <c r="F3" s="5"/>
    </row>
    <row r="4" spans="1:29" x14ac:dyDescent="0.3">
      <c r="A4" s="3" t="s">
        <v>10</v>
      </c>
      <c r="B4" s="27">
        <v>4</v>
      </c>
      <c r="C4" s="27"/>
      <c r="D4" s="4"/>
      <c r="E4" s="4"/>
      <c r="F4" s="4"/>
    </row>
    <row r="5" spans="1:29" x14ac:dyDescent="0.3">
      <c r="A5" s="3" t="s">
        <v>11</v>
      </c>
      <c r="B5" s="29"/>
      <c r="C5" s="30"/>
      <c r="D5" s="4"/>
      <c r="E5" s="4"/>
      <c r="F5" s="4"/>
    </row>
    <row r="6" spans="1:29" ht="15" customHeight="1" x14ac:dyDescent="0.3">
      <c r="A6" s="3" t="s">
        <v>12</v>
      </c>
      <c r="B6" s="29"/>
      <c r="C6" s="30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32"/>
      <c r="C7" s="33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4"/>
      <c r="C8" s="34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5"/>
      <c r="C9" s="35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4" t="s">
        <v>80</v>
      </c>
      <c r="C10" s="34"/>
      <c r="D10" s="6"/>
      <c r="F10" s="9"/>
      <c r="G10" s="9"/>
      <c r="H10" s="9"/>
      <c r="I10" s="9"/>
    </row>
    <row r="11" spans="1:29" x14ac:dyDescent="0.3">
      <c r="A11" s="3" t="s">
        <v>24</v>
      </c>
      <c r="B11" s="34" t="s">
        <v>108</v>
      </c>
      <c r="C11" s="34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23" t="s">
        <v>72</v>
      </c>
      <c r="B13" s="23"/>
      <c r="C13" s="24" t="s">
        <v>59</v>
      </c>
      <c r="D13" s="24"/>
      <c r="E13" s="24"/>
      <c r="F13" s="24" t="s">
        <v>60</v>
      </c>
      <c r="G13" s="24"/>
      <c r="H13" s="24"/>
      <c r="I13" s="24" t="s">
        <v>61</v>
      </c>
      <c r="J13" s="24"/>
      <c r="K13" s="24"/>
      <c r="L13" s="24" t="s">
        <v>62</v>
      </c>
      <c r="M13" s="24"/>
      <c r="N13" s="24"/>
      <c r="O13" s="22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22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f t="shared" ref="M15:M24" si="10">(SUMIFS(SANAYIOG2,KAYNAK,A15,SEBEP,B15,SÜRE,"Uzun",BİLDİRİM,"Bildirimsiz",İL,$B$10,İLÇE,$B$11)/VLOOKUP($B$11,ABONE2,13,FALSE))</f>
        <v>0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0</v>
      </c>
      <c r="D17" s="12">
        <f t="shared" si="1"/>
        <v>0</v>
      </c>
      <c r="E17" s="12">
        <f t="shared" si="2"/>
        <v>0</v>
      </c>
      <c r="F17" s="12">
        <f t="shared" si="3"/>
        <v>0</v>
      </c>
      <c r="G17" s="12">
        <f t="shared" si="4"/>
        <v>0</v>
      </c>
      <c r="H17" s="12">
        <f t="shared" si="5"/>
        <v>0</v>
      </c>
      <c r="I17" s="12">
        <f t="shared" si="6"/>
        <v>0</v>
      </c>
      <c r="J17" s="12">
        <f t="shared" si="7"/>
        <v>0</v>
      </c>
      <c r="K17" s="12">
        <f t="shared" si="8"/>
        <v>0</v>
      </c>
      <c r="L17" s="12">
        <f t="shared" si="9"/>
        <v>0</v>
      </c>
      <c r="M17" s="12">
        <f t="shared" si="10"/>
        <v>0</v>
      </c>
      <c r="N17" s="12">
        <f t="shared" si="11"/>
        <v>0</v>
      </c>
      <c r="O17" s="17">
        <f t="shared" si="12"/>
        <v>0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0</v>
      </c>
      <c r="D18" s="12">
        <f t="shared" si="1"/>
        <v>0</v>
      </c>
      <c r="E18" s="12">
        <f t="shared" si="2"/>
        <v>0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0</v>
      </c>
      <c r="J18" s="12">
        <f t="shared" si="7"/>
        <v>0</v>
      </c>
      <c r="K18" s="12">
        <f t="shared" si="8"/>
        <v>0</v>
      </c>
      <c r="L18" s="12">
        <f t="shared" si="9"/>
        <v>0</v>
      </c>
      <c r="M18" s="12">
        <f t="shared" si="10"/>
        <v>0</v>
      </c>
      <c r="N18" s="12">
        <f t="shared" si="11"/>
        <v>0</v>
      </c>
      <c r="O18" s="17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0</v>
      </c>
      <c r="D21" s="12">
        <f t="shared" si="1"/>
        <v>0</v>
      </c>
      <c r="E21" s="12">
        <f t="shared" si="2"/>
        <v>0</v>
      </c>
      <c r="F21" s="12">
        <f t="shared" si="3"/>
        <v>0</v>
      </c>
      <c r="G21" s="12">
        <f t="shared" si="4"/>
        <v>0</v>
      </c>
      <c r="H21" s="12">
        <f t="shared" si="5"/>
        <v>0</v>
      </c>
      <c r="I21" s="12">
        <f t="shared" si="6"/>
        <v>0</v>
      </c>
      <c r="J21" s="12">
        <f t="shared" si="7"/>
        <v>0</v>
      </c>
      <c r="K21" s="12">
        <f t="shared" si="8"/>
        <v>0</v>
      </c>
      <c r="L21" s="12">
        <f t="shared" si="9"/>
        <v>0</v>
      </c>
      <c r="M21" s="12">
        <f t="shared" si="10"/>
        <v>0</v>
      </c>
      <c r="N21" s="12">
        <f t="shared" si="11"/>
        <v>0</v>
      </c>
      <c r="O21" s="17">
        <f t="shared" si="12"/>
        <v>0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0</v>
      </c>
      <c r="D22" s="12">
        <f t="shared" si="1"/>
        <v>0</v>
      </c>
      <c r="E22" s="12">
        <f t="shared" si="2"/>
        <v>0</v>
      </c>
      <c r="F22" s="12">
        <f t="shared" si="3"/>
        <v>0</v>
      </c>
      <c r="G22" s="12">
        <f t="shared" si="4"/>
        <v>0</v>
      </c>
      <c r="H22" s="12">
        <f t="shared" si="5"/>
        <v>0</v>
      </c>
      <c r="I22" s="12">
        <f t="shared" si="6"/>
        <v>0</v>
      </c>
      <c r="J22" s="12">
        <f t="shared" si="7"/>
        <v>0</v>
      </c>
      <c r="K22" s="12">
        <f t="shared" si="8"/>
        <v>0</v>
      </c>
      <c r="L22" s="12">
        <f t="shared" si="9"/>
        <v>0</v>
      </c>
      <c r="M22" s="12">
        <f t="shared" si="10"/>
        <v>0</v>
      </c>
      <c r="N22" s="12">
        <f t="shared" si="11"/>
        <v>0</v>
      </c>
      <c r="O22" s="17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23" t="s">
        <v>63</v>
      </c>
      <c r="B25" s="23"/>
      <c r="C25" s="12">
        <f>SUM(C15:C24)</f>
        <v>0</v>
      </c>
      <c r="D25" s="12">
        <f t="shared" ref="D25:O25" si="13">SUM(D15:D24)</f>
        <v>0</v>
      </c>
      <c r="E25" s="12">
        <f t="shared" si="13"/>
        <v>0</v>
      </c>
      <c r="F25" s="12">
        <f t="shared" si="13"/>
        <v>0</v>
      </c>
      <c r="G25" s="12">
        <f t="shared" si="13"/>
        <v>0</v>
      </c>
      <c r="H25" s="12">
        <f t="shared" si="13"/>
        <v>0</v>
      </c>
      <c r="I25" s="12">
        <f t="shared" si="13"/>
        <v>0</v>
      </c>
      <c r="J25" s="12">
        <f t="shared" si="13"/>
        <v>0</v>
      </c>
      <c r="K25" s="12">
        <f t="shared" si="13"/>
        <v>0</v>
      </c>
      <c r="L25" s="12">
        <f t="shared" si="13"/>
        <v>0</v>
      </c>
      <c r="M25" s="12">
        <f t="shared" si="13"/>
        <v>0</v>
      </c>
      <c r="N25" s="12">
        <f t="shared" si="13"/>
        <v>0</v>
      </c>
      <c r="O25" s="12">
        <f t="shared" si="13"/>
        <v>0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23" t="s">
        <v>73</v>
      </c>
      <c r="B26" s="23"/>
      <c r="C26" s="24" t="s">
        <v>59</v>
      </c>
      <c r="D26" s="24"/>
      <c r="E26" s="24"/>
      <c r="F26" s="24" t="s">
        <v>60</v>
      </c>
      <c r="G26" s="24"/>
      <c r="H26" s="24"/>
      <c r="I26" s="24" t="s">
        <v>61</v>
      </c>
      <c r="J26" s="24"/>
      <c r="K26" s="24"/>
      <c r="L26" s="24" t="s">
        <v>62</v>
      </c>
      <c r="M26" s="24"/>
      <c r="N26" s="24"/>
      <c r="O26" s="22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22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0</v>
      </c>
      <c r="D29" s="12">
        <f>(SUMIFS(MESKENOG2,KAYNAK,A29,SEBEP,B29,SÜRE,"Uzun",BİLDİRİM,"Bildirimli",İL,$B$10,İLÇE,$B$11)/VLOOKUP($B$11,ABONE2,4,FALSE))</f>
        <v>0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0</v>
      </c>
      <c r="F29" s="12">
        <f>(SUMIFS(TARIMSALAG2,KAYNAK,A29,SEBEP,B29,SÜRE,"Uzun",BİLDİRİM,"Bildirimli",İL,$B$10,İLÇE,$B$11)/VLOOKUP($B$11,ABONE2,6,FALSE))</f>
        <v>0</v>
      </c>
      <c r="G29" s="12">
        <f>(SUMIFS(TARIMSALOG2,KAYNAK,A29,SEBEP,B29,SÜRE,"Uzun",BİLDİRİM,"Bildirimli",İL,$B$10,İLÇE,$B$11)/VLOOKUP($B$11,ABONE2,7,FALSE))</f>
        <v>0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0</v>
      </c>
      <c r="I29" s="12">
        <f>(SUMIFS(TICARETHANEAG2,KAYNAK,A29,SEBEP,B29,SÜRE,"Uzun",BİLDİRİM,"Bildirimli",İL,$B$10,İLÇE,$B$11)/VLOOKUP($B$11,ABONE2,9,FALSE))</f>
        <v>0</v>
      </c>
      <c r="J29" s="12">
        <f>(SUMIFS(TICARETHANEOG2,KAYNAK,A29,SEBEP,B29,SÜRE,"Uzun",BİLDİRİM,"Bildirimli",İL,$B$10,İLÇE,$B$11)/VLOOKUP($B$11,ABONE2,10,FALSE))</f>
        <v>0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</v>
      </c>
      <c r="L29" s="12">
        <f>(SUMIFS(SANAYIAG2,KAYNAK,A29,SEBEP,B29,SÜRE,"Uzun",BİLDİRİM,"Bildirimli",İL,$B$10,İLÇE,$B$11)/VLOOKUP($B$11,ABONE2,12,FALSE))</f>
        <v>0</v>
      </c>
      <c r="M29" s="12">
        <f>(SUMIFS(SANAYIOG2,KAYNAK,A29,SEBEP,B29,SÜRE,"Uzun",BİLDİRİM,"Bildirimli",İL,$B$10,İLÇE,$B$11)/VLOOKUP($B$11,ABONE2,13,FALSE))</f>
        <v>0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0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0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0</v>
      </c>
      <c r="F31" s="12">
        <f>(SUMIFS(TARIMSALAG2,KAYNAK,A31,SEBEP,B31,SÜRE,"Uzun",BİLDİRİM,"Bildirimli",İL,$B$10,İLÇE,$B$11)/VLOOKUP($B$11,ABONE2,6,FALSE))</f>
        <v>0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2">
        <f>(SUMIFS(TICARETHANEAG2,KAYNAK,A31,SEBEP,B31,SÜRE,"Uzun",BİLDİRİM,"Bildirimli",İL,$B$10,İLÇE,$B$11)/VLOOKUP($B$11,ABONE2,9,FALSE))</f>
        <v>0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</v>
      </c>
      <c r="L31" s="12">
        <f>(SUMIFS(SANAYIAG2,KAYNAK,A31,SEBEP,B31,SÜRE,"Uzun",BİLDİRİM,"Bildirimli",İL,$B$10,İLÇE,$B$11)/VLOOKUP($B$11,ABONE2,12,FALSE))</f>
        <v>0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0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23" t="s">
        <v>63</v>
      </c>
      <c r="B33" s="23"/>
      <c r="C33" s="12">
        <f>SUM(C28:C32)</f>
        <v>0</v>
      </c>
      <c r="D33" s="12">
        <f t="shared" ref="D33:O33" si="14">SUM(D28:D32)</f>
        <v>0</v>
      </c>
      <c r="E33" s="12">
        <f t="shared" si="14"/>
        <v>0</v>
      </c>
      <c r="F33" s="12">
        <f t="shared" si="14"/>
        <v>0</v>
      </c>
      <c r="G33" s="12">
        <f t="shared" si="14"/>
        <v>0</v>
      </c>
      <c r="H33" s="12">
        <f t="shared" si="14"/>
        <v>0</v>
      </c>
      <c r="I33" s="12">
        <f t="shared" si="14"/>
        <v>0</v>
      </c>
      <c r="J33" s="12">
        <f t="shared" si="14"/>
        <v>0</v>
      </c>
      <c r="K33" s="12">
        <f t="shared" si="14"/>
        <v>0</v>
      </c>
      <c r="L33" s="12">
        <f t="shared" si="14"/>
        <v>0</v>
      </c>
      <c r="M33" s="12">
        <f t="shared" si="14"/>
        <v>0</v>
      </c>
      <c r="N33" s="12">
        <f t="shared" si="14"/>
        <v>0</v>
      </c>
      <c r="O33" s="12">
        <f t="shared" si="14"/>
        <v>0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22" t="s">
        <v>74</v>
      </c>
      <c r="C35" s="24" t="s">
        <v>59</v>
      </c>
      <c r="D35" s="24"/>
      <c r="E35" s="24"/>
      <c r="F35" s="24" t="s">
        <v>60</v>
      </c>
      <c r="G35" s="24"/>
      <c r="H35" s="24"/>
      <c r="I35" s="24" t="s">
        <v>61</v>
      </c>
      <c r="J35" s="24"/>
      <c r="K35" s="24"/>
      <c r="L35" s="24" t="s">
        <v>62</v>
      </c>
      <c r="M35" s="24"/>
      <c r="N35" s="24"/>
      <c r="O35" s="22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22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22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19508</v>
      </c>
      <c r="D37" s="16">
        <f>VLOOKUP($B$11,ABONE2,4,FALSE)</f>
        <v>1</v>
      </c>
      <c r="E37" s="16">
        <f>VLOOKUP($B$11,ABONE2,5,FALSE)</f>
        <v>19509</v>
      </c>
      <c r="F37" s="16">
        <f>VLOOKUP($B$11,ABONE2,6,FALSE)</f>
        <v>3877</v>
      </c>
      <c r="G37" s="16">
        <f>VLOOKUP($B$11,ABONE2,7,FALSE)</f>
        <v>27</v>
      </c>
      <c r="H37" s="16">
        <f>VLOOKUP($B$11,ABONE2,8,FALSE)</f>
        <v>3904</v>
      </c>
      <c r="I37" s="16">
        <f>VLOOKUP($B$11,ABONE2,9,FALSE)</f>
        <v>4494</v>
      </c>
      <c r="J37" s="16">
        <f>VLOOKUP($B$11,ABONE2,10,FALSE)</f>
        <v>122</v>
      </c>
      <c r="K37" s="16">
        <f>VLOOKUP($B$11,ABONE2,11,FALSE)</f>
        <v>4616</v>
      </c>
      <c r="L37" s="21">
        <f>VLOOKUP($B$11,ABONE2,12,FALSE)</f>
        <v>2</v>
      </c>
      <c r="M37" s="21">
        <f>VLOOKUP($B$11,ABONE2,13,FALSE)</f>
        <v>8</v>
      </c>
      <c r="N37" s="21">
        <f>VLOOKUP($B$11,ABONE2,14,FALSE)</f>
        <v>10</v>
      </c>
      <c r="O37" s="21">
        <f>VLOOKUP($B$11,ABONE2,15,FALSE)</f>
        <v>28039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2929.5201610764943</v>
      </c>
      <c r="D38" s="16">
        <f>VLOOKUP($B$11,TUKETIM,4,FALSE)</f>
        <v>0</v>
      </c>
      <c r="E38" s="16">
        <f>VLOOKUP($B$11,TUKETIM,5,FALSE)</f>
        <v>2929.5201610764943</v>
      </c>
      <c r="F38" s="16">
        <f>VLOOKUP($B$11,TUKETIM,6,FALSE)</f>
        <v>2476.4114112836182</v>
      </c>
      <c r="G38" s="16">
        <f>VLOOKUP($B$11,TUKETIM,7,FALSE)</f>
        <v>189.9436</v>
      </c>
      <c r="H38" s="16">
        <f>VLOOKUP($B$11,TUKETIM,8,FALSE)</f>
        <v>2666.3550112836183</v>
      </c>
      <c r="I38" s="16">
        <f>VLOOKUP($B$11,TUKETIM,9,FALSE)</f>
        <v>2539.49876833497</v>
      </c>
      <c r="J38" s="16">
        <f>VLOOKUP($B$11,TUKETIM,10,FALSE)</f>
        <v>783.1750427169444</v>
      </c>
      <c r="K38" s="16">
        <f>VLOOKUP($B$11,TUKETIM,11,FALSE)</f>
        <v>3322.6738110519145</v>
      </c>
      <c r="L38" s="21">
        <f>VLOOKUP($B$11,TUKETIM,12,FALSE)</f>
        <v>7.0410000000000004</v>
      </c>
      <c r="M38" s="21">
        <f>VLOOKUP($B$11,TUKETIM,13,FALSE)</f>
        <v>327.56439999999998</v>
      </c>
      <c r="N38" s="21">
        <f>VLOOKUP($B$11,TUKETIM,14,FALSE)</f>
        <v>334.60539999999997</v>
      </c>
      <c r="O38" s="21">
        <f>VLOOKUP($B$11,TUKETIM,15,FALSE)</f>
        <v>9253.1543834120275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79261.729999999807</v>
      </c>
      <c r="D39" s="16">
        <f>VLOOKUP($B$11,ANLASMA,4,FALSE)</f>
        <v>750</v>
      </c>
      <c r="E39" s="16">
        <f>VLOOKUP($B$11,ANLASMA,5,FALSE)</f>
        <v>80011.729999999807</v>
      </c>
      <c r="F39" s="16">
        <f>VLOOKUP($B$11,ANLASMA,6,FALSE)</f>
        <v>18834.260000000002</v>
      </c>
      <c r="G39" s="16">
        <f>VLOOKUP($B$11,ANLASMA,7,FALSE)</f>
        <v>1088.5999999999999</v>
      </c>
      <c r="H39" s="16">
        <f>VLOOKUP($B$11,ANLASMA,8,FALSE)</f>
        <v>19922.86</v>
      </c>
      <c r="I39" s="16">
        <f>VLOOKUP($B$11,ANLASMA,9,FALSE)</f>
        <v>24292.878999999899</v>
      </c>
      <c r="J39" s="16">
        <f>VLOOKUP($B$11,ANLASMA,10,FALSE)</f>
        <v>24776.400000000001</v>
      </c>
      <c r="K39" s="16">
        <f>VLOOKUP($B$11,ANLASMA,11,FALSE)</f>
        <v>49069.2789999999</v>
      </c>
      <c r="L39" s="21">
        <f>VLOOKUP($B$11,ANLASMA,12,FALSE)</f>
        <v>30</v>
      </c>
      <c r="M39" s="21">
        <f>VLOOKUP($B$11,ANLASMA,13,FALSE)</f>
        <v>1128</v>
      </c>
      <c r="N39" s="21">
        <f>VLOOKUP($B$11,ANLASMA,14,FALSE)</f>
        <v>1158</v>
      </c>
      <c r="O39" s="21">
        <f>VLOOKUP($B$11,ANLASMA,15,FALSE)</f>
        <v>150161.86899999972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31" t="s">
        <v>75</v>
      </c>
      <c r="C42" s="31"/>
      <c r="D42" s="31"/>
      <c r="E42" s="31"/>
      <c r="F42" s="31"/>
      <c r="G42" s="31"/>
      <c r="H42" s="31"/>
      <c r="I42" s="31"/>
      <c r="J42" s="31"/>
      <c r="K42" s="31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31" t="s">
        <v>76</v>
      </c>
      <c r="C43" s="31"/>
      <c r="D43" s="31"/>
      <c r="E43" s="31"/>
      <c r="F43" s="31"/>
      <c r="G43" s="31"/>
      <c r="H43" s="31"/>
      <c r="I43" s="31"/>
      <c r="J43" s="31"/>
      <c r="K43" s="31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31" t="s">
        <v>77</v>
      </c>
      <c r="C44" s="31"/>
      <c r="D44" s="31"/>
      <c r="E44" s="31"/>
      <c r="F44" s="31"/>
      <c r="G44" s="31"/>
      <c r="H44" s="31"/>
      <c r="I44" s="31"/>
      <c r="J44" s="31"/>
      <c r="K44" s="31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 xr:uid="{32BF8D3B-040C-4DDF-AB4B-A04CE1AF3589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51F40F-BF8D-425B-87F8-58531B1EDE74}">
  <dimension ref="A1:AC70"/>
  <sheetViews>
    <sheetView zoomScale="55" zoomScaleNormal="55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25" t="s">
        <v>6</v>
      </c>
      <c r="B1" s="26"/>
      <c r="C1" s="26"/>
      <c r="D1" s="2"/>
      <c r="E1" s="2"/>
      <c r="F1" s="2"/>
    </row>
    <row r="2" spans="1:29" x14ac:dyDescent="0.3">
      <c r="A2" s="3" t="s">
        <v>7</v>
      </c>
      <c r="B2" s="27" t="s">
        <v>8</v>
      </c>
      <c r="C2" s="27"/>
      <c r="D2" s="4"/>
      <c r="E2" s="4"/>
      <c r="F2" s="4"/>
    </row>
    <row r="3" spans="1:29" x14ac:dyDescent="0.3">
      <c r="A3" s="3" t="s">
        <v>9</v>
      </c>
      <c r="B3" s="28" t="s">
        <v>79</v>
      </c>
      <c r="C3" s="28"/>
      <c r="D3" s="5"/>
      <c r="E3" s="5"/>
      <c r="F3" s="5"/>
    </row>
    <row r="4" spans="1:29" x14ac:dyDescent="0.3">
      <c r="A4" s="3" t="s">
        <v>10</v>
      </c>
      <c r="B4" s="27">
        <v>4</v>
      </c>
      <c r="C4" s="27"/>
      <c r="D4" s="4"/>
      <c r="E4" s="4"/>
      <c r="F4" s="4"/>
    </row>
    <row r="5" spans="1:29" x14ac:dyDescent="0.3">
      <c r="A5" s="3" t="s">
        <v>11</v>
      </c>
      <c r="B5" s="29"/>
      <c r="C5" s="30"/>
      <c r="D5" s="4"/>
      <c r="E5" s="4"/>
      <c r="F5" s="4"/>
    </row>
    <row r="6" spans="1:29" ht="15" customHeight="1" x14ac:dyDescent="0.3">
      <c r="A6" s="3" t="s">
        <v>12</v>
      </c>
      <c r="B6" s="29"/>
      <c r="C6" s="30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32"/>
      <c r="C7" s="33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4"/>
      <c r="C8" s="34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5"/>
      <c r="C9" s="35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4" t="s">
        <v>80</v>
      </c>
      <c r="C10" s="34"/>
      <c r="D10" s="6"/>
      <c r="F10" s="9"/>
      <c r="G10" s="9"/>
      <c r="H10" s="9"/>
      <c r="I10" s="9"/>
    </row>
    <row r="11" spans="1:29" x14ac:dyDescent="0.3">
      <c r="A11" s="3" t="s">
        <v>24</v>
      </c>
      <c r="B11" s="34" t="s">
        <v>109</v>
      </c>
      <c r="C11" s="34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23" t="s">
        <v>72</v>
      </c>
      <c r="B13" s="23"/>
      <c r="C13" s="24" t="s">
        <v>59</v>
      </c>
      <c r="D13" s="24"/>
      <c r="E13" s="24"/>
      <c r="F13" s="24" t="s">
        <v>60</v>
      </c>
      <c r="G13" s="24"/>
      <c r="H13" s="24"/>
      <c r="I13" s="24" t="s">
        <v>61</v>
      </c>
      <c r="J13" s="24"/>
      <c r="K13" s="24"/>
      <c r="L13" s="24" t="s">
        <v>62</v>
      </c>
      <c r="M13" s="24"/>
      <c r="N13" s="24"/>
      <c r="O13" s="22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22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f t="shared" ref="M15:M24" si="10">(SUMIFS(SANAYIOG2,KAYNAK,A15,SEBEP,B15,SÜRE,"Uzun",BİLDİRİM,"Bildirimsiz",İL,$B$10,İLÇE,$B$11)/VLOOKUP($B$11,ABONE2,13,FALSE))</f>
        <v>0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0</v>
      </c>
      <c r="D17" s="12">
        <f t="shared" si="1"/>
        <v>0</v>
      </c>
      <c r="E17" s="12">
        <f t="shared" si="2"/>
        <v>0</v>
      </c>
      <c r="F17" s="12">
        <f t="shared" si="3"/>
        <v>0</v>
      </c>
      <c r="G17" s="12">
        <f t="shared" si="4"/>
        <v>0</v>
      </c>
      <c r="H17" s="12">
        <f t="shared" si="5"/>
        <v>0</v>
      </c>
      <c r="I17" s="12">
        <f t="shared" si="6"/>
        <v>0</v>
      </c>
      <c r="J17" s="12">
        <f t="shared" si="7"/>
        <v>0</v>
      </c>
      <c r="K17" s="12">
        <f t="shared" si="8"/>
        <v>0</v>
      </c>
      <c r="L17" s="12">
        <f t="shared" si="9"/>
        <v>0</v>
      </c>
      <c r="M17" s="12">
        <f t="shared" si="10"/>
        <v>0</v>
      </c>
      <c r="N17" s="12">
        <f t="shared" si="11"/>
        <v>0</v>
      </c>
      <c r="O17" s="17">
        <f t="shared" si="12"/>
        <v>0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0</v>
      </c>
      <c r="D18" s="12">
        <f t="shared" si="1"/>
        <v>0</v>
      </c>
      <c r="E18" s="12">
        <f t="shared" si="2"/>
        <v>0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0</v>
      </c>
      <c r="J18" s="12">
        <f t="shared" si="7"/>
        <v>0</v>
      </c>
      <c r="K18" s="12">
        <f t="shared" si="8"/>
        <v>0</v>
      </c>
      <c r="L18" s="12">
        <f t="shared" si="9"/>
        <v>0</v>
      </c>
      <c r="M18" s="12">
        <f t="shared" si="10"/>
        <v>0</v>
      </c>
      <c r="N18" s="12">
        <f t="shared" si="11"/>
        <v>0</v>
      </c>
      <c r="O18" s="17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0</v>
      </c>
      <c r="D21" s="12">
        <f t="shared" si="1"/>
        <v>0</v>
      </c>
      <c r="E21" s="12">
        <f t="shared" si="2"/>
        <v>0</v>
      </c>
      <c r="F21" s="12">
        <f t="shared" si="3"/>
        <v>0</v>
      </c>
      <c r="G21" s="12">
        <f t="shared" si="4"/>
        <v>0</v>
      </c>
      <c r="H21" s="12">
        <f t="shared" si="5"/>
        <v>0</v>
      </c>
      <c r="I21" s="12">
        <f t="shared" si="6"/>
        <v>0</v>
      </c>
      <c r="J21" s="12">
        <f t="shared" si="7"/>
        <v>0</v>
      </c>
      <c r="K21" s="12">
        <f t="shared" si="8"/>
        <v>0</v>
      </c>
      <c r="L21" s="12">
        <f t="shared" si="9"/>
        <v>0</v>
      </c>
      <c r="M21" s="12">
        <f t="shared" si="10"/>
        <v>0</v>
      </c>
      <c r="N21" s="12">
        <f t="shared" si="11"/>
        <v>0</v>
      </c>
      <c r="O21" s="17">
        <f t="shared" si="12"/>
        <v>0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0</v>
      </c>
      <c r="D22" s="12">
        <f t="shared" si="1"/>
        <v>0</v>
      </c>
      <c r="E22" s="12">
        <f t="shared" si="2"/>
        <v>0</v>
      </c>
      <c r="F22" s="12">
        <f t="shared" si="3"/>
        <v>0</v>
      </c>
      <c r="G22" s="12">
        <f t="shared" si="4"/>
        <v>0</v>
      </c>
      <c r="H22" s="12">
        <f t="shared" si="5"/>
        <v>0</v>
      </c>
      <c r="I22" s="12">
        <f t="shared" si="6"/>
        <v>0</v>
      </c>
      <c r="J22" s="12">
        <f t="shared" si="7"/>
        <v>0</v>
      </c>
      <c r="K22" s="12">
        <f t="shared" si="8"/>
        <v>0</v>
      </c>
      <c r="L22" s="12">
        <f t="shared" si="9"/>
        <v>0</v>
      </c>
      <c r="M22" s="12">
        <f t="shared" si="10"/>
        <v>0</v>
      </c>
      <c r="N22" s="12">
        <f t="shared" si="11"/>
        <v>0</v>
      </c>
      <c r="O22" s="17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23" t="s">
        <v>63</v>
      </c>
      <c r="B25" s="23"/>
      <c r="C25" s="12">
        <f>SUM(C15:C24)</f>
        <v>0</v>
      </c>
      <c r="D25" s="12">
        <f t="shared" ref="D25:O25" si="13">SUM(D15:D24)</f>
        <v>0</v>
      </c>
      <c r="E25" s="12">
        <f t="shared" si="13"/>
        <v>0</v>
      </c>
      <c r="F25" s="12">
        <f t="shared" si="13"/>
        <v>0</v>
      </c>
      <c r="G25" s="12">
        <f t="shared" si="13"/>
        <v>0</v>
      </c>
      <c r="H25" s="12">
        <f t="shared" si="13"/>
        <v>0</v>
      </c>
      <c r="I25" s="12">
        <f t="shared" si="13"/>
        <v>0</v>
      </c>
      <c r="J25" s="12">
        <f t="shared" si="13"/>
        <v>0</v>
      </c>
      <c r="K25" s="12">
        <f t="shared" si="13"/>
        <v>0</v>
      </c>
      <c r="L25" s="12">
        <f t="shared" si="13"/>
        <v>0</v>
      </c>
      <c r="M25" s="12">
        <f t="shared" si="13"/>
        <v>0</v>
      </c>
      <c r="N25" s="12">
        <f t="shared" si="13"/>
        <v>0</v>
      </c>
      <c r="O25" s="12">
        <f t="shared" si="13"/>
        <v>0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23" t="s">
        <v>73</v>
      </c>
      <c r="B26" s="23"/>
      <c r="C26" s="24" t="s">
        <v>59</v>
      </c>
      <c r="D26" s="24"/>
      <c r="E26" s="24"/>
      <c r="F26" s="24" t="s">
        <v>60</v>
      </c>
      <c r="G26" s="24"/>
      <c r="H26" s="24"/>
      <c r="I26" s="24" t="s">
        <v>61</v>
      </c>
      <c r="J26" s="24"/>
      <c r="K26" s="24"/>
      <c r="L26" s="24" t="s">
        <v>62</v>
      </c>
      <c r="M26" s="24"/>
      <c r="N26" s="24"/>
      <c r="O26" s="22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22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0</v>
      </c>
      <c r="D29" s="12">
        <f>(SUMIFS(MESKENOG2,KAYNAK,A29,SEBEP,B29,SÜRE,"Uzun",BİLDİRİM,"Bildirimli",İL,$B$10,İLÇE,$B$11)/VLOOKUP($B$11,ABONE2,4,FALSE))</f>
        <v>0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0</v>
      </c>
      <c r="F29" s="12">
        <f>(SUMIFS(TARIMSALAG2,KAYNAK,A29,SEBEP,B29,SÜRE,"Uzun",BİLDİRİM,"Bildirimli",İL,$B$10,İLÇE,$B$11)/VLOOKUP($B$11,ABONE2,6,FALSE))</f>
        <v>0</v>
      </c>
      <c r="G29" s="12">
        <f>(SUMIFS(TARIMSALOG2,KAYNAK,A29,SEBEP,B29,SÜRE,"Uzun",BİLDİRİM,"Bildirimli",İL,$B$10,İLÇE,$B$11)/VLOOKUP($B$11,ABONE2,7,FALSE))</f>
        <v>0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0</v>
      </c>
      <c r="I29" s="12">
        <f>(SUMIFS(TICARETHANEAG2,KAYNAK,A29,SEBEP,B29,SÜRE,"Uzun",BİLDİRİM,"Bildirimli",İL,$B$10,İLÇE,$B$11)/VLOOKUP($B$11,ABONE2,9,FALSE))</f>
        <v>0</v>
      </c>
      <c r="J29" s="12">
        <f>(SUMIFS(TICARETHANEOG2,KAYNAK,A29,SEBEP,B29,SÜRE,"Uzun",BİLDİRİM,"Bildirimli",İL,$B$10,İLÇE,$B$11)/VLOOKUP($B$11,ABONE2,10,FALSE))</f>
        <v>0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</v>
      </c>
      <c r="L29" s="12">
        <f>(SUMIFS(SANAYIAG2,KAYNAK,A29,SEBEP,B29,SÜRE,"Uzun",BİLDİRİM,"Bildirimli",İL,$B$10,İLÇE,$B$11)/VLOOKUP($B$11,ABONE2,12,FALSE))</f>
        <v>0</v>
      </c>
      <c r="M29" s="12">
        <f>(SUMIFS(SANAYIOG2,KAYNAK,A29,SEBEP,B29,SÜRE,"Uzun",BİLDİRİM,"Bildirimli",İL,$B$10,İLÇE,$B$11)/VLOOKUP($B$11,ABONE2,13,FALSE))</f>
        <v>0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0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0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0</v>
      </c>
      <c r="F31" s="12">
        <f>(SUMIFS(TARIMSALAG2,KAYNAK,A31,SEBEP,B31,SÜRE,"Uzun",BİLDİRİM,"Bildirimli",İL,$B$10,İLÇE,$B$11)/VLOOKUP($B$11,ABONE2,6,FALSE))</f>
        <v>0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2">
        <f>(SUMIFS(TICARETHANEAG2,KAYNAK,A31,SEBEP,B31,SÜRE,"Uzun",BİLDİRİM,"Bildirimli",İL,$B$10,İLÇE,$B$11)/VLOOKUP($B$11,ABONE2,9,FALSE))</f>
        <v>0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</v>
      </c>
      <c r="L31" s="12">
        <f>(SUMIFS(SANAYIAG2,KAYNAK,A31,SEBEP,B31,SÜRE,"Uzun",BİLDİRİM,"Bildirimli",İL,$B$10,İLÇE,$B$11)/VLOOKUP($B$11,ABONE2,12,FALSE))</f>
        <v>0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0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23" t="s">
        <v>63</v>
      </c>
      <c r="B33" s="23"/>
      <c r="C33" s="12">
        <f>SUM(C28:C32)</f>
        <v>0</v>
      </c>
      <c r="D33" s="12">
        <f t="shared" ref="D33:O33" si="14">SUM(D28:D32)</f>
        <v>0</v>
      </c>
      <c r="E33" s="12">
        <f t="shared" si="14"/>
        <v>0</v>
      </c>
      <c r="F33" s="12">
        <f t="shared" si="14"/>
        <v>0</v>
      </c>
      <c r="G33" s="12">
        <f t="shared" si="14"/>
        <v>0</v>
      </c>
      <c r="H33" s="12">
        <f t="shared" si="14"/>
        <v>0</v>
      </c>
      <c r="I33" s="12">
        <f t="shared" si="14"/>
        <v>0</v>
      </c>
      <c r="J33" s="12">
        <f t="shared" si="14"/>
        <v>0</v>
      </c>
      <c r="K33" s="12">
        <f t="shared" si="14"/>
        <v>0</v>
      </c>
      <c r="L33" s="12">
        <f t="shared" si="14"/>
        <v>0</v>
      </c>
      <c r="M33" s="12">
        <f t="shared" si="14"/>
        <v>0</v>
      </c>
      <c r="N33" s="12">
        <f t="shared" si="14"/>
        <v>0</v>
      </c>
      <c r="O33" s="12">
        <f t="shared" si="14"/>
        <v>0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22" t="s">
        <v>74</v>
      </c>
      <c r="C35" s="24" t="s">
        <v>59</v>
      </c>
      <c r="D35" s="24"/>
      <c r="E35" s="24"/>
      <c r="F35" s="24" t="s">
        <v>60</v>
      </c>
      <c r="G35" s="24"/>
      <c r="H35" s="24"/>
      <c r="I35" s="24" t="s">
        <v>61</v>
      </c>
      <c r="J35" s="24"/>
      <c r="K35" s="24"/>
      <c r="L35" s="24" t="s">
        <v>62</v>
      </c>
      <c r="M35" s="24"/>
      <c r="N35" s="24"/>
      <c r="O35" s="22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22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22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7455</v>
      </c>
      <c r="D37" s="16">
        <f>VLOOKUP($B$11,ABONE2,4,FALSE)</f>
        <v>2</v>
      </c>
      <c r="E37" s="16">
        <f>VLOOKUP($B$11,ABONE2,5,FALSE)</f>
        <v>7457</v>
      </c>
      <c r="F37" s="16">
        <f>VLOOKUP($B$11,ABONE2,6,FALSE)</f>
        <v>1100</v>
      </c>
      <c r="G37" s="16">
        <f>VLOOKUP($B$11,ABONE2,7,FALSE)</f>
        <v>6</v>
      </c>
      <c r="H37" s="16">
        <f>VLOOKUP($B$11,ABONE2,8,FALSE)</f>
        <v>1106</v>
      </c>
      <c r="I37" s="16">
        <f>VLOOKUP($B$11,ABONE2,9,FALSE)</f>
        <v>1979</v>
      </c>
      <c r="J37" s="16">
        <f>VLOOKUP($B$11,ABONE2,10,FALSE)</f>
        <v>39</v>
      </c>
      <c r="K37" s="16">
        <f>VLOOKUP($B$11,ABONE2,11,FALSE)</f>
        <v>2018</v>
      </c>
      <c r="L37" s="21">
        <f>VLOOKUP($B$11,ABONE2,12,FALSE)</f>
        <v>3</v>
      </c>
      <c r="M37" s="21">
        <f>VLOOKUP($B$11,ABONE2,13,FALSE)</f>
        <v>7</v>
      </c>
      <c r="N37" s="21">
        <f>VLOOKUP($B$11,ABONE2,14,FALSE)</f>
        <v>10</v>
      </c>
      <c r="O37" s="21">
        <f>VLOOKUP($B$11,ABONE2,15,FALSE)</f>
        <v>10591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916.12326677775445</v>
      </c>
      <c r="D38" s="16">
        <f>VLOOKUP($B$11,TUKETIM,4,FALSE)</f>
        <v>0</v>
      </c>
      <c r="E38" s="16">
        <f>VLOOKUP($B$11,TUKETIM,5,FALSE)</f>
        <v>916.12326677775445</v>
      </c>
      <c r="F38" s="16">
        <f>VLOOKUP($B$11,TUKETIM,6,FALSE)</f>
        <v>450.32244875912409</v>
      </c>
      <c r="G38" s="16">
        <f>VLOOKUP($B$11,TUKETIM,7,FALSE)</f>
        <v>5.8457999999999997</v>
      </c>
      <c r="H38" s="16">
        <f>VLOOKUP($B$11,TUKETIM,8,FALSE)</f>
        <v>456.16824875912408</v>
      </c>
      <c r="I38" s="16">
        <f>VLOOKUP($B$11,TUKETIM,9,FALSE)</f>
        <v>677.08168353352983</v>
      </c>
      <c r="J38" s="16">
        <f>VLOOKUP($B$11,TUKETIM,10,FALSE)</f>
        <v>330.22012657534248</v>
      </c>
      <c r="K38" s="16">
        <f>VLOOKUP($B$11,TUKETIM,11,FALSE)</f>
        <v>1007.3018101088724</v>
      </c>
      <c r="L38" s="21">
        <f>VLOOKUP($B$11,TUKETIM,12,FALSE)</f>
        <v>82.726799999999997</v>
      </c>
      <c r="M38" s="21">
        <f>VLOOKUP($B$11,TUKETIM,13,FALSE)</f>
        <v>325.70069999999998</v>
      </c>
      <c r="N38" s="21">
        <f>VLOOKUP($B$11,TUKETIM,14,FALSE)</f>
        <v>408.42750000000001</v>
      </c>
      <c r="O38" s="21">
        <f>VLOOKUP($B$11,TUKETIM,15,FALSE)</f>
        <v>2788.0208256457508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30825.185999999903</v>
      </c>
      <c r="D39" s="16">
        <f>VLOOKUP($B$11,ANLASMA,4,FALSE)</f>
        <v>155</v>
      </c>
      <c r="E39" s="16">
        <f>VLOOKUP($B$11,ANLASMA,5,FALSE)</f>
        <v>30980.185999999903</v>
      </c>
      <c r="F39" s="16">
        <f>VLOOKUP($B$11,ANLASMA,6,FALSE)</f>
        <v>4649.0910000000003</v>
      </c>
      <c r="G39" s="16">
        <f>VLOOKUP($B$11,ANLASMA,7,FALSE)</f>
        <v>157.80000000000001</v>
      </c>
      <c r="H39" s="16">
        <f>VLOOKUP($B$11,ANLASMA,8,FALSE)</f>
        <v>4806.8910000000005</v>
      </c>
      <c r="I39" s="16">
        <f>VLOOKUP($B$11,ANLASMA,9,FALSE)</f>
        <v>10492.643000000018</v>
      </c>
      <c r="J39" s="16">
        <f>VLOOKUP($B$11,ANLASMA,10,FALSE)</f>
        <v>5026.3999999999996</v>
      </c>
      <c r="K39" s="16">
        <f>VLOOKUP($B$11,ANLASMA,11,FALSE)</f>
        <v>15519.043000000018</v>
      </c>
      <c r="L39" s="21">
        <f>VLOOKUP($B$11,ANLASMA,12,FALSE)</f>
        <v>172.04900000000001</v>
      </c>
      <c r="M39" s="21">
        <f>VLOOKUP($B$11,ANLASMA,13,FALSE)</f>
        <v>2140</v>
      </c>
      <c r="N39" s="21">
        <f>VLOOKUP($B$11,ANLASMA,14,FALSE)</f>
        <v>2312.049</v>
      </c>
      <c r="O39" s="21">
        <f>VLOOKUP($B$11,ANLASMA,15,FALSE)</f>
        <v>53618.168999999922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31" t="s">
        <v>75</v>
      </c>
      <c r="C42" s="31"/>
      <c r="D42" s="31"/>
      <c r="E42" s="31"/>
      <c r="F42" s="31"/>
      <c r="G42" s="31"/>
      <c r="H42" s="31"/>
      <c r="I42" s="31"/>
      <c r="J42" s="31"/>
      <c r="K42" s="31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31" t="s">
        <v>76</v>
      </c>
      <c r="C43" s="31"/>
      <c r="D43" s="31"/>
      <c r="E43" s="31"/>
      <c r="F43" s="31"/>
      <c r="G43" s="31"/>
      <c r="H43" s="31"/>
      <c r="I43" s="31"/>
      <c r="J43" s="31"/>
      <c r="K43" s="31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31" t="s">
        <v>77</v>
      </c>
      <c r="C44" s="31"/>
      <c r="D44" s="31"/>
      <c r="E44" s="31"/>
      <c r="F44" s="31"/>
      <c r="G44" s="31"/>
      <c r="H44" s="31"/>
      <c r="I44" s="31"/>
      <c r="J44" s="31"/>
      <c r="K44" s="31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 xr:uid="{DD0E6897-DB8F-42C4-AEA5-548315B88BE5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540745-C42C-4094-9A68-6B412B18975C}">
  <dimension ref="A1:AC70"/>
  <sheetViews>
    <sheetView topLeftCell="B12" zoomScale="70" zoomScaleNormal="7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25" t="s">
        <v>6</v>
      </c>
      <c r="B1" s="26"/>
      <c r="C1" s="26"/>
      <c r="D1" s="2"/>
      <c r="E1" s="2"/>
      <c r="F1" s="2"/>
    </row>
    <row r="2" spans="1:29" x14ac:dyDescent="0.3">
      <c r="A2" s="3" t="s">
        <v>7</v>
      </c>
      <c r="B2" s="27" t="s">
        <v>8</v>
      </c>
      <c r="C2" s="27"/>
      <c r="D2" s="4"/>
      <c r="E2" s="4"/>
      <c r="F2" s="4"/>
    </row>
    <row r="3" spans="1:29" x14ac:dyDescent="0.3">
      <c r="A3" s="3" t="s">
        <v>9</v>
      </c>
      <c r="B3" s="28" t="s">
        <v>79</v>
      </c>
      <c r="C3" s="28"/>
      <c r="D3" s="5"/>
      <c r="E3" s="5"/>
      <c r="F3" s="5"/>
    </row>
    <row r="4" spans="1:29" x14ac:dyDescent="0.3">
      <c r="A4" s="3" t="s">
        <v>10</v>
      </c>
      <c r="B4" s="27">
        <v>4</v>
      </c>
      <c r="C4" s="27"/>
      <c r="D4" s="4"/>
      <c r="E4" s="4"/>
      <c r="F4" s="4"/>
    </row>
    <row r="5" spans="1:29" x14ac:dyDescent="0.3">
      <c r="A5" s="3" t="s">
        <v>11</v>
      </c>
      <c r="B5" s="29"/>
      <c r="C5" s="30"/>
      <c r="D5" s="4"/>
      <c r="E5" s="4"/>
      <c r="F5" s="4"/>
    </row>
    <row r="6" spans="1:29" ht="15" customHeight="1" x14ac:dyDescent="0.3">
      <c r="A6" s="3" t="s">
        <v>12</v>
      </c>
      <c r="B6" s="29"/>
      <c r="C6" s="30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32"/>
      <c r="C7" s="33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4"/>
      <c r="C8" s="34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5"/>
      <c r="C9" s="35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4" t="s">
        <v>80</v>
      </c>
      <c r="C10" s="34"/>
      <c r="D10" s="6"/>
      <c r="F10" s="9"/>
      <c r="G10" s="9"/>
      <c r="H10" s="9"/>
      <c r="I10" s="9"/>
    </row>
    <row r="11" spans="1:29" x14ac:dyDescent="0.3">
      <c r="A11" s="3" t="s">
        <v>24</v>
      </c>
      <c r="B11" s="34" t="s">
        <v>110</v>
      </c>
      <c r="C11" s="34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23" t="s">
        <v>72</v>
      </c>
      <c r="B13" s="23"/>
      <c r="C13" s="24" t="s">
        <v>59</v>
      </c>
      <c r="D13" s="24"/>
      <c r="E13" s="24"/>
      <c r="F13" s="24" t="s">
        <v>60</v>
      </c>
      <c r="G13" s="24"/>
      <c r="H13" s="24"/>
      <c r="I13" s="24" t="s">
        <v>61</v>
      </c>
      <c r="J13" s="24"/>
      <c r="K13" s="24"/>
      <c r="L13" s="24" t="s">
        <v>62</v>
      </c>
      <c r="M13" s="24"/>
      <c r="N13" s="24"/>
      <c r="O13" s="22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22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f t="shared" ref="M15:M24" si="10">(SUMIFS(SANAYIOG2,KAYNAK,A15,SEBEP,B15,SÜRE,"Uzun",BİLDİRİM,"Bildirimsiz",İL,$B$10,İLÇE,$B$11)/VLOOKUP($B$11,ABONE2,13,FALSE))</f>
        <v>0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0</v>
      </c>
      <c r="D17" s="12">
        <f t="shared" si="1"/>
        <v>0</v>
      </c>
      <c r="E17" s="12">
        <f t="shared" si="2"/>
        <v>0</v>
      </c>
      <c r="F17" s="12">
        <f t="shared" si="3"/>
        <v>0</v>
      </c>
      <c r="G17" s="12">
        <f t="shared" si="4"/>
        <v>0</v>
      </c>
      <c r="H17" s="12">
        <f t="shared" si="5"/>
        <v>0</v>
      </c>
      <c r="I17" s="12">
        <f t="shared" si="6"/>
        <v>0</v>
      </c>
      <c r="J17" s="12">
        <f t="shared" si="7"/>
        <v>0</v>
      </c>
      <c r="K17" s="12">
        <f t="shared" si="8"/>
        <v>0</v>
      </c>
      <c r="L17" s="12">
        <f t="shared" si="9"/>
        <v>0</v>
      </c>
      <c r="M17" s="12">
        <f t="shared" si="10"/>
        <v>0</v>
      </c>
      <c r="N17" s="12">
        <f t="shared" si="11"/>
        <v>0</v>
      </c>
      <c r="O17" s="17">
        <f t="shared" si="12"/>
        <v>0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0</v>
      </c>
      <c r="D18" s="12">
        <f t="shared" si="1"/>
        <v>0</v>
      </c>
      <c r="E18" s="12">
        <f t="shared" si="2"/>
        <v>0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0</v>
      </c>
      <c r="J18" s="12">
        <f t="shared" si="7"/>
        <v>0</v>
      </c>
      <c r="K18" s="12">
        <f t="shared" si="8"/>
        <v>0</v>
      </c>
      <c r="L18" s="12">
        <f t="shared" si="9"/>
        <v>0</v>
      </c>
      <c r="M18" s="12">
        <f t="shared" si="10"/>
        <v>0</v>
      </c>
      <c r="N18" s="12">
        <f t="shared" si="11"/>
        <v>0</v>
      </c>
      <c r="O18" s="17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0</v>
      </c>
      <c r="D21" s="12">
        <f t="shared" si="1"/>
        <v>0</v>
      </c>
      <c r="E21" s="12">
        <f t="shared" si="2"/>
        <v>0</v>
      </c>
      <c r="F21" s="12">
        <f t="shared" si="3"/>
        <v>0</v>
      </c>
      <c r="G21" s="12">
        <f t="shared" si="4"/>
        <v>0</v>
      </c>
      <c r="H21" s="12">
        <f t="shared" si="5"/>
        <v>0</v>
      </c>
      <c r="I21" s="12">
        <f t="shared" si="6"/>
        <v>0</v>
      </c>
      <c r="J21" s="12">
        <f t="shared" si="7"/>
        <v>0</v>
      </c>
      <c r="K21" s="12">
        <f t="shared" si="8"/>
        <v>0</v>
      </c>
      <c r="L21" s="12">
        <f t="shared" si="9"/>
        <v>0</v>
      </c>
      <c r="M21" s="12">
        <f t="shared" si="10"/>
        <v>0</v>
      </c>
      <c r="N21" s="12">
        <f t="shared" si="11"/>
        <v>0</v>
      </c>
      <c r="O21" s="17">
        <f t="shared" si="12"/>
        <v>0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0</v>
      </c>
      <c r="D22" s="12">
        <f t="shared" si="1"/>
        <v>0</v>
      </c>
      <c r="E22" s="12">
        <f t="shared" si="2"/>
        <v>0</v>
      </c>
      <c r="F22" s="12">
        <f t="shared" si="3"/>
        <v>0</v>
      </c>
      <c r="G22" s="12">
        <f t="shared" si="4"/>
        <v>0</v>
      </c>
      <c r="H22" s="12">
        <f t="shared" si="5"/>
        <v>0</v>
      </c>
      <c r="I22" s="12">
        <f t="shared" si="6"/>
        <v>0</v>
      </c>
      <c r="J22" s="12">
        <f t="shared" si="7"/>
        <v>0</v>
      </c>
      <c r="K22" s="12">
        <f t="shared" si="8"/>
        <v>0</v>
      </c>
      <c r="L22" s="12">
        <f t="shared" si="9"/>
        <v>0</v>
      </c>
      <c r="M22" s="12">
        <f t="shared" si="10"/>
        <v>0</v>
      </c>
      <c r="N22" s="12">
        <f t="shared" si="11"/>
        <v>0</v>
      </c>
      <c r="O22" s="17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23" t="s">
        <v>63</v>
      </c>
      <c r="B25" s="23"/>
      <c r="C25" s="12">
        <f>SUM(C15:C24)</f>
        <v>0</v>
      </c>
      <c r="D25" s="12">
        <f t="shared" ref="D25:O25" si="13">SUM(D15:D24)</f>
        <v>0</v>
      </c>
      <c r="E25" s="12">
        <f t="shared" si="13"/>
        <v>0</v>
      </c>
      <c r="F25" s="12">
        <f t="shared" si="13"/>
        <v>0</v>
      </c>
      <c r="G25" s="12">
        <f t="shared" si="13"/>
        <v>0</v>
      </c>
      <c r="H25" s="12">
        <f t="shared" si="13"/>
        <v>0</v>
      </c>
      <c r="I25" s="12">
        <f t="shared" si="13"/>
        <v>0</v>
      </c>
      <c r="J25" s="12">
        <f t="shared" si="13"/>
        <v>0</v>
      </c>
      <c r="K25" s="12">
        <f t="shared" si="13"/>
        <v>0</v>
      </c>
      <c r="L25" s="12">
        <f t="shared" si="13"/>
        <v>0</v>
      </c>
      <c r="M25" s="12">
        <f t="shared" si="13"/>
        <v>0</v>
      </c>
      <c r="N25" s="12">
        <f t="shared" si="13"/>
        <v>0</v>
      </c>
      <c r="O25" s="12">
        <f t="shared" si="13"/>
        <v>0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23" t="s">
        <v>73</v>
      </c>
      <c r="B26" s="23"/>
      <c r="C26" s="24" t="s">
        <v>59</v>
      </c>
      <c r="D26" s="24"/>
      <c r="E26" s="24"/>
      <c r="F26" s="24" t="s">
        <v>60</v>
      </c>
      <c r="G26" s="24"/>
      <c r="H26" s="24"/>
      <c r="I26" s="24" t="s">
        <v>61</v>
      </c>
      <c r="J26" s="24"/>
      <c r="K26" s="24"/>
      <c r="L26" s="24" t="s">
        <v>62</v>
      </c>
      <c r="M26" s="24"/>
      <c r="N26" s="24"/>
      <c r="O26" s="22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22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0</v>
      </c>
      <c r="D29" s="12">
        <f>(SUMIFS(MESKENOG2,KAYNAK,A29,SEBEP,B29,SÜRE,"Uzun",BİLDİRİM,"Bildirimli",İL,$B$10,İLÇE,$B$11)/VLOOKUP($B$11,ABONE2,4,FALSE))</f>
        <v>0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0</v>
      </c>
      <c r="F29" s="12">
        <f>(SUMIFS(TARIMSALAG2,KAYNAK,A29,SEBEP,B29,SÜRE,"Uzun",BİLDİRİM,"Bildirimli",İL,$B$10,İLÇE,$B$11)/VLOOKUP($B$11,ABONE2,6,FALSE))</f>
        <v>0</v>
      </c>
      <c r="G29" s="12">
        <f>(SUMIFS(TARIMSALOG2,KAYNAK,A29,SEBEP,B29,SÜRE,"Uzun",BİLDİRİM,"Bildirimli",İL,$B$10,İLÇE,$B$11)/VLOOKUP($B$11,ABONE2,7,FALSE))</f>
        <v>0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0</v>
      </c>
      <c r="I29" s="12">
        <f>(SUMIFS(TICARETHANEAG2,KAYNAK,A29,SEBEP,B29,SÜRE,"Uzun",BİLDİRİM,"Bildirimli",İL,$B$10,İLÇE,$B$11)/VLOOKUP($B$11,ABONE2,9,FALSE))</f>
        <v>0</v>
      </c>
      <c r="J29" s="12">
        <f>(SUMIFS(TICARETHANEOG2,KAYNAK,A29,SEBEP,B29,SÜRE,"Uzun",BİLDİRİM,"Bildirimli",İL,$B$10,İLÇE,$B$11)/VLOOKUP($B$11,ABONE2,10,FALSE))</f>
        <v>0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</v>
      </c>
      <c r="L29" s="12">
        <f>(SUMIFS(SANAYIAG2,KAYNAK,A29,SEBEP,B29,SÜRE,"Uzun",BİLDİRİM,"Bildirimli",İL,$B$10,İLÇE,$B$11)/VLOOKUP($B$11,ABONE2,12,FALSE))</f>
        <v>0</v>
      </c>
      <c r="M29" s="12">
        <f>(SUMIFS(SANAYIOG2,KAYNAK,A29,SEBEP,B29,SÜRE,"Uzun",BİLDİRİM,"Bildirimli",İL,$B$10,İLÇE,$B$11)/VLOOKUP($B$11,ABONE2,13,FALSE))</f>
        <v>0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0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0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0</v>
      </c>
      <c r="F31" s="12">
        <f>(SUMIFS(TARIMSALAG2,KAYNAK,A31,SEBEP,B31,SÜRE,"Uzun",BİLDİRİM,"Bildirimli",İL,$B$10,İLÇE,$B$11)/VLOOKUP($B$11,ABONE2,6,FALSE))</f>
        <v>0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2">
        <f>(SUMIFS(TICARETHANEAG2,KAYNAK,A31,SEBEP,B31,SÜRE,"Uzun",BİLDİRİM,"Bildirimli",İL,$B$10,İLÇE,$B$11)/VLOOKUP($B$11,ABONE2,9,FALSE))</f>
        <v>0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</v>
      </c>
      <c r="L31" s="12">
        <f>(SUMIFS(SANAYIAG2,KAYNAK,A31,SEBEP,B31,SÜRE,"Uzun",BİLDİRİM,"Bildirimli",İL,$B$10,İLÇE,$B$11)/VLOOKUP($B$11,ABONE2,12,FALSE))</f>
        <v>0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0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23" t="s">
        <v>63</v>
      </c>
      <c r="B33" s="23"/>
      <c r="C33" s="12">
        <f>SUM(C28:C32)</f>
        <v>0</v>
      </c>
      <c r="D33" s="12">
        <f t="shared" ref="D33:O33" si="14">SUM(D28:D32)</f>
        <v>0</v>
      </c>
      <c r="E33" s="12">
        <f t="shared" si="14"/>
        <v>0</v>
      </c>
      <c r="F33" s="12">
        <f t="shared" si="14"/>
        <v>0</v>
      </c>
      <c r="G33" s="12">
        <f t="shared" si="14"/>
        <v>0</v>
      </c>
      <c r="H33" s="12">
        <f t="shared" si="14"/>
        <v>0</v>
      </c>
      <c r="I33" s="12">
        <f t="shared" si="14"/>
        <v>0</v>
      </c>
      <c r="J33" s="12">
        <f t="shared" si="14"/>
        <v>0</v>
      </c>
      <c r="K33" s="12">
        <f t="shared" si="14"/>
        <v>0</v>
      </c>
      <c r="L33" s="12">
        <f t="shared" si="14"/>
        <v>0</v>
      </c>
      <c r="M33" s="12">
        <f t="shared" si="14"/>
        <v>0</v>
      </c>
      <c r="N33" s="12">
        <f t="shared" si="14"/>
        <v>0</v>
      </c>
      <c r="O33" s="12">
        <f t="shared" si="14"/>
        <v>0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22" t="s">
        <v>74</v>
      </c>
      <c r="C35" s="24" t="s">
        <v>59</v>
      </c>
      <c r="D35" s="24"/>
      <c r="E35" s="24"/>
      <c r="F35" s="24" t="s">
        <v>60</v>
      </c>
      <c r="G35" s="24"/>
      <c r="H35" s="24"/>
      <c r="I35" s="24" t="s">
        <v>61</v>
      </c>
      <c r="J35" s="24"/>
      <c r="K35" s="24"/>
      <c r="L35" s="24" t="s">
        <v>62</v>
      </c>
      <c r="M35" s="24"/>
      <c r="N35" s="24"/>
      <c r="O35" s="22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22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22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133949</v>
      </c>
      <c r="D37" s="16">
        <f>VLOOKUP($B$11,ABONE2,4,FALSE)</f>
        <v>7</v>
      </c>
      <c r="E37" s="16">
        <f>VLOOKUP($B$11,ABONE2,5,FALSE)</f>
        <v>133956</v>
      </c>
      <c r="F37" s="16">
        <f>VLOOKUP($B$11,ABONE2,6,FALSE)</f>
        <v>13</v>
      </c>
      <c r="G37" s="16">
        <f>VLOOKUP($B$11,ABONE2,7,FALSE)</f>
        <v>3</v>
      </c>
      <c r="H37" s="16">
        <f>VLOOKUP($B$11,ABONE2,8,FALSE)</f>
        <v>16</v>
      </c>
      <c r="I37" s="16">
        <f>VLOOKUP($B$11,ABONE2,9,FALSE)</f>
        <v>16792</v>
      </c>
      <c r="J37" s="16">
        <f>VLOOKUP($B$11,ABONE2,10,FALSE)</f>
        <v>65</v>
      </c>
      <c r="K37" s="16">
        <f>VLOOKUP($B$11,ABONE2,11,FALSE)</f>
        <v>16857</v>
      </c>
      <c r="L37" s="21">
        <f>VLOOKUP($B$11,ABONE2,12,FALSE)</f>
        <v>27</v>
      </c>
      <c r="M37" s="21">
        <f>VLOOKUP($B$11,ABONE2,13,FALSE)</f>
        <v>5</v>
      </c>
      <c r="N37" s="21">
        <f>VLOOKUP($B$11,ABONE2,14,FALSE)</f>
        <v>32</v>
      </c>
      <c r="O37" s="21">
        <f>VLOOKUP($B$11,ABONE2,15,FALSE)</f>
        <v>150861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34537.77430904995</v>
      </c>
      <c r="D38" s="16">
        <f>VLOOKUP($B$11,TUKETIM,4,FALSE)</f>
        <v>164.19084936708862</v>
      </c>
      <c r="E38" s="16">
        <f>VLOOKUP($B$11,TUKETIM,5,FALSE)</f>
        <v>34701.965158417035</v>
      </c>
      <c r="F38" s="16">
        <f>VLOOKUP($B$11,TUKETIM,6,FALSE)</f>
        <v>3.7078000000000002</v>
      </c>
      <c r="G38" s="16">
        <f>VLOOKUP($B$11,TUKETIM,7,FALSE)</f>
        <v>1.1979</v>
      </c>
      <c r="H38" s="16">
        <f>VLOOKUP($B$11,TUKETIM,8,FALSE)</f>
        <v>4.9057000000000004</v>
      </c>
      <c r="I38" s="16">
        <f>VLOOKUP($B$11,TUKETIM,9,FALSE)</f>
        <v>13265.167801833746</v>
      </c>
      <c r="J38" s="16">
        <f>VLOOKUP($B$11,TUKETIM,10,FALSE)</f>
        <v>7811.5580393171986</v>
      </c>
      <c r="K38" s="16">
        <f>VLOOKUP($B$11,TUKETIM,11,FALSE)</f>
        <v>21076.725841150947</v>
      </c>
      <c r="L38" s="21">
        <f>VLOOKUP($B$11,TUKETIM,12,FALSE)</f>
        <v>271.59012222222225</v>
      </c>
      <c r="M38" s="21">
        <f>VLOOKUP($B$11,TUKETIM,13,FALSE)</f>
        <v>1223.2077901515152</v>
      </c>
      <c r="N38" s="21">
        <f>VLOOKUP($B$11,TUKETIM,14,FALSE)</f>
        <v>1494.7979123737373</v>
      </c>
      <c r="O38" s="21">
        <f>VLOOKUP($B$11,TUKETIM,15,FALSE)</f>
        <v>57278.394611941723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696877.38400002208</v>
      </c>
      <c r="D39" s="16">
        <f>VLOOKUP($B$11,ANLASMA,4,FALSE)</f>
        <v>1555.588</v>
      </c>
      <c r="E39" s="16">
        <f>VLOOKUP($B$11,ANLASMA,5,FALSE)</f>
        <v>698432.97200002207</v>
      </c>
      <c r="F39" s="16">
        <f>VLOOKUP($B$11,ANLASMA,6,FALSE)</f>
        <v>53.52</v>
      </c>
      <c r="G39" s="16">
        <f>VLOOKUP($B$11,ANLASMA,7,FALSE)</f>
        <v>21.1</v>
      </c>
      <c r="H39" s="16">
        <f>VLOOKUP($B$11,ANLASMA,8,FALSE)</f>
        <v>74.62</v>
      </c>
      <c r="I39" s="16">
        <f>VLOOKUP($B$11,ANLASMA,9,FALSE)</f>
        <v>118303.099999994</v>
      </c>
      <c r="J39" s="16">
        <f>VLOOKUP($B$11,ANLASMA,10,FALSE)</f>
        <v>62732</v>
      </c>
      <c r="K39" s="16">
        <f>VLOOKUP($B$11,ANLASMA,11,FALSE)</f>
        <v>181035.09999999398</v>
      </c>
      <c r="L39" s="21">
        <f>VLOOKUP($B$11,ANLASMA,12,FALSE)</f>
        <v>959.48399999999992</v>
      </c>
      <c r="M39" s="21">
        <f>VLOOKUP($B$11,ANLASMA,13,FALSE)</f>
        <v>2209.4899999999998</v>
      </c>
      <c r="N39" s="21">
        <f>VLOOKUP($B$11,ANLASMA,14,FALSE)</f>
        <v>3168.9739999999997</v>
      </c>
      <c r="O39" s="21">
        <f>VLOOKUP($B$11,ANLASMA,15,FALSE)</f>
        <v>882711.66600001603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31" t="s">
        <v>75</v>
      </c>
      <c r="C42" s="31"/>
      <c r="D42" s="31"/>
      <c r="E42" s="31"/>
      <c r="F42" s="31"/>
      <c r="G42" s="31"/>
      <c r="H42" s="31"/>
      <c r="I42" s="31"/>
      <c r="J42" s="31"/>
      <c r="K42" s="31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31" t="s">
        <v>76</v>
      </c>
      <c r="C43" s="31"/>
      <c r="D43" s="31"/>
      <c r="E43" s="31"/>
      <c r="F43" s="31"/>
      <c r="G43" s="31"/>
      <c r="H43" s="31"/>
      <c r="I43" s="31"/>
      <c r="J43" s="31"/>
      <c r="K43" s="31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31" t="s">
        <v>77</v>
      </c>
      <c r="C44" s="31"/>
      <c r="D44" s="31"/>
      <c r="E44" s="31"/>
      <c r="F44" s="31"/>
      <c r="G44" s="31"/>
      <c r="H44" s="31"/>
      <c r="I44" s="31"/>
      <c r="J44" s="31"/>
      <c r="K44" s="31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 xr:uid="{611E4263-AC97-47D4-ACDF-B96B84B8A137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17FA4E-CBBF-4D32-A977-75A64F965D90}">
  <dimension ref="A1:AC70"/>
  <sheetViews>
    <sheetView topLeftCell="B6" zoomScale="70" zoomScaleNormal="70" workbookViewId="0">
      <selection activeCell="G28" sqref="G28:G33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25" t="s">
        <v>6</v>
      </c>
      <c r="B1" s="26"/>
      <c r="C1" s="26"/>
      <c r="D1" s="2"/>
      <c r="E1" s="2"/>
      <c r="F1" s="2"/>
    </row>
    <row r="2" spans="1:29" x14ac:dyDescent="0.3">
      <c r="A2" s="3" t="s">
        <v>7</v>
      </c>
      <c r="B2" s="27" t="s">
        <v>8</v>
      </c>
      <c r="C2" s="27"/>
      <c r="D2" s="4"/>
      <c r="E2" s="4"/>
      <c r="F2" s="4"/>
    </row>
    <row r="3" spans="1:29" x14ac:dyDescent="0.3">
      <c r="A3" s="3" t="s">
        <v>9</v>
      </c>
      <c r="B3" s="28" t="s">
        <v>79</v>
      </c>
      <c r="C3" s="28"/>
      <c r="D3" s="5"/>
      <c r="E3" s="5"/>
      <c r="F3" s="5"/>
    </row>
    <row r="4" spans="1:29" x14ac:dyDescent="0.3">
      <c r="A4" s="3" t="s">
        <v>10</v>
      </c>
      <c r="B4" s="27">
        <v>4</v>
      </c>
      <c r="C4" s="27"/>
      <c r="D4" s="4"/>
      <c r="E4" s="4"/>
      <c r="F4" s="4"/>
    </row>
    <row r="5" spans="1:29" x14ac:dyDescent="0.3">
      <c r="A5" s="3" t="s">
        <v>11</v>
      </c>
      <c r="B5" s="29"/>
      <c r="C5" s="30"/>
      <c r="D5" s="4"/>
      <c r="E5" s="4"/>
      <c r="F5" s="4"/>
    </row>
    <row r="6" spans="1:29" ht="15" customHeight="1" x14ac:dyDescent="0.3">
      <c r="A6" s="3" t="s">
        <v>12</v>
      </c>
      <c r="B6" s="29"/>
      <c r="C6" s="30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32"/>
      <c r="C7" s="33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4"/>
      <c r="C8" s="34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5"/>
      <c r="C9" s="35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4" t="s">
        <v>80</v>
      </c>
      <c r="C10" s="34"/>
      <c r="D10" s="6"/>
      <c r="F10" s="9"/>
      <c r="G10" s="9"/>
      <c r="H10" s="9"/>
      <c r="I10" s="9"/>
    </row>
    <row r="11" spans="1:29" x14ac:dyDescent="0.3">
      <c r="A11" s="3" t="s">
        <v>24</v>
      </c>
      <c r="B11" s="34" t="s">
        <v>111</v>
      </c>
      <c r="C11" s="34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23" t="s">
        <v>72</v>
      </c>
      <c r="B13" s="23"/>
      <c r="C13" s="24" t="s">
        <v>59</v>
      </c>
      <c r="D13" s="24"/>
      <c r="E13" s="24"/>
      <c r="F13" s="24" t="s">
        <v>60</v>
      </c>
      <c r="G13" s="24"/>
      <c r="H13" s="24"/>
      <c r="I13" s="24" t="s">
        <v>61</v>
      </c>
      <c r="J13" s="24"/>
      <c r="K13" s="24"/>
      <c r="L13" s="24" t="s">
        <v>62</v>
      </c>
      <c r="M13" s="24"/>
      <c r="N13" s="24"/>
      <c r="O13" s="22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22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v>0</v>
      </c>
      <c r="H15" s="12">
        <f t="shared" ref="H15:H24" si="4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5">(SUMIFS(TICARETHANEAG2,KAYNAK,A15,SEBEP,B15,SÜRE,"Uzun",BİLDİRİM,"Bildirimsiz",İL,$B$10,İLÇE,$B$11)/VLOOKUP($B$11,ABONE2,9,FALSE))</f>
        <v>0</v>
      </c>
      <c r="J15" s="12">
        <f t="shared" ref="J15:J24" si="6">(SUMIFS(TICARETHANEOG2,KAYNAK,A15,SEBEP,B15,SÜRE,"Uzun",BİLDİRİM,"Bildirimsiz",İL,$B$10,İLÇE,$B$11)/VLOOKUP($B$11,ABONE2,10,FALSE))</f>
        <v>0</v>
      </c>
      <c r="K15" s="12">
        <f t="shared" ref="K15:K24" si="7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8">(SUMIFS(SANAYIAG2,KAYNAK,A15,SEBEP,B15,SÜRE,"Uzun",BİLDİRİM,"Bildirimsiz",İL,$B$10,İLÇE,$B$11)/VLOOKUP($B$11,ABONE2,12,FALSE))</f>
        <v>0</v>
      </c>
      <c r="M15" s="12">
        <f t="shared" ref="M15:M24" si="9">(SUMIFS(SANAYIOG2,KAYNAK,A15,SEBEP,B15,SÜRE,"Uzun",BİLDİRİM,"Bildirimsiz",İL,$B$10,İLÇE,$B$11)/VLOOKUP($B$11,ABONE2,13,FALSE))</f>
        <v>0</v>
      </c>
      <c r="N15" s="12">
        <f t="shared" ref="N15:N24" si="10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1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v>0</v>
      </c>
      <c r="H16" s="12">
        <f t="shared" si="4"/>
        <v>0</v>
      </c>
      <c r="I16" s="12">
        <f t="shared" si="5"/>
        <v>0</v>
      </c>
      <c r="J16" s="12">
        <f t="shared" si="6"/>
        <v>0</v>
      </c>
      <c r="K16" s="12">
        <f t="shared" si="7"/>
        <v>0</v>
      </c>
      <c r="L16" s="12">
        <f t="shared" si="8"/>
        <v>0</v>
      </c>
      <c r="M16" s="12">
        <f t="shared" si="9"/>
        <v>0</v>
      </c>
      <c r="N16" s="12">
        <f t="shared" si="10"/>
        <v>0</v>
      </c>
      <c r="O16" s="17">
        <f t="shared" si="11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0</v>
      </c>
      <c r="D17" s="12">
        <f t="shared" si="1"/>
        <v>0</v>
      </c>
      <c r="E17" s="12">
        <f t="shared" si="2"/>
        <v>0</v>
      </c>
      <c r="F17" s="12">
        <f t="shared" si="3"/>
        <v>0</v>
      </c>
      <c r="G17" s="12">
        <v>0</v>
      </c>
      <c r="H17" s="12">
        <f t="shared" si="4"/>
        <v>0</v>
      </c>
      <c r="I17" s="12">
        <f t="shared" si="5"/>
        <v>0</v>
      </c>
      <c r="J17" s="12">
        <f t="shared" si="6"/>
        <v>0</v>
      </c>
      <c r="K17" s="12">
        <f t="shared" si="7"/>
        <v>0</v>
      </c>
      <c r="L17" s="12">
        <f t="shared" si="8"/>
        <v>0</v>
      </c>
      <c r="M17" s="12">
        <f t="shared" si="9"/>
        <v>0</v>
      </c>
      <c r="N17" s="12">
        <f t="shared" si="10"/>
        <v>0</v>
      </c>
      <c r="O17" s="17">
        <f t="shared" si="11"/>
        <v>0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0</v>
      </c>
      <c r="D18" s="12">
        <f t="shared" si="1"/>
        <v>0</v>
      </c>
      <c r="E18" s="12">
        <f t="shared" si="2"/>
        <v>0</v>
      </c>
      <c r="F18" s="12">
        <f t="shared" si="3"/>
        <v>0</v>
      </c>
      <c r="G18" s="12">
        <v>0</v>
      </c>
      <c r="H18" s="12">
        <f t="shared" si="4"/>
        <v>0</v>
      </c>
      <c r="I18" s="12">
        <f t="shared" si="5"/>
        <v>0</v>
      </c>
      <c r="J18" s="12">
        <f t="shared" si="6"/>
        <v>0</v>
      </c>
      <c r="K18" s="12">
        <f t="shared" si="7"/>
        <v>0</v>
      </c>
      <c r="L18" s="12">
        <f t="shared" si="8"/>
        <v>0</v>
      </c>
      <c r="M18" s="12">
        <f t="shared" si="9"/>
        <v>0</v>
      </c>
      <c r="N18" s="12">
        <f t="shared" si="10"/>
        <v>0</v>
      </c>
      <c r="O18" s="17">
        <f t="shared" si="11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v>0</v>
      </c>
      <c r="H19" s="12">
        <f t="shared" si="4"/>
        <v>0</v>
      </c>
      <c r="I19" s="12">
        <f t="shared" si="5"/>
        <v>0</v>
      </c>
      <c r="J19" s="12">
        <f t="shared" si="6"/>
        <v>0</v>
      </c>
      <c r="K19" s="12">
        <f t="shared" si="7"/>
        <v>0</v>
      </c>
      <c r="L19" s="12">
        <f t="shared" si="8"/>
        <v>0</v>
      </c>
      <c r="M19" s="12">
        <f t="shared" si="9"/>
        <v>0</v>
      </c>
      <c r="N19" s="12">
        <f t="shared" si="10"/>
        <v>0</v>
      </c>
      <c r="O19" s="17">
        <f t="shared" si="11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v>0</v>
      </c>
      <c r="H20" s="12">
        <f t="shared" si="4"/>
        <v>0</v>
      </c>
      <c r="I20" s="12">
        <f t="shared" si="5"/>
        <v>0</v>
      </c>
      <c r="J20" s="12">
        <f t="shared" si="6"/>
        <v>0</v>
      </c>
      <c r="K20" s="12">
        <f t="shared" si="7"/>
        <v>0</v>
      </c>
      <c r="L20" s="12">
        <f t="shared" si="8"/>
        <v>0</v>
      </c>
      <c r="M20" s="12">
        <f t="shared" si="9"/>
        <v>0</v>
      </c>
      <c r="N20" s="12">
        <f t="shared" si="10"/>
        <v>0</v>
      </c>
      <c r="O20" s="17">
        <f t="shared" si="11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0</v>
      </c>
      <c r="D21" s="12">
        <f t="shared" si="1"/>
        <v>0</v>
      </c>
      <c r="E21" s="12">
        <f t="shared" si="2"/>
        <v>0</v>
      </c>
      <c r="F21" s="12">
        <f t="shared" si="3"/>
        <v>0</v>
      </c>
      <c r="G21" s="12">
        <v>0</v>
      </c>
      <c r="H21" s="12">
        <f t="shared" si="4"/>
        <v>0</v>
      </c>
      <c r="I21" s="12">
        <f t="shared" si="5"/>
        <v>0</v>
      </c>
      <c r="J21" s="12">
        <f t="shared" si="6"/>
        <v>0</v>
      </c>
      <c r="K21" s="12">
        <f t="shared" si="7"/>
        <v>0</v>
      </c>
      <c r="L21" s="12">
        <f t="shared" si="8"/>
        <v>0</v>
      </c>
      <c r="M21" s="12">
        <f t="shared" si="9"/>
        <v>0</v>
      </c>
      <c r="N21" s="12">
        <f t="shared" si="10"/>
        <v>0</v>
      </c>
      <c r="O21" s="17">
        <f t="shared" si="11"/>
        <v>0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0</v>
      </c>
      <c r="D22" s="12">
        <f t="shared" si="1"/>
        <v>0</v>
      </c>
      <c r="E22" s="12">
        <f t="shared" si="2"/>
        <v>0</v>
      </c>
      <c r="F22" s="12">
        <f t="shared" si="3"/>
        <v>0</v>
      </c>
      <c r="G22" s="12">
        <v>0</v>
      </c>
      <c r="H22" s="12">
        <f t="shared" si="4"/>
        <v>0</v>
      </c>
      <c r="I22" s="12">
        <f t="shared" si="5"/>
        <v>0</v>
      </c>
      <c r="J22" s="12">
        <f t="shared" si="6"/>
        <v>0</v>
      </c>
      <c r="K22" s="12">
        <f t="shared" si="7"/>
        <v>0</v>
      </c>
      <c r="L22" s="12">
        <f t="shared" si="8"/>
        <v>0</v>
      </c>
      <c r="M22" s="12">
        <f t="shared" si="9"/>
        <v>0</v>
      </c>
      <c r="N22" s="12">
        <f t="shared" si="10"/>
        <v>0</v>
      </c>
      <c r="O22" s="17">
        <f t="shared" si="11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v>0</v>
      </c>
      <c r="H23" s="12">
        <f t="shared" si="4"/>
        <v>0</v>
      </c>
      <c r="I23" s="12">
        <f t="shared" si="5"/>
        <v>0</v>
      </c>
      <c r="J23" s="12">
        <f t="shared" si="6"/>
        <v>0</v>
      </c>
      <c r="K23" s="12">
        <f t="shared" si="7"/>
        <v>0</v>
      </c>
      <c r="L23" s="12">
        <f t="shared" si="8"/>
        <v>0</v>
      </c>
      <c r="M23" s="12">
        <f t="shared" si="9"/>
        <v>0</v>
      </c>
      <c r="N23" s="12">
        <f t="shared" si="10"/>
        <v>0</v>
      </c>
      <c r="O23" s="17">
        <f t="shared" si="11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v>0</v>
      </c>
      <c r="H24" s="12">
        <f t="shared" si="4"/>
        <v>0</v>
      </c>
      <c r="I24" s="12">
        <f t="shared" si="5"/>
        <v>0</v>
      </c>
      <c r="J24" s="12">
        <f t="shared" si="6"/>
        <v>0</v>
      </c>
      <c r="K24" s="12">
        <f t="shared" si="7"/>
        <v>0</v>
      </c>
      <c r="L24" s="12">
        <f t="shared" si="8"/>
        <v>0</v>
      </c>
      <c r="M24" s="12">
        <f t="shared" si="9"/>
        <v>0</v>
      </c>
      <c r="N24" s="12">
        <f t="shared" si="10"/>
        <v>0</v>
      </c>
      <c r="O24" s="17">
        <f t="shared" si="11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23" t="s">
        <v>63</v>
      </c>
      <c r="B25" s="23"/>
      <c r="C25" s="12">
        <f>SUM(C15:C24)</f>
        <v>0</v>
      </c>
      <c r="D25" s="12">
        <f t="shared" ref="D25:O25" si="12">SUM(D15:D24)</f>
        <v>0</v>
      </c>
      <c r="E25" s="12">
        <f t="shared" si="12"/>
        <v>0</v>
      </c>
      <c r="F25" s="12">
        <f t="shared" si="12"/>
        <v>0</v>
      </c>
      <c r="G25" s="12">
        <v>0</v>
      </c>
      <c r="H25" s="12">
        <f t="shared" si="12"/>
        <v>0</v>
      </c>
      <c r="I25" s="12">
        <f t="shared" si="12"/>
        <v>0</v>
      </c>
      <c r="J25" s="12">
        <f t="shared" si="12"/>
        <v>0</v>
      </c>
      <c r="K25" s="12">
        <f t="shared" si="12"/>
        <v>0</v>
      </c>
      <c r="L25" s="12">
        <f t="shared" si="12"/>
        <v>0</v>
      </c>
      <c r="M25" s="12">
        <f t="shared" si="12"/>
        <v>0</v>
      </c>
      <c r="N25" s="12">
        <f t="shared" si="12"/>
        <v>0</v>
      </c>
      <c r="O25" s="12">
        <f t="shared" si="12"/>
        <v>0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23" t="s">
        <v>73</v>
      </c>
      <c r="B26" s="23"/>
      <c r="C26" s="24" t="s">
        <v>59</v>
      </c>
      <c r="D26" s="24"/>
      <c r="E26" s="24"/>
      <c r="F26" s="24" t="s">
        <v>60</v>
      </c>
      <c r="G26" s="24"/>
      <c r="H26" s="24"/>
      <c r="I26" s="24" t="s">
        <v>61</v>
      </c>
      <c r="J26" s="24"/>
      <c r="K26" s="24"/>
      <c r="L26" s="24" t="s">
        <v>62</v>
      </c>
      <c r="M26" s="24"/>
      <c r="N26" s="24"/>
      <c r="O26" s="22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22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0</v>
      </c>
      <c r="D29" s="12">
        <f>(SUMIFS(MESKENOG2,KAYNAK,A29,SEBEP,B29,SÜRE,"Uzun",BİLDİRİM,"Bildirimli",İL,$B$10,İLÇE,$B$11)/VLOOKUP($B$11,ABONE2,4,FALSE))</f>
        <v>0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0</v>
      </c>
      <c r="F29" s="12">
        <f>(SUMIFS(TARIMSALAG2,KAYNAK,A29,SEBEP,B29,SÜRE,"Uzun",BİLDİRİM,"Bildirimli",İL,$B$10,İLÇE,$B$11)/VLOOKUP($B$11,ABONE2,6,FALSE))</f>
        <v>0</v>
      </c>
      <c r="G29" s="12">
        <v>0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0</v>
      </c>
      <c r="I29" s="12">
        <f>(SUMIFS(TICARETHANEAG2,KAYNAK,A29,SEBEP,B29,SÜRE,"Uzun",BİLDİRİM,"Bildirimli",İL,$B$10,İLÇE,$B$11)/VLOOKUP($B$11,ABONE2,9,FALSE))</f>
        <v>0</v>
      </c>
      <c r="J29" s="12">
        <f>(SUMIFS(TICARETHANEOG2,KAYNAK,A29,SEBEP,B29,SÜRE,"Uzun",BİLDİRİM,"Bildirimli",İL,$B$10,İLÇE,$B$11)/VLOOKUP($B$11,ABONE2,10,FALSE))</f>
        <v>0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</v>
      </c>
      <c r="L29" s="12">
        <f>(SUMIFS(SANAYIAG2,KAYNAK,A29,SEBEP,B29,SÜRE,"Uzun",BİLDİRİM,"Bildirimli",İL,$B$10,İLÇE,$B$11)/VLOOKUP($B$11,ABONE2,12,FALSE))</f>
        <v>0</v>
      </c>
      <c r="M29" s="12">
        <f>(SUMIFS(SANAYIOG2,KAYNAK,A29,SEBEP,B29,SÜRE,"Uzun",BİLDİRİM,"Bildirimli",İL,$B$10,İLÇE,$B$11)/VLOOKUP($B$11,ABONE2,13,FALSE))</f>
        <v>0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0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0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0</v>
      </c>
      <c r="F31" s="12">
        <f>(SUMIFS(TARIMSALAG2,KAYNAK,A31,SEBEP,B31,SÜRE,"Uzun",BİLDİRİM,"Bildirimli",İL,$B$10,İLÇE,$B$11)/VLOOKUP($B$11,ABONE2,6,FALSE))</f>
        <v>0</v>
      </c>
      <c r="G31" s="12"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2">
        <f>(SUMIFS(TICARETHANEAG2,KAYNAK,A31,SEBEP,B31,SÜRE,"Uzun",BİLDİRİM,"Bildirimli",İL,$B$10,İLÇE,$B$11)/VLOOKUP($B$11,ABONE2,9,FALSE))</f>
        <v>0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</v>
      </c>
      <c r="L31" s="12">
        <f>(SUMIFS(SANAYIAG2,KAYNAK,A31,SEBEP,B31,SÜRE,"Uzun",BİLDİRİM,"Bildirimli",İL,$B$10,İLÇE,$B$11)/VLOOKUP($B$11,ABONE2,12,FALSE))</f>
        <v>0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0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23" t="s">
        <v>63</v>
      </c>
      <c r="B33" s="23"/>
      <c r="C33" s="12">
        <f>SUM(C28:C32)</f>
        <v>0</v>
      </c>
      <c r="D33" s="12">
        <f t="shared" ref="D33:O33" si="13">SUM(D28:D32)</f>
        <v>0</v>
      </c>
      <c r="E33" s="12">
        <f t="shared" si="13"/>
        <v>0</v>
      </c>
      <c r="F33" s="12">
        <f t="shared" si="13"/>
        <v>0</v>
      </c>
      <c r="G33" s="12">
        <v>0</v>
      </c>
      <c r="H33" s="12">
        <f t="shared" si="13"/>
        <v>0</v>
      </c>
      <c r="I33" s="12">
        <f t="shared" si="13"/>
        <v>0</v>
      </c>
      <c r="J33" s="12">
        <f t="shared" si="13"/>
        <v>0</v>
      </c>
      <c r="K33" s="12">
        <f t="shared" si="13"/>
        <v>0</v>
      </c>
      <c r="L33" s="12">
        <f t="shared" si="13"/>
        <v>0</v>
      </c>
      <c r="M33" s="12">
        <f t="shared" si="13"/>
        <v>0</v>
      </c>
      <c r="N33" s="12">
        <f t="shared" si="13"/>
        <v>0</v>
      </c>
      <c r="O33" s="12">
        <f t="shared" si="13"/>
        <v>0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22" t="s">
        <v>74</v>
      </c>
      <c r="C35" s="24" t="s">
        <v>59</v>
      </c>
      <c r="D35" s="24"/>
      <c r="E35" s="24"/>
      <c r="F35" s="24" t="s">
        <v>60</v>
      </c>
      <c r="G35" s="24"/>
      <c r="H35" s="24"/>
      <c r="I35" s="24" t="s">
        <v>61</v>
      </c>
      <c r="J35" s="24"/>
      <c r="K35" s="24"/>
      <c r="L35" s="24" t="s">
        <v>62</v>
      </c>
      <c r="M35" s="24"/>
      <c r="N35" s="24"/>
      <c r="O35" s="22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22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22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37627</v>
      </c>
      <c r="D37" s="16">
        <f>VLOOKUP($B$11,ABONE2,4,FALSE)</f>
        <v>1</v>
      </c>
      <c r="E37" s="16">
        <f>VLOOKUP($B$11,ABONE2,5,FALSE)</f>
        <v>37628</v>
      </c>
      <c r="F37" s="16">
        <f>VLOOKUP($B$11,ABONE2,6,FALSE)</f>
        <v>230</v>
      </c>
      <c r="G37" s="16">
        <f>VLOOKUP($B$11,ABONE2,7,FALSE)</f>
        <v>0</v>
      </c>
      <c r="H37" s="16">
        <f>VLOOKUP($B$11,ABONE2,8,FALSE)</f>
        <v>230</v>
      </c>
      <c r="I37" s="16">
        <f>VLOOKUP($B$11,ABONE2,9,FALSE)</f>
        <v>4901</v>
      </c>
      <c r="J37" s="16">
        <f>VLOOKUP($B$11,ABONE2,10,FALSE)</f>
        <v>43</v>
      </c>
      <c r="K37" s="16">
        <f>VLOOKUP($B$11,ABONE2,11,FALSE)</f>
        <v>4944</v>
      </c>
      <c r="L37" s="21">
        <f>VLOOKUP($B$11,ABONE2,12,FALSE)</f>
        <v>16</v>
      </c>
      <c r="M37" s="21">
        <f>VLOOKUP($B$11,ABONE2,13,FALSE)</f>
        <v>6</v>
      </c>
      <c r="N37" s="21">
        <f>VLOOKUP($B$11,ABONE2,14,FALSE)</f>
        <v>22</v>
      </c>
      <c r="O37" s="21">
        <f>VLOOKUP($B$11,ABONE2,15,FALSE)</f>
        <v>42824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9598.6847834852906</v>
      </c>
      <c r="D38" s="16">
        <f>VLOOKUP($B$11,TUKETIM,4,FALSE)</f>
        <v>12.4252</v>
      </c>
      <c r="E38" s="16">
        <f>VLOOKUP($B$11,TUKETIM,5,FALSE)</f>
        <v>9611.1099834852903</v>
      </c>
      <c r="F38" s="16">
        <f>VLOOKUP($B$11,TUKETIM,6,FALSE)</f>
        <v>130.24876717171716</v>
      </c>
      <c r="G38" s="16">
        <f>VLOOKUP($B$11,TUKETIM,7,FALSE)</f>
        <v>0</v>
      </c>
      <c r="H38" s="16">
        <f>VLOOKUP($B$11,TUKETIM,8,FALSE)</f>
        <v>130.24876717171716</v>
      </c>
      <c r="I38" s="16">
        <f>VLOOKUP($B$11,TUKETIM,9,FALSE)</f>
        <v>4341.4482679711164</v>
      </c>
      <c r="J38" s="16">
        <f>VLOOKUP($B$11,TUKETIM,10,FALSE)</f>
        <v>16440.993679959083</v>
      </c>
      <c r="K38" s="16">
        <f>VLOOKUP($B$11,TUKETIM,11,FALSE)</f>
        <v>20782.441947930201</v>
      </c>
      <c r="L38" s="21">
        <f>VLOOKUP($B$11,TUKETIM,12,FALSE)</f>
        <v>247.7809</v>
      </c>
      <c r="M38" s="21">
        <f>VLOOKUP($B$11,TUKETIM,13,FALSE)</f>
        <v>436.09269999999998</v>
      </c>
      <c r="N38" s="21">
        <f>VLOOKUP($B$11,TUKETIM,14,FALSE)</f>
        <v>683.87360000000001</v>
      </c>
      <c r="O38" s="21">
        <f>VLOOKUP($B$11,TUKETIM,15,FALSE)</f>
        <v>31207.674298587208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175442.07700000002</v>
      </c>
      <c r="D39" s="16">
        <f>VLOOKUP($B$11,ANLASMA,4,FALSE)</f>
        <v>60</v>
      </c>
      <c r="E39" s="16">
        <f>VLOOKUP($B$11,ANLASMA,5,FALSE)</f>
        <v>175502.07700000002</v>
      </c>
      <c r="F39" s="16">
        <f>VLOOKUP($B$11,ANLASMA,6,FALSE)</f>
        <v>1273.48</v>
      </c>
      <c r="G39" s="16">
        <f>VLOOKUP($B$11,ANLASMA,7,FALSE)</f>
        <v>0</v>
      </c>
      <c r="H39" s="16">
        <f>VLOOKUP($B$11,ANLASMA,8,FALSE)</f>
        <v>1273.48</v>
      </c>
      <c r="I39" s="16">
        <f>VLOOKUP($B$11,ANLASMA,9,FALSE)</f>
        <v>30700.360000000499</v>
      </c>
      <c r="J39" s="16">
        <f>VLOOKUP($B$11,ANLASMA,10,FALSE)</f>
        <v>85430.8</v>
      </c>
      <c r="K39" s="16">
        <f>VLOOKUP($B$11,ANLASMA,11,FALSE)</f>
        <v>116131.1600000005</v>
      </c>
      <c r="L39" s="21">
        <f>VLOOKUP($B$11,ANLASMA,12,FALSE)</f>
        <v>1166.18</v>
      </c>
      <c r="M39" s="21">
        <f>VLOOKUP($B$11,ANLASMA,13,FALSE)</f>
        <v>2208</v>
      </c>
      <c r="N39" s="21">
        <f>VLOOKUP($B$11,ANLASMA,14,FALSE)</f>
        <v>3374.1800000000003</v>
      </c>
      <c r="O39" s="21">
        <f>VLOOKUP($B$11,ANLASMA,15,FALSE)</f>
        <v>296280.89700000052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31" t="s">
        <v>75</v>
      </c>
      <c r="C42" s="31"/>
      <c r="D42" s="31"/>
      <c r="E42" s="31"/>
      <c r="F42" s="31"/>
      <c r="G42" s="31"/>
      <c r="H42" s="31"/>
      <c r="I42" s="31"/>
      <c r="J42" s="31"/>
      <c r="K42" s="31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31" t="s">
        <v>76</v>
      </c>
      <c r="C43" s="31"/>
      <c r="D43" s="31"/>
      <c r="E43" s="31"/>
      <c r="F43" s="31"/>
      <c r="G43" s="31"/>
      <c r="H43" s="31"/>
      <c r="I43" s="31"/>
      <c r="J43" s="31"/>
      <c r="K43" s="31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31" t="s">
        <v>77</v>
      </c>
      <c r="C44" s="31"/>
      <c r="D44" s="31"/>
      <c r="E44" s="31"/>
      <c r="F44" s="31"/>
      <c r="G44" s="31"/>
      <c r="H44" s="31"/>
      <c r="I44" s="31"/>
      <c r="J44" s="31"/>
      <c r="K44" s="31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 xr:uid="{65E30A9F-5F61-4AA0-9C4E-8727A498515C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E5DA2B-6FBF-46E4-AC1B-76692A60A0DA}">
  <dimension ref="A1:AC70"/>
  <sheetViews>
    <sheetView topLeftCell="A11" zoomScale="70" zoomScaleNormal="7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25" t="s">
        <v>6</v>
      </c>
      <c r="B1" s="26"/>
      <c r="C1" s="26"/>
      <c r="D1" s="2"/>
      <c r="E1" s="2"/>
      <c r="F1" s="2"/>
    </row>
    <row r="2" spans="1:29" x14ac:dyDescent="0.3">
      <c r="A2" s="3" t="s">
        <v>7</v>
      </c>
      <c r="B2" s="27" t="s">
        <v>8</v>
      </c>
      <c r="C2" s="27"/>
      <c r="D2" s="4"/>
      <c r="E2" s="4"/>
      <c r="F2" s="4"/>
    </row>
    <row r="3" spans="1:29" x14ac:dyDescent="0.3">
      <c r="A3" s="3" t="s">
        <v>9</v>
      </c>
      <c r="B3" s="28" t="s">
        <v>79</v>
      </c>
      <c r="C3" s="28"/>
      <c r="D3" s="5"/>
      <c r="E3" s="5"/>
      <c r="F3" s="5"/>
    </row>
    <row r="4" spans="1:29" x14ac:dyDescent="0.3">
      <c r="A4" s="3" t="s">
        <v>10</v>
      </c>
      <c r="B4" s="27">
        <v>4</v>
      </c>
      <c r="C4" s="27"/>
      <c r="D4" s="4"/>
      <c r="E4" s="4"/>
      <c r="F4" s="4"/>
    </row>
    <row r="5" spans="1:29" x14ac:dyDescent="0.3">
      <c r="A5" s="3" t="s">
        <v>11</v>
      </c>
      <c r="B5" s="29"/>
      <c r="C5" s="30"/>
      <c r="D5" s="4"/>
      <c r="E5" s="4"/>
      <c r="F5" s="4"/>
    </row>
    <row r="6" spans="1:29" ht="15" customHeight="1" x14ac:dyDescent="0.3">
      <c r="A6" s="3" t="s">
        <v>12</v>
      </c>
      <c r="B6" s="29"/>
      <c r="C6" s="30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32"/>
      <c r="C7" s="33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4"/>
      <c r="C8" s="34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5"/>
      <c r="C9" s="35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4" t="s">
        <v>81</v>
      </c>
      <c r="C10" s="34"/>
      <c r="D10" s="6"/>
      <c r="F10" s="9"/>
      <c r="G10" s="9"/>
      <c r="H10" s="9"/>
      <c r="I10" s="9"/>
    </row>
    <row r="11" spans="1:29" x14ac:dyDescent="0.3">
      <c r="A11" s="3" t="s">
        <v>24</v>
      </c>
      <c r="B11" s="34" t="s">
        <v>112</v>
      </c>
      <c r="C11" s="34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23" t="s">
        <v>72</v>
      </c>
      <c r="B13" s="23"/>
      <c r="C13" s="24" t="s">
        <v>59</v>
      </c>
      <c r="D13" s="24"/>
      <c r="E13" s="24"/>
      <c r="F13" s="24" t="s">
        <v>60</v>
      </c>
      <c r="G13" s="24"/>
      <c r="H13" s="24"/>
      <c r="I13" s="24" t="s">
        <v>61</v>
      </c>
      <c r="J13" s="24"/>
      <c r="K13" s="24"/>
      <c r="L13" s="24" t="s">
        <v>62</v>
      </c>
      <c r="M13" s="24"/>
      <c r="N13" s="24"/>
      <c r="O13" s="22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22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f t="shared" ref="M15:M24" si="10">(SUMIFS(SANAYIOG2,KAYNAK,A15,SEBEP,B15,SÜRE,"Uzun",BİLDİRİM,"Bildirimsiz",İL,$B$10,İLÇE,$B$11)/VLOOKUP($B$11,ABONE2,13,FALSE))</f>
        <v>0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0</v>
      </c>
      <c r="D17" s="12">
        <f t="shared" si="1"/>
        <v>0</v>
      </c>
      <c r="E17" s="12">
        <f t="shared" si="2"/>
        <v>0</v>
      </c>
      <c r="F17" s="12">
        <f t="shared" si="3"/>
        <v>0</v>
      </c>
      <c r="G17" s="12">
        <f t="shared" si="4"/>
        <v>0</v>
      </c>
      <c r="H17" s="12">
        <f t="shared" si="5"/>
        <v>0</v>
      </c>
      <c r="I17" s="12">
        <f t="shared" si="6"/>
        <v>0</v>
      </c>
      <c r="J17" s="12">
        <f t="shared" si="7"/>
        <v>0</v>
      </c>
      <c r="K17" s="12">
        <f t="shared" si="8"/>
        <v>0</v>
      </c>
      <c r="L17" s="12">
        <f t="shared" si="9"/>
        <v>0</v>
      </c>
      <c r="M17" s="12">
        <f t="shared" si="10"/>
        <v>0</v>
      </c>
      <c r="N17" s="12">
        <f t="shared" si="11"/>
        <v>0</v>
      </c>
      <c r="O17" s="17">
        <f t="shared" si="12"/>
        <v>0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0</v>
      </c>
      <c r="D18" s="12">
        <f t="shared" si="1"/>
        <v>0</v>
      </c>
      <c r="E18" s="12">
        <f t="shared" si="2"/>
        <v>0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0</v>
      </c>
      <c r="J18" s="12">
        <f t="shared" si="7"/>
        <v>0</v>
      </c>
      <c r="K18" s="12">
        <f t="shared" si="8"/>
        <v>0</v>
      </c>
      <c r="L18" s="12">
        <f t="shared" si="9"/>
        <v>0</v>
      </c>
      <c r="M18" s="12">
        <f t="shared" si="10"/>
        <v>0</v>
      </c>
      <c r="N18" s="12">
        <f t="shared" si="11"/>
        <v>0</v>
      </c>
      <c r="O18" s="17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0</v>
      </c>
      <c r="D21" s="12">
        <f t="shared" si="1"/>
        <v>0</v>
      </c>
      <c r="E21" s="12">
        <f t="shared" si="2"/>
        <v>0</v>
      </c>
      <c r="F21" s="12">
        <f t="shared" si="3"/>
        <v>0</v>
      </c>
      <c r="G21" s="12">
        <f t="shared" si="4"/>
        <v>0</v>
      </c>
      <c r="H21" s="12">
        <f t="shared" si="5"/>
        <v>0</v>
      </c>
      <c r="I21" s="12">
        <f t="shared" si="6"/>
        <v>0</v>
      </c>
      <c r="J21" s="12">
        <f t="shared" si="7"/>
        <v>0</v>
      </c>
      <c r="K21" s="12">
        <f t="shared" si="8"/>
        <v>0</v>
      </c>
      <c r="L21" s="12">
        <f t="shared" si="9"/>
        <v>0</v>
      </c>
      <c r="M21" s="12">
        <f t="shared" si="10"/>
        <v>0</v>
      </c>
      <c r="N21" s="12">
        <f t="shared" si="11"/>
        <v>0</v>
      </c>
      <c r="O21" s="17">
        <f t="shared" si="12"/>
        <v>0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0</v>
      </c>
      <c r="D22" s="12">
        <f t="shared" si="1"/>
        <v>0</v>
      </c>
      <c r="E22" s="12">
        <f t="shared" si="2"/>
        <v>0</v>
      </c>
      <c r="F22" s="12">
        <f t="shared" si="3"/>
        <v>0</v>
      </c>
      <c r="G22" s="12">
        <f t="shared" si="4"/>
        <v>0</v>
      </c>
      <c r="H22" s="12">
        <f t="shared" si="5"/>
        <v>0</v>
      </c>
      <c r="I22" s="12">
        <f t="shared" si="6"/>
        <v>0</v>
      </c>
      <c r="J22" s="12">
        <f t="shared" si="7"/>
        <v>0</v>
      </c>
      <c r="K22" s="12">
        <f t="shared" si="8"/>
        <v>0</v>
      </c>
      <c r="L22" s="12">
        <f t="shared" si="9"/>
        <v>0</v>
      </c>
      <c r="M22" s="12">
        <f t="shared" si="10"/>
        <v>0</v>
      </c>
      <c r="N22" s="12">
        <f t="shared" si="11"/>
        <v>0</v>
      </c>
      <c r="O22" s="17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23" t="s">
        <v>63</v>
      </c>
      <c r="B25" s="23"/>
      <c r="C25" s="12">
        <f>SUM(C15:C24)</f>
        <v>0</v>
      </c>
      <c r="D25" s="12">
        <f t="shared" ref="D25:O25" si="13">SUM(D15:D24)</f>
        <v>0</v>
      </c>
      <c r="E25" s="12">
        <f t="shared" si="13"/>
        <v>0</v>
      </c>
      <c r="F25" s="12">
        <f t="shared" si="13"/>
        <v>0</v>
      </c>
      <c r="G25" s="12">
        <f t="shared" si="13"/>
        <v>0</v>
      </c>
      <c r="H25" s="12">
        <f t="shared" si="13"/>
        <v>0</v>
      </c>
      <c r="I25" s="12">
        <f t="shared" si="13"/>
        <v>0</v>
      </c>
      <c r="J25" s="12">
        <f t="shared" si="13"/>
        <v>0</v>
      </c>
      <c r="K25" s="12">
        <f t="shared" si="13"/>
        <v>0</v>
      </c>
      <c r="L25" s="12">
        <f t="shared" si="13"/>
        <v>0</v>
      </c>
      <c r="M25" s="12">
        <f t="shared" si="13"/>
        <v>0</v>
      </c>
      <c r="N25" s="12">
        <f t="shared" si="13"/>
        <v>0</v>
      </c>
      <c r="O25" s="12">
        <f t="shared" si="13"/>
        <v>0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23" t="s">
        <v>73</v>
      </c>
      <c r="B26" s="23"/>
      <c r="C26" s="24" t="s">
        <v>59</v>
      </c>
      <c r="D26" s="24"/>
      <c r="E26" s="24"/>
      <c r="F26" s="24" t="s">
        <v>60</v>
      </c>
      <c r="G26" s="24"/>
      <c r="H26" s="24"/>
      <c r="I26" s="24" t="s">
        <v>61</v>
      </c>
      <c r="J26" s="24"/>
      <c r="K26" s="24"/>
      <c r="L26" s="24" t="s">
        <v>62</v>
      </c>
      <c r="M26" s="24"/>
      <c r="N26" s="24"/>
      <c r="O26" s="22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22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0</v>
      </c>
      <c r="D29" s="12">
        <f>(SUMIFS(MESKENOG2,KAYNAK,A29,SEBEP,B29,SÜRE,"Uzun",BİLDİRİM,"Bildirimli",İL,$B$10,İLÇE,$B$11)/VLOOKUP($B$11,ABONE2,4,FALSE))</f>
        <v>0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0</v>
      </c>
      <c r="F29" s="12">
        <f>(SUMIFS(TARIMSALAG2,KAYNAK,A29,SEBEP,B29,SÜRE,"Uzun",BİLDİRİM,"Bildirimli",İL,$B$10,İLÇE,$B$11)/VLOOKUP($B$11,ABONE2,6,FALSE))</f>
        <v>0</v>
      </c>
      <c r="G29" s="12">
        <f>(SUMIFS(TARIMSALOG2,KAYNAK,A29,SEBEP,B29,SÜRE,"Uzun",BİLDİRİM,"Bildirimli",İL,$B$10,İLÇE,$B$11)/VLOOKUP($B$11,ABONE2,7,FALSE))</f>
        <v>0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0</v>
      </c>
      <c r="I29" s="12">
        <f>(SUMIFS(TICARETHANEAG2,KAYNAK,A29,SEBEP,B29,SÜRE,"Uzun",BİLDİRİM,"Bildirimli",İL,$B$10,İLÇE,$B$11)/VLOOKUP($B$11,ABONE2,9,FALSE))</f>
        <v>0</v>
      </c>
      <c r="J29" s="12">
        <f>(SUMIFS(TICARETHANEOG2,KAYNAK,A29,SEBEP,B29,SÜRE,"Uzun",BİLDİRİM,"Bildirimli",İL,$B$10,İLÇE,$B$11)/VLOOKUP($B$11,ABONE2,10,FALSE))</f>
        <v>0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</v>
      </c>
      <c r="L29" s="12">
        <f>(SUMIFS(SANAYIAG2,KAYNAK,A29,SEBEP,B29,SÜRE,"Uzun",BİLDİRİM,"Bildirimli",İL,$B$10,İLÇE,$B$11)/VLOOKUP($B$11,ABONE2,12,FALSE))</f>
        <v>0</v>
      </c>
      <c r="M29" s="12">
        <f>(SUMIFS(SANAYIOG2,KAYNAK,A29,SEBEP,B29,SÜRE,"Uzun",BİLDİRİM,"Bildirimli",İL,$B$10,İLÇE,$B$11)/VLOOKUP($B$11,ABONE2,13,FALSE))</f>
        <v>0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0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0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0</v>
      </c>
      <c r="F31" s="12">
        <f>(SUMIFS(TARIMSALAG2,KAYNAK,A31,SEBEP,B31,SÜRE,"Uzun",BİLDİRİM,"Bildirimli",İL,$B$10,İLÇE,$B$11)/VLOOKUP($B$11,ABONE2,6,FALSE))</f>
        <v>0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2">
        <f>(SUMIFS(TICARETHANEAG2,KAYNAK,A31,SEBEP,B31,SÜRE,"Uzun",BİLDİRİM,"Bildirimli",İL,$B$10,İLÇE,$B$11)/VLOOKUP($B$11,ABONE2,9,FALSE))</f>
        <v>0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</v>
      </c>
      <c r="L31" s="12">
        <f>(SUMIFS(SANAYIAG2,KAYNAK,A31,SEBEP,B31,SÜRE,"Uzun",BİLDİRİM,"Bildirimli",İL,$B$10,İLÇE,$B$11)/VLOOKUP($B$11,ABONE2,12,FALSE))</f>
        <v>0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0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23" t="s">
        <v>63</v>
      </c>
      <c r="B33" s="23"/>
      <c r="C33" s="12">
        <f>SUM(C28:C32)</f>
        <v>0</v>
      </c>
      <c r="D33" s="12">
        <f t="shared" ref="D33:O33" si="14">SUM(D28:D32)</f>
        <v>0</v>
      </c>
      <c r="E33" s="12">
        <f t="shared" si="14"/>
        <v>0</v>
      </c>
      <c r="F33" s="12">
        <f t="shared" si="14"/>
        <v>0</v>
      </c>
      <c r="G33" s="12">
        <f t="shared" si="14"/>
        <v>0</v>
      </c>
      <c r="H33" s="12">
        <f t="shared" si="14"/>
        <v>0</v>
      </c>
      <c r="I33" s="12">
        <f t="shared" si="14"/>
        <v>0</v>
      </c>
      <c r="J33" s="12">
        <f t="shared" si="14"/>
        <v>0</v>
      </c>
      <c r="K33" s="12">
        <f t="shared" si="14"/>
        <v>0</v>
      </c>
      <c r="L33" s="12">
        <f t="shared" si="14"/>
        <v>0</v>
      </c>
      <c r="M33" s="12">
        <f t="shared" si="14"/>
        <v>0</v>
      </c>
      <c r="N33" s="12">
        <f t="shared" si="14"/>
        <v>0</v>
      </c>
      <c r="O33" s="12">
        <f t="shared" si="14"/>
        <v>0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22" t="s">
        <v>74</v>
      </c>
      <c r="C35" s="24" t="s">
        <v>59</v>
      </c>
      <c r="D35" s="24"/>
      <c r="E35" s="24"/>
      <c r="F35" s="24" t="s">
        <v>60</v>
      </c>
      <c r="G35" s="24"/>
      <c r="H35" s="24"/>
      <c r="I35" s="24" t="s">
        <v>61</v>
      </c>
      <c r="J35" s="24"/>
      <c r="K35" s="24"/>
      <c r="L35" s="24" t="s">
        <v>62</v>
      </c>
      <c r="M35" s="24"/>
      <c r="N35" s="24"/>
      <c r="O35" s="22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22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22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98052</v>
      </c>
      <c r="D37" s="16">
        <f>VLOOKUP($B$11,ABONE2,4,FALSE)</f>
        <v>105</v>
      </c>
      <c r="E37" s="16">
        <f>VLOOKUP($B$11,ABONE2,5,FALSE)</f>
        <v>98157</v>
      </c>
      <c r="F37" s="16">
        <f>VLOOKUP($B$11,ABONE2,6,FALSE)</f>
        <v>7624</v>
      </c>
      <c r="G37" s="16">
        <f>VLOOKUP($B$11,ABONE2,7,FALSE)</f>
        <v>2434</v>
      </c>
      <c r="H37" s="16">
        <f>VLOOKUP($B$11,ABONE2,8,FALSE)</f>
        <v>10058</v>
      </c>
      <c r="I37" s="16">
        <f>VLOOKUP($B$11,ABONE2,9,FALSE)</f>
        <v>20241</v>
      </c>
      <c r="J37" s="16">
        <f>VLOOKUP($B$11,ABONE2,10,FALSE)</f>
        <v>631</v>
      </c>
      <c r="K37" s="16">
        <f>VLOOKUP($B$11,ABONE2,11,FALSE)</f>
        <v>20872</v>
      </c>
      <c r="L37" s="21">
        <f>VLOOKUP($B$11,ABONE2,12,FALSE)</f>
        <v>45</v>
      </c>
      <c r="M37" s="21">
        <f>VLOOKUP($B$11,ABONE2,13,FALSE)</f>
        <v>86</v>
      </c>
      <c r="N37" s="21">
        <f>VLOOKUP($B$11,ABONE2,14,FALSE)</f>
        <v>131</v>
      </c>
      <c r="O37" s="21">
        <f>VLOOKUP($B$11,ABONE2,15,FALSE)</f>
        <v>129218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14166.609886921211</v>
      </c>
      <c r="D38" s="16">
        <f>VLOOKUP($B$11,TUKETIM,4,FALSE)</f>
        <v>424.09616493150685</v>
      </c>
      <c r="E38" s="16">
        <f>VLOOKUP($B$11,TUKETIM,5,FALSE)</f>
        <v>14590.706051852718</v>
      </c>
      <c r="F38" s="16">
        <f>VLOOKUP($B$11,TUKETIM,6,FALSE)</f>
        <v>3367.2559426023131</v>
      </c>
      <c r="G38" s="16">
        <f>VLOOKUP($B$11,TUKETIM,7,FALSE)</f>
        <v>4696.7438921077774</v>
      </c>
      <c r="H38" s="16">
        <f>VLOOKUP($B$11,TUKETIM,8,FALSE)</f>
        <v>8063.99983471009</v>
      </c>
      <c r="I38" s="16">
        <f>VLOOKUP($B$11,TUKETIM,9,FALSE)</f>
        <v>6952.9216010632617</v>
      </c>
      <c r="J38" s="16">
        <f>VLOOKUP($B$11,TUKETIM,10,FALSE)</f>
        <v>6207.5866876392656</v>
      </c>
      <c r="K38" s="16">
        <f>VLOOKUP($B$11,TUKETIM,11,FALSE)</f>
        <v>13160.508288702527</v>
      </c>
      <c r="L38" s="21">
        <f>VLOOKUP($B$11,TUKETIM,12,FALSE)</f>
        <v>469.97548239642913</v>
      </c>
      <c r="M38" s="21">
        <f>VLOOKUP($B$11,TUKETIM,13,FALSE)</f>
        <v>12111.121598864534</v>
      </c>
      <c r="N38" s="21">
        <f>VLOOKUP($B$11,TUKETIM,14,FALSE)</f>
        <v>12581.097081260963</v>
      </c>
      <c r="O38" s="21">
        <f>VLOOKUP($B$11,TUKETIM,15,FALSE)</f>
        <v>48396.3112565263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481454.77400003694</v>
      </c>
      <c r="D39" s="16">
        <f>VLOOKUP($B$11,ANLASMA,4,FALSE)</f>
        <v>2301.1260000000002</v>
      </c>
      <c r="E39" s="16">
        <f>VLOOKUP($B$11,ANLASMA,5,FALSE)</f>
        <v>483755.90000003693</v>
      </c>
      <c r="F39" s="16">
        <f>VLOOKUP($B$11,ANLASMA,6,FALSE)</f>
        <v>38205.929999999404</v>
      </c>
      <c r="G39" s="16">
        <f>VLOOKUP($B$11,ANLASMA,7,FALSE)</f>
        <v>73627.546999999991</v>
      </c>
      <c r="H39" s="16">
        <f>VLOOKUP($B$11,ANLASMA,8,FALSE)</f>
        <v>111833.4769999994</v>
      </c>
      <c r="I39" s="16">
        <f>VLOOKUP($B$11,ANLASMA,9,FALSE)</f>
        <v>104825.355999999</v>
      </c>
      <c r="J39" s="16">
        <f>VLOOKUP($B$11,ANLASMA,10,FALSE)</f>
        <v>102875.64200000001</v>
      </c>
      <c r="K39" s="16">
        <f>VLOOKUP($B$11,ANLASMA,11,FALSE)</f>
        <v>207700.997999999</v>
      </c>
      <c r="L39" s="21">
        <f>VLOOKUP($B$11,ANLASMA,12,FALSE)</f>
        <v>1298.1559999999999</v>
      </c>
      <c r="M39" s="21">
        <f>VLOOKUP($B$11,ANLASMA,13,FALSE)</f>
        <v>34902.800000000003</v>
      </c>
      <c r="N39" s="21">
        <f>VLOOKUP($B$11,ANLASMA,14,FALSE)</f>
        <v>36200.956000000006</v>
      </c>
      <c r="O39" s="21">
        <f>VLOOKUP($B$11,ANLASMA,15,FALSE)</f>
        <v>839491.3310000354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31" t="s">
        <v>75</v>
      </c>
      <c r="C42" s="31"/>
      <c r="D42" s="31"/>
      <c r="E42" s="31"/>
      <c r="F42" s="31"/>
      <c r="G42" s="31"/>
      <c r="H42" s="31"/>
      <c r="I42" s="31"/>
      <c r="J42" s="31"/>
      <c r="K42" s="31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31" t="s">
        <v>76</v>
      </c>
      <c r="C43" s="31"/>
      <c r="D43" s="31"/>
      <c r="E43" s="31"/>
      <c r="F43" s="31"/>
      <c r="G43" s="31"/>
      <c r="H43" s="31"/>
      <c r="I43" s="31"/>
      <c r="J43" s="31"/>
      <c r="K43" s="31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31" t="s">
        <v>77</v>
      </c>
      <c r="C44" s="31"/>
      <c r="D44" s="31"/>
      <c r="E44" s="31"/>
      <c r="F44" s="31"/>
      <c r="G44" s="31"/>
      <c r="H44" s="31"/>
      <c r="I44" s="31"/>
      <c r="J44" s="31"/>
      <c r="K44" s="31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 xr:uid="{C4CE79E1-BE5E-45F7-BABF-4CD724376F32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E099A6-FD3C-44E9-9FE3-9DC292106298}">
  <dimension ref="A1:AC70"/>
  <sheetViews>
    <sheetView topLeftCell="A7" zoomScale="70" zoomScaleNormal="7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25" t="s">
        <v>6</v>
      </c>
      <c r="B1" s="26"/>
      <c r="C1" s="26"/>
      <c r="D1" s="2"/>
      <c r="E1" s="2"/>
      <c r="F1" s="2"/>
    </row>
    <row r="2" spans="1:29" x14ac:dyDescent="0.3">
      <c r="A2" s="3" t="s">
        <v>7</v>
      </c>
      <c r="B2" s="27" t="s">
        <v>8</v>
      </c>
      <c r="C2" s="27"/>
      <c r="D2" s="4"/>
      <c r="E2" s="4"/>
      <c r="F2" s="4"/>
    </row>
    <row r="3" spans="1:29" x14ac:dyDescent="0.3">
      <c r="A3" s="3" t="s">
        <v>9</v>
      </c>
      <c r="B3" s="28" t="s">
        <v>79</v>
      </c>
      <c r="C3" s="28"/>
      <c r="D3" s="5"/>
      <c r="E3" s="5"/>
      <c r="F3" s="5"/>
    </row>
    <row r="4" spans="1:29" x14ac:dyDescent="0.3">
      <c r="A4" s="3" t="s">
        <v>10</v>
      </c>
      <c r="B4" s="27">
        <v>4</v>
      </c>
      <c r="C4" s="27"/>
      <c r="D4" s="4"/>
      <c r="E4" s="4"/>
      <c r="F4" s="4"/>
    </row>
    <row r="5" spans="1:29" x14ac:dyDescent="0.3">
      <c r="A5" s="3" t="s">
        <v>11</v>
      </c>
      <c r="B5" s="29"/>
      <c r="C5" s="30"/>
      <c r="D5" s="4"/>
      <c r="E5" s="4"/>
      <c r="F5" s="4"/>
    </row>
    <row r="6" spans="1:29" ht="15" customHeight="1" x14ac:dyDescent="0.3">
      <c r="A6" s="3" t="s">
        <v>12</v>
      </c>
      <c r="B6" s="29"/>
      <c r="C6" s="30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32"/>
      <c r="C7" s="33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4"/>
      <c r="C8" s="34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5"/>
      <c r="C9" s="35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4" t="s">
        <v>81</v>
      </c>
      <c r="C10" s="34"/>
      <c r="D10" s="6"/>
      <c r="F10" s="9"/>
      <c r="G10" s="9"/>
      <c r="H10" s="9"/>
      <c r="I10" s="9"/>
    </row>
    <row r="11" spans="1:29" x14ac:dyDescent="0.3">
      <c r="A11" s="3" t="s">
        <v>24</v>
      </c>
      <c r="B11" s="34" t="s">
        <v>113</v>
      </c>
      <c r="C11" s="34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23" t="s">
        <v>72</v>
      </c>
      <c r="B13" s="23"/>
      <c r="C13" s="24" t="s">
        <v>59</v>
      </c>
      <c r="D13" s="24"/>
      <c r="E13" s="24"/>
      <c r="F13" s="24" t="s">
        <v>60</v>
      </c>
      <c r="G13" s="24"/>
      <c r="H13" s="24"/>
      <c r="I13" s="24" t="s">
        <v>61</v>
      </c>
      <c r="J13" s="24"/>
      <c r="K13" s="24"/>
      <c r="L13" s="24" t="s">
        <v>62</v>
      </c>
      <c r="M13" s="24"/>
      <c r="N13" s="24"/>
      <c r="O13" s="22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22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f t="shared" ref="M15:M24" si="10">(SUMIFS(SANAYIOG2,KAYNAK,A15,SEBEP,B15,SÜRE,"Uzun",BİLDİRİM,"Bildirimsiz",İL,$B$10,İLÇE,$B$11)/VLOOKUP($B$11,ABONE2,13,FALSE))</f>
        <v>0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0</v>
      </c>
      <c r="D17" s="12">
        <f t="shared" si="1"/>
        <v>0</v>
      </c>
      <c r="E17" s="12">
        <f t="shared" si="2"/>
        <v>0</v>
      </c>
      <c r="F17" s="12">
        <f t="shared" si="3"/>
        <v>0</v>
      </c>
      <c r="G17" s="12">
        <f t="shared" si="4"/>
        <v>0</v>
      </c>
      <c r="H17" s="12">
        <f t="shared" si="5"/>
        <v>0</v>
      </c>
      <c r="I17" s="12">
        <f t="shared" si="6"/>
        <v>0</v>
      </c>
      <c r="J17" s="12">
        <f t="shared" si="7"/>
        <v>0</v>
      </c>
      <c r="K17" s="12">
        <f t="shared" si="8"/>
        <v>0</v>
      </c>
      <c r="L17" s="12">
        <f t="shared" si="9"/>
        <v>0</v>
      </c>
      <c r="M17" s="12">
        <f t="shared" si="10"/>
        <v>0</v>
      </c>
      <c r="N17" s="12">
        <f t="shared" si="11"/>
        <v>0</v>
      </c>
      <c r="O17" s="17">
        <f t="shared" si="12"/>
        <v>0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0</v>
      </c>
      <c r="D18" s="12">
        <f t="shared" si="1"/>
        <v>0</v>
      </c>
      <c r="E18" s="12">
        <f t="shared" si="2"/>
        <v>0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0</v>
      </c>
      <c r="J18" s="12">
        <f t="shared" si="7"/>
        <v>0</v>
      </c>
      <c r="K18" s="12">
        <f t="shared" si="8"/>
        <v>0</v>
      </c>
      <c r="L18" s="12">
        <f t="shared" si="9"/>
        <v>0</v>
      </c>
      <c r="M18" s="12">
        <f t="shared" si="10"/>
        <v>0</v>
      </c>
      <c r="N18" s="12">
        <f t="shared" si="11"/>
        <v>0</v>
      </c>
      <c r="O18" s="17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0</v>
      </c>
      <c r="D21" s="12">
        <f t="shared" si="1"/>
        <v>0</v>
      </c>
      <c r="E21" s="12">
        <f t="shared" si="2"/>
        <v>0</v>
      </c>
      <c r="F21" s="12">
        <f t="shared" si="3"/>
        <v>0</v>
      </c>
      <c r="G21" s="12">
        <f t="shared" si="4"/>
        <v>0</v>
      </c>
      <c r="H21" s="12">
        <f t="shared" si="5"/>
        <v>0</v>
      </c>
      <c r="I21" s="12">
        <f t="shared" si="6"/>
        <v>0</v>
      </c>
      <c r="J21" s="12">
        <f t="shared" si="7"/>
        <v>0</v>
      </c>
      <c r="K21" s="12">
        <f t="shared" si="8"/>
        <v>0</v>
      </c>
      <c r="L21" s="12">
        <f t="shared" si="9"/>
        <v>0</v>
      </c>
      <c r="M21" s="12">
        <f t="shared" si="10"/>
        <v>0</v>
      </c>
      <c r="N21" s="12">
        <f t="shared" si="11"/>
        <v>0</v>
      </c>
      <c r="O21" s="17">
        <f t="shared" si="12"/>
        <v>0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0</v>
      </c>
      <c r="D22" s="12">
        <f t="shared" si="1"/>
        <v>0</v>
      </c>
      <c r="E22" s="12">
        <f t="shared" si="2"/>
        <v>0</v>
      </c>
      <c r="F22" s="12">
        <f t="shared" si="3"/>
        <v>0</v>
      </c>
      <c r="G22" s="12">
        <f t="shared" si="4"/>
        <v>0</v>
      </c>
      <c r="H22" s="12">
        <f t="shared" si="5"/>
        <v>0</v>
      </c>
      <c r="I22" s="12">
        <f t="shared" si="6"/>
        <v>0</v>
      </c>
      <c r="J22" s="12">
        <f t="shared" si="7"/>
        <v>0</v>
      </c>
      <c r="K22" s="12">
        <f t="shared" si="8"/>
        <v>0</v>
      </c>
      <c r="L22" s="12">
        <f t="shared" si="9"/>
        <v>0</v>
      </c>
      <c r="M22" s="12">
        <f t="shared" si="10"/>
        <v>0</v>
      </c>
      <c r="N22" s="12">
        <f t="shared" si="11"/>
        <v>0</v>
      </c>
      <c r="O22" s="17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23" t="s">
        <v>63</v>
      </c>
      <c r="B25" s="23"/>
      <c r="C25" s="12">
        <f>SUM(C15:C24)</f>
        <v>0</v>
      </c>
      <c r="D25" s="12">
        <f t="shared" ref="D25:O25" si="13">SUM(D15:D24)</f>
        <v>0</v>
      </c>
      <c r="E25" s="12">
        <f t="shared" si="13"/>
        <v>0</v>
      </c>
      <c r="F25" s="12">
        <f t="shared" si="13"/>
        <v>0</v>
      </c>
      <c r="G25" s="12">
        <f t="shared" si="13"/>
        <v>0</v>
      </c>
      <c r="H25" s="12">
        <f t="shared" si="13"/>
        <v>0</v>
      </c>
      <c r="I25" s="12">
        <f t="shared" si="13"/>
        <v>0</v>
      </c>
      <c r="J25" s="12">
        <f t="shared" si="13"/>
        <v>0</v>
      </c>
      <c r="K25" s="12">
        <f t="shared" si="13"/>
        <v>0</v>
      </c>
      <c r="L25" s="12">
        <f t="shared" si="13"/>
        <v>0</v>
      </c>
      <c r="M25" s="12">
        <f t="shared" si="13"/>
        <v>0</v>
      </c>
      <c r="N25" s="12">
        <f t="shared" si="13"/>
        <v>0</v>
      </c>
      <c r="O25" s="12">
        <f t="shared" si="13"/>
        <v>0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23" t="s">
        <v>73</v>
      </c>
      <c r="B26" s="23"/>
      <c r="C26" s="24" t="s">
        <v>59</v>
      </c>
      <c r="D26" s="24"/>
      <c r="E26" s="24"/>
      <c r="F26" s="24" t="s">
        <v>60</v>
      </c>
      <c r="G26" s="24"/>
      <c r="H26" s="24"/>
      <c r="I26" s="24" t="s">
        <v>61</v>
      </c>
      <c r="J26" s="24"/>
      <c r="K26" s="24"/>
      <c r="L26" s="24" t="s">
        <v>62</v>
      </c>
      <c r="M26" s="24"/>
      <c r="N26" s="24"/>
      <c r="O26" s="22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22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0</v>
      </c>
      <c r="D29" s="12">
        <f>(SUMIFS(MESKENOG2,KAYNAK,A29,SEBEP,B29,SÜRE,"Uzun",BİLDİRİM,"Bildirimli",İL,$B$10,İLÇE,$B$11)/VLOOKUP($B$11,ABONE2,4,FALSE))</f>
        <v>0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0</v>
      </c>
      <c r="F29" s="12">
        <f>(SUMIFS(TARIMSALAG2,KAYNAK,A29,SEBEP,B29,SÜRE,"Uzun",BİLDİRİM,"Bildirimli",İL,$B$10,İLÇE,$B$11)/VLOOKUP($B$11,ABONE2,6,FALSE))</f>
        <v>0</v>
      </c>
      <c r="G29" s="12">
        <f>(SUMIFS(TARIMSALOG2,KAYNAK,A29,SEBEP,B29,SÜRE,"Uzun",BİLDİRİM,"Bildirimli",İL,$B$10,İLÇE,$B$11)/VLOOKUP($B$11,ABONE2,7,FALSE))</f>
        <v>0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0</v>
      </c>
      <c r="I29" s="12">
        <f>(SUMIFS(TICARETHANEAG2,KAYNAK,A29,SEBEP,B29,SÜRE,"Uzun",BİLDİRİM,"Bildirimli",İL,$B$10,İLÇE,$B$11)/VLOOKUP($B$11,ABONE2,9,FALSE))</f>
        <v>0</v>
      </c>
      <c r="J29" s="12">
        <f>(SUMIFS(TICARETHANEOG2,KAYNAK,A29,SEBEP,B29,SÜRE,"Uzun",BİLDİRİM,"Bildirimli",İL,$B$10,İLÇE,$B$11)/VLOOKUP($B$11,ABONE2,10,FALSE))</f>
        <v>0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</v>
      </c>
      <c r="L29" s="12">
        <f>(SUMIFS(SANAYIAG2,KAYNAK,A29,SEBEP,B29,SÜRE,"Uzun",BİLDİRİM,"Bildirimli",İL,$B$10,İLÇE,$B$11)/VLOOKUP($B$11,ABONE2,12,FALSE))</f>
        <v>0</v>
      </c>
      <c r="M29" s="12">
        <f>(SUMIFS(SANAYIOG2,KAYNAK,A29,SEBEP,B29,SÜRE,"Uzun",BİLDİRİM,"Bildirimli",İL,$B$10,İLÇE,$B$11)/VLOOKUP($B$11,ABONE2,13,FALSE))</f>
        <v>0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0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0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0</v>
      </c>
      <c r="F31" s="12">
        <f>(SUMIFS(TARIMSALAG2,KAYNAK,A31,SEBEP,B31,SÜRE,"Uzun",BİLDİRİM,"Bildirimli",İL,$B$10,İLÇE,$B$11)/VLOOKUP($B$11,ABONE2,6,FALSE))</f>
        <v>0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2">
        <f>(SUMIFS(TICARETHANEAG2,KAYNAK,A31,SEBEP,B31,SÜRE,"Uzun",BİLDİRİM,"Bildirimli",İL,$B$10,İLÇE,$B$11)/VLOOKUP($B$11,ABONE2,9,FALSE))</f>
        <v>0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</v>
      </c>
      <c r="L31" s="12">
        <f>(SUMIFS(SANAYIAG2,KAYNAK,A31,SEBEP,B31,SÜRE,"Uzun",BİLDİRİM,"Bildirimli",İL,$B$10,İLÇE,$B$11)/VLOOKUP($B$11,ABONE2,12,FALSE))</f>
        <v>0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0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23" t="s">
        <v>63</v>
      </c>
      <c r="B33" s="23"/>
      <c r="C33" s="12">
        <f>SUM(C28:C32)</f>
        <v>0</v>
      </c>
      <c r="D33" s="12">
        <f t="shared" ref="D33:O33" si="14">SUM(D28:D32)</f>
        <v>0</v>
      </c>
      <c r="E33" s="12">
        <f t="shared" si="14"/>
        <v>0</v>
      </c>
      <c r="F33" s="12">
        <f t="shared" si="14"/>
        <v>0</v>
      </c>
      <c r="G33" s="12">
        <f t="shared" si="14"/>
        <v>0</v>
      </c>
      <c r="H33" s="12">
        <f t="shared" si="14"/>
        <v>0</v>
      </c>
      <c r="I33" s="12">
        <f t="shared" si="14"/>
        <v>0</v>
      </c>
      <c r="J33" s="12">
        <f t="shared" si="14"/>
        <v>0</v>
      </c>
      <c r="K33" s="12">
        <f t="shared" si="14"/>
        <v>0</v>
      </c>
      <c r="L33" s="12">
        <f t="shared" si="14"/>
        <v>0</v>
      </c>
      <c r="M33" s="12">
        <f t="shared" si="14"/>
        <v>0</v>
      </c>
      <c r="N33" s="12">
        <f t="shared" si="14"/>
        <v>0</v>
      </c>
      <c r="O33" s="12">
        <f t="shared" si="14"/>
        <v>0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22" t="s">
        <v>74</v>
      </c>
      <c r="C35" s="24" t="s">
        <v>59</v>
      </c>
      <c r="D35" s="24"/>
      <c r="E35" s="24"/>
      <c r="F35" s="24" t="s">
        <v>60</v>
      </c>
      <c r="G35" s="24"/>
      <c r="H35" s="24"/>
      <c r="I35" s="24" t="s">
        <v>61</v>
      </c>
      <c r="J35" s="24"/>
      <c r="K35" s="24"/>
      <c r="L35" s="24" t="s">
        <v>62</v>
      </c>
      <c r="M35" s="24"/>
      <c r="N35" s="24"/>
      <c r="O35" s="22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22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22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48106</v>
      </c>
      <c r="D37" s="16">
        <f>VLOOKUP($B$11,ABONE2,4,FALSE)</f>
        <v>80</v>
      </c>
      <c r="E37" s="16">
        <f>VLOOKUP($B$11,ABONE2,5,FALSE)</f>
        <v>48186</v>
      </c>
      <c r="F37" s="16">
        <f>VLOOKUP($B$11,ABONE2,6,FALSE)</f>
        <v>5225</v>
      </c>
      <c r="G37" s="16">
        <f>VLOOKUP($B$11,ABONE2,7,FALSE)</f>
        <v>1242</v>
      </c>
      <c r="H37" s="16">
        <f>VLOOKUP($B$11,ABONE2,8,FALSE)</f>
        <v>6467</v>
      </c>
      <c r="I37" s="16">
        <f>VLOOKUP($B$11,ABONE2,9,FALSE)</f>
        <v>9158</v>
      </c>
      <c r="J37" s="16">
        <f>VLOOKUP($B$11,ABONE2,10,FALSE)</f>
        <v>390</v>
      </c>
      <c r="K37" s="16">
        <f>VLOOKUP($B$11,ABONE2,11,FALSE)</f>
        <v>9548</v>
      </c>
      <c r="L37" s="21">
        <f>VLOOKUP($B$11,ABONE2,12,FALSE)</f>
        <v>40</v>
      </c>
      <c r="M37" s="21">
        <f>VLOOKUP($B$11,ABONE2,13,FALSE)</f>
        <v>45</v>
      </c>
      <c r="N37" s="21">
        <f>VLOOKUP($B$11,ABONE2,14,FALSE)</f>
        <v>85</v>
      </c>
      <c r="O37" s="21">
        <f>VLOOKUP($B$11,ABONE2,15,FALSE)</f>
        <v>64286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9754.555399768582</v>
      </c>
      <c r="D38" s="16">
        <f>VLOOKUP($B$11,TUKETIM,4,FALSE)</f>
        <v>374.02969999999999</v>
      </c>
      <c r="E38" s="16">
        <f>VLOOKUP($B$11,TUKETIM,5,FALSE)</f>
        <v>10128.585099768581</v>
      </c>
      <c r="F38" s="16">
        <f>VLOOKUP($B$11,TUKETIM,6,FALSE)</f>
        <v>3649.0207686069734</v>
      </c>
      <c r="G38" s="16">
        <f>VLOOKUP($B$11,TUKETIM,7,FALSE)</f>
        <v>1713.7040204847503</v>
      </c>
      <c r="H38" s="16">
        <f>VLOOKUP($B$11,TUKETIM,8,FALSE)</f>
        <v>5362.7247890917242</v>
      </c>
      <c r="I38" s="16">
        <f>VLOOKUP($B$11,TUKETIM,9,FALSE)</f>
        <v>4497.0073310921471</v>
      </c>
      <c r="J38" s="16">
        <f>VLOOKUP($B$11,TUKETIM,10,FALSE)</f>
        <v>4830.6034426764545</v>
      </c>
      <c r="K38" s="16">
        <f>VLOOKUP($B$11,TUKETIM,11,FALSE)</f>
        <v>9327.6107737686016</v>
      </c>
      <c r="L38" s="21">
        <f>VLOOKUP($B$11,TUKETIM,12,FALSE)</f>
        <v>152.76430219780221</v>
      </c>
      <c r="M38" s="21">
        <f>VLOOKUP($B$11,TUKETIM,13,FALSE)</f>
        <v>5932.7206617315624</v>
      </c>
      <c r="N38" s="21">
        <f>VLOOKUP($B$11,TUKETIM,14,FALSE)</f>
        <v>6085.4849639293643</v>
      </c>
      <c r="O38" s="21">
        <f>VLOOKUP($B$11,TUKETIM,15,FALSE)</f>
        <v>30904.405626558273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235539.24900000799</v>
      </c>
      <c r="D39" s="16">
        <f>VLOOKUP($B$11,ANLASMA,4,FALSE)</f>
        <v>1333.32</v>
      </c>
      <c r="E39" s="16">
        <f>VLOOKUP($B$11,ANLASMA,5,FALSE)</f>
        <v>236872.56900000799</v>
      </c>
      <c r="F39" s="16">
        <f>VLOOKUP($B$11,ANLASMA,6,FALSE)</f>
        <v>44584.779999999504</v>
      </c>
      <c r="G39" s="16">
        <f>VLOOKUP($B$11,ANLASMA,7,FALSE)</f>
        <v>27870.827000000099</v>
      </c>
      <c r="H39" s="16">
        <f>VLOOKUP($B$11,ANLASMA,8,FALSE)</f>
        <v>72455.606999999611</v>
      </c>
      <c r="I39" s="16">
        <f>VLOOKUP($B$11,ANLASMA,9,FALSE)</f>
        <v>51467.2389999999</v>
      </c>
      <c r="J39" s="16">
        <f>VLOOKUP($B$11,ANLASMA,10,FALSE)</f>
        <v>76645.200000000012</v>
      </c>
      <c r="K39" s="16">
        <f>VLOOKUP($B$11,ANLASMA,11,FALSE)</f>
        <v>128112.43899999991</v>
      </c>
      <c r="L39" s="21">
        <f>VLOOKUP($B$11,ANLASMA,12,FALSE)</f>
        <v>436.21899999999999</v>
      </c>
      <c r="M39" s="21">
        <f>VLOOKUP($B$11,ANLASMA,13,FALSE)</f>
        <v>61532.2</v>
      </c>
      <c r="N39" s="21">
        <f>VLOOKUP($B$11,ANLASMA,14,FALSE)</f>
        <v>61968.418999999994</v>
      </c>
      <c r="O39" s="21">
        <f>VLOOKUP($B$11,ANLASMA,15,FALSE)</f>
        <v>499409.03400000749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31" t="s">
        <v>75</v>
      </c>
      <c r="C42" s="31"/>
      <c r="D42" s="31"/>
      <c r="E42" s="31"/>
      <c r="F42" s="31"/>
      <c r="G42" s="31"/>
      <c r="H42" s="31"/>
      <c r="I42" s="31"/>
      <c r="J42" s="31"/>
      <c r="K42" s="31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31" t="s">
        <v>76</v>
      </c>
      <c r="C43" s="31"/>
      <c r="D43" s="31"/>
      <c r="E43" s="31"/>
      <c r="F43" s="31"/>
      <c r="G43" s="31"/>
      <c r="H43" s="31"/>
      <c r="I43" s="31"/>
      <c r="J43" s="31"/>
      <c r="K43" s="31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31" t="s">
        <v>77</v>
      </c>
      <c r="C44" s="31"/>
      <c r="D44" s="31"/>
      <c r="E44" s="31"/>
      <c r="F44" s="31"/>
      <c r="G44" s="31"/>
      <c r="H44" s="31"/>
      <c r="I44" s="31"/>
      <c r="J44" s="31"/>
      <c r="K44" s="31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 xr:uid="{37CC8580-D3B1-40C1-A171-02E3A014F716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7457C0-E2C6-46A7-ABE5-AD50E5DF7AC2}">
  <dimension ref="A1:AC70"/>
  <sheetViews>
    <sheetView topLeftCell="B6" zoomScale="80" zoomScaleNormal="80" workbookViewId="0">
      <selection activeCell="M28" sqref="M28:M33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25" t="s">
        <v>6</v>
      </c>
      <c r="B1" s="26"/>
      <c r="C1" s="26"/>
      <c r="D1" s="2"/>
      <c r="E1" s="2"/>
      <c r="F1" s="2"/>
    </row>
    <row r="2" spans="1:29" x14ac:dyDescent="0.3">
      <c r="A2" s="3" t="s">
        <v>7</v>
      </c>
      <c r="B2" s="27" t="s">
        <v>8</v>
      </c>
      <c r="C2" s="27"/>
      <c r="D2" s="4"/>
      <c r="E2" s="4"/>
      <c r="F2" s="4"/>
    </row>
    <row r="3" spans="1:29" x14ac:dyDescent="0.3">
      <c r="A3" s="3" t="s">
        <v>9</v>
      </c>
      <c r="B3" s="28" t="s">
        <v>79</v>
      </c>
      <c r="C3" s="28"/>
      <c r="D3" s="5"/>
      <c r="E3" s="5"/>
      <c r="F3" s="5"/>
    </row>
    <row r="4" spans="1:29" x14ac:dyDescent="0.3">
      <c r="A4" s="3" t="s">
        <v>10</v>
      </c>
      <c r="B4" s="27">
        <v>4</v>
      </c>
      <c r="C4" s="27"/>
      <c r="D4" s="4"/>
      <c r="E4" s="4"/>
      <c r="F4" s="4"/>
    </row>
    <row r="5" spans="1:29" x14ac:dyDescent="0.3">
      <c r="A5" s="3" t="s">
        <v>11</v>
      </c>
      <c r="B5" s="29"/>
      <c r="C5" s="30"/>
      <c r="D5" s="4"/>
      <c r="E5" s="4"/>
      <c r="F5" s="4"/>
    </row>
    <row r="6" spans="1:29" ht="15" customHeight="1" x14ac:dyDescent="0.3">
      <c r="A6" s="3" t="s">
        <v>12</v>
      </c>
      <c r="B6" s="29"/>
      <c r="C6" s="30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32"/>
      <c r="C7" s="33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4"/>
      <c r="C8" s="34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5"/>
      <c r="C9" s="35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4" t="s">
        <v>81</v>
      </c>
      <c r="C10" s="34"/>
      <c r="D10" s="6"/>
      <c r="F10" s="9"/>
      <c r="G10" s="9"/>
      <c r="H10" s="9"/>
      <c r="I10" s="9"/>
    </row>
    <row r="11" spans="1:29" x14ac:dyDescent="0.3">
      <c r="A11" s="3" t="s">
        <v>24</v>
      </c>
      <c r="B11" s="34" t="s">
        <v>114</v>
      </c>
      <c r="C11" s="34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23" t="s">
        <v>72</v>
      </c>
      <c r="B13" s="23"/>
      <c r="C13" s="24" t="s">
        <v>59</v>
      </c>
      <c r="D13" s="24"/>
      <c r="E13" s="24"/>
      <c r="F13" s="24" t="s">
        <v>60</v>
      </c>
      <c r="G13" s="24"/>
      <c r="H13" s="24"/>
      <c r="I13" s="24" t="s">
        <v>61</v>
      </c>
      <c r="J13" s="24"/>
      <c r="K13" s="24"/>
      <c r="L13" s="24" t="s">
        <v>62</v>
      </c>
      <c r="M13" s="24"/>
      <c r="N13" s="24"/>
      <c r="O13" s="22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22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v>0</v>
      </c>
      <c r="N15" s="12">
        <f t="shared" ref="N15:N24" si="10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1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v>0</v>
      </c>
      <c r="N16" s="12">
        <f t="shared" si="10"/>
        <v>0</v>
      </c>
      <c r="O16" s="17">
        <f t="shared" si="11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0</v>
      </c>
      <c r="D17" s="12">
        <f t="shared" si="1"/>
        <v>0</v>
      </c>
      <c r="E17" s="12">
        <f t="shared" si="2"/>
        <v>0</v>
      </c>
      <c r="F17" s="12">
        <f t="shared" si="3"/>
        <v>0</v>
      </c>
      <c r="G17" s="12">
        <f t="shared" si="4"/>
        <v>0</v>
      </c>
      <c r="H17" s="12">
        <f t="shared" si="5"/>
        <v>0</v>
      </c>
      <c r="I17" s="12">
        <f t="shared" si="6"/>
        <v>0</v>
      </c>
      <c r="J17" s="12">
        <f t="shared" si="7"/>
        <v>0</v>
      </c>
      <c r="K17" s="12">
        <f t="shared" si="8"/>
        <v>0</v>
      </c>
      <c r="L17" s="12">
        <f t="shared" si="9"/>
        <v>0</v>
      </c>
      <c r="M17" s="12">
        <v>0</v>
      </c>
      <c r="N17" s="12">
        <f t="shared" si="10"/>
        <v>0</v>
      </c>
      <c r="O17" s="17">
        <f t="shared" si="11"/>
        <v>0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0</v>
      </c>
      <c r="D18" s="12">
        <f t="shared" si="1"/>
        <v>0</v>
      </c>
      <c r="E18" s="12">
        <f t="shared" si="2"/>
        <v>0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0</v>
      </c>
      <c r="J18" s="12">
        <f t="shared" si="7"/>
        <v>0</v>
      </c>
      <c r="K18" s="12">
        <f t="shared" si="8"/>
        <v>0</v>
      </c>
      <c r="L18" s="12">
        <f t="shared" si="9"/>
        <v>0</v>
      </c>
      <c r="M18" s="12">
        <v>0</v>
      </c>
      <c r="N18" s="12">
        <f t="shared" si="10"/>
        <v>0</v>
      </c>
      <c r="O18" s="17">
        <f t="shared" si="11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v>0</v>
      </c>
      <c r="N19" s="12">
        <f t="shared" si="10"/>
        <v>0</v>
      </c>
      <c r="O19" s="17">
        <f t="shared" si="11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v>0</v>
      </c>
      <c r="N20" s="12">
        <f t="shared" si="10"/>
        <v>0</v>
      </c>
      <c r="O20" s="17">
        <f t="shared" si="11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0</v>
      </c>
      <c r="D21" s="12">
        <f t="shared" si="1"/>
        <v>0</v>
      </c>
      <c r="E21" s="12">
        <f t="shared" si="2"/>
        <v>0</v>
      </c>
      <c r="F21" s="12">
        <f t="shared" si="3"/>
        <v>0</v>
      </c>
      <c r="G21" s="12">
        <f t="shared" si="4"/>
        <v>0</v>
      </c>
      <c r="H21" s="12">
        <f t="shared" si="5"/>
        <v>0</v>
      </c>
      <c r="I21" s="12">
        <f t="shared" si="6"/>
        <v>0</v>
      </c>
      <c r="J21" s="12">
        <f t="shared" si="7"/>
        <v>0</v>
      </c>
      <c r="K21" s="12">
        <f t="shared" si="8"/>
        <v>0</v>
      </c>
      <c r="L21" s="12">
        <f t="shared" si="9"/>
        <v>0</v>
      </c>
      <c r="M21" s="12">
        <v>0</v>
      </c>
      <c r="N21" s="12">
        <f t="shared" si="10"/>
        <v>0</v>
      </c>
      <c r="O21" s="17">
        <f t="shared" si="11"/>
        <v>0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0</v>
      </c>
      <c r="D22" s="12">
        <f t="shared" si="1"/>
        <v>0</v>
      </c>
      <c r="E22" s="12">
        <f t="shared" si="2"/>
        <v>0</v>
      </c>
      <c r="F22" s="12">
        <f t="shared" si="3"/>
        <v>0</v>
      </c>
      <c r="G22" s="12">
        <f t="shared" si="4"/>
        <v>0</v>
      </c>
      <c r="H22" s="12">
        <f t="shared" si="5"/>
        <v>0</v>
      </c>
      <c r="I22" s="12">
        <f t="shared" si="6"/>
        <v>0</v>
      </c>
      <c r="J22" s="12">
        <f t="shared" si="7"/>
        <v>0</v>
      </c>
      <c r="K22" s="12">
        <f t="shared" si="8"/>
        <v>0</v>
      </c>
      <c r="L22" s="12">
        <f t="shared" si="9"/>
        <v>0</v>
      </c>
      <c r="M22" s="12">
        <v>0</v>
      </c>
      <c r="N22" s="12">
        <f t="shared" si="10"/>
        <v>0</v>
      </c>
      <c r="O22" s="17">
        <f t="shared" si="11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v>0</v>
      </c>
      <c r="N23" s="12">
        <f t="shared" si="10"/>
        <v>0</v>
      </c>
      <c r="O23" s="17">
        <f t="shared" si="11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v>0</v>
      </c>
      <c r="N24" s="12">
        <f t="shared" si="10"/>
        <v>0</v>
      </c>
      <c r="O24" s="17">
        <f t="shared" si="11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23" t="s">
        <v>63</v>
      </c>
      <c r="B25" s="23"/>
      <c r="C25" s="12">
        <f>SUM(C15:C24)</f>
        <v>0</v>
      </c>
      <c r="D25" s="12">
        <f t="shared" ref="D25:O25" si="12">SUM(D15:D24)</f>
        <v>0</v>
      </c>
      <c r="E25" s="12">
        <f t="shared" si="12"/>
        <v>0</v>
      </c>
      <c r="F25" s="12">
        <f t="shared" si="12"/>
        <v>0</v>
      </c>
      <c r="G25" s="12">
        <f t="shared" si="12"/>
        <v>0</v>
      </c>
      <c r="H25" s="12">
        <f t="shared" si="12"/>
        <v>0</v>
      </c>
      <c r="I25" s="12">
        <f t="shared" si="12"/>
        <v>0</v>
      </c>
      <c r="J25" s="12">
        <f t="shared" si="12"/>
        <v>0</v>
      </c>
      <c r="K25" s="12">
        <f t="shared" si="12"/>
        <v>0</v>
      </c>
      <c r="L25" s="12">
        <f t="shared" si="12"/>
        <v>0</v>
      </c>
      <c r="M25" s="12">
        <v>0</v>
      </c>
      <c r="N25" s="12">
        <f t="shared" si="12"/>
        <v>0</v>
      </c>
      <c r="O25" s="12">
        <f t="shared" si="12"/>
        <v>0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23" t="s">
        <v>73</v>
      </c>
      <c r="B26" s="23"/>
      <c r="C26" s="24" t="s">
        <v>59</v>
      </c>
      <c r="D26" s="24"/>
      <c r="E26" s="24"/>
      <c r="F26" s="24" t="s">
        <v>60</v>
      </c>
      <c r="G26" s="24"/>
      <c r="H26" s="24"/>
      <c r="I26" s="24" t="s">
        <v>61</v>
      </c>
      <c r="J26" s="24"/>
      <c r="K26" s="24"/>
      <c r="L26" s="24" t="s">
        <v>62</v>
      </c>
      <c r="M26" s="24"/>
      <c r="N26" s="24"/>
      <c r="O26" s="22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22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0</v>
      </c>
      <c r="D29" s="12">
        <f>(SUMIFS(MESKENOG2,KAYNAK,A29,SEBEP,B29,SÜRE,"Uzun",BİLDİRİM,"Bildirimli",İL,$B$10,İLÇE,$B$11)/VLOOKUP($B$11,ABONE2,4,FALSE))</f>
        <v>0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0</v>
      </c>
      <c r="F29" s="12">
        <f>(SUMIFS(TARIMSALAG2,KAYNAK,A29,SEBEP,B29,SÜRE,"Uzun",BİLDİRİM,"Bildirimli",İL,$B$10,İLÇE,$B$11)/VLOOKUP($B$11,ABONE2,6,FALSE))</f>
        <v>0</v>
      </c>
      <c r="G29" s="12">
        <f>(SUMIFS(TARIMSALOG2,KAYNAK,A29,SEBEP,B29,SÜRE,"Uzun",BİLDİRİM,"Bildirimli",İL,$B$10,İLÇE,$B$11)/VLOOKUP($B$11,ABONE2,7,FALSE))</f>
        <v>0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0</v>
      </c>
      <c r="I29" s="12">
        <f>(SUMIFS(TICARETHANEAG2,KAYNAK,A29,SEBEP,B29,SÜRE,"Uzun",BİLDİRİM,"Bildirimli",İL,$B$10,İLÇE,$B$11)/VLOOKUP($B$11,ABONE2,9,FALSE))</f>
        <v>0</v>
      </c>
      <c r="J29" s="12">
        <f>(SUMIFS(TICARETHANEOG2,KAYNAK,A29,SEBEP,B29,SÜRE,"Uzun",BİLDİRİM,"Bildirimli",İL,$B$10,İLÇE,$B$11)/VLOOKUP($B$11,ABONE2,10,FALSE))</f>
        <v>0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</v>
      </c>
      <c r="L29" s="12">
        <f>(SUMIFS(SANAYIAG2,KAYNAK,A29,SEBEP,B29,SÜRE,"Uzun",BİLDİRİM,"Bildirimli",İL,$B$10,İLÇE,$B$11)/VLOOKUP($B$11,ABONE2,12,FALSE))</f>
        <v>0</v>
      </c>
      <c r="M29" s="12">
        <v>0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0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0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0</v>
      </c>
      <c r="F31" s="12">
        <f>(SUMIFS(TARIMSALAG2,KAYNAK,A31,SEBEP,B31,SÜRE,"Uzun",BİLDİRİM,"Bildirimli",İL,$B$10,İLÇE,$B$11)/VLOOKUP($B$11,ABONE2,6,FALSE))</f>
        <v>0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2">
        <f>(SUMIFS(TICARETHANEAG2,KAYNAK,A31,SEBEP,B31,SÜRE,"Uzun",BİLDİRİM,"Bildirimli",İL,$B$10,İLÇE,$B$11)/VLOOKUP($B$11,ABONE2,9,FALSE))</f>
        <v>0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</v>
      </c>
      <c r="L31" s="12">
        <f>(SUMIFS(SANAYIAG2,KAYNAK,A31,SEBEP,B31,SÜRE,"Uzun",BİLDİRİM,"Bildirimli",İL,$B$10,İLÇE,$B$11)/VLOOKUP($B$11,ABONE2,12,FALSE))</f>
        <v>0</v>
      </c>
      <c r="M31" s="12"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0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23" t="s">
        <v>63</v>
      </c>
      <c r="B33" s="23"/>
      <c r="C33" s="12">
        <f>SUM(C28:C32)</f>
        <v>0</v>
      </c>
      <c r="D33" s="12">
        <f t="shared" ref="D33:O33" si="13">SUM(D28:D32)</f>
        <v>0</v>
      </c>
      <c r="E33" s="12">
        <f t="shared" si="13"/>
        <v>0</v>
      </c>
      <c r="F33" s="12">
        <f t="shared" si="13"/>
        <v>0</v>
      </c>
      <c r="G33" s="12">
        <f t="shared" si="13"/>
        <v>0</v>
      </c>
      <c r="H33" s="12">
        <f t="shared" si="13"/>
        <v>0</v>
      </c>
      <c r="I33" s="12">
        <f t="shared" si="13"/>
        <v>0</v>
      </c>
      <c r="J33" s="12">
        <f t="shared" si="13"/>
        <v>0</v>
      </c>
      <c r="K33" s="12">
        <f t="shared" si="13"/>
        <v>0</v>
      </c>
      <c r="L33" s="12">
        <f t="shared" si="13"/>
        <v>0</v>
      </c>
      <c r="M33" s="12">
        <v>0</v>
      </c>
      <c r="N33" s="12">
        <f t="shared" si="13"/>
        <v>0</v>
      </c>
      <c r="O33" s="12">
        <f t="shared" si="13"/>
        <v>0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22" t="s">
        <v>74</v>
      </c>
      <c r="C35" s="24" t="s">
        <v>59</v>
      </c>
      <c r="D35" s="24"/>
      <c r="E35" s="24"/>
      <c r="F35" s="24" t="s">
        <v>60</v>
      </c>
      <c r="G35" s="24"/>
      <c r="H35" s="24"/>
      <c r="I35" s="24" t="s">
        <v>61</v>
      </c>
      <c r="J35" s="24"/>
      <c r="K35" s="24"/>
      <c r="L35" s="24" t="s">
        <v>62</v>
      </c>
      <c r="M35" s="24"/>
      <c r="N35" s="24"/>
      <c r="O35" s="22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22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22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21059</v>
      </c>
      <c r="D37" s="16">
        <f>VLOOKUP($B$11,ABONE2,4,FALSE)</f>
        <v>32</v>
      </c>
      <c r="E37" s="16">
        <f>VLOOKUP($B$11,ABONE2,5,FALSE)</f>
        <v>21091</v>
      </c>
      <c r="F37" s="16">
        <f>VLOOKUP($B$11,ABONE2,6,FALSE)</f>
        <v>590</v>
      </c>
      <c r="G37" s="16">
        <f>VLOOKUP($B$11,ABONE2,7,FALSE)</f>
        <v>18</v>
      </c>
      <c r="H37" s="16">
        <f>VLOOKUP($B$11,ABONE2,8,FALSE)</f>
        <v>608</v>
      </c>
      <c r="I37" s="16">
        <f>VLOOKUP($B$11,ABONE2,9,FALSE)</f>
        <v>3926</v>
      </c>
      <c r="J37" s="16">
        <f>VLOOKUP($B$11,ABONE2,10,FALSE)</f>
        <v>103</v>
      </c>
      <c r="K37" s="16">
        <f>VLOOKUP($B$11,ABONE2,11,FALSE)</f>
        <v>4029</v>
      </c>
      <c r="L37" s="21">
        <f>VLOOKUP($B$11,ABONE2,12,FALSE)</f>
        <v>23</v>
      </c>
      <c r="M37" s="21">
        <f>VLOOKUP($B$11,ABONE2,13,FALSE)</f>
        <v>0</v>
      </c>
      <c r="N37" s="21">
        <f>VLOOKUP($B$11,ABONE2,14,FALSE)</f>
        <v>23</v>
      </c>
      <c r="O37" s="21">
        <f>VLOOKUP($B$11,ABONE2,15,FALSE)</f>
        <v>25751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2358.6505474712944</v>
      </c>
      <c r="D38" s="16">
        <f>VLOOKUP($B$11,TUKETIM,4,FALSE)</f>
        <v>114.3308</v>
      </c>
      <c r="E38" s="16">
        <f>VLOOKUP($B$11,TUKETIM,5,FALSE)</f>
        <v>2472.9813474712946</v>
      </c>
      <c r="F38" s="16">
        <f>VLOOKUP($B$11,TUKETIM,6,FALSE)</f>
        <v>132.62126810309303</v>
      </c>
      <c r="G38" s="16">
        <f>VLOOKUP($B$11,TUKETIM,7,FALSE)</f>
        <v>44.896999999999998</v>
      </c>
      <c r="H38" s="16">
        <f>VLOOKUP($B$11,TUKETIM,8,FALSE)</f>
        <v>177.51826810309302</v>
      </c>
      <c r="I38" s="16">
        <f>VLOOKUP($B$11,TUKETIM,9,FALSE)</f>
        <v>1190.0892478393723</v>
      </c>
      <c r="J38" s="16">
        <f>VLOOKUP($B$11,TUKETIM,10,FALSE)</f>
        <v>507.47087572635621</v>
      </c>
      <c r="K38" s="16">
        <f>VLOOKUP($B$11,TUKETIM,11,FALSE)</f>
        <v>1697.5601235657286</v>
      </c>
      <c r="L38" s="21">
        <f>VLOOKUP($B$11,TUKETIM,12,FALSE)</f>
        <v>653.06815567765568</v>
      </c>
      <c r="M38" s="21">
        <f>VLOOKUP($B$11,TUKETIM,13,FALSE)</f>
        <v>11.297697802197803</v>
      </c>
      <c r="N38" s="21">
        <f>VLOOKUP($B$11,TUKETIM,14,FALSE)</f>
        <v>664.36585347985351</v>
      </c>
      <c r="O38" s="21">
        <f>VLOOKUP($B$11,TUKETIM,15,FALSE)</f>
        <v>5012.4255926199694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88736.0659999989</v>
      </c>
      <c r="D39" s="16">
        <f>VLOOKUP($B$11,ANLASMA,4,FALSE)</f>
        <v>700.2</v>
      </c>
      <c r="E39" s="16">
        <f>VLOOKUP($B$11,ANLASMA,5,FALSE)</f>
        <v>89436.265999998897</v>
      </c>
      <c r="F39" s="16">
        <f>VLOOKUP($B$11,ANLASMA,6,FALSE)</f>
        <v>2572.4839999999999</v>
      </c>
      <c r="G39" s="16">
        <f>VLOOKUP($B$11,ANLASMA,7,FALSE)</f>
        <v>567.6</v>
      </c>
      <c r="H39" s="16">
        <f>VLOOKUP($B$11,ANLASMA,8,FALSE)</f>
        <v>3140.0839999999998</v>
      </c>
      <c r="I39" s="16">
        <f>VLOOKUP($B$11,ANLASMA,9,FALSE)</f>
        <v>21527.437999999798</v>
      </c>
      <c r="J39" s="16">
        <f>VLOOKUP($B$11,ANLASMA,10,FALSE)</f>
        <v>7690.82</v>
      </c>
      <c r="K39" s="16">
        <f>VLOOKUP($B$11,ANLASMA,11,FALSE)</f>
        <v>29218.257999999798</v>
      </c>
      <c r="L39" s="21">
        <f>VLOOKUP($B$11,ANLASMA,12,FALSE)</f>
        <v>2166.5699999999997</v>
      </c>
      <c r="M39" s="21">
        <f>VLOOKUP($B$11,ANLASMA,13,FALSE)</f>
        <v>0</v>
      </c>
      <c r="N39" s="21">
        <f>VLOOKUP($B$11,ANLASMA,14,FALSE)</f>
        <v>2166.5699999999997</v>
      </c>
      <c r="O39" s="21">
        <f>VLOOKUP($B$11,ANLASMA,15,FALSE)</f>
        <v>123961.1779999987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31" t="s">
        <v>75</v>
      </c>
      <c r="C42" s="31"/>
      <c r="D42" s="31"/>
      <c r="E42" s="31"/>
      <c r="F42" s="31"/>
      <c r="G42" s="31"/>
      <c r="H42" s="31"/>
      <c r="I42" s="31"/>
      <c r="J42" s="31"/>
      <c r="K42" s="31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31" t="s">
        <v>76</v>
      </c>
      <c r="C43" s="31"/>
      <c r="D43" s="31"/>
      <c r="E43" s="31"/>
      <c r="F43" s="31"/>
      <c r="G43" s="31"/>
      <c r="H43" s="31"/>
      <c r="I43" s="31"/>
      <c r="J43" s="31"/>
      <c r="K43" s="31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31" t="s">
        <v>77</v>
      </c>
      <c r="C44" s="31"/>
      <c r="D44" s="31"/>
      <c r="E44" s="31"/>
      <c r="F44" s="31"/>
      <c r="G44" s="31"/>
      <c r="H44" s="31"/>
      <c r="I44" s="31"/>
      <c r="J44" s="31"/>
      <c r="K44" s="31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 xr:uid="{CB10CD16-2FAC-4BF3-BE21-60DC46218DEA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2B122D-F66E-4454-BB12-9EF2B965A19D}">
  <dimension ref="A1:AC70"/>
  <sheetViews>
    <sheetView topLeftCell="A21" zoomScale="80" zoomScaleNormal="8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25" t="s">
        <v>6</v>
      </c>
      <c r="B1" s="26"/>
      <c r="C1" s="26"/>
      <c r="D1" s="2"/>
      <c r="E1" s="2"/>
      <c r="F1" s="2"/>
    </row>
    <row r="2" spans="1:29" x14ac:dyDescent="0.3">
      <c r="A2" s="3" t="s">
        <v>7</v>
      </c>
      <c r="B2" s="27" t="s">
        <v>8</v>
      </c>
      <c r="C2" s="27"/>
      <c r="D2" s="4"/>
      <c r="E2" s="4"/>
      <c r="F2" s="4"/>
    </row>
    <row r="3" spans="1:29" x14ac:dyDescent="0.3">
      <c r="A3" s="3" t="s">
        <v>9</v>
      </c>
      <c r="B3" s="28" t="s">
        <v>79</v>
      </c>
      <c r="C3" s="28"/>
      <c r="D3" s="5"/>
      <c r="E3" s="5"/>
      <c r="F3" s="5"/>
    </row>
    <row r="4" spans="1:29" x14ac:dyDescent="0.3">
      <c r="A4" s="3" t="s">
        <v>10</v>
      </c>
      <c r="B4" s="27">
        <v>4</v>
      </c>
      <c r="C4" s="27"/>
      <c r="D4" s="4"/>
      <c r="E4" s="4"/>
      <c r="F4" s="4"/>
    </row>
    <row r="5" spans="1:29" x14ac:dyDescent="0.3">
      <c r="A5" s="3" t="s">
        <v>11</v>
      </c>
      <c r="B5" s="29"/>
      <c r="C5" s="30"/>
      <c r="D5" s="4"/>
      <c r="E5" s="4"/>
      <c r="F5" s="4"/>
    </row>
    <row r="6" spans="1:29" ht="15" customHeight="1" x14ac:dyDescent="0.3">
      <c r="A6" s="3" t="s">
        <v>12</v>
      </c>
      <c r="B6" s="29"/>
      <c r="C6" s="30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32"/>
      <c r="C7" s="33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4"/>
      <c r="C8" s="34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5"/>
      <c r="C9" s="35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4" t="s">
        <v>81</v>
      </c>
      <c r="C10" s="34"/>
      <c r="D10" s="6"/>
      <c r="F10" s="9"/>
      <c r="G10" s="9"/>
      <c r="H10" s="9"/>
      <c r="I10" s="9"/>
    </row>
    <row r="11" spans="1:29" x14ac:dyDescent="0.3">
      <c r="A11" s="3" t="s">
        <v>24</v>
      </c>
      <c r="B11" s="34" t="s">
        <v>115</v>
      </c>
      <c r="C11" s="34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23" t="s">
        <v>72</v>
      </c>
      <c r="B13" s="23"/>
      <c r="C13" s="24" t="s">
        <v>59</v>
      </c>
      <c r="D13" s="24"/>
      <c r="E13" s="24"/>
      <c r="F13" s="24" t="s">
        <v>60</v>
      </c>
      <c r="G13" s="24"/>
      <c r="H13" s="24"/>
      <c r="I13" s="24" t="s">
        <v>61</v>
      </c>
      <c r="J13" s="24"/>
      <c r="K13" s="24"/>
      <c r="L13" s="24" t="s">
        <v>62</v>
      </c>
      <c r="M13" s="24"/>
      <c r="N13" s="24"/>
      <c r="O13" s="22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22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v>0</v>
      </c>
      <c r="E15" s="12">
        <f t="shared" ref="E15:E24" si="1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2">(SUMIFS(TARIMSALAG2,KAYNAK,A15,SEBEP,B15,SÜRE,"Uzun",BİLDİRİM,"Bildirimsiz",İL,$B$10,İLÇE,$B$11)/VLOOKUP($B$11,ABONE2,6,FALSE))</f>
        <v>0</v>
      </c>
      <c r="G15" s="12">
        <f t="shared" ref="G15:G24" si="3">(SUMIFS(TARIMSALOG2,KAYNAK,A15,SEBEP,B15,SÜRE,"Uzun",BİLDİRİM,"Bildirimsiz",İL,$B$10,İLÇE,$B$11)/VLOOKUP($B$11,ABONE2,7,FALSE))</f>
        <v>0</v>
      </c>
      <c r="H15" s="12">
        <f t="shared" ref="H15:H24" si="4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5">(SUMIFS(TICARETHANEAG2,KAYNAK,A15,SEBEP,B15,SÜRE,"Uzun",BİLDİRİM,"Bildirimsiz",İL,$B$10,İLÇE,$B$11)/VLOOKUP($B$11,ABONE2,9,FALSE))</f>
        <v>0</v>
      </c>
      <c r="J15" s="12">
        <f t="shared" ref="J15:J24" si="6">(SUMIFS(TICARETHANEOG2,KAYNAK,A15,SEBEP,B15,SÜRE,"Uzun",BİLDİRİM,"Bildirimsiz",İL,$B$10,İLÇE,$B$11)/VLOOKUP($B$11,ABONE2,10,FALSE))</f>
        <v>0</v>
      </c>
      <c r="K15" s="12">
        <f t="shared" ref="K15:K24" si="7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8">(SUMIFS(SANAYIAG2,KAYNAK,A15,SEBEP,B15,SÜRE,"Uzun",BİLDİRİM,"Bildirimsiz",İL,$B$10,İLÇE,$B$11)/VLOOKUP($B$11,ABONE2,12,FALSE))</f>
        <v>0</v>
      </c>
      <c r="M15" s="12">
        <f t="shared" ref="M15:M24" si="9">(SUMIFS(SANAYIOG2,KAYNAK,A15,SEBEP,B15,SÜRE,"Uzun",BİLDİRİM,"Bildirimsiz",İL,$B$10,İLÇE,$B$11)/VLOOKUP($B$11,ABONE2,13,FALSE))</f>
        <v>0</v>
      </c>
      <c r="N15" s="12">
        <f t="shared" ref="N15:N24" si="10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1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v>0</v>
      </c>
      <c r="E16" s="12">
        <f t="shared" si="1"/>
        <v>0</v>
      </c>
      <c r="F16" s="12">
        <f t="shared" si="2"/>
        <v>0</v>
      </c>
      <c r="G16" s="12">
        <f t="shared" si="3"/>
        <v>0</v>
      </c>
      <c r="H16" s="12">
        <f t="shared" si="4"/>
        <v>0</v>
      </c>
      <c r="I16" s="12">
        <f t="shared" si="5"/>
        <v>0</v>
      </c>
      <c r="J16" s="12">
        <f t="shared" si="6"/>
        <v>0</v>
      </c>
      <c r="K16" s="12">
        <f t="shared" si="7"/>
        <v>0</v>
      </c>
      <c r="L16" s="12">
        <f t="shared" si="8"/>
        <v>0</v>
      </c>
      <c r="M16" s="12">
        <f t="shared" si="9"/>
        <v>0</v>
      </c>
      <c r="N16" s="12">
        <f t="shared" si="10"/>
        <v>0</v>
      </c>
      <c r="O16" s="17">
        <f t="shared" si="11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0</v>
      </c>
      <c r="D17" s="12">
        <v>0</v>
      </c>
      <c r="E17" s="12">
        <f t="shared" si="1"/>
        <v>0</v>
      </c>
      <c r="F17" s="12">
        <f t="shared" si="2"/>
        <v>0</v>
      </c>
      <c r="G17" s="12">
        <f t="shared" si="3"/>
        <v>0</v>
      </c>
      <c r="H17" s="12">
        <f t="shared" si="4"/>
        <v>0</v>
      </c>
      <c r="I17" s="12">
        <f t="shared" si="5"/>
        <v>0</v>
      </c>
      <c r="J17" s="12">
        <f t="shared" si="6"/>
        <v>0</v>
      </c>
      <c r="K17" s="12">
        <f t="shared" si="7"/>
        <v>0</v>
      </c>
      <c r="L17" s="12">
        <f t="shared" si="8"/>
        <v>0</v>
      </c>
      <c r="M17" s="12">
        <f t="shared" si="9"/>
        <v>0</v>
      </c>
      <c r="N17" s="12">
        <f t="shared" si="10"/>
        <v>0</v>
      </c>
      <c r="O17" s="17">
        <f t="shared" si="11"/>
        <v>0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0</v>
      </c>
      <c r="D18" s="12">
        <v>0</v>
      </c>
      <c r="E18" s="12">
        <f t="shared" si="1"/>
        <v>0</v>
      </c>
      <c r="F18" s="12">
        <f t="shared" si="2"/>
        <v>0</v>
      </c>
      <c r="G18" s="12">
        <f t="shared" si="3"/>
        <v>0</v>
      </c>
      <c r="H18" s="12">
        <f t="shared" si="4"/>
        <v>0</v>
      </c>
      <c r="I18" s="12">
        <f t="shared" si="5"/>
        <v>0</v>
      </c>
      <c r="J18" s="12">
        <f t="shared" si="6"/>
        <v>0</v>
      </c>
      <c r="K18" s="12">
        <f t="shared" si="7"/>
        <v>0</v>
      </c>
      <c r="L18" s="12">
        <f t="shared" si="8"/>
        <v>0</v>
      </c>
      <c r="M18" s="12">
        <f t="shared" si="9"/>
        <v>0</v>
      </c>
      <c r="N18" s="12">
        <f t="shared" si="10"/>
        <v>0</v>
      </c>
      <c r="O18" s="17">
        <f t="shared" si="11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v>0</v>
      </c>
      <c r="E19" s="12">
        <f t="shared" si="1"/>
        <v>0</v>
      </c>
      <c r="F19" s="12">
        <f t="shared" si="2"/>
        <v>0</v>
      </c>
      <c r="G19" s="12">
        <f t="shared" si="3"/>
        <v>0</v>
      </c>
      <c r="H19" s="12">
        <f t="shared" si="4"/>
        <v>0</v>
      </c>
      <c r="I19" s="12">
        <f t="shared" si="5"/>
        <v>0</v>
      </c>
      <c r="J19" s="12">
        <f t="shared" si="6"/>
        <v>0</v>
      </c>
      <c r="K19" s="12">
        <f t="shared" si="7"/>
        <v>0</v>
      </c>
      <c r="L19" s="12">
        <f t="shared" si="8"/>
        <v>0</v>
      </c>
      <c r="M19" s="12">
        <f t="shared" si="9"/>
        <v>0</v>
      </c>
      <c r="N19" s="12">
        <f t="shared" si="10"/>
        <v>0</v>
      </c>
      <c r="O19" s="17">
        <f t="shared" si="11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v>0</v>
      </c>
      <c r="E20" s="12">
        <f t="shared" si="1"/>
        <v>0</v>
      </c>
      <c r="F20" s="12">
        <f t="shared" si="2"/>
        <v>0</v>
      </c>
      <c r="G20" s="12">
        <f t="shared" si="3"/>
        <v>0</v>
      </c>
      <c r="H20" s="12">
        <f t="shared" si="4"/>
        <v>0</v>
      </c>
      <c r="I20" s="12">
        <f t="shared" si="5"/>
        <v>0</v>
      </c>
      <c r="J20" s="12">
        <f t="shared" si="6"/>
        <v>0</v>
      </c>
      <c r="K20" s="12">
        <f t="shared" si="7"/>
        <v>0</v>
      </c>
      <c r="L20" s="12">
        <f t="shared" si="8"/>
        <v>0</v>
      </c>
      <c r="M20" s="12">
        <f t="shared" si="9"/>
        <v>0</v>
      </c>
      <c r="N20" s="12">
        <f t="shared" si="10"/>
        <v>0</v>
      </c>
      <c r="O20" s="17">
        <f t="shared" si="11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0</v>
      </c>
      <c r="D21" s="12">
        <v>0</v>
      </c>
      <c r="E21" s="12">
        <f t="shared" si="1"/>
        <v>0</v>
      </c>
      <c r="F21" s="12">
        <f t="shared" si="2"/>
        <v>0</v>
      </c>
      <c r="G21" s="12">
        <f t="shared" si="3"/>
        <v>0</v>
      </c>
      <c r="H21" s="12">
        <f t="shared" si="4"/>
        <v>0</v>
      </c>
      <c r="I21" s="12">
        <f t="shared" si="5"/>
        <v>0</v>
      </c>
      <c r="J21" s="12">
        <f t="shared" si="6"/>
        <v>0</v>
      </c>
      <c r="K21" s="12">
        <f t="shared" si="7"/>
        <v>0</v>
      </c>
      <c r="L21" s="12">
        <f t="shared" si="8"/>
        <v>0</v>
      </c>
      <c r="M21" s="12">
        <f t="shared" si="9"/>
        <v>0</v>
      </c>
      <c r="N21" s="12">
        <f t="shared" si="10"/>
        <v>0</v>
      </c>
      <c r="O21" s="17">
        <f t="shared" si="11"/>
        <v>0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0</v>
      </c>
      <c r="D22" s="12">
        <v>0</v>
      </c>
      <c r="E22" s="12">
        <f t="shared" si="1"/>
        <v>0</v>
      </c>
      <c r="F22" s="12">
        <f t="shared" si="2"/>
        <v>0</v>
      </c>
      <c r="G22" s="12">
        <f t="shared" si="3"/>
        <v>0</v>
      </c>
      <c r="H22" s="12">
        <f t="shared" si="4"/>
        <v>0</v>
      </c>
      <c r="I22" s="12">
        <f t="shared" si="5"/>
        <v>0</v>
      </c>
      <c r="J22" s="12">
        <f t="shared" si="6"/>
        <v>0</v>
      </c>
      <c r="K22" s="12">
        <f t="shared" si="7"/>
        <v>0</v>
      </c>
      <c r="L22" s="12">
        <f t="shared" si="8"/>
        <v>0</v>
      </c>
      <c r="M22" s="12">
        <f t="shared" si="9"/>
        <v>0</v>
      </c>
      <c r="N22" s="12">
        <f t="shared" si="10"/>
        <v>0</v>
      </c>
      <c r="O22" s="17">
        <f t="shared" si="11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v>0</v>
      </c>
      <c r="E23" s="12">
        <f t="shared" si="1"/>
        <v>0</v>
      </c>
      <c r="F23" s="12">
        <f t="shared" si="2"/>
        <v>0</v>
      </c>
      <c r="G23" s="12">
        <f t="shared" si="3"/>
        <v>0</v>
      </c>
      <c r="H23" s="12">
        <f t="shared" si="4"/>
        <v>0</v>
      </c>
      <c r="I23" s="12">
        <f t="shared" si="5"/>
        <v>0</v>
      </c>
      <c r="J23" s="12">
        <f t="shared" si="6"/>
        <v>0</v>
      </c>
      <c r="K23" s="12">
        <f t="shared" si="7"/>
        <v>0</v>
      </c>
      <c r="L23" s="12">
        <f t="shared" si="8"/>
        <v>0</v>
      </c>
      <c r="M23" s="12">
        <f t="shared" si="9"/>
        <v>0</v>
      </c>
      <c r="N23" s="12">
        <f t="shared" si="10"/>
        <v>0</v>
      </c>
      <c r="O23" s="17">
        <f t="shared" si="11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v>0</v>
      </c>
      <c r="E24" s="12">
        <f t="shared" si="1"/>
        <v>0</v>
      </c>
      <c r="F24" s="12">
        <f t="shared" si="2"/>
        <v>0</v>
      </c>
      <c r="G24" s="12">
        <f t="shared" si="3"/>
        <v>0</v>
      </c>
      <c r="H24" s="12">
        <f t="shared" si="4"/>
        <v>0</v>
      </c>
      <c r="I24" s="12">
        <f t="shared" si="5"/>
        <v>0</v>
      </c>
      <c r="J24" s="12">
        <f t="shared" si="6"/>
        <v>0</v>
      </c>
      <c r="K24" s="12">
        <f t="shared" si="7"/>
        <v>0</v>
      </c>
      <c r="L24" s="12">
        <f t="shared" si="8"/>
        <v>0</v>
      </c>
      <c r="M24" s="12">
        <f t="shared" si="9"/>
        <v>0</v>
      </c>
      <c r="N24" s="12">
        <f t="shared" si="10"/>
        <v>0</v>
      </c>
      <c r="O24" s="17">
        <f t="shared" si="11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23" t="s">
        <v>63</v>
      </c>
      <c r="B25" s="23"/>
      <c r="C25" s="12">
        <f>SUM(C15:C24)</f>
        <v>0</v>
      </c>
      <c r="D25" s="12">
        <f t="shared" ref="D25:O25" si="12">SUM(D15:D24)</f>
        <v>0</v>
      </c>
      <c r="E25" s="12">
        <f t="shared" si="12"/>
        <v>0</v>
      </c>
      <c r="F25" s="12">
        <f t="shared" si="12"/>
        <v>0</v>
      </c>
      <c r="G25" s="12">
        <f t="shared" si="12"/>
        <v>0</v>
      </c>
      <c r="H25" s="12">
        <f t="shared" si="12"/>
        <v>0</v>
      </c>
      <c r="I25" s="12">
        <f t="shared" si="12"/>
        <v>0</v>
      </c>
      <c r="J25" s="12">
        <f t="shared" si="12"/>
        <v>0</v>
      </c>
      <c r="K25" s="12">
        <f t="shared" si="12"/>
        <v>0</v>
      </c>
      <c r="L25" s="12">
        <f t="shared" si="12"/>
        <v>0</v>
      </c>
      <c r="M25" s="12">
        <f t="shared" si="12"/>
        <v>0</v>
      </c>
      <c r="N25" s="12">
        <f t="shared" si="12"/>
        <v>0</v>
      </c>
      <c r="O25" s="12">
        <f t="shared" si="12"/>
        <v>0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23" t="s">
        <v>73</v>
      </c>
      <c r="B26" s="23"/>
      <c r="C26" s="24" t="s">
        <v>59</v>
      </c>
      <c r="D26" s="24"/>
      <c r="E26" s="24"/>
      <c r="F26" s="24" t="s">
        <v>60</v>
      </c>
      <c r="G26" s="24"/>
      <c r="H26" s="24"/>
      <c r="I26" s="24" t="s">
        <v>61</v>
      </c>
      <c r="J26" s="24"/>
      <c r="K26" s="24"/>
      <c r="L26" s="24" t="s">
        <v>62</v>
      </c>
      <c r="M26" s="24"/>
      <c r="N26" s="24"/>
      <c r="O26" s="22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22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0</v>
      </c>
      <c r="D29" s="12">
        <v>0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0</v>
      </c>
      <c r="F29" s="12">
        <f>(SUMIFS(TARIMSALAG2,KAYNAK,A29,SEBEP,B29,SÜRE,"Uzun",BİLDİRİM,"Bildirimli",İL,$B$10,İLÇE,$B$11)/VLOOKUP($B$11,ABONE2,6,FALSE))</f>
        <v>0</v>
      </c>
      <c r="G29" s="12">
        <f>(SUMIFS(TARIMSALOG2,KAYNAK,A29,SEBEP,B29,SÜRE,"Uzun",BİLDİRİM,"Bildirimli",İL,$B$10,İLÇE,$B$11)/VLOOKUP($B$11,ABONE2,7,FALSE))</f>
        <v>0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0</v>
      </c>
      <c r="I29" s="12">
        <f>(SUMIFS(TICARETHANEAG2,KAYNAK,A29,SEBEP,B29,SÜRE,"Uzun",BİLDİRİM,"Bildirimli",İL,$B$10,İLÇE,$B$11)/VLOOKUP($B$11,ABONE2,9,FALSE))</f>
        <v>0</v>
      </c>
      <c r="J29" s="12">
        <f>(SUMIFS(TICARETHANEOG2,KAYNAK,A29,SEBEP,B29,SÜRE,"Uzun",BİLDİRİM,"Bildirimli",İL,$B$10,İLÇE,$B$11)/VLOOKUP($B$11,ABONE2,10,FALSE))</f>
        <v>0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</v>
      </c>
      <c r="L29" s="12">
        <f>(SUMIFS(SANAYIAG2,KAYNAK,A29,SEBEP,B29,SÜRE,"Uzun",BİLDİRİM,"Bildirimli",İL,$B$10,İLÇE,$B$11)/VLOOKUP($B$11,ABONE2,12,FALSE))</f>
        <v>0</v>
      </c>
      <c r="M29" s="12">
        <f>(SUMIFS(SANAYIOG2,KAYNAK,A29,SEBEP,B29,SÜRE,"Uzun",BİLDİRİM,"Bildirimli",İL,$B$10,İLÇE,$B$11)/VLOOKUP($B$11,ABONE2,13,FALSE))</f>
        <v>0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0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0</v>
      </c>
      <c r="D31" s="12"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0</v>
      </c>
      <c r="F31" s="12">
        <f>(SUMIFS(TARIMSALAG2,KAYNAK,A31,SEBEP,B31,SÜRE,"Uzun",BİLDİRİM,"Bildirimli",İL,$B$10,İLÇE,$B$11)/VLOOKUP($B$11,ABONE2,6,FALSE))</f>
        <v>0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2">
        <f>(SUMIFS(TICARETHANEAG2,KAYNAK,A31,SEBEP,B31,SÜRE,"Uzun",BİLDİRİM,"Bildirimli",İL,$B$10,İLÇE,$B$11)/VLOOKUP($B$11,ABONE2,9,FALSE))</f>
        <v>0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</v>
      </c>
      <c r="L31" s="12">
        <f>(SUMIFS(SANAYIAG2,KAYNAK,A31,SEBEP,B31,SÜRE,"Uzun",BİLDİRİM,"Bildirimli",İL,$B$10,İLÇE,$B$11)/VLOOKUP($B$11,ABONE2,12,FALSE))</f>
        <v>0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0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23" t="s">
        <v>63</v>
      </c>
      <c r="B33" s="23"/>
      <c r="C33" s="12">
        <f>SUM(C28:C32)</f>
        <v>0</v>
      </c>
      <c r="D33" s="12">
        <f t="shared" ref="D33:O33" si="13">SUM(D28:D32)</f>
        <v>0</v>
      </c>
      <c r="E33" s="12">
        <f t="shared" si="13"/>
        <v>0</v>
      </c>
      <c r="F33" s="12">
        <f t="shared" si="13"/>
        <v>0</v>
      </c>
      <c r="G33" s="12">
        <f t="shared" si="13"/>
        <v>0</v>
      </c>
      <c r="H33" s="12">
        <f t="shared" si="13"/>
        <v>0</v>
      </c>
      <c r="I33" s="12">
        <f t="shared" si="13"/>
        <v>0</v>
      </c>
      <c r="J33" s="12">
        <f t="shared" si="13"/>
        <v>0</v>
      </c>
      <c r="K33" s="12">
        <f t="shared" si="13"/>
        <v>0</v>
      </c>
      <c r="L33" s="12">
        <f t="shared" si="13"/>
        <v>0</v>
      </c>
      <c r="M33" s="12">
        <f t="shared" si="13"/>
        <v>0</v>
      </c>
      <c r="N33" s="12">
        <f t="shared" si="13"/>
        <v>0</v>
      </c>
      <c r="O33" s="12">
        <f t="shared" si="13"/>
        <v>0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22" t="s">
        <v>74</v>
      </c>
      <c r="C35" s="24" t="s">
        <v>59</v>
      </c>
      <c r="D35" s="24"/>
      <c r="E35" s="24"/>
      <c r="F35" s="24" t="s">
        <v>60</v>
      </c>
      <c r="G35" s="24"/>
      <c r="H35" s="24"/>
      <c r="I35" s="24" t="s">
        <v>61</v>
      </c>
      <c r="J35" s="24"/>
      <c r="K35" s="24"/>
      <c r="L35" s="24" t="s">
        <v>62</v>
      </c>
      <c r="M35" s="24"/>
      <c r="N35" s="24"/>
      <c r="O35" s="22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22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22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19443</v>
      </c>
      <c r="D37" s="16">
        <f>VLOOKUP($B$11,ABONE2,4,FALSE)</f>
        <v>38</v>
      </c>
      <c r="E37" s="16">
        <f>VLOOKUP($B$11,ABONE2,5,FALSE)</f>
        <v>19481</v>
      </c>
      <c r="F37" s="16">
        <f>VLOOKUP($B$11,ABONE2,6,FALSE)</f>
        <v>945</v>
      </c>
      <c r="G37" s="16">
        <f>VLOOKUP($B$11,ABONE2,7,FALSE)</f>
        <v>45</v>
      </c>
      <c r="H37" s="16">
        <f>VLOOKUP($B$11,ABONE2,8,FALSE)</f>
        <v>990</v>
      </c>
      <c r="I37" s="16">
        <f>VLOOKUP($B$11,ABONE2,9,FALSE)</f>
        <v>3054</v>
      </c>
      <c r="J37" s="16">
        <f>VLOOKUP($B$11,ABONE2,10,FALSE)</f>
        <v>100</v>
      </c>
      <c r="K37" s="16">
        <f>VLOOKUP($B$11,ABONE2,11,FALSE)</f>
        <v>3154</v>
      </c>
      <c r="L37" s="21">
        <f>VLOOKUP($B$11,ABONE2,12,FALSE)</f>
        <v>3</v>
      </c>
      <c r="M37" s="21">
        <f>VLOOKUP($B$11,ABONE2,13,FALSE)</f>
        <v>10</v>
      </c>
      <c r="N37" s="21">
        <f>VLOOKUP($B$11,ABONE2,14,FALSE)</f>
        <v>13</v>
      </c>
      <c r="O37" s="21">
        <f>VLOOKUP($B$11,ABONE2,15,FALSE)</f>
        <v>23638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1889.9584761683643</v>
      </c>
      <c r="D38" s="16">
        <f>VLOOKUP($B$11,TUKETIM,4,FALSE)</f>
        <v>294.48689999999999</v>
      </c>
      <c r="E38" s="16">
        <f>VLOOKUP($B$11,TUKETIM,5,FALSE)</f>
        <v>2184.4453761683644</v>
      </c>
      <c r="F38" s="16">
        <f>VLOOKUP($B$11,TUKETIM,6,FALSE)</f>
        <v>319.42847753588711</v>
      </c>
      <c r="G38" s="16">
        <f>VLOOKUP($B$11,TUKETIM,7,FALSE)</f>
        <v>140.80869395599834</v>
      </c>
      <c r="H38" s="16">
        <f>VLOOKUP($B$11,TUKETIM,8,FALSE)</f>
        <v>460.23717149188542</v>
      </c>
      <c r="I38" s="16">
        <f>VLOOKUP($B$11,TUKETIM,9,FALSE)</f>
        <v>875.64528108209834</v>
      </c>
      <c r="J38" s="16">
        <f>VLOOKUP($B$11,TUKETIM,10,FALSE)</f>
        <v>650.88150414092149</v>
      </c>
      <c r="K38" s="16">
        <f>VLOOKUP($B$11,TUKETIM,11,FALSE)</f>
        <v>1526.5267852230199</v>
      </c>
      <c r="L38" s="21">
        <f>VLOOKUP($B$11,TUKETIM,12,FALSE)</f>
        <v>12.826522222222222</v>
      </c>
      <c r="M38" s="21">
        <f>VLOOKUP($B$11,TUKETIM,13,FALSE)</f>
        <v>199.77748493150685</v>
      </c>
      <c r="N38" s="21">
        <f>VLOOKUP($B$11,TUKETIM,14,FALSE)</f>
        <v>212.60400715372907</v>
      </c>
      <c r="O38" s="21">
        <f>VLOOKUP($B$11,TUKETIM,15,FALSE)</f>
        <v>4383.8133400369989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75745.20199999951</v>
      </c>
      <c r="D39" s="16">
        <f>VLOOKUP($B$11,ANLASMA,4,FALSE)</f>
        <v>770.65</v>
      </c>
      <c r="E39" s="16">
        <f>VLOOKUP($B$11,ANLASMA,5,FALSE)</f>
        <v>76515.851999999504</v>
      </c>
      <c r="F39" s="16">
        <f>VLOOKUP($B$11,ANLASMA,6,FALSE)</f>
        <v>4170.8600000000297</v>
      </c>
      <c r="G39" s="16">
        <f>VLOOKUP($B$11,ANLASMA,7,FALSE)</f>
        <v>1949.18</v>
      </c>
      <c r="H39" s="16">
        <f>VLOOKUP($B$11,ANLASMA,8,FALSE)</f>
        <v>6120.04000000003</v>
      </c>
      <c r="I39" s="16">
        <f>VLOOKUP($B$11,ANLASMA,9,FALSE)</f>
        <v>14571.341</v>
      </c>
      <c r="J39" s="16">
        <f>VLOOKUP($B$11,ANLASMA,10,FALSE)</f>
        <v>10020.93</v>
      </c>
      <c r="K39" s="16">
        <f>VLOOKUP($B$11,ANLASMA,11,FALSE)</f>
        <v>24592.271000000001</v>
      </c>
      <c r="L39" s="21">
        <f>VLOOKUP($B$11,ANLASMA,12,FALSE)</f>
        <v>62.506</v>
      </c>
      <c r="M39" s="21">
        <f>VLOOKUP($B$11,ANLASMA,13,FALSE)</f>
        <v>2970</v>
      </c>
      <c r="N39" s="21">
        <f>VLOOKUP($B$11,ANLASMA,14,FALSE)</f>
        <v>3032.5059999999999</v>
      </c>
      <c r="O39" s="21">
        <f>VLOOKUP($B$11,ANLASMA,15,FALSE)</f>
        <v>110260.66899999953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31" t="s">
        <v>75</v>
      </c>
      <c r="C42" s="31"/>
      <c r="D42" s="31"/>
      <c r="E42" s="31"/>
      <c r="F42" s="31"/>
      <c r="G42" s="31"/>
      <c r="H42" s="31"/>
      <c r="I42" s="31"/>
      <c r="J42" s="31"/>
      <c r="K42" s="31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31" t="s">
        <v>76</v>
      </c>
      <c r="C43" s="31"/>
      <c r="D43" s="31"/>
      <c r="E43" s="31"/>
      <c r="F43" s="31"/>
      <c r="G43" s="31"/>
      <c r="H43" s="31"/>
      <c r="I43" s="31"/>
      <c r="J43" s="31"/>
      <c r="K43" s="31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31" t="s">
        <v>77</v>
      </c>
      <c r="C44" s="31"/>
      <c r="D44" s="31"/>
      <c r="E44" s="31"/>
      <c r="F44" s="31"/>
      <c r="G44" s="31"/>
      <c r="H44" s="31"/>
      <c r="I44" s="31"/>
      <c r="J44" s="31"/>
      <c r="K44" s="31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 xr:uid="{1CF6F377-AA81-4275-BABA-516EBE2D82C8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3DC490-F6DF-4097-884C-AC0174C9B003}">
  <dimension ref="A1:AC70"/>
  <sheetViews>
    <sheetView topLeftCell="A18" zoomScale="80" zoomScaleNormal="8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25" t="s">
        <v>6</v>
      </c>
      <c r="B1" s="26"/>
      <c r="C1" s="26"/>
      <c r="D1" s="2"/>
      <c r="E1" s="2"/>
      <c r="F1" s="2"/>
    </row>
    <row r="2" spans="1:29" x14ac:dyDescent="0.3">
      <c r="A2" s="3" t="s">
        <v>7</v>
      </c>
      <c r="B2" s="27" t="s">
        <v>8</v>
      </c>
      <c r="C2" s="27"/>
      <c r="D2" s="4"/>
      <c r="E2" s="4"/>
      <c r="F2" s="4"/>
    </row>
    <row r="3" spans="1:29" x14ac:dyDescent="0.3">
      <c r="A3" s="3" t="s">
        <v>9</v>
      </c>
      <c r="B3" s="28" t="s">
        <v>79</v>
      </c>
      <c r="C3" s="28"/>
      <c r="D3" s="5"/>
      <c r="E3" s="5"/>
      <c r="F3" s="5"/>
    </row>
    <row r="4" spans="1:29" x14ac:dyDescent="0.3">
      <c r="A4" s="3" t="s">
        <v>10</v>
      </c>
      <c r="B4" s="27">
        <v>4</v>
      </c>
      <c r="C4" s="27"/>
      <c r="D4" s="4"/>
      <c r="E4" s="4"/>
      <c r="F4" s="4"/>
    </row>
    <row r="5" spans="1:29" x14ac:dyDescent="0.3">
      <c r="A5" s="3" t="s">
        <v>11</v>
      </c>
      <c r="B5" s="29"/>
      <c r="C5" s="30"/>
      <c r="D5" s="4"/>
      <c r="E5" s="4"/>
      <c r="F5" s="4"/>
    </row>
    <row r="6" spans="1:29" ht="15" customHeight="1" x14ac:dyDescent="0.3">
      <c r="A6" s="3" t="s">
        <v>12</v>
      </c>
      <c r="B6" s="29"/>
      <c r="C6" s="30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32"/>
      <c r="C7" s="33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4"/>
      <c r="C8" s="34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5"/>
      <c r="C9" s="35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4" t="s">
        <v>81</v>
      </c>
      <c r="C10" s="34"/>
      <c r="D10" s="6"/>
      <c r="F10" s="9"/>
      <c r="G10" s="9"/>
      <c r="H10" s="9"/>
      <c r="I10" s="9"/>
    </row>
    <row r="11" spans="1:29" x14ac:dyDescent="0.3">
      <c r="A11" s="3" t="s">
        <v>24</v>
      </c>
      <c r="B11" s="34" t="s">
        <v>116</v>
      </c>
      <c r="C11" s="34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23" t="s">
        <v>72</v>
      </c>
      <c r="B13" s="23"/>
      <c r="C13" s="24" t="s">
        <v>59</v>
      </c>
      <c r="D13" s="24"/>
      <c r="E13" s="24"/>
      <c r="F13" s="24" t="s">
        <v>60</v>
      </c>
      <c r="G13" s="24"/>
      <c r="H13" s="24"/>
      <c r="I13" s="24" t="s">
        <v>61</v>
      </c>
      <c r="J13" s="24"/>
      <c r="K13" s="24"/>
      <c r="L13" s="24" t="s">
        <v>62</v>
      </c>
      <c r="M13" s="24"/>
      <c r="N13" s="24"/>
      <c r="O13" s="22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22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f t="shared" ref="M15:M24" si="10">(SUMIFS(SANAYIOG2,KAYNAK,A15,SEBEP,B15,SÜRE,"Uzun",BİLDİRİM,"Bildirimsiz",İL,$B$10,İLÇE,$B$11)/VLOOKUP($B$11,ABONE2,13,FALSE))</f>
        <v>0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0</v>
      </c>
      <c r="D17" s="12">
        <f t="shared" si="1"/>
        <v>0</v>
      </c>
      <c r="E17" s="12">
        <f t="shared" si="2"/>
        <v>0</v>
      </c>
      <c r="F17" s="12">
        <f t="shared" si="3"/>
        <v>0</v>
      </c>
      <c r="G17" s="12">
        <f t="shared" si="4"/>
        <v>0</v>
      </c>
      <c r="H17" s="12">
        <f t="shared" si="5"/>
        <v>0</v>
      </c>
      <c r="I17" s="12">
        <f t="shared" si="6"/>
        <v>0</v>
      </c>
      <c r="J17" s="12">
        <f t="shared" si="7"/>
        <v>0</v>
      </c>
      <c r="K17" s="12">
        <f t="shared" si="8"/>
        <v>0</v>
      </c>
      <c r="L17" s="12">
        <f t="shared" si="9"/>
        <v>0</v>
      </c>
      <c r="M17" s="12">
        <f t="shared" si="10"/>
        <v>0</v>
      </c>
      <c r="N17" s="12">
        <f t="shared" si="11"/>
        <v>0</v>
      </c>
      <c r="O17" s="17">
        <f t="shared" si="12"/>
        <v>0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0</v>
      </c>
      <c r="D18" s="12">
        <f t="shared" si="1"/>
        <v>0</v>
      </c>
      <c r="E18" s="12">
        <f t="shared" si="2"/>
        <v>0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0</v>
      </c>
      <c r="J18" s="12">
        <f t="shared" si="7"/>
        <v>0</v>
      </c>
      <c r="K18" s="12">
        <f t="shared" si="8"/>
        <v>0</v>
      </c>
      <c r="L18" s="12">
        <f t="shared" si="9"/>
        <v>0</v>
      </c>
      <c r="M18" s="12">
        <f t="shared" si="10"/>
        <v>0</v>
      </c>
      <c r="N18" s="12">
        <f t="shared" si="11"/>
        <v>0</v>
      </c>
      <c r="O18" s="17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0</v>
      </c>
      <c r="D21" s="12">
        <f t="shared" si="1"/>
        <v>0</v>
      </c>
      <c r="E21" s="12">
        <f t="shared" si="2"/>
        <v>0</v>
      </c>
      <c r="F21" s="12">
        <f t="shared" si="3"/>
        <v>0</v>
      </c>
      <c r="G21" s="12">
        <f t="shared" si="4"/>
        <v>0</v>
      </c>
      <c r="H21" s="12">
        <f t="shared" si="5"/>
        <v>0</v>
      </c>
      <c r="I21" s="12">
        <f t="shared" si="6"/>
        <v>0</v>
      </c>
      <c r="J21" s="12">
        <f t="shared" si="7"/>
        <v>0</v>
      </c>
      <c r="K21" s="12">
        <f t="shared" si="8"/>
        <v>0</v>
      </c>
      <c r="L21" s="12">
        <f t="shared" si="9"/>
        <v>0</v>
      </c>
      <c r="M21" s="12">
        <f t="shared" si="10"/>
        <v>0</v>
      </c>
      <c r="N21" s="12">
        <f t="shared" si="11"/>
        <v>0</v>
      </c>
      <c r="O21" s="17">
        <f t="shared" si="12"/>
        <v>0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0</v>
      </c>
      <c r="D22" s="12">
        <f t="shared" si="1"/>
        <v>0</v>
      </c>
      <c r="E22" s="12">
        <f t="shared" si="2"/>
        <v>0</v>
      </c>
      <c r="F22" s="12">
        <f t="shared" si="3"/>
        <v>0</v>
      </c>
      <c r="G22" s="12">
        <f t="shared" si="4"/>
        <v>0</v>
      </c>
      <c r="H22" s="12">
        <f t="shared" si="5"/>
        <v>0</v>
      </c>
      <c r="I22" s="12">
        <f t="shared" si="6"/>
        <v>0</v>
      </c>
      <c r="J22" s="12">
        <f t="shared" si="7"/>
        <v>0</v>
      </c>
      <c r="K22" s="12">
        <f t="shared" si="8"/>
        <v>0</v>
      </c>
      <c r="L22" s="12">
        <f t="shared" si="9"/>
        <v>0</v>
      </c>
      <c r="M22" s="12">
        <f t="shared" si="10"/>
        <v>0</v>
      </c>
      <c r="N22" s="12">
        <f t="shared" si="11"/>
        <v>0</v>
      </c>
      <c r="O22" s="17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23" t="s">
        <v>63</v>
      </c>
      <c r="B25" s="23"/>
      <c r="C25" s="12">
        <f>SUM(C15:C24)</f>
        <v>0</v>
      </c>
      <c r="D25" s="12">
        <f t="shared" ref="D25:O25" si="13">SUM(D15:D24)</f>
        <v>0</v>
      </c>
      <c r="E25" s="12">
        <f t="shared" si="13"/>
        <v>0</v>
      </c>
      <c r="F25" s="12">
        <f t="shared" si="13"/>
        <v>0</v>
      </c>
      <c r="G25" s="12">
        <f t="shared" si="13"/>
        <v>0</v>
      </c>
      <c r="H25" s="12">
        <f t="shared" si="13"/>
        <v>0</v>
      </c>
      <c r="I25" s="12">
        <f t="shared" si="13"/>
        <v>0</v>
      </c>
      <c r="J25" s="12">
        <f t="shared" si="13"/>
        <v>0</v>
      </c>
      <c r="K25" s="12">
        <f t="shared" si="13"/>
        <v>0</v>
      </c>
      <c r="L25" s="12">
        <f t="shared" si="13"/>
        <v>0</v>
      </c>
      <c r="M25" s="12">
        <f t="shared" si="13"/>
        <v>0</v>
      </c>
      <c r="N25" s="12">
        <f t="shared" si="13"/>
        <v>0</v>
      </c>
      <c r="O25" s="12">
        <f t="shared" si="13"/>
        <v>0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23" t="s">
        <v>73</v>
      </c>
      <c r="B26" s="23"/>
      <c r="C26" s="24" t="s">
        <v>59</v>
      </c>
      <c r="D26" s="24"/>
      <c r="E26" s="24"/>
      <c r="F26" s="24" t="s">
        <v>60</v>
      </c>
      <c r="G26" s="24"/>
      <c r="H26" s="24"/>
      <c r="I26" s="24" t="s">
        <v>61</v>
      </c>
      <c r="J26" s="24"/>
      <c r="K26" s="24"/>
      <c r="L26" s="24" t="s">
        <v>62</v>
      </c>
      <c r="M26" s="24"/>
      <c r="N26" s="24"/>
      <c r="O26" s="22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22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0</v>
      </c>
      <c r="D29" s="12">
        <f>(SUMIFS(MESKENOG2,KAYNAK,A29,SEBEP,B29,SÜRE,"Uzun",BİLDİRİM,"Bildirimli",İL,$B$10,İLÇE,$B$11)/VLOOKUP($B$11,ABONE2,4,FALSE))</f>
        <v>0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0</v>
      </c>
      <c r="F29" s="12">
        <f>(SUMIFS(TARIMSALAG2,KAYNAK,A29,SEBEP,B29,SÜRE,"Uzun",BİLDİRİM,"Bildirimli",İL,$B$10,İLÇE,$B$11)/VLOOKUP($B$11,ABONE2,6,FALSE))</f>
        <v>0</v>
      </c>
      <c r="G29" s="12">
        <f>(SUMIFS(TARIMSALOG2,KAYNAK,A29,SEBEP,B29,SÜRE,"Uzun",BİLDİRİM,"Bildirimli",İL,$B$10,İLÇE,$B$11)/VLOOKUP($B$11,ABONE2,7,FALSE))</f>
        <v>0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0</v>
      </c>
      <c r="I29" s="12">
        <f>(SUMIFS(TICARETHANEAG2,KAYNAK,A29,SEBEP,B29,SÜRE,"Uzun",BİLDİRİM,"Bildirimli",İL,$B$10,İLÇE,$B$11)/VLOOKUP($B$11,ABONE2,9,FALSE))</f>
        <v>0</v>
      </c>
      <c r="J29" s="12">
        <f>(SUMIFS(TICARETHANEOG2,KAYNAK,A29,SEBEP,B29,SÜRE,"Uzun",BİLDİRİM,"Bildirimli",İL,$B$10,İLÇE,$B$11)/VLOOKUP($B$11,ABONE2,10,FALSE))</f>
        <v>0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</v>
      </c>
      <c r="L29" s="12">
        <f>(SUMIFS(SANAYIAG2,KAYNAK,A29,SEBEP,B29,SÜRE,"Uzun",BİLDİRİM,"Bildirimli",İL,$B$10,İLÇE,$B$11)/VLOOKUP($B$11,ABONE2,12,FALSE))</f>
        <v>0</v>
      </c>
      <c r="M29" s="12">
        <f>(SUMIFS(SANAYIOG2,KAYNAK,A29,SEBEP,B29,SÜRE,"Uzun",BİLDİRİM,"Bildirimli",İL,$B$10,İLÇE,$B$11)/VLOOKUP($B$11,ABONE2,13,FALSE))</f>
        <v>0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0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0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0</v>
      </c>
      <c r="F31" s="12">
        <f>(SUMIFS(TARIMSALAG2,KAYNAK,A31,SEBEP,B31,SÜRE,"Uzun",BİLDİRİM,"Bildirimli",İL,$B$10,İLÇE,$B$11)/VLOOKUP($B$11,ABONE2,6,FALSE))</f>
        <v>0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2">
        <f>(SUMIFS(TICARETHANEAG2,KAYNAK,A31,SEBEP,B31,SÜRE,"Uzun",BİLDİRİM,"Bildirimli",İL,$B$10,İLÇE,$B$11)/VLOOKUP($B$11,ABONE2,9,FALSE))</f>
        <v>0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</v>
      </c>
      <c r="L31" s="12">
        <f>(SUMIFS(SANAYIAG2,KAYNAK,A31,SEBEP,B31,SÜRE,"Uzun",BİLDİRİM,"Bildirimli",İL,$B$10,İLÇE,$B$11)/VLOOKUP($B$11,ABONE2,12,FALSE))</f>
        <v>0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0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23" t="s">
        <v>63</v>
      </c>
      <c r="B33" s="23"/>
      <c r="C33" s="12">
        <f>SUM(C28:C32)</f>
        <v>0</v>
      </c>
      <c r="D33" s="12">
        <f t="shared" ref="D33:O33" si="14">SUM(D28:D32)</f>
        <v>0</v>
      </c>
      <c r="E33" s="12">
        <f t="shared" si="14"/>
        <v>0</v>
      </c>
      <c r="F33" s="12">
        <f t="shared" si="14"/>
        <v>0</v>
      </c>
      <c r="G33" s="12">
        <f t="shared" si="14"/>
        <v>0</v>
      </c>
      <c r="H33" s="12">
        <f t="shared" si="14"/>
        <v>0</v>
      </c>
      <c r="I33" s="12">
        <f t="shared" si="14"/>
        <v>0</v>
      </c>
      <c r="J33" s="12">
        <f t="shared" si="14"/>
        <v>0</v>
      </c>
      <c r="K33" s="12">
        <f t="shared" si="14"/>
        <v>0</v>
      </c>
      <c r="L33" s="12">
        <f t="shared" si="14"/>
        <v>0</v>
      </c>
      <c r="M33" s="12">
        <f t="shared" si="14"/>
        <v>0</v>
      </c>
      <c r="N33" s="12">
        <f t="shared" si="14"/>
        <v>0</v>
      </c>
      <c r="O33" s="12">
        <f t="shared" si="14"/>
        <v>0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22" t="s">
        <v>74</v>
      </c>
      <c r="C35" s="24" t="s">
        <v>59</v>
      </c>
      <c r="D35" s="24"/>
      <c r="E35" s="24"/>
      <c r="F35" s="24" t="s">
        <v>60</v>
      </c>
      <c r="G35" s="24"/>
      <c r="H35" s="24"/>
      <c r="I35" s="24" t="s">
        <v>61</v>
      </c>
      <c r="J35" s="24"/>
      <c r="K35" s="24"/>
      <c r="L35" s="24" t="s">
        <v>62</v>
      </c>
      <c r="M35" s="24"/>
      <c r="N35" s="24"/>
      <c r="O35" s="22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22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22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20488</v>
      </c>
      <c r="D37" s="16">
        <f>VLOOKUP($B$11,ABONE2,4,FALSE)</f>
        <v>137</v>
      </c>
      <c r="E37" s="16">
        <f>VLOOKUP($B$11,ABONE2,5,FALSE)</f>
        <v>20625</v>
      </c>
      <c r="F37" s="16">
        <f>VLOOKUP($B$11,ABONE2,6,FALSE)</f>
        <v>1022</v>
      </c>
      <c r="G37" s="16">
        <f>VLOOKUP($B$11,ABONE2,7,FALSE)</f>
        <v>1131</v>
      </c>
      <c r="H37" s="16">
        <f>VLOOKUP($B$11,ABONE2,8,FALSE)</f>
        <v>2153</v>
      </c>
      <c r="I37" s="16">
        <f>VLOOKUP($B$11,ABONE2,9,FALSE)</f>
        <v>4162</v>
      </c>
      <c r="J37" s="16">
        <f>VLOOKUP($B$11,ABONE2,10,FALSE)</f>
        <v>193</v>
      </c>
      <c r="K37" s="16">
        <f>VLOOKUP($B$11,ABONE2,11,FALSE)</f>
        <v>4355</v>
      </c>
      <c r="L37" s="21">
        <f>VLOOKUP($B$11,ABONE2,12,FALSE)</f>
        <v>3</v>
      </c>
      <c r="M37" s="21">
        <f>VLOOKUP($B$11,ABONE2,13,FALSE)</f>
        <v>12</v>
      </c>
      <c r="N37" s="21">
        <f>VLOOKUP($B$11,ABONE2,14,FALSE)</f>
        <v>15</v>
      </c>
      <c r="O37" s="21">
        <f>VLOOKUP($B$11,ABONE2,15,FALSE)</f>
        <v>27148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3039.8305384308137</v>
      </c>
      <c r="D38" s="16">
        <f>VLOOKUP($B$11,TUKETIM,4,FALSE)</f>
        <v>268.54828311592661</v>
      </c>
      <c r="E38" s="16">
        <f>VLOOKUP($B$11,TUKETIM,5,FALSE)</f>
        <v>3308.3788215467403</v>
      </c>
      <c r="F38" s="16">
        <f>VLOOKUP($B$11,TUKETIM,6,FALSE)</f>
        <v>349.69885007145598</v>
      </c>
      <c r="G38" s="16">
        <f>VLOOKUP($B$11,TUKETIM,7,FALSE)</f>
        <v>1367.3917544590847</v>
      </c>
      <c r="H38" s="16">
        <f>VLOOKUP($B$11,TUKETIM,8,FALSE)</f>
        <v>1717.0906045305408</v>
      </c>
      <c r="I38" s="16">
        <f>VLOOKUP($B$11,TUKETIM,9,FALSE)</f>
        <v>1229.007001565571</v>
      </c>
      <c r="J38" s="16">
        <f>VLOOKUP($B$11,TUKETIM,10,FALSE)</f>
        <v>1198.2552785949595</v>
      </c>
      <c r="K38" s="16">
        <f>VLOOKUP($B$11,TUKETIM,11,FALSE)</f>
        <v>2427.2622801605303</v>
      </c>
      <c r="L38" s="21">
        <f>VLOOKUP($B$11,TUKETIM,12,FALSE)</f>
        <v>50.567340614180338</v>
      </c>
      <c r="M38" s="21">
        <f>VLOOKUP($B$11,TUKETIM,13,FALSE)</f>
        <v>386.22819487489801</v>
      </c>
      <c r="N38" s="21">
        <f>VLOOKUP($B$11,TUKETIM,14,FALSE)</f>
        <v>436.79553548907836</v>
      </c>
      <c r="O38" s="21">
        <f>VLOOKUP($B$11,TUKETIM,15,FALSE)</f>
        <v>7889.5272417268898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89440.195999998512</v>
      </c>
      <c r="D39" s="16">
        <f>VLOOKUP($B$11,ANLASMA,4,FALSE)</f>
        <v>1367.4829999999999</v>
      </c>
      <c r="E39" s="16">
        <f>VLOOKUP($B$11,ANLASMA,5,FALSE)</f>
        <v>90807.678999998505</v>
      </c>
      <c r="F39" s="16">
        <f>VLOOKUP($B$11,ANLASMA,6,FALSE)</f>
        <v>4750.2780000000203</v>
      </c>
      <c r="G39" s="16">
        <f>VLOOKUP($B$11,ANLASMA,7,FALSE)</f>
        <v>12361.965999999999</v>
      </c>
      <c r="H39" s="16">
        <f>VLOOKUP($B$11,ANLASMA,8,FALSE)</f>
        <v>17112.244000000021</v>
      </c>
      <c r="I39" s="16">
        <f>VLOOKUP($B$11,ANLASMA,9,FALSE)</f>
        <v>22443.281999999897</v>
      </c>
      <c r="J39" s="16">
        <f>VLOOKUP($B$11,ANLASMA,10,FALSE)</f>
        <v>18077.459000000003</v>
      </c>
      <c r="K39" s="16">
        <f>VLOOKUP($B$11,ANLASMA,11,FALSE)</f>
        <v>40520.7409999999</v>
      </c>
      <c r="L39" s="21">
        <f>VLOOKUP($B$11,ANLASMA,12,FALSE)</f>
        <v>20.010000000000002</v>
      </c>
      <c r="M39" s="21">
        <f>VLOOKUP($B$11,ANLASMA,13,FALSE)</f>
        <v>22974</v>
      </c>
      <c r="N39" s="21">
        <f>VLOOKUP($B$11,ANLASMA,14,FALSE)</f>
        <v>22994.01</v>
      </c>
      <c r="O39" s="21">
        <f>VLOOKUP($B$11,ANLASMA,15,FALSE)</f>
        <v>171434.67399999843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31" t="s">
        <v>75</v>
      </c>
      <c r="C42" s="31"/>
      <c r="D42" s="31"/>
      <c r="E42" s="31"/>
      <c r="F42" s="31"/>
      <c r="G42" s="31"/>
      <c r="H42" s="31"/>
      <c r="I42" s="31"/>
      <c r="J42" s="31"/>
      <c r="K42" s="31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31" t="s">
        <v>76</v>
      </c>
      <c r="C43" s="31"/>
      <c r="D43" s="31"/>
      <c r="E43" s="31"/>
      <c r="F43" s="31"/>
      <c r="G43" s="31"/>
      <c r="H43" s="31"/>
      <c r="I43" s="31"/>
      <c r="J43" s="31"/>
      <c r="K43" s="31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31" t="s">
        <v>77</v>
      </c>
      <c r="C44" s="31"/>
      <c r="D44" s="31"/>
      <c r="E44" s="31"/>
      <c r="F44" s="31"/>
      <c r="G44" s="31"/>
      <c r="H44" s="31"/>
      <c r="I44" s="31"/>
      <c r="J44" s="31"/>
      <c r="K44" s="31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 xr:uid="{9B1EAAC9-5A6F-4C3E-BEF3-390FD185F30A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B9B744-55A9-4CCD-AA9D-79438136B7F6}">
  <dimension ref="A1:AC70"/>
  <sheetViews>
    <sheetView zoomScale="55" zoomScaleNormal="55" workbookViewId="0">
      <selection activeCell="B11" sqref="B11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25" t="s">
        <v>6</v>
      </c>
      <c r="B1" s="26"/>
      <c r="C1" s="26"/>
      <c r="D1" s="2"/>
      <c r="E1" s="2"/>
      <c r="F1" s="2"/>
    </row>
    <row r="2" spans="1:29" x14ac:dyDescent="0.3">
      <c r="A2" s="3" t="s">
        <v>7</v>
      </c>
      <c r="B2" s="27" t="s">
        <v>8</v>
      </c>
      <c r="C2" s="27"/>
      <c r="D2" s="4"/>
      <c r="E2" s="4"/>
      <c r="F2" s="4"/>
    </row>
    <row r="3" spans="1:29" x14ac:dyDescent="0.3">
      <c r="A3" s="3" t="s">
        <v>9</v>
      </c>
      <c r="B3" s="28" t="s">
        <v>79</v>
      </c>
      <c r="C3" s="28"/>
      <c r="D3" s="5"/>
      <c r="E3" s="5"/>
      <c r="F3" s="5"/>
    </row>
    <row r="4" spans="1:29" x14ac:dyDescent="0.3">
      <c r="A4" s="3" t="s">
        <v>10</v>
      </c>
      <c r="B4" s="27">
        <v>4</v>
      </c>
      <c r="C4" s="27"/>
      <c r="D4" s="4"/>
      <c r="E4" s="4"/>
      <c r="F4" s="4"/>
    </row>
    <row r="5" spans="1:29" x14ac:dyDescent="0.3">
      <c r="A5" s="3" t="s">
        <v>11</v>
      </c>
      <c r="B5" s="29"/>
      <c r="C5" s="30"/>
      <c r="D5" s="4"/>
      <c r="E5" s="4"/>
      <c r="F5" s="4"/>
    </row>
    <row r="6" spans="1:29" ht="15" customHeight="1" x14ac:dyDescent="0.3">
      <c r="A6" s="3" t="s">
        <v>12</v>
      </c>
      <c r="B6" s="29"/>
      <c r="C6" s="30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32"/>
      <c r="C7" s="33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4"/>
      <c r="C8" s="34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5"/>
      <c r="C9" s="35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4" t="s">
        <v>81</v>
      </c>
      <c r="C10" s="34"/>
      <c r="D10" s="6"/>
      <c r="F10" s="9"/>
      <c r="G10" s="9"/>
      <c r="H10" s="9"/>
      <c r="I10" s="9"/>
    </row>
    <row r="11" spans="1:29" x14ac:dyDescent="0.3">
      <c r="A11" s="4"/>
      <c r="B11" s="10"/>
      <c r="C11" s="10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23" t="s">
        <v>72</v>
      </c>
      <c r="B13" s="23"/>
      <c r="C13" s="24" t="s">
        <v>59</v>
      </c>
      <c r="D13" s="24"/>
      <c r="E13" s="24"/>
      <c r="F13" s="24" t="s">
        <v>60</v>
      </c>
      <c r="G13" s="24"/>
      <c r="H13" s="24"/>
      <c r="I13" s="24" t="s">
        <v>61</v>
      </c>
      <c r="J13" s="24"/>
      <c r="K13" s="24"/>
      <c r="L13" s="24" t="s">
        <v>62</v>
      </c>
      <c r="M13" s="24"/>
      <c r="N13" s="24"/>
      <c r="O13" s="22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22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(SUMIFS(MESKENAG2,KAYNAK,A15,SEBEP,B15,SÜRE,"Uzun",BİLDİRİM,"Bildirimsiz",İL,$B$10)/VLOOKUP($B$10,ABONE2,3,FALSE))</f>
        <v>0</v>
      </c>
      <c r="D15" s="12">
        <f t="shared" ref="D15:D24" si="1">(SUMIFS(MESKENOG2,KAYNAK,A15,SEBEP,B15,SÜRE,"Uzun",BİLDİRİM,"Bildirimsiz",İL,$B$10)/VLOOKUP($B$10,ABONE2,4,FALSE))</f>
        <v>0</v>
      </c>
      <c r="E15" s="12">
        <f t="shared" ref="E15:E24" si="2">(SUMIFS(MESKENAG2,KAYNAK,A15,SEBEP,B15,SÜRE,"Uzun",BİLDİRİM,"Bildirimsiz",İL,$B$10)+SUMIFS(MESKENOG2,KAYNAK,A15,SEBEP,B15,SÜRE,"Uzun",BİLDİRİM,"Bildirimsiz",İL,$B$10))/VLOOKUP($B$10,ABONE2,5,FALSE)</f>
        <v>0</v>
      </c>
      <c r="F15" s="12">
        <f t="shared" ref="F15:F24" si="3">(SUMIFS(TARIMSALAG2,KAYNAK,A15,SEBEP,B15,SÜRE,"Uzun",BİLDİRİM,"Bildirimsiz",İL,$B$10)/VLOOKUP($B$10,ABONE2,6,FALSE))</f>
        <v>0</v>
      </c>
      <c r="G15" s="12">
        <f t="shared" ref="G15:G24" si="4">(SUMIFS(TARIMSALOG2,KAYNAK,A15,SEBEP,B15,SÜRE,"Uzun",BİLDİRİM,"Bildirimsiz",İL,$B$10)/VLOOKUP($B$10,ABONE2,7,FALSE))</f>
        <v>0</v>
      </c>
      <c r="H15" s="12">
        <f t="shared" ref="H15:H24" si="5">(SUMIFS(TARIMSALAG2,KAYNAK,A15,SEBEP,B15,SÜRE,"Uzun",BİLDİRİM,"Bildirimsiz",İL,$B$10)+SUMIFS(TARIMSALOG2,KAYNAK,A15,SEBEP,B15,SÜRE,"Uzun",BİLDİRİM,"Bildirimsiz",İL,$B$10))/VLOOKUP($B$10,ABONE2,8,FALSE)</f>
        <v>0</v>
      </c>
      <c r="I15" s="12">
        <f t="shared" ref="I15:I24" si="6">(SUMIFS(TICARETHANEAG2,KAYNAK,A15,SEBEP,B15,SÜRE,"Uzun",BİLDİRİM,"Bildirimsiz",İL,$B$10)/VLOOKUP($B$10,ABONE2,9,FALSE))</f>
        <v>0</v>
      </c>
      <c r="J15" s="12">
        <f t="shared" ref="J15:J24" si="7">(SUMIFS(TICARETHANEOG2,KAYNAK,A15,SEBEP,B15,SÜRE,"Uzun",BİLDİRİM,"Bildirimsiz",İL,$B$10)/VLOOKUP($B$10,ABONE2,10,FALSE))</f>
        <v>0</v>
      </c>
      <c r="K15" s="12">
        <f t="shared" ref="K15:K24" si="8">(SUMIFS(TICARETHANEAG2,KAYNAK,A15,SEBEP,B15,SÜRE,"Uzun",BİLDİRİM,"Bildirimsiz",İL,$B$10)+SUMIFS(TICARETHANEOG2,KAYNAK,A15,SEBEP,B15,SÜRE,"Uzun",BİLDİRİM,"Bildirimsiz",İL,$B$10))/VLOOKUP($B$10,ABONE2,11,FALSE)</f>
        <v>0</v>
      </c>
      <c r="L15" s="12">
        <f t="shared" ref="L15:L24" si="9">(SUMIFS(SANAYIAG2,KAYNAK,A15,SEBEP,B15,SÜRE,"Uzun",BİLDİRİM,"Bildirimsiz",İL,$B$10)/VLOOKUP($B$10,ABONE2,12,FALSE))</f>
        <v>0</v>
      </c>
      <c r="M15" s="12">
        <f t="shared" ref="M15:M24" si="10">(SUMIFS(SANAYIOG2,KAYNAK,A15,SEBEP,B15,SÜRE,"Uzun",BİLDİRİM,"Bildirimsiz",İL,$B$10)/VLOOKUP($B$10,ABONE2,13,FALSE))</f>
        <v>0</v>
      </c>
      <c r="N15" s="12">
        <f t="shared" ref="N15:N24" si="11">(SUMIFS(SANAYIAG2,KAYNAK,A15,SEBEP,B15,SÜRE,"Uzun",BİLDİRİM,"Bildirimsiz",İL,$B$10)+SUMIFS(SANAYIOG2,KAYNAK,A15,SEBEP,B15,SÜRE,"Uzun",BİLDİRİM,"Bildirimsiz",İL,$B$10))/VLOOKUP($B$10,ABONE2,14,FALSE)</f>
        <v>0</v>
      </c>
      <c r="O15" s="17">
        <f t="shared" ref="O15:O24" si="12">(SUMIFS(MESKENAG2,KAYNAK,A15,SEBEP,B15,SÜRE,"Uzun",BİLDİRİM,"Bildirimsiz",İL,$B$10)+SUMIFS(MESKENOG2,KAYNAK,A15,SEBEP,B15,SÜRE,"Uzun",BİLDİRİM,"Bildirimsiz",İL,$B$10)+SUMIFS(TARIMSALAG2,KAYNAK,A15,SEBEP,B15,SÜRE,"Uzun",BİLDİRİM,"Bildirimsiz",İL,$B$10)+SUMIFS(TARIMSALOG2,KAYNAK,A15,SEBEP,B15,SÜRE,"Uzun",BİLDİRİM,"Bildirimsiz",İL,$B$10)+SUMIFS(TICARETHANEAG2,KAYNAK,A15,SEBEP,B15,SÜRE,"Uzun",BİLDİRİM,"Bildirimsiz",İL,$B$10)+SUMIFS(TICARETHANEOG2,KAYNAK,A15,SEBEP,B15,SÜRE,"Uzun",BİLDİRİM,"Bildirimsiz",İL,$B$10)+SUMIFS(SANAYIAG2,KAYNAK,A15,SEBEP,B15,SÜRE,"Uzun",BİLDİRİM,"Bildirimsiz",İL,$B$10)+SUMIFS(SANAYIOG2,KAYNAK,A15,SEBEP,B15,SÜRE,"Uzun",BİLDİRİM,"Bildirimsiz",İL,$B$10))/VLOOKUP($B$10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0</v>
      </c>
      <c r="D17" s="12">
        <f t="shared" si="1"/>
        <v>0</v>
      </c>
      <c r="E17" s="12">
        <f t="shared" si="2"/>
        <v>0</v>
      </c>
      <c r="F17" s="12">
        <f t="shared" si="3"/>
        <v>0</v>
      </c>
      <c r="G17" s="12">
        <f t="shared" si="4"/>
        <v>0</v>
      </c>
      <c r="H17" s="12">
        <f t="shared" si="5"/>
        <v>0</v>
      </c>
      <c r="I17" s="12">
        <f t="shared" si="6"/>
        <v>0</v>
      </c>
      <c r="J17" s="12">
        <f t="shared" si="7"/>
        <v>0</v>
      </c>
      <c r="K17" s="12">
        <f t="shared" si="8"/>
        <v>0</v>
      </c>
      <c r="L17" s="12">
        <f t="shared" si="9"/>
        <v>0</v>
      </c>
      <c r="M17" s="12">
        <f t="shared" si="10"/>
        <v>0</v>
      </c>
      <c r="N17" s="12">
        <f t="shared" si="11"/>
        <v>0</v>
      </c>
      <c r="O17" s="17">
        <f t="shared" si="12"/>
        <v>0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0</v>
      </c>
      <c r="D18" s="12">
        <f t="shared" si="1"/>
        <v>0</v>
      </c>
      <c r="E18" s="12">
        <f t="shared" si="2"/>
        <v>0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0</v>
      </c>
      <c r="J18" s="12">
        <f t="shared" si="7"/>
        <v>0</v>
      </c>
      <c r="K18" s="12">
        <f t="shared" si="8"/>
        <v>0</v>
      </c>
      <c r="L18" s="12">
        <f t="shared" si="9"/>
        <v>0</v>
      </c>
      <c r="M18" s="12">
        <f t="shared" si="10"/>
        <v>0</v>
      </c>
      <c r="N18" s="12">
        <f t="shared" si="11"/>
        <v>0</v>
      </c>
      <c r="O18" s="17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0</v>
      </c>
      <c r="D21" s="12">
        <f t="shared" si="1"/>
        <v>0</v>
      </c>
      <c r="E21" s="12">
        <f t="shared" si="2"/>
        <v>0</v>
      </c>
      <c r="F21" s="12">
        <f t="shared" si="3"/>
        <v>0</v>
      </c>
      <c r="G21" s="12">
        <f t="shared" si="4"/>
        <v>0</v>
      </c>
      <c r="H21" s="12">
        <f t="shared" si="5"/>
        <v>0</v>
      </c>
      <c r="I21" s="12">
        <f t="shared" si="6"/>
        <v>0</v>
      </c>
      <c r="J21" s="12">
        <f t="shared" si="7"/>
        <v>0</v>
      </c>
      <c r="K21" s="12">
        <f t="shared" si="8"/>
        <v>0</v>
      </c>
      <c r="L21" s="12">
        <f t="shared" si="9"/>
        <v>0</v>
      </c>
      <c r="M21" s="12">
        <f t="shared" si="10"/>
        <v>0</v>
      </c>
      <c r="N21" s="12">
        <f t="shared" si="11"/>
        <v>0</v>
      </c>
      <c r="O21" s="17">
        <f t="shared" si="12"/>
        <v>0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0</v>
      </c>
      <c r="D22" s="12">
        <f t="shared" si="1"/>
        <v>0</v>
      </c>
      <c r="E22" s="12">
        <f t="shared" si="2"/>
        <v>0</v>
      </c>
      <c r="F22" s="12">
        <f t="shared" si="3"/>
        <v>0</v>
      </c>
      <c r="G22" s="12">
        <f t="shared" si="4"/>
        <v>0</v>
      </c>
      <c r="H22" s="12">
        <f t="shared" si="5"/>
        <v>0</v>
      </c>
      <c r="I22" s="12">
        <f t="shared" si="6"/>
        <v>0</v>
      </c>
      <c r="J22" s="12">
        <f t="shared" si="7"/>
        <v>0</v>
      </c>
      <c r="K22" s="12">
        <f t="shared" si="8"/>
        <v>0</v>
      </c>
      <c r="L22" s="12">
        <f t="shared" si="9"/>
        <v>0</v>
      </c>
      <c r="M22" s="12">
        <f t="shared" si="10"/>
        <v>0</v>
      </c>
      <c r="N22" s="12">
        <f t="shared" si="11"/>
        <v>0</v>
      </c>
      <c r="O22" s="17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23" t="s">
        <v>63</v>
      </c>
      <c r="B25" s="23"/>
      <c r="C25" s="12">
        <f>SUM(C15:C24)</f>
        <v>0</v>
      </c>
      <c r="D25" s="12">
        <f t="shared" ref="D25:O25" si="13">SUM(D15:D24)</f>
        <v>0</v>
      </c>
      <c r="E25" s="12">
        <f t="shared" si="13"/>
        <v>0</v>
      </c>
      <c r="F25" s="12">
        <f t="shared" si="13"/>
        <v>0</v>
      </c>
      <c r="G25" s="12">
        <f t="shared" si="13"/>
        <v>0</v>
      </c>
      <c r="H25" s="12">
        <f t="shared" si="13"/>
        <v>0</v>
      </c>
      <c r="I25" s="12">
        <f t="shared" si="13"/>
        <v>0</v>
      </c>
      <c r="J25" s="12">
        <f t="shared" si="13"/>
        <v>0</v>
      </c>
      <c r="K25" s="12">
        <f t="shared" si="13"/>
        <v>0</v>
      </c>
      <c r="L25" s="12">
        <f t="shared" si="13"/>
        <v>0</v>
      </c>
      <c r="M25" s="12">
        <f t="shared" si="13"/>
        <v>0</v>
      </c>
      <c r="N25" s="12">
        <f t="shared" si="13"/>
        <v>0</v>
      </c>
      <c r="O25" s="12">
        <f t="shared" si="13"/>
        <v>0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23" t="s">
        <v>73</v>
      </c>
      <c r="B26" s="23"/>
      <c r="C26" s="24" t="s">
        <v>59</v>
      </c>
      <c r="D26" s="24"/>
      <c r="E26" s="24"/>
      <c r="F26" s="24" t="s">
        <v>60</v>
      </c>
      <c r="G26" s="24"/>
      <c r="H26" s="24"/>
      <c r="I26" s="24" t="s">
        <v>61</v>
      </c>
      <c r="J26" s="24"/>
      <c r="K26" s="24"/>
      <c r="L26" s="24" t="s">
        <v>62</v>
      </c>
      <c r="M26" s="24"/>
      <c r="N26" s="24"/>
      <c r="O26" s="22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22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(SUMIFS(MESKENAG2,KAYNAK,A28,SEBEP,B28,SÜRE,"Uzun",BİLDİRİM,"Bildirimli",İL,$B$10)/VLOOKUP($B$10,ABONE2,3,FALSE))</f>
        <v>0</v>
      </c>
      <c r="D28" s="12">
        <f>(SUMIFS(MESKENOG2,KAYNAK,A28,SEBEP,B28,SÜRE,"Uzun",BİLDİRİM,"Bildirimli",İL,$B$10)/VLOOKUP($B$10,ABONE2,4,FALSE))</f>
        <v>0</v>
      </c>
      <c r="E28" s="12">
        <f>(SUMIFS(MESKENAG2,KAYNAK,A28,SEBEP,B28,SÜRE,"Uzun",BİLDİRİM,"Bildirimli",İL,$B$10)+SUMIFS(MESKENOG2,KAYNAK,A28,SEBEP,B28,SÜRE,"Uzun",BİLDİRİM,"Bildirimli",İL,$B$10))/VLOOKUP($B$10,ABONE2,5,FALSE)</f>
        <v>0</v>
      </c>
      <c r="F28" s="12">
        <f>(SUMIFS(TARIMSALAG2,KAYNAK,A28,SEBEP,B28,SÜRE,"Uzun",BİLDİRİM,"Bildirimli",İL,$B$10)/VLOOKUP($B$10,ABONE2,6,FALSE))</f>
        <v>0</v>
      </c>
      <c r="G28" s="12">
        <f>(SUMIFS(TARIMSALOG2,KAYNAK,A28,SEBEP,B28,SÜRE,"Uzun",BİLDİRİM,"Bildirimli",İL,$B$10)/VLOOKUP($B$10,ABONE2,7,FALSE))</f>
        <v>0</v>
      </c>
      <c r="H28" s="12">
        <f>(SUMIFS(TARIMSALAG2,KAYNAK,A28,SEBEP,B28,SÜRE,"Uzun",BİLDİRİM,"Bildirimli",İL,$B$10)+SUMIFS(TARIMSALOG2,KAYNAK,A28,SEBEP,B28,SÜRE,"Uzun",BİLDİRİM,"Bildirimli",İL,$B$10))/VLOOKUP($B$10,ABONE2,8,FALSE)</f>
        <v>0</v>
      </c>
      <c r="I28" s="12">
        <f>(SUMIFS(TICARETHANEAG2,KAYNAK,A28,SEBEP,B28,SÜRE,"Uzun",BİLDİRİM,"Bildirimli",İL,$B$10)/VLOOKUP($B$10,ABONE2,9,FALSE))</f>
        <v>0</v>
      </c>
      <c r="J28" s="12">
        <f>(SUMIFS(TICARETHANEOG2,KAYNAK,A28,SEBEP,B28,SÜRE,"Uzun",BİLDİRİM,"Bildirimli",İL,$B$10)/VLOOKUP($B$10,ABONE2,10,FALSE))</f>
        <v>0</v>
      </c>
      <c r="K28" s="12">
        <f>(SUMIFS(TICARETHANEAG2,KAYNAK,A28,SEBEP,B28,SÜRE,"Uzun",BİLDİRİM,"Bildirimli",İL,$B$10)+SUMIFS(TICARETHANEOG2,KAYNAK,A28,SEBEP,B28,SÜRE,"Uzun",BİLDİRİM,"Bildirimli",İL,$B$10))/VLOOKUP($B$10,ABONE2,11,FALSE)</f>
        <v>0</v>
      </c>
      <c r="L28" s="12">
        <f>(SUMIFS(SANAYIAG2,KAYNAK,A28,SEBEP,B28,SÜRE,"Uzun",BİLDİRİM,"Bildirimli",İL,$B$10)/VLOOKUP($B$10,ABONE2,12,FALSE))</f>
        <v>0</v>
      </c>
      <c r="M28" s="12">
        <f>(SUMIFS(SANAYIOG2,KAYNAK,A28,SEBEP,B28,SÜRE,"Uzun",BİLDİRİM,"Bildirimli",İL,$B$10)/VLOOKUP($B$10,ABONE2,13,FALSE))</f>
        <v>0</v>
      </c>
      <c r="N28" s="12">
        <f>(SUMIFS(SANAYIAG2,KAYNAK,A28,SEBEP,B28,SÜRE,"Uzun",BİLDİRİM,"Bildirimli",İL,$B$10)+SUMIFS(SANAYIOG2,KAYNAK,A28,SEBEP,B28,SÜRE,"Uzun",BİLDİRİM,"Bildirimli",İL,$B$10))/VLOOKUP($B$10,ABONE2,14,FALSE)</f>
        <v>0</v>
      </c>
      <c r="O28" s="17">
        <f>(SUMIFS(MESKENAG2,KAYNAK,A28,SEBEP,B28,SÜRE,"Uzun",BİLDİRİM,"Bildirimli",İL,$B$10)+SUMIFS(MESKENOG2,KAYNAK,A28,SEBEP,B28,SÜRE,"Uzun",BİLDİRİM,"Bildirimli",İL,$B$10)+SUMIFS(TARIMSALAG2,KAYNAK,A28,SEBEP,B28,SÜRE,"Uzun",BİLDİRİM,"Bildirimli",İL,$B$10)+SUMIFS(TARIMSALOG2,KAYNAK,A28,SEBEP,B28,SÜRE,"Uzun",BİLDİRİM,"Bildirimli",İL,$B$10)+SUMIFS(TICARETHANEAG2,KAYNAK,A28,SEBEP,B28,SÜRE,"Uzun",BİLDİRİM,"Bildirimli",İL,$B$10)+SUMIFS(TICARETHANEOG2,KAYNAK,A28,SEBEP,B28,SÜRE,"Uzun",BİLDİRİM,"Bildirimli",İL,$B$10)+SUMIFS(SANAYIAG2,KAYNAK,A28,SEBEP,B28,SÜRE,"Uzun",BİLDİRİM,"Bildirimli",İL,$B$10)+SUMIFS(SANAYIOG2,KAYNAK,A28,SEBEP,B28,SÜRE,"Uzun",BİLDİRİM,"Bildirimli",İL,$B$10))/VLOOKUP($B$10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(SUMIFS(MESKENAG2,KAYNAK,A29,SEBEP,B29,SÜRE,"Uzun",BİLDİRİM,"Bildirimli",İL,$B$10)/VLOOKUP($B$10,ABONE2,3,FALSE))</f>
        <v>0</v>
      </c>
      <c r="D29" s="12">
        <f>(SUMIFS(MESKENOG2,KAYNAK,A29,SEBEP,B29,SÜRE,"Uzun",BİLDİRİM,"Bildirimli",İL,$B$10)/VLOOKUP($B$10,ABONE2,4,FALSE))</f>
        <v>0</v>
      </c>
      <c r="E29" s="12">
        <f>(SUMIFS(MESKENAG2,KAYNAK,A29,SEBEP,B29,SÜRE,"Uzun",BİLDİRİM,"Bildirimli",İL,$B$10)+SUMIFS(MESKENOG2,KAYNAK,A29,SEBEP,B29,SÜRE,"Uzun",BİLDİRİM,"Bildirimli",İL,$B$10))/VLOOKUP($B$10,ABONE2,5,FALSE)</f>
        <v>0</v>
      </c>
      <c r="F29" s="12">
        <f>(SUMIFS(TARIMSALAG2,KAYNAK,A29,SEBEP,B29,SÜRE,"Uzun",BİLDİRİM,"Bildirimli",İL,$B$10)/VLOOKUP($B$10,ABONE2,6,FALSE))</f>
        <v>0</v>
      </c>
      <c r="G29" s="12">
        <f>(SUMIFS(TARIMSALOG2,KAYNAK,A29,SEBEP,B29,SÜRE,"Uzun",BİLDİRİM,"Bildirimli",İL,$B$10)/VLOOKUP($B$10,ABONE2,7,FALSE))</f>
        <v>0</v>
      </c>
      <c r="H29" s="12">
        <f>(SUMIFS(TARIMSALAG2,KAYNAK,A29,SEBEP,B29,SÜRE,"Uzun",BİLDİRİM,"Bildirimli",İL,$B$10)+SUMIFS(TARIMSALOG2,KAYNAK,A29,SEBEP,B29,SÜRE,"Uzun",BİLDİRİM,"Bildirimli",İL,$B$10))/VLOOKUP($B$10,ABONE2,8,FALSE)</f>
        <v>0</v>
      </c>
      <c r="I29" s="12">
        <f>(SUMIFS(TICARETHANEAG2,KAYNAK,A29,SEBEP,B29,SÜRE,"Uzun",BİLDİRİM,"Bildirimli",İL,$B$10)/VLOOKUP($B$10,ABONE2,9,FALSE))</f>
        <v>0</v>
      </c>
      <c r="J29" s="12">
        <f>(SUMIFS(TICARETHANEOG2,KAYNAK,A29,SEBEP,B29,SÜRE,"Uzun",BİLDİRİM,"Bildirimli",İL,$B$10)/VLOOKUP($B$10,ABONE2,10,FALSE))</f>
        <v>0</v>
      </c>
      <c r="K29" s="12">
        <f>(SUMIFS(TICARETHANEAG2,KAYNAK,A29,SEBEP,B29,SÜRE,"Uzun",BİLDİRİM,"Bildirimli",İL,$B$10)+SUMIFS(TICARETHANEOG2,KAYNAK,A29,SEBEP,B29,SÜRE,"Uzun",BİLDİRİM,"Bildirimli",İL,$B$10))/VLOOKUP($B$10,ABONE2,11,FALSE)</f>
        <v>0</v>
      </c>
      <c r="L29" s="12">
        <f>(SUMIFS(SANAYIAG2,KAYNAK,A29,SEBEP,B29,SÜRE,"Uzun",BİLDİRİM,"Bildirimli",İL,$B$10)/VLOOKUP($B$10,ABONE2,12,FALSE))</f>
        <v>0</v>
      </c>
      <c r="M29" s="12">
        <f>(SUMIFS(SANAYIOG2,KAYNAK,A29,SEBEP,B29,SÜRE,"Uzun",BİLDİRİM,"Bildirimli",İL,$B$10)/VLOOKUP($B$10,ABONE2,13,FALSE))</f>
        <v>0</v>
      </c>
      <c r="N29" s="12">
        <f>(SUMIFS(SANAYIAG2,KAYNAK,A29,SEBEP,B29,SÜRE,"Uzun",BİLDİRİM,"Bildirimli",İL,$B$10)+SUMIFS(SANAYIOG2,KAYNAK,A29,SEBEP,B29,SÜRE,"Uzun",BİLDİRİM,"Bildirimli",İL,$B$10))/VLOOKUP($B$10,ABONE2,14,FALSE)</f>
        <v>0</v>
      </c>
      <c r="O29" s="17">
        <f>(SUMIFS(MESKENAG2,KAYNAK,A29,SEBEP,B29,SÜRE,"Uzun",BİLDİRİM,"Bildirimli",İL,$B$10)+SUMIFS(MESKENOG2,KAYNAK,A29,SEBEP,B29,SÜRE,"Uzun",BİLDİRİM,"Bildirimli",İL,$B$10)+SUMIFS(TARIMSALAG2,KAYNAK,A29,SEBEP,B29,SÜRE,"Uzun",BİLDİRİM,"Bildirimli",İL,$B$10)+SUMIFS(TARIMSALOG2,KAYNAK,A29,SEBEP,B29,SÜRE,"Uzun",BİLDİRİM,"Bildirimli",İL,$B$10)+SUMIFS(TICARETHANEAG2,KAYNAK,A29,SEBEP,B29,SÜRE,"Uzun",BİLDİRİM,"Bildirimli",İL,$B$10)+SUMIFS(TICARETHANEOG2,KAYNAK,A29,SEBEP,B29,SÜRE,"Uzun",BİLDİRİM,"Bildirimli",İL,$B$10)+SUMIFS(SANAYIAG2,KAYNAK,A29,SEBEP,B29,SÜRE,"Uzun",BİLDİRİM,"Bildirimli",İL,$B$10)+SUMIFS(SANAYIOG2,KAYNAK,A29,SEBEP,B29,SÜRE,"Uzun",BİLDİRİM,"Bildirimli",İL,$B$10))/VLOOKUP($B$10,ABONE2,15,FALSE)</f>
        <v>0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(SUMIFS(MESKENAG2,KAYNAK,A30,SEBEP,B30,SÜRE,"Uzun",BİLDİRİM,"Bildirimli",İL,$B$10)/VLOOKUP($B$10,ABONE2,3,FALSE))</f>
        <v>0</v>
      </c>
      <c r="D30" s="12">
        <f>(SUMIFS(MESKENOG2,KAYNAK,A30,SEBEP,B30,SÜRE,"Uzun",BİLDİRİM,"Bildirimli",İL,$B$10)/VLOOKUP($B$10,ABONE2,4,FALSE))</f>
        <v>0</v>
      </c>
      <c r="E30" s="12">
        <f>(SUMIFS(MESKENAG2,KAYNAK,A30,SEBEP,B30,SÜRE,"Uzun",BİLDİRİM,"Bildirimli",İL,$B$10)+SUMIFS(MESKENOG2,KAYNAK,A30,SEBEP,B30,SÜRE,"Uzun",BİLDİRİM,"Bildirimli",İL,$B$10))/VLOOKUP($B$10,ABONE2,5,FALSE)</f>
        <v>0</v>
      </c>
      <c r="F30" s="12">
        <f>(SUMIFS(TARIMSALAG2,KAYNAK,A30,SEBEP,B30,SÜRE,"Uzun",BİLDİRİM,"Bildirimli",İL,$B$10)/VLOOKUP($B$10,ABONE2,6,FALSE))</f>
        <v>0</v>
      </c>
      <c r="G30" s="12">
        <f>(SUMIFS(TARIMSALOG2,KAYNAK,A30,SEBEP,B30,SÜRE,"Uzun",BİLDİRİM,"Bildirimli",İL,$B$10)/VLOOKUP($B$10,ABONE2,7,FALSE))</f>
        <v>0</v>
      </c>
      <c r="H30" s="12">
        <f>(SUMIFS(TARIMSALAG2,KAYNAK,A30,SEBEP,B30,SÜRE,"Uzun",BİLDİRİM,"Bildirimli",İL,$B$10)+SUMIFS(TARIMSALOG2,KAYNAK,A30,SEBEP,B30,SÜRE,"Uzun",BİLDİRİM,"Bildirimli",İL,$B$10))/VLOOKUP($B$10,ABONE2,8,FALSE)</f>
        <v>0</v>
      </c>
      <c r="I30" s="12">
        <f>(SUMIFS(TICARETHANEAG2,KAYNAK,A30,SEBEP,B30,SÜRE,"Uzun",BİLDİRİM,"Bildirimli",İL,$B$10)/VLOOKUP($B$10,ABONE2,9,FALSE))</f>
        <v>0</v>
      </c>
      <c r="J30" s="12">
        <f>(SUMIFS(TICARETHANEOG2,KAYNAK,A30,SEBEP,B30,SÜRE,"Uzun",BİLDİRİM,"Bildirimli",İL,$B$10)/VLOOKUP($B$10,ABONE2,10,FALSE))</f>
        <v>0</v>
      </c>
      <c r="K30" s="12">
        <f>(SUMIFS(TICARETHANEAG2,KAYNAK,A30,SEBEP,B30,SÜRE,"Uzun",BİLDİRİM,"Bildirimli",İL,$B$10)+SUMIFS(TICARETHANEOG2,KAYNAK,A30,SEBEP,B30,SÜRE,"Uzun",BİLDİRİM,"Bildirimli",İL,$B$10))/VLOOKUP($B$10,ABONE2,11,FALSE)</f>
        <v>0</v>
      </c>
      <c r="L30" s="12">
        <f>(SUMIFS(SANAYIAG2,KAYNAK,A30,SEBEP,B30,SÜRE,"Uzun",BİLDİRİM,"Bildirimli",İL,$B$10)/VLOOKUP($B$10,ABONE2,12,FALSE))</f>
        <v>0</v>
      </c>
      <c r="M30" s="12">
        <f>(SUMIFS(SANAYIOG2,KAYNAK,A30,SEBEP,B30,SÜRE,"Uzun",BİLDİRİM,"Bildirimli",İL,$B$10)/VLOOKUP($B$10,ABONE2,13,FALSE))</f>
        <v>0</v>
      </c>
      <c r="N30" s="12">
        <f>(SUMIFS(SANAYIAG2,KAYNAK,A30,SEBEP,B30,SÜRE,"Uzun",BİLDİRİM,"Bildirimli",İL,$B$10)+SUMIFS(SANAYIOG2,KAYNAK,A30,SEBEP,B30,SÜRE,"Uzun",BİLDİRİM,"Bildirimli",İL,$B$10))/VLOOKUP($B$10,ABONE2,14,FALSE)</f>
        <v>0</v>
      </c>
      <c r="O30" s="17">
        <f>(SUMIFS(MESKENAG2,KAYNAK,A30,SEBEP,B30,SÜRE,"Uzun",BİLDİRİM,"Bildirimli",İL,$B$10)+SUMIFS(MESKENOG2,KAYNAK,A30,SEBEP,B30,SÜRE,"Uzun",BİLDİRİM,"Bildirimli",İL,$B$10)+SUMIFS(TARIMSALAG2,KAYNAK,A30,SEBEP,B30,SÜRE,"Uzun",BİLDİRİM,"Bildirimli",İL,$B$10)+SUMIFS(TARIMSALOG2,KAYNAK,A30,SEBEP,B30,SÜRE,"Uzun",BİLDİRİM,"Bildirimli",İL,$B$10)+SUMIFS(TICARETHANEAG2,KAYNAK,A30,SEBEP,B30,SÜRE,"Uzun",BİLDİRİM,"Bildirimli",İL,$B$10)+SUMIFS(TICARETHANEOG2,KAYNAK,A30,SEBEP,B30,SÜRE,"Uzun",BİLDİRİM,"Bildirimli",İL,$B$10)+SUMIFS(SANAYIAG2,KAYNAK,A30,SEBEP,B30,SÜRE,"Uzun",BİLDİRİM,"Bildirimli",İL,$B$10)+SUMIFS(SANAYIOG2,KAYNAK,A30,SEBEP,B30,SÜRE,"Uzun",BİLDİRİM,"Bildirimli",İL,$B$10))/VLOOKUP($B$10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(SUMIFS(MESKENAG2,KAYNAK,A31,SEBEP,B31,SÜRE,"Uzun",BİLDİRİM,"Bildirimli",İL,$B$10)/VLOOKUP($B$10,ABONE2,3,FALSE))</f>
        <v>0</v>
      </c>
      <c r="D31" s="12">
        <f>(SUMIFS(MESKENOG2,KAYNAK,A31,SEBEP,B31,SÜRE,"Uzun",BİLDİRİM,"Bildirimli",İL,$B$10)/VLOOKUP($B$10,ABONE2,4,FALSE))</f>
        <v>0</v>
      </c>
      <c r="E31" s="12">
        <f>(SUMIFS(MESKENAG2,KAYNAK,A31,SEBEP,B31,SÜRE,"Uzun",BİLDİRİM,"Bildirimli",İL,$B$10)+SUMIFS(MESKENOG2,KAYNAK,A31,SEBEP,B31,SÜRE,"Uzun",BİLDİRİM,"Bildirimli",İL,$B$10))/VLOOKUP($B$10,ABONE2,5,FALSE)</f>
        <v>0</v>
      </c>
      <c r="F31" s="12">
        <f>(SUMIFS(TARIMSALAG2,KAYNAK,A31,SEBEP,B31,SÜRE,"Uzun",BİLDİRİM,"Bildirimli",İL,$B$10)/VLOOKUP($B$10,ABONE2,6,FALSE))</f>
        <v>0</v>
      </c>
      <c r="G31" s="12">
        <f>(SUMIFS(TARIMSALOG2,KAYNAK,A31,SEBEP,B31,SÜRE,"Uzun",BİLDİRİM,"Bildirimli",İL,$B$10)/VLOOKUP($B$10,ABONE2,7,FALSE))</f>
        <v>0</v>
      </c>
      <c r="H31" s="12">
        <f>(SUMIFS(TARIMSALAG2,KAYNAK,A31,SEBEP,B31,SÜRE,"Uzun",BİLDİRİM,"Bildirimli",İL,$B$10)+SUMIFS(TARIMSALOG2,KAYNAK,A31,SEBEP,B31,SÜRE,"Uzun",BİLDİRİM,"Bildirimli",İL,$B$10))/VLOOKUP($B$10,ABONE2,8,FALSE)</f>
        <v>0</v>
      </c>
      <c r="I31" s="12">
        <f>(SUMIFS(TICARETHANEAG2,KAYNAK,A31,SEBEP,B31,SÜRE,"Uzun",BİLDİRİM,"Bildirimli",İL,$B$10)/VLOOKUP($B$10,ABONE2,9,FALSE))</f>
        <v>0</v>
      </c>
      <c r="J31" s="12">
        <f>(SUMIFS(TICARETHANEOG2,KAYNAK,A31,SEBEP,B31,SÜRE,"Uzun",BİLDİRİM,"Bildirimli",İL,$B$10)/VLOOKUP($B$10,ABONE2,10,FALSE))</f>
        <v>0</v>
      </c>
      <c r="K31" s="12">
        <f>(SUMIFS(TICARETHANEAG2,KAYNAK,A31,SEBEP,B31,SÜRE,"Uzun",BİLDİRİM,"Bildirimli",İL,$B$10)+SUMIFS(TICARETHANEOG2,KAYNAK,A31,SEBEP,B31,SÜRE,"Uzun",BİLDİRİM,"Bildirimli",İL,$B$10))/VLOOKUP($B$10,ABONE2,11,FALSE)</f>
        <v>0</v>
      </c>
      <c r="L31" s="12">
        <f>(SUMIFS(SANAYIAG2,KAYNAK,A31,SEBEP,B31,SÜRE,"Uzun",BİLDİRİM,"Bildirimli",İL,$B$10)/VLOOKUP($B$10,ABONE2,12,FALSE))</f>
        <v>0</v>
      </c>
      <c r="M31" s="12">
        <f>(SUMIFS(SANAYIOG2,KAYNAK,A31,SEBEP,B31,SÜRE,"Uzun",BİLDİRİM,"Bildirimli",İL,$B$10)/VLOOKUP($B$10,ABONE2,13,FALSE))</f>
        <v>0</v>
      </c>
      <c r="N31" s="12">
        <f>(SUMIFS(SANAYIAG2,KAYNAK,A31,SEBEP,B31,SÜRE,"Uzun",BİLDİRİM,"Bildirimli",İL,$B$10)+SUMIFS(SANAYIOG2,KAYNAK,A31,SEBEP,B31,SÜRE,"Uzun",BİLDİRİM,"Bildirimli",İL,$B$10))/VLOOKUP($B$10,ABONE2,14,FALSE)</f>
        <v>0</v>
      </c>
      <c r="O31" s="17">
        <f>(SUMIFS(MESKENAG2,KAYNAK,A31,SEBEP,B31,SÜRE,"Uzun",BİLDİRİM,"Bildirimli",İL,$B$10)+SUMIFS(MESKENOG2,KAYNAK,A31,SEBEP,B31,SÜRE,"Uzun",BİLDİRİM,"Bildirimli",İL,$B$10)+SUMIFS(TARIMSALAG2,KAYNAK,A31,SEBEP,B31,SÜRE,"Uzun",BİLDİRİM,"Bildirimli",İL,$B$10)+SUMIFS(TARIMSALOG2,KAYNAK,A31,SEBEP,B31,SÜRE,"Uzun",BİLDİRİM,"Bildirimli",İL,$B$10)+SUMIFS(TICARETHANEAG2,KAYNAK,A31,SEBEP,B31,SÜRE,"Uzun",BİLDİRİM,"Bildirimli",İL,$B$10)+SUMIFS(TICARETHANEOG2,KAYNAK,A31,SEBEP,B31,SÜRE,"Uzun",BİLDİRİM,"Bildirimli",İL,$B$10)+SUMIFS(SANAYIAG2,KAYNAK,A31,SEBEP,B31,SÜRE,"Uzun",BİLDİRİM,"Bildirimli",İL,$B$10)+SUMIFS(SANAYIOG2,KAYNAK,A31,SEBEP,B31,SÜRE,"Uzun",BİLDİRİM,"Bildirimli",İL,$B$10))/VLOOKUP($B$10,ABONE2,15,FALSE)</f>
        <v>0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(SUMIFS(MESKENAG2,KAYNAK,A32,SEBEP,B32,SÜRE,"Uzun",BİLDİRİM,"Bildirimli",İL,$B$10)/VLOOKUP($B$10,ABONE2,3,FALSE))</f>
        <v>0</v>
      </c>
      <c r="D32" s="12">
        <f>(SUMIFS(MESKENOG2,KAYNAK,A32,SEBEP,B32,SÜRE,"Uzun",BİLDİRİM,"Bildirimli",İL,$B$10)/VLOOKUP($B$10,ABONE2,4,FALSE))</f>
        <v>0</v>
      </c>
      <c r="E32" s="12">
        <f>(SUMIFS(MESKENAG2,KAYNAK,A32,SEBEP,B32,SÜRE,"Uzun",BİLDİRİM,"Bildirimli",İL,$B$10)+SUMIFS(MESKENOG2,KAYNAK,A32,SEBEP,B32,SÜRE,"Uzun",BİLDİRİM,"Bildirimli",İL,$B$10))/VLOOKUP($B$10,ABONE2,5,FALSE)</f>
        <v>0</v>
      </c>
      <c r="F32" s="12">
        <f>(SUMIFS(TARIMSALAG2,KAYNAK,A32,SEBEP,B32,SÜRE,"Uzun",BİLDİRİM,"Bildirimli",İL,$B$10)/VLOOKUP($B$10,ABONE2,6,FALSE))</f>
        <v>0</v>
      </c>
      <c r="G32" s="12">
        <f>(SUMIFS(TARIMSALOG2,KAYNAK,A32,SEBEP,B32,SÜRE,"Uzun",BİLDİRİM,"Bildirimli",İL,$B$10)/VLOOKUP($B$10,ABONE2,7,FALSE))</f>
        <v>0</v>
      </c>
      <c r="H32" s="12">
        <f>(SUMIFS(TARIMSALAG2,KAYNAK,A32,SEBEP,B32,SÜRE,"Uzun",BİLDİRİM,"Bildirimli",İL,$B$10)+SUMIFS(TARIMSALOG2,KAYNAK,A32,SEBEP,B32,SÜRE,"Uzun",BİLDİRİM,"Bildirimli",İL,$B$10))/VLOOKUP($B$10,ABONE2,8,FALSE)</f>
        <v>0</v>
      </c>
      <c r="I32" s="12">
        <f>(SUMIFS(TICARETHANEAG2,KAYNAK,A32,SEBEP,B32,SÜRE,"Uzun",BİLDİRİM,"Bildirimli",İL,$B$10)/VLOOKUP($B$10,ABONE2,9,FALSE))</f>
        <v>0</v>
      </c>
      <c r="J32" s="12">
        <f>(SUMIFS(TICARETHANEOG2,KAYNAK,A32,SEBEP,B32,SÜRE,"Uzun",BİLDİRİM,"Bildirimli",İL,$B$10)/VLOOKUP($B$10,ABONE2,10,FALSE))</f>
        <v>0</v>
      </c>
      <c r="K32" s="12">
        <f>(SUMIFS(TICARETHANEAG2,KAYNAK,A32,SEBEP,B32,SÜRE,"Uzun",BİLDİRİM,"Bildirimli",İL,$B$10)+SUMIFS(TICARETHANEOG2,KAYNAK,A32,SEBEP,B32,SÜRE,"Uzun",BİLDİRİM,"Bildirimli",İL,$B$10))/VLOOKUP($B$10,ABONE2,11,FALSE)</f>
        <v>0</v>
      </c>
      <c r="L32" s="12">
        <f>(SUMIFS(SANAYIAG2,KAYNAK,A32,SEBEP,B32,SÜRE,"Uzun",BİLDİRİM,"Bildirimli",İL,$B$10)/VLOOKUP($B$10,ABONE2,12,FALSE))</f>
        <v>0</v>
      </c>
      <c r="M32" s="12">
        <f>(SUMIFS(SANAYIOG2,KAYNAK,A32,SEBEP,B32,SÜRE,"Uzun",BİLDİRİM,"Bildirimli",İL,$B$10)/VLOOKUP($B$10,ABONE2,13,FALSE))</f>
        <v>0</v>
      </c>
      <c r="N32" s="12">
        <f>(SUMIFS(SANAYIAG2,KAYNAK,A32,SEBEP,B32,SÜRE,"Uzun",BİLDİRİM,"Bildirimli",İL,$B$10)+SUMIFS(SANAYIOG2,KAYNAK,A32,SEBEP,B32,SÜRE,"Uzun",BİLDİRİM,"Bildirimli",İL,$B$10))/VLOOKUP($B$10,ABONE2,14,FALSE)</f>
        <v>0</v>
      </c>
      <c r="O32" s="17">
        <f>(SUMIFS(MESKENAG2,KAYNAK,A32,SEBEP,B32,SÜRE,"Uzun",BİLDİRİM,"Bildirimli",İL,$B$10)+SUMIFS(MESKENOG2,KAYNAK,A32,SEBEP,B32,SÜRE,"Uzun",BİLDİRİM,"Bildirimli",İL,$B$10)+SUMIFS(TARIMSALAG2,KAYNAK,A32,SEBEP,B32,SÜRE,"Uzun",BİLDİRİM,"Bildirimli",İL,$B$10)+SUMIFS(TARIMSALOG2,KAYNAK,A32,SEBEP,B32,SÜRE,"Uzun",BİLDİRİM,"Bildirimli",İL,$B$10)+SUMIFS(TICARETHANEAG2,KAYNAK,A32,SEBEP,B32,SÜRE,"Uzun",BİLDİRİM,"Bildirimli",İL,$B$10)+SUMIFS(TICARETHANEOG2,KAYNAK,A32,SEBEP,B32,SÜRE,"Uzun",BİLDİRİM,"Bildirimli",İL,$B$10)+SUMIFS(SANAYIAG2,KAYNAK,A32,SEBEP,B32,SÜRE,"Uzun",BİLDİRİM,"Bildirimli",İL,$B$10)+SUMIFS(SANAYIOG2,KAYNAK,A32,SEBEP,B32,SÜRE,"Uzun",BİLDİRİM,"Bildirimli",İL,$B$10))/VLOOKUP($B$10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23" t="s">
        <v>63</v>
      </c>
      <c r="B33" s="23"/>
      <c r="C33" s="12">
        <f>SUM(C28:C32)</f>
        <v>0</v>
      </c>
      <c r="D33" s="12">
        <f t="shared" ref="D33:O33" si="14">SUM(D28:D32)</f>
        <v>0</v>
      </c>
      <c r="E33" s="12">
        <f t="shared" si="14"/>
        <v>0</v>
      </c>
      <c r="F33" s="12">
        <f t="shared" si="14"/>
        <v>0</v>
      </c>
      <c r="G33" s="12">
        <f t="shared" si="14"/>
        <v>0</v>
      </c>
      <c r="H33" s="12">
        <f t="shared" si="14"/>
        <v>0</v>
      </c>
      <c r="I33" s="12">
        <f t="shared" si="14"/>
        <v>0</v>
      </c>
      <c r="J33" s="12">
        <f t="shared" si="14"/>
        <v>0</v>
      </c>
      <c r="K33" s="12">
        <f t="shared" si="14"/>
        <v>0</v>
      </c>
      <c r="L33" s="12">
        <f t="shared" si="14"/>
        <v>0</v>
      </c>
      <c r="M33" s="12">
        <f t="shared" si="14"/>
        <v>0</v>
      </c>
      <c r="N33" s="12">
        <f t="shared" si="14"/>
        <v>0</v>
      </c>
      <c r="O33" s="12">
        <f t="shared" si="14"/>
        <v>0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22" t="s">
        <v>74</v>
      </c>
      <c r="C35" s="24" t="s">
        <v>59</v>
      </c>
      <c r="D35" s="24"/>
      <c r="E35" s="24"/>
      <c r="F35" s="24" t="s">
        <v>60</v>
      </c>
      <c r="G35" s="24"/>
      <c r="H35" s="24"/>
      <c r="I35" s="24" t="s">
        <v>61</v>
      </c>
      <c r="J35" s="24"/>
      <c r="K35" s="24"/>
      <c r="L35" s="24" t="s">
        <v>62</v>
      </c>
      <c r="M35" s="24"/>
      <c r="N35" s="24"/>
      <c r="O35" s="22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22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22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VLOOKUP($B$10,ABONE2,3,FALSE)</f>
        <v>727010</v>
      </c>
      <c r="D37" s="16">
        <f>VLOOKUP($B$10,ABONE2,4,FALSE)</f>
        <v>1351</v>
      </c>
      <c r="E37" s="16">
        <f>VLOOKUP($B$10,ABONE2,5,FALSE)</f>
        <v>728361</v>
      </c>
      <c r="F37" s="16">
        <f>VLOOKUP($B$10,ABONE2,6,FALSE)</f>
        <v>34475</v>
      </c>
      <c r="G37" s="16">
        <f>VLOOKUP($B$10,ABONE2,7,FALSE)</f>
        <v>15791</v>
      </c>
      <c r="H37" s="16">
        <f>VLOOKUP($B$10,ABONE2,8,FALSE)</f>
        <v>50266</v>
      </c>
      <c r="I37" s="16">
        <f>VLOOKUP($B$10,ABONE2,9,FALSE)</f>
        <v>136377</v>
      </c>
      <c r="J37" s="16">
        <f>VLOOKUP($B$10,ABONE2,10,FALSE)</f>
        <v>5625</v>
      </c>
      <c r="K37" s="16">
        <f>VLOOKUP($B$10,ABONE2,11,FALSE)</f>
        <v>142002</v>
      </c>
      <c r="L37" s="21">
        <f>VLOOKUP($B$10,ABONE2,12,FALSE)</f>
        <v>504</v>
      </c>
      <c r="M37" s="21">
        <f>VLOOKUP($B$10,ABONE2,13,FALSE)</f>
        <v>728</v>
      </c>
      <c r="N37" s="21">
        <f>VLOOKUP($B$10,ABONE2,14,FALSE)</f>
        <v>1232</v>
      </c>
      <c r="O37" s="21">
        <f>VLOOKUP($B$10,ABONE2,15,FALSE)</f>
        <v>921861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VLOOKUP($B$10,TUKETIM,3,FALSE)</f>
        <v>122127.9640230377</v>
      </c>
      <c r="D38" s="16">
        <f>VLOOKUP($B$10,TUKETIM,4,FALSE)</f>
        <v>9823.9141875793357</v>
      </c>
      <c r="E38" s="16">
        <f>VLOOKUP($B$10,TUKETIM,5,FALSE)</f>
        <v>131951.87821061703</v>
      </c>
      <c r="F38" s="16">
        <f>VLOOKUP($B$10,TUKETIM,6,FALSE)</f>
        <v>21840.03782657428</v>
      </c>
      <c r="G38" s="16">
        <f>VLOOKUP($B$10,TUKETIM,7,FALSE)</f>
        <v>31891.36826748971</v>
      </c>
      <c r="H38" s="16">
        <f>VLOOKUP($B$10,TUKETIM,8,FALSE)</f>
        <v>53731.40609406399</v>
      </c>
      <c r="I38" s="16">
        <f>VLOOKUP($B$10,TUKETIM,9,FALSE)</f>
        <v>58994.049658209784</v>
      </c>
      <c r="J38" s="16">
        <f>VLOOKUP($B$10,TUKETIM,10,FALSE)</f>
        <v>60413.194232878086</v>
      </c>
      <c r="K38" s="16">
        <f>VLOOKUP($B$10,TUKETIM,11,FALSE)</f>
        <v>119407.24389108787</v>
      </c>
      <c r="L38" s="21">
        <f>VLOOKUP($B$10,TUKETIM,12,FALSE)</f>
        <v>5145.4679504828864</v>
      </c>
      <c r="M38" s="21">
        <f>VLOOKUP($B$10,TUKETIM,13,FALSE)</f>
        <v>114281.10739398649</v>
      </c>
      <c r="N38" s="21">
        <f>VLOOKUP($B$10,TUKETIM,14,FALSE)</f>
        <v>119426.57534446937</v>
      </c>
      <c r="O38" s="21">
        <f>VLOOKUP($B$10,TUKETIM,15,FALSE)</f>
        <v>424517.10354023823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VLOOKUP($B$10,ANLASMA,3,FALSE)</f>
        <v>3602882.4260001415</v>
      </c>
      <c r="D39" s="16">
        <f>VLOOKUP($B$10,ANLASMA,4,FALSE)</f>
        <v>27333.851999999999</v>
      </c>
      <c r="E39" s="16">
        <f>VLOOKUP($B$10,ANLASMA,5,FALSE)</f>
        <v>3630216.2780001415</v>
      </c>
      <c r="F39" s="16">
        <f>VLOOKUP($B$10,ANLASMA,6,FALSE)</f>
        <v>235773.09699999916</v>
      </c>
      <c r="G39" s="16">
        <f>VLOOKUP($B$10,ANLASMA,7,FALSE)</f>
        <v>388924.19899999979</v>
      </c>
      <c r="H39" s="16">
        <f>VLOOKUP($B$10,ANLASMA,8,FALSE)</f>
        <v>624697.29599999893</v>
      </c>
      <c r="I39" s="16">
        <f>VLOOKUP($B$10,ANLASMA,9,FALSE)</f>
        <v>774601.25600000122</v>
      </c>
      <c r="J39" s="16">
        <f>VLOOKUP($B$10,ANLASMA,10,FALSE)</f>
        <v>992695.35900000005</v>
      </c>
      <c r="K39" s="16">
        <f>VLOOKUP($B$10,ANLASMA,11,FALSE)</f>
        <v>1767296.6150000012</v>
      </c>
      <c r="L39" s="21">
        <f>VLOOKUP($B$10,ANLASMA,12,FALSE)</f>
        <v>18555.72</v>
      </c>
      <c r="M39" s="21">
        <f>VLOOKUP($B$10,ANLASMA,13,FALSE)</f>
        <v>620777.26800000004</v>
      </c>
      <c r="N39" s="21">
        <f>VLOOKUP($B$10,ANLASMA,14,FALSE)</f>
        <v>639332.98800000001</v>
      </c>
      <c r="O39" s="21">
        <f>VLOOKUP($B$10,ANLASMA,15,FALSE)</f>
        <v>6661543.1770001417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31" t="s">
        <v>75</v>
      </c>
      <c r="C42" s="31"/>
      <c r="D42" s="31"/>
      <c r="E42" s="31"/>
      <c r="F42" s="31"/>
      <c r="G42" s="31"/>
      <c r="H42" s="31"/>
      <c r="I42" s="31"/>
      <c r="J42" s="31"/>
      <c r="K42" s="31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31" t="s">
        <v>76</v>
      </c>
      <c r="C43" s="31"/>
      <c r="D43" s="31"/>
      <c r="E43" s="31"/>
      <c r="F43" s="31"/>
      <c r="G43" s="31"/>
      <c r="H43" s="31"/>
      <c r="I43" s="31"/>
      <c r="J43" s="31"/>
      <c r="K43" s="31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31" t="s">
        <v>77</v>
      </c>
      <c r="C44" s="31"/>
      <c r="D44" s="31"/>
      <c r="E44" s="31"/>
      <c r="F44" s="31"/>
      <c r="G44" s="31"/>
      <c r="H44" s="31"/>
      <c r="I44" s="31"/>
      <c r="J44" s="31"/>
      <c r="K44" s="31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3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B7:C7"/>
    <mergeCell ref="B8:C8"/>
    <mergeCell ref="B9:C9"/>
    <mergeCell ref="B10:C10"/>
    <mergeCell ref="A13:B13"/>
    <mergeCell ref="C13:E13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 xr:uid="{EA0A5F97-85A7-4ED8-A7AD-D733ED044BD7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A97FFD-BE28-412B-8083-89AD01C931FE}">
  <dimension ref="A1:AC70"/>
  <sheetViews>
    <sheetView topLeftCell="A21" zoomScale="80" zoomScaleNormal="8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25" t="s">
        <v>6</v>
      </c>
      <c r="B1" s="26"/>
      <c r="C1" s="26"/>
      <c r="D1" s="2"/>
      <c r="E1" s="2"/>
      <c r="F1" s="2"/>
    </row>
    <row r="2" spans="1:29" x14ac:dyDescent="0.3">
      <c r="A2" s="3" t="s">
        <v>7</v>
      </c>
      <c r="B2" s="27" t="s">
        <v>8</v>
      </c>
      <c r="C2" s="27"/>
      <c r="D2" s="4"/>
      <c r="E2" s="4"/>
      <c r="F2" s="4"/>
    </row>
    <row r="3" spans="1:29" x14ac:dyDescent="0.3">
      <c r="A3" s="3" t="s">
        <v>9</v>
      </c>
      <c r="B3" s="28" t="s">
        <v>79</v>
      </c>
      <c r="C3" s="28"/>
      <c r="D3" s="5"/>
      <c r="E3" s="5"/>
      <c r="F3" s="5"/>
    </row>
    <row r="4" spans="1:29" x14ac:dyDescent="0.3">
      <c r="A4" s="3" t="s">
        <v>10</v>
      </c>
      <c r="B4" s="27">
        <v>4</v>
      </c>
      <c r="C4" s="27"/>
      <c r="D4" s="4"/>
      <c r="E4" s="4"/>
      <c r="F4" s="4"/>
    </row>
    <row r="5" spans="1:29" x14ac:dyDescent="0.3">
      <c r="A5" s="3" t="s">
        <v>11</v>
      </c>
      <c r="B5" s="29"/>
      <c r="C5" s="30"/>
      <c r="D5" s="4"/>
      <c r="E5" s="4"/>
      <c r="F5" s="4"/>
    </row>
    <row r="6" spans="1:29" ht="15" customHeight="1" x14ac:dyDescent="0.3">
      <c r="A6" s="3" t="s">
        <v>12</v>
      </c>
      <c r="B6" s="29"/>
      <c r="C6" s="30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32"/>
      <c r="C7" s="33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4"/>
      <c r="C8" s="34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5"/>
      <c r="C9" s="35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4" t="s">
        <v>81</v>
      </c>
      <c r="C10" s="34"/>
      <c r="D10" s="6"/>
      <c r="F10" s="9"/>
      <c r="G10" s="9"/>
      <c r="H10" s="9"/>
      <c r="I10" s="9"/>
    </row>
    <row r="11" spans="1:29" x14ac:dyDescent="0.3">
      <c r="A11" s="3" t="s">
        <v>24</v>
      </c>
      <c r="B11" s="34" t="s">
        <v>117</v>
      </c>
      <c r="C11" s="34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23" t="s">
        <v>72</v>
      </c>
      <c r="B13" s="23"/>
      <c r="C13" s="24" t="s">
        <v>59</v>
      </c>
      <c r="D13" s="24"/>
      <c r="E13" s="24"/>
      <c r="F13" s="24" t="s">
        <v>60</v>
      </c>
      <c r="G13" s="24"/>
      <c r="H13" s="24"/>
      <c r="I13" s="24" t="s">
        <v>61</v>
      </c>
      <c r="J13" s="24"/>
      <c r="K13" s="24"/>
      <c r="L13" s="24" t="s">
        <v>62</v>
      </c>
      <c r="M13" s="24"/>
      <c r="N13" s="24"/>
      <c r="O13" s="22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22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f t="shared" ref="M15:M24" si="10">(SUMIFS(SANAYIOG2,KAYNAK,A15,SEBEP,B15,SÜRE,"Uzun",BİLDİRİM,"Bildirimsiz",İL,$B$10,İLÇE,$B$11)/VLOOKUP($B$11,ABONE2,13,FALSE))</f>
        <v>0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0</v>
      </c>
      <c r="D17" s="12">
        <f t="shared" si="1"/>
        <v>0</v>
      </c>
      <c r="E17" s="12">
        <f t="shared" si="2"/>
        <v>0</v>
      </c>
      <c r="F17" s="12">
        <f t="shared" si="3"/>
        <v>0</v>
      </c>
      <c r="G17" s="12">
        <f t="shared" si="4"/>
        <v>0</v>
      </c>
      <c r="H17" s="12">
        <f t="shared" si="5"/>
        <v>0</v>
      </c>
      <c r="I17" s="12">
        <f t="shared" si="6"/>
        <v>0</v>
      </c>
      <c r="J17" s="12">
        <f t="shared" si="7"/>
        <v>0</v>
      </c>
      <c r="K17" s="12">
        <f t="shared" si="8"/>
        <v>0</v>
      </c>
      <c r="L17" s="12">
        <f t="shared" si="9"/>
        <v>0</v>
      </c>
      <c r="M17" s="12">
        <f t="shared" si="10"/>
        <v>0</v>
      </c>
      <c r="N17" s="12">
        <f t="shared" si="11"/>
        <v>0</v>
      </c>
      <c r="O17" s="17">
        <f t="shared" si="12"/>
        <v>0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0</v>
      </c>
      <c r="D18" s="12">
        <f t="shared" si="1"/>
        <v>0</v>
      </c>
      <c r="E18" s="12">
        <f t="shared" si="2"/>
        <v>0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0</v>
      </c>
      <c r="J18" s="12">
        <f t="shared" si="7"/>
        <v>0</v>
      </c>
      <c r="K18" s="12">
        <f t="shared" si="8"/>
        <v>0</v>
      </c>
      <c r="L18" s="12">
        <f t="shared" si="9"/>
        <v>0</v>
      </c>
      <c r="M18" s="12">
        <f t="shared" si="10"/>
        <v>0</v>
      </c>
      <c r="N18" s="12">
        <f t="shared" si="11"/>
        <v>0</v>
      </c>
      <c r="O18" s="17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0</v>
      </c>
      <c r="D21" s="12">
        <f t="shared" si="1"/>
        <v>0</v>
      </c>
      <c r="E21" s="12">
        <f t="shared" si="2"/>
        <v>0</v>
      </c>
      <c r="F21" s="12">
        <f t="shared" si="3"/>
        <v>0</v>
      </c>
      <c r="G21" s="12">
        <f t="shared" si="4"/>
        <v>0</v>
      </c>
      <c r="H21" s="12">
        <f t="shared" si="5"/>
        <v>0</v>
      </c>
      <c r="I21" s="12">
        <f t="shared" si="6"/>
        <v>0</v>
      </c>
      <c r="J21" s="12">
        <f t="shared" si="7"/>
        <v>0</v>
      </c>
      <c r="K21" s="12">
        <f t="shared" si="8"/>
        <v>0</v>
      </c>
      <c r="L21" s="12">
        <f t="shared" si="9"/>
        <v>0</v>
      </c>
      <c r="M21" s="12">
        <f t="shared" si="10"/>
        <v>0</v>
      </c>
      <c r="N21" s="12">
        <f t="shared" si="11"/>
        <v>0</v>
      </c>
      <c r="O21" s="17">
        <f t="shared" si="12"/>
        <v>0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0</v>
      </c>
      <c r="D22" s="12">
        <f t="shared" si="1"/>
        <v>0</v>
      </c>
      <c r="E22" s="12">
        <f t="shared" si="2"/>
        <v>0</v>
      </c>
      <c r="F22" s="12">
        <f t="shared" si="3"/>
        <v>0</v>
      </c>
      <c r="G22" s="12">
        <f t="shared" si="4"/>
        <v>0</v>
      </c>
      <c r="H22" s="12">
        <f t="shared" si="5"/>
        <v>0</v>
      </c>
      <c r="I22" s="12">
        <f t="shared" si="6"/>
        <v>0</v>
      </c>
      <c r="J22" s="12">
        <f t="shared" si="7"/>
        <v>0</v>
      </c>
      <c r="K22" s="12">
        <f t="shared" si="8"/>
        <v>0</v>
      </c>
      <c r="L22" s="12">
        <f t="shared" si="9"/>
        <v>0</v>
      </c>
      <c r="M22" s="12">
        <f t="shared" si="10"/>
        <v>0</v>
      </c>
      <c r="N22" s="12">
        <f t="shared" si="11"/>
        <v>0</v>
      </c>
      <c r="O22" s="17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23" t="s">
        <v>63</v>
      </c>
      <c r="B25" s="23"/>
      <c r="C25" s="12">
        <f>SUM(C15:C24)</f>
        <v>0</v>
      </c>
      <c r="D25" s="12">
        <f t="shared" ref="D25:O25" si="13">SUM(D15:D24)</f>
        <v>0</v>
      </c>
      <c r="E25" s="12">
        <f t="shared" si="13"/>
        <v>0</v>
      </c>
      <c r="F25" s="12">
        <f t="shared" si="13"/>
        <v>0</v>
      </c>
      <c r="G25" s="12">
        <f t="shared" si="13"/>
        <v>0</v>
      </c>
      <c r="H25" s="12">
        <f t="shared" si="13"/>
        <v>0</v>
      </c>
      <c r="I25" s="12">
        <f t="shared" si="13"/>
        <v>0</v>
      </c>
      <c r="J25" s="12">
        <f t="shared" si="13"/>
        <v>0</v>
      </c>
      <c r="K25" s="12">
        <f t="shared" si="13"/>
        <v>0</v>
      </c>
      <c r="L25" s="12">
        <f t="shared" si="13"/>
        <v>0</v>
      </c>
      <c r="M25" s="12">
        <f t="shared" si="13"/>
        <v>0</v>
      </c>
      <c r="N25" s="12">
        <f t="shared" si="13"/>
        <v>0</v>
      </c>
      <c r="O25" s="12">
        <f t="shared" si="13"/>
        <v>0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23" t="s">
        <v>73</v>
      </c>
      <c r="B26" s="23"/>
      <c r="C26" s="24" t="s">
        <v>59</v>
      </c>
      <c r="D26" s="24"/>
      <c r="E26" s="24"/>
      <c r="F26" s="24" t="s">
        <v>60</v>
      </c>
      <c r="G26" s="24"/>
      <c r="H26" s="24"/>
      <c r="I26" s="24" t="s">
        <v>61</v>
      </c>
      <c r="J26" s="24"/>
      <c r="K26" s="24"/>
      <c r="L26" s="24" t="s">
        <v>62</v>
      </c>
      <c r="M26" s="24"/>
      <c r="N26" s="24"/>
      <c r="O26" s="22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22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0</v>
      </c>
      <c r="D29" s="12">
        <f>(SUMIFS(MESKENOG2,KAYNAK,A29,SEBEP,B29,SÜRE,"Uzun",BİLDİRİM,"Bildirimli",İL,$B$10,İLÇE,$B$11)/VLOOKUP($B$11,ABONE2,4,FALSE))</f>
        <v>0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0</v>
      </c>
      <c r="F29" s="12">
        <f>(SUMIFS(TARIMSALAG2,KAYNAK,A29,SEBEP,B29,SÜRE,"Uzun",BİLDİRİM,"Bildirimli",İL,$B$10,İLÇE,$B$11)/VLOOKUP($B$11,ABONE2,6,FALSE))</f>
        <v>0</v>
      </c>
      <c r="G29" s="12">
        <f>(SUMIFS(TARIMSALOG2,KAYNAK,A29,SEBEP,B29,SÜRE,"Uzun",BİLDİRİM,"Bildirimli",İL,$B$10,İLÇE,$B$11)/VLOOKUP($B$11,ABONE2,7,FALSE))</f>
        <v>0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0</v>
      </c>
      <c r="I29" s="12">
        <f>(SUMIFS(TICARETHANEAG2,KAYNAK,A29,SEBEP,B29,SÜRE,"Uzun",BİLDİRİM,"Bildirimli",İL,$B$10,İLÇE,$B$11)/VLOOKUP($B$11,ABONE2,9,FALSE))</f>
        <v>0</v>
      </c>
      <c r="J29" s="12">
        <f>(SUMIFS(TICARETHANEOG2,KAYNAK,A29,SEBEP,B29,SÜRE,"Uzun",BİLDİRİM,"Bildirimli",İL,$B$10,İLÇE,$B$11)/VLOOKUP($B$11,ABONE2,10,FALSE))</f>
        <v>0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</v>
      </c>
      <c r="L29" s="12">
        <f>(SUMIFS(SANAYIAG2,KAYNAK,A29,SEBEP,B29,SÜRE,"Uzun",BİLDİRİM,"Bildirimli",İL,$B$10,İLÇE,$B$11)/VLOOKUP($B$11,ABONE2,12,FALSE))</f>
        <v>0</v>
      </c>
      <c r="M29" s="12">
        <f>(SUMIFS(SANAYIOG2,KAYNAK,A29,SEBEP,B29,SÜRE,"Uzun",BİLDİRİM,"Bildirimli",İL,$B$10,İLÇE,$B$11)/VLOOKUP($B$11,ABONE2,13,FALSE))</f>
        <v>0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0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0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0</v>
      </c>
      <c r="F31" s="12">
        <f>(SUMIFS(TARIMSALAG2,KAYNAK,A31,SEBEP,B31,SÜRE,"Uzun",BİLDİRİM,"Bildirimli",İL,$B$10,İLÇE,$B$11)/VLOOKUP($B$11,ABONE2,6,FALSE))</f>
        <v>0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2">
        <f>(SUMIFS(TICARETHANEAG2,KAYNAK,A31,SEBEP,B31,SÜRE,"Uzun",BİLDİRİM,"Bildirimli",İL,$B$10,İLÇE,$B$11)/VLOOKUP($B$11,ABONE2,9,FALSE))</f>
        <v>0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</v>
      </c>
      <c r="L31" s="12">
        <f>(SUMIFS(SANAYIAG2,KAYNAK,A31,SEBEP,B31,SÜRE,"Uzun",BİLDİRİM,"Bildirimli",İL,$B$10,İLÇE,$B$11)/VLOOKUP($B$11,ABONE2,12,FALSE))</f>
        <v>0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0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23" t="s">
        <v>63</v>
      </c>
      <c r="B33" s="23"/>
      <c r="C33" s="12">
        <f>SUM(C28:C32)</f>
        <v>0</v>
      </c>
      <c r="D33" s="12">
        <f t="shared" ref="D33:O33" si="14">SUM(D28:D32)</f>
        <v>0</v>
      </c>
      <c r="E33" s="12">
        <f t="shared" si="14"/>
        <v>0</v>
      </c>
      <c r="F33" s="12">
        <f t="shared" si="14"/>
        <v>0</v>
      </c>
      <c r="G33" s="12">
        <f t="shared" si="14"/>
        <v>0</v>
      </c>
      <c r="H33" s="12">
        <f t="shared" si="14"/>
        <v>0</v>
      </c>
      <c r="I33" s="12">
        <f t="shared" si="14"/>
        <v>0</v>
      </c>
      <c r="J33" s="12">
        <f t="shared" si="14"/>
        <v>0</v>
      </c>
      <c r="K33" s="12">
        <f t="shared" si="14"/>
        <v>0</v>
      </c>
      <c r="L33" s="12">
        <f t="shared" si="14"/>
        <v>0</v>
      </c>
      <c r="M33" s="12">
        <f t="shared" si="14"/>
        <v>0</v>
      </c>
      <c r="N33" s="12">
        <f t="shared" si="14"/>
        <v>0</v>
      </c>
      <c r="O33" s="12">
        <f t="shared" si="14"/>
        <v>0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22" t="s">
        <v>74</v>
      </c>
      <c r="C35" s="24" t="s">
        <v>59</v>
      </c>
      <c r="D35" s="24"/>
      <c r="E35" s="24"/>
      <c r="F35" s="24" t="s">
        <v>60</v>
      </c>
      <c r="G35" s="24"/>
      <c r="H35" s="24"/>
      <c r="I35" s="24" t="s">
        <v>61</v>
      </c>
      <c r="J35" s="24"/>
      <c r="K35" s="24"/>
      <c r="L35" s="24" t="s">
        <v>62</v>
      </c>
      <c r="M35" s="24"/>
      <c r="N35" s="24"/>
      <c r="O35" s="22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22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22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22669</v>
      </c>
      <c r="D37" s="16">
        <f>VLOOKUP($B$11,ABONE2,4,FALSE)</f>
        <v>109</v>
      </c>
      <c r="E37" s="16">
        <f>VLOOKUP($B$11,ABONE2,5,FALSE)</f>
        <v>22778</v>
      </c>
      <c r="F37" s="16">
        <f>VLOOKUP($B$11,ABONE2,6,FALSE)</f>
        <v>997</v>
      </c>
      <c r="G37" s="16">
        <f>VLOOKUP($B$11,ABONE2,7,FALSE)</f>
        <v>404</v>
      </c>
      <c r="H37" s="16">
        <f>VLOOKUP($B$11,ABONE2,8,FALSE)</f>
        <v>1401</v>
      </c>
      <c r="I37" s="16">
        <f>VLOOKUP($B$11,ABONE2,9,FALSE)</f>
        <v>5259</v>
      </c>
      <c r="J37" s="16">
        <f>VLOOKUP($B$11,ABONE2,10,FALSE)</f>
        <v>193</v>
      </c>
      <c r="K37" s="16">
        <f>VLOOKUP($B$11,ABONE2,11,FALSE)</f>
        <v>5452</v>
      </c>
      <c r="L37" s="21">
        <f>VLOOKUP($B$11,ABONE2,12,FALSE)</f>
        <v>33</v>
      </c>
      <c r="M37" s="21">
        <f>VLOOKUP($B$11,ABONE2,13,FALSE)</f>
        <v>23</v>
      </c>
      <c r="N37" s="21">
        <f>VLOOKUP($B$11,ABONE2,14,FALSE)</f>
        <v>56</v>
      </c>
      <c r="O37" s="21">
        <f>VLOOKUP($B$11,ABONE2,15,FALSE)</f>
        <v>29687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3101.8937622043054</v>
      </c>
      <c r="D38" s="16">
        <f>VLOOKUP($B$11,TUKETIM,4,FALSE)</f>
        <v>494.49245753424657</v>
      </c>
      <c r="E38" s="16">
        <f>VLOOKUP($B$11,TUKETIM,5,FALSE)</f>
        <v>3596.386219738552</v>
      </c>
      <c r="F38" s="16">
        <f>VLOOKUP($B$11,TUKETIM,6,FALSE)</f>
        <v>390.98104465753426</v>
      </c>
      <c r="G38" s="16">
        <f>VLOOKUP($B$11,TUKETIM,7,FALSE)</f>
        <v>892.97694275811875</v>
      </c>
      <c r="H38" s="16">
        <f>VLOOKUP($B$11,TUKETIM,8,FALSE)</f>
        <v>1283.957987415653</v>
      </c>
      <c r="I38" s="16">
        <f>VLOOKUP($B$11,TUKETIM,9,FALSE)</f>
        <v>2079.5436113101177</v>
      </c>
      <c r="J38" s="16">
        <f>VLOOKUP($B$11,TUKETIM,10,FALSE)</f>
        <v>1512.0161134683422</v>
      </c>
      <c r="K38" s="16">
        <f>VLOOKUP($B$11,TUKETIM,11,FALSE)</f>
        <v>3591.5597247784599</v>
      </c>
      <c r="L38" s="21">
        <f>VLOOKUP($B$11,TUKETIM,12,FALSE)</f>
        <v>342.10826336996337</v>
      </c>
      <c r="M38" s="21">
        <f>VLOOKUP($B$11,TUKETIM,13,FALSE)</f>
        <v>2151.745782496118</v>
      </c>
      <c r="N38" s="21">
        <f>VLOOKUP($B$11,TUKETIM,14,FALSE)</f>
        <v>2493.8540458660814</v>
      </c>
      <c r="O38" s="21">
        <f>VLOOKUP($B$11,TUKETIM,15,FALSE)</f>
        <v>10965.757977798747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99838.363000000201</v>
      </c>
      <c r="D39" s="16">
        <f>VLOOKUP($B$11,ANLASMA,4,FALSE)</f>
        <v>2107.7599999999998</v>
      </c>
      <c r="E39" s="16">
        <f>VLOOKUP($B$11,ANLASMA,5,FALSE)</f>
        <v>101946.1230000002</v>
      </c>
      <c r="F39" s="16">
        <f>VLOOKUP($B$11,ANLASMA,6,FALSE)</f>
        <v>4622.3740000000098</v>
      </c>
      <c r="G39" s="16">
        <f>VLOOKUP($B$11,ANLASMA,7,FALSE)</f>
        <v>11728.041999999999</v>
      </c>
      <c r="H39" s="16">
        <f>VLOOKUP($B$11,ANLASMA,8,FALSE)</f>
        <v>16350.416000000008</v>
      </c>
      <c r="I39" s="16">
        <f>VLOOKUP($B$11,ANLASMA,9,FALSE)</f>
        <v>32384.746999999803</v>
      </c>
      <c r="J39" s="16">
        <f>VLOOKUP($B$11,ANLASMA,10,FALSE)</f>
        <v>55665</v>
      </c>
      <c r="K39" s="16">
        <f>VLOOKUP($B$11,ANLASMA,11,FALSE)</f>
        <v>88049.746999999799</v>
      </c>
      <c r="L39" s="21">
        <f>VLOOKUP($B$11,ANLASMA,12,FALSE)</f>
        <v>1525.2840000000001</v>
      </c>
      <c r="M39" s="21">
        <f>VLOOKUP($B$11,ANLASMA,13,FALSE)</f>
        <v>30080.2</v>
      </c>
      <c r="N39" s="21">
        <f>VLOOKUP($B$11,ANLASMA,14,FALSE)</f>
        <v>31605.484</v>
      </c>
      <c r="O39" s="21">
        <f>VLOOKUP($B$11,ANLASMA,15,FALSE)</f>
        <v>237951.77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31" t="s">
        <v>75</v>
      </c>
      <c r="C42" s="31"/>
      <c r="D42" s="31"/>
      <c r="E42" s="31"/>
      <c r="F42" s="31"/>
      <c r="G42" s="31"/>
      <c r="H42" s="31"/>
      <c r="I42" s="31"/>
      <c r="J42" s="31"/>
      <c r="K42" s="31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31" t="s">
        <v>76</v>
      </c>
      <c r="C43" s="31"/>
      <c r="D43" s="31"/>
      <c r="E43" s="31"/>
      <c r="F43" s="31"/>
      <c r="G43" s="31"/>
      <c r="H43" s="31"/>
      <c r="I43" s="31"/>
      <c r="J43" s="31"/>
      <c r="K43" s="31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31" t="s">
        <v>77</v>
      </c>
      <c r="C44" s="31"/>
      <c r="D44" s="31"/>
      <c r="E44" s="31"/>
      <c r="F44" s="31"/>
      <c r="G44" s="31"/>
      <c r="H44" s="31"/>
      <c r="I44" s="31"/>
      <c r="J44" s="31"/>
      <c r="K44" s="31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 xr:uid="{CE950FFE-ED23-4792-AB67-1639106342FB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9D8BCE-9D69-4768-B3FE-360C91B83F90}">
  <dimension ref="A1:AC70"/>
  <sheetViews>
    <sheetView topLeftCell="A15" zoomScale="80" zoomScaleNormal="8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25" t="s">
        <v>6</v>
      </c>
      <c r="B1" s="26"/>
      <c r="C1" s="26"/>
      <c r="D1" s="2"/>
      <c r="E1" s="2"/>
      <c r="F1" s="2"/>
    </row>
    <row r="2" spans="1:29" x14ac:dyDescent="0.3">
      <c r="A2" s="3" t="s">
        <v>7</v>
      </c>
      <c r="B2" s="27" t="s">
        <v>8</v>
      </c>
      <c r="C2" s="27"/>
      <c r="D2" s="4"/>
      <c r="E2" s="4"/>
      <c r="F2" s="4"/>
    </row>
    <row r="3" spans="1:29" x14ac:dyDescent="0.3">
      <c r="A3" s="3" t="s">
        <v>9</v>
      </c>
      <c r="B3" s="28" t="s">
        <v>79</v>
      </c>
      <c r="C3" s="28"/>
      <c r="D3" s="5"/>
      <c r="E3" s="5"/>
      <c r="F3" s="5"/>
    </row>
    <row r="4" spans="1:29" x14ac:dyDescent="0.3">
      <c r="A4" s="3" t="s">
        <v>10</v>
      </c>
      <c r="B4" s="27">
        <v>4</v>
      </c>
      <c r="C4" s="27"/>
      <c r="D4" s="4"/>
      <c r="E4" s="4"/>
      <c r="F4" s="4"/>
    </row>
    <row r="5" spans="1:29" x14ac:dyDescent="0.3">
      <c r="A5" s="3" t="s">
        <v>11</v>
      </c>
      <c r="B5" s="29"/>
      <c r="C5" s="30"/>
      <c r="D5" s="4"/>
      <c r="E5" s="4"/>
      <c r="F5" s="4"/>
    </row>
    <row r="6" spans="1:29" ht="15" customHeight="1" x14ac:dyDescent="0.3">
      <c r="A6" s="3" t="s">
        <v>12</v>
      </c>
      <c r="B6" s="29"/>
      <c r="C6" s="30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32"/>
      <c r="C7" s="33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4"/>
      <c r="C8" s="34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5"/>
      <c r="C9" s="35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4" t="s">
        <v>81</v>
      </c>
      <c r="C10" s="34"/>
      <c r="D10" s="6"/>
      <c r="F10" s="9"/>
      <c r="G10" s="9"/>
      <c r="H10" s="9"/>
      <c r="I10" s="9"/>
    </row>
    <row r="11" spans="1:29" x14ac:dyDescent="0.3">
      <c r="A11" s="3" t="s">
        <v>24</v>
      </c>
      <c r="B11" s="34" t="s">
        <v>118</v>
      </c>
      <c r="C11" s="34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23" t="s">
        <v>72</v>
      </c>
      <c r="B13" s="23"/>
      <c r="C13" s="24" t="s">
        <v>59</v>
      </c>
      <c r="D13" s="24"/>
      <c r="E13" s="24"/>
      <c r="F13" s="24" t="s">
        <v>60</v>
      </c>
      <c r="G13" s="24"/>
      <c r="H13" s="24"/>
      <c r="I13" s="24" t="s">
        <v>61</v>
      </c>
      <c r="J13" s="24"/>
      <c r="K13" s="24"/>
      <c r="L13" s="24" t="s">
        <v>62</v>
      </c>
      <c r="M13" s="24"/>
      <c r="N13" s="24"/>
      <c r="O13" s="22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22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f t="shared" ref="M15:M24" si="10">(SUMIFS(SANAYIOG2,KAYNAK,A15,SEBEP,B15,SÜRE,"Uzun",BİLDİRİM,"Bildirimsiz",İL,$B$10,İLÇE,$B$11)/VLOOKUP($B$11,ABONE2,13,FALSE))</f>
        <v>0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0</v>
      </c>
      <c r="D17" s="12">
        <f t="shared" si="1"/>
        <v>0</v>
      </c>
      <c r="E17" s="12">
        <f t="shared" si="2"/>
        <v>0</v>
      </c>
      <c r="F17" s="12">
        <f t="shared" si="3"/>
        <v>0</v>
      </c>
      <c r="G17" s="12">
        <f t="shared" si="4"/>
        <v>0</v>
      </c>
      <c r="H17" s="12">
        <f t="shared" si="5"/>
        <v>0</v>
      </c>
      <c r="I17" s="12">
        <f t="shared" si="6"/>
        <v>0</v>
      </c>
      <c r="J17" s="12">
        <f t="shared" si="7"/>
        <v>0</v>
      </c>
      <c r="K17" s="12">
        <f t="shared" si="8"/>
        <v>0</v>
      </c>
      <c r="L17" s="12">
        <f t="shared" si="9"/>
        <v>0</v>
      </c>
      <c r="M17" s="12">
        <f t="shared" si="10"/>
        <v>0</v>
      </c>
      <c r="N17" s="12">
        <f t="shared" si="11"/>
        <v>0</v>
      </c>
      <c r="O17" s="17">
        <f t="shared" si="12"/>
        <v>0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0</v>
      </c>
      <c r="D18" s="12">
        <f t="shared" si="1"/>
        <v>0</v>
      </c>
      <c r="E18" s="12">
        <f t="shared" si="2"/>
        <v>0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0</v>
      </c>
      <c r="J18" s="12">
        <f t="shared" si="7"/>
        <v>0</v>
      </c>
      <c r="K18" s="12">
        <f t="shared" si="8"/>
        <v>0</v>
      </c>
      <c r="L18" s="12">
        <f t="shared" si="9"/>
        <v>0</v>
      </c>
      <c r="M18" s="12">
        <f t="shared" si="10"/>
        <v>0</v>
      </c>
      <c r="N18" s="12">
        <f t="shared" si="11"/>
        <v>0</v>
      </c>
      <c r="O18" s="17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0</v>
      </c>
      <c r="D21" s="12">
        <f t="shared" si="1"/>
        <v>0</v>
      </c>
      <c r="E21" s="12">
        <f t="shared" si="2"/>
        <v>0</v>
      </c>
      <c r="F21" s="12">
        <f t="shared" si="3"/>
        <v>0</v>
      </c>
      <c r="G21" s="12">
        <f t="shared" si="4"/>
        <v>0</v>
      </c>
      <c r="H21" s="12">
        <f t="shared" si="5"/>
        <v>0</v>
      </c>
      <c r="I21" s="12">
        <f t="shared" si="6"/>
        <v>0</v>
      </c>
      <c r="J21" s="12">
        <f t="shared" si="7"/>
        <v>0</v>
      </c>
      <c r="K21" s="12">
        <f t="shared" si="8"/>
        <v>0</v>
      </c>
      <c r="L21" s="12">
        <f t="shared" si="9"/>
        <v>0</v>
      </c>
      <c r="M21" s="12">
        <f t="shared" si="10"/>
        <v>0</v>
      </c>
      <c r="N21" s="12">
        <f t="shared" si="11"/>
        <v>0</v>
      </c>
      <c r="O21" s="17">
        <f t="shared" si="12"/>
        <v>0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0</v>
      </c>
      <c r="D22" s="12">
        <f t="shared" si="1"/>
        <v>0</v>
      </c>
      <c r="E22" s="12">
        <f t="shared" si="2"/>
        <v>0</v>
      </c>
      <c r="F22" s="12">
        <f t="shared" si="3"/>
        <v>0</v>
      </c>
      <c r="G22" s="12">
        <f t="shared" si="4"/>
        <v>0</v>
      </c>
      <c r="H22" s="12">
        <f t="shared" si="5"/>
        <v>0</v>
      </c>
      <c r="I22" s="12">
        <f t="shared" si="6"/>
        <v>0</v>
      </c>
      <c r="J22" s="12">
        <f t="shared" si="7"/>
        <v>0</v>
      </c>
      <c r="K22" s="12">
        <f t="shared" si="8"/>
        <v>0</v>
      </c>
      <c r="L22" s="12">
        <f t="shared" si="9"/>
        <v>0</v>
      </c>
      <c r="M22" s="12">
        <f t="shared" si="10"/>
        <v>0</v>
      </c>
      <c r="N22" s="12">
        <f t="shared" si="11"/>
        <v>0</v>
      </c>
      <c r="O22" s="17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23" t="s">
        <v>63</v>
      </c>
      <c r="B25" s="23"/>
      <c r="C25" s="12">
        <f>SUM(C15:C24)</f>
        <v>0</v>
      </c>
      <c r="D25" s="12">
        <f t="shared" ref="D25:O25" si="13">SUM(D15:D24)</f>
        <v>0</v>
      </c>
      <c r="E25" s="12">
        <f t="shared" si="13"/>
        <v>0</v>
      </c>
      <c r="F25" s="12">
        <f t="shared" si="13"/>
        <v>0</v>
      </c>
      <c r="G25" s="12">
        <f t="shared" si="13"/>
        <v>0</v>
      </c>
      <c r="H25" s="12">
        <f t="shared" si="13"/>
        <v>0</v>
      </c>
      <c r="I25" s="12">
        <f t="shared" si="13"/>
        <v>0</v>
      </c>
      <c r="J25" s="12">
        <f t="shared" si="13"/>
        <v>0</v>
      </c>
      <c r="K25" s="12">
        <f t="shared" si="13"/>
        <v>0</v>
      </c>
      <c r="L25" s="12">
        <f t="shared" si="13"/>
        <v>0</v>
      </c>
      <c r="M25" s="12">
        <f t="shared" si="13"/>
        <v>0</v>
      </c>
      <c r="N25" s="12">
        <f t="shared" si="13"/>
        <v>0</v>
      </c>
      <c r="O25" s="12">
        <f t="shared" si="13"/>
        <v>0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23" t="s">
        <v>73</v>
      </c>
      <c r="B26" s="23"/>
      <c r="C26" s="24" t="s">
        <v>59</v>
      </c>
      <c r="D26" s="24"/>
      <c r="E26" s="24"/>
      <c r="F26" s="24" t="s">
        <v>60</v>
      </c>
      <c r="G26" s="24"/>
      <c r="H26" s="24"/>
      <c r="I26" s="24" t="s">
        <v>61</v>
      </c>
      <c r="J26" s="24"/>
      <c r="K26" s="24"/>
      <c r="L26" s="24" t="s">
        <v>62</v>
      </c>
      <c r="M26" s="24"/>
      <c r="N26" s="24"/>
      <c r="O26" s="22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22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0</v>
      </c>
      <c r="D29" s="12">
        <f>(SUMIFS(MESKENOG2,KAYNAK,A29,SEBEP,B29,SÜRE,"Uzun",BİLDİRİM,"Bildirimli",İL,$B$10,İLÇE,$B$11)/VLOOKUP($B$11,ABONE2,4,FALSE))</f>
        <v>0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0</v>
      </c>
      <c r="F29" s="12">
        <f>(SUMIFS(TARIMSALAG2,KAYNAK,A29,SEBEP,B29,SÜRE,"Uzun",BİLDİRİM,"Bildirimli",İL,$B$10,İLÇE,$B$11)/VLOOKUP($B$11,ABONE2,6,FALSE))</f>
        <v>0</v>
      </c>
      <c r="G29" s="12">
        <f>(SUMIFS(TARIMSALOG2,KAYNAK,A29,SEBEP,B29,SÜRE,"Uzun",BİLDİRİM,"Bildirimli",İL,$B$10,İLÇE,$B$11)/VLOOKUP($B$11,ABONE2,7,FALSE))</f>
        <v>0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0</v>
      </c>
      <c r="I29" s="12">
        <f>(SUMIFS(TICARETHANEAG2,KAYNAK,A29,SEBEP,B29,SÜRE,"Uzun",BİLDİRİM,"Bildirimli",İL,$B$10,İLÇE,$B$11)/VLOOKUP($B$11,ABONE2,9,FALSE))</f>
        <v>0</v>
      </c>
      <c r="J29" s="12">
        <f>(SUMIFS(TICARETHANEOG2,KAYNAK,A29,SEBEP,B29,SÜRE,"Uzun",BİLDİRİM,"Bildirimli",İL,$B$10,İLÇE,$B$11)/VLOOKUP($B$11,ABONE2,10,FALSE))</f>
        <v>0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</v>
      </c>
      <c r="L29" s="12">
        <f>(SUMIFS(SANAYIAG2,KAYNAK,A29,SEBEP,B29,SÜRE,"Uzun",BİLDİRİM,"Bildirimli",İL,$B$10,İLÇE,$B$11)/VLOOKUP($B$11,ABONE2,12,FALSE))</f>
        <v>0</v>
      </c>
      <c r="M29" s="12">
        <f>(SUMIFS(SANAYIOG2,KAYNAK,A29,SEBEP,B29,SÜRE,"Uzun",BİLDİRİM,"Bildirimli",İL,$B$10,İLÇE,$B$11)/VLOOKUP($B$11,ABONE2,13,FALSE))</f>
        <v>0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0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0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0</v>
      </c>
      <c r="F31" s="12">
        <f>(SUMIFS(TARIMSALAG2,KAYNAK,A31,SEBEP,B31,SÜRE,"Uzun",BİLDİRİM,"Bildirimli",İL,$B$10,İLÇE,$B$11)/VLOOKUP($B$11,ABONE2,6,FALSE))</f>
        <v>0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2">
        <f>(SUMIFS(TICARETHANEAG2,KAYNAK,A31,SEBEP,B31,SÜRE,"Uzun",BİLDİRİM,"Bildirimli",İL,$B$10,İLÇE,$B$11)/VLOOKUP($B$11,ABONE2,9,FALSE))</f>
        <v>0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</v>
      </c>
      <c r="L31" s="12">
        <f>(SUMIFS(SANAYIAG2,KAYNAK,A31,SEBEP,B31,SÜRE,"Uzun",BİLDİRİM,"Bildirimli",İL,$B$10,İLÇE,$B$11)/VLOOKUP($B$11,ABONE2,12,FALSE))</f>
        <v>0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0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23" t="s">
        <v>63</v>
      </c>
      <c r="B33" s="23"/>
      <c r="C33" s="12">
        <f>SUM(C28:C32)</f>
        <v>0</v>
      </c>
      <c r="D33" s="12">
        <f t="shared" ref="D33:O33" si="14">SUM(D28:D32)</f>
        <v>0</v>
      </c>
      <c r="E33" s="12">
        <f t="shared" si="14"/>
        <v>0</v>
      </c>
      <c r="F33" s="12">
        <f t="shared" si="14"/>
        <v>0</v>
      </c>
      <c r="G33" s="12">
        <f t="shared" si="14"/>
        <v>0</v>
      </c>
      <c r="H33" s="12">
        <f t="shared" si="14"/>
        <v>0</v>
      </c>
      <c r="I33" s="12">
        <f t="shared" si="14"/>
        <v>0</v>
      </c>
      <c r="J33" s="12">
        <f t="shared" si="14"/>
        <v>0</v>
      </c>
      <c r="K33" s="12">
        <f t="shared" si="14"/>
        <v>0</v>
      </c>
      <c r="L33" s="12">
        <f t="shared" si="14"/>
        <v>0</v>
      </c>
      <c r="M33" s="12">
        <f t="shared" si="14"/>
        <v>0</v>
      </c>
      <c r="N33" s="12">
        <f t="shared" si="14"/>
        <v>0</v>
      </c>
      <c r="O33" s="12">
        <f t="shared" si="14"/>
        <v>0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22" t="s">
        <v>74</v>
      </c>
      <c r="C35" s="24" t="s">
        <v>59</v>
      </c>
      <c r="D35" s="24"/>
      <c r="E35" s="24"/>
      <c r="F35" s="24" t="s">
        <v>60</v>
      </c>
      <c r="G35" s="24"/>
      <c r="H35" s="24"/>
      <c r="I35" s="24" t="s">
        <v>61</v>
      </c>
      <c r="J35" s="24"/>
      <c r="K35" s="24"/>
      <c r="L35" s="24" t="s">
        <v>62</v>
      </c>
      <c r="M35" s="24"/>
      <c r="N35" s="24"/>
      <c r="O35" s="22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22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22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83063</v>
      </c>
      <c r="D37" s="16">
        <f>VLOOKUP($B$11,ABONE2,4,FALSE)</f>
        <v>208</v>
      </c>
      <c r="E37" s="16">
        <f>VLOOKUP($B$11,ABONE2,5,FALSE)</f>
        <v>83271</v>
      </c>
      <c r="F37" s="16">
        <f>VLOOKUP($B$11,ABONE2,6,FALSE)</f>
        <v>3458</v>
      </c>
      <c r="G37" s="16">
        <f>VLOOKUP($B$11,ABONE2,7,FALSE)</f>
        <v>1936</v>
      </c>
      <c r="H37" s="16">
        <f>VLOOKUP($B$11,ABONE2,8,FALSE)</f>
        <v>5394</v>
      </c>
      <c r="I37" s="16">
        <f>VLOOKUP($B$11,ABONE2,9,FALSE)</f>
        <v>17533</v>
      </c>
      <c r="J37" s="16">
        <f>VLOOKUP($B$11,ABONE2,10,FALSE)</f>
        <v>734</v>
      </c>
      <c r="K37" s="16">
        <f>VLOOKUP($B$11,ABONE2,11,FALSE)</f>
        <v>18267</v>
      </c>
      <c r="L37" s="21">
        <f>VLOOKUP($B$11,ABONE2,12,FALSE)</f>
        <v>53</v>
      </c>
      <c r="M37" s="21">
        <f>VLOOKUP($B$11,ABONE2,13,FALSE)</f>
        <v>70</v>
      </c>
      <c r="N37" s="21">
        <f>VLOOKUP($B$11,ABONE2,14,FALSE)</f>
        <v>123</v>
      </c>
      <c r="O37" s="21">
        <f>VLOOKUP($B$11,ABONE2,15,FALSE)</f>
        <v>107055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15223.759819313465</v>
      </c>
      <c r="D38" s="16">
        <f>VLOOKUP($B$11,TUKETIM,4,FALSE)</f>
        <v>811.25006684931509</v>
      </c>
      <c r="E38" s="16">
        <f>VLOOKUP($B$11,TUKETIM,5,FALSE)</f>
        <v>16035.009886162781</v>
      </c>
      <c r="F38" s="16">
        <f>VLOOKUP($B$11,TUKETIM,6,FALSE)</f>
        <v>3009.3961781004364</v>
      </c>
      <c r="G38" s="16">
        <f>VLOOKUP($B$11,TUKETIM,7,FALSE)</f>
        <v>4665.7845156173535</v>
      </c>
      <c r="H38" s="16">
        <f>VLOOKUP($B$11,TUKETIM,8,FALSE)</f>
        <v>7675.1806937177898</v>
      </c>
      <c r="I38" s="16">
        <f>VLOOKUP($B$11,TUKETIM,9,FALSE)</f>
        <v>7229.8641310373141</v>
      </c>
      <c r="J38" s="16">
        <f>VLOOKUP($B$11,TUKETIM,10,FALSE)</f>
        <v>6392.7615900113396</v>
      </c>
      <c r="K38" s="16">
        <f>VLOOKUP($B$11,TUKETIM,11,FALSE)</f>
        <v>13622.625721048655</v>
      </c>
      <c r="L38" s="21">
        <f>VLOOKUP($B$11,TUKETIM,12,FALSE)</f>
        <v>355.23090769230771</v>
      </c>
      <c r="M38" s="21">
        <f>VLOOKUP($B$11,TUKETIM,13,FALSE)</f>
        <v>6586.4366716332979</v>
      </c>
      <c r="N38" s="21">
        <f>VLOOKUP($B$11,TUKETIM,14,FALSE)</f>
        <v>6941.6675793256054</v>
      </c>
      <c r="O38" s="21">
        <f>VLOOKUP($B$11,TUKETIM,15,FALSE)</f>
        <v>44274.483880254833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426843.152000028</v>
      </c>
      <c r="D39" s="16">
        <f>VLOOKUP($B$11,ANLASMA,4,FALSE)</f>
        <v>3299.3509999999997</v>
      </c>
      <c r="E39" s="16">
        <f>VLOOKUP($B$11,ANLASMA,5,FALSE)</f>
        <v>430142.50300002802</v>
      </c>
      <c r="F39" s="16">
        <f>VLOOKUP($B$11,ANLASMA,6,FALSE)</f>
        <v>32155.004999999801</v>
      </c>
      <c r="G39" s="16">
        <f>VLOOKUP($B$11,ANLASMA,7,FALSE)</f>
        <v>57244.950999999899</v>
      </c>
      <c r="H39" s="16">
        <f>VLOOKUP($B$11,ANLASMA,8,FALSE)</f>
        <v>89399.9559999997</v>
      </c>
      <c r="I39" s="16">
        <f>VLOOKUP($B$11,ANLASMA,9,FALSE)</f>
        <v>96478.584999999206</v>
      </c>
      <c r="J39" s="16">
        <f>VLOOKUP($B$11,ANLASMA,10,FALSE)</f>
        <v>111304.49600000001</v>
      </c>
      <c r="K39" s="16">
        <f>VLOOKUP($B$11,ANLASMA,11,FALSE)</f>
        <v>207783.08099999922</v>
      </c>
      <c r="L39" s="21">
        <f>VLOOKUP($B$11,ANLASMA,12,FALSE)</f>
        <v>1403.7080000000001</v>
      </c>
      <c r="M39" s="21">
        <f>VLOOKUP($B$11,ANLASMA,13,FALSE)</f>
        <v>64396.479999999996</v>
      </c>
      <c r="N39" s="21">
        <f>VLOOKUP($B$11,ANLASMA,14,FALSE)</f>
        <v>65800.187999999995</v>
      </c>
      <c r="O39" s="21">
        <f>VLOOKUP($B$11,ANLASMA,15,FALSE)</f>
        <v>793125.72800002689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31" t="s">
        <v>75</v>
      </c>
      <c r="C42" s="31"/>
      <c r="D42" s="31"/>
      <c r="E42" s="31"/>
      <c r="F42" s="31"/>
      <c r="G42" s="31"/>
      <c r="H42" s="31"/>
      <c r="I42" s="31"/>
      <c r="J42" s="31"/>
      <c r="K42" s="31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31" t="s">
        <v>76</v>
      </c>
      <c r="C43" s="31"/>
      <c r="D43" s="31"/>
      <c r="E43" s="31"/>
      <c r="F43" s="31"/>
      <c r="G43" s="31"/>
      <c r="H43" s="31"/>
      <c r="I43" s="31"/>
      <c r="J43" s="31"/>
      <c r="K43" s="31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31" t="s">
        <v>77</v>
      </c>
      <c r="C44" s="31"/>
      <c r="D44" s="31"/>
      <c r="E44" s="31"/>
      <c r="F44" s="31"/>
      <c r="G44" s="31"/>
      <c r="H44" s="31"/>
      <c r="I44" s="31"/>
      <c r="J44" s="31"/>
      <c r="K44" s="31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 xr:uid="{A3C4D995-4808-49F9-BFB5-A9710B8E2D01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8A27BF-F7CD-4C29-88CA-A21524150021}">
  <dimension ref="A1:AC70"/>
  <sheetViews>
    <sheetView topLeftCell="A21" zoomScale="80" zoomScaleNormal="8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25" t="s">
        <v>6</v>
      </c>
      <c r="B1" s="26"/>
      <c r="C1" s="26"/>
      <c r="D1" s="2"/>
      <c r="E1" s="2"/>
      <c r="F1" s="2"/>
    </row>
    <row r="2" spans="1:29" x14ac:dyDescent="0.3">
      <c r="A2" s="3" t="s">
        <v>7</v>
      </c>
      <c r="B2" s="27" t="s">
        <v>8</v>
      </c>
      <c r="C2" s="27"/>
      <c r="D2" s="4"/>
      <c r="E2" s="4"/>
      <c r="F2" s="4"/>
    </row>
    <row r="3" spans="1:29" x14ac:dyDescent="0.3">
      <c r="A3" s="3" t="s">
        <v>9</v>
      </c>
      <c r="B3" s="28" t="s">
        <v>79</v>
      </c>
      <c r="C3" s="28"/>
      <c r="D3" s="5"/>
      <c r="E3" s="5"/>
      <c r="F3" s="5"/>
    </row>
    <row r="4" spans="1:29" x14ac:dyDescent="0.3">
      <c r="A4" s="3" t="s">
        <v>10</v>
      </c>
      <c r="B4" s="27">
        <v>4</v>
      </c>
      <c r="C4" s="27"/>
      <c r="D4" s="4"/>
      <c r="E4" s="4"/>
      <c r="F4" s="4"/>
    </row>
    <row r="5" spans="1:29" x14ac:dyDescent="0.3">
      <c r="A5" s="3" t="s">
        <v>11</v>
      </c>
      <c r="B5" s="29"/>
      <c r="C5" s="30"/>
      <c r="D5" s="4"/>
      <c r="E5" s="4"/>
      <c r="F5" s="4"/>
    </row>
    <row r="6" spans="1:29" ht="15" customHeight="1" x14ac:dyDescent="0.3">
      <c r="A6" s="3" t="s">
        <v>12</v>
      </c>
      <c r="B6" s="29"/>
      <c r="C6" s="30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32"/>
      <c r="C7" s="33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4"/>
      <c r="C8" s="34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5"/>
      <c r="C9" s="35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4" t="s">
        <v>81</v>
      </c>
      <c r="C10" s="34"/>
      <c r="D10" s="6"/>
      <c r="F10" s="9"/>
      <c r="G10" s="9"/>
      <c r="H10" s="9"/>
      <c r="I10" s="9"/>
    </row>
    <row r="11" spans="1:29" x14ac:dyDescent="0.3">
      <c r="A11" s="3" t="s">
        <v>24</v>
      </c>
      <c r="B11" s="34" t="s">
        <v>119</v>
      </c>
      <c r="C11" s="34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23" t="s">
        <v>72</v>
      </c>
      <c r="B13" s="23"/>
      <c r="C13" s="24" t="s">
        <v>59</v>
      </c>
      <c r="D13" s="24"/>
      <c r="E13" s="24"/>
      <c r="F13" s="24" t="s">
        <v>60</v>
      </c>
      <c r="G13" s="24"/>
      <c r="H13" s="24"/>
      <c r="I13" s="24" t="s">
        <v>61</v>
      </c>
      <c r="J13" s="24"/>
      <c r="K13" s="24"/>
      <c r="L13" s="24" t="s">
        <v>62</v>
      </c>
      <c r="M13" s="24"/>
      <c r="N13" s="24"/>
      <c r="O13" s="22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22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f t="shared" ref="M15:M24" si="10">(SUMIFS(SANAYIOG2,KAYNAK,A15,SEBEP,B15,SÜRE,"Uzun",BİLDİRİM,"Bildirimsiz",İL,$B$10,İLÇE,$B$11)/VLOOKUP($B$11,ABONE2,13,FALSE))</f>
        <v>0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0</v>
      </c>
      <c r="D17" s="12">
        <f t="shared" si="1"/>
        <v>0</v>
      </c>
      <c r="E17" s="12">
        <f t="shared" si="2"/>
        <v>0</v>
      </c>
      <c r="F17" s="12">
        <f t="shared" si="3"/>
        <v>0</v>
      </c>
      <c r="G17" s="12">
        <f t="shared" si="4"/>
        <v>0</v>
      </c>
      <c r="H17" s="12">
        <f t="shared" si="5"/>
        <v>0</v>
      </c>
      <c r="I17" s="12">
        <f t="shared" si="6"/>
        <v>0</v>
      </c>
      <c r="J17" s="12">
        <f t="shared" si="7"/>
        <v>0</v>
      </c>
      <c r="K17" s="12">
        <f t="shared" si="8"/>
        <v>0</v>
      </c>
      <c r="L17" s="12">
        <f t="shared" si="9"/>
        <v>0</v>
      </c>
      <c r="M17" s="12">
        <f t="shared" si="10"/>
        <v>0</v>
      </c>
      <c r="N17" s="12">
        <f t="shared" si="11"/>
        <v>0</v>
      </c>
      <c r="O17" s="17">
        <f t="shared" si="12"/>
        <v>0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0</v>
      </c>
      <c r="D18" s="12">
        <f t="shared" si="1"/>
        <v>0</v>
      </c>
      <c r="E18" s="12">
        <f t="shared" si="2"/>
        <v>0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0</v>
      </c>
      <c r="J18" s="12">
        <f t="shared" si="7"/>
        <v>0</v>
      </c>
      <c r="K18" s="12">
        <f t="shared" si="8"/>
        <v>0</v>
      </c>
      <c r="L18" s="12">
        <f t="shared" si="9"/>
        <v>0</v>
      </c>
      <c r="M18" s="12">
        <f t="shared" si="10"/>
        <v>0</v>
      </c>
      <c r="N18" s="12">
        <f t="shared" si="11"/>
        <v>0</v>
      </c>
      <c r="O18" s="17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0</v>
      </c>
      <c r="D21" s="12">
        <f t="shared" si="1"/>
        <v>0</v>
      </c>
      <c r="E21" s="12">
        <f t="shared" si="2"/>
        <v>0</v>
      </c>
      <c r="F21" s="12">
        <f t="shared" si="3"/>
        <v>0</v>
      </c>
      <c r="G21" s="12">
        <f t="shared" si="4"/>
        <v>0</v>
      </c>
      <c r="H21" s="12">
        <f t="shared" si="5"/>
        <v>0</v>
      </c>
      <c r="I21" s="12">
        <f t="shared" si="6"/>
        <v>0</v>
      </c>
      <c r="J21" s="12">
        <f t="shared" si="7"/>
        <v>0</v>
      </c>
      <c r="K21" s="12">
        <f t="shared" si="8"/>
        <v>0</v>
      </c>
      <c r="L21" s="12">
        <f t="shared" si="9"/>
        <v>0</v>
      </c>
      <c r="M21" s="12">
        <f t="shared" si="10"/>
        <v>0</v>
      </c>
      <c r="N21" s="12">
        <f t="shared" si="11"/>
        <v>0</v>
      </c>
      <c r="O21" s="17">
        <f t="shared" si="12"/>
        <v>0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0</v>
      </c>
      <c r="D22" s="12">
        <f t="shared" si="1"/>
        <v>0</v>
      </c>
      <c r="E22" s="12">
        <f t="shared" si="2"/>
        <v>0</v>
      </c>
      <c r="F22" s="12">
        <f t="shared" si="3"/>
        <v>0</v>
      </c>
      <c r="G22" s="12">
        <f t="shared" si="4"/>
        <v>0</v>
      </c>
      <c r="H22" s="12">
        <f t="shared" si="5"/>
        <v>0</v>
      </c>
      <c r="I22" s="12">
        <f t="shared" si="6"/>
        <v>0</v>
      </c>
      <c r="J22" s="12">
        <f t="shared" si="7"/>
        <v>0</v>
      </c>
      <c r="K22" s="12">
        <f t="shared" si="8"/>
        <v>0</v>
      </c>
      <c r="L22" s="12">
        <f t="shared" si="9"/>
        <v>0</v>
      </c>
      <c r="M22" s="12">
        <f t="shared" si="10"/>
        <v>0</v>
      </c>
      <c r="N22" s="12">
        <f t="shared" si="11"/>
        <v>0</v>
      </c>
      <c r="O22" s="17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23" t="s">
        <v>63</v>
      </c>
      <c r="B25" s="23"/>
      <c r="C25" s="12">
        <f>SUM(C15:C24)</f>
        <v>0</v>
      </c>
      <c r="D25" s="12">
        <f t="shared" ref="D25:O25" si="13">SUM(D15:D24)</f>
        <v>0</v>
      </c>
      <c r="E25" s="12">
        <f t="shared" si="13"/>
        <v>0</v>
      </c>
      <c r="F25" s="12">
        <f t="shared" si="13"/>
        <v>0</v>
      </c>
      <c r="G25" s="12">
        <f t="shared" si="13"/>
        <v>0</v>
      </c>
      <c r="H25" s="12">
        <f t="shared" si="13"/>
        <v>0</v>
      </c>
      <c r="I25" s="12">
        <f t="shared" si="13"/>
        <v>0</v>
      </c>
      <c r="J25" s="12">
        <f t="shared" si="13"/>
        <v>0</v>
      </c>
      <c r="K25" s="12">
        <f t="shared" si="13"/>
        <v>0</v>
      </c>
      <c r="L25" s="12">
        <f t="shared" si="13"/>
        <v>0</v>
      </c>
      <c r="M25" s="12">
        <f t="shared" si="13"/>
        <v>0</v>
      </c>
      <c r="N25" s="12">
        <f t="shared" si="13"/>
        <v>0</v>
      </c>
      <c r="O25" s="12">
        <f t="shared" si="13"/>
        <v>0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23" t="s">
        <v>73</v>
      </c>
      <c r="B26" s="23"/>
      <c r="C26" s="24" t="s">
        <v>59</v>
      </c>
      <c r="D26" s="24"/>
      <c r="E26" s="24"/>
      <c r="F26" s="24" t="s">
        <v>60</v>
      </c>
      <c r="G26" s="24"/>
      <c r="H26" s="24"/>
      <c r="I26" s="24" t="s">
        <v>61</v>
      </c>
      <c r="J26" s="24"/>
      <c r="K26" s="24"/>
      <c r="L26" s="24" t="s">
        <v>62</v>
      </c>
      <c r="M26" s="24"/>
      <c r="N26" s="24"/>
      <c r="O26" s="22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22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0</v>
      </c>
      <c r="D29" s="12">
        <f>(SUMIFS(MESKENOG2,KAYNAK,A29,SEBEP,B29,SÜRE,"Uzun",BİLDİRİM,"Bildirimli",İL,$B$10,İLÇE,$B$11)/VLOOKUP($B$11,ABONE2,4,FALSE))</f>
        <v>0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0</v>
      </c>
      <c r="F29" s="12">
        <f>(SUMIFS(TARIMSALAG2,KAYNAK,A29,SEBEP,B29,SÜRE,"Uzun",BİLDİRİM,"Bildirimli",İL,$B$10,İLÇE,$B$11)/VLOOKUP($B$11,ABONE2,6,FALSE))</f>
        <v>0</v>
      </c>
      <c r="G29" s="12">
        <f>(SUMIFS(TARIMSALOG2,KAYNAK,A29,SEBEP,B29,SÜRE,"Uzun",BİLDİRİM,"Bildirimli",İL,$B$10,İLÇE,$B$11)/VLOOKUP($B$11,ABONE2,7,FALSE))</f>
        <v>0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0</v>
      </c>
      <c r="I29" s="12">
        <f>(SUMIFS(TICARETHANEAG2,KAYNAK,A29,SEBEP,B29,SÜRE,"Uzun",BİLDİRİM,"Bildirimli",İL,$B$10,İLÇE,$B$11)/VLOOKUP($B$11,ABONE2,9,FALSE))</f>
        <v>0</v>
      </c>
      <c r="J29" s="12">
        <f>(SUMIFS(TICARETHANEOG2,KAYNAK,A29,SEBEP,B29,SÜRE,"Uzun",BİLDİRİM,"Bildirimli",İL,$B$10,İLÇE,$B$11)/VLOOKUP($B$11,ABONE2,10,FALSE))</f>
        <v>0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</v>
      </c>
      <c r="L29" s="12">
        <f>(SUMIFS(SANAYIAG2,KAYNAK,A29,SEBEP,B29,SÜRE,"Uzun",BİLDİRİM,"Bildirimli",İL,$B$10,İLÇE,$B$11)/VLOOKUP($B$11,ABONE2,12,FALSE))</f>
        <v>0</v>
      </c>
      <c r="M29" s="12">
        <f>(SUMIFS(SANAYIOG2,KAYNAK,A29,SEBEP,B29,SÜRE,"Uzun",BİLDİRİM,"Bildirimli",İL,$B$10,İLÇE,$B$11)/VLOOKUP($B$11,ABONE2,13,FALSE))</f>
        <v>0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0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0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0</v>
      </c>
      <c r="F31" s="12">
        <f>(SUMIFS(TARIMSALAG2,KAYNAK,A31,SEBEP,B31,SÜRE,"Uzun",BİLDİRİM,"Bildirimli",İL,$B$10,İLÇE,$B$11)/VLOOKUP($B$11,ABONE2,6,FALSE))</f>
        <v>0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2">
        <f>(SUMIFS(TICARETHANEAG2,KAYNAK,A31,SEBEP,B31,SÜRE,"Uzun",BİLDİRİM,"Bildirimli",İL,$B$10,İLÇE,$B$11)/VLOOKUP($B$11,ABONE2,9,FALSE))</f>
        <v>0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</v>
      </c>
      <c r="L31" s="12">
        <f>(SUMIFS(SANAYIAG2,KAYNAK,A31,SEBEP,B31,SÜRE,"Uzun",BİLDİRİM,"Bildirimli",İL,$B$10,İLÇE,$B$11)/VLOOKUP($B$11,ABONE2,12,FALSE))</f>
        <v>0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0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23" t="s">
        <v>63</v>
      </c>
      <c r="B33" s="23"/>
      <c r="C33" s="12">
        <f>SUM(C28:C32)</f>
        <v>0</v>
      </c>
      <c r="D33" s="12">
        <f t="shared" ref="D33:O33" si="14">SUM(D28:D32)</f>
        <v>0</v>
      </c>
      <c r="E33" s="12">
        <f t="shared" si="14"/>
        <v>0</v>
      </c>
      <c r="F33" s="12">
        <f t="shared" si="14"/>
        <v>0</v>
      </c>
      <c r="G33" s="12">
        <f t="shared" si="14"/>
        <v>0</v>
      </c>
      <c r="H33" s="12">
        <f t="shared" si="14"/>
        <v>0</v>
      </c>
      <c r="I33" s="12">
        <f t="shared" si="14"/>
        <v>0</v>
      </c>
      <c r="J33" s="12">
        <f t="shared" si="14"/>
        <v>0</v>
      </c>
      <c r="K33" s="12">
        <f t="shared" si="14"/>
        <v>0</v>
      </c>
      <c r="L33" s="12">
        <f t="shared" si="14"/>
        <v>0</v>
      </c>
      <c r="M33" s="12">
        <f t="shared" si="14"/>
        <v>0</v>
      </c>
      <c r="N33" s="12">
        <f t="shared" si="14"/>
        <v>0</v>
      </c>
      <c r="O33" s="12">
        <f t="shared" si="14"/>
        <v>0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22" t="s">
        <v>74</v>
      </c>
      <c r="C35" s="24" t="s">
        <v>59</v>
      </c>
      <c r="D35" s="24"/>
      <c r="E35" s="24"/>
      <c r="F35" s="24" t="s">
        <v>60</v>
      </c>
      <c r="G35" s="24"/>
      <c r="H35" s="24"/>
      <c r="I35" s="24" t="s">
        <v>61</v>
      </c>
      <c r="J35" s="24"/>
      <c r="K35" s="24"/>
      <c r="L35" s="24" t="s">
        <v>62</v>
      </c>
      <c r="M35" s="24"/>
      <c r="N35" s="24"/>
      <c r="O35" s="22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22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22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17481</v>
      </c>
      <c r="D37" s="16">
        <f>VLOOKUP($B$11,ABONE2,4,FALSE)</f>
        <v>30</v>
      </c>
      <c r="E37" s="16">
        <f>VLOOKUP($B$11,ABONE2,5,FALSE)</f>
        <v>17511</v>
      </c>
      <c r="F37" s="16">
        <f>VLOOKUP($B$11,ABONE2,6,FALSE)</f>
        <v>2816</v>
      </c>
      <c r="G37" s="16">
        <f>VLOOKUP($B$11,ABONE2,7,FALSE)</f>
        <v>972</v>
      </c>
      <c r="H37" s="16">
        <f>VLOOKUP($B$11,ABONE2,8,FALSE)</f>
        <v>3788</v>
      </c>
      <c r="I37" s="16">
        <f>VLOOKUP($B$11,ABONE2,9,FALSE)</f>
        <v>2833</v>
      </c>
      <c r="J37" s="16">
        <f>VLOOKUP($B$11,ABONE2,10,FALSE)</f>
        <v>104</v>
      </c>
      <c r="K37" s="16">
        <f>VLOOKUP($B$11,ABONE2,11,FALSE)</f>
        <v>2937</v>
      </c>
      <c r="L37" s="21">
        <f>VLOOKUP($B$11,ABONE2,12,FALSE)</f>
        <v>8</v>
      </c>
      <c r="M37" s="21">
        <f>VLOOKUP($B$11,ABONE2,13,FALSE)</f>
        <v>1</v>
      </c>
      <c r="N37" s="21">
        <f>VLOOKUP($B$11,ABONE2,14,FALSE)</f>
        <v>9</v>
      </c>
      <c r="O37" s="21">
        <f>VLOOKUP($B$11,ABONE2,15,FALSE)</f>
        <v>24245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3083.8574015944018</v>
      </c>
      <c r="D38" s="16">
        <f>VLOOKUP($B$11,TUKETIM,4,FALSE)</f>
        <v>440.55349999999999</v>
      </c>
      <c r="E38" s="16">
        <f>VLOOKUP($B$11,TUKETIM,5,FALSE)</f>
        <v>3524.4109015944018</v>
      </c>
      <c r="F38" s="16">
        <f>VLOOKUP($B$11,TUKETIM,6,FALSE)</f>
        <v>2974.1209840513234</v>
      </c>
      <c r="G38" s="16">
        <f>VLOOKUP($B$11,TUKETIM,7,FALSE)</f>
        <v>1668.4794769950872</v>
      </c>
      <c r="H38" s="16">
        <f>VLOOKUP($B$11,TUKETIM,8,FALSE)</f>
        <v>4642.6004610464106</v>
      </c>
      <c r="I38" s="16">
        <f>VLOOKUP($B$11,TUKETIM,9,FALSE)</f>
        <v>1538.7270105706521</v>
      </c>
      <c r="J38" s="16">
        <f>VLOOKUP($B$11,TUKETIM,10,FALSE)</f>
        <v>1002.9819521542804</v>
      </c>
      <c r="K38" s="16">
        <f>VLOOKUP($B$11,TUKETIM,11,FALSE)</f>
        <v>2541.7089627249325</v>
      </c>
      <c r="L38" s="21">
        <f>VLOOKUP($B$11,TUKETIM,12,FALSE)</f>
        <v>27.716029670329672</v>
      </c>
      <c r="M38" s="21">
        <f>VLOOKUP($B$11,TUKETIM,13,FALSE)</f>
        <v>36.357543956043955</v>
      </c>
      <c r="N38" s="21">
        <f>VLOOKUP($B$11,TUKETIM,14,FALSE)</f>
        <v>64.07357362637363</v>
      </c>
      <c r="O38" s="21">
        <f>VLOOKUP($B$11,TUKETIM,15,FALSE)</f>
        <v>10772.79389899212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74986.218000000095</v>
      </c>
      <c r="D39" s="16">
        <f>VLOOKUP($B$11,ANLASMA,4,FALSE)</f>
        <v>811.88</v>
      </c>
      <c r="E39" s="16">
        <f>VLOOKUP($B$11,ANLASMA,5,FALSE)</f>
        <v>75798.0980000001</v>
      </c>
      <c r="F39" s="16">
        <f>VLOOKUP($B$11,ANLASMA,6,FALSE)</f>
        <v>25399.9549999999</v>
      </c>
      <c r="G39" s="16">
        <f>VLOOKUP($B$11,ANLASMA,7,FALSE)</f>
        <v>20346.699999999997</v>
      </c>
      <c r="H39" s="16">
        <f>VLOOKUP($B$11,ANLASMA,8,FALSE)</f>
        <v>45746.654999999897</v>
      </c>
      <c r="I39" s="16">
        <f>VLOOKUP($B$11,ANLASMA,9,FALSE)</f>
        <v>18034.509999999998</v>
      </c>
      <c r="J39" s="16">
        <f>VLOOKUP($B$11,ANLASMA,10,FALSE)</f>
        <v>8391.66</v>
      </c>
      <c r="K39" s="16">
        <f>VLOOKUP($B$11,ANLASMA,11,FALSE)</f>
        <v>26426.17</v>
      </c>
      <c r="L39" s="21">
        <f>VLOOKUP($B$11,ANLASMA,12,FALSE)</f>
        <v>88.427999999999997</v>
      </c>
      <c r="M39" s="21">
        <f>VLOOKUP($B$11,ANLASMA,13,FALSE)</f>
        <v>150</v>
      </c>
      <c r="N39" s="21">
        <f>VLOOKUP($B$11,ANLASMA,14,FALSE)</f>
        <v>238.428</v>
      </c>
      <c r="O39" s="21">
        <f>VLOOKUP($B$11,ANLASMA,15,FALSE)</f>
        <v>148209.351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31" t="s">
        <v>75</v>
      </c>
      <c r="C42" s="31"/>
      <c r="D42" s="31"/>
      <c r="E42" s="31"/>
      <c r="F42" s="31"/>
      <c r="G42" s="31"/>
      <c r="H42" s="31"/>
      <c r="I42" s="31"/>
      <c r="J42" s="31"/>
      <c r="K42" s="31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31" t="s">
        <v>76</v>
      </c>
      <c r="C43" s="31"/>
      <c r="D43" s="31"/>
      <c r="E43" s="31"/>
      <c r="F43" s="31"/>
      <c r="G43" s="31"/>
      <c r="H43" s="31"/>
      <c r="I43" s="31"/>
      <c r="J43" s="31"/>
      <c r="K43" s="31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31" t="s">
        <v>77</v>
      </c>
      <c r="C44" s="31"/>
      <c r="D44" s="31"/>
      <c r="E44" s="31"/>
      <c r="F44" s="31"/>
      <c r="G44" s="31"/>
      <c r="H44" s="31"/>
      <c r="I44" s="31"/>
      <c r="J44" s="31"/>
      <c r="K44" s="31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 xr:uid="{3E7567D5-DB2E-4213-9B82-A13E2004CDD0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2ECF2C-42B9-422E-9127-6775677857DF}">
  <dimension ref="A1:AC70"/>
  <sheetViews>
    <sheetView topLeftCell="A15" zoomScale="80" zoomScaleNormal="8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25" t="s">
        <v>6</v>
      </c>
      <c r="B1" s="26"/>
      <c r="C1" s="26"/>
      <c r="D1" s="2"/>
      <c r="E1" s="2"/>
      <c r="F1" s="2"/>
    </row>
    <row r="2" spans="1:29" x14ac:dyDescent="0.3">
      <c r="A2" s="3" t="s">
        <v>7</v>
      </c>
      <c r="B2" s="27" t="s">
        <v>8</v>
      </c>
      <c r="C2" s="27"/>
      <c r="D2" s="4"/>
      <c r="E2" s="4"/>
      <c r="F2" s="4"/>
    </row>
    <row r="3" spans="1:29" x14ac:dyDescent="0.3">
      <c r="A3" s="3" t="s">
        <v>9</v>
      </c>
      <c r="B3" s="28" t="s">
        <v>79</v>
      </c>
      <c r="C3" s="28"/>
      <c r="D3" s="5"/>
      <c r="E3" s="5"/>
      <c r="F3" s="5"/>
    </row>
    <row r="4" spans="1:29" x14ac:dyDescent="0.3">
      <c r="A4" s="3" t="s">
        <v>10</v>
      </c>
      <c r="B4" s="27">
        <v>4</v>
      </c>
      <c r="C4" s="27"/>
      <c r="D4" s="4"/>
      <c r="E4" s="4"/>
      <c r="F4" s="4"/>
    </row>
    <row r="5" spans="1:29" x14ac:dyDescent="0.3">
      <c r="A5" s="3" t="s">
        <v>11</v>
      </c>
      <c r="B5" s="29"/>
      <c r="C5" s="30"/>
      <c r="D5" s="4"/>
      <c r="E5" s="4"/>
      <c r="F5" s="4"/>
    </row>
    <row r="6" spans="1:29" ht="15" customHeight="1" x14ac:dyDescent="0.3">
      <c r="A6" s="3" t="s">
        <v>12</v>
      </c>
      <c r="B6" s="29"/>
      <c r="C6" s="30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32"/>
      <c r="C7" s="33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4"/>
      <c r="C8" s="34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5"/>
      <c r="C9" s="35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4" t="s">
        <v>81</v>
      </c>
      <c r="C10" s="34"/>
      <c r="D10" s="6"/>
      <c r="F10" s="9"/>
      <c r="G10" s="9"/>
      <c r="H10" s="9"/>
      <c r="I10" s="9"/>
    </row>
    <row r="11" spans="1:29" x14ac:dyDescent="0.3">
      <c r="A11" s="3" t="s">
        <v>24</v>
      </c>
      <c r="B11" s="34" t="s">
        <v>120</v>
      </c>
      <c r="C11" s="34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23" t="s">
        <v>72</v>
      </c>
      <c r="B13" s="23"/>
      <c r="C13" s="24" t="s">
        <v>59</v>
      </c>
      <c r="D13" s="24"/>
      <c r="E13" s="24"/>
      <c r="F13" s="24" t="s">
        <v>60</v>
      </c>
      <c r="G13" s="24"/>
      <c r="H13" s="24"/>
      <c r="I13" s="24" t="s">
        <v>61</v>
      </c>
      <c r="J13" s="24"/>
      <c r="K13" s="24"/>
      <c r="L13" s="24" t="s">
        <v>62</v>
      </c>
      <c r="M13" s="24"/>
      <c r="N13" s="24"/>
      <c r="O13" s="22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22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f t="shared" ref="M15:M24" si="10">(SUMIFS(SANAYIOG2,KAYNAK,A15,SEBEP,B15,SÜRE,"Uzun",BİLDİRİM,"Bildirimsiz",İL,$B$10,İLÇE,$B$11)/VLOOKUP($B$11,ABONE2,13,FALSE))</f>
        <v>0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0</v>
      </c>
      <c r="D17" s="12">
        <f t="shared" si="1"/>
        <v>0</v>
      </c>
      <c r="E17" s="12">
        <f t="shared" si="2"/>
        <v>0</v>
      </c>
      <c r="F17" s="12">
        <f t="shared" si="3"/>
        <v>0</v>
      </c>
      <c r="G17" s="12">
        <f t="shared" si="4"/>
        <v>0</v>
      </c>
      <c r="H17" s="12">
        <f t="shared" si="5"/>
        <v>0</v>
      </c>
      <c r="I17" s="12">
        <f t="shared" si="6"/>
        <v>0</v>
      </c>
      <c r="J17" s="12">
        <f t="shared" si="7"/>
        <v>0</v>
      </c>
      <c r="K17" s="12">
        <f t="shared" si="8"/>
        <v>0</v>
      </c>
      <c r="L17" s="12">
        <f t="shared" si="9"/>
        <v>0</v>
      </c>
      <c r="M17" s="12">
        <f t="shared" si="10"/>
        <v>0</v>
      </c>
      <c r="N17" s="12">
        <f t="shared" si="11"/>
        <v>0</v>
      </c>
      <c r="O17" s="17">
        <f t="shared" si="12"/>
        <v>0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0</v>
      </c>
      <c r="D18" s="12">
        <f t="shared" si="1"/>
        <v>0</v>
      </c>
      <c r="E18" s="12">
        <f t="shared" si="2"/>
        <v>0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0</v>
      </c>
      <c r="J18" s="12">
        <f t="shared" si="7"/>
        <v>0</v>
      </c>
      <c r="K18" s="12">
        <f t="shared" si="8"/>
        <v>0</v>
      </c>
      <c r="L18" s="12">
        <f t="shared" si="9"/>
        <v>0</v>
      </c>
      <c r="M18" s="12">
        <f t="shared" si="10"/>
        <v>0</v>
      </c>
      <c r="N18" s="12">
        <f t="shared" si="11"/>
        <v>0</v>
      </c>
      <c r="O18" s="17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0</v>
      </c>
      <c r="D21" s="12">
        <f t="shared" si="1"/>
        <v>0</v>
      </c>
      <c r="E21" s="12">
        <f t="shared" si="2"/>
        <v>0</v>
      </c>
      <c r="F21" s="12">
        <f t="shared" si="3"/>
        <v>0</v>
      </c>
      <c r="G21" s="12">
        <f t="shared" si="4"/>
        <v>0</v>
      </c>
      <c r="H21" s="12">
        <f t="shared" si="5"/>
        <v>0</v>
      </c>
      <c r="I21" s="12">
        <f t="shared" si="6"/>
        <v>0</v>
      </c>
      <c r="J21" s="12">
        <f t="shared" si="7"/>
        <v>0</v>
      </c>
      <c r="K21" s="12">
        <f t="shared" si="8"/>
        <v>0</v>
      </c>
      <c r="L21" s="12">
        <f t="shared" si="9"/>
        <v>0</v>
      </c>
      <c r="M21" s="12">
        <f t="shared" si="10"/>
        <v>0</v>
      </c>
      <c r="N21" s="12">
        <f t="shared" si="11"/>
        <v>0</v>
      </c>
      <c r="O21" s="17">
        <f t="shared" si="12"/>
        <v>0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0</v>
      </c>
      <c r="D22" s="12">
        <f t="shared" si="1"/>
        <v>0</v>
      </c>
      <c r="E22" s="12">
        <f t="shared" si="2"/>
        <v>0</v>
      </c>
      <c r="F22" s="12">
        <f t="shared" si="3"/>
        <v>0</v>
      </c>
      <c r="G22" s="12">
        <f t="shared" si="4"/>
        <v>0</v>
      </c>
      <c r="H22" s="12">
        <f t="shared" si="5"/>
        <v>0</v>
      </c>
      <c r="I22" s="12">
        <f t="shared" si="6"/>
        <v>0</v>
      </c>
      <c r="J22" s="12">
        <f t="shared" si="7"/>
        <v>0</v>
      </c>
      <c r="K22" s="12">
        <f t="shared" si="8"/>
        <v>0</v>
      </c>
      <c r="L22" s="12">
        <f t="shared" si="9"/>
        <v>0</v>
      </c>
      <c r="M22" s="12">
        <f t="shared" si="10"/>
        <v>0</v>
      </c>
      <c r="N22" s="12">
        <f t="shared" si="11"/>
        <v>0</v>
      </c>
      <c r="O22" s="17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23" t="s">
        <v>63</v>
      </c>
      <c r="B25" s="23"/>
      <c r="C25" s="12">
        <f>SUM(C15:C24)</f>
        <v>0</v>
      </c>
      <c r="D25" s="12">
        <f t="shared" ref="D25:O25" si="13">SUM(D15:D24)</f>
        <v>0</v>
      </c>
      <c r="E25" s="12">
        <f t="shared" si="13"/>
        <v>0</v>
      </c>
      <c r="F25" s="12">
        <f t="shared" si="13"/>
        <v>0</v>
      </c>
      <c r="G25" s="12">
        <f t="shared" si="13"/>
        <v>0</v>
      </c>
      <c r="H25" s="12">
        <f t="shared" si="13"/>
        <v>0</v>
      </c>
      <c r="I25" s="12">
        <f t="shared" si="13"/>
        <v>0</v>
      </c>
      <c r="J25" s="12">
        <f t="shared" si="13"/>
        <v>0</v>
      </c>
      <c r="K25" s="12">
        <f t="shared" si="13"/>
        <v>0</v>
      </c>
      <c r="L25" s="12">
        <f t="shared" si="13"/>
        <v>0</v>
      </c>
      <c r="M25" s="12">
        <f t="shared" si="13"/>
        <v>0</v>
      </c>
      <c r="N25" s="12">
        <f t="shared" si="13"/>
        <v>0</v>
      </c>
      <c r="O25" s="12">
        <f t="shared" si="13"/>
        <v>0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23" t="s">
        <v>73</v>
      </c>
      <c r="B26" s="23"/>
      <c r="C26" s="24" t="s">
        <v>59</v>
      </c>
      <c r="D26" s="24"/>
      <c r="E26" s="24"/>
      <c r="F26" s="24" t="s">
        <v>60</v>
      </c>
      <c r="G26" s="24"/>
      <c r="H26" s="24"/>
      <c r="I26" s="24" t="s">
        <v>61</v>
      </c>
      <c r="J26" s="24"/>
      <c r="K26" s="24"/>
      <c r="L26" s="24" t="s">
        <v>62</v>
      </c>
      <c r="M26" s="24"/>
      <c r="N26" s="24"/>
      <c r="O26" s="22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22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0</v>
      </c>
      <c r="D29" s="12">
        <f>(SUMIFS(MESKENOG2,KAYNAK,A29,SEBEP,B29,SÜRE,"Uzun",BİLDİRİM,"Bildirimli",İL,$B$10,İLÇE,$B$11)/VLOOKUP($B$11,ABONE2,4,FALSE))</f>
        <v>0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0</v>
      </c>
      <c r="F29" s="12">
        <f>(SUMIFS(TARIMSALAG2,KAYNAK,A29,SEBEP,B29,SÜRE,"Uzun",BİLDİRİM,"Bildirimli",İL,$B$10,İLÇE,$B$11)/VLOOKUP($B$11,ABONE2,6,FALSE))</f>
        <v>0</v>
      </c>
      <c r="G29" s="12">
        <f>(SUMIFS(TARIMSALOG2,KAYNAK,A29,SEBEP,B29,SÜRE,"Uzun",BİLDİRİM,"Bildirimli",İL,$B$10,İLÇE,$B$11)/VLOOKUP($B$11,ABONE2,7,FALSE))</f>
        <v>0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0</v>
      </c>
      <c r="I29" s="12">
        <f>(SUMIFS(TICARETHANEAG2,KAYNAK,A29,SEBEP,B29,SÜRE,"Uzun",BİLDİRİM,"Bildirimli",İL,$B$10,İLÇE,$B$11)/VLOOKUP($B$11,ABONE2,9,FALSE))</f>
        <v>0</v>
      </c>
      <c r="J29" s="12">
        <f>(SUMIFS(TICARETHANEOG2,KAYNAK,A29,SEBEP,B29,SÜRE,"Uzun",BİLDİRİM,"Bildirimli",İL,$B$10,İLÇE,$B$11)/VLOOKUP($B$11,ABONE2,10,FALSE))</f>
        <v>0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</v>
      </c>
      <c r="L29" s="12">
        <f>(SUMIFS(SANAYIAG2,KAYNAK,A29,SEBEP,B29,SÜRE,"Uzun",BİLDİRİM,"Bildirimli",İL,$B$10,İLÇE,$B$11)/VLOOKUP($B$11,ABONE2,12,FALSE))</f>
        <v>0</v>
      </c>
      <c r="M29" s="12">
        <f>(SUMIFS(SANAYIOG2,KAYNAK,A29,SEBEP,B29,SÜRE,"Uzun",BİLDİRİM,"Bildirimli",İL,$B$10,İLÇE,$B$11)/VLOOKUP($B$11,ABONE2,13,FALSE))</f>
        <v>0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0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0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0</v>
      </c>
      <c r="F31" s="12">
        <f>(SUMIFS(TARIMSALAG2,KAYNAK,A31,SEBEP,B31,SÜRE,"Uzun",BİLDİRİM,"Bildirimli",İL,$B$10,İLÇE,$B$11)/VLOOKUP($B$11,ABONE2,6,FALSE))</f>
        <v>0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2">
        <f>(SUMIFS(TICARETHANEAG2,KAYNAK,A31,SEBEP,B31,SÜRE,"Uzun",BİLDİRİM,"Bildirimli",İL,$B$10,İLÇE,$B$11)/VLOOKUP($B$11,ABONE2,9,FALSE))</f>
        <v>0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</v>
      </c>
      <c r="L31" s="12">
        <f>(SUMIFS(SANAYIAG2,KAYNAK,A31,SEBEP,B31,SÜRE,"Uzun",BİLDİRİM,"Bildirimli",İL,$B$10,İLÇE,$B$11)/VLOOKUP($B$11,ABONE2,12,FALSE))</f>
        <v>0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0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23" t="s">
        <v>63</v>
      </c>
      <c r="B33" s="23"/>
      <c r="C33" s="12">
        <f>SUM(C28:C32)</f>
        <v>0</v>
      </c>
      <c r="D33" s="12">
        <f t="shared" ref="D33:O33" si="14">SUM(D28:D32)</f>
        <v>0</v>
      </c>
      <c r="E33" s="12">
        <f t="shared" si="14"/>
        <v>0</v>
      </c>
      <c r="F33" s="12">
        <f t="shared" si="14"/>
        <v>0</v>
      </c>
      <c r="G33" s="12">
        <f t="shared" si="14"/>
        <v>0</v>
      </c>
      <c r="H33" s="12">
        <f t="shared" si="14"/>
        <v>0</v>
      </c>
      <c r="I33" s="12">
        <f t="shared" si="14"/>
        <v>0</v>
      </c>
      <c r="J33" s="12">
        <f t="shared" si="14"/>
        <v>0</v>
      </c>
      <c r="K33" s="12">
        <f t="shared" si="14"/>
        <v>0</v>
      </c>
      <c r="L33" s="12">
        <f t="shared" si="14"/>
        <v>0</v>
      </c>
      <c r="M33" s="12">
        <f t="shared" si="14"/>
        <v>0</v>
      </c>
      <c r="N33" s="12">
        <f t="shared" si="14"/>
        <v>0</v>
      </c>
      <c r="O33" s="12">
        <f t="shared" si="14"/>
        <v>0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22" t="s">
        <v>74</v>
      </c>
      <c r="C35" s="24" t="s">
        <v>59</v>
      </c>
      <c r="D35" s="24"/>
      <c r="E35" s="24"/>
      <c r="F35" s="24" t="s">
        <v>60</v>
      </c>
      <c r="G35" s="24"/>
      <c r="H35" s="24"/>
      <c r="I35" s="24" t="s">
        <v>61</v>
      </c>
      <c r="J35" s="24"/>
      <c r="K35" s="24"/>
      <c r="L35" s="24" t="s">
        <v>62</v>
      </c>
      <c r="M35" s="24"/>
      <c r="N35" s="24"/>
      <c r="O35" s="22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22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22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29785</v>
      </c>
      <c r="D37" s="16">
        <f>VLOOKUP($B$11,ABONE2,4,FALSE)</f>
        <v>41</v>
      </c>
      <c r="E37" s="16">
        <f>VLOOKUP($B$11,ABONE2,5,FALSE)</f>
        <v>29826</v>
      </c>
      <c r="F37" s="16">
        <f>VLOOKUP($B$11,ABONE2,6,FALSE)</f>
        <v>1478</v>
      </c>
      <c r="G37" s="16">
        <f>VLOOKUP($B$11,ABONE2,7,FALSE)</f>
        <v>1593</v>
      </c>
      <c r="H37" s="16">
        <f>VLOOKUP($B$11,ABONE2,8,FALSE)</f>
        <v>3071</v>
      </c>
      <c r="I37" s="16">
        <f>VLOOKUP($B$11,ABONE2,9,FALSE)</f>
        <v>6020</v>
      </c>
      <c r="J37" s="16">
        <f>VLOOKUP($B$11,ABONE2,10,FALSE)</f>
        <v>340</v>
      </c>
      <c r="K37" s="16">
        <f>VLOOKUP($B$11,ABONE2,11,FALSE)</f>
        <v>6360</v>
      </c>
      <c r="L37" s="21">
        <f>VLOOKUP($B$11,ABONE2,12,FALSE)</f>
        <v>17</v>
      </c>
      <c r="M37" s="21">
        <f>VLOOKUP($B$11,ABONE2,13,FALSE)</f>
        <v>48</v>
      </c>
      <c r="N37" s="21">
        <f>VLOOKUP($B$11,ABONE2,14,FALSE)</f>
        <v>65</v>
      </c>
      <c r="O37" s="21">
        <f>VLOOKUP($B$11,ABONE2,15,FALSE)</f>
        <v>39322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5251.3037371944265</v>
      </c>
      <c r="D38" s="16">
        <f>VLOOKUP($B$11,TUKETIM,4,FALSE)</f>
        <v>240.53030000000001</v>
      </c>
      <c r="E38" s="16">
        <f>VLOOKUP($B$11,TUKETIM,5,FALSE)</f>
        <v>5491.8340371944269</v>
      </c>
      <c r="F38" s="16">
        <f>VLOOKUP($B$11,TUKETIM,6,FALSE)</f>
        <v>1714.3498434189673</v>
      </c>
      <c r="G38" s="16">
        <f>VLOOKUP($B$11,TUKETIM,7,FALSE)</f>
        <v>7815.5815542874252</v>
      </c>
      <c r="H38" s="16">
        <f>VLOOKUP($B$11,TUKETIM,8,FALSE)</f>
        <v>9529.9313977063921</v>
      </c>
      <c r="I38" s="16">
        <f>VLOOKUP($B$11,TUKETIM,9,FALSE)</f>
        <v>2305.8442007897629</v>
      </c>
      <c r="J38" s="16">
        <f>VLOOKUP($B$11,TUKETIM,10,FALSE)</f>
        <v>2994.8308355235572</v>
      </c>
      <c r="K38" s="16">
        <f>VLOOKUP($B$11,TUKETIM,11,FALSE)</f>
        <v>5300.6750363133197</v>
      </c>
      <c r="L38" s="21">
        <f>VLOOKUP($B$11,TUKETIM,12,FALSE)</f>
        <v>91.662692653921425</v>
      </c>
      <c r="M38" s="21">
        <f>VLOOKUP($B$11,TUKETIM,13,FALSE)</f>
        <v>8012.5496469530162</v>
      </c>
      <c r="N38" s="21">
        <f>VLOOKUP($B$11,TUKETIM,14,FALSE)</f>
        <v>8104.2123396069373</v>
      </c>
      <c r="O38" s="21">
        <f>VLOOKUP($B$11,TUKETIM,15,FALSE)</f>
        <v>28426.652810821077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138936.77599999899</v>
      </c>
      <c r="D39" s="16">
        <f>VLOOKUP($B$11,ANLASMA,4,FALSE)</f>
        <v>994.43</v>
      </c>
      <c r="E39" s="16">
        <f>VLOOKUP($B$11,ANLASMA,5,FALSE)</f>
        <v>139931.20599999899</v>
      </c>
      <c r="F39" s="16">
        <f>VLOOKUP($B$11,ANLASMA,6,FALSE)</f>
        <v>15652.631000000099</v>
      </c>
      <c r="G39" s="16">
        <f>VLOOKUP($B$11,ANLASMA,7,FALSE)</f>
        <v>40803.097999999998</v>
      </c>
      <c r="H39" s="16">
        <f>VLOOKUP($B$11,ANLASMA,8,FALSE)</f>
        <v>56455.729000000094</v>
      </c>
      <c r="I39" s="16">
        <f>VLOOKUP($B$11,ANLASMA,9,FALSE)</f>
        <v>30811.569999999199</v>
      </c>
      <c r="J39" s="16">
        <f>VLOOKUP($B$11,ANLASMA,10,FALSE)</f>
        <v>47103.130000000005</v>
      </c>
      <c r="K39" s="16">
        <f>VLOOKUP($B$11,ANLASMA,11,FALSE)</f>
        <v>77914.699999999197</v>
      </c>
      <c r="L39" s="21">
        <f>VLOOKUP($B$11,ANLASMA,12,FALSE)</f>
        <v>244.06899999999999</v>
      </c>
      <c r="M39" s="21">
        <f>VLOOKUP($B$11,ANLASMA,13,FALSE)</f>
        <v>25563.599999999999</v>
      </c>
      <c r="N39" s="21">
        <f>VLOOKUP($B$11,ANLASMA,14,FALSE)</f>
        <v>25807.668999999998</v>
      </c>
      <c r="O39" s="21">
        <f>VLOOKUP($B$11,ANLASMA,15,FALSE)</f>
        <v>300109.30399999826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31" t="s">
        <v>75</v>
      </c>
      <c r="C42" s="31"/>
      <c r="D42" s="31"/>
      <c r="E42" s="31"/>
      <c r="F42" s="31"/>
      <c r="G42" s="31"/>
      <c r="H42" s="31"/>
      <c r="I42" s="31"/>
      <c r="J42" s="31"/>
      <c r="K42" s="31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31" t="s">
        <v>76</v>
      </c>
      <c r="C43" s="31"/>
      <c r="D43" s="31"/>
      <c r="E43" s="31"/>
      <c r="F43" s="31"/>
      <c r="G43" s="31"/>
      <c r="H43" s="31"/>
      <c r="I43" s="31"/>
      <c r="J43" s="31"/>
      <c r="K43" s="31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31" t="s">
        <v>77</v>
      </c>
      <c r="C44" s="31"/>
      <c r="D44" s="31"/>
      <c r="E44" s="31"/>
      <c r="F44" s="31"/>
      <c r="G44" s="31"/>
      <c r="H44" s="31"/>
      <c r="I44" s="31"/>
      <c r="J44" s="31"/>
      <c r="K44" s="31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 xr:uid="{9A32023B-F045-4D07-86CD-A38ACEDFA071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0E0AFA-8A65-424B-A04D-642FBFAE44DA}">
  <dimension ref="A1:AC70"/>
  <sheetViews>
    <sheetView topLeftCell="A15" zoomScale="80" zoomScaleNormal="8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25" t="s">
        <v>6</v>
      </c>
      <c r="B1" s="26"/>
      <c r="C1" s="26"/>
      <c r="D1" s="2"/>
      <c r="E1" s="2"/>
      <c r="F1" s="2"/>
    </row>
    <row r="2" spans="1:29" x14ac:dyDescent="0.3">
      <c r="A2" s="3" t="s">
        <v>7</v>
      </c>
      <c r="B2" s="27" t="s">
        <v>8</v>
      </c>
      <c r="C2" s="27"/>
      <c r="D2" s="4"/>
      <c r="E2" s="4"/>
      <c r="F2" s="4"/>
    </row>
    <row r="3" spans="1:29" x14ac:dyDescent="0.3">
      <c r="A3" s="3" t="s">
        <v>9</v>
      </c>
      <c r="B3" s="28" t="s">
        <v>79</v>
      </c>
      <c r="C3" s="28"/>
      <c r="D3" s="5"/>
      <c r="E3" s="5"/>
      <c r="F3" s="5"/>
    </row>
    <row r="4" spans="1:29" x14ac:dyDescent="0.3">
      <c r="A4" s="3" t="s">
        <v>10</v>
      </c>
      <c r="B4" s="27">
        <v>4</v>
      </c>
      <c r="C4" s="27"/>
      <c r="D4" s="4"/>
      <c r="E4" s="4"/>
      <c r="F4" s="4"/>
    </row>
    <row r="5" spans="1:29" x14ac:dyDescent="0.3">
      <c r="A5" s="3" t="s">
        <v>11</v>
      </c>
      <c r="B5" s="29"/>
      <c r="C5" s="30"/>
      <c r="D5" s="4"/>
      <c r="E5" s="4"/>
      <c r="F5" s="4"/>
    </row>
    <row r="6" spans="1:29" ht="15" customHeight="1" x14ac:dyDescent="0.3">
      <c r="A6" s="3" t="s">
        <v>12</v>
      </c>
      <c r="B6" s="29"/>
      <c r="C6" s="30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32"/>
      <c r="C7" s="33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4"/>
      <c r="C8" s="34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5"/>
      <c r="C9" s="35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4" t="s">
        <v>81</v>
      </c>
      <c r="C10" s="34"/>
      <c r="D10" s="6"/>
      <c r="F10" s="9"/>
      <c r="G10" s="9"/>
      <c r="H10" s="9"/>
      <c r="I10" s="9"/>
    </row>
    <row r="11" spans="1:29" x14ac:dyDescent="0.3">
      <c r="A11" s="3" t="s">
        <v>24</v>
      </c>
      <c r="B11" s="34" t="s">
        <v>121</v>
      </c>
      <c r="C11" s="34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23" t="s">
        <v>72</v>
      </c>
      <c r="B13" s="23"/>
      <c r="C13" s="24" t="s">
        <v>59</v>
      </c>
      <c r="D13" s="24"/>
      <c r="E13" s="24"/>
      <c r="F13" s="24" t="s">
        <v>60</v>
      </c>
      <c r="G13" s="24"/>
      <c r="H13" s="24"/>
      <c r="I13" s="24" t="s">
        <v>61</v>
      </c>
      <c r="J13" s="24"/>
      <c r="K13" s="24"/>
      <c r="L13" s="24" t="s">
        <v>62</v>
      </c>
      <c r="M13" s="24"/>
      <c r="N13" s="24"/>
      <c r="O13" s="22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22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 t="e">
        <f t="shared" ref="M15:M24" si="10">(SUMIFS(SANAYIOG2,KAYNAK,A15,SEBEP,B15,SÜRE,"Uzun",BİLDİRİM,"Bildirimsiz",İL,$B$10,İLÇE,$B$11)/VLOOKUP($B$11,ABONE2,13,FALSE))</f>
        <v>#DIV/0!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 t="e">
        <f t="shared" si="10"/>
        <v>#DIV/0!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0</v>
      </c>
      <c r="D17" s="12">
        <f t="shared" si="1"/>
        <v>0</v>
      </c>
      <c r="E17" s="12">
        <f t="shared" si="2"/>
        <v>0</v>
      </c>
      <c r="F17" s="12">
        <f t="shared" si="3"/>
        <v>0</v>
      </c>
      <c r="G17" s="12">
        <f t="shared" si="4"/>
        <v>0</v>
      </c>
      <c r="H17" s="12">
        <f t="shared" si="5"/>
        <v>0</v>
      </c>
      <c r="I17" s="12">
        <f t="shared" si="6"/>
        <v>0</v>
      </c>
      <c r="J17" s="12">
        <f t="shared" si="7"/>
        <v>0</v>
      </c>
      <c r="K17" s="12">
        <f t="shared" si="8"/>
        <v>0</v>
      </c>
      <c r="L17" s="12">
        <f t="shared" si="9"/>
        <v>0</v>
      </c>
      <c r="M17" s="12" t="e">
        <f t="shared" si="10"/>
        <v>#DIV/0!</v>
      </c>
      <c r="N17" s="12">
        <f t="shared" si="11"/>
        <v>0</v>
      </c>
      <c r="O17" s="17">
        <f t="shared" si="12"/>
        <v>0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0</v>
      </c>
      <c r="D18" s="12">
        <f t="shared" si="1"/>
        <v>0</v>
      </c>
      <c r="E18" s="12">
        <f t="shared" si="2"/>
        <v>0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0</v>
      </c>
      <c r="J18" s="12">
        <f t="shared" si="7"/>
        <v>0</v>
      </c>
      <c r="K18" s="12">
        <f t="shared" si="8"/>
        <v>0</v>
      </c>
      <c r="L18" s="12">
        <f t="shared" si="9"/>
        <v>0</v>
      </c>
      <c r="M18" s="12" t="e">
        <f t="shared" si="10"/>
        <v>#DIV/0!</v>
      </c>
      <c r="N18" s="12">
        <f t="shared" si="11"/>
        <v>0</v>
      </c>
      <c r="O18" s="17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 t="e">
        <f t="shared" si="10"/>
        <v>#DIV/0!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 t="e">
        <f t="shared" si="10"/>
        <v>#DIV/0!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0</v>
      </c>
      <c r="D21" s="12">
        <f t="shared" si="1"/>
        <v>0</v>
      </c>
      <c r="E21" s="12">
        <f t="shared" si="2"/>
        <v>0</v>
      </c>
      <c r="F21" s="12">
        <f t="shared" si="3"/>
        <v>0</v>
      </c>
      <c r="G21" s="12">
        <f t="shared" si="4"/>
        <v>0</v>
      </c>
      <c r="H21" s="12">
        <f t="shared" si="5"/>
        <v>0</v>
      </c>
      <c r="I21" s="12">
        <f t="shared" si="6"/>
        <v>0</v>
      </c>
      <c r="J21" s="12">
        <f t="shared" si="7"/>
        <v>0</v>
      </c>
      <c r="K21" s="12">
        <f t="shared" si="8"/>
        <v>0</v>
      </c>
      <c r="L21" s="12">
        <f t="shared" si="9"/>
        <v>0</v>
      </c>
      <c r="M21" s="12" t="e">
        <f t="shared" si="10"/>
        <v>#DIV/0!</v>
      </c>
      <c r="N21" s="12">
        <f t="shared" si="11"/>
        <v>0</v>
      </c>
      <c r="O21" s="17">
        <f t="shared" si="12"/>
        <v>0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0</v>
      </c>
      <c r="D22" s="12">
        <f t="shared" si="1"/>
        <v>0</v>
      </c>
      <c r="E22" s="12">
        <f t="shared" si="2"/>
        <v>0</v>
      </c>
      <c r="F22" s="12">
        <f t="shared" si="3"/>
        <v>0</v>
      </c>
      <c r="G22" s="12">
        <f t="shared" si="4"/>
        <v>0</v>
      </c>
      <c r="H22" s="12">
        <f t="shared" si="5"/>
        <v>0</v>
      </c>
      <c r="I22" s="12">
        <f t="shared" si="6"/>
        <v>0</v>
      </c>
      <c r="J22" s="12">
        <f t="shared" si="7"/>
        <v>0</v>
      </c>
      <c r="K22" s="12">
        <f t="shared" si="8"/>
        <v>0</v>
      </c>
      <c r="L22" s="12">
        <f t="shared" si="9"/>
        <v>0</v>
      </c>
      <c r="M22" s="12" t="e">
        <f t="shared" si="10"/>
        <v>#DIV/0!</v>
      </c>
      <c r="N22" s="12">
        <f t="shared" si="11"/>
        <v>0</v>
      </c>
      <c r="O22" s="17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 t="e">
        <f t="shared" si="10"/>
        <v>#DIV/0!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 t="e">
        <f t="shared" si="10"/>
        <v>#DIV/0!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23" t="s">
        <v>63</v>
      </c>
      <c r="B25" s="23"/>
      <c r="C25" s="12">
        <f>SUM(C15:C24)</f>
        <v>0</v>
      </c>
      <c r="D25" s="12">
        <f t="shared" ref="D25:O25" si="13">SUM(D15:D24)</f>
        <v>0</v>
      </c>
      <c r="E25" s="12">
        <f t="shared" si="13"/>
        <v>0</v>
      </c>
      <c r="F25" s="12">
        <f t="shared" si="13"/>
        <v>0</v>
      </c>
      <c r="G25" s="12">
        <f t="shared" si="13"/>
        <v>0</v>
      </c>
      <c r="H25" s="12">
        <f t="shared" si="13"/>
        <v>0</v>
      </c>
      <c r="I25" s="12">
        <f t="shared" si="13"/>
        <v>0</v>
      </c>
      <c r="J25" s="12">
        <f t="shared" si="13"/>
        <v>0</v>
      </c>
      <c r="K25" s="12">
        <f t="shared" si="13"/>
        <v>0</v>
      </c>
      <c r="L25" s="12">
        <f t="shared" si="13"/>
        <v>0</v>
      </c>
      <c r="M25" s="12" t="e">
        <f t="shared" si="13"/>
        <v>#DIV/0!</v>
      </c>
      <c r="N25" s="12">
        <f t="shared" si="13"/>
        <v>0</v>
      </c>
      <c r="O25" s="12">
        <f t="shared" si="13"/>
        <v>0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23" t="s">
        <v>73</v>
      </c>
      <c r="B26" s="23"/>
      <c r="C26" s="24" t="s">
        <v>59</v>
      </c>
      <c r="D26" s="24"/>
      <c r="E26" s="24"/>
      <c r="F26" s="24" t="s">
        <v>60</v>
      </c>
      <c r="G26" s="24"/>
      <c r="H26" s="24"/>
      <c r="I26" s="24" t="s">
        <v>61</v>
      </c>
      <c r="J26" s="24"/>
      <c r="K26" s="24"/>
      <c r="L26" s="24" t="s">
        <v>62</v>
      </c>
      <c r="M26" s="24"/>
      <c r="N26" s="24"/>
      <c r="O26" s="22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22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 t="e">
        <f>(SUMIFS(SANAYIOG2,KAYNAK,A28,SEBEP,B28,SÜRE,"Uzun",BİLDİRİM,"Bildirimli",İL,$B$10,İLÇE,$B$11)/VLOOKUP($B$11,ABONE2,13,FALSE))</f>
        <v>#DIV/0!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0</v>
      </c>
      <c r="D29" s="12">
        <f>(SUMIFS(MESKENOG2,KAYNAK,A29,SEBEP,B29,SÜRE,"Uzun",BİLDİRİM,"Bildirimli",İL,$B$10,İLÇE,$B$11)/VLOOKUP($B$11,ABONE2,4,FALSE))</f>
        <v>0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0</v>
      </c>
      <c r="F29" s="12">
        <f>(SUMIFS(TARIMSALAG2,KAYNAK,A29,SEBEP,B29,SÜRE,"Uzun",BİLDİRİM,"Bildirimli",İL,$B$10,İLÇE,$B$11)/VLOOKUP($B$11,ABONE2,6,FALSE))</f>
        <v>0</v>
      </c>
      <c r="G29" s="12">
        <f>(SUMIFS(TARIMSALOG2,KAYNAK,A29,SEBEP,B29,SÜRE,"Uzun",BİLDİRİM,"Bildirimli",İL,$B$10,İLÇE,$B$11)/VLOOKUP($B$11,ABONE2,7,FALSE))</f>
        <v>0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0</v>
      </c>
      <c r="I29" s="12">
        <f>(SUMIFS(TICARETHANEAG2,KAYNAK,A29,SEBEP,B29,SÜRE,"Uzun",BİLDİRİM,"Bildirimli",İL,$B$10,İLÇE,$B$11)/VLOOKUP($B$11,ABONE2,9,FALSE))</f>
        <v>0</v>
      </c>
      <c r="J29" s="12">
        <f>(SUMIFS(TICARETHANEOG2,KAYNAK,A29,SEBEP,B29,SÜRE,"Uzun",BİLDİRİM,"Bildirimli",İL,$B$10,İLÇE,$B$11)/VLOOKUP($B$11,ABONE2,10,FALSE))</f>
        <v>0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</v>
      </c>
      <c r="L29" s="12">
        <f>(SUMIFS(SANAYIAG2,KAYNAK,A29,SEBEP,B29,SÜRE,"Uzun",BİLDİRİM,"Bildirimli",İL,$B$10,İLÇE,$B$11)/VLOOKUP($B$11,ABONE2,12,FALSE))</f>
        <v>0</v>
      </c>
      <c r="M29" s="12" t="e">
        <f>(SUMIFS(SANAYIOG2,KAYNAK,A29,SEBEP,B29,SÜRE,"Uzun",BİLDİRİM,"Bildirimli",İL,$B$10,İLÇE,$B$11)/VLOOKUP($B$11,ABONE2,13,FALSE))</f>
        <v>#DIV/0!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0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 t="e">
        <f>(SUMIFS(SANAYIOG2,KAYNAK,A30,SEBEP,B30,SÜRE,"Uzun",BİLDİRİM,"Bildirimli",İL,$B$10,İLÇE,$B$11)/VLOOKUP($B$11,ABONE2,13,FALSE))</f>
        <v>#DIV/0!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0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0</v>
      </c>
      <c r="F31" s="12">
        <f>(SUMIFS(TARIMSALAG2,KAYNAK,A31,SEBEP,B31,SÜRE,"Uzun",BİLDİRİM,"Bildirimli",İL,$B$10,İLÇE,$B$11)/VLOOKUP($B$11,ABONE2,6,FALSE))</f>
        <v>0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2">
        <f>(SUMIFS(TICARETHANEAG2,KAYNAK,A31,SEBEP,B31,SÜRE,"Uzun",BİLDİRİM,"Bildirimli",İL,$B$10,İLÇE,$B$11)/VLOOKUP($B$11,ABONE2,9,FALSE))</f>
        <v>0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</v>
      </c>
      <c r="L31" s="12">
        <f>(SUMIFS(SANAYIAG2,KAYNAK,A31,SEBEP,B31,SÜRE,"Uzun",BİLDİRİM,"Bildirimli",İL,$B$10,İLÇE,$B$11)/VLOOKUP($B$11,ABONE2,12,FALSE))</f>
        <v>0</v>
      </c>
      <c r="M31" s="12" t="e">
        <f>(SUMIFS(SANAYIOG2,KAYNAK,A31,SEBEP,B31,SÜRE,"Uzun",BİLDİRİM,"Bildirimli",İL,$B$10,İLÇE,$B$11)/VLOOKUP($B$11,ABONE2,13,FALSE))</f>
        <v>#DIV/0!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0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 t="e">
        <f>(SUMIFS(SANAYIOG2,KAYNAK,A32,SEBEP,B32,SÜRE,"Uzun",BİLDİRİM,"Bildirimli",İL,$B$10,İLÇE,$B$11)/VLOOKUP($B$11,ABONE2,13,FALSE))</f>
        <v>#DIV/0!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23" t="s">
        <v>63</v>
      </c>
      <c r="B33" s="23"/>
      <c r="C33" s="12">
        <f>SUM(C28:C32)</f>
        <v>0</v>
      </c>
      <c r="D33" s="12">
        <f t="shared" ref="D33:O33" si="14">SUM(D28:D32)</f>
        <v>0</v>
      </c>
      <c r="E33" s="12">
        <f t="shared" si="14"/>
        <v>0</v>
      </c>
      <c r="F33" s="12">
        <f t="shared" si="14"/>
        <v>0</v>
      </c>
      <c r="G33" s="12">
        <f t="shared" si="14"/>
        <v>0</v>
      </c>
      <c r="H33" s="12">
        <f t="shared" si="14"/>
        <v>0</v>
      </c>
      <c r="I33" s="12">
        <f t="shared" si="14"/>
        <v>0</v>
      </c>
      <c r="J33" s="12">
        <f t="shared" si="14"/>
        <v>0</v>
      </c>
      <c r="K33" s="12">
        <f t="shared" si="14"/>
        <v>0</v>
      </c>
      <c r="L33" s="12">
        <f t="shared" si="14"/>
        <v>0</v>
      </c>
      <c r="M33" s="12" t="e">
        <f t="shared" si="14"/>
        <v>#DIV/0!</v>
      </c>
      <c r="N33" s="12">
        <f t="shared" si="14"/>
        <v>0</v>
      </c>
      <c r="O33" s="12">
        <f t="shared" si="14"/>
        <v>0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22" t="s">
        <v>74</v>
      </c>
      <c r="C35" s="24" t="s">
        <v>59</v>
      </c>
      <c r="D35" s="24"/>
      <c r="E35" s="24"/>
      <c r="F35" s="24" t="s">
        <v>60</v>
      </c>
      <c r="G35" s="24"/>
      <c r="H35" s="24"/>
      <c r="I35" s="24" t="s">
        <v>61</v>
      </c>
      <c r="J35" s="24"/>
      <c r="K35" s="24"/>
      <c r="L35" s="24" t="s">
        <v>62</v>
      </c>
      <c r="M35" s="24"/>
      <c r="N35" s="24"/>
      <c r="O35" s="22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22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22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9711</v>
      </c>
      <c r="D37" s="16">
        <f>VLOOKUP($B$11,ABONE2,4,FALSE)</f>
        <v>48</v>
      </c>
      <c r="E37" s="16">
        <f>VLOOKUP($B$11,ABONE2,5,FALSE)</f>
        <v>9759</v>
      </c>
      <c r="F37" s="16">
        <f>VLOOKUP($B$11,ABONE2,6,FALSE)</f>
        <v>756</v>
      </c>
      <c r="G37" s="16">
        <f>VLOOKUP($B$11,ABONE2,7,FALSE)</f>
        <v>22</v>
      </c>
      <c r="H37" s="16">
        <f>VLOOKUP($B$11,ABONE2,8,FALSE)</f>
        <v>778</v>
      </c>
      <c r="I37" s="16">
        <f>VLOOKUP($B$11,ABONE2,9,FALSE)</f>
        <v>1596</v>
      </c>
      <c r="J37" s="16">
        <f>VLOOKUP($B$11,ABONE2,10,FALSE)</f>
        <v>85</v>
      </c>
      <c r="K37" s="16">
        <f>VLOOKUP($B$11,ABONE2,11,FALSE)</f>
        <v>1681</v>
      </c>
      <c r="L37" s="21">
        <f>VLOOKUP($B$11,ABONE2,12,FALSE)</f>
        <v>3</v>
      </c>
      <c r="M37" s="21">
        <f>VLOOKUP($B$11,ABONE2,13,FALSE)</f>
        <v>0</v>
      </c>
      <c r="N37" s="21">
        <f>VLOOKUP($B$11,ABONE2,14,FALSE)</f>
        <v>3</v>
      </c>
      <c r="O37" s="21">
        <f>VLOOKUP($B$11,ABONE2,15,FALSE)</f>
        <v>12221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1201.6975721172571</v>
      </c>
      <c r="D38" s="16">
        <f>VLOOKUP($B$11,TUKETIM,4,FALSE)</f>
        <v>196.85730000000001</v>
      </c>
      <c r="E38" s="16">
        <f>VLOOKUP($B$11,TUKETIM,5,FALSE)</f>
        <v>1398.5548721172572</v>
      </c>
      <c r="F38" s="16">
        <f>VLOOKUP($B$11,TUKETIM,6,FALSE)</f>
        <v>168.80369561643835</v>
      </c>
      <c r="G38" s="16">
        <f>VLOOKUP($B$11,TUKETIM,7,FALSE)</f>
        <v>50.275399999999998</v>
      </c>
      <c r="H38" s="16">
        <f>VLOOKUP($B$11,TUKETIM,8,FALSE)</f>
        <v>219.07909561643834</v>
      </c>
      <c r="I38" s="16">
        <f>VLOOKUP($B$11,TUKETIM,9,FALSE)</f>
        <v>610.28063027116639</v>
      </c>
      <c r="J38" s="16">
        <f>VLOOKUP($B$11,TUKETIM,10,FALSE)</f>
        <v>451.12082871335133</v>
      </c>
      <c r="K38" s="16">
        <f>VLOOKUP($B$11,TUKETIM,11,FALSE)</f>
        <v>1061.4014589845178</v>
      </c>
      <c r="L38" s="21">
        <f>VLOOKUP($B$11,TUKETIM,12,FALSE)</f>
        <v>73.186776469243597</v>
      </c>
      <c r="M38" s="21">
        <f>VLOOKUP($B$11,TUKETIM,13,FALSE)</f>
        <v>39.589470329670327</v>
      </c>
      <c r="N38" s="21">
        <f>VLOOKUP($B$11,TUKETIM,14,FALSE)</f>
        <v>112.77624679891392</v>
      </c>
      <c r="O38" s="21">
        <f>VLOOKUP($B$11,TUKETIM,15,FALSE)</f>
        <v>2791.811673517127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40842.756999999896</v>
      </c>
      <c r="D39" s="16">
        <f>VLOOKUP($B$11,ANLASMA,4,FALSE)</f>
        <v>867</v>
      </c>
      <c r="E39" s="16">
        <f>VLOOKUP($B$11,ANLASMA,5,FALSE)</f>
        <v>41709.756999999896</v>
      </c>
      <c r="F39" s="16">
        <f>VLOOKUP($B$11,ANLASMA,6,FALSE)</f>
        <v>3391.5</v>
      </c>
      <c r="G39" s="16">
        <f>VLOOKUP($B$11,ANLASMA,7,FALSE)</f>
        <v>1021.2</v>
      </c>
      <c r="H39" s="16">
        <f>VLOOKUP($B$11,ANLASMA,8,FALSE)</f>
        <v>4412.7</v>
      </c>
      <c r="I39" s="16">
        <f>VLOOKUP($B$11,ANLASMA,9,FALSE)</f>
        <v>8305.2490000000307</v>
      </c>
      <c r="J39" s="16">
        <f>VLOOKUP($B$11,ANLASMA,10,FALSE)</f>
        <v>10105.719999999999</v>
      </c>
      <c r="K39" s="16">
        <f>VLOOKUP($B$11,ANLASMA,11,FALSE)</f>
        <v>18410.96900000003</v>
      </c>
      <c r="L39" s="21">
        <f>VLOOKUP($B$11,ANLASMA,12,FALSE)</f>
        <v>225.72</v>
      </c>
      <c r="M39" s="21">
        <f>VLOOKUP($B$11,ANLASMA,13,FALSE)</f>
        <v>0</v>
      </c>
      <c r="N39" s="21">
        <f>VLOOKUP($B$11,ANLASMA,14,FALSE)</f>
        <v>225.72</v>
      </c>
      <c r="O39" s="21">
        <f>VLOOKUP($B$11,ANLASMA,15,FALSE)</f>
        <v>64759.145999999928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31" t="s">
        <v>75</v>
      </c>
      <c r="C42" s="31"/>
      <c r="D42" s="31"/>
      <c r="E42" s="31"/>
      <c r="F42" s="31"/>
      <c r="G42" s="31"/>
      <c r="H42" s="31"/>
      <c r="I42" s="31"/>
      <c r="J42" s="31"/>
      <c r="K42" s="31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31" t="s">
        <v>76</v>
      </c>
      <c r="C43" s="31"/>
      <c r="D43" s="31"/>
      <c r="E43" s="31"/>
      <c r="F43" s="31"/>
      <c r="G43" s="31"/>
      <c r="H43" s="31"/>
      <c r="I43" s="31"/>
      <c r="J43" s="31"/>
      <c r="K43" s="31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31" t="s">
        <v>77</v>
      </c>
      <c r="C44" s="31"/>
      <c r="D44" s="31"/>
      <c r="E44" s="31"/>
      <c r="F44" s="31"/>
      <c r="G44" s="31"/>
      <c r="H44" s="31"/>
      <c r="I44" s="31"/>
      <c r="J44" s="31"/>
      <c r="K44" s="31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 xr:uid="{B9456CD9-9CCA-4010-BF93-82C477547903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E9F45E-FF56-4125-95D8-B09AE68B07B9}">
  <dimension ref="A1:AC70"/>
  <sheetViews>
    <sheetView topLeftCell="A15" zoomScale="80" zoomScaleNormal="8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25" t="s">
        <v>6</v>
      </c>
      <c r="B1" s="26"/>
      <c r="C1" s="26"/>
      <c r="D1" s="2"/>
      <c r="E1" s="2"/>
      <c r="F1" s="2"/>
    </row>
    <row r="2" spans="1:29" x14ac:dyDescent="0.3">
      <c r="A2" s="3" t="s">
        <v>7</v>
      </c>
      <c r="B2" s="27" t="s">
        <v>8</v>
      </c>
      <c r="C2" s="27"/>
      <c r="D2" s="4"/>
      <c r="E2" s="4"/>
      <c r="F2" s="4"/>
    </row>
    <row r="3" spans="1:29" x14ac:dyDescent="0.3">
      <c r="A3" s="3" t="s">
        <v>9</v>
      </c>
      <c r="B3" s="28" t="s">
        <v>79</v>
      </c>
      <c r="C3" s="28"/>
      <c r="D3" s="5"/>
      <c r="E3" s="5"/>
      <c r="F3" s="5"/>
    </row>
    <row r="4" spans="1:29" x14ac:dyDescent="0.3">
      <c r="A4" s="3" t="s">
        <v>10</v>
      </c>
      <c r="B4" s="27">
        <v>4</v>
      </c>
      <c r="C4" s="27"/>
      <c r="D4" s="4"/>
      <c r="E4" s="4"/>
      <c r="F4" s="4"/>
    </row>
    <row r="5" spans="1:29" x14ac:dyDescent="0.3">
      <c r="A5" s="3" t="s">
        <v>11</v>
      </c>
      <c r="B5" s="29"/>
      <c r="C5" s="30"/>
      <c r="D5" s="4"/>
      <c r="E5" s="4"/>
      <c r="F5" s="4"/>
    </row>
    <row r="6" spans="1:29" ht="15" customHeight="1" x14ac:dyDescent="0.3">
      <c r="A6" s="3" t="s">
        <v>12</v>
      </c>
      <c r="B6" s="29"/>
      <c r="C6" s="30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32"/>
      <c r="C7" s="33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4"/>
      <c r="C8" s="34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5"/>
      <c r="C9" s="35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4" t="s">
        <v>81</v>
      </c>
      <c r="C10" s="34"/>
      <c r="D10" s="6"/>
      <c r="F10" s="9"/>
      <c r="G10" s="9"/>
      <c r="H10" s="9"/>
      <c r="I10" s="9"/>
    </row>
    <row r="11" spans="1:29" x14ac:dyDescent="0.3">
      <c r="A11" s="3" t="s">
        <v>24</v>
      </c>
      <c r="B11" s="34" t="s">
        <v>122</v>
      </c>
      <c r="C11" s="34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23" t="s">
        <v>72</v>
      </c>
      <c r="B13" s="23"/>
      <c r="C13" s="24" t="s">
        <v>59</v>
      </c>
      <c r="D13" s="24"/>
      <c r="E13" s="24"/>
      <c r="F13" s="24" t="s">
        <v>60</v>
      </c>
      <c r="G13" s="24"/>
      <c r="H13" s="24"/>
      <c r="I13" s="24" t="s">
        <v>61</v>
      </c>
      <c r="J13" s="24"/>
      <c r="K13" s="24"/>
      <c r="L13" s="24" t="s">
        <v>62</v>
      </c>
      <c r="M13" s="24"/>
      <c r="N13" s="24"/>
      <c r="O13" s="22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22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f t="shared" ref="M15:M24" si="10">(SUMIFS(SANAYIOG2,KAYNAK,A15,SEBEP,B15,SÜRE,"Uzun",BİLDİRİM,"Bildirimsiz",İL,$B$10,İLÇE,$B$11)/VLOOKUP($B$11,ABONE2,13,FALSE))</f>
        <v>0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0</v>
      </c>
      <c r="D17" s="12">
        <f t="shared" si="1"/>
        <v>0</v>
      </c>
      <c r="E17" s="12">
        <f t="shared" si="2"/>
        <v>0</v>
      </c>
      <c r="F17" s="12">
        <f t="shared" si="3"/>
        <v>0</v>
      </c>
      <c r="G17" s="12">
        <f t="shared" si="4"/>
        <v>0</v>
      </c>
      <c r="H17" s="12">
        <f t="shared" si="5"/>
        <v>0</v>
      </c>
      <c r="I17" s="12">
        <f t="shared" si="6"/>
        <v>0</v>
      </c>
      <c r="J17" s="12">
        <f t="shared" si="7"/>
        <v>0</v>
      </c>
      <c r="K17" s="12">
        <f t="shared" si="8"/>
        <v>0</v>
      </c>
      <c r="L17" s="12">
        <f t="shared" si="9"/>
        <v>0</v>
      </c>
      <c r="M17" s="12">
        <f t="shared" si="10"/>
        <v>0</v>
      </c>
      <c r="N17" s="12">
        <f t="shared" si="11"/>
        <v>0</v>
      </c>
      <c r="O17" s="17">
        <f t="shared" si="12"/>
        <v>0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0</v>
      </c>
      <c r="D18" s="12">
        <f t="shared" si="1"/>
        <v>0</v>
      </c>
      <c r="E18" s="12">
        <f t="shared" si="2"/>
        <v>0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0</v>
      </c>
      <c r="J18" s="12">
        <f t="shared" si="7"/>
        <v>0</v>
      </c>
      <c r="K18" s="12">
        <f t="shared" si="8"/>
        <v>0</v>
      </c>
      <c r="L18" s="12">
        <f t="shared" si="9"/>
        <v>0</v>
      </c>
      <c r="M18" s="12">
        <f t="shared" si="10"/>
        <v>0</v>
      </c>
      <c r="N18" s="12">
        <f t="shared" si="11"/>
        <v>0</v>
      </c>
      <c r="O18" s="17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0</v>
      </c>
      <c r="D21" s="12">
        <f t="shared" si="1"/>
        <v>0</v>
      </c>
      <c r="E21" s="12">
        <f t="shared" si="2"/>
        <v>0</v>
      </c>
      <c r="F21" s="12">
        <f t="shared" si="3"/>
        <v>0</v>
      </c>
      <c r="G21" s="12">
        <f t="shared" si="4"/>
        <v>0</v>
      </c>
      <c r="H21" s="12">
        <f t="shared" si="5"/>
        <v>0</v>
      </c>
      <c r="I21" s="12">
        <f t="shared" si="6"/>
        <v>0</v>
      </c>
      <c r="J21" s="12">
        <f t="shared" si="7"/>
        <v>0</v>
      </c>
      <c r="K21" s="12">
        <f t="shared" si="8"/>
        <v>0</v>
      </c>
      <c r="L21" s="12">
        <f t="shared" si="9"/>
        <v>0</v>
      </c>
      <c r="M21" s="12">
        <f t="shared" si="10"/>
        <v>0</v>
      </c>
      <c r="N21" s="12">
        <f t="shared" si="11"/>
        <v>0</v>
      </c>
      <c r="O21" s="17">
        <f t="shared" si="12"/>
        <v>0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0</v>
      </c>
      <c r="D22" s="12">
        <f t="shared" si="1"/>
        <v>0</v>
      </c>
      <c r="E22" s="12">
        <f t="shared" si="2"/>
        <v>0</v>
      </c>
      <c r="F22" s="12">
        <f t="shared" si="3"/>
        <v>0</v>
      </c>
      <c r="G22" s="12">
        <f t="shared" si="4"/>
        <v>0</v>
      </c>
      <c r="H22" s="12">
        <f t="shared" si="5"/>
        <v>0</v>
      </c>
      <c r="I22" s="12">
        <f t="shared" si="6"/>
        <v>0</v>
      </c>
      <c r="J22" s="12">
        <f t="shared" si="7"/>
        <v>0</v>
      </c>
      <c r="K22" s="12">
        <f t="shared" si="8"/>
        <v>0</v>
      </c>
      <c r="L22" s="12">
        <f t="shared" si="9"/>
        <v>0</v>
      </c>
      <c r="M22" s="12">
        <f t="shared" si="10"/>
        <v>0</v>
      </c>
      <c r="N22" s="12">
        <f t="shared" si="11"/>
        <v>0</v>
      </c>
      <c r="O22" s="17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23" t="s">
        <v>63</v>
      </c>
      <c r="B25" s="23"/>
      <c r="C25" s="12">
        <f>SUM(C15:C24)</f>
        <v>0</v>
      </c>
      <c r="D25" s="12">
        <f t="shared" ref="D25:O25" si="13">SUM(D15:D24)</f>
        <v>0</v>
      </c>
      <c r="E25" s="12">
        <f t="shared" si="13"/>
        <v>0</v>
      </c>
      <c r="F25" s="12">
        <f t="shared" si="13"/>
        <v>0</v>
      </c>
      <c r="G25" s="12">
        <f t="shared" si="13"/>
        <v>0</v>
      </c>
      <c r="H25" s="12">
        <f t="shared" si="13"/>
        <v>0</v>
      </c>
      <c r="I25" s="12">
        <f t="shared" si="13"/>
        <v>0</v>
      </c>
      <c r="J25" s="12">
        <f t="shared" si="13"/>
        <v>0</v>
      </c>
      <c r="K25" s="12">
        <f t="shared" si="13"/>
        <v>0</v>
      </c>
      <c r="L25" s="12">
        <f t="shared" si="13"/>
        <v>0</v>
      </c>
      <c r="M25" s="12">
        <f t="shared" si="13"/>
        <v>0</v>
      </c>
      <c r="N25" s="12">
        <f t="shared" si="13"/>
        <v>0</v>
      </c>
      <c r="O25" s="12">
        <f t="shared" si="13"/>
        <v>0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23" t="s">
        <v>73</v>
      </c>
      <c r="B26" s="23"/>
      <c r="C26" s="24" t="s">
        <v>59</v>
      </c>
      <c r="D26" s="24"/>
      <c r="E26" s="24"/>
      <c r="F26" s="24" t="s">
        <v>60</v>
      </c>
      <c r="G26" s="24"/>
      <c r="H26" s="24"/>
      <c r="I26" s="24" t="s">
        <v>61</v>
      </c>
      <c r="J26" s="24"/>
      <c r="K26" s="24"/>
      <c r="L26" s="24" t="s">
        <v>62</v>
      </c>
      <c r="M26" s="24"/>
      <c r="N26" s="24"/>
      <c r="O26" s="22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22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0</v>
      </c>
      <c r="D29" s="12">
        <f>(SUMIFS(MESKENOG2,KAYNAK,A29,SEBEP,B29,SÜRE,"Uzun",BİLDİRİM,"Bildirimli",İL,$B$10,İLÇE,$B$11)/VLOOKUP($B$11,ABONE2,4,FALSE))</f>
        <v>0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0</v>
      </c>
      <c r="F29" s="12">
        <f>(SUMIFS(TARIMSALAG2,KAYNAK,A29,SEBEP,B29,SÜRE,"Uzun",BİLDİRİM,"Bildirimli",İL,$B$10,İLÇE,$B$11)/VLOOKUP($B$11,ABONE2,6,FALSE))</f>
        <v>0</v>
      </c>
      <c r="G29" s="12">
        <f>(SUMIFS(TARIMSALOG2,KAYNAK,A29,SEBEP,B29,SÜRE,"Uzun",BİLDİRİM,"Bildirimli",İL,$B$10,İLÇE,$B$11)/VLOOKUP($B$11,ABONE2,7,FALSE))</f>
        <v>0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0</v>
      </c>
      <c r="I29" s="12">
        <f>(SUMIFS(TICARETHANEAG2,KAYNAK,A29,SEBEP,B29,SÜRE,"Uzun",BİLDİRİM,"Bildirimli",İL,$B$10,İLÇE,$B$11)/VLOOKUP($B$11,ABONE2,9,FALSE))</f>
        <v>0</v>
      </c>
      <c r="J29" s="12">
        <f>(SUMIFS(TICARETHANEOG2,KAYNAK,A29,SEBEP,B29,SÜRE,"Uzun",BİLDİRİM,"Bildirimli",İL,$B$10,İLÇE,$B$11)/VLOOKUP($B$11,ABONE2,10,FALSE))</f>
        <v>0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</v>
      </c>
      <c r="L29" s="12">
        <f>(SUMIFS(SANAYIAG2,KAYNAK,A29,SEBEP,B29,SÜRE,"Uzun",BİLDİRİM,"Bildirimli",İL,$B$10,İLÇE,$B$11)/VLOOKUP($B$11,ABONE2,12,FALSE))</f>
        <v>0</v>
      </c>
      <c r="M29" s="12">
        <f>(SUMIFS(SANAYIOG2,KAYNAK,A29,SEBEP,B29,SÜRE,"Uzun",BİLDİRİM,"Bildirimli",İL,$B$10,İLÇE,$B$11)/VLOOKUP($B$11,ABONE2,13,FALSE))</f>
        <v>0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0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0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0</v>
      </c>
      <c r="F31" s="12">
        <f>(SUMIFS(TARIMSALAG2,KAYNAK,A31,SEBEP,B31,SÜRE,"Uzun",BİLDİRİM,"Bildirimli",İL,$B$10,İLÇE,$B$11)/VLOOKUP($B$11,ABONE2,6,FALSE))</f>
        <v>0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2">
        <f>(SUMIFS(TICARETHANEAG2,KAYNAK,A31,SEBEP,B31,SÜRE,"Uzun",BİLDİRİM,"Bildirimli",İL,$B$10,İLÇE,$B$11)/VLOOKUP($B$11,ABONE2,9,FALSE))</f>
        <v>0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</v>
      </c>
      <c r="L31" s="12">
        <f>(SUMIFS(SANAYIAG2,KAYNAK,A31,SEBEP,B31,SÜRE,"Uzun",BİLDİRİM,"Bildirimli",İL,$B$10,İLÇE,$B$11)/VLOOKUP($B$11,ABONE2,12,FALSE))</f>
        <v>0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0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23" t="s">
        <v>63</v>
      </c>
      <c r="B33" s="23"/>
      <c r="C33" s="12">
        <f>SUM(C28:C32)</f>
        <v>0</v>
      </c>
      <c r="D33" s="12">
        <f t="shared" ref="D33:O33" si="14">SUM(D28:D32)</f>
        <v>0</v>
      </c>
      <c r="E33" s="12">
        <f t="shared" si="14"/>
        <v>0</v>
      </c>
      <c r="F33" s="12">
        <f t="shared" si="14"/>
        <v>0</v>
      </c>
      <c r="G33" s="12">
        <f t="shared" si="14"/>
        <v>0</v>
      </c>
      <c r="H33" s="12">
        <f t="shared" si="14"/>
        <v>0</v>
      </c>
      <c r="I33" s="12">
        <f t="shared" si="14"/>
        <v>0</v>
      </c>
      <c r="J33" s="12">
        <f t="shared" si="14"/>
        <v>0</v>
      </c>
      <c r="K33" s="12">
        <f t="shared" si="14"/>
        <v>0</v>
      </c>
      <c r="L33" s="12">
        <f t="shared" si="14"/>
        <v>0</v>
      </c>
      <c r="M33" s="12">
        <f t="shared" si="14"/>
        <v>0</v>
      </c>
      <c r="N33" s="12">
        <f t="shared" si="14"/>
        <v>0</v>
      </c>
      <c r="O33" s="12">
        <f t="shared" si="14"/>
        <v>0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22" t="s">
        <v>74</v>
      </c>
      <c r="C35" s="24" t="s">
        <v>59</v>
      </c>
      <c r="D35" s="24"/>
      <c r="E35" s="24"/>
      <c r="F35" s="24" t="s">
        <v>60</v>
      </c>
      <c r="G35" s="24"/>
      <c r="H35" s="24"/>
      <c r="I35" s="24" t="s">
        <v>61</v>
      </c>
      <c r="J35" s="24"/>
      <c r="K35" s="24"/>
      <c r="L35" s="24" t="s">
        <v>62</v>
      </c>
      <c r="M35" s="24"/>
      <c r="N35" s="24"/>
      <c r="O35" s="22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22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22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56232</v>
      </c>
      <c r="D37" s="16">
        <f>VLOOKUP($B$11,ABONE2,4,FALSE)</f>
        <v>74</v>
      </c>
      <c r="E37" s="16">
        <f>VLOOKUP($B$11,ABONE2,5,FALSE)</f>
        <v>56306</v>
      </c>
      <c r="F37" s="16">
        <f>VLOOKUP($B$11,ABONE2,6,FALSE)</f>
        <v>399</v>
      </c>
      <c r="G37" s="16">
        <f>VLOOKUP($B$11,ABONE2,7,FALSE)</f>
        <v>307</v>
      </c>
      <c r="H37" s="16">
        <f>VLOOKUP($B$11,ABONE2,8,FALSE)</f>
        <v>706</v>
      </c>
      <c r="I37" s="16">
        <f>VLOOKUP($B$11,ABONE2,9,FALSE)</f>
        <v>9145</v>
      </c>
      <c r="J37" s="16">
        <f>VLOOKUP($B$11,ABONE2,10,FALSE)</f>
        <v>355</v>
      </c>
      <c r="K37" s="16">
        <f>VLOOKUP($B$11,ABONE2,11,FALSE)</f>
        <v>9500</v>
      </c>
      <c r="L37" s="21">
        <f>VLOOKUP($B$11,ABONE2,12,FALSE)</f>
        <v>10</v>
      </c>
      <c r="M37" s="21">
        <f>VLOOKUP($B$11,ABONE2,13,FALSE)</f>
        <v>45</v>
      </c>
      <c r="N37" s="21">
        <f>VLOOKUP($B$11,ABONE2,14,FALSE)</f>
        <v>55</v>
      </c>
      <c r="O37" s="21">
        <f>VLOOKUP($B$11,ABONE2,15,FALSE)</f>
        <v>66567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9738.5311795685702</v>
      </c>
      <c r="D38" s="16">
        <f>VLOOKUP($B$11,TUKETIM,4,FALSE)</f>
        <v>1047.7843944802455</v>
      </c>
      <c r="E38" s="16">
        <f>VLOOKUP($B$11,TUKETIM,5,FALSE)</f>
        <v>10786.315574048816</v>
      </c>
      <c r="F38" s="16">
        <f>VLOOKUP($B$11,TUKETIM,6,FALSE)</f>
        <v>125.72818428324339</v>
      </c>
      <c r="G38" s="16">
        <f>VLOOKUP($B$11,TUKETIM,7,FALSE)</f>
        <v>538.75288218459218</v>
      </c>
      <c r="H38" s="16">
        <f>VLOOKUP($B$11,TUKETIM,8,FALSE)</f>
        <v>664.4810664678356</v>
      </c>
      <c r="I38" s="16">
        <f>VLOOKUP($B$11,TUKETIM,9,FALSE)</f>
        <v>3962.26443295839</v>
      </c>
      <c r="J38" s="16">
        <f>VLOOKUP($B$11,TUKETIM,10,FALSE)</f>
        <v>4203.6378125950314</v>
      </c>
      <c r="K38" s="16">
        <f>VLOOKUP($B$11,TUKETIM,11,FALSE)</f>
        <v>8165.9022455534214</v>
      </c>
      <c r="L38" s="21">
        <f>VLOOKUP($B$11,TUKETIM,12,FALSE)</f>
        <v>109.05955901741054</v>
      </c>
      <c r="M38" s="21">
        <f>VLOOKUP($B$11,TUKETIM,13,FALSE)</f>
        <v>30957.647716023232</v>
      </c>
      <c r="N38" s="21">
        <f>VLOOKUP($B$11,TUKETIM,14,FALSE)</f>
        <v>31066.707275040641</v>
      </c>
      <c r="O38" s="21">
        <f>VLOOKUP($B$11,TUKETIM,15,FALSE)</f>
        <v>50683.406161110717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267833.08600000601</v>
      </c>
      <c r="D39" s="16">
        <f>VLOOKUP($B$11,ANLASMA,4,FALSE)</f>
        <v>2007.45</v>
      </c>
      <c r="E39" s="16">
        <f>VLOOKUP($B$11,ANLASMA,5,FALSE)</f>
        <v>269840.53600000602</v>
      </c>
      <c r="F39" s="16">
        <f>VLOOKUP($B$11,ANLASMA,6,FALSE)</f>
        <v>1928.5609999999999</v>
      </c>
      <c r="G39" s="16">
        <f>VLOOKUP($B$11,ANLASMA,7,FALSE)</f>
        <v>5123.4620000000004</v>
      </c>
      <c r="H39" s="16">
        <f>VLOOKUP($B$11,ANLASMA,8,FALSE)</f>
        <v>7052.0230000000001</v>
      </c>
      <c r="I39" s="16">
        <f>VLOOKUP($B$11,ANLASMA,9,FALSE)</f>
        <v>48711.6560000014</v>
      </c>
      <c r="J39" s="16">
        <f>VLOOKUP($B$11,ANLASMA,10,FALSE)</f>
        <v>134633.28</v>
      </c>
      <c r="K39" s="16">
        <f>VLOOKUP($B$11,ANLASMA,11,FALSE)</f>
        <v>183344.93600000138</v>
      </c>
      <c r="L39" s="21">
        <f>VLOOKUP($B$11,ANLASMA,12,FALSE)</f>
        <v>378.15</v>
      </c>
      <c r="M39" s="21">
        <f>VLOOKUP($B$11,ANLASMA,13,FALSE)</f>
        <v>103942</v>
      </c>
      <c r="N39" s="21">
        <f>VLOOKUP($B$11,ANLASMA,14,FALSE)</f>
        <v>104320.15</v>
      </c>
      <c r="O39" s="21">
        <f>VLOOKUP($B$11,ANLASMA,15,FALSE)</f>
        <v>564557.64500000747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31" t="s">
        <v>75</v>
      </c>
      <c r="C42" s="31"/>
      <c r="D42" s="31"/>
      <c r="E42" s="31"/>
      <c r="F42" s="31"/>
      <c r="G42" s="31"/>
      <c r="H42" s="31"/>
      <c r="I42" s="31"/>
      <c r="J42" s="31"/>
      <c r="K42" s="31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31" t="s">
        <v>76</v>
      </c>
      <c r="C43" s="31"/>
      <c r="D43" s="31"/>
      <c r="E43" s="31"/>
      <c r="F43" s="31"/>
      <c r="G43" s="31"/>
      <c r="H43" s="31"/>
      <c r="I43" s="31"/>
      <c r="J43" s="31"/>
      <c r="K43" s="31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31" t="s">
        <v>77</v>
      </c>
      <c r="C44" s="31"/>
      <c r="D44" s="31"/>
      <c r="E44" s="31"/>
      <c r="F44" s="31"/>
      <c r="G44" s="31"/>
      <c r="H44" s="31"/>
      <c r="I44" s="31"/>
      <c r="J44" s="31"/>
      <c r="K44" s="31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 xr:uid="{5F5729B0-D618-481E-A7AD-7E9C8920F800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6648DE-CA97-4963-B7E4-9968055E0C53}">
  <dimension ref="A1:AC70"/>
  <sheetViews>
    <sheetView topLeftCell="A15" zoomScale="80" zoomScaleNormal="8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25" t="s">
        <v>6</v>
      </c>
      <c r="B1" s="26"/>
      <c r="C1" s="26"/>
      <c r="D1" s="2"/>
      <c r="E1" s="2"/>
      <c r="F1" s="2"/>
    </row>
    <row r="2" spans="1:29" x14ac:dyDescent="0.3">
      <c r="A2" s="3" t="s">
        <v>7</v>
      </c>
      <c r="B2" s="27" t="s">
        <v>8</v>
      </c>
      <c r="C2" s="27"/>
      <c r="D2" s="4"/>
      <c r="E2" s="4"/>
      <c r="F2" s="4"/>
    </row>
    <row r="3" spans="1:29" x14ac:dyDescent="0.3">
      <c r="A3" s="3" t="s">
        <v>9</v>
      </c>
      <c r="B3" s="28" t="s">
        <v>79</v>
      </c>
      <c r="C3" s="28"/>
      <c r="D3" s="5"/>
      <c r="E3" s="5"/>
      <c r="F3" s="5"/>
    </row>
    <row r="4" spans="1:29" x14ac:dyDescent="0.3">
      <c r="A4" s="3" t="s">
        <v>10</v>
      </c>
      <c r="B4" s="27">
        <v>4</v>
      </c>
      <c r="C4" s="27"/>
      <c r="D4" s="4"/>
      <c r="E4" s="4"/>
      <c r="F4" s="4"/>
    </row>
    <row r="5" spans="1:29" x14ac:dyDescent="0.3">
      <c r="A5" s="3" t="s">
        <v>11</v>
      </c>
      <c r="B5" s="29"/>
      <c r="C5" s="30"/>
      <c r="D5" s="4"/>
      <c r="E5" s="4"/>
      <c r="F5" s="4"/>
    </row>
    <row r="6" spans="1:29" ht="15" customHeight="1" x14ac:dyDescent="0.3">
      <c r="A6" s="3" t="s">
        <v>12</v>
      </c>
      <c r="B6" s="29"/>
      <c r="C6" s="30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32"/>
      <c r="C7" s="33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4"/>
      <c r="C8" s="34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5"/>
      <c r="C9" s="35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4" t="s">
        <v>81</v>
      </c>
      <c r="C10" s="34"/>
      <c r="D10" s="6"/>
      <c r="F10" s="9"/>
      <c r="G10" s="9"/>
      <c r="H10" s="9"/>
      <c r="I10" s="9"/>
    </row>
    <row r="11" spans="1:29" x14ac:dyDescent="0.3">
      <c r="A11" s="3" t="s">
        <v>24</v>
      </c>
      <c r="B11" s="34" t="s">
        <v>123</v>
      </c>
      <c r="C11" s="34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23" t="s">
        <v>72</v>
      </c>
      <c r="B13" s="23"/>
      <c r="C13" s="24" t="s">
        <v>59</v>
      </c>
      <c r="D13" s="24"/>
      <c r="E13" s="24"/>
      <c r="F13" s="24" t="s">
        <v>60</v>
      </c>
      <c r="G13" s="24"/>
      <c r="H13" s="24"/>
      <c r="I13" s="24" t="s">
        <v>61</v>
      </c>
      <c r="J13" s="24"/>
      <c r="K13" s="24"/>
      <c r="L13" s="24" t="s">
        <v>62</v>
      </c>
      <c r="M13" s="24"/>
      <c r="N13" s="24"/>
      <c r="O13" s="22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22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f t="shared" ref="M15:M24" si="10">(SUMIFS(SANAYIOG2,KAYNAK,A15,SEBEP,B15,SÜRE,"Uzun",BİLDİRİM,"Bildirimsiz",İL,$B$10,İLÇE,$B$11)/VLOOKUP($B$11,ABONE2,13,FALSE))</f>
        <v>0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0</v>
      </c>
      <c r="D17" s="12">
        <f t="shared" si="1"/>
        <v>0</v>
      </c>
      <c r="E17" s="12">
        <f t="shared" si="2"/>
        <v>0</v>
      </c>
      <c r="F17" s="12">
        <f t="shared" si="3"/>
        <v>0</v>
      </c>
      <c r="G17" s="12">
        <f t="shared" si="4"/>
        <v>0</v>
      </c>
      <c r="H17" s="12">
        <f t="shared" si="5"/>
        <v>0</v>
      </c>
      <c r="I17" s="12">
        <f t="shared" si="6"/>
        <v>0</v>
      </c>
      <c r="J17" s="12">
        <f t="shared" si="7"/>
        <v>0</v>
      </c>
      <c r="K17" s="12">
        <f t="shared" si="8"/>
        <v>0</v>
      </c>
      <c r="L17" s="12">
        <f t="shared" si="9"/>
        <v>0</v>
      </c>
      <c r="M17" s="12">
        <f t="shared" si="10"/>
        <v>0</v>
      </c>
      <c r="N17" s="12">
        <f t="shared" si="11"/>
        <v>0</v>
      </c>
      <c r="O17" s="17">
        <f t="shared" si="12"/>
        <v>0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0</v>
      </c>
      <c r="D18" s="12">
        <f t="shared" si="1"/>
        <v>0</v>
      </c>
      <c r="E18" s="12">
        <f t="shared" si="2"/>
        <v>0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0</v>
      </c>
      <c r="J18" s="12">
        <f t="shared" si="7"/>
        <v>0</v>
      </c>
      <c r="K18" s="12">
        <f t="shared" si="8"/>
        <v>0</v>
      </c>
      <c r="L18" s="12">
        <f t="shared" si="9"/>
        <v>0</v>
      </c>
      <c r="M18" s="12">
        <f t="shared" si="10"/>
        <v>0</v>
      </c>
      <c r="N18" s="12">
        <f t="shared" si="11"/>
        <v>0</v>
      </c>
      <c r="O18" s="17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0</v>
      </c>
      <c r="D21" s="12">
        <f t="shared" si="1"/>
        <v>0</v>
      </c>
      <c r="E21" s="12">
        <f t="shared" si="2"/>
        <v>0</v>
      </c>
      <c r="F21" s="12">
        <f t="shared" si="3"/>
        <v>0</v>
      </c>
      <c r="G21" s="12">
        <f t="shared" si="4"/>
        <v>0</v>
      </c>
      <c r="H21" s="12">
        <f t="shared" si="5"/>
        <v>0</v>
      </c>
      <c r="I21" s="12">
        <f t="shared" si="6"/>
        <v>0</v>
      </c>
      <c r="J21" s="12">
        <f t="shared" si="7"/>
        <v>0</v>
      </c>
      <c r="K21" s="12">
        <f t="shared" si="8"/>
        <v>0</v>
      </c>
      <c r="L21" s="12">
        <f t="shared" si="9"/>
        <v>0</v>
      </c>
      <c r="M21" s="12">
        <f t="shared" si="10"/>
        <v>0</v>
      </c>
      <c r="N21" s="12">
        <f t="shared" si="11"/>
        <v>0</v>
      </c>
      <c r="O21" s="17">
        <f t="shared" si="12"/>
        <v>0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0</v>
      </c>
      <c r="D22" s="12">
        <f t="shared" si="1"/>
        <v>0</v>
      </c>
      <c r="E22" s="12">
        <f t="shared" si="2"/>
        <v>0</v>
      </c>
      <c r="F22" s="12">
        <f t="shared" si="3"/>
        <v>0</v>
      </c>
      <c r="G22" s="12">
        <f t="shared" si="4"/>
        <v>0</v>
      </c>
      <c r="H22" s="12">
        <f t="shared" si="5"/>
        <v>0</v>
      </c>
      <c r="I22" s="12">
        <f t="shared" si="6"/>
        <v>0</v>
      </c>
      <c r="J22" s="12">
        <f t="shared" si="7"/>
        <v>0</v>
      </c>
      <c r="K22" s="12">
        <f t="shared" si="8"/>
        <v>0</v>
      </c>
      <c r="L22" s="12">
        <f t="shared" si="9"/>
        <v>0</v>
      </c>
      <c r="M22" s="12">
        <f t="shared" si="10"/>
        <v>0</v>
      </c>
      <c r="N22" s="12">
        <f t="shared" si="11"/>
        <v>0</v>
      </c>
      <c r="O22" s="17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23" t="s">
        <v>63</v>
      </c>
      <c r="B25" s="23"/>
      <c r="C25" s="12">
        <f>SUM(C15:C24)</f>
        <v>0</v>
      </c>
      <c r="D25" s="12">
        <f t="shared" ref="D25:O25" si="13">SUM(D15:D24)</f>
        <v>0</v>
      </c>
      <c r="E25" s="12">
        <f t="shared" si="13"/>
        <v>0</v>
      </c>
      <c r="F25" s="12">
        <f t="shared" si="13"/>
        <v>0</v>
      </c>
      <c r="G25" s="12">
        <f t="shared" si="13"/>
        <v>0</v>
      </c>
      <c r="H25" s="12">
        <f t="shared" si="13"/>
        <v>0</v>
      </c>
      <c r="I25" s="12">
        <f t="shared" si="13"/>
        <v>0</v>
      </c>
      <c r="J25" s="12">
        <f t="shared" si="13"/>
        <v>0</v>
      </c>
      <c r="K25" s="12">
        <f t="shared" si="13"/>
        <v>0</v>
      </c>
      <c r="L25" s="12">
        <f t="shared" si="13"/>
        <v>0</v>
      </c>
      <c r="M25" s="12">
        <f t="shared" si="13"/>
        <v>0</v>
      </c>
      <c r="N25" s="12">
        <f t="shared" si="13"/>
        <v>0</v>
      </c>
      <c r="O25" s="12">
        <f t="shared" si="13"/>
        <v>0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23" t="s">
        <v>73</v>
      </c>
      <c r="B26" s="23"/>
      <c r="C26" s="24" t="s">
        <v>59</v>
      </c>
      <c r="D26" s="24"/>
      <c r="E26" s="24"/>
      <c r="F26" s="24" t="s">
        <v>60</v>
      </c>
      <c r="G26" s="24"/>
      <c r="H26" s="24"/>
      <c r="I26" s="24" t="s">
        <v>61</v>
      </c>
      <c r="J26" s="24"/>
      <c r="K26" s="24"/>
      <c r="L26" s="24" t="s">
        <v>62</v>
      </c>
      <c r="M26" s="24"/>
      <c r="N26" s="24"/>
      <c r="O26" s="22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22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0</v>
      </c>
      <c r="D29" s="12">
        <f>(SUMIFS(MESKENOG2,KAYNAK,A29,SEBEP,B29,SÜRE,"Uzun",BİLDİRİM,"Bildirimli",İL,$B$10,İLÇE,$B$11)/VLOOKUP($B$11,ABONE2,4,FALSE))</f>
        <v>0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0</v>
      </c>
      <c r="F29" s="12">
        <f>(SUMIFS(TARIMSALAG2,KAYNAK,A29,SEBEP,B29,SÜRE,"Uzun",BİLDİRİM,"Bildirimli",İL,$B$10,İLÇE,$B$11)/VLOOKUP($B$11,ABONE2,6,FALSE))</f>
        <v>0</v>
      </c>
      <c r="G29" s="12">
        <f>(SUMIFS(TARIMSALOG2,KAYNAK,A29,SEBEP,B29,SÜRE,"Uzun",BİLDİRİM,"Bildirimli",İL,$B$10,İLÇE,$B$11)/VLOOKUP($B$11,ABONE2,7,FALSE))</f>
        <v>0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0</v>
      </c>
      <c r="I29" s="12">
        <f>(SUMIFS(TICARETHANEAG2,KAYNAK,A29,SEBEP,B29,SÜRE,"Uzun",BİLDİRİM,"Bildirimli",İL,$B$10,İLÇE,$B$11)/VLOOKUP($B$11,ABONE2,9,FALSE))</f>
        <v>0</v>
      </c>
      <c r="J29" s="12">
        <f>(SUMIFS(TICARETHANEOG2,KAYNAK,A29,SEBEP,B29,SÜRE,"Uzun",BİLDİRİM,"Bildirimli",İL,$B$10,İLÇE,$B$11)/VLOOKUP($B$11,ABONE2,10,FALSE))</f>
        <v>0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</v>
      </c>
      <c r="L29" s="12">
        <f>(SUMIFS(SANAYIAG2,KAYNAK,A29,SEBEP,B29,SÜRE,"Uzun",BİLDİRİM,"Bildirimli",İL,$B$10,İLÇE,$B$11)/VLOOKUP($B$11,ABONE2,12,FALSE))</f>
        <v>0</v>
      </c>
      <c r="M29" s="12">
        <f>(SUMIFS(SANAYIOG2,KAYNAK,A29,SEBEP,B29,SÜRE,"Uzun",BİLDİRİM,"Bildirimli",İL,$B$10,İLÇE,$B$11)/VLOOKUP($B$11,ABONE2,13,FALSE))</f>
        <v>0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0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0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0</v>
      </c>
      <c r="F31" s="12">
        <f>(SUMIFS(TARIMSALAG2,KAYNAK,A31,SEBEP,B31,SÜRE,"Uzun",BİLDİRİM,"Bildirimli",İL,$B$10,İLÇE,$B$11)/VLOOKUP($B$11,ABONE2,6,FALSE))</f>
        <v>0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2">
        <f>(SUMIFS(TICARETHANEAG2,KAYNAK,A31,SEBEP,B31,SÜRE,"Uzun",BİLDİRİM,"Bildirimli",İL,$B$10,İLÇE,$B$11)/VLOOKUP($B$11,ABONE2,9,FALSE))</f>
        <v>0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</v>
      </c>
      <c r="L31" s="12">
        <f>(SUMIFS(SANAYIAG2,KAYNAK,A31,SEBEP,B31,SÜRE,"Uzun",BİLDİRİM,"Bildirimli",İL,$B$10,İLÇE,$B$11)/VLOOKUP($B$11,ABONE2,12,FALSE))</f>
        <v>0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0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23" t="s">
        <v>63</v>
      </c>
      <c r="B33" s="23"/>
      <c r="C33" s="12">
        <f>SUM(C28:C32)</f>
        <v>0</v>
      </c>
      <c r="D33" s="12">
        <f t="shared" ref="D33:O33" si="14">SUM(D28:D32)</f>
        <v>0</v>
      </c>
      <c r="E33" s="12">
        <f t="shared" si="14"/>
        <v>0</v>
      </c>
      <c r="F33" s="12">
        <f t="shared" si="14"/>
        <v>0</v>
      </c>
      <c r="G33" s="12">
        <f t="shared" si="14"/>
        <v>0</v>
      </c>
      <c r="H33" s="12">
        <f t="shared" si="14"/>
        <v>0</v>
      </c>
      <c r="I33" s="12">
        <f t="shared" si="14"/>
        <v>0</v>
      </c>
      <c r="J33" s="12">
        <f t="shared" si="14"/>
        <v>0</v>
      </c>
      <c r="K33" s="12">
        <f t="shared" si="14"/>
        <v>0</v>
      </c>
      <c r="L33" s="12">
        <f t="shared" si="14"/>
        <v>0</v>
      </c>
      <c r="M33" s="12">
        <f t="shared" si="14"/>
        <v>0</v>
      </c>
      <c r="N33" s="12">
        <f t="shared" si="14"/>
        <v>0</v>
      </c>
      <c r="O33" s="12">
        <f t="shared" si="14"/>
        <v>0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22" t="s">
        <v>74</v>
      </c>
      <c r="C35" s="24" t="s">
        <v>59</v>
      </c>
      <c r="D35" s="24"/>
      <c r="E35" s="24"/>
      <c r="F35" s="24" t="s">
        <v>60</v>
      </c>
      <c r="G35" s="24"/>
      <c r="H35" s="24"/>
      <c r="I35" s="24" t="s">
        <v>61</v>
      </c>
      <c r="J35" s="24"/>
      <c r="K35" s="24"/>
      <c r="L35" s="24" t="s">
        <v>62</v>
      </c>
      <c r="M35" s="24"/>
      <c r="N35" s="24"/>
      <c r="O35" s="22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22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22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83299</v>
      </c>
      <c r="D37" s="16">
        <f>VLOOKUP($B$11,ABONE2,4,FALSE)</f>
        <v>96</v>
      </c>
      <c r="E37" s="16">
        <f>VLOOKUP($B$11,ABONE2,5,FALSE)</f>
        <v>83395</v>
      </c>
      <c r="F37" s="16">
        <f>VLOOKUP($B$11,ABONE2,6,FALSE)</f>
        <v>2780</v>
      </c>
      <c r="G37" s="16">
        <f>VLOOKUP($B$11,ABONE2,7,FALSE)</f>
        <v>1536</v>
      </c>
      <c r="H37" s="16">
        <f>VLOOKUP($B$11,ABONE2,8,FALSE)</f>
        <v>4316</v>
      </c>
      <c r="I37" s="16">
        <f>VLOOKUP($B$11,ABONE2,9,FALSE)</f>
        <v>15728</v>
      </c>
      <c r="J37" s="16">
        <f>VLOOKUP($B$11,ABONE2,10,FALSE)</f>
        <v>599</v>
      </c>
      <c r="K37" s="16">
        <f>VLOOKUP($B$11,ABONE2,11,FALSE)</f>
        <v>16327</v>
      </c>
      <c r="L37" s="21">
        <f>VLOOKUP($B$11,ABONE2,12,FALSE)</f>
        <v>92</v>
      </c>
      <c r="M37" s="21">
        <f>VLOOKUP($B$11,ABONE2,13,FALSE)</f>
        <v>96</v>
      </c>
      <c r="N37" s="21">
        <f>VLOOKUP($B$11,ABONE2,14,FALSE)</f>
        <v>188</v>
      </c>
      <c r="O37" s="21">
        <f>VLOOKUP($B$11,ABONE2,15,FALSE)</f>
        <v>104226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14073.451854294015</v>
      </c>
      <c r="D38" s="16">
        <f>VLOOKUP($B$11,TUKETIM,4,FALSE)</f>
        <v>560.84825349748564</v>
      </c>
      <c r="E38" s="16">
        <f>VLOOKUP($B$11,TUKETIM,5,FALSE)</f>
        <v>14634.300107791501</v>
      </c>
      <c r="F38" s="16">
        <f>VLOOKUP($B$11,TUKETIM,6,FALSE)</f>
        <v>1588.8654581305721</v>
      </c>
      <c r="G38" s="16">
        <f>VLOOKUP($B$11,TUKETIM,7,FALSE)</f>
        <v>1652.3252836105653</v>
      </c>
      <c r="H38" s="16">
        <f>VLOOKUP($B$11,TUKETIM,8,FALSE)</f>
        <v>3241.1907417411376</v>
      </c>
      <c r="I38" s="16">
        <f>VLOOKUP($B$11,TUKETIM,9,FALSE)</f>
        <v>7217.1420070324102</v>
      </c>
      <c r="J38" s="16">
        <f>VLOOKUP($B$11,TUKETIM,10,FALSE)</f>
        <v>4608.6403409033828</v>
      </c>
      <c r="K38" s="16">
        <f>VLOOKUP($B$11,TUKETIM,11,FALSE)</f>
        <v>11825.782347935794</v>
      </c>
      <c r="L38" s="21">
        <f>VLOOKUP($B$11,TUKETIM,12,FALSE)</f>
        <v>581.86287617461846</v>
      </c>
      <c r="M38" s="21">
        <f>VLOOKUP($B$11,TUKETIM,13,FALSE)</f>
        <v>17160.145044625351</v>
      </c>
      <c r="N38" s="21">
        <f>VLOOKUP($B$11,TUKETIM,14,FALSE)</f>
        <v>17742.00792079997</v>
      </c>
      <c r="O38" s="21">
        <f>VLOOKUP($B$11,TUKETIM,15,FALSE)</f>
        <v>47443.281118268402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431980.77500001405</v>
      </c>
      <c r="D39" s="16">
        <f>VLOOKUP($B$11,ANLASMA,4,FALSE)</f>
        <v>1253.82</v>
      </c>
      <c r="E39" s="16">
        <f>VLOOKUP($B$11,ANLASMA,5,FALSE)</f>
        <v>433234.59500001406</v>
      </c>
      <c r="F39" s="16">
        <f>VLOOKUP($B$11,ANLASMA,6,FALSE)</f>
        <v>16233.6080000002</v>
      </c>
      <c r="G39" s="16">
        <f>VLOOKUP($B$11,ANLASMA,7,FALSE)</f>
        <v>51211.188999999998</v>
      </c>
      <c r="H39" s="16">
        <f>VLOOKUP($B$11,ANLASMA,8,FALSE)</f>
        <v>67444.797000000195</v>
      </c>
      <c r="I39" s="16">
        <f>VLOOKUP($B$11,ANLASMA,9,FALSE)</f>
        <v>81999.972999996404</v>
      </c>
      <c r="J39" s="16">
        <f>VLOOKUP($B$11,ANLASMA,10,FALSE)</f>
        <v>72566.885999999999</v>
      </c>
      <c r="K39" s="16">
        <f>VLOOKUP($B$11,ANLASMA,11,FALSE)</f>
        <v>154566.85899999639</v>
      </c>
      <c r="L39" s="21">
        <f>VLOOKUP($B$11,ANLASMA,12,FALSE)</f>
        <v>1978.415</v>
      </c>
      <c r="M39" s="21">
        <f>VLOOKUP($B$11,ANLASMA,13,FALSE)</f>
        <v>52157</v>
      </c>
      <c r="N39" s="21">
        <f>VLOOKUP($B$11,ANLASMA,14,FALSE)</f>
        <v>54135.415000000001</v>
      </c>
      <c r="O39" s="21">
        <f>VLOOKUP($B$11,ANLASMA,15,FALSE)</f>
        <v>709381.66600001068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31" t="s">
        <v>75</v>
      </c>
      <c r="C42" s="31"/>
      <c r="D42" s="31"/>
      <c r="E42" s="31"/>
      <c r="F42" s="31"/>
      <c r="G42" s="31"/>
      <c r="H42" s="31"/>
      <c r="I42" s="31"/>
      <c r="J42" s="31"/>
      <c r="K42" s="31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31" t="s">
        <v>76</v>
      </c>
      <c r="C43" s="31"/>
      <c r="D43" s="31"/>
      <c r="E43" s="31"/>
      <c r="F43" s="31"/>
      <c r="G43" s="31"/>
      <c r="H43" s="31"/>
      <c r="I43" s="31"/>
      <c r="J43" s="31"/>
      <c r="K43" s="31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31" t="s">
        <v>77</v>
      </c>
      <c r="C44" s="31"/>
      <c r="D44" s="31"/>
      <c r="E44" s="31"/>
      <c r="F44" s="31"/>
      <c r="G44" s="31"/>
      <c r="H44" s="31"/>
      <c r="I44" s="31"/>
      <c r="J44" s="31"/>
      <c r="K44" s="31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 xr:uid="{8EA9C78F-CCCC-42ED-AB42-243ADF633623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6509E4-3618-4BF2-BFE9-B74EEC8DEB34}">
  <dimension ref="A1:AC70"/>
  <sheetViews>
    <sheetView topLeftCell="A12" zoomScale="80" zoomScaleNormal="8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25" t="s">
        <v>6</v>
      </c>
      <c r="B1" s="26"/>
      <c r="C1" s="26"/>
      <c r="D1" s="2"/>
      <c r="E1" s="2"/>
      <c r="F1" s="2"/>
    </row>
    <row r="2" spans="1:29" x14ac:dyDescent="0.3">
      <c r="A2" s="3" t="s">
        <v>7</v>
      </c>
      <c r="B2" s="27" t="s">
        <v>8</v>
      </c>
      <c r="C2" s="27"/>
      <c r="D2" s="4"/>
      <c r="E2" s="4"/>
      <c r="F2" s="4"/>
    </row>
    <row r="3" spans="1:29" x14ac:dyDescent="0.3">
      <c r="A3" s="3" t="s">
        <v>9</v>
      </c>
      <c r="B3" s="28" t="s">
        <v>79</v>
      </c>
      <c r="C3" s="28"/>
      <c r="D3" s="5"/>
      <c r="E3" s="5"/>
      <c r="F3" s="5"/>
    </row>
    <row r="4" spans="1:29" x14ac:dyDescent="0.3">
      <c r="A4" s="3" t="s">
        <v>10</v>
      </c>
      <c r="B4" s="27">
        <v>4</v>
      </c>
      <c r="C4" s="27"/>
      <c r="D4" s="4"/>
      <c r="E4" s="4"/>
      <c r="F4" s="4"/>
    </row>
    <row r="5" spans="1:29" x14ac:dyDescent="0.3">
      <c r="A5" s="3" t="s">
        <v>11</v>
      </c>
      <c r="B5" s="29"/>
      <c r="C5" s="30"/>
      <c r="D5" s="4"/>
      <c r="E5" s="4"/>
      <c r="F5" s="4"/>
    </row>
    <row r="6" spans="1:29" ht="15" customHeight="1" x14ac:dyDescent="0.3">
      <c r="A6" s="3" t="s">
        <v>12</v>
      </c>
      <c r="B6" s="29"/>
      <c r="C6" s="30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32"/>
      <c r="C7" s="33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4"/>
      <c r="C8" s="34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5"/>
      <c r="C9" s="35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4" t="s">
        <v>81</v>
      </c>
      <c r="C10" s="34"/>
      <c r="D10" s="6"/>
      <c r="F10" s="9"/>
      <c r="G10" s="9"/>
      <c r="H10" s="9"/>
      <c r="I10" s="9"/>
    </row>
    <row r="11" spans="1:29" x14ac:dyDescent="0.3">
      <c r="A11" s="3" t="s">
        <v>24</v>
      </c>
      <c r="B11" s="34" t="s">
        <v>124</v>
      </c>
      <c r="C11" s="34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23" t="s">
        <v>72</v>
      </c>
      <c r="B13" s="23"/>
      <c r="C13" s="24" t="s">
        <v>59</v>
      </c>
      <c r="D13" s="24"/>
      <c r="E13" s="24"/>
      <c r="F13" s="24" t="s">
        <v>60</v>
      </c>
      <c r="G13" s="24"/>
      <c r="H13" s="24"/>
      <c r="I13" s="24" t="s">
        <v>61</v>
      </c>
      <c r="J13" s="24"/>
      <c r="K13" s="24"/>
      <c r="L13" s="24" t="s">
        <v>62</v>
      </c>
      <c r="M13" s="24"/>
      <c r="N13" s="24"/>
      <c r="O13" s="22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22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f t="shared" ref="M15:M24" si="10">(SUMIFS(SANAYIOG2,KAYNAK,A15,SEBEP,B15,SÜRE,"Uzun",BİLDİRİM,"Bildirimsiz",İL,$B$10,İLÇE,$B$11)/VLOOKUP($B$11,ABONE2,13,FALSE))</f>
        <v>0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0</v>
      </c>
      <c r="D17" s="12">
        <f t="shared" si="1"/>
        <v>0</v>
      </c>
      <c r="E17" s="12">
        <f t="shared" si="2"/>
        <v>0</v>
      </c>
      <c r="F17" s="12">
        <f t="shared" si="3"/>
        <v>0</v>
      </c>
      <c r="G17" s="12">
        <f t="shared" si="4"/>
        <v>0</v>
      </c>
      <c r="H17" s="12">
        <f t="shared" si="5"/>
        <v>0</v>
      </c>
      <c r="I17" s="12">
        <f t="shared" si="6"/>
        <v>0</v>
      </c>
      <c r="J17" s="12">
        <f t="shared" si="7"/>
        <v>0</v>
      </c>
      <c r="K17" s="12">
        <f t="shared" si="8"/>
        <v>0</v>
      </c>
      <c r="L17" s="12">
        <f t="shared" si="9"/>
        <v>0</v>
      </c>
      <c r="M17" s="12">
        <f t="shared" si="10"/>
        <v>0</v>
      </c>
      <c r="N17" s="12">
        <f t="shared" si="11"/>
        <v>0</v>
      </c>
      <c r="O17" s="17">
        <f t="shared" si="12"/>
        <v>0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0</v>
      </c>
      <c r="D18" s="12">
        <f t="shared" si="1"/>
        <v>0</v>
      </c>
      <c r="E18" s="12">
        <f t="shared" si="2"/>
        <v>0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0</v>
      </c>
      <c r="J18" s="12">
        <f t="shared" si="7"/>
        <v>0</v>
      </c>
      <c r="K18" s="12">
        <f t="shared" si="8"/>
        <v>0</v>
      </c>
      <c r="L18" s="12">
        <f t="shared" si="9"/>
        <v>0</v>
      </c>
      <c r="M18" s="12">
        <f t="shared" si="10"/>
        <v>0</v>
      </c>
      <c r="N18" s="12">
        <f t="shared" si="11"/>
        <v>0</v>
      </c>
      <c r="O18" s="17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0</v>
      </c>
      <c r="D21" s="12">
        <f t="shared" si="1"/>
        <v>0</v>
      </c>
      <c r="E21" s="12">
        <f t="shared" si="2"/>
        <v>0</v>
      </c>
      <c r="F21" s="12">
        <f t="shared" si="3"/>
        <v>0</v>
      </c>
      <c r="G21" s="12">
        <f t="shared" si="4"/>
        <v>0</v>
      </c>
      <c r="H21" s="12">
        <f t="shared" si="5"/>
        <v>0</v>
      </c>
      <c r="I21" s="12">
        <f t="shared" si="6"/>
        <v>0</v>
      </c>
      <c r="J21" s="12">
        <f t="shared" si="7"/>
        <v>0</v>
      </c>
      <c r="K21" s="12">
        <f t="shared" si="8"/>
        <v>0</v>
      </c>
      <c r="L21" s="12">
        <f t="shared" si="9"/>
        <v>0</v>
      </c>
      <c r="M21" s="12">
        <f t="shared" si="10"/>
        <v>0</v>
      </c>
      <c r="N21" s="12">
        <f t="shared" si="11"/>
        <v>0</v>
      </c>
      <c r="O21" s="17">
        <f t="shared" si="12"/>
        <v>0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0</v>
      </c>
      <c r="D22" s="12">
        <f t="shared" si="1"/>
        <v>0</v>
      </c>
      <c r="E22" s="12">
        <f t="shared" si="2"/>
        <v>0</v>
      </c>
      <c r="F22" s="12">
        <f t="shared" si="3"/>
        <v>0</v>
      </c>
      <c r="G22" s="12">
        <f t="shared" si="4"/>
        <v>0</v>
      </c>
      <c r="H22" s="12">
        <f t="shared" si="5"/>
        <v>0</v>
      </c>
      <c r="I22" s="12">
        <f t="shared" si="6"/>
        <v>0</v>
      </c>
      <c r="J22" s="12">
        <f t="shared" si="7"/>
        <v>0</v>
      </c>
      <c r="K22" s="12">
        <f t="shared" si="8"/>
        <v>0</v>
      </c>
      <c r="L22" s="12">
        <f t="shared" si="9"/>
        <v>0</v>
      </c>
      <c r="M22" s="12">
        <f t="shared" si="10"/>
        <v>0</v>
      </c>
      <c r="N22" s="12">
        <f t="shared" si="11"/>
        <v>0</v>
      </c>
      <c r="O22" s="17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23" t="s">
        <v>63</v>
      </c>
      <c r="B25" s="23"/>
      <c r="C25" s="12">
        <f>SUM(C15:C24)</f>
        <v>0</v>
      </c>
      <c r="D25" s="12">
        <f t="shared" ref="D25:O25" si="13">SUM(D15:D24)</f>
        <v>0</v>
      </c>
      <c r="E25" s="12">
        <f t="shared" si="13"/>
        <v>0</v>
      </c>
      <c r="F25" s="12">
        <f t="shared" si="13"/>
        <v>0</v>
      </c>
      <c r="G25" s="12">
        <f t="shared" si="13"/>
        <v>0</v>
      </c>
      <c r="H25" s="12">
        <f t="shared" si="13"/>
        <v>0</v>
      </c>
      <c r="I25" s="12">
        <f t="shared" si="13"/>
        <v>0</v>
      </c>
      <c r="J25" s="12">
        <f t="shared" si="13"/>
        <v>0</v>
      </c>
      <c r="K25" s="12">
        <f t="shared" si="13"/>
        <v>0</v>
      </c>
      <c r="L25" s="12">
        <f t="shared" si="13"/>
        <v>0</v>
      </c>
      <c r="M25" s="12">
        <f t="shared" si="13"/>
        <v>0</v>
      </c>
      <c r="N25" s="12">
        <f t="shared" si="13"/>
        <v>0</v>
      </c>
      <c r="O25" s="12">
        <f t="shared" si="13"/>
        <v>0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23" t="s">
        <v>73</v>
      </c>
      <c r="B26" s="23"/>
      <c r="C26" s="24" t="s">
        <v>59</v>
      </c>
      <c r="D26" s="24"/>
      <c r="E26" s="24"/>
      <c r="F26" s="24" t="s">
        <v>60</v>
      </c>
      <c r="G26" s="24"/>
      <c r="H26" s="24"/>
      <c r="I26" s="24" t="s">
        <v>61</v>
      </c>
      <c r="J26" s="24"/>
      <c r="K26" s="24"/>
      <c r="L26" s="24" t="s">
        <v>62</v>
      </c>
      <c r="M26" s="24"/>
      <c r="N26" s="24"/>
      <c r="O26" s="22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22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0</v>
      </c>
      <c r="D29" s="12">
        <f>(SUMIFS(MESKENOG2,KAYNAK,A29,SEBEP,B29,SÜRE,"Uzun",BİLDİRİM,"Bildirimli",İL,$B$10,İLÇE,$B$11)/VLOOKUP($B$11,ABONE2,4,FALSE))</f>
        <v>0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0</v>
      </c>
      <c r="F29" s="12">
        <f>(SUMIFS(TARIMSALAG2,KAYNAK,A29,SEBEP,B29,SÜRE,"Uzun",BİLDİRİM,"Bildirimli",İL,$B$10,İLÇE,$B$11)/VLOOKUP($B$11,ABONE2,6,FALSE))</f>
        <v>0</v>
      </c>
      <c r="G29" s="12">
        <f>(SUMIFS(TARIMSALOG2,KAYNAK,A29,SEBEP,B29,SÜRE,"Uzun",BİLDİRİM,"Bildirimli",İL,$B$10,İLÇE,$B$11)/VLOOKUP($B$11,ABONE2,7,FALSE))</f>
        <v>0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0</v>
      </c>
      <c r="I29" s="12">
        <f>(SUMIFS(TICARETHANEAG2,KAYNAK,A29,SEBEP,B29,SÜRE,"Uzun",BİLDİRİM,"Bildirimli",İL,$B$10,İLÇE,$B$11)/VLOOKUP($B$11,ABONE2,9,FALSE))</f>
        <v>0</v>
      </c>
      <c r="J29" s="12">
        <f>(SUMIFS(TICARETHANEOG2,KAYNAK,A29,SEBEP,B29,SÜRE,"Uzun",BİLDİRİM,"Bildirimli",İL,$B$10,İLÇE,$B$11)/VLOOKUP($B$11,ABONE2,10,FALSE))</f>
        <v>0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</v>
      </c>
      <c r="L29" s="12">
        <f>(SUMIFS(SANAYIAG2,KAYNAK,A29,SEBEP,B29,SÜRE,"Uzun",BİLDİRİM,"Bildirimli",İL,$B$10,İLÇE,$B$11)/VLOOKUP($B$11,ABONE2,12,FALSE))</f>
        <v>0</v>
      </c>
      <c r="M29" s="12">
        <f>(SUMIFS(SANAYIOG2,KAYNAK,A29,SEBEP,B29,SÜRE,"Uzun",BİLDİRİM,"Bildirimli",İL,$B$10,İLÇE,$B$11)/VLOOKUP($B$11,ABONE2,13,FALSE))</f>
        <v>0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0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0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0</v>
      </c>
      <c r="F31" s="12">
        <f>(SUMIFS(TARIMSALAG2,KAYNAK,A31,SEBEP,B31,SÜRE,"Uzun",BİLDİRİM,"Bildirimli",İL,$B$10,İLÇE,$B$11)/VLOOKUP($B$11,ABONE2,6,FALSE))</f>
        <v>0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2">
        <f>(SUMIFS(TICARETHANEAG2,KAYNAK,A31,SEBEP,B31,SÜRE,"Uzun",BİLDİRİM,"Bildirimli",İL,$B$10,İLÇE,$B$11)/VLOOKUP($B$11,ABONE2,9,FALSE))</f>
        <v>0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</v>
      </c>
      <c r="L31" s="12">
        <f>(SUMIFS(SANAYIAG2,KAYNAK,A31,SEBEP,B31,SÜRE,"Uzun",BİLDİRİM,"Bildirimli",İL,$B$10,İLÇE,$B$11)/VLOOKUP($B$11,ABONE2,12,FALSE))</f>
        <v>0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0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23" t="s">
        <v>63</v>
      </c>
      <c r="B33" s="23"/>
      <c r="C33" s="12">
        <f>SUM(C28:C32)</f>
        <v>0</v>
      </c>
      <c r="D33" s="12">
        <f t="shared" ref="D33:O33" si="14">SUM(D28:D32)</f>
        <v>0</v>
      </c>
      <c r="E33" s="12">
        <f t="shared" si="14"/>
        <v>0</v>
      </c>
      <c r="F33" s="12">
        <f t="shared" si="14"/>
        <v>0</v>
      </c>
      <c r="G33" s="12">
        <f t="shared" si="14"/>
        <v>0</v>
      </c>
      <c r="H33" s="12">
        <f t="shared" si="14"/>
        <v>0</v>
      </c>
      <c r="I33" s="12">
        <f t="shared" si="14"/>
        <v>0</v>
      </c>
      <c r="J33" s="12">
        <f t="shared" si="14"/>
        <v>0</v>
      </c>
      <c r="K33" s="12">
        <f t="shared" si="14"/>
        <v>0</v>
      </c>
      <c r="L33" s="12">
        <f t="shared" si="14"/>
        <v>0</v>
      </c>
      <c r="M33" s="12">
        <f t="shared" si="14"/>
        <v>0</v>
      </c>
      <c r="N33" s="12">
        <f t="shared" si="14"/>
        <v>0</v>
      </c>
      <c r="O33" s="12">
        <f t="shared" si="14"/>
        <v>0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22" t="s">
        <v>74</v>
      </c>
      <c r="C35" s="24" t="s">
        <v>59</v>
      </c>
      <c r="D35" s="24"/>
      <c r="E35" s="24"/>
      <c r="F35" s="24" t="s">
        <v>60</v>
      </c>
      <c r="G35" s="24"/>
      <c r="H35" s="24"/>
      <c r="I35" s="24" t="s">
        <v>61</v>
      </c>
      <c r="J35" s="24"/>
      <c r="K35" s="24"/>
      <c r="L35" s="24" t="s">
        <v>62</v>
      </c>
      <c r="M35" s="24"/>
      <c r="N35" s="24"/>
      <c r="O35" s="22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22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22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9099</v>
      </c>
      <c r="D37" s="16">
        <f>VLOOKUP($B$11,ABONE2,4,FALSE)</f>
        <v>24</v>
      </c>
      <c r="E37" s="16">
        <f>VLOOKUP($B$11,ABONE2,5,FALSE)</f>
        <v>9123</v>
      </c>
      <c r="F37" s="16">
        <f>VLOOKUP($B$11,ABONE2,6,FALSE)</f>
        <v>587</v>
      </c>
      <c r="G37" s="16">
        <f>VLOOKUP($B$11,ABONE2,7,FALSE)</f>
        <v>640</v>
      </c>
      <c r="H37" s="16">
        <f>VLOOKUP($B$11,ABONE2,8,FALSE)</f>
        <v>1227</v>
      </c>
      <c r="I37" s="16">
        <f>VLOOKUP($B$11,ABONE2,9,FALSE)</f>
        <v>2046</v>
      </c>
      <c r="J37" s="16">
        <f>VLOOKUP($B$11,ABONE2,10,FALSE)</f>
        <v>98</v>
      </c>
      <c r="K37" s="16">
        <f>VLOOKUP($B$11,ABONE2,11,FALSE)</f>
        <v>2144</v>
      </c>
      <c r="L37" s="21">
        <f>VLOOKUP($B$11,ABONE2,12,FALSE)</f>
        <v>2</v>
      </c>
      <c r="M37" s="21">
        <f>VLOOKUP($B$11,ABONE2,13,FALSE)</f>
        <v>9</v>
      </c>
      <c r="N37" s="21">
        <f>VLOOKUP($B$11,ABONE2,14,FALSE)</f>
        <v>11</v>
      </c>
      <c r="O37" s="21">
        <f>VLOOKUP($B$11,ABONE2,15,FALSE)</f>
        <v>12505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1410.7678247426056</v>
      </c>
      <c r="D38" s="16">
        <f>VLOOKUP($B$11,TUKETIM,4,FALSE)</f>
        <v>28.462299999999999</v>
      </c>
      <c r="E38" s="16">
        <f>VLOOKUP($B$11,TUKETIM,5,FALSE)</f>
        <v>1439.2301247426055</v>
      </c>
      <c r="F38" s="16">
        <f>VLOOKUP($B$11,TUKETIM,6,FALSE)</f>
        <v>422.67756375901223</v>
      </c>
      <c r="G38" s="16">
        <f>VLOOKUP($B$11,TUKETIM,7,FALSE)</f>
        <v>1137.4021825392015</v>
      </c>
      <c r="H38" s="16">
        <f>VLOOKUP($B$11,TUKETIM,8,FALSE)</f>
        <v>1560.0797462982136</v>
      </c>
      <c r="I38" s="16">
        <f>VLOOKUP($B$11,TUKETIM,9,FALSE)</f>
        <v>717.74886842559476</v>
      </c>
      <c r="J38" s="16">
        <f>VLOOKUP($B$11,TUKETIM,10,FALSE)</f>
        <v>705.65946094001833</v>
      </c>
      <c r="K38" s="16">
        <f>VLOOKUP($B$11,TUKETIM,11,FALSE)</f>
        <v>1423.4083293656131</v>
      </c>
      <c r="L38" s="21">
        <f>VLOOKUP($B$11,TUKETIM,12,FALSE)</f>
        <v>11.813800000000001</v>
      </c>
      <c r="M38" s="21">
        <f>VLOOKUP($B$11,TUKETIM,13,FALSE)</f>
        <v>1437.015605479452</v>
      </c>
      <c r="N38" s="21">
        <f>VLOOKUP($B$11,TUKETIM,14,FALSE)</f>
        <v>1448.8294054794519</v>
      </c>
      <c r="O38" s="21">
        <f>VLOOKUP($B$11,TUKETIM,15,FALSE)</f>
        <v>5871.547605885884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44506.476999999904</v>
      </c>
      <c r="D39" s="16">
        <f>VLOOKUP($B$11,ANLASMA,4,FALSE)</f>
        <v>211.52</v>
      </c>
      <c r="E39" s="16">
        <f>VLOOKUP($B$11,ANLASMA,5,FALSE)</f>
        <v>44717.996999999901</v>
      </c>
      <c r="F39" s="16">
        <f>VLOOKUP($B$11,ANLASMA,6,FALSE)</f>
        <v>3985.855</v>
      </c>
      <c r="G39" s="16">
        <f>VLOOKUP($B$11,ANLASMA,7,FALSE)</f>
        <v>13171.245000000001</v>
      </c>
      <c r="H39" s="16">
        <f>VLOOKUP($B$11,ANLASMA,8,FALSE)</f>
        <v>17157.100000000002</v>
      </c>
      <c r="I39" s="16">
        <f>VLOOKUP($B$11,ANLASMA,9,FALSE)</f>
        <v>10771.294</v>
      </c>
      <c r="J39" s="16">
        <f>VLOOKUP($B$11,ANLASMA,10,FALSE)</f>
        <v>19057.986000000001</v>
      </c>
      <c r="K39" s="16">
        <f>VLOOKUP($B$11,ANLASMA,11,FALSE)</f>
        <v>29829.279999999999</v>
      </c>
      <c r="L39" s="21">
        <f>VLOOKUP($B$11,ANLASMA,12,FALSE)</f>
        <v>19.52</v>
      </c>
      <c r="M39" s="21">
        <f>VLOOKUP($B$11,ANLASMA,13,FALSE)</f>
        <v>5968</v>
      </c>
      <c r="N39" s="21">
        <f>VLOOKUP($B$11,ANLASMA,14,FALSE)</f>
        <v>5987.52</v>
      </c>
      <c r="O39" s="21">
        <f>VLOOKUP($B$11,ANLASMA,15,FALSE)</f>
        <v>97691.89699999991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31" t="s">
        <v>75</v>
      </c>
      <c r="C42" s="31"/>
      <c r="D42" s="31"/>
      <c r="E42" s="31"/>
      <c r="F42" s="31"/>
      <c r="G42" s="31"/>
      <c r="H42" s="31"/>
      <c r="I42" s="31"/>
      <c r="J42" s="31"/>
      <c r="K42" s="31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31" t="s">
        <v>76</v>
      </c>
      <c r="C43" s="31"/>
      <c r="D43" s="31"/>
      <c r="E43" s="31"/>
      <c r="F43" s="31"/>
      <c r="G43" s="31"/>
      <c r="H43" s="31"/>
      <c r="I43" s="31"/>
      <c r="J43" s="31"/>
      <c r="K43" s="31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31" t="s">
        <v>77</v>
      </c>
      <c r="C44" s="31"/>
      <c r="D44" s="31"/>
      <c r="E44" s="31"/>
      <c r="F44" s="31"/>
      <c r="G44" s="31"/>
      <c r="H44" s="31"/>
      <c r="I44" s="31"/>
      <c r="J44" s="31"/>
      <c r="K44" s="31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 xr:uid="{7D5293E0-119A-4F2E-BC5E-5FBBDF1D7D3A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65F5F7-206B-4779-BEAD-7B2750C6F99E}">
  <dimension ref="A1:AC70"/>
  <sheetViews>
    <sheetView topLeftCell="A12" zoomScale="80" zoomScaleNormal="8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25" t="s">
        <v>6</v>
      </c>
      <c r="B1" s="26"/>
      <c r="C1" s="26"/>
      <c r="D1" s="2"/>
      <c r="E1" s="2"/>
      <c r="F1" s="2"/>
    </row>
    <row r="2" spans="1:29" x14ac:dyDescent="0.3">
      <c r="A2" s="3" t="s">
        <v>7</v>
      </c>
      <c r="B2" s="27" t="s">
        <v>8</v>
      </c>
      <c r="C2" s="27"/>
      <c r="D2" s="4"/>
      <c r="E2" s="4"/>
      <c r="F2" s="4"/>
    </row>
    <row r="3" spans="1:29" x14ac:dyDescent="0.3">
      <c r="A3" s="3" t="s">
        <v>9</v>
      </c>
      <c r="B3" s="28" t="s">
        <v>79</v>
      </c>
      <c r="C3" s="28"/>
      <c r="D3" s="5"/>
      <c r="E3" s="5"/>
      <c r="F3" s="5"/>
    </row>
    <row r="4" spans="1:29" x14ac:dyDescent="0.3">
      <c r="A4" s="3" t="s">
        <v>10</v>
      </c>
      <c r="B4" s="27">
        <v>4</v>
      </c>
      <c r="C4" s="27"/>
      <c r="D4" s="4"/>
      <c r="E4" s="4"/>
      <c r="F4" s="4"/>
    </row>
    <row r="5" spans="1:29" x14ac:dyDescent="0.3">
      <c r="A5" s="3" t="s">
        <v>11</v>
      </c>
      <c r="B5" s="29"/>
      <c r="C5" s="30"/>
      <c r="D5" s="4"/>
      <c r="E5" s="4"/>
      <c r="F5" s="4"/>
    </row>
    <row r="6" spans="1:29" ht="15" customHeight="1" x14ac:dyDescent="0.3">
      <c r="A6" s="3" t="s">
        <v>12</v>
      </c>
      <c r="B6" s="29"/>
      <c r="C6" s="30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32"/>
      <c r="C7" s="33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4"/>
      <c r="C8" s="34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5"/>
      <c r="C9" s="35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4" t="s">
        <v>81</v>
      </c>
      <c r="C10" s="34"/>
      <c r="D10" s="6"/>
      <c r="F10" s="9"/>
      <c r="G10" s="9"/>
      <c r="H10" s="9"/>
      <c r="I10" s="9"/>
    </row>
    <row r="11" spans="1:29" x14ac:dyDescent="0.3">
      <c r="A11" s="3" t="s">
        <v>24</v>
      </c>
      <c r="B11" s="34" t="s">
        <v>125</v>
      </c>
      <c r="C11" s="34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23" t="s">
        <v>72</v>
      </c>
      <c r="B13" s="23"/>
      <c r="C13" s="24" t="s">
        <v>59</v>
      </c>
      <c r="D13" s="24"/>
      <c r="E13" s="24"/>
      <c r="F13" s="24" t="s">
        <v>60</v>
      </c>
      <c r="G13" s="24"/>
      <c r="H13" s="24"/>
      <c r="I13" s="24" t="s">
        <v>61</v>
      </c>
      <c r="J13" s="24"/>
      <c r="K13" s="24"/>
      <c r="L13" s="24" t="s">
        <v>62</v>
      </c>
      <c r="M13" s="24"/>
      <c r="N13" s="24"/>
      <c r="O13" s="22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22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f t="shared" ref="M15:M24" si="10">(SUMIFS(SANAYIOG2,KAYNAK,A15,SEBEP,B15,SÜRE,"Uzun",BİLDİRİM,"Bildirimsiz",İL,$B$10,İLÇE,$B$11)/VLOOKUP($B$11,ABONE2,13,FALSE))</f>
        <v>0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0</v>
      </c>
      <c r="D17" s="12">
        <f t="shared" si="1"/>
        <v>0</v>
      </c>
      <c r="E17" s="12">
        <f t="shared" si="2"/>
        <v>0</v>
      </c>
      <c r="F17" s="12">
        <f t="shared" si="3"/>
        <v>0</v>
      </c>
      <c r="G17" s="12">
        <f t="shared" si="4"/>
        <v>0</v>
      </c>
      <c r="H17" s="12">
        <f t="shared" si="5"/>
        <v>0</v>
      </c>
      <c r="I17" s="12">
        <f t="shared" si="6"/>
        <v>0</v>
      </c>
      <c r="J17" s="12">
        <f t="shared" si="7"/>
        <v>0</v>
      </c>
      <c r="K17" s="12">
        <f t="shared" si="8"/>
        <v>0</v>
      </c>
      <c r="L17" s="12">
        <f t="shared" si="9"/>
        <v>0</v>
      </c>
      <c r="M17" s="12">
        <f t="shared" si="10"/>
        <v>0</v>
      </c>
      <c r="N17" s="12">
        <f t="shared" si="11"/>
        <v>0</v>
      </c>
      <c r="O17" s="17">
        <f t="shared" si="12"/>
        <v>0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0</v>
      </c>
      <c r="D18" s="12">
        <f t="shared" si="1"/>
        <v>0</v>
      </c>
      <c r="E18" s="12">
        <f t="shared" si="2"/>
        <v>0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0</v>
      </c>
      <c r="J18" s="12">
        <f t="shared" si="7"/>
        <v>0</v>
      </c>
      <c r="K18" s="12">
        <f t="shared" si="8"/>
        <v>0</v>
      </c>
      <c r="L18" s="12">
        <f t="shared" si="9"/>
        <v>0</v>
      </c>
      <c r="M18" s="12">
        <f t="shared" si="10"/>
        <v>0</v>
      </c>
      <c r="N18" s="12">
        <f t="shared" si="11"/>
        <v>0</v>
      </c>
      <c r="O18" s="17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0</v>
      </c>
      <c r="D21" s="12">
        <f t="shared" si="1"/>
        <v>0</v>
      </c>
      <c r="E21" s="12">
        <f t="shared" si="2"/>
        <v>0</v>
      </c>
      <c r="F21" s="12">
        <f t="shared" si="3"/>
        <v>0</v>
      </c>
      <c r="G21" s="12">
        <f t="shared" si="4"/>
        <v>0</v>
      </c>
      <c r="H21" s="12">
        <f t="shared" si="5"/>
        <v>0</v>
      </c>
      <c r="I21" s="12">
        <f t="shared" si="6"/>
        <v>0</v>
      </c>
      <c r="J21" s="12">
        <f t="shared" si="7"/>
        <v>0</v>
      </c>
      <c r="K21" s="12">
        <f t="shared" si="8"/>
        <v>0</v>
      </c>
      <c r="L21" s="12">
        <f t="shared" si="9"/>
        <v>0</v>
      </c>
      <c r="M21" s="12">
        <f t="shared" si="10"/>
        <v>0</v>
      </c>
      <c r="N21" s="12">
        <f t="shared" si="11"/>
        <v>0</v>
      </c>
      <c r="O21" s="17">
        <f t="shared" si="12"/>
        <v>0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0</v>
      </c>
      <c r="D22" s="12">
        <f t="shared" si="1"/>
        <v>0</v>
      </c>
      <c r="E22" s="12">
        <f t="shared" si="2"/>
        <v>0</v>
      </c>
      <c r="F22" s="12">
        <f t="shared" si="3"/>
        <v>0</v>
      </c>
      <c r="G22" s="12">
        <f t="shared" si="4"/>
        <v>0</v>
      </c>
      <c r="H22" s="12">
        <f t="shared" si="5"/>
        <v>0</v>
      </c>
      <c r="I22" s="12">
        <f t="shared" si="6"/>
        <v>0</v>
      </c>
      <c r="J22" s="12">
        <f t="shared" si="7"/>
        <v>0</v>
      </c>
      <c r="K22" s="12">
        <f t="shared" si="8"/>
        <v>0</v>
      </c>
      <c r="L22" s="12">
        <f t="shared" si="9"/>
        <v>0</v>
      </c>
      <c r="M22" s="12">
        <f t="shared" si="10"/>
        <v>0</v>
      </c>
      <c r="N22" s="12">
        <f t="shared" si="11"/>
        <v>0</v>
      </c>
      <c r="O22" s="17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23" t="s">
        <v>63</v>
      </c>
      <c r="B25" s="23"/>
      <c r="C25" s="12">
        <f>SUM(C15:C24)</f>
        <v>0</v>
      </c>
      <c r="D25" s="12">
        <f t="shared" ref="D25:O25" si="13">SUM(D15:D24)</f>
        <v>0</v>
      </c>
      <c r="E25" s="12">
        <f t="shared" si="13"/>
        <v>0</v>
      </c>
      <c r="F25" s="12">
        <f t="shared" si="13"/>
        <v>0</v>
      </c>
      <c r="G25" s="12">
        <f t="shared" si="13"/>
        <v>0</v>
      </c>
      <c r="H25" s="12">
        <f t="shared" si="13"/>
        <v>0</v>
      </c>
      <c r="I25" s="12">
        <f t="shared" si="13"/>
        <v>0</v>
      </c>
      <c r="J25" s="12">
        <f t="shared" si="13"/>
        <v>0</v>
      </c>
      <c r="K25" s="12">
        <f t="shared" si="13"/>
        <v>0</v>
      </c>
      <c r="L25" s="12">
        <f t="shared" si="13"/>
        <v>0</v>
      </c>
      <c r="M25" s="12">
        <f t="shared" si="13"/>
        <v>0</v>
      </c>
      <c r="N25" s="12">
        <f t="shared" si="13"/>
        <v>0</v>
      </c>
      <c r="O25" s="12">
        <f t="shared" si="13"/>
        <v>0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23" t="s">
        <v>73</v>
      </c>
      <c r="B26" s="23"/>
      <c r="C26" s="24" t="s">
        <v>59</v>
      </c>
      <c r="D26" s="24"/>
      <c r="E26" s="24"/>
      <c r="F26" s="24" t="s">
        <v>60</v>
      </c>
      <c r="G26" s="24"/>
      <c r="H26" s="24"/>
      <c r="I26" s="24" t="s">
        <v>61</v>
      </c>
      <c r="J26" s="24"/>
      <c r="K26" s="24"/>
      <c r="L26" s="24" t="s">
        <v>62</v>
      </c>
      <c r="M26" s="24"/>
      <c r="N26" s="24"/>
      <c r="O26" s="22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22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0</v>
      </c>
      <c r="D29" s="12">
        <f>(SUMIFS(MESKENOG2,KAYNAK,A29,SEBEP,B29,SÜRE,"Uzun",BİLDİRİM,"Bildirimli",İL,$B$10,İLÇE,$B$11)/VLOOKUP($B$11,ABONE2,4,FALSE))</f>
        <v>0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0</v>
      </c>
      <c r="F29" s="12">
        <f>(SUMIFS(TARIMSALAG2,KAYNAK,A29,SEBEP,B29,SÜRE,"Uzun",BİLDİRİM,"Bildirimli",İL,$B$10,İLÇE,$B$11)/VLOOKUP($B$11,ABONE2,6,FALSE))</f>
        <v>0</v>
      </c>
      <c r="G29" s="12">
        <f>(SUMIFS(TARIMSALOG2,KAYNAK,A29,SEBEP,B29,SÜRE,"Uzun",BİLDİRİM,"Bildirimli",İL,$B$10,İLÇE,$B$11)/VLOOKUP($B$11,ABONE2,7,FALSE))</f>
        <v>0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0</v>
      </c>
      <c r="I29" s="12">
        <f>(SUMIFS(TICARETHANEAG2,KAYNAK,A29,SEBEP,B29,SÜRE,"Uzun",BİLDİRİM,"Bildirimli",İL,$B$10,İLÇE,$B$11)/VLOOKUP($B$11,ABONE2,9,FALSE))</f>
        <v>0</v>
      </c>
      <c r="J29" s="12">
        <f>(SUMIFS(TICARETHANEOG2,KAYNAK,A29,SEBEP,B29,SÜRE,"Uzun",BİLDİRİM,"Bildirimli",İL,$B$10,İLÇE,$B$11)/VLOOKUP($B$11,ABONE2,10,FALSE))</f>
        <v>0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</v>
      </c>
      <c r="L29" s="12">
        <f>(SUMIFS(SANAYIAG2,KAYNAK,A29,SEBEP,B29,SÜRE,"Uzun",BİLDİRİM,"Bildirimli",İL,$B$10,İLÇE,$B$11)/VLOOKUP($B$11,ABONE2,12,FALSE))</f>
        <v>0</v>
      </c>
      <c r="M29" s="12">
        <f>(SUMIFS(SANAYIOG2,KAYNAK,A29,SEBEP,B29,SÜRE,"Uzun",BİLDİRİM,"Bildirimli",İL,$B$10,İLÇE,$B$11)/VLOOKUP($B$11,ABONE2,13,FALSE))</f>
        <v>0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0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0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0</v>
      </c>
      <c r="F31" s="12">
        <f>(SUMIFS(TARIMSALAG2,KAYNAK,A31,SEBEP,B31,SÜRE,"Uzun",BİLDİRİM,"Bildirimli",İL,$B$10,İLÇE,$B$11)/VLOOKUP($B$11,ABONE2,6,FALSE))</f>
        <v>0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2">
        <f>(SUMIFS(TICARETHANEAG2,KAYNAK,A31,SEBEP,B31,SÜRE,"Uzun",BİLDİRİM,"Bildirimli",İL,$B$10,İLÇE,$B$11)/VLOOKUP($B$11,ABONE2,9,FALSE))</f>
        <v>0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</v>
      </c>
      <c r="L31" s="12">
        <f>(SUMIFS(SANAYIAG2,KAYNAK,A31,SEBEP,B31,SÜRE,"Uzun",BİLDİRİM,"Bildirimli",İL,$B$10,İLÇE,$B$11)/VLOOKUP($B$11,ABONE2,12,FALSE))</f>
        <v>0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0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23" t="s">
        <v>63</v>
      </c>
      <c r="B33" s="23"/>
      <c r="C33" s="12">
        <f>SUM(C28:C32)</f>
        <v>0</v>
      </c>
      <c r="D33" s="12">
        <f t="shared" ref="D33:O33" si="14">SUM(D28:D32)</f>
        <v>0</v>
      </c>
      <c r="E33" s="12">
        <f t="shared" si="14"/>
        <v>0</v>
      </c>
      <c r="F33" s="12">
        <f t="shared" si="14"/>
        <v>0</v>
      </c>
      <c r="G33" s="12">
        <f t="shared" si="14"/>
        <v>0</v>
      </c>
      <c r="H33" s="12">
        <f t="shared" si="14"/>
        <v>0</v>
      </c>
      <c r="I33" s="12">
        <f t="shared" si="14"/>
        <v>0</v>
      </c>
      <c r="J33" s="12">
        <f t="shared" si="14"/>
        <v>0</v>
      </c>
      <c r="K33" s="12">
        <f t="shared" si="14"/>
        <v>0</v>
      </c>
      <c r="L33" s="12">
        <f t="shared" si="14"/>
        <v>0</v>
      </c>
      <c r="M33" s="12">
        <f t="shared" si="14"/>
        <v>0</v>
      </c>
      <c r="N33" s="12">
        <f t="shared" si="14"/>
        <v>0</v>
      </c>
      <c r="O33" s="12">
        <f t="shared" si="14"/>
        <v>0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22" t="s">
        <v>74</v>
      </c>
      <c r="C35" s="24" t="s">
        <v>59</v>
      </c>
      <c r="D35" s="24"/>
      <c r="E35" s="24"/>
      <c r="F35" s="24" t="s">
        <v>60</v>
      </c>
      <c r="G35" s="24"/>
      <c r="H35" s="24"/>
      <c r="I35" s="24" t="s">
        <v>61</v>
      </c>
      <c r="J35" s="24"/>
      <c r="K35" s="24"/>
      <c r="L35" s="24" t="s">
        <v>62</v>
      </c>
      <c r="M35" s="24"/>
      <c r="N35" s="24"/>
      <c r="O35" s="22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22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22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6695</v>
      </c>
      <c r="D37" s="16">
        <f>VLOOKUP($B$11,ABONE2,4,FALSE)</f>
        <v>18</v>
      </c>
      <c r="E37" s="16">
        <f>VLOOKUP($B$11,ABONE2,5,FALSE)</f>
        <v>6713</v>
      </c>
      <c r="F37" s="16">
        <f>VLOOKUP($B$11,ABONE2,6,FALSE)</f>
        <v>1222</v>
      </c>
      <c r="G37" s="16">
        <f>VLOOKUP($B$11,ABONE2,7,FALSE)</f>
        <v>507</v>
      </c>
      <c r="H37" s="16">
        <f>VLOOKUP($B$11,ABONE2,8,FALSE)</f>
        <v>1729</v>
      </c>
      <c r="I37" s="16">
        <f>VLOOKUP($B$11,ABONE2,9,FALSE)</f>
        <v>1579</v>
      </c>
      <c r="J37" s="16">
        <f>VLOOKUP($B$11,ABONE2,10,FALSE)</f>
        <v>83</v>
      </c>
      <c r="K37" s="16">
        <f>VLOOKUP($B$11,ABONE2,11,FALSE)</f>
        <v>1662</v>
      </c>
      <c r="L37" s="21">
        <f>VLOOKUP($B$11,ABONE2,12,FALSE)</f>
        <v>3</v>
      </c>
      <c r="M37" s="21">
        <f>VLOOKUP($B$11,ABONE2,13,FALSE)</f>
        <v>4</v>
      </c>
      <c r="N37" s="21">
        <f>VLOOKUP($B$11,ABONE2,14,FALSE)</f>
        <v>7</v>
      </c>
      <c r="O37" s="21">
        <f>VLOOKUP($B$11,ABONE2,15,FALSE)</f>
        <v>10111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999.77946126100244</v>
      </c>
      <c r="D38" s="16">
        <f>VLOOKUP($B$11,TUKETIM,4,FALSE)</f>
        <v>59.777999999999999</v>
      </c>
      <c r="E38" s="16">
        <f>VLOOKUP($B$11,TUKETIM,5,FALSE)</f>
        <v>1059.5574612610023</v>
      </c>
      <c r="F38" s="16">
        <f>VLOOKUP($B$11,TUKETIM,6,FALSE)</f>
        <v>1017.1813764387338</v>
      </c>
      <c r="G38" s="16">
        <f>VLOOKUP($B$11,TUKETIM,7,FALSE)</f>
        <v>997.1191606717864</v>
      </c>
      <c r="H38" s="16">
        <f>VLOOKUP($B$11,TUKETIM,8,FALSE)</f>
        <v>2014.3005371105201</v>
      </c>
      <c r="I38" s="16">
        <f>VLOOKUP($B$11,TUKETIM,9,FALSE)</f>
        <v>541.76870594731179</v>
      </c>
      <c r="J38" s="16">
        <f>VLOOKUP($B$11,TUKETIM,10,FALSE)</f>
        <v>433.50890536391313</v>
      </c>
      <c r="K38" s="16">
        <f>VLOOKUP($B$11,TUKETIM,11,FALSE)</f>
        <v>975.27761131122497</v>
      </c>
      <c r="L38" s="21">
        <f>VLOOKUP($B$11,TUKETIM,12,FALSE)</f>
        <v>34.134300000000003</v>
      </c>
      <c r="M38" s="21">
        <f>VLOOKUP($B$11,TUKETIM,13,FALSE)</f>
        <v>359.06284663414971</v>
      </c>
      <c r="N38" s="21">
        <f>VLOOKUP($B$11,TUKETIM,14,FALSE)</f>
        <v>393.1971466341497</v>
      </c>
      <c r="O38" s="21">
        <f>VLOOKUP($B$11,TUKETIM,15,FALSE)</f>
        <v>4442.3327563168968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29133.1809999998</v>
      </c>
      <c r="D39" s="16">
        <f>VLOOKUP($B$11,ANLASMA,4,FALSE)</f>
        <v>249.5</v>
      </c>
      <c r="E39" s="16">
        <f>VLOOKUP($B$11,ANLASMA,5,FALSE)</f>
        <v>29382.6809999998</v>
      </c>
      <c r="F39" s="16">
        <f>VLOOKUP($B$11,ANLASMA,6,FALSE)</f>
        <v>8667.5400000000391</v>
      </c>
      <c r="G39" s="16">
        <f>VLOOKUP($B$11,ANLASMA,7,FALSE)</f>
        <v>8167.9740000000102</v>
      </c>
      <c r="H39" s="16">
        <f>VLOOKUP($B$11,ANLASMA,8,FALSE)</f>
        <v>16835.51400000005</v>
      </c>
      <c r="I39" s="16">
        <f>VLOOKUP($B$11,ANLASMA,9,FALSE)</f>
        <v>7959.5030000000297</v>
      </c>
      <c r="J39" s="16">
        <f>VLOOKUP($B$11,ANLASMA,10,FALSE)</f>
        <v>23036.43</v>
      </c>
      <c r="K39" s="16">
        <f>VLOOKUP($B$11,ANLASMA,11,FALSE)</f>
        <v>30995.93300000003</v>
      </c>
      <c r="L39" s="21">
        <f>VLOOKUP($B$11,ANLASMA,12,FALSE)</f>
        <v>167</v>
      </c>
      <c r="M39" s="21">
        <f>VLOOKUP($B$11,ANLASMA,13,FALSE)</f>
        <v>3630</v>
      </c>
      <c r="N39" s="21">
        <f>VLOOKUP($B$11,ANLASMA,14,FALSE)</f>
        <v>3797</v>
      </c>
      <c r="O39" s="21">
        <f>VLOOKUP($B$11,ANLASMA,15,FALSE)</f>
        <v>81011.127999999881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31" t="s">
        <v>75</v>
      </c>
      <c r="C42" s="31"/>
      <c r="D42" s="31"/>
      <c r="E42" s="31"/>
      <c r="F42" s="31"/>
      <c r="G42" s="31"/>
      <c r="H42" s="31"/>
      <c r="I42" s="31"/>
      <c r="J42" s="31"/>
      <c r="K42" s="31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31" t="s">
        <v>76</v>
      </c>
      <c r="C43" s="31"/>
      <c r="D43" s="31"/>
      <c r="E43" s="31"/>
      <c r="F43" s="31"/>
      <c r="G43" s="31"/>
      <c r="H43" s="31"/>
      <c r="I43" s="31"/>
      <c r="J43" s="31"/>
      <c r="K43" s="31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31" t="s">
        <v>77</v>
      </c>
      <c r="C44" s="31"/>
      <c r="D44" s="31"/>
      <c r="E44" s="31"/>
      <c r="F44" s="31"/>
      <c r="G44" s="31"/>
      <c r="H44" s="31"/>
      <c r="I44" s="31"/>
      <c r="J44" s="31"/>
      <c r="K44" s="31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 xr:uid="{8F64CADA-8708-4246-917A-E52A4F6479DB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0D91EB-6887-4CEF-A747-6F06C92B37EB}">
  <dimension ref="A1:AC70"/>
  <sheetViews>
    <sheetView zoomScale="80" zoomScaleNormal="8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25" t="s">
        <v>6</v>
      </c>
      <c r="B1" s="26"/>
      <c r="C1" s="26"/>
      <c r="D1" s="2"/>
      <c r="E1" s="2"/>
      <c r="F1" s="2"/>
    </row>
    <row r="2" spans="1:29" x14ac:dyDescent="0.3">
      <c r="A2" s="3" t="s">
        <v>7</v>
      </c>
      <c r="B2" s="27" t="s">
        <v>8</v>
      </c>
      <c r="C2" s="27"/>
      <c r="D2" s="4"/>
      <c r="E2" s="4"/>
      <c r="F2" s="4"/>
    </row>
    <row r="3" spans="1:29" x14ac:dyDescent="0.3">
      <c r="A3" s="3" t="s">
        <v>9</v>
      </c>
      <c r="B3" s="28" t="s">
        <v>79</v>
      </c>
      <c r="C3" s="28"/>
      <c r="D3" s="5"/>
      <c r="E3" s="5"/>
      <c r="F3" s="5"/>
    </row>
    <row r="4" spans="1:29" x14ac:dyDescent="0.3">
      <c r="A4" s="3" t="s">
        <v>10</v>
      </c>
      <c r="B4" s="27">
        <v>4</v>
      </c>
      <c r="C4" s="27"/>
      <c r="D4" s="4"/>
      <c r="E4" s="4"/>
      <c r="F4" s="4"/>
    </row>
    <row r="5" spans="1:29" x14ac:dyDescent="0.3">
      <c r="A5" s="3" t="s">
        <v>11</v>
      </c>
      <c r="B5" s="29"/>
      <c r="C5" s="30"/>
      <c r="D5" s="4"/>
      <c r="E5" s="4"/>
      <c r="F5" s="4"/>
    </row>
    <row r="6" spans="1:29" ht="15" customHeight="1" x14ac:dyDescent="0.3">
      <c r="A6" s="3" t="s">
        <v>12</v>
      </c>
      <c r="B6" s="29"/>
      <c r="C6" s="30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32"/>
      <c r="C7" s="33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4"/>
      <c r="C8" s="34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5"/>
      <c r="C9" s="35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4" t="s">
        <v>81</v>
      </c>
      <c r="C10" s="34"/>
      <c r="D10" s="6"/>
      <c r="F10" s="9"/>
      <c r="G10" s="9"/>
      <c r="H10" s="9"/>
      <c r="I10" s="9"/>
    </row>
    <row r="11" spans="1:29" x14ac:dyDescent="0.3">
      <c r="A11" s="3" t="s">
        <v>24</v>
      </c>
      <c r="B11" s="34" t="s">
        <v>126</v>
      </c>
      <c r="C11" s="34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23" t="s">
        <v>72</v>
      </c>
      <c r="B13" s="23"/>
      <c r="C13" s="24" t="s">
        <v>59</v>
      </c>
      <c r="D13" s="24"/>
      <c r="E13" s="24"/>
      <c r="F13" s="24" t="s">
        <v>60</v>
      </c>
      <c r="G13" s="24"/>
      <c r="H13" s="24"/>
      <c r="I13" s="24" t="s">
        <v>61</v>
      </c>
      <c r="J13" s="24"/>
      <c r="K13" s="24"/>
      <c r="L13" s="24" t="s">
        <v>62</v>
      </c>
      <c r="M13" s="24"/>
      <c r="N13" s="24"/>
      <c r="O13" s="22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22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f t="shared" ref="M15:M24" si="10">(SUMIFS(SANAYIOG2,KAYNAK,A15,SEBEP,B15,SÜRE,"Uzun",BİLDİRİM,"Bildirimsiz",İL,$B$10,İLÇE,$B$11)/VLOOKUP($B$11,ABONE2,13,FALSE))</f>
        <v>0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0</v>
      </c>
      <c r="D17" s="12">
        <f t="shared" si="1"/>
        <v>0</v>
      </c>
      <c r="E17" s="12">
        <f t="shared" si="2"/>
        <v>0</v>
      </c>
      <c r="F17" s="12">
        <f t="shared" si="3"/>
        <v>0</v>
      </c>
      <c r="G17" s="12">
        <f t="shared" si="4"/>
        <v>0</v>
      </c>
      <c r="H17" s="12">
        <f t="shared" si="5"/>
        <v>0</v>
      </c>
      <c r="I17" s="12">
        <f t="shared" si="6"/>
        <v>0</v>
      </c>
      <c r="J17" s="12">
        <f t="shared" si="7"/>
        <v>0</v>
      </c>
      <c r="K17" s="12">
        <f t="shared" si="8"/>
        <v>0</v>
      </c>
      <c r="L17" s="12">
        <f t="shared" si="9"/>
        <v>0</v>
      </c>
      <c r="M17" s="12">
        <f t="shared" si="10"/>
        <v>0</v>
      </c>
      <c r="N17" s="12">
        <f t="shared" si="11"/>
        <v>0</v>
      </c>
      <c r="O17" s="17">
        <f t="shared" si="12"/>
        <v>0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0</v>
      </c>
      <c r="D18" s="12">
        <f t="shared" si="1"/>
        <v>0</v>
      </c>
      <c r="E18" s="12">
        <f t="shared" si="2"/>
        <v>0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0</v>
      </c>
      <c r="J18" s="12">
        <f t="shared" si="7"/>
        <v>0</v>
      </c>
      <c r="K18" s="12">
        <f t="shared" si="8"/>
        <v>0</v>
      </c>
      <c r="L18" s="12">
        <f t="shared" si="9"/>
        <v>0</v>
      </c>
      <c r="M18" s="12">
        <f t="shared" si="10"/>
        <v>0</v>
      </c>
      <c r="N18" s="12">
        <f t="shared" si="11"/>
        <v>0</v>
      </c>
      <c r="O18" s="17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0</v>
      </c>
      <c r="D21" s="12">
        <f t="shared" si="1"/>
        <v>0</v>
      </c>
      <c r="E21" s="12">
        <f t="shared" si="2"/>
        <v>0</v>
      </c>
      <c r="F21" s="12">
        <f t="shared" si="3"/>
        <v>0</v>
      </c>
      <c r="G21" s="12">
        <f t="shared" si="4"/>
        <v>0</v>
      </c>
      <c r="H21" s="12">
        <f t="shared" si="5"/>
        <v>0</v>
      </c>
      <c r="I21" s="12">
        <f t="shared" si="6"/>
        <v>0</v>
      </c>
      <c r="J21" s="12">
        <f t="shared" si="7"/>
        <v>0</v>
      </c>
      <c r="K21" s="12">
        <f t="shared" si="8"/>
        <v>0</v>
      </c>
      <c r="L21" s="12">
        <f t="shared" si="9"/>
        <v>0</v>
      </c>
      <c r="M21" s="12">
        <f t="shared" si="10"/>
        <v>0</v>
      </c>
      <c r="N21" s="12">
        <f t="shared" si="11"/>
        <v>0</v>
      </c>
      <c r="O21" s="17">
        <f t="shared" si="12"/>
        <v>0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0</v>
      </c>
      <c r="D22" s="12">
        <f t="shared" si="1"/>
        <v>0</v>
      </c>
      <c r="E22" s="12">
        <f t="shared" si="2"/>
        <v>0</v>
      </c>
      <c r="F22" s="12">
        <f t="shared" si="3"/>
        <v>0</v>
      </c>
      <c r="G22" s="12">
        <f t="shared" si="4"/>
        <v>0</v>
      </c>
      <c r="H22" s="12">
        <f t="shared" si="5"/>
        <v>0</v>
      </c>
      <c r="I22" s="12">
        <f t="shared" si="6"/>
        <v>0</v>
      </c>
      <c r="J22" s="12">
        <f t="shared" si="7"/>
        <v>0</v>
      </c>
      <c r="K22" s="12">
        <f t="shared" si="8"/>
        <v>0</v>
      </c>
      <c r="L22" s="12">
        <f t="shared" si="9"/>
        <v>0</v>
      </c>
      <c r="M22" s="12">
        <f t="shared" si="10"/>
        <v>0</v>
      </c>
      <c r="N22" s="12">
        <f t="shared" si="11"/>
        <v>0</v>
      </c>
      <c r="O22" s="17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23" t="s">
        <v>63</v>
      </c>
      <c r="B25" s="23"/>
      <c r="C25" s="12">
        <f>SUM(C15:C24)</f>
        <v>0</v>
      </c>
      <c r="D25" s="12">
        <f t="shared" ref="D25:O25" si="13">SUM(D15:D24)</f>
        <v>0</v>
      </c>
      <c r="E25" s="12">
        <f t="shared" si="13"/>
        <v>0</v>
      </c>
      <c r="F25" s="12">
        <f t="shared" si="13"/>
        <v>0</v>
      </c>
      <c r="G25" s="12">
        <f t="shared" si="13"/>
        <v>0</v>
      </c>
      <c r="H25" s="12">
        <f t="shared" si="13"/>
        <v>0</v>
      </c>
      <c r="I25" s="12">
        <f t="shared" si="13"/>
        <v>0</v>
      </c>
      <c r="J25" s="12">
        <f t="shared" si="13"/>
        <v>0</v>
      </c>
      <c r="K25" s="12">
        <f t="shared" si="13"/>
        <v>0</v>
      </c>
      <c r="L25" s="12">
        <f t="shared" si="13"/>
        <v>0</v>
      </c>
      <c r="M25" s="12">
        <f t="shared" si="13"/>
        <v>0</v>
      </c>
      <c r="N25" s="12">
        <f t="shared" si="13"/>
        <v>0</v>
      </c>
      <c r="O25" s="12">
        <f t="shared" si="13"/>
        <v>0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23" t="s">
        <v>73</v>
      </c>
      <c r="B26" s="23"/>
      <c r="C26" s="24" t="s">
        <v>59</v>
      </c>
      <c r="D26" s="24"/>
      <c r="E26" s="24"/>
      <c r="F26" s="24" t="s">
        <v>60</v>
      </c>
      <c r="G26" s="24"/>
      <c r="H26" s="24"/>
      <c r="I26" s="24" t="s">
        <v>61</v>
      </c>
      <c r="J26" s="24"/>
      <c r="K26" s="24"/>
      <c r="L26" s="24" t="s">
        <v>62</v>
      </c>
      <c r="M26" s="24"/>
      <c r="N26" s="24"/>
      <c r="O26" s="22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22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0</v>
      </c>
      <c r="D29" s="12">
        <f>(SUMIFS(MESKENOG2,KAYNAK,A29,SEBEP,B29,SÜRE,"Uzun",BİLDİRİM,"Bildirimli",İL,$B$10,İLÇE,$B$11)/VLOOKUP($B$11,ABONE2,4,FALSE))</f>
        <v>0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0</v>
      </c>
      <c r="F29" s="12">
        <f>(SUMIFS(TARIMSALAG2,KAYNAK,A29,SEBEP,B29,SÜRE,"Uzun",BİLDİRİM,"Bildirimli",İL,$B$10,İLÇE,$B$11)/VLOOKUP($B$11,ABONE2,6,FALSE))</f>
        <v>0</v>
      </c>
      <c r="G29" s="12">
        <f>(SUMIFS(TARIMSALOG2,KAYNAK,A29,SEBEP,B29,SÜRE,"Uzun",BİLDİRİM,"Bildirimli",İL,$B$10,İLÇE,$B$11)/VLOOKUP($B$11,ABONE2,7,FALSE))</f>
        <v>0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0</v>
      </c>
      <c r="I29" s="12">
        <f>(SUMIFS(TICARETHANEAG2,KAYNAK,A29,SEBEP,B29,SÜRE,"Uzun",BİLDİRİM,"Bildirimli",İL,$B$10,İLÇE,$B$11)/VLOOKUP($B$11,ABONE2,9,FALSE))</f>
        <v>0</v>
      </c>
      <c r="J29" s="12">
        <f>(SUMIFS(TICARETHANEOG2,KAYNAK,A29,SEBEP,B29,SÜRE,"Uzun",BİLDİRİM,"Bildirimli",İL,$B$10,İLÇE,$B$11)/VLOOKUP($B$11,ABONE2,10,FALSE))</f>
        <v>0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</v>
      </c>
      <c r="L29" s="12">
        <f>(SUMIFS(SANAYIAG2,KAYNAK,A29,SEBEP,B29,SÜRE,"Uzun",BİLDİRİM,"Bildirimli",İL,$B$10,İLÇE,$B$11)/VLOOKUP($B$11,ABONE2,12,FALSE))</f>
        <v>0</v>
      </c>
      <c r="M29" s="12">
        <f>(SUMIFS(SANAYIOG2,KAYNAK,A29,SEBEP,B29,SÜRE,"Uzun",BİLDİRİM,"Bildirimli",İL,$B$10,İLÇE,$B$11)/VLOOKUP($B$11,ABONE2,13,FALSE))</f>
        <v>0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0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0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0</v>
      </c>
      <c r="F31" s="12">
        <f>(SUMIFS(TARIMSALAG2,KAYNAK,A31,SEBEP,B31,SÜRE,"Uzun",BİLDİRİM,"Bildirimli",İL,$B$10,İLÇE,$B$11)/VLOOKUP($B$11,ABONE2,6,FALSE))</f>
        <v>0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2">
        <f>(SUMIFS(TICARETHANEAG2,KAYNAK,A31,SEBEP,B31,SÜRE,"Uzun",BİLDİRİM,"Bildirimli",İL,$B$10,İLÇE,$B$11)/VLOOKUP($B$11,ABONE2,9,FALSE))</f>
        <v>0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</v>
      </c>
      <c r="L31" s="12">
        <f>(SUMIFS(SANAYIAG2,KAYNAK,A31,SEBEP,B31,SÜRE,"Uzun",BİLDİRİM,"Bildirimli",İL,$B$10,İLÇE,$B$11)/VLOOKUP($B$11,ABONE2,12,FALSE))</f>
        <v>0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0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23" t="s">
        <v>63</v>
      </c>
      <c r="B33" s="23"/>
      <c r="C33" s="12">
        <f>SUM(C28:C32)</f>
        <v>0</v>
      </c>
      <c r="D33" s="12">
        <f t="shared" ref="D33:O33" si="14">SUM(D28:D32)</f>
        <v>0</v>
      </c>
      <c r="E33" s="12">
        <f t="shared" si="14"/>
        <v>0</v>
      </c>
      <c r="F33" s="12">
        <f t="shared" si="14"/>
        <v>0</v>
      </c>
      <c r="G33" s="12">
        <f t="shared" si="14"/>
        <v>0</v>
      </c>
      <c r="H33" s="12">
        <f t="shared" si="14"/>
        <v>0</v>
      </c>
      <c r="I33" s="12">
        <f t="shared" si="14"/>
        <v>0</v>
      </c>
      <c r="J33" s="12">
        <f t="shared" si="14"/>
        <v>0</v>
      </c>
      <c r="K33" s="12">
        <f t="shared" si="14"/>
        <v>0</v>
      </c>
      <c r="L33" s="12">
        <f t="shared" si="14"/>
        <v>0</v>
      </c>
      <c r="M33" s="12">
        <f t="shared" si="14"/>
        <v>0</v>
      </c>
      <c r="N33" s="12">
        <f t="shared" si="14"/>
        <v>0</v>
      </c>
      <c r="O33" s="12">
        <f t="shared" si="14"/>
        <v>0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22" t="s">
        <v>74</v>
      </c>
      <c r="C35" s="24" t="s">
        <v>59</v>
      </c>
      <c r="D35" s="24"/>
      <c r="E35" s="24"/>
      <c r="F35" s="24" t="s">
        <v>60</v>
      </c>
      <c r="G35" s="24"/>
      <c r="H35" s="24"/>
      <c r="I35" s="24" t="s">
        <v>61</v>
      </c>
      <c r="J35" s="24"/>
      <c r="K35" s="24"/>
      <c r="L35" s="24" t="s">
        <v>62</v>
      </c>
      <c r="M35" s="24"/>
      <c r="N35" s="24"/>
      <c r="O35" s="22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22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22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7734</v>
      </c>
      <c r="D37" s="16">
        <f>VLOOKUP($B$11,ABONE2,4,FALSE)</f>
        <v>30</v>
      </c>
      <c r="E37" s="16">
        <f>VLOOKUP($B$11,ABONE2,5,FALSE)</f>
        <v>7764</v>
      </c>
      <c r="F37" s="16">
        <f>VLOOKUP($B$11,ABONE2,6,FALSE)</f>
        <v>1412</v>
      </c>
      <c r="G37" s="16">
        <f>VLOOKUP($B$11,ABONE2,7,FALSE)</f>
        <v>176</v>
      </c>
      <c r="H37" s="16">
        <f>VLOOKUP($B$11,ABONE2,8,FALSE)</f>
        <v>1588</v>
      </c>
      <c r="I37" s="16">
        <f>VLOOKUP($B$11,ABONE2,9,FALSE)</f>
        <v>1522</v>
      </c>
      <c r="J37" s="16">
        <f>VLOOKUP($B$11,ABONE2,10,FALSE)</f>
        <v>65</v>
      </c>
      <c r="K37" s="16">
        <f>VLOOKUP($B$11,ABONE2,11,FALSE)</f>
        <v>1587</v>
      </c>
      <c r="L37" s="21">
        <f>VLOOKUP($B$11,ABONE2,12,FALSE)</f>
        <v>2</v>
      </c>
      <c r="M37" s="21">
        <f>VLOOKUP($B$11,ABONE2,13,FALSE)</f>
        <v>2</v>
      </c>
      <c r="N37" s="21">
        <f>VLOOKUP($B$11,ABONE2,14,FALSE)</f>
        <v>4</v>
      </c>
      <c r="O37" s="21">
        <f>VLOOKUP($B$11,ABONE2,15,FALSE)</f>
        <v>10943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875.86222114039788</v>
      </c>
      <c r="D38" s="16">
        <f>VLOOKUP($B$11,TUKETIM,4,FALSE)</f>
        <v>83.046000000000006</v>
      </c>
      <c r="E38" s="16">
        <f>VLOOKUP($B$11,TUKETIM,5,FALSE)</f>
        <v>958.90822114039793</v>
      </c>
      <c r="F38" s="16">
        <f>VLOOKUP($B$11,TUKETIM,6,FALSE)</f>
        <v>511.92856795753039</v>
      </c>
      <c r="G38" s="16">
        <f>VLOOKUP($B$11,TUKETIM,7,FALSE)</f>
        <v>1034.6023490279242</v>
      </c>
      <c r="H38" s="16">
        <f>VLOOKUP($B$11,TUKETIM,8,FALSE)</f>
        <v>1546.5309169854545</v>
      </c>
      <c r="I38" s="16">
        <f>VLOOKUP($B$11,TUKETIM,9,FALSE)</f>
        <v>717.49621723259531</v>
      </c>
      <c r="J38" s="16">
        <f>VLOOKUP($B$11,TUKETIM,10,FALSE)</f>
        <v>354.77486882296205</v>
      </c>
      <c r="K38" s="16">
        <f>VLOOKUP($B$11,TUKETIM,11,FALSE)</f>
        <v>1072.2710860555574</v>
      </c>
      <c r="L38" s="21">
        <f>VLOOKUP($B$11,TUKETIM,12,FALSE)</f>
        <v>23.053638583638584</v>
      </c>
      <c r="M38" s="21">
        <f>VLOOKUP($B$11,TUKETIM,13,FALSE)</f>
        <v>19.700192271544246</v>
      </c>
      <c r="N38" s="21">
        <f>VLOOKUP($B$11,TUKETIM,14,FALSE)</f>
        <v>42.753830855182827</v>
      </c>
      <c r="O38" s="21">
        <f>VLOOKUP($B$11,TUKETIM,15,FALSE)</f>
        <v>3620.464055036593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31064.352999999901</v>
      </c>
      <c r="D39" s="16">
        <f>VLOOKUP($B$11,ANLASMA,4,FALSE)</f>
        <v>602.1</v>
      </c>
      <c r="E39" s="16">
        <f>VLOOKUP($B$11,ANLASMA,5,FALSE)</f>
        <v>31666.452999999899</v>
      </c>
      <c r="F39" s="16">
        <f>VLOOKUP($B$11,ANLASMA,6,FALSE)</f>
        <v>6253.2170000000297</v>
      </c>
      <c r="G39" s="16">
        <f>VLOOKUP($B$11,ANLASMA,7,FALSE)</f>
        <v>12809.4</v>
      </c>
      <c r="H39" s="16">
        <f>VLOOKUP($B$11,ANLASMA,8,FALSE)</f>
        <v>19062.617000000027</v>
      </c>
      <c r="I39" s="16">
        <f>VLOOKUP($B$11,ANLASMA,9,FALSE)</f>
        <v>8033.61600000003</v>
      </c>
      <c r="J39" s="16">
        <f>VLOOKUP($B$11,ANLASMA,10,FALSE)</f>
        <v>15687</v>
      </c>
      <c r="K39" s="16">
        <f>VLOOKUP($B$11,ANLASMA,11,FALSE)</f>
        <v>23720.616000000031</v>
      </c>
      <c r="L39" s="21">
        <f>VLOOKUP($B$11,ANLASMA,12,FALSE)</f>
        <v>31.481999999999999</v>
      </c>
      <c r="M39" s="21">
        <f>VLOOKUP($B$11,ANLASMA,13,FALSE)</f>
        <v>390</v>
      </c>
      <c r="N39" s="21">
        <f>VLOOKUP($B$11,ANLASMA,14,FALSE)</f>
        <v>421.48199999999997</v>
      </c>
      <c r="O39" s="21">
        <f>VLOOKUP($B$11,ANLASMA,15,FALSE)</f>
        <v>74871.167999999947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31" t="s">
        <v>75</v>
      </c>
      <c r="C42" s="31"/>
      <c r="D42" s="31"/>
      <c r="E42" s="31"/>
      <c r="F42" s="31"/>
      <c r="G42" s="31"/>
      <c r="H42" s="31"/>
      <c r="I42" s="31"/>
      <c r="J42" s="31"/>
      <c r="K42" s="31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31" t="s">
        <v>76</v>
      </c>
      <c r="C43" s="31"/>
      <c r="D43" s="31"/>
      <c r="E43" s="31"/>
      <c r="F43" s="31"/>
      <c r="G43" s="31"/>
      <c r="H43" s="31"/>
      <c r="I43" s="31"/>
      <c r="J43" s="31"/>
      <c r="K43" s="31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31" t="s">
        <v>77</v>
      </c>
      <c r="C44" s="31"/>
      <c r="D44" s="31"/>
      <c r="E44" s="31"/>
      <c r="F44" s="31"/>
      <c r="G44" s="31"/>
      <c r="H44" s="31"/>
      <c r="I44" s="31"/>
      <c r="J44" s="31"/>
      <c r="K44" s="31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 xr:uid="{7B5D7E4F-5B9C-48B0-BFEE-10BB56F37F97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D8FD8E-CDE5-4196-A262-20FA77D37B78}">
  <sheetPr codeName="Sayfa12"/>
  <dimension ref="A1:AC70"/>
  <sheetViews>
    <sheetView zoomScale="55" zoomScaleNormal="55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25" t="s">
        <v>6</v>
      </c>
      <c r="B1" s="26"/>
      <c r="C1" s="26"/>
      <c r="D1" s="2"/>
      <c r="E1" s="2"/>
      <c r="F1" s="2"/>
    </row>
    <row r="2" spans="1:29" x14ac:dyDescent="0.3">
      <c r="A2" s="3" t="s">
        <v>7</v>
      </c>
      <c r="B2" s="27" t="s">
        <v>8</v>
      </c>
      <c r="C2" s="27"/>
      <c r="D2" s="4"/>
      <c r="E2" s="4"/>
      <c r="F2" s="4"/>
    </row>
    <row r="3" spans="1:29" x14ac:dyDescent="0.3">
      <c r="A3" s="3" t="s">
        <v>9</v>
      </c>
      <c r="B3" s="28" t="s">
        <v>79</v>
      </c>
      <c r="C3" s="28"/>
      <c r="D3" s="5"/>
      <c r="E3" s="5"/>
      <c r="F3" s="5"/>
    </row>
    <row r="4" spans="1:29" x14ac:dyDescent="0.3">
      <c r="A4" s="3" t="s">
        <v>10</v>
      </c>
      <c r="B4" s="27">
        <v>4</v>
      </c>
      <c r="C4" s="27"/>
      <c r="D4" s="4"/>
      <c r="E4" s="4"/>
      <c r="F4" s="4"/>
    </row>
    <row r="5" spans="1:29" x14ac:dyDescent="0.3">
      <c r="A5" s="3" t="s">
        <v>11</v>
      </c>
      <c r="B5" s="29"/>
      <c r="C5" s="30"/>
      <c r="D5" s="4"/>
      <c r="E5" s="4"/>
      <c r="F5" s="4"/>
    </row>
    <row r="6" spans="1:29" ht="15" customHeight="1" x14ac:dyDescent="0.3">
      <c r="A6" s="3" t="s">
        <v>12</v>
      </c>
      <c r="B6" s="29"/>
      <c r="C6" s="30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32"/>
      <c r="C7" s="33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4"/>
      <c r="C8" s="34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5"/>
      <c r="C9" s="35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4" t="s">
        <v>80</v>
      </c>
      <c r="C10" s="34"/>
      <c r="D10" s="6"/>
      <c r="F10" s="9"/>
      <c r="G10" s="9"/>
      <c r="H10" s="9"/>
      <c r="I10" s="9"/>
    </row>
    <row r="11" spans="1:29" x14ac:dyDescent="0.3">
      <c r="A11" s="3" t="s">
        <v>24</v>
      </c>
      <c r="B11" s="34" t="s">
        <v>82</v>
      </c>
      <c r="C11" s="34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23" t="s">
        <v>72</v>
      </c>
      <c r="B13" s="23"/>
      <c r="C13" s="24" t="s">
        <v>59</v>
      </c>
      <c r="D13" s="24"/>
      <c r="E13" s="24"/>
      <c r="F13" s="24" t="s">
        <v>60</v>
      </c>
      <c r="G13" s="24"/>
      <c r="H13" s="24"/>
      <c r="I13" s="24" t="s">
        <v>61</v>
      </c>
      <c r="J13" s="24"/>
      <c r="K13" s="24"/>
      <c r="L13" s="24" t="s">
        <v>62</v>
      </c>
      <c r="M13" s="24"/>
      <c r="N13" s="24"/>
      <c r="O13" s="22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22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f t="shared" ref="M15:M24" si="10">(SUMIFS(SANAYIOG2,KAYNAK,A15,SEBEP,B15,SÜRE,"Uzun",BİLDİRİM,"Bildirimsiz",İL,$B$10,İLÇE,$B$11)/VLOOKUP($B$11,ABONE2,13,FALSE))</f>
        <v>0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0</v>
      </c>
      <c r="D17" s="12">
        <f t="shared" si="1"/>
        <v>0</v>
      </c>
      <c r="E17" s="12">
        <f t="shared" si="2"/>
        <v>0</v>
      </c>
      <c r="F17" s="12">
        <f t="shared" si="3"/>
        <v>0</v>
      </c>
      <c r="G17" s="12">
        <f t="shared" si="4"/>
        <v>0</v>
      </c>
      <c r="H17" s="12">
        <f t="shared" si="5"/>
        <v>0</v>
      </c>
      <c r="I17" s="12">
        <f t="shared" si="6"/>
        <v>0</v>
      </c>
      <c r="J17" s="12">
        <f t="shared" si="7"/>
        <v>0</v>
      </c>
      <c r="K17" s="12">
        <f t="shared" si="8"/>
        <v>0</v>
      </c>
      <c r="L17" s="12">
        <f t="shared" si="9"/>
        <v>0</v>
      </c>
      <c r="M17" s="12">
        <f t="shared" si="10"/>
        <v>0</v>
      </c>
      <c r="N17" s="12">
        <f t="shared" si="11"/>
        <v>0</v>
      </c>
      <c r="O17" s="17">
        <f t="shared" si="12"/>
        <v>0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0</v>
      </c>
      <c r="D18" s="12">
        <f t="shared" si="1"/>
        <v>0</v>
      </c>
      <c r="E18" s="12">
        <f t="shared" si="2"/>
        <v>0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0</v>
      </c>
      <c r="J18" s="12">
        <f t="shared" si="7"/>
        <v>0</v>
      </c>
      <c r="K18" s="12">
        <f t="shared" si="8"/>
        <v>0</v>
      </c>
      <c r="L18" s="12">
        <f t="shared" si="9"/>
        <v>0</v>
      </c>
      <c r="M18" s="12">
        <f t="shared" si="10"/>
        <v>0</v>
      </c>
      <c r="N18" s="12">
        <f t="shared" si="11"/>
        <v>0</v>
      </c>
      <c r="O18" s="17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0</v>
      </c>
      <c r="D21" s="12">
        <f t="shared" si="1"/>
        <v>0</v>
      </c>
      <c r="E21" s="12">
        <f t="shared" si="2"/>
        <v>0</v>
      </c>
      <c r="F21" s="12">
        <f t="shared" si="3"/>
        <v>0</v>
      </c>
      <c r="G21" s="12">
        <f t="shared" si="4"/>
        <v>0</v>
      </c>
      <c r="H21" s="12">
        <f t="shared" si="5"/>
        <v>0</v>
      </c>
      <c r="I21" s="12">
        <f t="shared" si="6"/>
        <v>0</v>
      </c>
      <c r="J21" s="12">
        <f t="shared" si="7"/>
        <v>0</v>
      </c>
      <c r="K21" s="12">
        <f t="shared" si="8"/>
        <v>0</v>
      </c>
      <c r="L21" s="12">
        <f t="shared" si="9"/>
        <v>0</v>
      </c>
      <c r="M21" s="12">
        <f t="shared" si="10"/>
        <v>0</v>
      </c>
      <c r="N21" s="12">
        <f t="shared" si="11"/>
        <v>0</v>
      </c>
      <c r="O21" s="17">
        <f t="shared" si="12"/>
        <v>0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0</v>
      </c>
      <c r="D22" s="12">
        <f t="shared" si="1"/>
        <v>0</v>
      </c>
      <c r="E22" s="12">
        <f t="shared" si="2"/>
        <v>0</v>
      </c>
      <c r="F22" s="12">
        <f t="shared" si="3"/>
        <v>0</v>
      </c>
      <c r="G22" s="12">
        <f t="shared" si="4"/>
        <v>0</v>
      </c>
      <c r="H22" s="12">
        <f t="shared" si="5"/>
        <v>0</v>
      </c>
      <c r="I22" s="12">
        <f t="shared" si="6"/>
        <v>0</v>
      </c>
      <c r="J22" s="12">
        <f t="shared" si="7"/>
        <v>0</v>
      </c>
      <c r="K22" s="12">
        <f t="shared" si="8"/>
        <v>0</v>
      </c>
      <c r="L22" s="12">
        <f t="shared" si="9"/>
        <v>0</v>
      </c>
      <c r="M22" s="12">
        <f t="shared" si="10"/>
        <v>0</v>
      </c>
      <c r="N22" s="12">
        <f t="shared" si="11"/>
        <v>0</v>
      </c>
      <c r="O22" s="17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23" t="s">
        <v>63</v>
      </c>
      <c r="B25" s="23"/>
      <c r="C25" s="12">
        <f>SUM(C15:C24)</f>
        <v>0</v>
      </c>
      <c r="D25" s="12">
        <f t="shared" ref="D25:O25" si="13">SUM(D15:D24)</f>
        <v>0</v>
      </c>
      <c r="E25" s="12">
        <f t="shared" si="13"/>
        <v>0</v>
      </c>
      <c r="F25" s="12">
        <f t="shared" si="13"/>
        <v>0</v>
      </c>
      <c r="G25" s="12">
        <f t="shared" si="13"/>
        <v>0</v>
      </c>
      <c r="H25" s="12">
        <f t="shared" si="13"/>
        <v>0</v>
      </c>
      <c r="I25" s="12">
        <f t="shared" si="13"/>
        <v>0</v>
      </c>
      <c r="J25" s="12">
        <f t="shared" si="13"/>
        <v>0</v>
      </c>
      <c r="K25" s="12">
        <f t="shared" si="13"/>
        <v>0</v>
      </c>
      <c r="L25" s="12">
        <f t="shared" si="13"/>
        <v>0</v>
      </c>
      <c r="M25" s="12">
        <f t="shared" si="13"/>
        <v>0</v>
      </c>
      <c r="N25" s="12">
        <f t="shared" si="13"/>
        <v>0</v>
      </c>
      <c r="O25" s="12">
        <f t="shared" si="13"/>
        <v>0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23" t="s">
        <v>73</v>
      </c>
      <c r="B26" s="23"/>
      <c r="C26" s="24" t="s">
        <v>59</v>
      </c>
      <c r="D26" s="24"/>
      <c r="E26" s="24"/>
      <c r="F26" s="24" t="s">
        <v>60</v>
      </c>
      <c r="G26" s="24"/>
      <c r="H26" s="24"/>
      <c r="I26" s="24" t="s">
        <v>61</v>
      </c>
      <c r="J26" s="24"/>
      <c r="K26" s="24"/>
      <c r="L26" s="24" t="s">
        <v>62</v>
      </c>
      <c r="M26" s="24"/>
      <c r="N26" s="24"/>
      <c r="O26" s="22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22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0</v>
      </c>
      <c r="D29" s="12">
        <f>(SUMIFS(MESKENOG2,KAYNAK,A29,SEBEP,B29,SÜRE,"Uzun",BİLDİRİM,"Bildirimli",İL,$B$10,İLÇE,$B$11)/VLOOKUP($B$11,ABONE2,4,FALSE))</f>
        <v>0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0</v>
      </c>
      <c r="F29" s="12">
        <f>(SUMIFS(TARIMSALAG2,KAYNAK,A29,SEBEP,B29,SÜRE,"Uzun",BİLDİRİM,"Bildirimli",İL,$B$10,İLÇE,$B$11)/VLOOKUP($B$11,ABONE2,6,FALSE))</f>
        <v>0</v>
      </c>
      <c r="G29" s="12">
        <f>(SUMIFS(TARIMSALOG2,KAYNAK,A29,SEBEP,B29,SÜRE,"Uzun",BİLDİRİM,"Bildirimli",İL,$B$10,İLÇE,$B$11)/VLOOKUP($B$11,ABONE2,7,FALSE))</f>
        <v>0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0</v>
      </c>
      <c r="I29" s="12">
        <f>(SUMIFS(TICARETHANEAG2,KAYNAK,A29,SEBEP,B29,SÜRE,"Uzun",BİLDİRİM,"Bildirimli",İL,$B$10,İLÇE,$B$11)/VLOOKUP($B$11,ABONE2,9,FALSE))</f>
        <v>0</v>
      </c>
      <c r="J29" s="12">
        <f>(SUMIFS(TICARETHANEOG2,KAYNAK,A29,SEBEP,B29,SÜRE,"Uzun",BİLDİRİM,"Bildirimli",İL,$B$10,İLÇE,$B$11)/VLOOKUP($B$11,ABONE2,10,FALSE))</f>
        <v>0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</v>
      </c>
      <c r="L29" s="12">
        <f>(SUMIFS(SANAYIAG2,KAYNAK,A29,SEBEP,B29,SÜRE,"Uzun",BİLDİRİM,"Bildirimli",İL,$B$10,İLÇE,$B$11)/VLOOKUP($B$11,ABONE2,12,FALSE))</f>
        <v>0</v>
      </c>
      <c r="M29" s="12">
        <f>(SUMIFS(SANAYIOG2,KAYNAK,A29,SEBEP,B29,SÜRE,"Uzun",BİLDİRİM,"Bildirimli",İL,$B$10,İLÇE,$B$11)/VLOOKUP($B$11,ABONE2,13,FALSE))</f>
        <v>0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0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0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0</v>
      </c>
      <c r="F31" s="12">
        <f>(SUMIFS(TARIMSALAG2,KAYNAK,A31,SEBEP,B31,SÜRE,"Uzun",BİLDİRİM,"Bildirimli",İL,$B$10,İLÇE,$B$11)/VLOOKUP($B$11,ABONE2,6,FALSE))</f>
        <v>0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2">
        <f>(SUMIFS(TICARETHANEAG2,KAYNAK,A31,SEBEP,B31,SÜRE,"Uzun",BİLDİRİM,"Bildirimli",İL,$B$10,İLÇE,$B$11)/VLOOKUP($B$11,ABONE2,9,FALSE))</f>
        <v>0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</v>
      </c>
      <c r="L31" s="12">
        <f>(SUMIFS(SANAYIAG2,KAYNAK,A31,SEBEP,B31,SÜRE,"Uzun",BİLDİRİM,"Bildirimli",İL,$B$10,İLÇE,$B$11)/VLOOKUP($B$11,ABONE2,12,FALSE))</f>
        <v>0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0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23" t="s">
        <v>63</v>
      </c>
      <c r="B33" s="23"/>
      <c r="C33" s="12">
        <f>SUM(C28:C32)</f>
        <v>0</v>
      </c>
      <c r="D33" s="12">
        <f t="shared" ref="D33:O33" si="14">SUM(D28:D32)</f>
        <v>0</v>
      </c>
      <c r="E33" s="12">
        <f t="shared" si="14"/>
        <v>0</v>
      </c>
      <c r="F33" s="12">
        <f t="shared" si="14"/>
        <v>0</v>
      </c>
      <c r="G33" s="12">
        <f t="shared" si="14"/>
        <v>0</v>
      </c>
      <c r="H33" s="12">
        <f t="shared" si="14"/>
        <v>0</v>
      </c>
      <c r="I33" s="12">
        <f t="shared" si="14"/>
        <v>0</v>
      </c>
      <c r="J33" s="12">
        <f t="shared" si="14"/>
        <v>0</v>
      </c>
      <c r="K33" s="12">
        <f t="shared" si="14"/>
        <v>0</v>
      </c>
      <c r="L33" s="12">
        <f t="shared" si="14"/>
        <v>0</v>
      </c>
      <c r="M33" s="12">
        <f t="shared" si="14"/>
        <v>0</v>
      </c>
      <c r="N33" s="12">
        <f t="shared" si="14"/>
        <v>0</v>
      </c>
      <c r="O33" s="12">
        <f t="shared" si="14"/>
        <v>0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22" t="s">
        <v>74</v>
      </c>
      <c r="C35" s="24" t="s">
        <v>59</v>
      </c>
      <c r="D35" s="24"/>
      <c r="E35" s="24"/>
      <c r="F35" s="24" t="s">
        <v>60</v>
      </c>
      <c r="G35" s="24"/>
      <c r="H35" s="24"/>
      <c r="I35" s="24" t="s">
        <v>61</v>
      </c>
      <c r="J35" s="24"/>
      <c r="K35" s="24"/>
      <c r="L35" s="24" t="s">
        <v>62</v>
      </c>
      <c r="M35" s="24"/>
      <c r="N35" s="24"/>
      <c r="O35" s="22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22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22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185557</v>
      </c>
      <c r="D37" s="16">
        <f>VLOOKUP($B$11,ABONE2,4,FALSE)</f>
        <v>27</v>
      </c>
      <c r="E37" s="16">
        <f>VLOOKUP($B$11,ABONE2,5,FALSE)</f>
        <v>185584</v>
      </c>
      <c r="F37" s="16">
        <f>VLOOKUP($B$11,ABONE2,6,FALSE)</f>
        <v>5</v>
      </c>
      <c r="G37" s="16">
        <f>VLOOKUP($B$11,ABONE2,7,FALSE)</f>
        <v>3</v>
      </c>
      <c r="H37" s="16">
        <f>VLOOKUP($B$11,ABONE2,8,FALSE)</f>
        <v>8</v>
      </c>
      <c r="I37" s="16">
        <f>VLOOKUP($B$11,ABONE2,9,FALSE)</f>
        <v>79915</v>
      </c>
      <c r="J37" s="16">
        <f>VLOOKUP($B$11,ABONE2,10,FALSE)</f>
        <v>678</v>
      </c>
      <c r="K37" s="16">
        <f>VLOOKUP($B$11,ABONE2,11,FALSE)</f>
        <v>80593</v>
      </c>
      <c r="L37" s="21">
        <f>VLOOKUP($B$11,ABONE2,12,FALSE)</f>
        <v>186</v>
      </c>
      <c r="M37" s="21">
        <f>VLOOKUP($B$11,ABONE2,13,FALSE)</f>
        <v>39</v>
      </c>
      <c r="N37" s="21">
        <f>VLOOKUP($B$11,ABONE2,14,FALSE)</f>
        <v>225</v>
      </c>
      <c r="O37" s="21">
        <f>VLOOKUP($B$11,ABONE2,15,FALSE)</f>
        <v>266410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41575.611057986105</v>
      </c>
      <c r="D38" s="16">
        <f>VLOOKUP($B$11,TUKETIM,4,FALSE)</f>
        <v>114.83240000000001</v>
      </c>
      <c r="E38" s="16">
        <f>VLOOKUP($B$11,TUKETIM,5,FALSE)</f>
        <v>41690.443457986104</v>
      </c>
      <c r="F38" s="16">
        <f>VLOOKUP($B$11,TUKETIM,6,FALSE)</f>
        <v>0.30859999999999999</v>
      </c>
      <c r="G38" s="16">
        <f>VLOOKUP($B$11,TUKETIM,7,FALSE)</f>
        <v>0.1583</v>
      </c>
      <c r="H38" s="16">
        <f>VLOOKUP($B$11,TUKETIM,8,FALSE)</f>
        <v>0.46689999999999998</v>
      </c>
      <c r="I38" s="16">
        <f>VLOOKUP($B$11,TUKETIM,9,FALSE)</f>
        <v>42297.095966340734</v>
      </c>
      <c r="J38" s="16">
        <f>VLOOKUP($B$11,TUKETIM,10,FALSE)</f>
        <v>28610.040649577124</v>
      </c>
      <c r="K38" s="16">
        <f>VLOOKUP($B$11,TUKETIM,11,FALSE)</f>
        <v>70907.136615917858</v>
      </c>
      <c r="L38" s="21">
        <f>VLOOKUP($B$11,TUKETIM,12,FALSE)</f>
        <v>1240.2566783561645</v>
      </c>
      <c r="M38" s="21">
        <f>VLOOKUP($B$11,TUKETIM,13,FALSE)</f>
        <v>1460.253698856372</v>
      </c>
      <c r="N38" s="21">
        <f>VLOOKUP($B$11,TUKETIM,14,FALSE)</f>
        <v>2700.5103772125367</v>
      </c>
      <c r="O38" s="21">
        <f>VLOOKUP($B$11,TUKETIM,15,FALSE)</f>
        <v>115298.5573511165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771260.02100005466</v>
      </c>
      <c r="D39" s="16">
        <f>VLOOKUP($B$11,ANLASMA,4,FALSE)</f>
        <v>11329.43</v>
      </c>
      <c r="E39" s="16">
        <f>VLOOKUP($B$11,ANLASMA,5,FALSE)</f>
        <v>782589.45100005472</v>
      </c>
      <c r="F39" s="16">
        <f>VLOOKUP($B$11,ANLASMA,6,FALSE)</f>
        <v>15</v>
      </c>
      <c r="G39" s="16">
        <f>VLOOKUP($B$11,ANLASMA,7,FALSE)</f>
        <v>1009</v>
      </c>
      <c r="H39" s="16">
        <f>VLOOKUP($B$11,ANLASMA,8,FALSE)</f>
        <v>1024</v>
      </c>
      <c r="I39" s="16">
        <f>VLOOKUP($B$11,ANLASMA,9,FALSE)</f>
        <v>548644.29000004206</v>
      </c>
      <c r="J39" s="16">
        <f>VLOOKUP($B$11,ANLASMA,10,FALSE)</f>
        <v>683455.46299999999</v>
      </c>
      <c r="K39" s="16">
        <f>VLOOKUP($B$11,ANLASMA,11,FALSE)</f>
        <v>1232099.7530000419</v>
      </c>
      <c r="L39" s="21">
        <f>VLOOKUP($B$11,ANLASMA,12,FALSE)</f>
        <v>4165.4920000000002</v>
      </c>
      <c r="M39" s="21">
        <f>VLOOKUP($B$11,ANLASMA,13,FALSE)</f>
        <v>22103.59</v>
      </c>
      <c r="N39" s="21">
        <f>VLOOKUP($B$11,ANLASMA,14,FALSE)</f>
        <v>26269.082000000002</v>
      </c>
      <c r="O39" s="21">
        <f>VLOOKUP($B$11,ANLASMA,15,FALSE)</f>
        <v>2041982.2860000967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31" t="s">
        <v>75</v>
      </c>
      <c r="C42" s="31"/>
      <c r="D42" s="31"/>
      <c r="E42" s="31"/>
      <c r="F42" s="31"/>
      <c r="G42" s="31"/>
      <c r="H42" s="31"/>
      <c r="I42" s="31"/>
      <c r="J42" s="31"/>
      <c r="K42" s="31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31" t="s">
        <v>76</v>
      </c>
      <c r="C43" s="31"/>
      <c r="D43" s="31"/>
      <c r="E43" s="31"/>
      <c r="F43" s="31"/>
      <c r="G43" s="31"/>
      <c r="H43" s="31"/>
      <c r="I43" s="31"/>
      <c r="J43" s="31"/>
      <c r="K43" s="31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31" t="s">
        <v>77</v>
      </c>
      <c r="C44" s="31"/>
      <c r="D44" s="31"/>
      <c r="E44" s="31"/>
      <c r="F44" s="31"/>
      <c r="G44" s="31"/>
      <c r="H44" s="31"/>
      <c r="I44" s="31"/>
      <c r="J44" s="31"/>
      <c r="K44" s="31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C35:E35"/>
    <mergeCell ref="F35:H35"/>
    <mergeCell ref="I35:K35"/>
    <mergeCell ref="L35:N35"/>
    <mergeCell ref="O35:O36"/>
    <mergeCell ref="I26:K26"/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A13:B13"/>
    <mergeCell ref="C13:E13"/>
    <mergeCell ref="B42:K42"/>
    <mergeCell ref="B43:K43"/>
    <mergeCell ref="B44:K44"/>
    <mergeCell ref="B11:C11"/>
    <mergeCell ref="O26:O27"/>
    <mergeCell ref="A33:B33"/>
    <mergeCell ref="B35:B36"/>
    <mergeCell ref="F13:H13"/>
    <mergeCell ref="I13:K13"/>
    <mergeCell ref="L13:N13"/>
    <mergeCell ref="O13:O14"/>
    <mergeCell ref="L26:N26"/>
    <mergeCell ref="A25:B25"/>
    <mergeCell ref="A26:B26"/>
    <mergeCell ref="C26:E26"/>
    <mergeCell ref="F26:H26"/>
  </mergeCells>
  <dataValidations count="1">
    <dataValidation type="textLength" allowBlank="1" showInputMessage="1" showErrorMessage="1" sqref="B6" xr:uid="{7AC9EC44-F12F-4ECE-BA5D-97B91F6250DA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5DFEA6-A02E-4652-A310-B2591DB1267B}">
  <dimension ref="A1:AC70"/>
  <sheetViews>
    <sheetView topLeftCell="A18" zoomScale="80" zoomScaleNormal="8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25" t="s">
        <v>6</v>
      </c>
      <c r="B1" s="26"/>
      <c r="C1" s="26"/>
      <c r="D1" s="2"/>
      <c r="E1" s="2"/>
      <c r="F1" s="2"/>
    </row>
    <row r="2" spans="1:29" x14ac:dyDescent="0.3">
      <c r="A2" s="3" t="s">
        <v>7</v>
      </c>
      <c r="B2" s="27" t="s">
        <v>8</v>
      </c>
      <c r="C2" s="27"/>
      <c r="D2" s="4"/>
      <c r="E2" s="4"/>
      <c r="F2" s="4"/>
    </row>
    <row r="3" spans="1:29" x14ac:dyDescent="0.3">
      <c r="A3" s="3" t="s">
        <v>9</v>
      </c>
      <c r="B3" s="28" t="s">
        <v>79</v>
      </c>
      <c r="C3" s="28"/>
      <c r="D3" s="5"/>
      <c r="E3" s="5"/>
      <c r="F3" s="5"/>
    </row>
    <row r="4" spans="1:29" x14ac:dyDescent="0.3">
      <c r="A4" s="3" t="s">
        <v>10</v>
      </c>
      <c r="B4" s="27">
        <v>4</v>
      </c>
      <c r="C4" s="27"/>
      <c r="D4" s="4"/>
      <c r="E4" s="4"/>
      <c r="F4" s="4"/>
    </row>
    <row r="5" spans="1:29" x14ac:dyDescent="0.3">
      <c r="A5" s="3" t="s">
        <v>11</v>
      </c>
      <c r="B5" s="29"/>
      <c r="C5" s="30"/>
      <c r="D5" s="4"/>
      <c r="E5" s="4"/>
      <c r="F5" s="4"/>
    </row>
    <row r="6" spans="1:29" ht="15" customHeight="1" x14ac:dyDescent="0.3">
      <c r="A6" s="3" t="s">
        <v>12</v>
      </c>
      <c r="B6" s="29"/>
      <c r="C6" s="30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32"/>
      <c r="C7" s="33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4"/>
      <c r="C8" s="34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5"/>
      <c r="C9" s="35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4" t="s">
        <v>81</v>
      </c>
      <c r="C10" s="34"/>
      <c r="D10" s="6"/>
      <c r="F10" s="9"/>
      <c r="G10" s="9"/>
      <c r="H10" s="9"/>
      <c r="I10" s="9"/>
    </row>
    <row r="11" spans="1:29" x14ac:dyDescent="0.3">
      <c r="A11" s="3" t="s">
        <v>24</v>
      </c>
      <c r="B11" s="34" t="s">
        <v>127</v>
      </c>
      <c r="C11" s="34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23" t="s">
        <v>72</v>
      </c>
      <c r="B13" s="23"/>
      <c r="C13" s="24" t="s">
        <v>59</v>
      </c>
      <c r="D13" s="24"/>
      <c r="E13" s="24"/>
      <c r="F13" s="24" t="s">
        <v>60</v>
      </c>
      <c r="G13" s="24"/>
      <c r="H13" s="24"/>
      <c r="I13" s="24" t="s">
        <v>61</v>
      </c>
      <c r="J13" s="24"/>
      <c r="K13" s="24"/>
      <c r="L13" s="24" t="s">
        <v>62</v>
      </c>
      <c r="M13" s="24"/>
      <c r="N13" s="24"/>
      <c r="O13" s="22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22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f t="shared" ref="M15:M24" si="10">(SUMIFS(SANAYIOG2,KAYNAK,A15,SEBEP,B15,SÜRE,"Uzun",BİLDİRİM,"Bildirimsiz",İL,$B$10,İLÇE,$B$11)/VLOOKUP($B$11,ABONE2,13,FALSE))</f>
        <v>0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0</v>
      </c>
      <c r="D17" s="12">
        <f t="shared" si="1"/>
        <v>0</v>
      </c>
      <c r="E17" s="12">
        <f t="shared" si="2"/>
        <v>0</v>
      </c>
      <c r="F17" s="12">
        <f t="shared" si="3"/>
        <v>0</v>
      </c>
      <c r="G17" s="12">
        <f t="shared" si="4"/>
        <v>0</v>
      </c>
      <c r="H17" s="12">
        <f t="shared" si="5"/>
        <v>0</v>
      </c>
      <c r="I17" s="12">
        <f t="shared" si="6"/>
        <v>0</v>
      </c>
      <c r="J17" s="12">
        <f t="shared" si="7"/>
        <v>0</v>
      </c>
      <c r="K17" s="12">
        <f t="shared" si="8"/>
        <v>0</v>
      </c>
      <c r="L17" s="12">
        <f t="shared" si="9"/>
        <v>0</v>
      </c>
      <c r="M17" s="12">
        <f t="shared" si="10"/>
        <v>0</v>
      </c>
      <c r="N17" s="12">
        <f t="shared" si="11"/>
        <v>0</v>
      </c>
      <c r="O17" s="17">
        <f t="shared" si="12"/>
        <v>0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0</v>
      </c>
      <c r="D18" s="12">
        <f t="shared" si="1"/>
        <v>0</v>
      </c>
      <c r="E18" s="12">
        <f t="shared" si="2"/>
        <v>0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0</v>
      </c>
      <c r="J18" s="12">
        <f t="shared" si="7"/>
        <v>0</v>
      </c>
      <c r="K18" s="12">
        <f t="shared" si="8"/>
        <v>0</v>
      </c>
      <c r="L18" s="12">
        <f t="shared" si="9"/>
        <v>0</v>
      </c>
      <c r="M18" s="12">
        <f t="shared" si="10"/>
        <v>0</v>
      </c>
      <c r="N18" s="12">
        <f t="shared" si="11"/>
        <v>0</v>
      </c>
      <c r="O18" s="17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0</v>
      </c>
      <c r="D21" s="12">
        <f t="shared" si="1"/>
        <v>0</v>
      </c>
      <c r="E21" s="12">
        <f t="shared" si="2"/>
        <v>0</v>
      </c>
      <c r="F21" s="12">
        <f t="shared" si="3"/>
        <v>0</v>
      </c>
      <c r="G21" s="12">
        <f t="shared" si="4"/>
        <v>0</v>
      </c>
      <c r="H21" s="12">
        <f t="shared" si="5"/>
        <v>0</v>
      </c>
      <c r="I21" s="12">
        <f t="shared" si="6"/>
        <v>0</v>
      </c>
      <c r="J21" s="12">
        <f t="shared" si="7"/>
        <v>0</v>
      </c>
      <c r="K21" s="12">
        <f t="shared" si="8"/>
        <v>0</v>
      </c>
      <c r="L21" s="12">
        <f t="shared" si="9"/>
        <v>0</v>
      </c>
      <c r="M21" s="12">
        <f t="shared" si="10"/>
        <v>0</v>
      </c>
      <c r="N21" s="12">
        <f t="shared" si="11"/>
        <v>0</v>
      </c>
      <c r="O21" s="17">
        <f t="shared" si="12"/>
        <v>0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0</v>
      </c>
      <c r="D22" s="12">
        <f t="shared" si="1"/>
        <v>0</v>
      </c>
      <c r="E22" s="12">
        <f t="shared" si="2"/>
        <v>0</v>
      </c>
      <c r="F22" s="12">
        <f t="shared" si="3"/>
        <v>0</v>
      </c>
      <c r="G22" s="12">
        <f t="shared" si="4"/>
        <v>0</v>
      </c>
      <c r="H22" s="12">
        <f t="shared" si="5"/>
        <v>0</v>
      </c>
      <c r="I22" s="12">
        <f t="shared" si="6"/>
        <v>0</v>
      </c>
      <c r="J22" s="12">
        <f t="shared" si="7"/>
        <v>0</v>
      </c>
      <c r="K22" s="12">
        <f t="shared" si="8"/>
        <v>0</v>
      </c>
      <c r="L22" s="12">
        <f t="shared" si="9"/>
        <v>0</v>
      </c>
      <c r="M22" s="12">
        <f t="shared" si="10"/>
        <v>0</v>
      </c>
      <c r="N22" s="12">
        <f t="shared" si="11"/>
        <v>0</v>
      </c>
      <c r="O22" s="17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23" t="s">
        <v>63</v>
      </c>
      <c r="B25" s="23"/>
      <c r="C25" s="12">
        <f>SUM(C15:C24)</f>
        <v>0</v>
      </c>
      <c r="D25" s="12">
        <f t="shared" ref="D25:O25" si="13">SUM(D15:D24)</f>
        <v>0</v>
      </c>
      <c r="E25" s="12">
        <f t="shared" si="13"/>
        <v>0</v>
      </c>
      <c r="F25" s="12">
        <f t="shared" si="13"/>
        <v>0</v>
      </c>
      <c r="G25" s="12">
        <f t="shared" si="13"/>
        <v>0</v>
      </c>
      <c r="H25" s="12">
        <f t="shared" si="13"/>
        <v>0</v>
      </c>
      <c r="I25" s="12">
        <f t="shared" si="13"/>
        <v>0</v>
      </c>
      <c r="J25" s="12">
        <f t="shared" si="13"/>
        <v>0</v>
      </c>
      <c r="K25" s="12">
        <f t="shared" si="13"/>
        <v>0</v>
      </c>
      <c r="L25" s="12">
        <f t="shared" si="13"/>
        <v>0</v>
      </c>
      <c r="M25" s="12">
        <f t="shared" si="13"/>
        <v>0</v>
      </c>
      <c r="N25" s="12">
        <f t="shared" si="13"/>
        <v>0</v>
      </c>
      <c r="O25" s="12">
        <f t="shared" si="13"/>
        <v>0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23" t="s">
        <v>73</v>
      </c>
      <c r="B26" s="23"/>
      <c r="C26" s="24" t="s">
        <v>59</v>
      </c>
      <c r="D26" s="24"/>
      <c r="E26" s="24"/>
      <c r="F26" s="24" t="s">
        <v>60</v>
      </c>
      <c r="G26" s="24"/>
      <c r="H26" s="24"/>
      <c r="I26" s="24" t="s">
        <v>61</v>
      </c>
      <c r="J26" s="24"/>
      <c r="K26" s="24"/>
      <c r="L26" s="24" t="s">
        <v>62</v>
      </c>
      <c r="M26" s="24"/>
      <c r="N26" s="24"/>
      <c r="O26" s="22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22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0</v>
      </c>
      <c r="D29" s="12">
        <f>(SUMIFS(MESKENOG2,KAYNAK,A29,SEBEP,B29,SÜRE,"Uzun",BİLDİRİM,"Bildirimli",İL,$B$10,İLÇE,$B$11)/VLOOKUP($B$11,ABONE2,4,FALSE))</f>
        <v>0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0</v>
      </c>
      <c r="F29" s="12">
        <f>(SUMIFS(TARIMSALAG2,KAYNAK,A29,SEBEP,B29,SÜRE,"Uzun",BİLDİRİM,"Bildirimli",İL,$B$10,İLÇE,$B$11)/VLOOKUP($B$11,ABONE2,6,FALSE))</f>
        <v>0</v>
      </c>
      <c r="G29" s="12">
        <f>(SUMIFS(TARIMSALOG2,KAYNAK,A29,SEBEP,B29,SÜRE,"Uzun",BİLDİRİM,"Bildirimli",İL,$B$10,İLÇE,$B$11)/VLOOKUP($B$11,ABONE2,7,FALSE))</f>
        <v>0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0</v>
      </c>
      <c r="I29" s="12">
        <f>(SUMIFS(TICARETHANEAG2,KAYNAK,A29,SEBEP,B29,SÜRE,"Uzun",BİLDİRİM,"Bildirimli",İL,$B$10,İLÇE,$B$11)/VLOOKUP($B$11,ABONE2,9,FALSE))</f>
        <v>0</v>
      </c>
      <c r="J29" s="12">
        <f>(SUMIFS(TICARETHANEOG2,KAYNAK,A29,SEBEP,B29,SÜRE,"Uzun",BİLDİRİM,"Bildirimli",İL,$B$10,İLÇE,$B$11)/VLOOKUP($B$11,ABONE2,10,FALSE))</f>
        <v>0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</v>
      </c>
      <c r="L29" s="12">
        <f>(SUMIFS(SANAYIAG2,KAYNAK,A29,SEBEP,B29,SÜRE,"Uzun",BİLDİRİM,"Bildirimli",İL,$B$10,İLÇE,$B$11)/VLOOKUP($B$11,ABONE2,12,FALSE))</f>
        <v>0</v>
      </c>
      <c r="M29" s="12">
        <f>(SUMIFS(SANAYIOG2,KAYNAK,A29,SEBEP,B29,SÜRE,"Uzun",BİLDİRİM,"Bildirimli",İL,$B$10,İLÇE,$B$11)/VLOOKUP($B$11,ABONE2,13,FALSE))</f>
        <v>0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0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0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0</v>
      </c>
      <c r="F31" s="12">
        <f>(SUMIFS(TARIMSALAG2,KAYNAK,A31,SEBEP,B31,SÜRE,"Uzun",BİLDİRİM,"Bildirimli",İL,$B$10,İLÇE,$B$11)/VLOOKUP($B$11,ABONE2,6,FALSE))</f>
        <v>0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2">
        <f>(SUMIFS(TICARETHANEAG2,KAYNAK,A31,SEBEP,B31,SÜRE,"Uzun",BİLDİRİM,"Bildirimli",İL,$B$10,İLÇE,$B$11)/VLOOKUP($B$11,ABONE2,9,FALSE))</f>
        <v>0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</v>
      </c>
      <c r="L31" s="12">
        <f>(SUMIFS(SANAYIAG2,KAYNAK,A31,SEBEP,B31,SÜRE,"Uzun",BİLDİRİM,"Bildirimli",İL,$B$10,İLÇE,$B$11)/VLOOKUP($B$11,ABONE2,12,FALSE))</f>
        <v>0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0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23" t="s">
        <v>63</v>
      </c>
      <c r="B33" s="23"/>
      <c r="C33" s="12">
        <f>SUM(C28:C32)</f>
        <v>0</v>
      </c>
      <c r="D33" s="12">
        <f t="shared" ref="D33:O33" si="14">SUM(D28:D32)</f>
        <v>0</v>
      </c>
      <c r="E33" s="12">
        <f t="shared" si="14"/>
        <v>0</v>
      </c>
      <c r="F33" s="12">
        <f t="shared" si="14"/>
        <v>0</v>
      </c>
      <c r="G33" s="12">
        <f t="shared" si="14"/>
        <v>0</v>
      </c>
      <c r="H33" s="12">
        <f t="shared" si="14"/>
        <v>0</v>
      </c>
      <c r="I33" s="12">
        <f t="shared" si="14"/>
        <v>0</v>
      </c>
      <c r="J33" s="12">
        <f t="shared" si="14"/>
        <v>0</v>
      </c>
      <c r="K33" s="12">
        <f t="shared" si="14"/>
        <v>0</v>
      </c>
      <c r="L33" s="12">
        <f t="shared" si="14"/>
        <v>0</v>
      </c>
      <c r="M33" s="12">
        <f t="shared" si="14"/>
        <v>0</v>
      </c>
      <c r="N33" s="12">
        <f t="shared" si="14"/>
        <v>0</v>
      </c>
      <c r="O33" s="12">
        <f t="shared" si="14"/>
        <v>0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22" t="s">
        <v>74</v>
      </c>
      <c r="C35" s="24" t="s">
        <v>59</v>
      </c>
      <c r="D35" s="24"/>
      <c r="E35" s="24"/>
      <c r="F35" s="24" t="s">
        <v>60</v>
      </c>
      <c r="G35" s="24"/>
      <c r="H35" s="24"/>
      <c r="I35" s="24" t="s">
        <v>61</v>
      </c>
      <c r="J35" s="24"/>
      <c r="K35" s="24"/>
      <c r="L35" s="24" t="s">
        <v>62</v>
      </c>
      <c r="M35" s="24"/>
      <c r="N35" s="24"/>
      <c r="O35" s="22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22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22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69130</v>
      </c>
      <c r="D37" s="16">
        <f>VLOOKUP($B$11,ABONE2,4,FALSE)</f>
        <v>118</v>
      </c>
      <c r="E37" s="16">
        <f>VLOOKUP($B$11,ABONE2,5,FALSE)</f>
        <v>69248</v>
      </c>
      <c r="F37" s="16">
        <f>VLOOKUP($B$11,ABONE2,6,FALSE)</f>
        <v>2024</v>
      </c>
      <c r="G37" s="16">
        <f>VLOOKUP($B$11,ABONE2,7,FALSE)</f>
        <v>1840</v>
      </c>
      <c r="H37" s="16">
        <f>VLOOKUP($B$11,ABONE2,8,FALSE)</f>
        <v>3864</v>
      </c>
      <c r="I37" s="16">
        <f>VLOOKUP($B$11,ABONE2,9,FALSE)</f>
        <v>10987</v>
      </c>
      <c r="J37" s="16">
        <f>VLOOKUP($B$11,ABONE2,10,FALSE)</f>
        <v>315</v>
      </c>
      <c r="K37" s="16">
        <f>VLOOKUP($B$11,ABONE2,11,FALSE)</f>
        <v>11302</v>
      </c>
      <c r="L37" s="21">
        <f>VLOOKUP($B$11,ABONE2,12,FALSE)</f>
        <v>22</v>
      </c>
      <c r="M37" s="21">
        <f>VLOOKUP($B$11,ABONE2,13,FALSE)</f>
        <v>45</v>
      </c>
      <c r="N37" s="21">
        <f>VLOOKUP($B$11,ABONE2,14,FALSE)</f>
        <v>67</v>
      </c>
      <c r="O37" s="21">
        <f>VLOOKUP($B$11,ABONE2,15,FALSE)</f>
        <v>84481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13441.126542056851</v>
      </c>
      <c r="D38" s="16">
        <f>VLOOKUP($B$11,TUKETIM,4,FALSE)</f>
        <v>273.71542320354393</v>
      </c>
      <c r="E38" s="16">
        <f>VLOOKUP($B$11,TUKETIM,5,FALSE)</f>
        <v>13714.841965260395</v>
      </c>
      <c r="F38" s="16">
        <f>VLOOKUP($B$11,TUKETIM,6,FALSE)</f>
        <v>1702.3018063577438</v>
      </c>
      <c r="G38" s="16">
        <f>VLOOKUP($B$11,TUKETIM,7,FALSE)</f>
        <v>2533.8298745539564</v>
      </c>
      <c r="H38" s="16">
        <f>VLOOKUP($B$11,TUKETIM,8,FALSE)</f>
        <v>4236.1316809116997</v>
      </c>
      <c r="I38" s="16">
        <f>VLOOKUP($B$11,TUKETIM,9,FALSE)</f>
        <v>6914.3124069829655</v>
      </c>
      <c r="J38" s="16">
        <f>VLOOKUP($B$11,TUKETIM,10,FALSE)</f>
        <v>7514.8559139221807</v>
      </c>
      <c r="K38" s="16">
        <f>VLOOKUP($B$11,TUKETIM,11,FALSE)</f>
        <v>14429.168320905146</v>
      </c>
      <c r="L38" s="21">
        <f>VLOOKUP($B$11,TUKETIM,12,FALSE)</f>
        <v>204.33079230769232</v>
      </c>
      <c r="M38" s="21">
        <f>VLOOKUP($B$11,TUKETIM,13,FALSE)</f>
        <v>2941.5861138190576</v>
      </c>
      <c r="N38" s="21">
        <f>VLOOKUP($B$11,TUKETIM,14,FALSE)</f>
        <v>3145.9169061267498</v>
      </c>
      <c r="O38" s="21">
        <f>VLOOKUP($B$11,TUKETIM,15,FALSE)</f>
        <v>35526.058873203998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336416.22799999407</v>
      </c>
      <c r="D39" s="16">
        <f>VLOOKUP($B$11,ANLASMA,4,FALSE)</f>
        <v>1372.364</v>
      </c>
      <c r="E39" s="16">
        <f>VLOOKUP($B$11,ANLASMA,5,FALSE)</f>
        <v>337788.59199999407</v>
      </c>
      <c r="F39" s="16">
        <f>VLOOKUP($B$11,ANLASMA,6,FALSE)</f>
        <v>16991.571000000102</v>
      </c>
      <c r="G39" s="16">
        <f>VLOOKUP($B$11,ANLASMA,7,FALSE)</f>
        <v>31817.737999999801</v>
      </c>
      <c r="H39" s="16">
        <f>VLOOKUP($B$11,ANLASMA,8,FALSE)</f>
        <v>48809.308999999907</v>
      </c>
      <c r="I39" s="16">
        <f>VLOOKUP($B$11,ANLASMA,9,FALSE)</f>
        <v>64158.883999998499</v>
      </c>
      <c r="J39" s="16">
        <f>VLOOKUP($B$11,ANLASMA,10,FALSE)</f>
        <v>54876.857000000004</v>
      </c>
      <c r="K39" s="16">
        <f>VLOOKUP($B$11,ANLASMA,11,FALSE)</f>
        <v>119035.7409999985</v>
      </c>
      <c r="L39" s="21">
        <f>VLOOKUP($B$11,ANLASMA,12,FALSE)</f>
        <v>852.21100000000001</v>
      </c>
      <c r="M39" s="21">
        <f>VLOOKUP($B$11,ANLASMA,13,FALSE)</f>
        <v>22638.54</v>
      </c>
      <c r="N39" s="21">
        <f>VLOOKUP($B$11,ANLASMA,14,FALSE)</f>
        <v>23490.751</v>
      </c>
      <c r="O39" s="21">
        <f>VLOOKUP($B$11,ANLASMA,15,FALSE)</f>
        <v>529124.39299999247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31" t="s">
        <v>75</v>
      </c>
      <c r="C42" s="31"/>
      <c r="D42" s="31"/>
      <c r="E42" s="31"/>
      <c r="F42" s="31"/>
      <c r="G42" s="31"/>
      <c r="H42" s="31"/>
      <c r="I42" s="31"/>
      <c r="J42" s="31"/>
      <c r="K42" s="31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31" t="s">
        <v>76</v>
      </c>
      <c r="C43" s="31"/>
      <c r="D43" s="31"/>
      <c r="E43" s="31"/>
      <c r="F43" s="31"/>
      <c r="G43" s="31"/>
      <c r="H43" s="31"/>
      <c r="I43" s="31"/>
      <c r="J43" s="31"/>
      <c r="K43" s="31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31" t="s">
        <v>77</v>
      </c>
      <c r="C44" s="31"/>
      <c r="D44" s="31"/>
      <c r="E44" s="31"/>
      <c r="F44" s="31"/>
      <c r="G44" s="31"/>
      <c r="H44" s="31"/>
      <c r="I44" s="31"/>
      <c r="J44" s="31"/>
      <c r="K44" s="31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 xr:uid="{2097DD70-148E-4460-8775-FCCD359E702D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F02AA0-0C73-4A60-B4C0-59803F019DE9}">
  <dimension ref="A1:AC70"/>
  <sheetViews>
    <sheetView topLeftCell="A15" zoomScale="80" zoomScaleNormal="80" workbookViewId="0">
      <selection activeCell="F39" sqref="F39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25" t="s">
        <v>6</v>
      </c>
      <c r="B1" s="26"/>
      <c r="C1" s="26"/>
      <c r="D1" s="2"/>
      <c r="E1" s="2"/>
      <c r="F1" s="2"/>
    </row>
    <row r="2" spans="1:29" x14ac:dyDescent="0.3">
      <c r="A2" s="3" t="s">
        <v>7</v>
      </c>
      <c r="B2" s="27" t="s">
        <v>8</v>
      </c>
      <c r="C2" s="27"/>
      <c r="D2" s="4"/>
      <c r="E2" s="4"/>
      <c r="F2" s="4"/>
    </row>
    <row r="3" spans="1:29" x14ac:dyDescent="0.3">
      <c r="A3" s="3" t="s">
        <v>9</v>
      </c>
      <c r="B3" s="28" t="s">
        <v>79</v>
      </c>
      <c r="C3" s="28"/>
      <c r="D3" s="5"/>
      <c r="E3" s="5"/>
      <c r="F3" s="5"/>
    </row>
    <row r="4" spans="1:29" x14ac:dyDescent="0.3">
      <c r="A4" s="3" t="s">
        <v>10</v>
      </c>
      <c r="B4" s="27">
        <v>4</v>
      </c>
      <c r="C4" s="27"/>
      <c r="D4" s="4"/>
      <c r="E4" s="4"/>
      <c r="F4" s="4"/>
    </row>
    <row r="5" spans="1:29" x14ac:dyDescent="0.3">
      <c r="A5" s="3" t="s">
        <v>11</v>
      </c>
      <c r="B5" s="29"/>
      <c r="C5" s="30"/>
      <c r="D5" s="4"/>
      <c r="E5" s="4"/>
      <c r="F5" s="4"/>
    </row>
    <row r="6" spans="1:29" ht="15" customHeight="1" x14ac:dyDescent="0.3">
      <c r="A6" s="3" t="s">
        <v>12</v>
      </c>
      <c r="B6" s="29"/>
      <c r="C6" s="30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32"/>
      <c r="C7" s="33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4"/>
      <c r="C8" s="34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5"/>
      <c r="C9" s="35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4" t="s">
        <v>81</v>
      </c>
      <c r="C10" s="34"/>
      <c r="D10" s="6"/>
      <c r="F10" s="9"/>
      <c r="G10" s="9"/>
      <c r="H10" s="9"/>
      <c r="I10" s="9"/>
    </row>
    <row r="11" spans="1:29" x14ac:dyDescent="0.3">
      <c r="A11" s="3" t="s">
        <v>24</v>
      </c>
      <c r="B11" s="34" t="s">
        <v>128</v>
      </c>
      <c r="C11" s="34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23" t="s">
        <v>72</v>
      </c>
      <c r="B13" s="23"/>
      <c r="C13" s="24" t="s">
        <v>59</v>
      </c>
      <c r="D13" s="24"/>
      <c r="E13" s="24"/>
      <c r="F13" s="24" t="s">
        <v>60</v>
      </c>
      <c r="G13" s="24"/>
      <c r="H13" s="24"/>
      <c r="I13" s="24" t="s">
        <v>61</v>
      </c>
      <c r="J13" s="24"/>
      <c r="K13" s="24"/>
      <c r="L13" s="24" t="s">
        <v>62</v>
      </c>
      <c r="M13" s="24"/>
      <c r="N13" s="24"/>
      <c r="O13" s="22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22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f t="shared" ref="M15:M24" si="10">(SUMIFS(SANAYIOG2,KAYNAK,A15,SEBEP,B15,SÜRE,"Uzun",BİLDİRİM,"Bildirimsiz",İL,$B$10,İLÇE,$B$11)/VLOOKUP($B$11,ABONE2,13,FALSE))</f>
        <v>0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0</v>
      </c>
      <c r="D17" s="12">
        <f t="shared" si="1"/>
        <v>0</v>
      </c>
      <c r="E17" s="12">
        <f t="shared" si="2"/>
        <v>0</v>
      </c>
      <c r="F17" s="12">
        <f t="shared" si="3"/>
        <v>0</v>
      </c>
      <c r="G17" s="12">
        <f t="shared" si="4"/>
        <v>0</v>
      </c>
      <c r="H17" s="12">
        <f t="shared" si="5"/>
        <v>0</v>
      </c>
      <c r="I17" s="12">
        <f t="shared" si="6"/>
        <v>0</v>
      </c>
      <c r="J17" s="12">
        <f t="shared" si="7"/>
        <v>0</v>
      </c>
      <c r="K17" s="12">
        <f t="shared" si="8"/>
        <v>0</v>
      </c>
      <c r="L17" s="12">
        <f t="shared" si="9"/>
        <v>0</v>
      </c>
      <c r="M17" s="12">
        <f t="shared" si="10"/>
        <v>0</v>
      </c>
      <c r="N17" s="12">
        <f t="shared" si="11"/>
        <v>0</v>
      </c>
      <c r="O17" s="17">
        <f t="shared" si="12"/>
        <v>0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0</v>
      </c>
      <c r="D18" s="12">
        <f t="shared" si="1"/>
        <v>0</v>
      </c>
      <c r="E18" s="12">
        <f t="shared" si="2"/>
        <v>0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0</v>
      </c>
      <c r="J18" s="12">
        <f t="shared" si="7"/>
        <v>0</v>
      </c>
      <c r="K18" s="12">
        <f t="shared" si="8"/>
        <v>0</v>
      </c>
      <c r="L18" s="12">
        <f t="shared" si="9"/>
        <v>0</v>
      </c>
      <c r="M18" s="12">
        <f t="shared" si="10"/>
        <v>0</v>
      </c>
      <c r="N18" s="12">
        <f t="shared" si="11"/>
        <v>0</v>
      </c>
      <c r="O18" s="17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0</v>
      </c>
      <c r="D21" s="12">
        <f t="shared" si="1"/>
        <v>0</v>
      </c>
      <c r="E21" s="12">
        <f t="shared" si="2"/>
        <v>0</v>
      </c>
      <c r="F21" s="12">
        <f t="shared" si="3"/>
        <v>0</v>
      </c>
      <c r="G21" s="12">
        <f t="shared" si="4"/>
        <v>0</v>
      </c>
      <c r="H21" s="12">
        <f t="shared" si="5"/>
        <v>0</v>
      </c>
      <c r="I21" s="12">
        <f t="shared" si="6"/>
        <v>0</v>
      </c>
      <c r="J21" s="12">
        <f t="shared" si="7"/>
        <v>0</v>
      </c>
      <c r="K21" s="12">
        <f t="shared" si="8"/>
        <v>0</v>
      </c>
      <c r="L21" s="12">
        <f t="shared" si="9"/>
        <v>0</v>
      </c>
      <c r="M21" s="12">
        <f t="shared" si="10"/>
        <v>0</v>
      </c>
      <c r="N21" s="12">
        <f t="shared" si="11"/>
        <v>0</v>
      </c>
      <c r="O21" s="17">
        <f t="shared" si="12"/>
        <v>0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0</v>
      </c>
      <c r="D22" s="12">
        <f t="shared" si="1"/>
        <v>0</v>
      </c>
      <c r="E22" s="12">
        <f t="shared" si="2"/>
        <v>0</v>
      </c>
      <c r="F22" s="12">
        <f t="shared" si="3"/>
        <v>0</v>
      </c>
      <c r="G22" s="12">
        <f t="shared" si="4"/>
        <v>0</v>
      </c>
      <c r="H22" s="12">
        <f t="shared" si="5"/>
        <v>0</v>
      </c>
      <c r="I22" s="12">
        <f t="shared" si="6"/>
        <v>0</v>
      </c>
      <c r="J22" s="12">
        <f t="shared" si="7"/>
        <v>0</v>
      </c>
      <c r="K22" s="12">
        <f t="shared" si="8"/>
        <v>0</v>
      </c>
      <c r="L22" s="12">
        <f t="shared" si="9"/>
        <v>0</v>
      </c>
      <c r="M22" s="12">
        <f t="shared" si="10"/>
        <v>0</v>
      </c>
      <c r="N22" s="12">
        <f t="shared" si="11"/>
        <v>0</v>
      </c>
      <c r="O22" s="17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23" t="s">
        <v>63</v>
      </c>
      <c r="B25" s="23"/>
      <c r="C25" s="12">
        <f>SUM(C15:C24)</f>
        <v>0</v>
      </c>
      <c r="D25" s="12">
        <f t="shared" ref="D25:O25" si="13">SUM(D15:D24)</f>
        <v>0</v>
      </c>
      <c r="E25" s="12">
        <f t="shared" si="13"/>
        <v>0</v>
      </c>
      <c r="F25" s="12">
        <f t="shared" si="13"/>
        <v>0</v>
      </c>
      <c r="G25" s="12">
        <f t="shared" si="13"/>
        <v>0</v>
      </c>
      <c r="H25" s="12">
        <f t="shared" si="13"/>
        <v>0</v>
      </c>
      <c r="I25" s="12">
        <f t="shared" si="13"/>
        <v>0</v>
      </c>
      <c r="J25" s="12">
        <f t="shared" si="13"/>
        <v>0</v>
      </c>
      <c r="K25" s="12">
        <f t="shared" si="13"/>
        <v>0</v>
      </c>
      <c r="L25" s="12">
        <f t="shared" si="13"/>
        <v>0</v>
      </c>
      <c r="M25" s="12">
        <f t="shared" si="13"/>
        <v>0</v>
      </c>
      <c r="N25" s="12">
        <f t="shared" si="13"/>
        <v>0</v>
      </c>
      <c r="O25" s="12">
        <f t="shared" si="13"/>
        <v>0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23" t="s">
        <v>73</v>
      </c>
      <c r="B26" s="23"/>
      <c r="C26" s="24" t="s">
        <v>59</v>
      </c>
      <c r="D26" s="24"/>
      <c r="E26" s="24"/>
      <c r="F26" s="24" t="s">
        <v>60</v>
      </c>
      <c r="G26" s="24"/>
      <c r="H26" s="24"/>
      <c r="I26" s="24" t="s">
        <v>61</v>
      </c>
      <c r="J26" s="24"/>
      <c r="K26" s="24"/>
      <c r="L26" s="24" t="s">
        <v>62</v>
      </c>
      <c r="M26" s="24"/>
      <c r="N26" s="24"/>
      <c r="O26" s="22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22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0</v>
      </c>
      <c r="D29" s="12">
        <f>(SUMIFS(MESKENOG2,KAYNAK,A29,SEBEP,B29,SÜRE,"Uzun",BİLDİRİM,"Bildirimli",İL,$B$10,İLÇE,$B$11)/VLOOKUP($B$11,ABONE2,4,FALSE))</f>
        <v>0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0</v>
      </c>
      <c r="F29" s="12">
        <f>(SUMIFS(TARIMSALAG2,KAYNAK,A29,SEBEP,B29,SÜRE,"Uzun",BİLDİRİM,"Bildirimli",İL,$B$10,İLÇE,$B$11)/VLOOKUP($B$11,ABONE2,6,FALSE))</f>
        <v>0</v>
      </c>
      <c r="G29" s="12">
        <f>(SUMIFS(TARIMSALOG2,KAYNAK,A29,SEBEP,B29,SÜRE,"Uzun",BİLDİRİM,"Bildirimli",İL,$B$10,İLÇE,$B$11)/VLOOKUP($B$11,ABONE2,7,FALSE))</f>
        <v>0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0</v>
      </c>
      <c r="I29" s="12">
        <f>(SUMIFS(TICARETHANEAG2,KAYNAK,A29,SEBEP,B29,SÜRE,"Uzun",BİLDİRİM,"Bildirimli",İL,$B$10,İLÇE,$B$11)/VLOOKUP($B$11,ABONE2,9,FALSE))</f>
        <v>0</v>
      </c>
      <c r="J29" s="12">
        <f>(SUMIFS(TICARETHANEOG2,KAYNAK,A29,SEBEP,B29,SÜRE,"Uzun",BİLDİRİM,"Bildirimli",İL,$B$10,İLÇE,$B$11)/VLOOKUP($B$11,ABONE2,10,FALSE))</f>
        <v>0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</v>
      </c>
      <c r="L29" s="12">
        <f>(SUMIFS(SANAYIAG2,KAYNAK,A29,SEBEP,B29,SÜRE,"Uzun",BİLDİRİM,"Bildirimli",İL,$B$10,İLÇE,$B$11)/VLOOKUP($B$11,ABONE2,12,FALSE))</f>
        <v>0</v>
      </c>
      <c r="M29" s="12">
        <f>(SUMIFS(SANAYIOG2,KAYNAK,A29,SEBEP,B29,SÜRE,"Uzun",BİLDİRİM,"Bildirimli",İL,$B$10,İLÇE,$B$11)/VLOOKUP($B$11,ABONE2,13,FALSE))</f>
        <v>0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0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0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0</v>
      </c>
      <c r="F31" s="12">
        <f>(SUMIFS(TARIMSALAG2,KAYNAK,A31,SEBEP,B31,SÜRE,"Uzun",BİLDİRİM,"Bildirimli",İL,$B$10,İLÇE,$B$11)/VLOOKUP($B$11,ABONE2,6,FALSE))</f>
        <v>0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2">
        <f>(SUMIFS(TICARETHANEAG2,KAYNAK,A31,SEBEP,B31,SÜRE,"Uzun",BİLDİRİM,"Bildirimli",İL,$B$10,İLÇE,$B$11)/VLOOKUP($B$11,ABONE2,9,FALSE))</f>
        <v>0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</v>
      </c>
      <c r="L31" s="12">
        <f>(SUMIFS(SANAYIAG2,KAYNAK,A31,SEBEP,B31,SÜRE,"Uzun",BİLDİRİM,"Bildirimli",İL,$B$10,İLÇE,$B$11)/VLOOKUP($B$11,ABONE2,12,FALSE))</f>
        <v>0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0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23" t="s">
        <v>63</v>
      </c>
      <c r="B33" s="23"/>
      <c r="C33" s="12">
        <f>SUM(C28:C32)</f>
        <v>0</v>
      </c>
      <c r="D33" s="12">
        <f t="shared" ref="D33:O33" si="14">SUM(D28:D32)</f>
        <v>0</v>
      </c>
      <c r="E33" s="12">
        <f t="shared" si="14"/>
        <v>0</v>
      </c>
      <c r="F33" s="12">
        <f t="shared" si="14"/>
        <v>0</v>
      </c>
      <c r="G33" s="12">
        <f t="shared" si="14"/>
        <v>0</v>
      </c>
      <c r="H33" s="12">
        <f t="shared" si="14"/>
        <v>0</v>
      </c>
      <c r="I33" s="12">
        <f t="shared" si="14"/>
        <v>0</v>
      </c>
      <c r="J33" s="12">
        <f t="shared" si="14"/>
        <v>0</v>
      </c>
      <c r="K33" s="12">
        <f t="shared" si="14"/>
        <v>0</v>
      </c>
      <c r="L33" s="12">
        <f t="shared" si="14"/>
        <v>0</v>
      </c>
      <c r="M33" s="12">
        <f t="shared" si="14"/>
        <v>0</v>
      </c>
      <c r="N33" s="12">
        <f t="shared" si="14"/>
        <v>0</v>
      </c>
      <c r="O33" s="12">
        <f t="shared" si="14"/>
        <v>0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22" t="s">
        <v>74</v>
      </c>
      <c r="C35" s="24" t="s">
        <v>59</v>
      </c>
      <c r="D35" s="24"/>
      <c r="E35" s="24"/>
      <c r="F35" s="24" t="s">
        <v>60</v>
      </c>
      <c r="G35" s="24"/>
      <c r="H35" s="24"/>
      <c r="I35" s="24" t="s">
        <v>61</v>
      </c>
      <c r="J35" s="24"/>
      <c r="K35" s="24"/>
      <c r="L35" s="24" t="s">
        <v>62</v>
      </c>
      <c r="M35" s="24"/>
      <c r="N35" s="24"/>
      <c r="O35" s="22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22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22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124964</v>
      </c>
      <c r="D37" s="16">
        <f>VLOOKUP($B$11,ABONE2,4,FALSE)</f>
        <v>163</v>
      </c>
      <c r="E37" s="16">
        <f>VLOOKUP($B$11,ABONE2,5,FALSE)</f>
        <v>125127</v>
      </c>
      <c r="F37" s="16">
        <f>VLOOKUP($B$11,ABONE2,6,FALSE)</f>
        <v>1140</v>
      </c>
      <c r="G37" s="16">
        <f>VLOOKUP($B$11,ABONE2,7,FALSE)</f>
        <v>988</v>
      </c>
      <c r="H37" s="16">
        <f>VLOOKUP($B$11,ABONE2,8,FALSE)</f>
        <v>2128</v>
      </c>
      <c r="I37" s="16">
        <f>VLOOKUP($B$11,ABONE2,9,FALSE)</f>
        <v>21588</v>
      </c>
      <c r="J37" s="16">
        <f>VLOOKUP($B$11,ABONE2,10,FALSE)</f>
        <v>1237</v>
      </c>
      <c r="K37" s="16">
        <f>VLOOKUP($B$11,ABONE2,11,FALSE)</f>
        <v>22825</v>
      </c>
      <c r="L37" s="21">
        <f>VLOOKUP($B$11,ABONE2,12,FALSE)</f>
        <v>145</v>
      </c>
      <c r="M37" s="21">
        <f>VLOOKUP($B$11,ABONE2,13,FALSE)</f>
        <v>232</v>
      </c>
      <c r="N37" s="21">
        <f>VLOOKUP($B$11,ABONE2,14,FALSE)</f>
        <v>377</v>
      </c>
      <c r="O37" s="21">
        <f>VLOOKUP($B$11,ABONE2,15,FALSE)</f>
        <v>150457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22516.327798790117</v>
      </c>
      <c r="D38" s="16">
        <f>VLOOKUP($B$11,TUKETIM,4,FALSE)</f>
        <v>4111.1043439670675</v>
      </c>
      <c r="E38" s="16">
        <f>VLOOKUP($B$11,TUKETIM,5,FALSE)</f>
        <v>26627.432142757185</v>
      </c>
      <c r="F38" s="16">
        <f>VLOOKUP($B$11,TUKETIM,6,FALSE)</f>
        <v>395.67781688302546</v>
      </c>
      <c r="G38" s="16">
        <f>VLOOKUP($B$11,TUKETIM,7,FALSE)</f>
        <v>940.6932842360925</v>
      </c>
      <c r="H38" s="16">
        <f>VLOOKUP($B$11,TUKETIM,8,FALSE)</f>
        <v>1336.3711011191181</v>
      </c>
      <c r="I38" s="16">
        <f>VLOOKUP($B$11,TUKETIM,9,FALSE)</f>
        <v>10414.386973009063</v>
      </c>
      <c r="J38" s="16">
        <f>VLOOKUP($B$11,TUKETIM,10,FALSE)</f>
        <v>16843.607821681773</v>
      </c>
      <c r="K38" s="16">
        <f>VLOOKUP($B$11,TUKETIM,11,FALSE)</f>
        <v>27257.994794690836</v>
      </c>
      <c r="L38" s="21">
        <f>VLOOKUP($B$11,TUKETIM,12,FALSE)</f>
        <v>1952.1065114354708</v>
      </c>
      <c r="M38" s="21">
        <f>VLOOKUP($B$11,TUKETIM,13,FALSE)</f>
        <v>25938.125121560843</v>
      </c>
      <c r="N38" s="21">
        <f>VLOOKUP($B$11,TUKETIM,14,FALSE)</f>
        <v>27890.231632996314</v>
      </c>
      <c r="O38" s="21">
        <f>VLOOKUP($B$11,TUKETIM,15,FALSE)</f>
        <v>83112.029671563447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709585.573000059</v>
      </c>
      <c r="D39" s="16">
        <f>VLOOKUP($B$11,ANLASMA,4,FALSE)</f>
        <v>7083.8980000000001</v>
      </c>
      <c r="E39" s="16">
        <f>VLOOKUP($B$11,ANLASMA,5,FALSE)</f>
        <v>716669.47100005904</v>
      </c>
      <c r="F39" s="16">
        <f>VLOOKUP($B$11,ANLASMA,6,FALSE)</f>
        <v>6206.9480000000094</v>
      </c>
      <c r="G39" s="16">
        <f>VLOOKUP($B$11,ANLASMA,7,FALSE)</f>
        <v>19102.080000000002</v>
      </c>
      <c r="H39" s="16">
        <f>VLOOKUP($B$11,ANLASMA,8,FALSE)</f>
        <v>25309.028000000013</v>
      </c>
      <c r="I39" s="16">
        <f>VLOOKUP($B$11,ANLASMA,9,FALSE)</f>
        <v>152117.01300000801</v>
      </c>
      <c r="J39" s="16">
        <f>VLOOKUP($B$11,ANLASMA,10,FALSE)</f>
        <v>224956.86299999998</v>
      </c>
      <c r="K39" s="16">
        <f>VLOOKUP($B$11,ANLASMA,11,FALSE)</f>
        <v>377073.87600000796</v>
      </c>
      <c r="L39" s="21">
        <f>VLOOKUP($B$11,ANLASMA,12,FALSE)</f>
        <v>7658.2719999999999</v>
      </c>
      <c r="M39" s="21">
        <f>VLOOKUP($B$11,ANLASMA,13,FALSE)</f>
        <v>189482.448</v>
      </c>
      <c r="N39" s="21">
        <f>VLOOKUP($B$11,ANLASMA,14,FALSE)</f>
        <v>197140.72</v>
      </c>
      <c r="O39" s="21">
        <f>VLOOKUP($B$11,ANLASMA,15,FALSE)</f>
        <v>1316193.095000067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31" t="s">
        <v>75</v>
      </c>
      <c r="C42" s="31"/>
      <c r="D42" s="31"/>
      <c r="E42" s="31"/>
      <c r="F42" s="31"/>
      <c r="G42" s="31"/>
      <c r="H42" s="31"/>
      <c r="I42" s="31"/>
      <c r="J42" s="31"/>
      <c r="K42" s="31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31" t="s">
        <v>76</v>
      </c>
      <c r="C43" s="31"/>
      <c r="D43" s="31"/>
      <c r="E43" s="31"/>
      <c r="F43" s="31"/>
      <c r="G43" s="31"/>
      <c r="H43" s="31"/>
      <c r="I43" s="31"/>
      <c r="J43" s="31"/>
      <c r="K43" s="31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31" t="s">
        <v>77</v>
      </c>
      <c r="C44" s="31"/>
      <c r="D44" s="31"/>
      <c r="E44" s="31"/>
      <c r="F44" s="31"/>
      <c r="G44" s="31"/>
      <c r="H44" s="31"/>
      <c r="I44" s="31"/>
      <c r="J44" s="31"/>
      <c r="K44" s="31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 xr:uid="{E5DDEEEB-7EE1-4380-ADBD-E148666C5BB6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Sayfa65"/>
  <dimension ref="A1:O52"/>
  <sheetViews>
    <sheetView zoomScale="85" zoomScaleNormal="85" workbookViewId="0">
      <selection activeCell="K16" sqref="K16"/>
    </sheetView>
  </sheetViews>
  <sheetFormatPr defaultColWidth="8.77734375" defaultRowHeight="14.4" x14ac:dyDescent="0.3"/>
  <cols>
    <col min="1" max="1" width="27.6640625" bestFit="1" customWidth="1"/>
    <col min="2" max="2" width="16.109375" customWidth="1"/>
    <col min="3" max="15" width="14.44140625" customWidth="1"/>
  </cols>
  <sheetData>
    <row r="1" spans="1:15" ht="30" customHeight="1" x14ac:dyDescent="0.3">
      <c r="C1" t="s">
        <v>68</v>
      </c>
      <c r="F1" t="s">
        <v>69</v>
      </c>
      <c r="I1" t="s">
        <v>70</v>
      </c>
      <c r="L1" t="s">
        <v>71</v>
      </c>
      <c r="O1" t="s">
        <v>17</v>
      </c>
    </row>
    <row r="2" spans="1:15" ht="15" customHeight="1" x14ac:dyDescent="0.3">
      <c r="C2" t="s">
        <v>20</v>
      </c>
      <c r="D2" t="s">
        <v>131</v>
      </c>
      <c r="E2" t="s">
        <v>25</v>
      </c>
      <c r="F2" t="s">
        <v>20</v>
      </c>
      <c r="G2" t="s">
        <v>131</v>
      </c>
      <c r="H2" t="s">
        <v>25</v>
      </c>
      <c r="I2" t="s">
        <v>1</v>
      </c>
      <c r="J2" t="s">
        <v>2</v>
      </c>
      <c r="K2" t="s">
        <v>25</v>
      </c>
      <c r="L2" t="s">
        <v>1</v>
      </c>
      <c r="M2" t="s">
        <v>2</v>
      </c>
      <c r="N2" t="s">
        <v>25</v>
      </c>
    </row>
    <row r="3" spans="1:15" x14ac:dyDescent="0.3">
      <c r="A3" t="s">
        <v>21</v>
      </c>
      <c r="B3" t="s">
        <v>21</v>
      </c>
      <c r="C3" s="39">
        <v>3005615</v>
      </c>
      <c r="D3" s="39">
        <v>3243</v>
      </c>
      <c r="E3" s="39">
        <v>3008858</v>
      </c>
      <c r="F3" s="39">
        <v>82869</v>
      </c>
      <c r="G3" s="39">
        <v>22622</v>
      </c>
      <c r="H3" s="39">
        <v>105491</v>
      </c>
      <c r="I3" s="39">
        <v>588725</v>
      </c>
      <c r="J3" s="39">
        <v>16097</v>
      </c>
      <c r="K3" s="39">
        <v>604822</v>
      </c>
      <c r="L3" s="39">
        <v>2349</v>
      </c>
      <c r="M3" s="39">
        <v>2337</v>
      </c>
      <c r="N3" s="39">
        <v>4686</v>
      </c>
      <c r="O3" s="39">
        <v>3723857</v>
      </c>
    </row>
    <row r="4" spans="1:15" x14ac:dyDescent="0.3">
      <c r="A4" t="s">
        <v>80</v>
      </c>
      <c r="B4" t="s">
        <v>22</v>
      </c>
      <c r="C4" s="39">
        <v>2278605</v>
      </c>
      <c r="D4" s="39">
        <v>1892</v>
      </c>
      <c r="E4" s="39">
        <v>2280497</v>
      </c>
      <c r="F4" s="39">
        <v>48394</v>
      </c>
      <c r="G4" s="39">
        <v>6831</v>
      </c>
      <c r="H4" s="39">
        <v>55225</v>
      </c>
      <c r="I4" s="39">
        <v>452348</v>
      </c>
      <c r="J4" s="39">
        <v>10472</v>
      </c>
      <c r="K4" s="39">
        <v>462820</v>
      </c>
      <c r="L4" s="39">
        <v>1845</v>
      </c>
      <c r="M4" s="39">
        <v>1609</v>
      </c>
      <c r="N4" s="39">
        <v>3454</v>
      </c>
      <c r="O4" s="39">
        <v>2801996</v>
      </c>
    </row>
    <row r="5" spans="1:15" x14ac:dyDescent="0.3">
      <c r="A5" t="s">
        <v>81</v>
      </c>
      <c r="B5" t="s">
        <v>23</v>
      </c>
      <c r="C5" s="39">
        <v>727010</v>
      </c>
      <c r="D5" s="39">
        <v>1351</v>
      </c>
      <c r="E5" s="39">
        <v>728361</v>
      </c>
      <c r="F5" s="39">
        <v>34475</v>
      </c>
      <c r="G5" s="39">
        <v>15791</v>
      </c>
      <c r="H5" s="39">
        <v>50266</v>
      </c>
      <c r="I5" s="39">
        <v>136377</v>
      </c>
      <c r="J5" s="39">
        <v>5625</v>
      </c>
      <c r="K5" s="39">
        <v>142002</v>
      </c>
      <c r="L5" s="39">
        <v>504</v>
      </c>
      <c r="M5" s="39">
        <v>728</v>
      </c>
      <c r="N5" s="39">
        <v>1232</v>
      </c>
      <c r="O5" s="39">
        <v>921861</v>
      </c>
    </row>
    <row r="6" spans="1:15" x14ac:dyDescent="0.3">
      <c r="A6" t="s">
        <v>95</v>
      </c>
      <c r="B6" t="s">
        <v>80</v>
      </c>
      <c r="C6" s="39">
        <v>44057</v>
      </c>
      <c r="D6" s="39">
        <v>55</v>
      </c>
      <c r="E6" s="39">
        <v>44112</v>
      </c>
      <c r="F6" s="39">
        <v>216</v>
      </c>
      <c r="G6" s="39">
        <v>101</v>
      </c>
      <c r="H6" s="39">
        <v>317</v>
      </c>
      <c r="I6" s="39">
        <v>8319</v>
      </c>
      <c r="J6" s="39">
        <v>507</v>
      </c>
      <c r="K6" s="39">
        <v>8826</v>
      </c>
      <c r="L6" s="39">
        <v>10</v>
      </c>
      <c r="M6" s="39">
        <v>67</v>
      </c>
      <c r="N6" s="39">
        <v>77</v>
      </c>
      <c r="O6" s="39">
        <v>53332</v>
      </c>
    </row>
    <row r="7" spans="1:15" x14ac:dyDescent="0.3">
      <c r="A7" t="s">
        <v>111</v>
      </c>
      <c r="B7" t="s">
        <v>80</v>
      </c>
      <c r="C7" s="39">
        <v>37627</v>
      </c>
      <c r="D7" s="39">
        <v>1</v>
      </c>
      <c r="E7" s="39">
        <v>37628</v>
      </c>
      <c r="F7" s="39">
        <v>230</v>
      </c>
      <c r="G7" s="39">
        <v>0</v>
      </c>
      <c r="H7" s="39">
        <v>230</v>
      </c>
      <c r="I7" s="39">
        <v>4901</v>
      </c>
      <c r="J7" s="39">
        <v>43</v>
      </c>
      <c r="K7" s="39">
        <v>4944</v>
      </c>
      <c r="L7" s="39">
        <v>16</v>
      </c>
      <c r="M7" s="39">
        <v>6</v>
      </c>
      <c r="N7" s="39">
        <v>22</v>
      </c>
      <c r="O7" s="39">
        <v>42824</v>
      </c>
    </row>
    <row r="8" spans="1:15" x14ac:dyDescent="0.3">
      <c r="A8" t="s">
        <v>98</v>
      </c>
      <c r="B8" t="s">
        <v>80</v>
      </c>
      <c r="C8" s="39">
        <v>19956</v>
      </c>
      <c r="D8" s="39">
        <v>14</v>
      </c>
      <c r="E8" s="39">
        <v>19970</v>
      </c>
      <c r="F8" s="39">
        <v>4277</v>
      </c>
      <c r="G8" s="39">
        <v>292</v>
      </c>
      <c r="H8" s="39">
        <v>4569</v>
      </c>
      <c r="I8" s="39">
        <v>6298</v>
      </c>
      <c r="J8" s="39">
        <v>213</v>
      </c>
      <c r="K8" s="39">
        <v>6511</v>
      </c>
      <c r="L8" s="39">
        <v>1</v>
      </c>
      <c r="M8" s="39">
        <v>16</v>
      </c>
      <c r="N8" s="39">
        <v>17</v>
      </c>
      <c r="O8" s="39">
        <v>31067</v>
      </c>
    </row>
    <row r="9" spans="1:15" x14ac:dyDescent="0.3">
      <c r="A9" t="s">
        <v>110</v>
      </c>
      <c r="B9" t="s">
        <v>80</v>
      </c>
      <c r="C9" s="39">
        <v>133949</v>
      </c>
      <c r="D9" s="39">
        <v>7</v>
      </c>
      <c r="E9" s="39">
        <v>133956</v>
      </c>
      <c r="F9" s="39">
        <v>13</v>
      </c>
      <c r="G9" s="39">
        <v>3</v>
      </c>
      <c r="H9" s="39">
        <v>16</v>
      </c>
      <c r="I9" s="39">
        <v>16792</v>
      </c>
      <c r="J9" s="39">
        <v>65</v>
      </c>
      <c r="K9" s="39">
        <v>16857</v>
      </c>
      <c r="L9" s="39">
        <v>27</v>
      </c>
      <c r="M9" s="39">
        <v>5</v>
      </c>
      <c r="N9" s="39">
        <v>32</v>
      </c>
      <c r="O9" s="39">
        <v>150861</v>
      </c>
    </row>
    <row r="10" spans="1:15" x14ac:dyDescent="0.3">
      <c r="A10" t="s">
        <v>94</v>
      </c>
      <c r="B10" t="s">
        <v>80</v>
      </c>
      <c r="C10" s="39">
        <v>57420</v>
      </c>
      <c r="D10" s="39">
        <v>25</v>
      </c>
      <c r="E10" s="39">
        <v>57445</v>
      </c>
      <c r="F10" s="39">
        <v>3359</v>
      </c>
      <c r="G10" s="39">
        <v>655</v>
      </c>
      <c r="H10" s="39">
        <v>4014</v>
      </c>
      <c r="I10" s="39">
        <v>11612</v>
      </c>
      <c r="J10" s="39">
        <v>434</v>
      </c>
      <c r="K10" s="39">
        <v>12046</v>
      </c>
      <c r="L10" s="39">
        <v>16</v>
      </c>
      <c r="M10" s="39">
        <v>75</v>
      </c>
      <c r="N10" s="39">
        <v>91</v>
      </c>
      <c r="O10" s="39">
        <v>73596</v>
      </c>
    </row>
    <row r="11" spans="1:15" x14ac:dyDescent="0.3">
      <c r="A11" t="s">
        <v>109</v>
      </c>
      <c r="B11" t="s">
        <v>80</v>
      </c>
      <c r="C11" s="39">
        <v>7455</v>
      </c>
      <c r="D11" s="39">
        <v>2</v>
      </c>
      <c r="E11" s="39">
        <v>7457</v>
      </c>
      <c r="F11" s="39">
        <v>1100</v>
      </c>
      <c r="G11" s="39">
        <v>6</v>
      </c>
      <c r="H11" s="39">
        <v>1106</v>
      </c>
      <c r="I11" s="39">
        <v>1979</v>
      </c>
      <c r="J11" s="39">
        <v>39</v>
      </c>
      <c r="K11" s="39">
        <v>2018</v>
      </c>
      <c r="L11" s="39">
        <v>3</v>
      </c>
      <c r="M11" s="39">
        <v>7</v>
      </c>
      <c r="N11" s="39">
        <v>10</v>
      </c>
      <c r="O11" s="39">
        <v>10591</v>
      </c>
    </row>
    <row r="12" spans="1:15" x14ac:dyDescent="0.3">
      <c r="A12" t="s">
        <v>83</v>
      </c>
      <c r="B12" t="s">
        <v>80</v>
      </c>
      <c r="C12" s="39">
        <v>211681</v>
      </c>
      <c r="D12" s="39">
        <v>46</v>
      </c>
      <c r="E12" s="39">
        <v>211727</v>
      </c>
      <c r="F12" s="39">
        <v>388</v>
      </c>
      <c r="G12" s="39">
        <v>43</v>
      </c>
      <c r="H12" s="39">
        <v>431</v>
      </c>
      <c r="I12" s="39">
        <v>53853</v>
      </c>
      <c r="J12" s="39">
        <v>906</v>
      </c>
      <c r="K12" s="39">
        <v>54759</v>
      </c>
      <c r="L12" s="39">
        <v>616</v>
      </c>
      <c r="M12" s="39">
        <v>229</v>
      </c>
      <c r="N12" s="39">
        <v>845</v>
      </c>
      <c r="O12" s="39">
        <v>267762</v>
      </c>
    </row>
    <row r="13" spans="1:15" x14ac:dyDescent="0.3">
      <c r="A13" t="s">
        <v>84</v>
      </c>
      <c r="B13" t="s">
        <v>80</v>
      </c>
      <c r="C13" s="39">
        <v>247981</v>
      </c>
      <c r="D13" s="39">
        <v>52</v>
      </c>
      <c r="E13" s="39">
        <v>248033</v>
      </c>
      <c r="F13" s="39">
        <v>836</v>
      </c>
      <c r="G13" s="39">
        <v>44</v>
      </c>
      <c r="H13" s="39">
        <v>880</v>
      </c>
      <c r="I13" s="39">
        <v>36406</v>
      </c>
      <c r="J13" s="39">
        <v>223</v>
      </c>
      <c r="K13" s="39">
        <v>36629</v>
      </c>
      <c r="L13" s="39">
        <v>102</v>
      </c>
      <c r="M13" s="39">
        <v>14</v>
      </c>
      <c r="N13" s="39">
        <v>116</v>
      </c>
      <c r="O13" s="39">
        <v>285658</v>
      </c>
    </row>
    <row r="14" spans="1:15" x14ac:dyDescent="0.3">
      <c r="A14" t="s">
        <v>96</v>
      </c>
      <c r="B14" t="s">
        <v>80</v>
      </c>
      <c r="C14" s="39">
        <v>51253</v>
      </c>
      <c r="D14" s="39">
        <v>128</v>
      </c>
      <c r="E14" s="39">
        <v>51381</v>
      </c>
      <c r="F14" s="39">
        <v>862</v>
      </c>
      <c r="G14" s="39">
        <v>86</v>
      </c>
      <c r="H14" s="39">
        <v>948</v>
      </c>
      <c r="I14" s="39">
        <v>11221</v>
      </c>
      <c r="J14" s="39">
        <v>367</v>
      </c>
      <c r="K14" s="39">
        <v>11588</v>
      </c>
      <c r="L14" s="39">
        <v>10</v>
      </c>
      <c r="M14" s="39">
        <v>11</v>
      </c>
      <c r="N14" s="39">
        <v>21</v>
      </c>
      <c r="O14" s="39">
        <v>63938</v>
      </c>
    </row>
    <row r="15" spans="1:15" x14ac:dyDescent="0.3">
      <c r="A15" t="s">
        <v>88</v>
      </c>
      <c r="B15" t="s">
        <v>80</v>
      </c>
      <c r="C15" s="39">
        <v>98596</v>
      </c>
      <c r="D15" s="39">
        <v>20</v>
      </c>
      <c r="E15" s="39">
        <v>98616</v>
      </c>
      <c r="F15" s="39">
        <v>38</v>
      </c>
      <c r="G15" s="39">
        <v>1</v>
      </c>
      <c r="H15" s="39">
        <v>39</v>
      </c>
      <c r="I15" s="39">
        <v>14183</v>
      </c>
      <c r="J15" s="39">
        <v>141</v>
      </c>
      <c r="K15" s="39">
        <v>14324</v>
      </c>
      <c r="L15" s="39">
        <v>30</v>
      </c>
      <c r="M15" s="39">
        <v>16</v>
      </c>
      <c r="N15" s="39">
        <v>46</v>
      </c>
      <c r="O15" s="39">
        <v>113025</v>
      </c>
    </row>
    <row r="16" spans="1:15" x14ac:dyDescent="0.3">
      <c r="A16" t="s">
        <v>107</v>
      </c>
      <c r="B16" t="s">
        <v>80</v>
      </c>
      <c r="C16" s="39">
        <v>53169</v>
      </c>
      <c r="D16" s="39">
        <v>150</v>
      </c>
      <c r="E16" s="39">
        <v>53319</v>
      </c>
      <c r="F16" s="39">
        <v>959</v>
      </c>
      <c r="G16" s="39">
        <v>321</v>
      </c>
      <c r="H16" s="39">
        <v>1280</v>
      </c>
      <c r="I16" s="39">
        <v>8062</v>
      </c>
      <c r="J16" s="39">
        <v>278</v>
      </c>
      <c r="K16" s="39">
        <v>8340</v>
      </c>
      <c r="L16" s="39">
        <v>32</v>
      </c>
      <c r="M16" s="39">
        <v>10</v>
      </c>
      <c r="N16" s="39">
        <v>42</v>
      </c>
      <c r="O16" s="39">
        <v>62981</v>
      </c>
    </row>
    <row r="17" spans="1:15" x14ac:dyDescent="0.3">
      <c r="A17" t="s">
        <v>101</v>
      </c>
      <c r="B17" t="s">
        <v>80</v>
      </c>
      <c r="C17" s="39">
        <v>28423</v>
      </c>
      <c r="D17" s="39">
        <v>128</v>
      </c>
      <c r="E17" s="39">
        <v>28551</v>
      </c>
      <c r="F17" s="39">
        <v>350</v>
      </c>
      <c r="G17" s="39">
        <v>114</v>
      </c>
      <c r="H17" s="39">
        <v>464</v>
      </c>
      <c r="I17" s="39">
        <v>4336</v>
      </c>
      <c r="J17" s="39">
        <v>282</v>
      </c>
      <c r="K17" s="39">
        <v>4618</v>
      </c>
      <c r="L17" s="39">
        <v>2</v>
      </c>
      <c r="M17" s="39">
        <v>11</v>
      </c>
      <c r="N17" s="39">
        <v>13</v>
      </c>
      <c r="O17" s="39">
        <v>33646</v>
      </c>
    </row>
    <row r="18" spans="1:15" x14ac:dyDescent="0.3">
      <c r="A18" t="s">
        <v>87</v>
      </c>
      <c r="B18" t="s">
        <v>80</v>
      </c>
      <c r="C18" s="39">
        <v>58712</v>
      </c>
      <c r="D18" s="39">
        <v>1</v>
      </c>
      <c r="E18" s="39">
        <v>58713</v>
      </c>
      <c r="F18" s="39">
        <v>13</v>
      </c>
      <c r="G18" s="39">
        <v>1</v>
      </c>
      <c r="H18" s="39">
        <v>14</v>
      </c>
      <c r="I18" s="39">
        <v>9782</v>
      </c>
      <c r="J18" s="39">
        <v>232</v>
      </c>
      <c r="K18" s="39">
        <v>10014</v>
      </c>
      <c r="L18" s="39">
        <v>115</v>
      </c>
      <c r="M18" s="39">
        <v>83</v>
      </c>
      <c r="N18" s="39">
        <v>198</v>
      </c>
      <c r="O18" s="39">
        <v>68939</v>
      </c>
    </row>
    <row r="19" spans="1:15" x14ac:dyDescent="0.3">
      <c r="A19" t="s">
        <v>89</v>
      </c>
      <c r="B19" t="s">
        <v>80</v>
      </c>
      <c r="C19" s="39">
        <v>18009</v>
      </c>
      <c r="D19" s="39">
        <v>20</v>
      </c>
      <c r="E19" s="39">
        <v>18029</v>
      </c>
      <c r="F19" s="39">
        <v>415</v>
      </c>
      <c r="G19" s="39">
        <v>8</v>
      </c>
      <c r="H19" s="39">
        <v>423</v>
      </c>
      <c r="I19" s="39">
        <v>3590</v>
      </c>
      <c r="J19" s="39">
        <v>84</v>
      </c>
      <c r="K19" s="39">
        <v>3674</v>
      </c>
      <c r="L19" s="39">
        <v>4</v>
      </c>
      <c r="M19" s="39">
        <v>9</v>
      </c>
      <c r="N19" s="39">
        <v>13</v>
      </c>
      <c r="O19" s="39">
        <v>22139</v>
      </c>
    </row>
    <row r="20" spans="1:15" x14ac:dyDescent="0.3">
      <c r="A20" t="s">
        <v>90</v>
      </c>
      <c r="B20" t="s">
        <v>80</v>
      </c>
      <c r="C20" s="39">
        <v>219696</v>
      </c>
      <c r="D20" s="39">
        <v>6</v>
      </c>
      <c r="E20" s="39">
        <v>219702</v>
      </c>
      <c r="F20" s="39">
        <v>10</v>
      </c>
      <c r="G20" s="39">
        <v>3</v>
      </c>
      <c r="H20" s="39">
        <v>13</v>
      </c>
      <c r="I20" s="39">
        <v>31333</v>
      </c>
      <c r="J20" s="39">
        <v>55</v>
      </c>
      <c r="K20" s="39">
        <v>31388</v>
      </c>
      <c r="L20" s="39">
        <v>99</v>
      </c>
      <c r="M20" s="39">
        <v>1</v>
      </c>
      <c r="N20" s="39">
        <v>100</v>
      </c>
      <c r="O20" s="39">
        <v>251203</v>
      </c>
    </row>
    <row r="21" spans="1:15" x14ac:dyDescent="0.3">
      <c r="A21" t="s">
        <v>99</v>
      </c>
      <c r="B21" t="s">
        <v>80</v>
      </c>
      <c r="C21" s="39">
        <v>14408</v>
      </c>
      <c r="D21" s="39">
        <v>48</v>
      </c>
      <c r="E21" s="39">
        <v>14456</v>
      </c>
      <c r="F21" s="39">
        <v>422</v>
      </c>
      <c r="G21" s="39">
        <v>21</v>
      </c>
      <c r="H21" s="39">
        <v>443</v>
      </c>
      <c r="I21" s="39">
        <v>2715</v>
      </c>
      <c r="J21" s="39">
        <v>138</v>
      </c>
      <c r="K21" s="39">
        <v>2853</v>
      </c>
      <c r="L21" s="39">
        <v>24</v>
      </c>
      <c r="M21" s="39">
        <v>6</v>
      </c>
      <c r="N21" s="39">
        <v>30</v>
      </c>
      <c r="O21" s="39">
        <v>17782</v>
      </c>
    </row>
    <row r="22" spans="1:15" x14ac:dyDescent="0.3">
      <c r="A22" t="s">
        <v>85</v>
      </c>
      <c r="B22" t="s">
        <v>80</v>
      </c>
      <c r="C22" s="39">
        <v>198040</v>
      </c>
      <c r="D22" s="39">
        <v>3</v>
      </c>
      <c r="E22" s="39">
        <v>198043</v>
      </c>
      <c r="F22" s="39">
        <v>55</v>
      </c>
      <c r="G22" s="39">
        <v>6</v>
      </c>
      <c r="H22" s="39">
        <v>61</v>
      </c>
      <c r="I22" s="39">
        <v>32625</v>
      </c>
      <c r="J22" s="39">
        <v>118</v>
      </c>
      <c r="K22" s="39">
        <v>32743</v>
      </c>
      <c r="L22" s="39">
        <v>27</v>
      </c>
      <c r="M22" s="39">
        <v>5</v>
      </c>
      <c r="N22" s="39">
        <v>32</v>
      </c>
      <c r="O22" s="39">
        <v>230879</v>
      </c>
    </row>
    <row r="23" spans="1:15" x14ac:dyDescent="0.3">
      <c r="A23" t="s">
        <v>104</v>
      </c>
      <c r="B23" t="s">
        <v>80</v>
      </c>
      <c r="C23" s="39">
        <v>54907</v>
      </c>
      <c r="D23" s="39">
        <v>367</v>
      </c>
      <c r="E23" s="39">
        <v>55274</v>
      </c>
      <c r="F23" s="39">
        <v>3986</v>
      </c>
      <c r="G23" s="39">
        <v>1106</v>
      </c>
      <c r="H23" s="39">
        <v>5092</v>
      </c>
      <c r="I23" s="39">
        <v>9767</v>
      </c>
      <c r="J23" s="39">
        <v>1478</v>
      </c>
      <c r="K23" s="39">
        <v>11245</v>
      </c>
      <c r="L23" s="39">
        <v>27</v>
      </c>
      <c r="M23" s="39">
        <v>194</v>
      </c>
      <c r="N23" s="39">
        <v>221</v>
      </c>
      <c r="O23" s="39">
        <v>71832</v>
      </c>
    </row>
    <row r="24" spans="1:15" x14ac:dyDescent="0.3">
      <c r="A24" t="s">
        <v>102</v>
      </c>
      <c r="B24" t="s">
        <v>80</v>
      </c>
      <c r="C24" s="39">
        <v>12740</v>
      </c>
      <c r="D24" s="39">
        <v>8</v>
      </c>
      <c r="E24" s="39">
        <v>12748</v>
      </c>
      <c r="F24" s="39">
        <v>1631</v>
      </c>
      <c r="G24" s="39">
        <v>121</v>
      </c>
      <c r="H24" s="39">
        <v>1752</v>
      </c>
      <c r="I24" s="39">
        <v>2700</v>
      </c>
      <c r="J24" s="39">
        <v>113</v>
      </c>
      <c r="K24" s="39">
        <v>2813</v>
      </c>
      <c r="L24" s="39">
        <v>4</v>
      </c>
      <c r="M24" s="39">
        <v>21</v>
      </c>
      <c r="N24" s="39">
        <v>25</v>
      </c>
      <c r="O24" s="39">
        <v>17338</v>
      </c>
    </row>
    <row r="25" spans="1:15" x14ac:dyDescent="0.3">
      <c r="A25" t="s">
        <v>108</v>
      </c>
      <c r="B25" t="s">
        <v>80</v>
      </c>
      <c r="C25" s="39">
        <v>19508</v>
      </c>
      <c r="D25" s="39">
        <v>1</v>
      </c>
      <c r="E25" s="39">
        <v>19509</v>
      </c>
      <c r="F25" s="39">
        <v>3877</v>
      </c>
      <c r="G25" s="39">
        <v>27</v>
      </c>
      <c r="H25" s="39">
        <v>3904</v>
      </c>
      <c r="I25" s="39">
        <v>4494</v>
      </c>
      <c r="J25" s="39">
        <v>122</v>
      </c>
      <c r="K25" s="39">
        <v>4616</v>
      </c>
      <c r="L25" s="39">
        <v>2</v>
      </c>
      <c r="M25" s="39">
        <v>8</v>
      </c>
      <c r="N25" s="39">
        <v>10</v>
      </c>
      <c r="O25" s="39">
        <v>28039</v>
      </c>
    </row>
    <row r="26" spans="1:15" x14ac:dyDescent="0.3">
      <c r="A26" t="s">
        <v>82</v>
      </c>
      <c r="B26" t="s">
        <v>80</v>
      </c>
      <c r="C26" s="39">
        <v>185557</v>
      </c>
      <c r="D26" s="39">
        <v>27</v>
      </c>
      <c r="E26" s="39">
        <v>185584</v>
      </c>
      <c r="F26" s="39">
        <v>5</v>
      </c>
      <c r="G26" s="39">
        <v>3</v>
      </c>
      <c r="H26" s="39">
        <v>8</v>
      </c>
      <c r="I26" s="39">
        <v>79915</v>
      </c>
      <c r="J26" s="39">
        <v>678</v>
      </c>
      <c r="K26" s="39">
        <v>80593</v>
      </c>
      <c r="L26" s="39">
        <v>186</v>
      </c>
      <c r="M26" s="39">
        <v>39</v>
      </c>
      <c r="N26" s="39">
        <v>225</v>
      </c>
      <c r="O26" s="39">
        <v>266410</v>
      </c>
    </row>
    <row r="27" spans="1:15" x14ac:dyDescent="0.3">
      <c r="A27" t="s">
        <v>100</v>
      </c>
      <c r="B27" t="s">
        <v>80</v>
      </c>
      <c r="C27" s="39">
        <v>63844</v>
      </c>
      <c r="D27" s="39">
        <v>123</v>
      </c>
      <c r="E27" s="39">
        <v>63967</v>
      </c>
      <c r="F27" s="39">
        <v>3735</v>
      </c>
      <c r="G27" s="39">
        <v>557</v>
      </c>
      <c r="H27" s="39">
        <v>4292</v>
      </c>
      <c r="I27" s="39">
        <v>13026</v>
      </c>
      <c r="J27" s="39">
        <v>578</v>
      </c>
      <c r="K27" s="39">
        <v>13604</v>
      </c>
      <c r="L27" s="39">
        <v>195</v>
      </c>
      <c r="M27" s="39">
        <v>82</v>
      </c>
      <c r="N27" s="39">
        <v>277</v>
      </c>
      <c r="O27" s="39">
        <v>82140</v>
      </c>
    </row>
    <row r="28" spans="1:15" x14ac:dyDescent="0.3">
      <c r="A28" t="s">
        <v>105</v>
      </c>
      <c r="B28" t="s">
        <v>80</v>
      </c>
      <c r="C28" s="39">
        <v>88321</v>
      </c>
      <c r="D28" s="39">
        <v>150</v>
      </c>
      <c r="E28" s="39">
        <v>88471</v>
      </c>
      <c r="F28" s="39">
        <v>1952</v>
      </c>
      <c r="G28" s="39">
        <v>162</v>
      </c>
      <c r="H28" s="39">
        <v>2114</v>
      </c>
      <c r="I28" s="39">
        <v>12672</v>
      </c>
      <c r="J28" s="39">
        <v>670</v>
      </c>
      <c r="K28" s="39">
        <v>13342</v>
      </c>
      <c r="L28" s="39">
        <v>112</v>
      </c>
      <c r="M28" s="39">
        <v>129</v>
      </c>
      <c r="N28" s="39">
        <v>241</v>
      </c>
      <c r="O28" s="39">
        <v>104168</v>
      </c>
    </row>
    <row r="29" spans="1:15" x14ac:dyDescent="0.3">
      <c r="A29" t="s">
        <v>86</v>
      </c>
      <c r="B29" t="s">
        <v>80</v>
      </c>
      <c r="C29" s="39">
        <v>32925</v>
      </c>
      <c r="D29" s="39">
        <v>5</v>
      </c>
      <c r="E29" s="39">
        <v>32930</v>
      </c>
      <c r="F29" s="39">
        <v>383</v>
      </c>
      <c r="G29" s="39">
        <v>0</v>
      </c>
      <c r="H29" s="39">
        <v>383</v>
      </c>
      <c r="I29" s="39">
        <v>7126</v>
      </c>
      <c r="J29" s="39">
        <v>68</v>
      </c>
      <c r="K29" s="39">
        <v>7194</v>
      </c>
      <c r="L29" s="39">
        <v>6</v>
      </c>
      <c r="M29" s="39">
        <v>1</v>
      </c>
      <c r="N29" s="39">
        <v>7</v>
      </c>
      <c r="O29" s="39">
        <v>40514</v>
      </c>
    </row>
    <row r="30" spans="1:15" x14ac:dyDescent="0.3">
      <c r="A30" t="s">
        <v>93</v>
      </c>
      <c r="B30" t="s">
        <v>80</v>
      </c>
      <c r="C30" s="39">
        <v>73567</v>
      </c>
      <c r="D30" s="39">
        <v>37</v>
      </c>
      <c r="E30" s="39">
        <v>73604</v>
      </c>
      <c r="F30" s="39">
        <v>7676</v>
      </c>
      <c r="G30" s="39">
        <v>1001</v>
      </c>
      <c r="H30" s="39">
        <v>8677</v>
      </c>
      <c r="I30" s="39">
        <v>16981</v>
      </c>
      <c r="J30" s="39">
        <v>447</v>
      </c>
      <c r="K30" s="39">
        <v>17428</v>
      </c>
      <c r="L30" s="39">
        <v>42</v>
      </c>
      <c r="M30" s="39">
        <v>42</v>
      </c>
      <c r="N30" s="39">
        <v>84</v>
      </c>
      <c r="O30" s="39">
        <v>99793</v>
      </c>
    </row>
    <row r="31" spans="1:15" x14ac:dyDescent="0.3">
      <c r="A31" t="s">
        <v>92</v>
      </c>
      <c r="B31" t="s">
        <v>80</v>
      </c>
      <c r="C31" s="39">
        <v>47359</v>
      </c>
      <c r="D31" s="39">
        <v>65</v>
      </c>
      <c r="E31" s="39">
        <v>47424</v>
      </c>
      <c r="F31" s="39">
        <v>1959</v>
      </c>
      <c r="G31" s="39">
        <v>44</v>
      </c>
      <c r="H31" s="39">
        <v>2003</v>
      </c>
      <c r="I31" s="39">
        <v>6588</v>
      </c>
      <c r="J31" s="39">
        <v>205</v>
      </c>
      <c r="K31" s="39">
        <v>6793</v>
      </c>
      <c r="L31" s="39">
        <v>16</v>
      </c>
      <c r="M31" s="39">
        <v>13</v>
      </c>
      <c r="N31" s="39">
        <v>29</v>
      </c>
      <c r="O31" s="39">
        <v>56249</v>
      </c>
    </row>
    <row r="32" spans="1:15" x14ac:dyDescent="0.3">
      <c r="A32" t="s">
        <v>91</v>
      </c>
      <c r="B32" t="s">
        <v>80</v>
      </c>
      <c r="C32" s="39">
        <v>20229</v>
      </c>
      <c r="D32" s="39">
        <v>99</v>
      </c>
      <c r="E32" s="39">
        <v>20328</v>
      </c>
      <c r="F32" s="39">
        <v>922</v>
      </c>
      <c r="G32" s="39">
        <v>257</v>
      </c>
      <c r="H32" s="39">
        <v>1179</v>
      </c>
      <c r="I32" s="39">
        <v>4608</v>
      </c>
      <c r="J32" s="39">
        <v>234</v>
      </c>
      <c r="K32" s="39">
        <v>4842</v>
      </c>
      <c r="L32" s="39">
        <v>8</v>
      </c>
      <c r="M32" s="39">
        <v>10</v>
      </c>
      <c r="N32" s="39">
        <v>18</v>
      </c>
      <c r="O32" s="39">
        <v>26367</v>
      </c>
    </row>
    <row r="33" spans="1:15" x14ac:dyDescent="0.3">
      <c r="A33" t="s">
        <v>106</v>
      </c>
      <c r="B33" t="s">
        <v>80</v>
      </c>
      <c r="C33" s="39">
        <v>45520</v>
      </c>
      <c r="D33" s="39">
        <v>46</v>
      </c>
      <c r="E33" s="39">
        <v>45566</v>
      </c>
      <c r="F33" s="39">
        <v>3506</v>
      </c>
      <c r="G33" s="39">
        <v>917</v>
      </c>
      <c r="H33" s="39">
        <v>4423</v>
      </c>
      <c r="I33" s="39">
        <v>9437</v>
      </c>
      <c r="J33" s="39">
        <v>413</v>
      </c>
      <c r="K33" s="39">
        <v>9850</v>
      </c>
      <c r="L33" s="39">
        <v>15</v>
      </c>
      <c r="M33" s="39">
        <v>29</v>
      </c>
      <c r="N33" s="39">
        <v>44</v>
      </c>
      <c r="O33" s="39">
        <v>59883</v>
      </c>
    </row>
    <row r="34" spans="1:15" x14ac:dyDescent="0.3">
      <c r="A34" t="s">
        <v>103</v>
      </c>
      <c r="B34" t="s">
        <v>80</v>
      </c>
      <c r="C34" s="39">
        <v>90278</v>
      </c>
      <c r="D34" s="39">
        <v>70</v>
      </c>
      <c r="E34" s="39">
        <v>90348</v>
      </c>
      <c r="F34" s="39">
        <v>2433</v>
      </c>
      <c r="G34" s="39">
        <v>836</v>
      </c>
      <c r="H34" s="39">
        <v>3269</v>
      </c>
      <c r="I34" s="39">
        <v>18285</v>
      </c>
      <c r="J34" s="39">
        <v>1013</v>
      </c>
      <c r="K34" s="39">
        <v>19298</v>
      </c>
      <c r="L34" s="39">
        <v>88</v>
      </c>
      <c r="M34" s="39">
        <v>454</v>
      </c>
      <c r="N34" s="39">
        <v>542</v>
      </c>
      <c r="O34" s="39">
        <v>113457</v>
      </c>
    </row>
    <row r="35" spans="1:15" x14ac:dyDescent="0.3">
      <c r="A35" t="s">
        <v>97</v>
      </c>
      <c r="B35" t="s">
        <v>80</v>
      </c>
      <c r="C35" s="39">
        <v>43418</v>
      </c>
      <c r="D35" s="39">
        <v>188</v>
      </c>
      <c r="E35" s="39">
        <v>43606</v>
      </c>
      <c r="F35" s="39">
        <v>2786</v>
      </c>
      <c r="G35" s="39">
        <v>95</v>
      </c>
      <c r="H35" s="39">
        <v>2881</v>
      </c>
      <c r="I35" s="39">
        <v>8742</v>
      </c>
      <c r="J35" s="39">
        <v>328</v>
      </c>
      <c r="K35" s="39">
        <v>9070</v>
      </c>
      <c r="L35" s="39">
        <v>10</v>
      </c>
      <c r="M35" s="39">
        <v>16</v>
      </c>
      <c r="N35" s="39">
        <v>26</v>
      </c>
      <c r="O35" s="39">
        <v>55583</v>
      </c>
    </row>
    <row r="36" spans="1:15" x14ac:dyDescent="0.3">
      <c r="A36" t="s">
        <v>124</v>
      </c>
      <c r="B36" t="s">
        <v>81</v>
      </c>
      <c r="C36" s="39">
        <v>9099</v>
      </c>
      <c r="D36" s="39">
        <v>24</v>
      </c>
      <c r="E36" s="39">
        <v>9123</v>
      </c>
      <c r="F36" s="39">
        <v>587</v>
      </c>
      <c r="G36" s="39">
        <v>640</v>
      </c>
      <c r="H36" s="39">
        <v>1227</v>
      </c>
      <c r="I36" s="39">
        <v>2046</v>
      </c>
      <c r="J36" s="39">
        <v>98</v>
      </c>
      <c r="K36" s="39">
        <v>2144</v>
      </c>
      <c r="L36" s="39">
        <v>2</v>
      </c>
      <c r="M36" s="39">
        <v>9</v>
      </c>
      <c r="N36" s="39">
        <v>11</v>
      </c>
      <c r="O36" s="39">
        <v>12505</v>
      </c>
    </row>
    <row r="37" spans="1:15" x14ac:dyDescent="0.3">
      <c r="A37" t="s">
        <v>112</v>
      </c>
      <c r="B37" t="s">
        <v>81</v>
      </c>
      <c r="C37" s="39">
        <v>98052</v>
      </c>
      <c r="D37" s="39">
        <v>105</v>
      </c>
      <c r="E37" s="39">
        <v>98157</v>
      </c>
      <c r="F37" s="39">
        <v>7624</v>
      </c>
      <c r="G37" s="39">
        <v>2434</v>
      </c>
      <c r="H37" s="39">
        <v>10058</v>
      </c>
      <c r="I37" s="39">
        <v>20241</v>
      </c>
      <c r="J37" s="39">
        <v>631</v>
      </c>
      <c r="K37" s="39">
        <v>20872</v>
      </c>
      <c r="L37" s="39">
        <v>45</v>
      </c>
      <c r="M37" s="39">
        <v>86</v>
      </c>
      <c r="N37" s="39">
        <v>131</v>
      </c>
      <c r="O37" s="39">
        <v>129218</v>
      </c>
    </row>
    <row r="38" spans="1:15" x14ac:dyDescent="0.3">
      <c r="A38" t="s">
        <v>113</v>
      </c>
      <c r="B38" t="s">
        <v>81</v>
      </c>
      <c r="C38" s="39">
        <v>48106</v>
      </c>
      <c r="D38" s="39">
        <v>80</v>
      </c>
      <c r="E38" s="39">
        <v>48186</v>
      </c>
      <c r="F38" s="39">
        <v>5225</v>
      </c>
      <c r="G38" s="39">
        <v>1242</v>
      </c>
      <c r="H38" s="39">
        <v>6467</v>
      </c>
      <c r="I38" s="39">
        <v>9158</v>
      </c>
      <c r="J38" s="39">
        <v>390</v>
      </c>
      <c r="K38" s="39">
        <v>9548</v>
      </c>
      <c r="L38" s="39">
        <v>40</v>
      </c>
      <c r="M38" s="39">
        <v>45</v>
      </c>
      <c r="N38" s="39">
        <v>85</v>
      </c>
      <c r="O38" s="39">
        <v>64286</v>
      </c>
    </row>
    <row r="39" spans="1:15" x14ac:dyDescent="0.3">
      <c r="A39" t="s">
        <v>114</v>
      </c>
      <c r="B39" t="s">
        <v>81</v>
      </c>
      <c r="C39" s="39">
        <v>21059</v>
      </c>
      <c r="D39" s="39">
        <v>32</v>
      </c>
      <c r="E39" s="39">
        <v>21091</v>
      </c>
      <c r="F39" s="39">
        <v>590</v>
      </c>
      <c r="G39" s="39">
        <v>18</v>
      </c>
      <c r="H39" s="39">
        <v>608</v>
      </c>
      <c r="I39" s="39">
        <v>3926</v>
      </c>
      <c r="J39" s="39">
        <v>103</v>
      </c>
      <c r="K39" s="39">
        <v>4029</v>
      </c>
      <c r="L39" s="39">
        <v>23</v>
      </c>
      <c r="M39" s="39">
        <v>0</v>
      </c>
      <c r="N39" s="39">
        <v>23</v>
      </c>
      <c r="O39" s="39">
        <v>25751</v>
      </c>
    </row>
    <row r="40" spans="1:15" x14ac:dyDescent="0.3">
      <c r="A40" t="s">
        <v>125</v>
      </c>
      <c r="B40" t="s">
        <v>81</v>
      </c>
      <c r="C40" s="39">
        <v>6695</v>
      </c>
      <c r="D40" s="39">
        <v>18</v>
      </c>
      <c r="E40" s="39">
        <v>6713</v>
      </c>
      <c r="F40" s="39">
        <v>1222</v>
      </c>
      <c r="G40" s="39">
        <v>507</v>
      </c>
      <c r="H40" s="39">
        <v>1729</v>
      </c>
      <c r="I40" s="39">
        <v>1579</v>
      </c>
      <c r="J40" s="39">
        <v>83</v>
      </c>
      <c r="K40" s="39">
        <v>1662</v>
      </c>
      <c r="L40" s="39">
        <v>3</v>
      </c>
      <c r="M40" s="39">
        <v>4</v>
      </c>
      <c r="N40" s="39">
        <v>7</v>
      </c>
      <c r="O40" s="39">
        <v>10111</v>
      </c>
    </row>
    <row r="41" spans="1:15" x14ac:dyDescent="0.3">
      <c r="A41" t="s">
        <v>115</v>
      </c>
      <c r="B41" t="s">
        <v>81</v>
      </c>
      <c r="C41" s="39">
        <v>19443</v>
      </c>
      <c r="D41" s="39">
        <v>38</v>
      </c>
      <c r="E41" s="39">
        <v>19481</v>
      </c>
      <c r="F41" s="39">
        <v>945</v>
      </c>
      <c r="G41" s="39">
        <v>45</v>
      </c>
      <c r="H41" s="39">
        <v>990</v>
      </c>
      <c r="I41" s="39">
        <v>3054</v>
      </c>
      <c r="J41" s="39">
        <v>100</v>
      </c>
      <c r="K41" s="39">
        <v>3154</v>
      </c>
      <c r="L41" s="39">
        <v>3</v>
      </c>
      <c r="M41" s="39">
        <v>10</v>
      </c>
      <c r="N41" s="39">
        <v>13</v>
      </c>
      <c r="O41" s="39">
        <v>23638</v>
      </c>
    </row>
    <row r="42" spans="1:15" x14ac:dyDescent="0.3">
      <c r="A42" t="s">
        <v>116</v>
      </c>
      <c r="B42" t="s">
        <v>81</v>
      </c>
      <c r="C42" s="39">
        <v>20488</v>
      </c>
      <c r="D42" s="39">
        <v>137</v>
      </c>
      <c r="E42" s="39">
        <v>20625</v>
      </c>
      <c r="F42" s="39">
        <v>1022</v>
      </c>
      <c r="G42" s="39">
        <v>1131</v>
      </c>
      <c r="H42" s="39">
        <v>2153</v>
      </c>
      <c r="I42" s="39">
        <v>4162</v>
      </c>
      <c r="J42" s="39">
        <v>193</v>
      </c>
      <c r="K42" s="39">
        <v>4355</v>
      </c>
      <c r="L42" s="39">
        <v>3</v>
      </c>
      <c r="M42" s="39">
        <v>12</v>
      </c>
      <c r="N42" s="39">
        <v>15</v>
      </c>
      <c r="O42" s="39">
        <v>27148</v>
      </c>
    </row>
    <row r="43" spans="1:15" x14ac:dyDescent="0.3">
      <c r="A43" t="s">
        <v>126</v>
      </c>
      <c r="B43" t="s">
        <v>81</v>
      </c>
      <c r="C43" s="39">
        <v>7734</v>
      </c>
      <c r="D43" s="39">
        <v>30</v>
      </c>
      <c r="E43" s="39">
        <v>7764</v>
      </c>
      <c r="F43" s="39">
        <v>1412</v>
      </c>
      <c r="G43" s="39">
        <v>176</v>
      </c>
      <c r="H43" s="39">
        <v>1588</v>
      </c>
      <c r="I43" s="39">
        <v>1522</v>
      </c>
      <c r="J43" s="39">
        <v>65</v>
      </c>
      <c r="K43" s="39">
        <v>1587</v>
      </c>
      <c r="L43" s="39">
        <v>2</v>
      </c>
      <c r="M43" s="39">
        <v>2</v>
      </c>
      <c r="N43" s="39">
        <v>4</v>
      </c>
      <c r="O43" s="39">
        <v>10943</v>
      </c>
    </row>
    <row r="44" spans="1:15" x14ac:dyDescent="0.3">
      <c r="A44" t="s">
        <v>117</v>
      </c>
      <c r="B44" t="s">
        <v>81</v>
      </c>
      <c r="C44" s="39">
        <v>22669</v>
      </c>
      <c r="D44" s="39">
        <v>109</v>
      </c>
      <c r="E44" s="39">
        <v>22778</v>
      </c>
      <c r="F44" s="39">
        <v>997</v>
      </c>
      <c r="G44" s="39">
        <v>404</v>
      </c>
      <c r="H44" s="39">
        <v>1401</v>
      </c>
      <c r="I44" s="39">
        <v>5259</v>
      </c>
      <c r="J44" s="39">
        <v>193</v>
      </c>
      <c r="K44" s="39">
        <v>5452</v>
      </c>
      <c r="L44" s="39">
        <v>33</v>
      </c>
      <c r="M44" s="39">
        <v>23</v>
      </c>
      <c r="N44" s="39">
        <v>56</v>
      </c>
      <c r="O44" s="39">
        <v>29687</v>
      </c>
    </row>
    <row r="45" spans="1:15" x14ac:dyDescent="0.3">
      <c r="A45" t="s">
        <v>118</v>
      </c>
      <c r="B45" t="s">
        <v>81</v>
      </c>
      <c r="C45" s="39">
        <v>83063</v>
      </c>
      <c r="D45" s="39">
        <v>208</v>
      </c>
      <c r="E45" s="39">
        <v>83271</v>
      </c>
      <c r="F45" s="39">
        <v>3458</v>
      </c>
      <c r="G45" s="39">
        <v>1936</v>
      </c>
      <c r="H45" s="39">
        <v>5394</v>
      </c>
      <c r="I45" s="39">
        <v>17533</v>
      </c>
      <c r="J45" s="39">
        <v>734</v>
      </c>
      <c r="K45" s="39">
        <v>18267</v>
      </c>
      <c r="L45" s="39">
        <v>53</v>
      </c>
      <c r="M45" s="39">
        <v>70</v>
      </c>
      <c r="N45" s="39">
        <v>123</v>
      </c>
      <c r="O45" s="39">
        <v>107055</v>
      </c>
    </row>
    <row r="46" spans="1:15" x14ac:dyDescent="0.3">
      <c r="A46" t="s">
        <v>119</v>
      </c>
      <c r="B46" t="s">
        <v>81</v>
      </c>
      <c r="C46" s="39">
        <v>17481</v>
      </c>
      <c r="D46" s="39">
        <v>30</v>
      </c>
      <c r="E46" s="39">
        <v>17511</v>
      </c>
      <c r="F46" s="39">
        <v>2816</v>
      </c>
      <c r="G46" s="39">
        <v>972</v>
      </c>
      <c r="H46" s="39">
        <v>3788</v>
      </c>
      <c r="I46" s="39">
        <v>2833</v>
      </c>
      <c r="J46" s="39">
        <v>104</v>
      </c>
      <c r="K46" s="39">
        <v>2937</v>
      </c>
      <c r="L46" s="39">
        <v>8</v>
      </c>
      <c r="M46" s="39">
        <v>1</v>
      </c>
      <c r="N46" s="39">
        <v>9</v>
      </c>
      <c r="O46" s="39">
        <v>24245</v>
      </c>
    </row>
    <row r="47" spans="1:15" x14ac:dyDescent="0.3">
      <c r="A47" t="s">
        <v>120</v>
      </c>
      <c r="B47" t="s">
        <v>81</v>
      </c>
      <c r="C47" s="39">
        <v>29785</v>
      </c>
      <c r="D47" s="39">
        <v>41</v>
      </c>
      <c r="E47" s="39">
        <v>29826</v>
      </c>
      <c r="F47" s="39">
        <v>1478</v>
      </c>
      <c r="G47" s="39">
        <v>1593</v>
      </c>
      <c r="H47" s="39">
        <v>3071</v>
      </c>
      <c r="I47" s="39">
        <v>6020</v>
      </c>
      <c r="J47" s="39">
        <v>340</v>
      </c>
      <c r="K47" s="39">
        <v>6360</v>
      </c>
      <c r="L47" s="39">
        <v>17</v>
      </c>
      <c r="M47" s="39">
        <v>48</v>
      </c>
      <c r="N47" s="39">
        <v>65</v>
      </c>
      <c r="O47" s="39">
        <v>39322</v>
      </c>
    </row>
    <row r="48" spans="1:15" x14ac:dyDescent="0.3">
      <c r="A48" t="s">
        <v>121</v>
      </c>
      <c r="B48" t="s">
        <v>81</v>
      </c>
      <c r="C48" s="39">
        <v>9711</v>
      </c>
      <c r="D48" s="39">
        <v>48</v>
      </c>
      <c r="E48" s="39">
        <v>9759</v>
      </c>
      <c r="F48" s="39">
        <v>756</v>
      </c>
      <c r="G48" s="39">
        <v>22</v>
      </c>
      <c r="H48" s="39">
        <v>778</v>
      </c>
      <c r="I48" s="39">
        <v>1596</v>
      </c>
      <c r="J48" s="39">
        <v>85</v>
      </c>
      <c r="K48" s="39">
        <v>1681</v>
      </c>
      <c r="L48" s="39">
        <v>3</v>
      </c>
      <c r="M48" s="39">
        <v>0</v>
      </c>
      <c r="N48" s="39">
        <v>3</v>
      </c>
      <c r="O48" s="39">
        <v>12221</v>
      </c>
    </row>
    <row r="49" spans="1:15" x14ac:dyDescent="0.3">
      <c r="A49" t="s">
        <v>122</v>
      </c>
      <c r="B49" t="s">
        <v>81</v>
      </c>
      <c r="C49" s="39">
        <v>56232</v>
      </c>
      <c r="D49" s="39">
        <v>74</v>
      </c>
      <c r="E49" s="39">
        <v>56306</v>
      </c>
      <c r="F49" s="39">
        <v>399</v>
      </c>
      <c r="G49" s="39">
        <v>307</v>
      </c>
      <c r="H49" s="39">
        <v>706</v>
      </c>
      <c r="I49" s="39">
        <v>9145</v>
      </c>
      <c r="J49" s="39">
        <v>355</v>
      </c>
      <c r="K49" s="39">
        <v>9500</v>
      </c>
      <c r="L49" s="39">
        <v>10</v>
      </c>
      <c r="M49" s="39">
        <v>45</v>
      </c>
      <c r="N49" s="39">
        <v>55</v>
      </c>
      <c r="O49" s="39">
        <v>66567</v>
      </c>
    </row>
    <row r="50" spans="1:15" x14ac:dyDescent="0.3">
      <c r="A50" t="s">
        <v>127</v>
      </c>
      <c r="B50" t="s">
        <v>81</v>
      </c>
      <c r="C50" s="39">
        <v>69130</v>
      </c>
      <c r="D50" s="39">
        <v>118</v>
      </c>
      <c r="E50" s="39">
        <v>69248</v>
      </c>
      <c r="F50" s="39">
        <v>2024</v>
      </c>
      <c r="G50" s="39">
        <v>1840</v>
      </c>
      <c r="H50" s="39">
        <v>3864</v>
      </c>
      <c r="I50" s="39">
        <v>10987</v>
      </c>
      <c r="J50" s="39">
        <v>315</v>
      </c>
      <c r="K50" s="39">
        <v>11302</v>
      </c>
      <c r="L50" s="39">
        <v>22</v>
      </c>
      <c r="M50" s="39">
        <v>45</v>
      </c>
      <c r="N50" s="39">
        <v>67</v>
      </c>
      <c r="O50" s="39">
        <v>84481</v>
      </c>
    </row>
    <row r="51" spans="1:15" x14ac:dyDescent="0.3">
      <c r="A51" t="s">
        <v>123</v>
      </c>
      <c r="B51" t="s">
        <v>81</v>
      </c>
      <c r="C51" s="39">
        <v>83299</v>
      </c>
      <c r="D51" s="39">
        <v>96</v>
      </c>
      <c r="E51" s="39">
        <v>83395</v>
      </c>
      <c r="F51" s="39">
        <v>2780</v>
      </c>
      <c r="G51" s="39">
        <v>1536</v>
      </c>
      <c r="H51" s="39">
        <v>4316</v>
      </c>
      <c r="I51" s="39">
        <v>15728</v>
      </c>
      <c r="J51" s="39">
        <v>599</v>
      </c>
      <c r="K51" s="39">
        <v>16327</v>
      </c>
      <c r="L51" s="39">
        <v>92</v>
      </c>
      <c r="M51" s="39">
        <v>96</v>
      </c>
      <c r="N51" s="39">
        <v>188</v>
      </c>
      <c r="O51" s="39">
        <v>104226</v>
      </c>
    </row>
    <row r="52" spans="1:15" x14ac:dyDescent="0.3">
      <c r="A52" t="s">
        <v>128</v>
      </c>
      <c r="B52" t="s">
        <v>81</v>
      </c>
      <c r="C52" s="39">
        <v>124964</v>
      </c>
      <c r="D52" s="39">
        <v>163</v>
      </c>
      <c r="E52" s="39">
        <v>125127</v>
      </c>
      <c r="F52" s="39">
        <v>1140</v>
      </c>
      <c r="G52" s="39">
        <v>988</v>
      </c>
      <c r="H52" s="39">
        <v>2128</v>
      </c>
      <c r="I52" s="39">
        <v>21588</v>
      </c>
      <c r="J52" s="39">
        <v>1237</v>
      </c>
      <c r="K52" s="39">
        <v>22825</v>
      </c>
      <c r="L52" s="39">
        <v>145</v>
      </c>
      <c r="M52" s="39">
        <v>232</v>
      </c>
      <c r="N52" s="39">
        <v>377</v>
      </c>
      <c r="O52" s="39">
        <v>150457</v>
      </c>
    </row>
  </sheetData>
  <pageMargins left="0.7" right="0.7" top="0.75" bottom="0.75" header="0.3" footer="0.3"/>
  <pageSetup paperSize="9" orientation="portrait" verticalDpi="0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E4B19E-D29D-4BEA-94C2-24CAE32B5806}">
  <sheetPr codeName="Sayfa8"/>
  <dimension ref="A1:O52"/>
  <sheetViews>
    <sheetView topLeftCell="A12" zoomScale="55" zoomScaleNormal="55" workbookViewId="0">
      <selection activeCell="D51" sqref="D51"/>
    </sheetView>
  </sheetViews>
  <sheetFormatPr defaultColWidth="8.77734375" defaultRowHeight="14.4" x14ac:dyDescent="0.3"/>
  <cols>
    <col min="1" max="1" width="17.6640625" style="37" bestFit="1" customWidth="1"/>
    <col min="2" max="2" width="19" style="37" customWidth="1"/>
    <col min="3" max="15" width="18.44140625" style="37" customWidth="1"/>
    <col min="16" max="16384" width="8.77734375" style="37"/>
  </cols>
  <sheetData>
    <row r="1" spans="1:15" ht="15" customHeight="1" x14ac:dyDescent="0.3">
      <c r="C1" s="37" t="s">
        <v>68</v>
      </c>
      <c r="F1" s="37" t="s">
        <v>69</v>
      </c>
      <c r="I1" s="37" t="s">
        <v>70</v>
      </c>
      <c r="L1" s="37" t="s">
        <v>71</v>
      </c>
      <c r="O1" s="37" t="s">
        <v>17</v>
      </c>
    </row>
    <row r="2" spans="1:15" x14ac:dyDescent="0.3">
      <c r="C2" s="37" t="s">
        <v>20</v>
      </c>
      <c r="D2" s="37" t="s">
        <v>131</v>
      </c>
      <c r="E2" s="37" t="s">
        <v>25</v>
      </c>
      <c r="F2" s="37" t="s">
        <v>20</v>
      </c>
      <c r="G2" s="37" t="s">
        <v>131</v>
      </c>
      <c r="H2" s="37" t="s">
        <v>25</v>
      </c>
      <c r="I2" s="37" t="s">
        <v>1</v>
      </c>
      <c r="J2" s="37" t="s">
        <v>2</v>
      </c>
      <c r="K2" s="37" t="s">
        <v>25</v>
      </c>
      <c r="L2" s="37" t="s">
        <v>1</v>
      </c>
      <c r="M2" s="37" t="s">
        <v>2</v>
      </c>
      <c r="N2" s="37" t="s">
        <v>25</v>
      </c>
    </row>
    <row r="3" spans="1:15" x14ac:dyDescent="0.3">
      <c r="A3" s="37" t="s">
        <v>21</v>
      </c>
      <c r="B3" s="37" t="s">
        <v>21</v>
      </c>
      <c r="C3" s="38">
        <v>628837.01409497648</v>
      </c>
      <c r="D3" s="38">
        <v>16103.948339122973</v>
      </c>
      <c r="E3" s="38">
        <v>644940.96243409941</v>
      </c>
      <c r="F3" s="38">
        <v>54815.521403282168</v>
      </c>
      <c r="G3" s="38">
        <v>56783.888262640015</v>
      </c>
      <c r="H3" s="38">
        <v>111599.40966592218</v>
      </c>
      <c r="I3" s="38">
        <v>338642.58123570459</v>
      </c>
      <c r="J3" s="38">
        <v>299520.40615469369</v>
      </c>
      <c r="K3" s="38">
        <v>638162.98739039828</v>
      </c>
      <c r="L3" s="38">
        <v>26223.257026689116</v>
      </c>
      <c r="M3" s="38">
        <v>411418.09229566529</v>
      </c>
      <c r="N3" s="38">
        <v>437641.34932235442</v>
      </c>
      <c r="O3" s="38">
        <v>1832344.7088127742</v>
      </c>
    </row>
    <row r="4" spans="1:15" x14ac:dyDescent="0.3">
      <c r="A4" s="37" t="s">
        <v>80</v>
      </c>
      <c r="B4" s="37" t="s">
        <v>22</v>
      </c>
      <c r="C4" s="38">
        <v>506709.05007193878</v>
      </c>
      <c r="D4" s="38">
        <v>6280.0341515436385</v>
      </c>
      <c r="E4" s="38">
        <v>512989.08422348241</v>
      </c>
      <c r="F4" s="38">
        <v>32975.483576707884</v>
      </c>
      <c r="G4" s="38">
        <v>24892.519995150305</v>
      </c>
      <c r="H4" s="38">
        <v>57868.003571858193</v>
      </c>
      <c r="I4" s="38">
        <v>279648.53157749481</v>
      </c>
      <c r="J4" s="38">
        <v>239107.21192181559</v>
      </c>
      <c r="K4" s="38">
        <v>518755.7434993104</v>
      </c>
      <c r="L4" s="38">
        <v>21077.789076206231</v>
      </c>
      <c r="M4" s="38">
        <v>297136.98490167881</v>
      </c>
      <c r="N4" s="38">
        <v>318214.77397788502</v>
      </c>
      <c r="O4" s="38">
        <v>1407827.6052725359</v>
      </c>
    </row>
    <row r="5" spans="1:15" x14ac:dyDescent="0.3">
      <c r="A5" s="37" t="s">
        <v>81</v>
      </c>
      <c r="B5" s="37" t="s">
        <v>23</v>
      </c>
      <c r="C5" s="38">
        <v>122127.9640230377</v>
      </c>
      <c r="D5" s="38">
        <v>9823.9141875793357</v>
      </c>
      <c r="E5" s="38">
        <v>131951.87821061703</v>
      </c>
      <c r="F5" s="38">
        <v>21840.03782657428</v>
      </c>
      <c r="G5" s="38">
        <v>31891.36826748971</v>
      </c>
      <c r="H5" s="38">
        <v>53731.40609406399</v>
      </c>
      <c r="I5" s="38">
        <v>58994.049658209784</v>
      </c>
      <c r="J5" s="38">
        <v>60413.194232878086</v>
      </c>
      <c r="K5" s="38">
        <v>119407.24389108787</v>
      </c>
      <c r="L5" s="38">
        <v>5145.4679504828864</v>
      </c>
      <c r="M5" s="38">
        <v>114281.10739398649</v>
      </c>
      <c r="N5" s="38">
        <v>119426.57534446937</v>
      </c>
      <c r="O5" s="38">
        <v>424517.10354023823</v>
      </c>
    </row>
    <row r="6" spans="1:15" x14ac:dyDescent="0.3">
      <c r="A6" s="37" t="s">
        <v>95</v>
      </c>
      <c r="B6" s="37" t="s">
        <v>80</v>
      </c>
      <c r="C6" s="38">
        <v>8464.3699669750004</v>
      </c>
      <c r="D6" s="38">
        <v>62.021292405063292</v>
      </c>
      <c r="E6" s="38">
        <v>8526.3912593800633</v>
      </c>
      <c r="F6" s="38">
        <v>53.34921780821918</v>
      </c>
      <c r="G6" s="38">
        <v>414.36284179107457</v>
      </c>
      <c r="H6" s="38">
        <v>467.71205959929375</v>
      </c>
      <c r="I6" s="38">
        <v>5113.2063446340899</v>
      </c>
      <c r="J6" s="38">
        <v>12458.207577748108</v>
      </c>
      <c r="K6" s="38">
        <v>17571.413922382199</v>
      </c>
      <c r="L6" s="38">
        <v>82.312399999999997</v>
      </c>
      <c r="M6" s="38">
        <v>35961.007195696206</v>
      </c>
      <c r="N6" s="38">
        <v>36043.319595696208</v>
      </c>
      <c r="O6" s="38">
        <v>62608.836837057766</v>
      </c>
    </row>
    <row r="7" spans="1:15" x14ac:dyDescent="0.3">
      <c r="A7" s="37" t="s">
        <v>111</v>
      </c>
      <c r="B7" s="37" t="s">
        <v>80</v>
      </c>
      <c r="C7" s="38">
        <v>9598.6847834852906</v>
      </c>
      <c r="D7" s="38">
        <v>12.4252</v>
      </c>
      <c r="E7" s="38">
        <v>9611.1099834852903</v>
      </c>
      <c r="F7" s="38">
        <v>130.24876717171716</v>
      </c>
      <c r="G7" s="38">
        <v>0</v>
      </c>
      <c r="H7" s="38">
        <v>130.24876717171716</v>
      </c>
      <c r="I7" s="38">
        <v>4341.4482679711164</v>
      </c>
      <c r="J7" s="38">
        <v>16440.993679959083</v>
      </c>
      <c r="K7" s="38">
        <v>20782.441947930201</v>
      </c>
      <c r="L7" s="38">
        <v>247.7809</v>
      </c>
      <c r="M7" s="38">
        <v>436.09269999999998</v>
      </c>
      <c r="N7" s="38">
        <v>683.87360000000001</v>
      </c>
      <c r="O7" s="38">
        <v>31207.674298587208</v>
      </c>
    </row>
    <row r="8" spans="1:15" x14ac:dyDescent="0.3">
      <c r="A8" s="37" t="s">
        <v>98</v>
      </c>
      <c r="B8" s="37" t="s">
        <v>80</v>
      </c>
      <c r="C8" s="38">
        <v>3656.0975609850052</v>
      </c>
      <c r="D8" s="38">
        <v>8.4098000000000006</v>
      </c>
      <c r="E8" s="38">
        <v>3664.5073609850051</v>
      </c>
      <c r="F8" s="38">
        <v>3623.4979455543303</v>
      </c>
      <c r="G8" s="38">
        <v>799.79548373983744</v>
      </c>
      <c r="H8" s="38">
        <v>4423.2934292941682</v>
      </c>
      <c r="I8" s="38">
        <v>3602.1696682719371</v>
      </c>
      <c r="J8" s="38">
        <v>1489.4835271552945</v>
      </c>
      <c r="K8" s="38">
        <v>5091.6531954272314</v>
      </c>
      <c r="L8" s="38">
        <v>0</v>
      </c>
      <c r="M8" s="38">
        <v>1241.0123000000001</v>
      </c>
      <c r="N8" s="38">
        <v>1241.0123000000001</v>
      </c>
      <c r="O8" s="38">
        <v>14420.466285706405</v>
      </c>
    </row>
    <row r="9" spans="1:15" x14ac:dyDescent="0.3">
      <c r="A9" s="37" t="s">
        <v>110</v>
      </c>
      <c r="B9" s="37" t="s">
        <v>80</v>
      </c>
      <c r="C9" s="38">
        <v>34537.77430904995</v>
      </c>
      <c r="D9" s="38">
        <v>164.19084936708862</v>
      </c>
      <c r="E9" s="38">
        <v>34701.965158417035</v>
      </c>
      <c r="F9" s="38">
        <v>3.7078000000000002</v>
      </c>
      <c r="G9" s="38">
        <v>1.1979</v>
      </c>
      <c r="H9" s="38">
        <v>4.9057000000000004</v>
      </c>
      <c r="I9" s="38">
        <v>13265.167801833746</v>
      </c>
      <c r="J9" s="38">
        <v>7811.5580393171986</v>
      </c>
      <c r="K9" s="38">
        <v>21076.725841150947</v>
      </c>
      <c r="L9" s="38">
        <v>271.59012222222225</v>
      </c>
      <c r="M9" s="38">
        <v>1223.2077901515152</v>
      </c>
      <c r="N9" s="38">
        <v>1494.7979123737373</v>
      </c>
      <c r="O9" s="38">
        <v>57278.394611941723</v>
      </c>
    </row>
    <row r="10" spans="1:15" x14ac:dyDescent="0.3">
      <c r="A10" s="37" t="s">
        <v>94</v>
      </c>
      <c r="B10" s="37" t="s">
        <v>80</v>
      </c>
      <c r="C10" s="38">
        <v>9550.5640862082346</v>
      </c>
      <c r="D10" s="38">
        <v>12.009385316455695</v>
      </c>
      <c r="E10" s="38">
        <v>9562.5734715246908</v>
      </c>
      <c r="F10" s="38">
        <v>2146.5939491297318</v>
      </c>
      <c r="G10" s="38">
        <v>2011.8845377715263</v>
      </c>
      <c r="H10" s="38">
        <v>4158.4784869012583</v>
      </c>
      <c r="I10" s="38">
        <v>5278.6471266962981</v>
      </c>
      <c r="J10" s="38">
        <v>4102.6646185191885</v>
      </c>
      <c r="K10" s="38">
        <v>9381.3117452154875</v>
      </c>
      <c r="L10" s="38">
        <v>102.79300000000001</v>
      </c>
      <c r="M10" s="38">
        <v>10792.274518793052</v>
      </c>
      <c r="N10" s="38">
        <v>10895.067518793052</v>
      </c>
      <c r="O10" s="38">
        <v>33997.43122243449</v>
      </c>
    </row>
    <row r="11" spans="1:15" x14ac:dyDescent="0.3">
      <c r="A11" s="37" t="s">
        <v>109</v>
      </c>
      <c r="B11" s="37" t="s">
        <v>80</v>
      </c>
      <c r="C11" s="38">
        <v>916.12326677775445</v>
      </c>
      <c r="D11" s="38">
        <v>0</v>
      </c>
      <c r="E11" s="38">
        <v>916.12326677775445</v>
      </c>
      <c r="F11" s="38">
        <v>450.32244875912409</v>
      </c>
      <c r="G11" s="38">
        <v>5.8457999999999997</v>
      </c>
      <c r="H11" s="38">
        <v>456.16824875912408</v>
      </c>
      <c r="I11" s="38">
        <v>677.08168353352983</v>
      </c>
      <c r="J11" s="38">
        <v>330.22012657534248</v>
      </c>
      <c r="K11" s="38">
        <v>1007.3018101088724</v>
      </c>
      <c r="L11" s="38">
        <v>82.726799999999997</v>
      </c>
      <c r="M11" s="38">
        <v>325.70069999999998</v>
      </c>
      <c r="N11" s="38">
        <v>408.42750000000001</v>
      </c>
      <c r="O11" s="38">
        <v>2788.0208256457508</v>
      </c>
    </row>
    <row r="12" spans="1:15" x14ac:dyDescent="0.3">
      <c r="A12" s="37" t="s">
        <v>83</v>
      </c>
      <c r="B12" s="37" t="s">
        <v>80</v>
      </c>
      <c r="C12" s="38">
        <v>50656.463740414903</v>
      </c>
      <c r="D12" s="38">
        <v>128.57749999999999</v>
      </c>
      <c r="E12" s="38">
        <v>50785.041240414903</v>
      </c>
      <c r="F12" s="38">
        <v>155.48869999999999</v>
      </c>
      <c r="G12" s="38">
        <v>202.65180000000001</v>
      </c>
      <c r="H12" s="38">
        <v>358.14049999999997</v>
      </c>
      <c r="I12" s="38">
        <v>41266.435989582293</v>
      </c>
      <c r="J12" s="38">
        <v>27853.479793662504</v>
      </c>
      <c r="K12" s="38">
        <v>69119.915783244796</v>
      </c>
      <c r="L12" s="38">
        <v>7902.3429654044921</v>
      </c>
      <c r="M12" s="38">
        <v>56767.784243972252</v>
      </c>
      <c r="N12" s="38">
        <v>64670.127209376747</v>
      </c>
      <c r="O12" s="38">
        <v>184933.22473303645</v>
      </c>
    </row>
    <row r="13" spans="1:15" x14ac:dyDescent="0.3">
      <c r="A13" s="37" t="s">
        <v>84</v>
      </c>
      <c r="B13" s="37" t="s">
        <v>80</v>
      </c>
      <c r="C13" s="38">
        <v>51232.148758800664</v>
      </c>
      <c r="D13" s="38">
        <v>49.377628268173702</v>
      </c>
      <c r="E13" s="38">
        <v>51281.526387068836</v>
      </c>
      <c r="F13" s="38">
        <v>413.98276867400841</v>
      </c>
      <c r="G13" s="38">
        <v>110.05027297979798</v>
      </c>
      <c r="H13" s="38">
        <v>524.03304165380644</v>
      </c>
      <c r="I13" s="38">
        <v>23086.130662401196</v>
      </c>
      <c r="J13" s="38">
        <v>7158.2731425713582</v>
      </c>
      <c r="K13" s="38">
        <v>30244.403804972553</v>
      </c>
      <c r="L13" s="38">
        <v>1132.3866</v>
      </c>
      <c r="M13" s="38">
        <v>1225.7924111111111</v>
      </c>
      <c r="N13" s="38">
        <v>2358.1790111111113</v>
      </c>
      <c r="O13" s="38">
        <v>84408.142244806309</v>
      </c>
    </row>
    <row r="14" spans="1:15" x14ac:dyDescent="0.3">
      <c r="A14" s="37" t="s">
        <v>96</v>
      </c>
      <c r="B14" s="37" t="s">
        <v>80</v>
      </c>
      <c r="C14" s="38">
        <v>16479.347343166268</v>
      </c>
      <c r="D14" s="38">
        <v>359.91502301369866</v>
      </c>
      <c r="E14" s="38">
        <v>16839.262366179966</v>
      </c>
      <c r="F14" s="38">
        <v>304.69807070656094</v>
      </c>
      <c r="G14" s="38">
        <v>928.30278193861625</v>
      </c>
      <c r="H14" s="38">
        <v>1233.0008526451772</v>
      </c>
      <c r="I14" s="38">
        <v>9892.5701253674997</v>
      </c>
      <c r="J14" s="38">
        <v>7774.2766668779377</v>
      </c>
      <c r="K14" s="38">
        <v>17666.846792245437</v>
      </c>
      <c r="L14" s="38">
        <v>62.305199999999999</v>
      </c>
      <c r="M14" s="38">
        <v>962.4896</v>
      </c>
      <c r="N14" s="38">
        <v>1024.7947999999999</v>
      </c>
      <c r="O14" s="38">
        <v>36763.904811070584</v>
      </c>
    </row>
    <row r="15" spans="1:15" x14ac:dyDescent="0.3">
      <c r="A15" s="37" t="s">
        <v>88</v>
      </c>
      <c r="B15" s="37" t="s">
        <v>80</v>
      </c>
      <c r="C15" s="38">
        <v>23013.379932619373</v>
      </c>
      <c r="D15" s="38">
        <v>138.5729</v>
      </c>
      <c r="E15" s="38">
        <v>23151.952832619372</v>
      </c>
      <c r="F15" s="38">
        <v>4.9337</v>
      </c>
      <c r="G15" s="38">
        <v>0.25140000000000001</v>
      </c>
      <c r="H15" s="38">
        <v>5.1851000000000003</v>
      </c>
      <c r="I15" s="38">
        <v>9852.1220160910252</v>
      </c>
      <c r="J15" s="38">
        <v>14095.681184470681</v>
      </c>
      <c r="K15" s="38">
        <v>23947.803200561706</v>
      </c>
      <c r="L15" s="38">
        <v>434.25420000000003</v>
      </c>
      <c r="M15" s="38">
        <v>10471.169400000001</v>
      </c>
      <c r="N15" s="38">
        <v>10905.4236</v>
      </c>
      <c r="O15" s="38">
        <v>58010.364733181079</v>
      </c>
    </row>
    <row r="16" spans="1:15" x14ac:dyDescent="0.3">
      <c r="A16" s="37" t="s">
        <v>107</v>
      </c>
      <c r="B16" s="37" t="s">
        <v>80</v>
      </c>
      <c r="C16" s="38">
        <v>8833.0020663099604</v>
      </c>
      <c r="D16" s="38">
        <v>278.89325946450811</v>
      </c>
      <c r="E16" s="38">
        <v>9111.8953257744688</v>
      </c>
      <c r="F16" s="38">
        <v>539.75393127883922</v>
      </c>
      <c r="G16" s="38">
        <v>1902.4002726166118</v>
      </c>
      <c r="H16" s="38">
        <v>2442.1542038954512</v>
      </c>
      <c r="I16" s="38">
        <v>3430.6861028637277</v>
      </c>
      <c r="J16" s="38">
        <v>1628.5094932208915</v>
      </c>
      <c r="K16" s="38">
        <v>5059.195596084619</v>
      </c>
      <c r="L16" s="38">
        <v>106.2835</v>
      </c>
      <c r="M16" s="38">
        <v>4560.2884999999997</v>
      </c>
      <c r="N16" s="38">
        <v>4666.5720000000001</v>
      </c>
      <c r="O16" s="38">
        <v>21279.81712575454</v>
      </c>
    </row>
    <row r="17" spans="1:15" x14ac:dyDescent="0.3">
      <c r="A17" s="37" t="s">
        <v>101</v>
      </c>
      <c r="B17" s="37" t="s">
        <v>80</v>
      </c>
      <c r="C17" s="38">
        <v>6016.0916986486964</v>
      </c>
      <c r="D17" s="38">
        <v>172.53250872377319</v>
      </c>
      <c r="E17" s="38">
        <v>6188.6242073724698</v>
      </c>
      <c r="F17" s="38">
        <v>97.950704657534246</v>
      </c>
      <c r="G17" s="38">
        <v>811.8476931193178</v>
      </c>
      <c r="H17" s="38">
        <v>909.79839777685208</v>
      </c>
      <c r="I17" s="38">
        <v>2700.9438001129638</v>
      </c>
      <c r="J17" s="38">
        <v>5711.354297731762</v>
      </c>
      <c r="K17" s="38">
        <v>8412.2980978447267</v>
      </c>
      <c r="L17" s="38">
        <v>2.3803999999999998</v>
      </c>
      <c r="M17" s="38">
        <v>840.74929999999995</v>
      </c>
      <c r="N17" s="38">
        <v>843.12969999999996</v>
      </c>
      <c r="O17" s="38">
        <v>16353.850402994047</v>
      </c>
    </row>
    <row r="18" spans="1:15" x14ac:dyDescent="0.3">
      <c r="A18" s="37" t="s">
        <v>87</v>
      </c>
      <c r="B18" s="37" t="s">
        <v>80</v>
      </c>
      <c r="C18" s="38">
        <v>13806.904678146018</v>
      </c>
      <c r="D18" s="38">
        <v>63.772799999999997</v>
      </c>
      <c r="E18" s="38">
        <v>13870.677478146019</v>
      </c>
      <c r="F18" s="38">
        <v>8.5147999999999993</v>
      </c>
      <c r="G18" s="38">
        <v>0</v>
      </c>
      <c r="H18" s="38">
        <v>8.5147999999999993</v>
      </c>
      <c r="I18" s="38">
        <v>9542.1660451279095</v>
      </c>
      <c r="J18" s="38">
        <v>15431.460971897686</v>
      </c>
      <c r="K18" s="38">
        <v>24973.627017025596</v>
      </c>
      <c r="L18" s="38">
        <v>2111.1825146585061</v>
      </c>
      <c r="M18" s="38">
        <v>5845.5100398229124</v>
      </c>
      <c r="N18" s="38">
        <v>7956.6925544814185</v>
      </c>
      <c r="O18" s="38">
        <v>46809.511849653034</v>
      </c>
    </row>
    <row r="19" spans="1:15" x14ac:dyDescent="0.3">
      <c r="A19" s="37" t="s">
        <v>89</v>
      </c>
      <c r="B19" s="37" t="s">
        <v>80</v>
      </c>
      <c r="C19" s="38">
        <v>7020.5711076325115</v>
      </c>
      <c r="D19" s="38">
        <v>221.0736</v>
      </c>
      <c r="E19" s="38">
        <v>7241.6447076325112</v>
      </c>
      <c r="F19" s="38">
        <v>108.58269451453523</v>
      </c>
      <c r="G19" s="38">
        <v>11.97</v>
      </c>
      <c r="H19" s="38">
        <v>120.55269451453523</v>
      </c>
      <c r="I19" s="38">
        <v>3008.6316666002031</v>
      </c>
      <c r="J19" s="38">
        <v>838.12132188305486</v>
      </c>
      <c r="K19" s="38">
        <v>3846.7529884832579</v>
      </c>
      <c r="L19" s="38">
        <v>121.1444</v>
      </c>
      <c r="M19" s="38">
        <v>5683.1446999999998</v>
      </c>
      <c r="N19" s="38">
        <v>5804.2891</v>
      </c>
      <c r="O19" s="38">
        <v>17013.239490630305</v>
      </c>
    </row>
    <row r="20" spans="1:15" x14ac:dyDescent="0.3">
      <c r="A20" s="37" t="s">
        <v>90</v>
      </c>
      <c r="B20" s="37" t="s">
        <v>80</v>
      </c>
      <c r="C20" s="38">
        <v>50449.50007704</v>
      </c>
      <c r="D20" s="38">
        <v>22.8</v>
      </c>
      <c r="E20" s="38">
        <v>50472.300077040003</v>
      </c>
      <c r="F20" s="38">
        <v>2.4306999999999999</v>
      </c>
      <c r="G20" s="38">
        <v>0</v>
      </c>
      <c r="H20" s="38">
        <v>2.4306999999999999</v>
      </c>
      <c r="I20" s="38">
        <v>17534.951915205384</v>
      </c>
      <c r="J20" s="38">
        <v>5291.6506237351505</v>
      </c>
      <c r="K20" s="38">
        <v>22826.602538940533</v>
      </c>
      <c r="L20" s="38">
        <v>751.92698712121216</v>
      </c>
      <c r="M20" s="38">
        <v>29.536000000000001</v>
      </c>
      <c r="N20" s="38">
        <v>781.46298712121211</v>
      </c>
      <c r="O20" s="38">
        <v>74082.796303101743</v>
      </c>
    </row>
    <row r="21" spans="1:15" x14ac:dyDescent="0.3">
      <c r="A21" s="37" t="s">
        <v>99</v>
      </c>
      <c r="B21" s="37" t="s">
        <v>80</v>
      </c>
      <c r="C21" s="38">
        <v>2614.6486230229043</v>
      </c>
      <c r="D21" s="38">
        <v>210.5274</v>
      </c>
      <c r="E21" s="38">
        <v>2825.1760230229042</v>
      </c>
      <c r="F21" s="38">
        <v>79.505756624425572</v>
      </c>
      <c r="G21" s="38">
        <v>51.498699999999999</v>
      </c>
      <c r="H21" s="38">
        <v>131.00445662442559</v>
      </c>
      <c r="I21" s="38">
        <v>1268.8718713819685</v>
      </c>
      <c r="J21" s="38">
        <v>1291.0569025431619</v>
      </c>
      <c r="K21" s="38">
        <v>2559.9287739251304</v>
      </c>
      <c r="L21" s="38">
        <v>40.657922465753423</v>
      </c>
      <c r="M21" s="38">
        <v>150.2133</v>
      </c>
      <c r="N21" s="38">
        <v>190.87122246575342</v>
      </c>
      <c r="O21" s="38">
        <v>5706.980476038214</v>
      </c>
    </row>
    <row r="22" spans="1:15" x14ac:dyDescent="0.3">
      <c r="A22" s="37" t="s">
        <v>85</v>
      </c>
      <c r="B22" s="37" t="s">
        <v>80</v>
      </c>
      <c r="C22" s="38">
        <v>43332.122957874781</v>
      </c>
      <c r="D22" s="38">
        <v>205.24639999999999</v>
      </c>
      <c r="E22" s="38">
        <v>43537.369357874777</v>
      </c>
      <c r="F22" s="38">
        <v>2.5045000000000002</v>
      </c>
      <c r="G22" s="38">
        <v>2.0066999999999999</v>
      </c>
      <c r="H22" s="38">
        <v>4.5112000000000005</v>
      </c>
      <c r="I22" s="38">
        <v>18998.493165446132</v>
      </c>
      <c r="J22" s="38">
        <v>10499.688703623533</v>
      </c>
      <c r="K22" s="38">
        <v>29498.181869069667</v>
      </c>
      <c r="L22" s="38">
        <v>327.26209999999998</v>
      </c>
      <c r="M22" s="38">
        <v>2604.5655667394249</v>
      </c>
      <c r="N22" s="38">
        <v>2931.8276667394248</v>
      </c>
      <c r="O22" s="38">
        <v>75971.890093683862</v>
      </c>
    </row>
    <row r="23" spans="1:15" x14ac:dyDescent="0.3">
      <c r="A23" s="37" t="s">
        <v>104</v>
      </c>
      <c r="B23" s="37" t="s">
        <v>80</v>
      </c>
      <c r="C23" s="38">
        <v>10668.45472247117</v>
      </c>
      <c r="D23" s="38">
        <v>256.94165459599134</v>
      </c>
      <c r="E23" s="38">
        <v>10925.396377067162</v>
      </c>
      <c r="F23" s="38">
        <v>1479.1253928766068</v>
      </c>
      <c r="G23" s="38">
        <v>1590.7646399330831</v>
      </c>
      <c r="H23" s="38">
        <v>3069.8900328096897</v>
      </c>
      <c r="I23" s="38">
        <v>4909.0345164853379</v>
      </c>
      <c r="J23" s="38">
        <v>10332.60994884432</v>
      </c>
      <c r="K23" s="38">
        <v>15241.644465329657</v>
      </c>
      <c r="L23" s="38">
        <v>350.38979999999998</v>
      </c>
      <c r="M23" s="38">
        <v>35350.136838751067</v>
      </c>
      <c r="N23" s="38">
        <v>35700.526638751064</v>
      </c>
      <c r="O23" s="38">
        <v>64937.457513957575</v>
      </c>
    </row>
    <row r="24" spans="1:15" x14ac:dyDescent="0.3">
      <c r="A24" s="37" t="s">
        <v>102</v>
      </c>
      <c r="B24" s="37" t="s">
        <v>80</v>
      </c>
      <c r="C24" s="38">
        <v>2014.6237950142076</v>
      </c>
      <c r="D24" s="38">
        <v>1.4328000000000001</v>
      </c>
      <c r="E24" s="38">
        <v>2016.0565950142077</v>
      </c>
      <c r="F24" s="38">
        <v>1272.2792420439798</v>
      </c>
      <c r="G24" s="38">
        <v>219.89500000000001</v>
      </c>
      <c r="H24" s="38">
        <v>1492.1742420439798</v>
      </c>
      <c r="I24" s="38">
        <v>1290.7972766844573</v>
      </c>
      <c r="J24" s="38">
        <v>1032.9094872036824</v>
      </c>
      <c r="K24" s="38">
        <v>2323.7067638881399</v>
      </c>
      <c r="L24" s="38">
        <v>58.218600000000002</v>
      </c>
      <c r="M24" s="38">
        <v>12752.6756</v>
      </c>
      <c r="N24" s="38">
        <v>12810.894200000001</v>
      </c>
      <c r="O24" s="38">
        <v>18642.831800946329</v>
      </c>
    </row>
    <row r="25" spans="1:15" x14ac:dyDescent="0.3">
      <c r="A25" s="37" t="s">
        <v>108</v>
      </c>
      <c r="B25" s="37" t="s">
        <v>80</v>
      </c>
      <c r="C25" s="38">
        <v>2929.5201610764943</v>
      </c>
      <c r="D25" s="38">
        <v>0</v>
      </c>
      <c r="E25" s="38">
        <v>2929.5201610764943</v>
      </c>
      <c r="F25" s="38">
        <v>2476.4114112836182</v>
      </c>
      <c r="G25" s="38">
        <v>189.9436</v>
      </c>
      <c r="H25" s="38">
        <v>2666.3550112836183</v>
      </c>
      <c r="I25" s="38">
        <v>2539.49876833497</v>
      </c>
      <c r="J25" s="38">
        <v>783.1750427169444</v>
      </c>
      <c r="K25" s="38">
        <v>3322.6738110519145</v>
      </c>
      <c r="L25" s="38">
        <v>7.0410000000000004</v>
      </c>
      <c r="M25" s="38">
        <v>327.56439999999998</v>
      </c>
      <c r="N25" s="38">
        <v>334.60539999999997</v>
      </c>
      <c r="O25" s="38">
        <v>9253.1543834120275</v>
      </c>
    </row>
    <row r="26" spans="1:15" x14ac:dyDescent="0.3">
      <c r="A26" s="37" t="s">
        <v>82</v>
      </c>
      <c r="B26" s="37" t="s">
        <v>80</v>
      </c>
      <c r="C26" s="38">
        <v>41575.611057986105</v>
      </c>
      <c r="D26" s="38">
        <v>114.83240000000001</v>
      </c>
      <c r="E26" s="38">
        <v>41690.443457986104</v>
      </c>
      <c r="F26" s="38">
        <v>0.30859999999999999</v>
      </c>
      <c r="G26" s="38">
        <v>0.1583</v>
      </c>
      <c r="H26" s="38">
        <v>0.46689999999999998</v>
      </c>
      <c r="I26" s="38">
        <v>42297.095966340734</v>
      </c>
      <c r="J26" s="38">
        <v>28610.040649577124</v>
      </c>
      <c r="K26" s="38">
        <v>70907.136615917858</v>
      </c>
      <c r="L26" s="38">
        <v>1240.2566783561645</v>
      </c>
      <c r="M26" s="38">
        <v>1460.253698856372</v>
      </c>
      <c r="N26" s="38">
        <v>2700.5103772125367</v>
      </c>
      <c r="O26" s="38">
        <v>115298.5573511165</v>
      </c>
    </row>
    <row r="27" spans="1:15" x14ac:dyDescent="0.3">
      <c r="A27" s="37" t="s">
        <v>100</v>
      </c>
      <c r="B27" s="37" t="s">
        <v>80</v>
      </c>
      <c r="C27" s="38">
        <v>13316.688022364899</v>
      </c>
      <c r="D27" s="38">
        <v>205.7722449396077</v>
      </c>
      <c r="E27" s="38">
        <v>13522.460267304506</v>
      </c>
      <c r="F27" s="38">
        <v>2249.7565834592233</v>
      </c>
      <c r="G27" s="38">
        <v>1246.2031937897029</v>
      </c>
      <c r="H27" s="38">
        <v>3495.959777248926</v>
      </c>
      <c r="I27" s="38">
        <v>7860.3115440112497</v>
      </c>
      <c r="J27" s="38">
        <v>9931.6685807249287</v>
      </c>
      <c r="K27" s="38">
        <v>17791.980124736179</v>
      </c>
      <c r="L27" s="38">
        <v>1967.4989344397013</v>
      </c>
      <c r="M27" s="38">
        <v>9718.1149811860578</v>
      </c>
      <c r="N27" s="38">
        <v>11685.61391562576</v>
      </c>
      <c r="O27" s="38">
        <v>46496.014084915369</v>
      </c>
    </row>
    <row r="28" spans="1:15" x14ac:dyDescent="0.3">
      <c r="A28" s="37" t="s">
        <v>105</v>
      </c>
      <c r="B28" s="37" t="s">
        <v>80</v>
      </c>
      <c r="C28" s="38">
        <v>19143.600719358506</v>
      </c>
      <c r="D28" s="38">
        <v>143.54917083464696</v>
      </c>
      <c r="E28" s="38">
        <v>19287.149890193152</v>
      </c>
      <c r="F28" s="38">
        <v>502.12171639274112</v>
      </c>
      <c r="G28" s="38">
        <v>698.85140000000001</v>
      </c>
      <c r="H28" s="38">
        <v>1200.9731163927411</v>
      </c>
      <c r="I28" s="38">
        <v>8216.4008166487056</v>
      </c>
      <c r="J28" s="38">
        <v>10567.199387821576</v>
      </c>
      <c r="K28" s="38">
        <v>18783.600204470284</v>
      </c>
      <c r="L28" s="38">
        <v>1327.3233282194631</v>
      </c>
      <c r="M28" s="38">
        <v>18015.513084343434</v>
      </c>
      <c r="N28" s="38">
        <v>19342.836412562898</v>
      </c>
      <c r="O28" s="38">
        <v>58614.559623619076</v>
      </c>
    </row>
    <row r="29" spans="1:15" x14ac:dyDescent="0.3">
      <c r="A29" s="37" t="s">
        <v>86</v>
      </c>
      <c r="B29" s="37" t="s">
        <v>80</v>
      </c>
      <c r="C29" s="38">
        <v>9056.0597121144456</v>
      </c>
      <c r="D29" s="38">
        <v>15.1035</v>
      </c>
      <c r="E29" s="38">
        <v>9071.1632121144448</v>
      </c>
      <c r="F29" s="38">
        <v>93.866378082191787</v>
      </c>
      <c r="G29" s="38">
        <v>0</v>
      </c>
      <c r="H29" s="38">
        <v>93.866378082191787</v>
      </c>
      <c r="I29" s="38">
        <v>3139.1768591507735</v>
      </c>
      <c r="J29" s="38">
        <v>2779.9702841213766</v>
      </c>
      <c r="K29" s="38">
        <v>5919.1471432721501</v>
      </c>
      <c r="L29" s="38">
        <v>107.95350000000001</v>
      </c>
      <c r="M29" s="38">
        <v>345.51690000000002</v>
      </c>
      <c r="N29" s="38">
        <v>453.47040000000004</v>
      </c>
      <c r="O29" s="38">
        <v>15537.647133468787</v>
      </c>
    </row>
    <row r="30" spans="1:15" x14ac:dyDescent="0.3">
      <c r="A30" s="37" t="s">
        <v>93</v>
      </c>
      <c r="B30" s="37" t="s">
        <v>80</v>
      </c>
      <c r="C30" s="38">
        <v>12307.119032989234</v>
      </c>
      <c r="D30" s="38">
        <v>53.673435616438354</v>
      </c>
      <c r="E30" s="38">
        <v>12360.792468605672</v>
      </c>
      <c r="F30" s="38">
        <v>7689.2368789853917</v>
      </c>
      <c r="G30" s="38">
        <v>4618.002236349038</v>
      </c>
      <c r="H30" s="38">
        <v>12307.239115334429</v>
      </c>
      <c r="I30" s="38">
        <v>8844.2674604312288</v>
      </c>
      <c r="J30" s="38">
        <v>4629.4736287315136</v>
      </c>
      <c r="K30" s="38">
        <v>13473.741089162742</v>
      </c>
      <c r="L30" s="38">
        <v>273.39530000000002</v>
      </c>
      <c r="M30" s="38">
        <v>4032.1732999999999</v>
      </c>
      <c r="N30" s="38">
        <v>4305.5685999999996</v>
      </c>
      <c r="O30" s="38">
        <v>42447.341273102844</v>
      </c>
    </row>
    <row r="31" spans="1:15" x14ac:dyDescent="0.3">
      <c r="A31" s="37" t="s">
        <v>92</v>
      </c>
      <c r="B31" s="37" t="s">
        <v>80</v>
      </c>
      <c r="C31" s="38">
        <v>9304.0412500934654</v>
      </c>
      <c r="D31" s="38">
        <v>743.64525000000003</v>
      </c>
      <c r="E31" s="38">
        <v>10047.686500093465</v>
      </c>
      <c r="F31" s="38">
        <v>533.00918296040106</v>
      </c>
      <c r="G31" s="38">
        <v>120.78368602739727</v>
      </c>
      <c r="H31" s="38">
        <v>653.79286898779833</v>
      </c>
      <c r="I31" s="38">
        <v>3849.2702629845026</v>
      </c>
      <c r="J31" s="38">
        <v>3347.464776333959</v>
      </c>
      <c r="K31" s="38">
        <v>7196.7350393184615</v>
      </c>
      <c r="L31" s="38">
        <v>34.700499999999998</v>
      </c>
      <c r="M31" s="38">
        <v>596.97320000000002</v>
      </c>
      <c r="N31" s="38">
        <v>631.67370000000005</v>
      </c>
      <c r="O31" s="38">
        <v>18529.888108399726</v>
      </c>
    </row>
    <row r="32" spans="1:15" x14ac:dyDescent="0.3">
      <c r="A32" s="37" t="s">
        <v>91</v>
      </c>
      <c r="B32" s="37" t="s">
        <v>80</v>
      </c>
      <c r="C32" s="38">
        <v>3950.3490620156763</v>
      </c>
      <c r="D32" s="38">
        <v>115.69790376919883</v>
      </c>
      <c r="E32" s="38">
        <v>4066.0469657848753</v>
      </c>
      <c r="F32" s="38">
        <v>466.50352884578001</v>
      </c>
      <c r="G32" s="38">
        <v>309.38792327867719</v>
      </c>
      <c r="H32" s="38">
        <v>775.89145212445715</v>
      </c>
      <c r="I32" s="38">
        <v>2654.6190129596007</v>
      </c>
      <c r="J32" s="38">
        <v>3978.2430212014806</v>
      </c>
      <c r="K32" s="38">
        <v>6632.8620341610813</v>
      </c>
      <c r="L32" s="38">
        <v>92.399699999999996</v>
      </c>
      <c r="M32" s="38">
        <v>153.1353</v>
      </c>
      <c r="N32" s="38">
        <v>245.535</v>
      </c>
      <c r="O32" s="38">
        <v>11720.335452070412</v>
      </c>
    </row>
    <row r="33" spans="1:15" x14ac:dyDescent="0.3">
      <c r="A33" s="37" t="s">
        <v>106</v>
      </c>
      <c r="B33" s="37" t="s">
        <v>80</v>
      </c>
      <c r="C33" s="38">
        <v>7994.3686664283396</v>
      </c>
      <c r="D33" s="38">
        <v>13.278850951285001</v>
      </c>
      <c r="E33" s="38">
        <v>8007.6475173796243</v>
      </c>
      <c r="F33" s="38">
        <v>4719.3581408370856</v>
      </c>
      <c r="G33" s="38">
        <v>3926.3325442110126</v>
      </c>
      <c r="H33" s="38">
        <v>8645.6906850480991</v>
      </c>
      <c r="I33" s="38">
        <v>5336.3314666903434</v>
      </c>
      <c r="J33" s="38">
        <v>2966.03275455841</v>
      </c>
      <c r="K33" s="38">
        <v>8302.3642212487539</v>
      </c>
      <c r="L33" s="38">
        <v>51.476100000000002</v>
      </c>
      <c r="M33" s="38">
        <v>4854.1763392405064</v>
      </c>
      <c r="N33" s="38">
        <v>4905.6524392405063</v>
      </c>
      <c r="O33" s="38">
        <v>29861.354862916982</v>
      </c>
    </row>
    <row r="34" spans="1:15" x14ac:dyDescent="0.3">
      <c r="A34" s="37" t="s">
        <v>103</v>
      </c>
      <c r="B34" s="37" t="s">
        <v>80</v>
      </c>
      <c r="C34" s="38">
        <v>19535.700789126837</v>
      </c>
      <c r="D34" s="38">
        <v>43.923263044831877</v>
      </c>
      <c r="E34" s="38">
        <v>19579.624052171668</v>
      </c>
      <c r="F34" s="38">
        <v>2439.830535995347</v>
      </c>
      <c r="G34" s="38">
        <v>3944.3278818975455</v>
      </c>
      <c r="H34" s="38">
        <v>6384.1584178928924</v>
      </c>
      <c r="I34" s="38">
        <v>10191.291000681857</v>
      </c>
      <c r="J34" s="38">
        <v>12882.756786460724</v>
      </c>
      <c r="K34" s="38">
        <v>23074.047787142583</v>
      </c>
      <c r="L34" s="38">
        <v>1727.9269233187135</v>
      </c>
      <c r="M34" s="38">
        <v>69116.626493015021</v>
      </c>
      <c r="N34" s="38">
        <v>70844.553416333729</v>
      </c>
      <c r="O34" s="38">
        <v>119882.38367354087</v>
      </c>
    </row>
    <row r="35" spans="1:15" x14ac:dyDescent="0.3">
      <c r="A35" s="37" t="s">
        <v>97</v>
      </c>
      <c r="B35" s="37" t="s">
        <v>80</v>
      </c>
      <c r="C35" s="38">
        <v>14735.118123741966</v>
      </c>
      <c r="D35" s="38">
        <v>2461.8381312328765</v>
      </c>
      <c r="E35" s="38">
        <v>17196.956254974844</v>
      </c>
      <c r="F35" s="38">
        <v>927.60953006648913</v>
      </c>
      <c r="G35" s="38">
        <v>773.80340570707074</v>
      </c>
      <c r="H35" s="38">
        <v>1701.4129357735599</v>
      </c>
      <c r="I35" s="38">
        <v>5660.7123729699879</v>
      </c>
      <c r="J35" s="38">
        <v>7058.9869020276401</v>
      </c>
      <c r="K35" s="38">
        <v>12719.699274997627</v>
      </c>
      <c r="L35" s="38">
        <v>59.878700000000002</v>
      </c>
      <c r="M35" s="38">
        <v>1293.5864999999999</v>
      </c>
      <c r="N35" s="38">
        <v>1353.4651999999999</v>
      </c>
      <c r="O35" s="38">
        <v>32971.533665746028</v>
      </c>
    </row>
    <row r="36" spans="1:15" x14ac:dyDescent="0.3">
      <c r="A36" s="37" t="s">
        <v>124</v>
      </c>
      <c r="B36" s="37" t="s">
        <v>81</v>
      </c>
      <c r="C36" s="38">
        <v>1410.7678247426056</v>
      </c>
      <c r="D36" s="38">
        <v>28.462299999999999</v>
      </c>
      <c r="E36" s="38">
        <v>1439.2301247426055</v>
      </c>
      <c r="F36" s="38">
        <v>422.67756375901223</v>
      </c>
      <c r="G36" s="38">
        <v>1137.4021825392015</v>
      </c>
      <c r="H36" s="38">
        <v>1560.0797462982136</v>
      </c>
      <c r="I36" s="38">
        <v>717.74886842559476</v>
      </c>
      <c r="J36" s="38">
        <v>705.65946094001833</v>
      </c>
      <c r="K36" s="38">
        <v>1423.4083293656131</v>
      </c>
      <c r="L36" s="38">
        <v>11.813800000000001</v>
      </c>
      <c r="M36" s="38">
        <v>1437.015605479452</v>
      </c>
      <c r="N36" s="38">
        <v>1448.8294054794519</v>
      </c>
      <c r="O36" s="38">
        <v>5871.547605885884</v>
      </c>
    </row>
    <row r="37" spans="1:15" x14ac:dyDescent="0.3">
      <c r="A37" s="37" t="s">
        <v>112</v>
      </c>
      <c r="B37" s="37" t="s">
        <v>81</v>
      </c>
      <c r="C37" s="38">
        <v>14166.609886921211</v>
      </c>
      <c r="D37" s="38">
        <v>424.09616493150685</v>
      </c>
      <c r="E37" s="38">
        <v>14590.706051852718</v>
      </c>
      <c r="F37" s="38">
        <v>3367.2559426023131</v>
      </c>
      <c r="G37" s="38">
        <v>4696.7438921077774</v>
      </c>
      <c r="H37" s="38">
        <v>8063.99983471009</v>
      </c>
      <c r="I37" s="38">
        <v>6952.9216010632617</v>
      </c>
      <c r="J37" s="38">
        <v>6207.5866876392656</v>
      </c>
      <c r="K37" s="38">
        <v>13160.508288702527</v>
      </c>
      <c r="L37" s="38">
        <v>469.97548239642913</v>
      </c>
      <c r="M37" s="38">
        <v>12111.121598864534</v>
      </c>
      <c r="N37" s="38">
        <v>12581.097081260963</v>
      </c>
      <c r="O37" s="38">
        <v>48396.3112565263</v>
      </c>
    </row>
    <row r="38" spans="1:15" x14ac:dyDescent="0.3">
      <c r="A38" s="37" t="s">
        <v>113</v>
      </c>
      <c r="B38" s="37" t="s">
        <v>81</v>
      </c>
      <c r="C38" s="38">
        <v>9754.555399768582</v>
      </c>
      <c r="D38" s="38">
        <v>374.02969999999999</v>
      </c>
      <c r="E38" s="38">
        <v>10128.585099768581</v>
      </c>
      <c r="F38" s="38">
        <v>3649.0207686069734</v>
      </c>
      <c r="G38" s="38">
        <v>1713.7040204847503</v>
      </c>
      <c r="H38" s="38">
        <v>5362.7247890917242</v>
      </c>
      <c r="I38" s="38">
        <v>4497.0073310921471</v>
      </c>
      <c r="J38" s="38">
        <v>4830.6034426764545</v>
      </c>
      <c r="K38" s="38">
        <v>9327.6107737686016</v>
      </c>
      <c r="L38" s="38">
        <v>152.76430219780221</v>
      </c>
      <c r="M38" s="38">
        <v>5932.7206617315624</v>
      </c>
      <c r="N38" s="38">
        <v>6085.4849639293643</v>
      </c>
      <c r="O38" s="38">
        <v>30904.405626558273</v>
      </c>
    </row>
    <row r="39" spans="1:15" x14ac:dyDescent="0.3">
      <c r="A39" s="37" t="s">
        <v>114</v>
      </c>
      <c r="B39" s="37" t="s">
        <v>81</v>
      </c>
      <c r="C39" s="38">
        <v>2358.6505474712944</v>
      </c>
      <c r="D39" s="38">
        <v>114.3308</v>
      </c>
      <c r="E39" s="38">
        <v>2472.9813474712946</v>
      </c>
      <c r="F39" s="38">
        <v>132.62126810309303</v>
      </c>
      <c r="G39" s="38">
        <v>44.896999999999998</v>
      </c>
      <c r="H39" s="38">
        <v>177.51826810309302</v>
      </c>
      <c r="I39" s="38">
        <v>1190.0892478393723</v>
      </c>
      <c r="J39" s="38">
        <v>507.47087572635621</v>
      </c>
      <c r="K39" s="38">
        <v>1697.5601235657286</v>
      </c>
      <c r="L39" s="38">
        <v>653.06815567765568</v>
      </c>
      <c r="M39" s="38">
        <v>11.297697802197803</v>
      </c>
      <c r="N39" s="38">
        <v>664.36585347985351</v>
      </c>
      <c r="O39" s="38">
        <v>5012.4255926199694</v>
      </c>
    </row>
    <row r="40" spans="1:15" x14ac:dyDescent="0.3">
      <c r="A40" s="37" t="s">
        <v>125</v>
      </c>
      <c r="B40" s="37" t="s">
        <v>81</v>
      </c>
      <c r="C40" s="38">
        <v>999.77946126100244</v>
      </c>
      <c r="D40" s="38">
        <v>59.777999999999999</v>
      </c>
      <c r="E40" s="38">
        <v>1059.5574612610023</v>
      </c>
      <c r="F40" s="38">
        <v>1017.1813764387338</v>
      </c>
      <c r="G40" s="38">
        <v>997.1191606717864</v>
      </c>
      <c r="H40" s="38">
        <v>2014.3005371105201</v>
      </c>
      <c r="I40" s="38">
        <v>541.76870594731179</v>
      </c>
      <c r="J40" s="38">
        <v>433.50890536391313</v>
      </c>
      <c r="K40" s="38">
        <v>975.27761131122497</v>
      </c>
      <c r="L40" s="38">
        <v>34.134300000000003</v>
      </c>
      <c r="M40" s="38">
        <v>359.06284663414971</v>
      </c>
      <c r="N40" s="38">
        <v>393.1971466341497</v>
      </c>
      <c r="O40" s="38">
        <v>4442.3327563168968</v>
      </c>
    </row>
    <row r="41" spans="1:15" x14ac:dyDescent="0.3">
      <c r="A41" s="37" t="s">
        <v>115</v>
      </c>
      <c r="B41" s="37" t="s">
        <v>81</v>
      </c>
      <c r="C41" s="38">
        <v>1889.9584761683643</v>
      </c>
      <c r="D41" s="38">
        <v>294.48689999999999</v>
      </c>
      <c r="E41" s="38">
        <v>2184.4453761683644</v>
      </c>
      <c r="F41" s="38">
        <v>319.42847753588711</v>
      </c>
      <c r="G41" s="38">
        <v>140.80869395599834</v>
      </c>
      <c r="H41" s="38">
        <v>460.23717149188542</v>
      </c>
      <c r="I41" s="38">
        <v>875.64528108209834</v>
      </c>
      <c r="J41" s="38">
        <v>650.88150414092149</v>
      </c>
      <c r="K41" s="38">
        <v>1526.5267852230199</v>
      </c>
      <c r="L41" s="38">
        <v>12.826522222222222</v>
      </c>
      <c r="M41" s="38">
        <v>199.77748493150685</v>
      </c>
      <c r="N41" s="38">
        <v>212.60400715372907</v>
      </c>
      <c r="O41" s="38">
        <v>4383.8133400369989</v>
      </c>
    </row>
    <row r="42" spans="1:15" x14ac:dyDescent="0.3">
      <c r="A42" s="37" t="s">
        <v>116</v>
      </c>
      <c r="B42" s="37" t="s">
        <v>81</v>
      </c>
      <c r="C42" s="38">
        <v>3039.8305384308137</v>
      </c>
      <c r="D42" s="38">
        <v>268.54828311592661</v>
      </c>
      <c r="E42" s="38">
        <v>3308.3788215467403</v>
      </c>
      <c r="F42" s="38">
        <v>349.69885007145598</v>
      </c>
      <c r="G42" s="38">
        <v>1367.3917544590847</v>
      </c>
      <c r="H42" s="38">
        <v>1717.0906045305408</v>
      </c>
      <c r="I42" s="38">
        <v>1229.007001565571</v>
      </c>
      <c r="J42" s="38">
        <v>1198.2552785949595</v>
      </c>
      <c r="K42" s="38">
        <v>2427.2622801605303</v>
      </c>
      <c r="L42" s="38">
        <v>50.567340614180338</v>
      </c>
      <c r="M42" s="38">
        <v>386.22819487489801</v>
      </c>
      <c r="N42" s="38">
        <v>436.79553548907836</v>
      </c>
      <c r="O42" s="38">
        <v>7889.5272417268898</v>
      </c>
    </row>
    <row r="43" spans="1:15" x14ac:dyDescent="0.3">
      <c r="A43" s="37" t="s">
        <v>126</v>
      </c>
      <c r="B43" s="37" t="s">
        <v>81</v>
      </c>
      <c r="C43" s="38">
        <v>875.86222114039788</v>
      </c>
      <c r="D43" s="38">
        <v>83.046000000000006</v>
      </c>
      <c r="E43" s="38">
        <v>958.90822114039793</v>
      </c>
      <c r="F43" s="38">
        <v>511.92856795753039</v>
      </c>
      <c r="G43" s="38">
        <v>1034.6023490279242</v>
      </c>
      <c r="H43" s="38">
        <v>1546.5309169854545</v>
      </c>
      <c r="I43" s="38">
        <v>717.49621723259531</v>
      </c>
      <c r="J43" s="38">
        <v>354.77486882296205</v>
      </c>
      <c r="K43" s="38">
        <v>1072.2710860555574</v>
      </c>
      <c r="L43" s="38">
        <v>23.053638583638584</v>
      </c>
      <c r="M43" s="38">
        <v>19.700192271544246</v>
      </c>
      <c r="N43" s="38">
        <v>42.753830855182827</v>
      </c>
      <c r="O43" s="38">
        <v>3620.464055036593</v>
      </c>
    </row>
    <row r="44" spans="1:15" x14ac:dyDescent="0.3">
      <c r="A44" s="37" t="s">
        <v>117</v>
      </c>
      <c r="B44" s="37" t="s">
        <v>81</v>
      </c>
      <c r="C44" s="38">
        <v>3101.8937622043054</v>
      </c>
      <c r="D44" s="38">
        <v>494.49245753424657</v>
      </c>
      <c r="E44" s="38">
        <v>3596.386219738552</v>
      </c>
      <c r="F44" s="38">
        <v>390.98104465753426</v>
      </c>
      <c r="G44" s="38">
        <v>892.97694275811875</v>
      </c>
      <c r="H44" s="38">
        <v>1283.957987415653</v>
      </c>
      <c r="I44" s="38">
        <v>2079.5436113101177</v>
      </c>
      <c r="J44" s="38">
        <v>1512.0161134683422</v>
      </c>
      <c r="K44" s="38">
        <v>3591.5597247784599</v>
      </c>
      <c r="L44" s="38">
        <v>342.10826336996337</v>
      </c>
      <c r="M44" s="38">
        <v>2151.745782496118</v>
      </c>
      <c r="N44" s="38">
        <v>2493.8540458660814</v>
      </c>
      <c r="O44" s="38">
        <v>10965.757977798747</v>
      </c>
    </row>
    <row r="45" spans="1:15" x14ac:dyDescent="0.3">
      <c r="A45" s="37" t="s">
        <v>118</v>
      </c>
      <c r="B45" s="37" t="s">
        <v>81</v>
      </c>
      <c r="C45" s="38">
        <v>15223.759819313465</v>
      </c>
      <c r="D45" s="38">
        <v>811.25006684931509</v>
      </c>
      <c r="E45" s="38">
        <v>16035.009886162781</v>
      </c>
      <c r="F45" s="38">
        <v>3009.3961781004364</v>
      </c>
      <c r="G45" s="38">
        <v>4665.7845156173535</v>
      </c>
      <c r="H45" s="38">
        <v>7675.1806937177898</v>
      </c>
      <c r="I45" s="38">
        <v>7229.8641310373141</v>
      </c>
      <c r="J45" s="38">
        <v>6392.7615900113396</v>
      </c>
      <c r="K45" s="38">
        <v>13622.625721048655</v>
      </c>
      <c r="L45" s="38">
        <v>355.23090769230771</v>
      </c>
      <c r="M45" s="38">
        <v>6586.4366716332979</v>
      </c>
      <c r="N45" s="38">
        <v>6941.6675793256054</v>
      </c>
      <c r="O45" s="38">
        <v>44274.483880254833</v>
      </c>
    </row>
    <row r="46" spans="1:15" x14ac:dyDescent="0.3">
      <c r="A46" s="37" t="s">
        <v>119</v>
      </c>
      <c r="B46" s="37" t="s">
        <v>81</v>
      </c>
      <c r="C46" s="38">
        <v>3083.8574015944018</v>
      </c>
      <c r="D46" s="38">
        <v>440.55349999999999</v>
      </c>
      <c r="E46" s="38">
        <v>3524.4109015944018</v>
      </c>
      <c r="F46" s="38">
        <v>2974.1209840513234</v>
      </c>
      <c r="G46" s="38">
        <v>1668.4794769950872</v>
      </c>
      <c r="H46" s="38">
        <v>4642.6004610464106</v>
      </c>
      <c r="I46" s="38">
        <v>1538.7270105706521</v>
      </c>
      <c r="J46" s="38">
        <v>1002.9819521542804</v>
      </c>
      <c r="K46" s="38">
        <v>2541.7089627249325</v>
      </c>
      <c r="L46" s="38">
        <v>27.716029670329672</v>
      </c>
      <c r="M46" s="38">
        <v>36.357543956043955</v>
      </c>
      <c r="N46" s="38">
        <v>64.07357362637363</v>
      </c>
      <c r="O46" s="38">
        <v>10772.79389899212</v>
      </c>
    </row>
    <row r="47" spans="1:15" x14ac:dyDescent="0.3">
      <c r="A47" s="37" t="s">
        <v>120</v>
      </c>
      <c r="B47" s="37" t="s">
        <v>81</v>
      </c>
      <c r="C47" s="38">
        <v>5251.3037371944265</v>
      </c>
      <c r="D47" s="38">
        <v>240.53030000000001</v>
      </c>
      <c r="E47" s="38">
        <v>5491.8340371944269</v>
      </c>
      <c r="F47" s="38">
        <v>1714.3498434189673</v>
      </c>
      <c r="G47" s="38">
        <v>7815.5815542874252</v>
      </c>
      <c r="H47" s="38">
        <v>9529.9313977063921</v>
      </c>
      <c r="I47" s="38">
        <v>2305.8442007897629</v>
      </c>
      <c r="J47" s="38">
        <v>2994.8308355235572</v>
      </c>
      <c r="K47" s="38">
        <v>5300.6750363133197</v>
      </c>
      <c r="L47" s="38">
        <v>91.662692653921425</v>
      </c>
      <c r="M47" s="38">
        <v>8012.5496469530162</v>
      </c>
      <c r="N47" s="38">
        <v>8104.2123396069373</v>
      </c>
      <c r="O47" s="38">
        <v>28426.652810821077</v>
      </c>
    </row>
    <row r="48" spans="1:15" x14ac:dyDescent="0.3">
      <c r="A48" s="37" t="s">
        <v>121</v>
      </c>
      <c r="B48" s="37" t="s">
        <v>81</v>
      </c>
      <c r="C48" s="38">
        <v>1201.6975721172571</v>
      </c>
      <c r="D48" s="38">
        <v>196.85730000000001</v>
      </c>
      <c r="E48" s="38">
        <v>1398.5548721172572</v>
      </c>
      <c r="F48" s="38">
        <v>168.80369561643835</v>
      </c>
      <c r="G48" s="38">
        <v>50.275399999999998</v>
      </c>
      <c r="H48" s="38">
        <v>219.07909561643834</v>
      </c>
      <c r="I48" s="38">
        <v>610.28063027116639</v>
      </c>
      <c r="J48" s="38">
        <v>451.12082871335133</v>
      </c>
      <c r="K48" s="38">
        <v>1061.4014589845178</v>
      </c>
      <c r="L48" s="38">
        <v>73.186776469243597</v>
      </c>
      <c r="M48" s="38">
        <v>39.589470329670327</v>
      </c>
      <c r="N48" s="38">
        <v>112.77624679891392</v>
      </c>
      <c r="O48" s="38">
        <v>2791.811673517127</v>
      </c>
    </row>
    <row r="49" spans="1:15" x14ac:dyDescent="0.3">
      <c r="A49" s="37" t="s">
        <v>122</v>
      </c>
      <c r="B49" s="37" t="s">
        <v>81</v>
      </c>
      <c r="C49" s="38">
        <v>9738.5311795685702</v>
      </c>
      <c r="D49" s="38">
        <v>1047.7843944802455</v>
      </c>
      <c r="E49" s="38">
        <v>10786.315574048816</v>
      </c>
      <c r="F49" s="38">
        <v>125.72818428324339</v>
      </c>
      <c r="G49" s="38">
        <v>538.75288218459218</v>
      </c>
      <c r="H49" s="38">
        <v>664.4810664678356</v>
      </c>
      <c r="I49" s="38">
        <v>3962.26443295839</v>
      </c>
      <c r="J49" s="38">
        <v>4203.6378125950314</v>
      </c>
      <c r="K49" s="38">
        <v>8165.9022455534214</v>
      </c>
      <c r="L49" s="38">
        <v>109.05955901741054</v>
      </c>
      <c r="M49" s="38">
        <v>30957.647716023232</v>
      </c>
      <c r="N49" s="38">
        <v>31066.707275040641</v>
      </c>
      <c r="O49" s="38">
        <v>50683.406161110717</v>
      </c>
    </row>
    <row r="50" spans="1:15" x14ac:dyDescent="0.3">
      <c r="A50" s="37" t="s">
        <v>127</v>
      </c>
      <c r="B50" s="37" t="s">
        <v>81</v>
      </c>
      <c r="C50" s="38">
        <v>13441.126542056851</v>
      </c>
      <c r="D50" s="38">
        <v>273.71542320354393</v>
      </c>
      <c r="E50" s="38">
        <v>13714.841965260395</v>
      </c>
      <c r="F50" s="38">
        <v>1702.3018063577438</v>
      </c>
      <c r="G50" s="38">
        <v>2533.8298745539564</v>
      </c>
      <c r="H50" s="38">
        <v>4236.1316809116997</v>
      </c>
      <c r="I50" s="38">
        <v>6914.3124069829655</v>
      </c>
      <c r="J50" s="38">
        <v>7514.8559139221807</v>
      </c>
      <c r="K50" s="38">
        <v>14429.168320905146</v>
      </c>
      <c r="L50" s="38">
        <v>204.33079230769232</v>
      </c>
      <c r="M50" s="38">
        <v>2941.5861138190576</v>
      </c>
      <c r="N50" s="38">
        <v>3145.9169061267498</v>
      </c>
      <c r="O50" s="38">
        <v>35526.058873203998</v>
      </c>
    </row>
    <row r="51" spans="1:15" x14ac:dyDescent="0.3">
      <c r="A51" s="37" t="s">
        <v>123</v>
      </c>
      <c r="B51" s="37" t="s">
        <v>81</v>
      </c>
      <c r="C51" s="38">
        <v>14073.451854294015</v>
      </c>
      <c r="D51" s="38">
        <v>560.84825349748564</v>
      </c>
      <c r="E51" s="38">
        <v>14634.300107791501</v>
      </c>
      <c r="F51" s="38">
        <v>1588.8654581305721</v>
      </c>
      <c r="G51" s="38">
        <v>1652.3252836105653</v>
      </c>
      <c r="H51" s="38">
        <v>3241.1907417411376</v>
      </c>
      <c r="I51" s="38">
        <v>7217.1420070324102</v>
      </c>
      <c r="J51" s="38">
        <v>4608.6403409033828</v>
      </c>
      <c r="K51" s="38">
        <v>11825.782347935794</v>
      </c>
      <c r="L51" s="38">
        <v>581.86287617461846</v>
      </c>
      <c r="M51" s="38">
        <v>17160.145044625351</v>
      </c>
      <c r="N51" s="38">
        <v>17742.00792079997</v>
      </c>
      <c r="O51" s="38">
        <v>47443.281118268402</v>
      </c>
    </row>
    <row r="52" spans="1:15" x14ac:dyDescent="0.3">
      <c r="A52" s="37" t="s">
        <v>128</v>
      </c>
      <c r="B52" s="37" t="s">
        <v>81</v>
      </c>
      <c r="C52" s="38">
        <v>22516.327798790117</v>
      </c>
      <c r="D52" s="38">
        <v>4111.1043439670675</v>
      </c>
      <c r="E52" s="38">
        <v>26627.432142757185</v>
      </c>
      <c r="F52" s="38">
        <v>395.67781688302546</v>
      </c>
      <c r="G52" s="38">
        <v>940.6932842360925</v>
      </c>
      <c r="H52" s="38">
        <v>1336.3711011191181</v>
      </c>
      <c r="I52" s="38">
        <v>10414.386973009063</v>
      </c>
      <c r="J52" s="38">
        <v>16843.607821681773</v>
      </c>
      <c r="K52" s="38">
        <v>27257.994794690836</v>
      </c>
      <c r="L52" s="38">
        <v>1952.1065114354708</v>
      </c>
      <c r="M52" s="38">
        <v>25938.125121560843</v>
      </c>
      <c r="N52" s="38">
        <v>27890.231632996314</v>
      </c>
      <c r="O52" s="38">
        <v>83112.029671563447</v>
      </c>
    </row>
  </sheetData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C1A131-AB79-40DD-AF98-8DD543AAEF72}">
  <sheetPr codeName="Sayfa9"/>
  <dimension ref="A1:O52"/>
  <sheetViews>
    <sheetView topLeftCell="A9" zoomScale="55" zoomScaleNormal="55" workbookViewId="0">
      <selection activeCell="C3" sqref="C3:O52"/>
    </sheetView>
  </sheetViews>
  <sheetFormatPr defaultColWidth="8.77734375" defaultRowHeight="14.4" x14ac:dyDescent="0.3"/>
  <cols>
    <col min="1" max="1" width="18.6640625" bestFit="1" customWidth="1"/>
    <col min="2" max="2" width="12.109375" bestFit="1" customWidth="1"/>
    <col min="3" max="15" width="20.33203125" customWidth="1"/>
  </cols>
  <sheetData>
    <row r="1" spans="1:15" ht="15" customHeight="1" x14ac:dyDescent="0.3">
      <c r="C1" t="s">
        <v>68</v>
      </c>
      <c r="F1" t="s">
        <v>69</v>
      </c>
      <c r="I1" t="s">
        <v>70</v>
      </c>
      <c r="L1" t="s">
        <v>71</v>
      </c>
      <c r="O1" t="s">
        <v>17</v>
      </c>
    </row>
    <row r="2" spans="1:15" x14ac:dyDescent="0.3">
      <c r="C2" t="s">
        <v>20</v>
      </c>
      <c r="D2" t="s">
        <v>131</v>
      </c>
      <c r="E2" t="s">
        <v>25</v>
      </c>
      <c r="F2" t="s">
        <v>20</v>
      </c>
      <c r="G2" t="s">
        <v>131</v>
      </c>
      <c r="H2" t="s">
        <v>25</v>
      </c>
      <c r="I2" t="s">
        <v>1</v>
      </c>
      <c r="J2" t="s">
        <v>2</v>
      </c>
      <c r="K2" t="s">
        <v>25</v>
      </c>
      <c r="L2" t="s">
        <v>1</v>
      </c>
      <c r="M2" t="s">
        <v>2</v>
      </c>
      <c r="N2" t="s">
        <v>25</v>
      </c>
    </row>
    <row r="3" spans="1:15" x14ac:dyDescent="0.3">
      <c r="A3" t="s">
        <v>21</v>
      </c>
      <c r="B3" t="s">
        <v>21</v>
      </c>
      <c r="C3" s="36">
        <v>15551205.020000614</v>
      </c>
      <c r="D3" s="36">
        <v>144123.59100000001</v>
      </c>
      <c r="E3" s="36">
        <v>15695328.611000614</v>
      </c>
      <c r="F3" s="36">
        <v>544355.37899999844</v>
      </c>
      <c r="G3" s="36">
        <v>631304.84299999964</v>
      </c>
      <c r="H3" s="36">
        <v>1175660.2219999982</v>
      </c>
      <c r="I3" s="36">
        <v>3774496.082000114</v>
      </c>
      <c r="J3" s="36">
        <v>4557876.8999999994</v>
      </c>
      <c r="K3" s="36">
        <v>8332372.9820001135</v>
      </c>
      <c r="L3" s="36">
        <v>98553.172999999995</v>
      </c>
      <c r="M3" s="36">
        <v>1997602.9110000003</v>
      </c>
      <c r="N3" s="36">
        <v>2096156.0840000003</v>
      </c>
      <c r="O3" s="36">
        <v>27299517.899000727</v>
      </c>
    </row>
    <row r="4" spans="1:15" x14ac:dyDescent="0.3">
      <c r="A4" t="s">
        <v>80</v>
      </c>
      <c r="B4" t="s">
        <v>22</v>
      </c>
      <c r="C4" s="36">
        <v>11948322.594000474</v>
      </c>
      <c r="D4" s="36">
        <v>116789.739</v>
      </c>
      <c r="E4" s="36">
        <v>12065112.333000474</v>
      </c>
      <c r="F4" s="36">
        <v>308582.28199999925</v>
      </c>
      <c r="G4" s="36">
        <v>242380.64399999991</v>
      </c>
      <c r="H4" s="36">
        <v>550962.92599999916</v>
      </c>
      <c r="I4" s="36">
        <v>2999894.826000113</v>
      </c>
      <c r="J4" s="36">
        <v>3565181.5409999993</v>
      </c>
      <c r="K4" s="36">
        <v>6565076.3670001123</v>
      </c>
      <c r="L4" s="36">
        <v>79997.452999999994</v>
      </c>
      <c r="M4" s="36">
        <v>1376825.6430000002</v>
      </c>
      <c r="N4" s="36">
        <v>1456823.0960000001</v>
      </c>
      <c r="O4" s="36">
        <v>20637974.722000584</v>
      </c>
    </row>
    <row r="5" spans="1:15" x14ac:dyDescent="0.3">
      <c r="A5" t="s">
        <v>81</v>
      </c>
      <c r="B5" t="s">
        <v>23</v>
      </c>
      <c r="C5" s="36">
        <v>3602882.4260001415</v>
      </c>
      <c r="D5" s="36">
        <v>27333.851999999999</v>
      </c>
      <c r="E5" s="36">
        <v>3630216.2780001415</v>
      </c>
      <c r="F5" s="36">
        <v>235773.09699999916</v>
      </c>
      <c r="G5" s="36">
        <v>388924.19899999979</v>
      </c>
      <c r="H5" s="36">
        <v>624697.29599999893</v>
      </c>
      <c r="I5" s="36">
        <v>774601.25600000122</v>
      </c>
      <c r="J5" s="36">
        <v>992695.35900000005</v>
      </c>
      <c r="K5" s="36">
        <v>1767296.6150000012</v>
      </c>
      <c r="L5" s="36">
        <v>18555.72</v>
      </c>
      <c r="M5" s="36">
        <v>620777.26800000004</v>
      </c>
      <c r="N5" s="36">
        <v>639332.98800000001</v>
      </c>
      <c r="O5" s="36">
        <v>6661543.1770001417</v>
      </c>
    </row>
    <row r="6" spans="1:15" x14ac:dyDescent="0.3">
      <c r="A6" t="s">
        <v>95</v>
      </c>
      <c r="B6" t="s">
        <v>80</v>
      </c>
      <c r="C6" s="36">
        <v>261681.30500000599</v>
      </c>
      <c r="D6" s="36">
        <v>1667.03</v>
      </c>
      <c r="E6" s="36">
        <v>263348.33500000602</v>
      </c>
      <c r="F6" s="36">
        <v>1164.4010000000001</v>
      </c>
      <c r="G6" s="36">
        <v>4297.1000000000004</v>
      </c>
      <c r="H6" s="36">
        <v>5461.5010000000002</v>
      </c>
      <c r="I6" s="36">
        <v>53084.347000000103</v>
      </c>
      <c r="J6" s="36">
        <v>463972.18700000003</v>
      </c>
      <c r="K6" s="36">
        <v>517056.53400000016</v>
      </c>
      <c r="L6" s="36">
        <v>407.38900000000001</v>
      </c>
      <c r="M6" s="36">
        <v>220303.91700000002</v>
      </c>
      <c r="N6" s="36">
        <v>220711.30600000001</v>
      </c>
      <c r="O6" s="36">
        <v>1006577.6760000063</v>
      </c>
    </row>
    <row r="7" spans="1:15" x14ac:dyDescent="0.3">
      <c r="A7" t="s">
        <v>111</v>
      </c>
      <c r="B7" t="s">
        <v>80</v>
      </c>
      <c r="C7" s="36">
        <v>175442.07700000002</v>
      </c>
      <c r="D7" s="36">
        <v>60</v>
      </c>
      <c r="E7" s="36">
        <v>175502.07700000002</v>
      </c>
      <c r="F7" s="36">
        <v>1273.48</v>
      </c>
      <c r="G7" s="36">
        <v>0</v>
      </c>
      <c r="H7" s="36">
        <v>1273.48</v>
      </c>
      <c r="I7" s="36">
        <v>30700.360000000499</v>
      </c>
      <c r="J7" s="36">
        <v>85430.8</v>
      </c>
      <c r="K7" s="36">
        <v>116131.1600000005</v>
      </c>
      <c r="L7" s="36">
        <v>1166.18</v>
      </c>
      <c r="M7" s="36">
        <v>2208</v>
      </c>
      <c r="N7" s="36">
        <v>3374.1800000000003</v>
      </c>
      <c r="O7" s="36">
        <v>296280.89700000052</v>
      </c>
    </row>
    <row r="8" spans="1:15" x14ac:dyDescent="0.3">
      <c r="A8" t="s">
        <v>98</v>
      </c>
      <c r="B8" t="s">
        <v>80</v>
      </c>
      <c r="C8" s="36">
        <v>80006.1679999997</v>
      </c>
      <c r="D8" s="36">
        <v>182.6</v>
      </c>
      <c r="E8" s="36">
        <v>80188.767999999705</v>
      </c>
      <c r="F8" s="36">
        <v>23055.989999999802</v>
      </c>
      <c r="G8" s="36">
        <v>8730.7900000000009</v>
      </c>
      <c r="H8" s="36">
        <v>31786.779999999802</v>
      </c>
      <c r="I8" s="36">
        <v>33818.502999999298</v>
      </c>
      <c r="J8" s="36">
        <v>16819.77</v>
      </c>
      <c r="K8" s="36">
        <v>50638.272999999303</v>
      </c>
      <c r="L8" s="36">
        <v>5</v>
      </c>
      <c r="M8" s="36">
        <v>5562</v>
      </c>
      <c r="N8" s="36">
        <v>5567</v>
      </c>
      <c r="O8" s="36">
        <v>168180.82099999883</v>
      </c>
    </row>
    <row r="9" spans="1:15" x14ac:dyDescent="0.3">
      <c r="A9" t="s">
        <v>110</v>
      </c>
      <c r="B9" t="s">
        <v>80</v>
      </c>
      <c r="C9" s="36">
        <v>696877.38400002208</v>
      </c>
      <c r="D9" s="36">
        <v>1555.588</v>
      </c>
      <c r="E9" s="36">
        <v>698432.97200002207</v>
      </c>
      <c r="F9" s="36">
        <v>53.52</v>
      </c>
      <c r="G9" s="36">
        <v>21.1</v>
      </c>
      <c r="H9" s="36">
        <v>74.62</v>
      </c>
      <c r="I9" s="36">
        <v>118303.099999994</v>
      </c>
      <c r="J9" s="36">
        <v>62732</v>
      </c>
      <c r="K9" s="36">
        <v>181035.09999999398</v>
      </c>
      <c r="L9" s="36">
        <v>959.48399999999992</v>
      </c>
      <c r="M9" s="36">
        <v>2209.4899999999998</v>
      </c>
      <c r="N9" s="36">
        <v>3168.9739999999997</v>
      </c>
      <c r="O9" s="36">
        <v>882711.66600001603</v>
      </c>
    </row>
    <row r="10" spans="1:15" x14ac:dyDescent="0.3">
      <c r="A10" t="s">
        <v>94</v>
      </c>
      <c r="B10" t="s">
        <v>80</v>
      </c>
      <c r="C10" s="36">
        <v>254054.51300000498</v>
      </c>
      <c r="D10" s="36">
        <v>627.91</v>
      </c>
      <c r="E10" s="36">
        <v>254682.42300000499</v>
      </c>
      <c r="F10" s="36">
        <v>30934.684999999699</v>
      </c>
      <c r="G10" s="36">
        <v>25220.35</v>
      </c>
      <c r="H10" s="36">
        <v>56155.034999999698</v>
      </c>
      <c r="I10" s="36">
        <v>64981.527000001006</v>
      </c>
      <c r="J10" s="36">
        <v>121911.02600000001</v>
      </c>
      <c r="K10" s="36">
        <v>186892.553000001</v>
      </c>
      <c r="L10" s="36">
        <v>720.91300000000001</v>
      </c>
      <c r="M10" s="36">
        <v>69387.739999999991</v>
      </c>
      <c r="N10" s="36">
        <v>70108.652999999991</v>
      </c>
      <c r="O10" s="36">
        <v>567838.66400000569</v>
      </c>
    </row>
    <row r="11" spans="1:15" x14ac:dyDescent="0.3">
      <c r="A11" t="s">
        <v>109</v>
      </c>
      <c r="B11" t="s">
        <v>80</v>
      </c>
      <c r="C11" s="36">
        <v>30825.185999999903</v>
      </c>
      <c r="D11" s="36">
        <v>155</v>
      </c>
      <c r="E11" s="36">
        <v>30980.185999999903</v>
      </c>
      <c r="F11" s="36">
        <v>4649.0910000000003</v>
      </c>
      <c r="G11" s="36">
        <v>157.80000000000001</v>
      </c>
      <c r="H11" s="36">
        <v>4806.8910000000005</v>
      </c>
      <c r="I11" s="36">
        <v>10492.643000000018</v>
      </c>
      <c r="J11" s="36">
        <v>5026.3999999999996</v>
      </c>
      <c r="K11" s="36">
        <v>15519.043000000018</v>
      </c>
      <c r="L11" s="36">
        <v>172.04900000000001</v>
      </c>
      <c r="M11" s="36">
        <v>2140</v>
      </c>
      <c r="N11" s="36">
        <v>2312.049</v>
      </c>
      <c r="O11" s="36">
        <v>53618.168999999922</v>
      </c>
    </row>
    <row r="12" spans="1:15" x14ac:dyDescent="0.3">
      <c r="A12" t="s">
        <v>83</v>
      </c>
      <c r="B12" t="s">
        <v>80</v>
      </c>
      <c r="C12" s="36">
        <v>1017528.6450000748</v>
      </c>
      <c r="D12" s="36">
        <v>1529.5640000000001</v>
      </c>
      <c r="E12" s="36">
        <v>1019058.2090000748</v>
      </c>
      <c r="F12" s="36">
        <v>1722.125</v>
      </c>
      <c r="G12" s="36">
        <v>1306.3</v>
      </c>
      <c r="H12" s="36">
        <v>3028.4250000000002</v>
      </c>
      <c r="I12" s="36">
        <v>423547.027000056</v>
      </c>
      <c r="J12" s="36">
        <v>347904.68299999996</v>
      </c>
      <c r="K12" s="36">
        <v>771451.71000005596</v>
      </c>
      <c r="L12" s="36">
        <v>25424.62</v>
      </c>
      <c r="M12" s="36">
        <v>184769.5</v>
      </c>
      <c r="N12" s="36">
        <v>210194.12</v>
      </c>
      <c r="O12" s="36">
        <v>2003732.4640001308</v>
      </c>
    </row>
    <row r="13" spans="1:15" x14ac:dyDescent="0.3">
      <c r="A13" t="s">
        <v>84</v>
      </c>
      <c r="B13" t="s">
        <v>80</v>
      </c>
      <c r="C13" s="36">
        <v>1258990.6400000982</v>
      </c>
      <c r="D13" s="36">
        <v>1242</v>
      </c>
      <c r="E13" s="36">
        <v>1260232.6400000982</v>
      </c>
      <c r="F13" s="36">
        <v>4100.6260000000202</v>
      </c>
      <c r="G13" s="36">
        <v>1967.2</v>
      </c>
      <c r="H13" s="36">
        <v>6067.82600000002</v>
      </c>
      <c r="I13" s="36">
        <v>229196.42600002201</v>
      </c>
      <c r="J13" s="36">
        <v>61610.19</v>
      </c>
      <c r="K13" s="36">
        <v>290806.61600002204</v>
      </c>
      <c r="L13" s="36">
        <v>2808.6990000000001</v>
      </c>
      <c r="M13" s="36">
        <v>18908.400000000001</v>
      </c>
      <c r="N13" s="36">
        <v>21717.099000000002</v>
      </c>
      <c r="O13" s="36">
        <v>1578824.1810001202</v>
      </c>
    </row>
    <row r="14" spans="1:15" x14ac:dyDescent="0.3">
      <c r="A14" t="s">
        <v>96</v>
      </c>
      <c r="B14" t="s">
        <v>80</v>
      </c>
      <c r="C14" s="36">
        <v>343035.27700001001</v>
      </c>
      <c r="D14" s="36">
        <v>13611.61</v>
      </c>
      <c r="E14" s="36">
        <v>356646.88700001</v>
      </c>
      <c r="F14" s="36">
        <v>3954.9940000000001</v>
      </c>
      <c r="G14" s="36">
        <v>4122.8100000000004</v>
      </c>
      <c r="H14" s="36">
        <v>8077.8040000000001</v>
      </c>
      <c r="I14" s="36">
        <v>87812.787999999302</v>
      </c>
      <c r="J14" s="36">
        <v>82300.48000000001</v>
      </c>
      <c r="K14" s="36">
        <v>170113.26799999931</v>
      </c>
      <c r="L14" s="36">
        <v>322.62599999999998</v>
      </c>
      <c r="M14" s="36">
        <v>5514</v>
      </c>
      <c r="N14" s="36">
        <v>5836.6260000000002</v>
      </c>
      <c r="O14" s="36">
        <v>540674.58500000928</v>
      </c>
    </row>
    <row r="15" spans="1:15" x14ac:dyDescent="0.3">
      <c r="A15" t="s">
        <v>88</v>
      </c>
      <c r="B15" t="s">
        <v>80</v>
      </c>
      <c r="C15" s="36">
        <v>600584.30400002783</v>
      </c>
      <c r="D15" s="36">
        <v>1152.51</v>
      </c>
      <c r="E15" s="36">
        <v>601736.81400002784</v>
      </c>
      <c r="F15" s="36">
        <v>290.61599999999999</v>
      </c>
      <c r="G15" s="36">
        <v>15</v>
      </c>
      <c r="H15" s="36">
        <v>305.61599999999999</v>
      </c>
      <c r="I15" s="36">
        <v>103706.431999996</v>
      </c>
      <c r="J15" s="36">
        <v>58181.446000000004</v>
      </c>
      <c r="K15" s="36">
        <v>161887.87799999601</v>
      </c>
      <c r="L15" s="36">
        <v>2260.163</v>
      </c>
      <c r="M15" s="36">
        <v>53476</v>
      </c>
      <c r="N15" s="36">
        <v>55736.163</v>
      </c>
      <c r="O15" s="36">
        <v>819666.47100002388</v>
      </c>
    </row>
    <row r="16" spans="1:15" x14ac:dyDescent="0.3">
      <c r="A16" t="s">
        <v>107</v>
      </c>
      <c r="B16" t="s">
        <v>80</v>
      </c>
      <c r="C16" s="36">
        <v>289384.25499998394</v>
      </c>
      <c r="D16" s="36">
        <v>17115.3</v>
      </c>
      <c r="E16" s="36">
        <v>306499.55499998393</v>
      </c>
      <c r="F16" s="36">
        <v>8464.0500000000284</v>
      </c>
      <c r="G16" s="36">
        <v>14179.788</v>
      </c>
      <c r="H16" s="36">
        <v>22643.838000000029</v>
      </c>
      <c r="I16" s="36">
        <v>46237.268999999797</v>
      </c>
      <c r="J16" s="36">
        <v>46431.509999999995</v>
      </c>
      <c r="K16" s="36">
        <v>92668.778999999791</v>
      </c>
      <c r="L16" s="36">
        <v>547.93200000000002</v>
      </c>
      <c r="M16" s="36">
        <v>11219.4</v>
      </c>
      <c r="N16" s="36">
        <v>11767.332</v>
      </c>
      <c r="O16" s="36">
        <v>433579.50399998378</v>
      </c>
    </row>
    <row r="17" spans="1:15" x14ac:dyDescent="0.3">
      <c r="A17" t="s">
        <v>101</v>
      </c>
      <c r="B17" t="s">
        <v>80</v>
      </c>
      <c r="C17" s="36">
        <v>166016.02499999799</v>
      </c>
      <c r="D17" s="36">
        <v>4299.3</v>
      </c>
      <c r="E17" s="36">
        <v>170315.32499999797</v>
      </c>
      <c r="F17" s="36">
        <v>1886.27</v>
      </c>
      <c r="G17" s="36">
        <v>5594.4</v>
      </c>
      <c r="H17" s="36">
        <v>7480.67</v>
      </c>
      <c r="I17" s="36">
        <v>25186.4729999999</v>
      </c>
      <c r="J17" s="36">
        <v>71640.14</v>
      </c>
      <c r="K17" s="36">
        <v>96826.612999999896</v>
      </c>
      <c r="L17" s="36">
        <v>41.6</v>
      </c>
      <c r="M17" s="36">
        <v>4963.8</v>
      </c>
      <c r="N17" s="36">
        <v>5005.4000000000005</v>
      </c>
      <c r="O17" s="36">
        <v>279628.00799999788</v>
      </c>
    </row>
    <row r="18" spans="1:15" x14ac:dyDescent="0.3">
      <c r="A18" t="s">
        <v>87</v>
      </c>
      <c r="B18" t="s">
        <v>80</v>
      </c>
      <c r="C18" s="36">
        <v>311057.188000019</v>
      </c>
      <c r="D18" s="36">
        <v>1950</v>
      </c>
      <c r="E18" s="36">
        <v>313007.188000019</v>
      </c>
      <c r="F18" s="36">
        <v>63.29</v>
      </c>
      <c r="G18" s="36">
        <v>100</v>
      </c>
      <c r="H18" s="36">
        <v>163.29</v>
      </c>
      <c r="I18" s="36">
        <v>87035.115999998801</v>
      </c>
      <c r="J18" s="36">
        <v>116125.79800000001</v>
      </c>
      <c r="K18" s="36">
        <v>203160.91399999883</v>
      </c>
      <c r="L18" s="36">
        <v>7978.6480000000001</v>
      </c>
      <c r="M18" s="36">
        <v>62790.767999999996</v>
      </c>
      <c r="N18" s="36">
        <v>70769.415999999997</v>
      </c>
      <c r="O18" s="36">
        <v>587100.80800001777</v>
      </c>
    </row>
    <row r="19" spans="1:15" x14ac:dyDescent="0.3">
      <c r="A19" t="s">
        <v>89</v>
      </c>
      <c r="B19" t="s">
        <v>80</v>
      </c>
      <c r="C19" s="36">
        <v>137987.96300000002</v>
      </c>
      <c r="D19" s="36">
        <v>2486.4</v>
      </c>
      <c r="E19" s="36">
        <v>140474.36300000001</v>
      </c>
      <c r="F19" s="36">
        <v>2056.2959999999998</v>
      </c>
      <c r="G19" s="36">
        <v>580</v>
      </c>
      <c r="H19" s="36">
        <v>2636.2959999999998</v>
      </c>
      <c r="I19" s="36">
        <v>26699.752000000502</v>
      </c>
      <c r="J19" s="36">
        <v>12326.5</v>
      </c>
      <c r="K19" s="36">
        <v>39026.252000000502</v>
      </c>
      <c r="L19" s="36">
        <v>483.10700000000003</v>
      </c>
      <c r="M19" s="36">
        <v>8016</v>
      </c>
      <c r="N19" s="36">
        <v>8499.107</v>
      </c>
      <c r="O19" s="36">
        <v>190636.01800000051</v>
      </c>
    </row>
    <row r="20" spans="1:15" x14ac:dyDescent="0.3">
      <c r="A20" t="s">
        <v>90</v>
      </c>
      <c r="B20" t="s">
        <v>80</v>
      </c>
      <c r="C20" s="36">
        <v>1017818.0590000289</v>
      </c>
      <c r="D20" s="36">
        <v>518.10900000000004</v>
      </c>
      <c r="E20" s="36">
        <v>1018336.1680000289</v>
      </c>
      <c r="F20" s="36">
        <v>55.87</v>
      </c>
      <c r="G20" s="36">
        <v>65</v>
      </c>
      <c r="H20" s="36">
        <v>120.87</v>
      </c>
      <c r="I20" s="36">
        <v>174630.88700000002</v>
      </c>
      <c r="J20" s="36">
        <v>25859.964</v>
      </c>
      <c r="K20" s="36">
        <v>200490.85100000002</v>
      </c>
      <c r="L20" s="36">
        <v>2237.2150000000001</v>
      </c>
      <c r="M20" s="36">
        <v>240</v>
      </c>
      <c r="N20" s="36">
        <v>2477.2150000000001</v>
      </c>
      <c r="O20" s="36">
        <v>1221425.1040000289</v>
      </c>
    </row>
    <row r="21" spans="1:15" x14ac:dyDescent="0.3">
      <c r="A21" t="s">
        <v>99</v>
      </c>
      <c r="B21" t="s">
        <v>80</v>
      </c>
      <c r="C21" s="36">
        <v>77344.732000000513</v>
      </c>
      <c r="D21" s="36">
        <v>5649.13</v>
      </c>
      <c r="E21" s="36">
        <v>82993.862000000518</v>
      </c>
      <c r="F21" s="36">
        <v>2304.0730000000003</v>
      </c>
      <c r="G21" s="36">
        <v>1133.0999999999999</v>
      </c>
      <c r="H21" s="36">
        <v>3437.1730000000002</v>
      </c>
      <c r="I21" s="36">
        <v>16008.881000000001</v>
      </c>
      <c r="J21" s="36">
        <v>72011.100000000006</v>
      </c>
      <c r="K21" s="36">
        <v>88019.981</v>
      </c>
      <c r="L21" s="36">
        <v>168.1</v>
      </c>
      <c r="M21" s="36">
        <v>24862.32</v>
      </c>
      <c r="N21" s="36">
        <v>25030.42</v>
      </c>
      <c r="O21" s="36">
        <v>199481.43600000051</v>
      </c>
    </row>
    <row r="22" spans="1:15" x14ac:dyDescent="0.3">
      <c r="A22" t="s">
        <v>85</v>
      </c>
      <c r="B22" t="s">
        <v>80</v>
      </c>
      <c r="C22" s="36">
        <v>1103557.5800000606</v>
      </c>
      <c r="D22" s="36">
        <v>1020</v>
      </c>
      <c r="E22" s="36">
        <v>1104577.5800000606</v>
      </c>
      <c r="F22" s="36">
        <v>229</v>
      </c>
      <c r="G22" s="36">
        <v>108.4</v>
      </c>
      <c r="H22" s="36">
        <v>337.4</v>
      </c>
      <c r="I22" s="36">
        <v>197504.20000001701</v>
      </c>
      <c r="J22" s="36">
        <v>66797.260000000009</v>
      </c>
      <c r="K22" s="36">
        <v>264301.46000001702</v>
      </c>
      <c r="L22" s="36">
        <v>962.09400000000005</v>
      </c>
      <c r="M22" s="36">
        <v>8890.2000000000007</v>
      </c>
      <c r="N22" s="36">
        <v>9852.2940000000017</v>
      </c>
      <c r="O22" s="36">
        <v>1379068.7340000777</v>
      </c>
    </row>
    <row r="23" spans="1:15" x14ac:dyDescent="0.3">
      <c r="A23" t="s">
        <v>104</v>
      </c>
      <c r="B23" t="s">
        <v>80</v>
      </c>
      <c r="C23" s="36">
        <v>291947.56600001303</v>
      </c>
      <c r="D23" s="36">
        <v>5204.1580000000004</v>
      </c>
      <c r="E23" s="36">
        <v>297151.72400001303</v>
      </c>
      <c r="F23" s="36">
        <v>32650.363999999503</v>
      </c>
      <c r="G23" s="36">
        <v>29993.886999999901</v>
      </c>
      <c r="H23" s="36">
        <v>62644.250999999407</v>
      </c>
      <c r="I23" s="36">
        <v>56708.022000000696</v>
      </c>
      <c r="J23" s="36">
        <v>308541.06</v>
      </c>
      <c r="K23" s="36">
        <v>365249.08200000069</v>
      </c>
      <c r="L23" s="36">
        <v>1011.938</v>
      </c>
      <c r="M23" s="36">
        <v>81708.540000000008</v>
      </c>
      <c r="N23" s="36">
        <v>82720.478000000003</v>
      </c>
      <c r="O23" s="36">
        <v>807765.53500001319</v>
      </c>
    </row>
    <row r="24" spans="1:15" x14ac:dyDescent="0.3">
      <c r="A24" t="s">
        <v>102</v>
      </c>
      <c r="B24" t="s">
        <v>80</v>
      </c>
      <c r="C24" s="36">
        <v>55032.010000000104</v>
      </c>
      <c r="D24" s="36">
        <v>100</v>
      </c>
      <c r="E24" s="36">
        <v>55132.010000000104</v>
      </c>
      <c r="F24" s="36">
        <v>12786.2410000001</v>
      </c>
      <c r="G24" s="36">
        <v>6448.02</v>
      </c>
      <c r="H24" s="36">
        <v>19234.2610000001</v>
      </c>
      <c r="I24" s="36">
        <v>15792.029000000099</v>
      </c>
      <c r="J24" s="36">
        <v>50378.400000000001</v>
      </c>
      <c r="K24" s="36">
        <v>66170.429000000106</v>
      </c>
      <c r="L24" s="36">
        <v>787.67899999999997</v>
      </c>
      <c r="M24" s="36">
        <v>52601</v>
      </c>
      <c r="N24" s="36">
        <v>53388.678999999996</v>
      </c>
      <c r="O24" s="36">
        <v>193925.37900000028</v>
      </c>
    </row>
    <row r="25" spans="1:15" x14ac:dyDescent="0.3">
      <c r="A25" t="s">
        <v>108</v>
      </c>
      <c r="B25" t="s">
        <v>80</v>
      </c>
      <c r="C25" s="36">
        <v>79261.729999999807</v>
      </c>
      <c r="D25" s="36">
        <v>750</v>
      </c>
      <c r="E25" s="36">
        <v>80011.729999999807</v>
      </c>
      <c r="F25" s="36">
        <v>18834.260000000002</v>
      </c>
      <c r="G25" s="36">
        <v>1088.5999999999999</v>
      </c>
      <c r="H25" s="36">
        <v>19922.86</v>
      </c>
      <c r="I25" s="36">
        <v>24292.878999999899</v>
      </c>
      <c r="J25" s="36">
        <v>24776.400000000001</v>
      </c>
      <c r="K25" s="36">
        <v>49069.2789999999</v>
      </c>
      <c r="L25" s="36">
        <v>30</v>
      </c>
      <c r="M25" s="36">
        <v>1128</v>
      </c>
      <c r="N25" s="36">
        <v>1158</v>
      </c>
      <c r="O25" s="36">
        <v>150161.86899999972</v>
      </c>
    </row>
    <row r="26" spans="1:15" x14ac:dyDescent="0.3">
      <c r="A26" t="s">
        <v>82</v>
      </c>
      <c r="B26" t="s">
        <v>80</v>
      </c>
      <c r="C26" s="36">
        <v>771260.02100005466</v>
      </c>
      <c r="D26" s="36">
        <v>11329.43</v>
      </c>
      <c r="E26" s="36">
        <v>782589.45100005472</v>
      </c>
      <c r="F26" s="36">
        <v>15</v>
      </c>
      <c r="G26" s="36">
        <v>1009</v>
      </c>
      <c r="H26" s="36">
        <v>1024</v>
      </c>
      <c r="I26" s="36">
        <v>548644.29000004206</v>
      </c>
      <c r="J26" s="36">
        <v>683455.46299999999</v>
      </c>
      <c r="K26" s="36">
        <v>1232099.7530000419</v>
      </c>
      <c r="L26" s="36">
        <v>4165.4920000000002</v>
      </c>
      <c r="M26" s="36">
        <v>22103.59</v>
      </c>
      <c r="N26" s="36">
        <v>26269.082000000002</v>
      </c>
      <c r="O26" s="36">
        <v>2041982.2860000967</v>
      </c>
    </row>
    <row r="27" spans="1:15" x14ac:dyDescent="0.3">
      <c r="A27" t="s">
        <v>100</v>
      </c>
      <c r="B27" t="s">
        <v>80</v>
      </c>
      <c r="C27" s="36">
        <v>358154.0880000061</v>
      </c>
      <c r="D27" s="36">
        <v>6988.58</v>
      </c>
      <c r="E27" s="36">
        <v>365142.66800000612</v>
      </c>
      <c r="F27" s="36">
        <v>21049.389999999901</v>
      </c>
      <c r="G27" s="36">
        <v>17750.47</v>
      </c>
      <c r="H27" s="36">
        <v>38799.859999999899</v>
      </c>
      <c r="I27" s="36">
        <v>99929.282999997697</v>
      </c>
      <c r="J27" s="36">
        <v>93445.04</v>
      </c>
      <c r="K27" s="36">
        <v>193374.3229999977</v>
      </c>
      <c r="L27" s="36">
        <v>7707.5140000000092</v>
      </c>
      <c r="M27" s="36">
        <v>41095.730000000003</v>
      </c>
      <c r="N27" s="36">
        <v>48803.244000000013</v>
      </c>
      <c r="O27" s="36">
        <v>646120.0950000037</v>
      </c>
    </row>
    <row r="28" spans="1:15" x14ac:dyDescent="0.3">
      <c r="A28" t="s">
        <v>105</v>
      </c>
      <c r="B28" t="s">
        <v>80</v>
      </c>
      <c r="C28" s="36">
        <v>541601.36899999797</v>
      </c>
      <c r="D28" s="36">
        <v>3468.9</v>
      </c>
      <c r="E28" s="36">
        <v>545070.26899999799</v>
      </c>
      <c r="F28" s="36">
        <v>8607.5040000000699</v>
      </c>
      <c r="G28" s="36">
        <v>7123.8</v>
      </c>
      <c r="H28" s="36">
        <v>15731.304000000069</v>
      </c>
      <c r="I28" s="36">
        <v>84415.643999995795</v>
      </c>
      <c r="J28" s="36">
        <v>140513.60000000001</v>
      </c>
      <c r="K28" s="36">
        <v>224929.24399999582</v>
      </c>
      <c r="L28" s="36">
        <v>7567.0019999999995</v>
      </c>
      <c r="M28" s="36">
        <v>103388.41</v>
      </c>
      <c r="N28" s="36">
        <v>110955.412</v>
      </c>
      <c r="O28" s="36">
        <v>896686.22899999388</v>
      </c>
    </row>
    <row r="29" spans="1:15" x14ac:dyDescent="0.3">
      <c r="A29" t="s">
        <v>86</v>
      </c>
      <c r="B29" t="s">
        <v>80</v>
      </c>
      <c r="C29" s="36">
        <v>197430.41499999599</v>
      </c>
      <c r="D29" s="36">
        <v>801.96</v>
      </c>
      <c r="E29" s="36">
        <v>198232.37499999598</v>
      </c>
      <c r="F29" s="36">
        <v>2145.9300000000003</v>
      </c>
      <c r="G29" s="36">
        <v>0</v>
      </c>
      <c r="H29" s="36">
        <v>2145.9300000000003</v>
      </c>
      <c r="I29" s="36">
        <v>43119.742000000799</v>
      </c>
      <c r="J29" s="36">
        <v>55579.05</v>
      </c>
      <c r="K29" s="36">
        <v>98698.792000000802</v>
      </c>
      <c r="L29" s="36">
        <v>763.65</v>
      </c>
      <c r="M29" s="36">
        <v>600</v>
      </c>
      <c r="N29" s="36">
        <v>1363.65</v>
      </c>
      <c r="O29" s="36">
        <v>300440.74699999677</v>
      </c>
    </row>
    <row r="30" spans="1:15" x14ac:dyDescent="0.3">
      <c r="A30" t="s">
        <v>93</v>
      </c>
      <c r="B30" t="s">
        <v>80</v>
      </c>
      <c r="C30" s="36">
        <v>359155.86600002594</v>
      </c>
      <c r="D30" s="36">
        <v>782.7</v>
      </c>
      <c r="E30" s="36">
        <v>359938.56600002595</v>
      </c>
      <c r="F30" s="36">
        <v>49067.221000000296</v>
      </c>
      <c r="G30" s="36">
        <v>33117.250999999997</v>
      </c>
      <c r="H30" s="36">
        <v>82184.4720000003</v>
      </c>
      <c r="I30" s="36">
        <v>95848.177999997395</v>
      </c>
      <c r="J30" s="36">
        <v>60748.701000000001</v>
      </c>
      <c r="K30" s="36">
        <v>156596.8789999974</v>
      </c>
      <c r="L30" s="36">
        <v>1431.52</v>
      </c>
      <c r="M30" s="36">
        <v>63462</v>
      </c>
      <c r="N30" s="36">
        <v>64893.52</v>
      </c>
      <c r="O30" s="36">
        <v>663613.43700002367</v>
      </c>
    </row>
    <row r="31" spans="1:15" x14ac:dyDescent="0.3">
      <c r="A31" t="s">
        <v>92</v>
      </c>
      <c r="B31" t="s">
        <v>80</v>
      </c>
      <c r="C31" s="36">
        <v>288974.42800000706</v>
      </c>
      <c r="D31" s="36">
        <v>11200.14</v>
      </c>
      <c r="E31" s="36">
        <v>300174.56800000707</v>
      </c>
      <c r="F31" s="36">
        <v>10243.330000000071</v>
      </c>
      <c r="G31" s="36">
        <v>2103.9</v>
      </c>
      <c r="H31" s="36">
        <v>12347.230000000071</v>
      </c>
      <c r="I31" s="36">
        <v>39784.345999999401</v>
      </c>
      <c r="J31" s="36">
        <v>59959.320999999996</v>
      </c>
      <c r="K31" s="36">
        <v>99743.666999999405</v>
      </c>
      <c r="L31" s="36">
        <v>245.393</v>
      </c>
      <c r="M31" s="36">
        <v>10299</v>
      </c>
      <c r="N31" s="36">
        <v>10544.393</v>
      </c>
      <c r="O31" s="36">
        <v>422809.85800000653</v>
      </c>
    </row>
    <row r="32" spans="1:15" x14ac:dyDescent="0.3">
      <c r="A32" t="s">
        <v>91</v>
      </c>
      <c r="B32" t="s">
        <v>80</v>
      </c>
      <c r="C32" s="36">
        <v>108235.45</v>
      </c>
      <c r="D32" s="36">
        <v>2287.44</v>
      </c>
      <c r="E32" s="36">
        <v>110522.89</v>
      </c>
      <c r="F32" s="36">
        <v>9592.304000000031</v>
      </c>
      <c r="G32" s="36">
        <v>6763.46</v>
      </c>
      <c r="H32" s="36">
        <v>16355.764000000032</v>
      </c>
      <c r="I32" s="36">
        <v>31003.530999999799</v>
      </c>
      <c r="J32" s="36">
        <v>30144.62</v>
      </c>
      <c r="K32" s="36">
        <v>61148.150999999794</v>
      </c>
      <c r="L32" s="36">
        <v>234.27700000000002</v>
      </c>
      <c r="M32" s="36">
        <v>1602</v>
      </c>
      <c r="N32" s="36">
        <v>1836.277</v>
      </c>
      <c r="O32" s="36">
        <v>189863.08199999982</v>
      </c>
    </row>
    <row r="33" spans="1:15" x14ac:dyDescent="0.3">
      <c r="A33" t="s">
        <v>106</v>
      </c>
      <c r="B33" t="s">
        <v>80</v>
      </c>
      <c r="C33" s="36">
        <v>240667.90900001299</v>
      </c>
      <c r="D33" s="36">
        <v>337.7</v>
      </c>
      <c r="E33" s="36">
        <v>241005.60900001301</v>
      </c>
      <c r="F33" s="36">
        <v>28422.255999999597</v>
      </c>
      <c r="G33" s="36">
        <v>30460.890000000003</v>
      </c>
      <c r="H33" s="36">
        <v>58883.1459999996</v>
      </c>
      <c r="I33" s="36">
        <v>59650.609000000797</v>
      </c>
      <c r="J33" s="36">
        <v>70387.956000000006</v>
      </c>
      <c r="K33" s="36">
        <v>130038.5650000008</v>
      </c>
      <c r="L33" s="36">
        <v>721.08299999999997</v>
      </c>
      <c r="M33" s="36">
        <v>19051.317999999999</v>
      </c>
      <c r="N33" s="36">
        <v>19772.400999999998</v>
      </c>
      <c r="O33" s="36">
        <v>449699.72100001341</v>
      </c>
    </row>
    <row r="34" spans="1:15" x14ac:dyDescent="0.3">
      <c r="A34" t="s">
        <v>103</v>
      </c>
      <c r="B34" t="s">
        <v>80</v>
      </c>
      <c r="C34" s="36">
        <v>561201.53600001894</v>
      </c>
      <c r="D34" s="36">
        <v>2085.19</v>
      </c>
      <c r="E34" s="36">
        <v>563286.72600001888</v>
      </c>
      <c r="F34" s="36">
        <v>18248.225000000002</v>
      </c>
      <c r="G34" s="36">
        <v>33949.948000000004</v>
      </c>
      <c r="H34" s="36">
        <v>52198.17300000001</v>
      </c>
      <c r="I34" s="36">
        <v>119317.234999993</v>
      </c>
      <c r="J34" s="36">
        <v>196106.82</v>
      </c>
      <c r="K34" s="36">
        <v>315424.05499999301</v>
      </c>
      <c r="L34" s="36">
        <v>8531.0360000000001</v>
      </c>
      <c r="M34" s="36">
        <v>277674.52</v>
      </c>
      <c r="N34" s="36">
        <v>286205.55600000004</v>
      </c>
      <c r="O34" s="36">
        <v>1217114.5100000119</v>
      </c>
    </row>
    <row r="35" spans="1:15" x14ac:dyDescent="0.3">
      <c r="A35" t="s">
        <v>97</v>
      </c>
      <c r="B35" t="s">
        <v>80</v>
      </c>
      <c r="C35" s="36">
        <v>273208.90500000899</v>
      </c>
      <c r="D35" s="36">
        <v>16631.490000000002</v>
      </c>
      <c r="E35" s="36">
        <v>289840.39500000898</v>
      </c>
      <c r="F35" s="36">
        <v>10661.880000000101</v>
      </c>
      <c r="G35" s="36">
        <v>4972.28</v>
      </c>
      <c r="H35" s="36">
        <v>15634.160000000102</v>
      </c>
      <c r="I35" s="36">
        <v>52443.307000000998</v>
      </c>
      <c r="J35" s="36">
        <v>74063.856</v>
      </c>
      <c r="K35" s="36">
        <v>126507.16300000099</v>
      </c>
      <c r="L35" s="36">
        <v>135.05000000000001</v>
      </c>
      <c r="M35" s="36">
        <v>16650</v>
      </c>
      <c r="N35" s="36">
        <v>16785.05</v>
      </c>
      <c r="O35" s="36">
        <v>448766.76800001005</v>
      </c>
    </row>
    <row r="36" spans="1:15" x14ac:dyDescent="0.3">
      <c r="A36" t="s">
        <v>124</v>
      </c>
      <c r="B36" t="s">
        <v>81</v>
      </c>
      <c r="C36" s="36">
        <v>44506.476999999904</v>
      </c>
      <c r="D36" s="36">
        <v>211.52</v>
      </c>
      <c r="E36" s="36">
        <v>44717.996999999901</v>
      </c>
      <c r="F36" s="36">
        <v>3985.855</v>
      </c>
      <c r="G36" s="36">
        <v>13171.245000000001</v>
      </c>
      <c r="H36" s="36">
        <v>17157.100000000002</v>
      </c>
      <c r="I36" s="36">
        <v>10771.294</v>
      </c>
      <c r="J36" s="36">
        <v>19057.986000000001</v>
      </c>
      <c r="K36" s="36">
        <v>29829.279999999999</v>
      </c>
      <c r="L36" s="36">
        <v>19.52</v>
      </c>
      <c r="M36" s="36">
        <v>5968</v>
      </c>
      <c r="N36" s="36">
        <v>5987.52</v>
      </c>
      <c r="O36" s="36">
        <v>97691.89699999991</v>
      </c>
    </row>
    <row r="37" spans="1:15" x14ac:dyDescent="0.3">
      <c r="A37" t="s">
        <v>112</v>
      </c>
      <c r="B37" t="s">
        <v>81</v>
      </c>
      <c r="C37" s="36">
        <v>481454.77400003694</v>
      </c>
      <c r="D37" s="36">
        <v>2301.1260000000002</v>
      </c>
      <c r="E37" s="36">
        <v>483755.90000003693</v>
      </c>
      <c r="F37" s="36">
        <v>38205.929999999404</v>
      </c>
      <c r="G37" s="36">
        <v>73627.546999999991</v>
      </c>
      <c r="H37" s="36">
        <v>111833.4769999994</v>
      </c>
      <c r="I37" s="36">
        <v>104825.355999999</v>
      </c>
      <c r="J37" s="36">
        <v>102875.64200000001</v>
      </c>
      <c r="K37" s="36">
        <v>207700.997999999</v>
      </c>
      <c r="L37" s="36">
        <v>1298.1559999999999</v>
      </c>
      <c r="M37" s="36">
        <v>34902.800000000003</v>
      </c>
      <c r="N37" s="36">
        <v>36200.956000000006</v>
      </c>
      <c r="O37" s="36">
        <v>839491.3310000354</v>
      </c>
    </row>
    <row r="38" spans="1:15" x14ac:dyDescent="0.3">
      <c r="A38" t="s">
        <v>113</v>
      </c>
      <c r="B38" t="s">
        <v>81</v>
      </c>
      <c r="C38" s="36">
        <v>235539.24900000799</v>
      </c>
      <c r="D38" s="36">
        <v>1333.32</v>
      </c>
      <c r="E38" s="36">
        <v>236872.56900000799</v>
      </c>
      <c r="F38" s="36">
        <v>44584.779999999504</v>
      </c>
      <c r="G38" s="36">
        <v>27870.827000000099</v>
      </c>
      <c r="H38" s="36">
        <v>72455.606999999611</v>
      </c>
      <c r="I38" s="36">
        <v>51467.2389999999</v>
      </c>
      <c r="J38" s="36">
        <v>76645.200000000012</v>
      </c>
      <c r="K38" s="36">
        <v>128112.43899999991</v>
      </c>
      <c r="L38" s="36">
        <v>436.21899999999999</v>
      </c>
      <c r="M38" s="36">
        <v>61532.2</v>
      </c>
      <c r="N38" s="36">
        <v>61968.418999999994</v>
      </c>
      <c r="O38" s="36">
        <v>499409.03400000749</v>
      </c>
    </row>
    <row r="39" spans="1:15" x14ac:dyDescent="0.3">
      <c r="A39" t="s">
        <v>114</v>
      </c>
      <c r="B39" t="s">
        <v>81</v>
      </c>
      <c r="C39" s="36">
        <v>88736.0659999989</v>
      </c>
      <c r="D39" s="36">
        <v>700.2</v>
      </c>
      <c r="E39" s="36">
        <v>89436.265999998897</v>
      </c>
      <c r="F39" s="36">
        <v>2572.4839999999999</v>
      </c>
      <c r="G39" s="36">
        <v>567.6</v>
      </c>
      <c r="H39" s="36">
        <v>3140.0839999999998</v>
      </c>
      <c r="I39" s="36">
        <v>21527.437999999798</v>
      </c>
      <c r="J39" s="36">
        <v>7690.82</v>
      </c>
      <c r="K39" s="36">
        <v>29218.257999999798</v>
      </c>
      <c r="L39" s="36">
        <v>2166.5699999999997</v>
      </c>
      <c r="M39" s="36">
        <v>0</v>
      </c>
      <c r="N39" s="36">
        <v>2166.5699999999997</v>
      </c>
      <c r="O39" s="36">
        <v>123961.1779999987</v>
      </c>
    </row>
    <row r="40" spans="1:15" x14ac:dyDescent="0.3">
      <c r="A40" t="s">
        <v>125</v>
      </c>
      <c r="B40" t="s">
        <v>81</v>
      </c>
      <c r="C40" s="36">
        <v>29133.1809999998</v>
      </c>
      <c r="D40" s="36">
        <v>249.5</v>
      </c>
      <c r="E40" s="36">
        <v>29382.6809999998</v>
      </c>
      <c r="F40" s="36">
        <v>8667.5400000000391</v>
      </c>
      <c r="G40" s="36">
        <v>8167.9740000000102</v>
      </c>
      <c r="H40" s="36">
        <v>16835.51400000005</v>
      </c>
      <c r="I40" s="36">
        <v>7959.5030000000297</v>
      </c>
      <c r="J40" s="36">
        <v>23036.43</v>
      </c>
      <c r="K40" s="36">
        <v>30995.93300000003</v>
      </c>
      <c r="L40" s="36">
        <v>167</v>
      </c>
      <c r="M40" s="36">
        <v>3630</v>
      </c>
      <c r="N40" s="36">
        <v>3797</v>
      </c>
      <c r="O40" s="36">
        <v>81011.127999999881</v>
      </c>
    </row>
    <row r="41" spans="1:15" x14ac:dyDescent="0.3">
      <c r="A41" t="s">
        <v>115</v>
      </c>
      <c r="B41" t="s">
        <v>81</v>
      </c>
      <c r="C41" s="36">
        <v>75745.20199999951</v>
      </c>
      <c r="D41" s="36">
        <v>770.65</v>
      </c>
      <c r="E41" s="36">
        <v>76515.851999999504</v>
      </c>
      <c r="F41" s="36">
        <v>4170.8600000000297</v>
      </c>
      <c r="G41" s="36">
        <v>1949.18</v>
      </c>
      <c r="H41" s="36">
        <v>6120.04000000003</v>
      </c>
      <c r="I41" s="36">
        <v>14571.341</v>
      </c>
      <c r="J41" s="36">
        <v>10020.93</v>
      </c>
      <c r="K41" s="36">
        <v>24592.271000000001</v>
      </c>
      <c r="L41" s="36">
        <v>62.506</v>
      </c>
      <c r="M41" s="36">
        <v>2970</v>
      </c>
      <c r="N41" s="36">
        <v>3032.5059999999999</v>
      </c>
      <c r="O41" s="36">
        <v>110260.66899999953</v>
      </c>
    </row>
    <row r="42" spans="1:15" x14ac:dyDescent="0.3">
      <c r="A42" t="s">
        <v>116</v>
      </c>
      <c r="B42" t="s">
        <v>81</v>
      </c>
      <c r="C42" s="36">
        <v>89440.195999998512</v>
      </c>
      <c r="D42" s="36">
        <v>1367.4829999999999</v>
      </c>
      <c r="E42" s="36">
        <v>90807.678999998505</v>
      </c>
      <c r="F42" s="36">
        <v>4750.2780000000203</v>
      </c>
      <c r="G42" s="36">
        <v>12361.965999999999</v>
      </c>
      <c r="H42" s="36">
        <v>17112.244000000021</v>
      </c>
      <c r="I42" s="36">
        <v>22443.281999999897</v>
      </c>
      <c r="J42" s="36">
        <v>18077.459000000003</v>
      </c>
      <c r="K42" s="36">
        <v>40520.7409999999</v>
      </c>
      <c r="L42" s="36">
        <v>20.010000000000002</v>
      </c>
      <c r="M42" s="36">
        <v>22974</v>
      </c>
      <c r="N42" s="36">
        <v>22994.01</v>
      </c>
      <c r="O42" s="36">
        <v>171434.67399999843</v>
      </c>
    </row>
    <row r="43" spans="1:15" x14ac:dyDescent="0.3">
      <c r="A43" t="s">
        <v>126</v>
      </c>
      <c r="B43" t="s">
        <v>81</v>
      </c>
      <c r="C43" s="36">
        <v>31064.352999999901</v>
      </c>
      <c r="D43" s="36">
        <v>602.1</v>
      </c>
      <c r="E43" s="36">
        <v>31666.452999999899</v>
      </c>
      <c r="F43" s="36">
        <v>6253.2170000000297</v>
      </c>
      <c r="G43" s="36">
        <v>12809.4</v>
      </c>
      <c r="H43" s="36">
        <v>19062.617000000027</v>
      </c>
      <c r="I43" s="36">
        <v>8033.61600000003</v>
      </c>
      <c r="J43" s="36">
        <v>15687</v>
      </c>
      <c r="K43" s="36">
        <v>23720.616000000031</v>
      </c>
      <c r="L43" s="36">
        <v>31.481999999999999</v>
      </c>
      <c r="M43" s="36">
        <v>390</v>
      </c>
      <c r="N43" s="36">
        <v>421.48199999999997</v>
      </c>
      <c r="O43" s="36">
        <v>74871.167999999947</v>
      </c>
    </row>
    <row r="44" spans="1:15" x14ac:dyDescent="0.3">
      <c r="A44" t="s">
        <v>117</v>
      </c>
      <c r="B44" t="s">
        <v>81</v>
      </c>
      <c r="C44" s="36">
        <v>99838.363000000201</v>
      </c>
      <c r="D44" s="36">
        <v>2107.7599999999998</v>
      </c>
      <c r="E44" s="36">
        <v>101946.1230000002</v>
      </c>
      <c r="F44" s="36">
        <v>4622.3740000000098</v>
      </c>
      <c r="G44" s="36">
        <v>11728.041999999999</v>
      </c>
      <c r="H44" s="36">
        <v>16350.416000000008</v>
      </c>
      <c r="I44" s="36">
        <v>32384.746999999803</v>
      </c>
      <c r="J44" s="36">
        <v>55665</v>
      </c>
      <c r="K44" s="36">
        <v>88049.746999999799</v>
      </c>
      <c r="L44" s="36">
        <v>1525.2840000000001</v>
      </c>
      <c r="M44" s="36">
        <v>30080.2</v>
      </c>
      <c r="N44" s="36">
        <v>31605.484</v>
      </c>
      <c r="O44" s="36">
        <v>237951.77</v>
      </c>
    </row>
    <row r="45" spans="1:15" x14ac:dyDescent="0.3">
      <c r="A45" t="s">
        <v>118</v>
      </c>
      <c r="B45" t="s">
        <v>81</v>
      </c>
      <c r="C45" s="36">
        <v>426843.152000028</v>
      </c>
      <c r="D45" s="36">
        <v>3299.3509999999997</v>
      </c>
      <c r="E45" s="36">
        <v>430142.50300002802</v>
      </c>
      <c r="F45" s="36">
        <v>32155.004999999801</v>
      </c>
      <c r="G45" s="36">
        <v>57244.950999999899</v>
      </c>
      <c r="H45" s="36">
        <v>89399.9559999997</v>
      </c>
      <c r="I45" s="36">
        <v>96478.584999999206</v>
      </c>
      <c r="J45" s="36">
        <v>111304.49600000001</v>
      </c>
      <c r="K45" s="36">
        <v>207783.08099999922</v>
      </c>
      <c r="L45" s="36">
        <v>1403.7080000000001</v>
      </c>
      <c r="M45" s="36">
        <v>64396.479999999996</v>
      </c>
      <c r="N45" s="36">
        <v>65800.187999999995</v>
      </c>
      <c r="O45" s="36">
        <v>793125.72800002689</v>
      </c>
    </row>
    <row r="46" spans="1:15" x14ac:dyDescent="0.3">
      <c r="A46" t="s">
        <v>119</v>
      </c>
      <c r="B46" t="s">
        <v>81</v>
      </c>
      <c r="C46" s="36">
        <v>74986.218000000095</v>
      </c>
      <c r="D46" s="36">
        <v>811.88</v>
      </c>
      <c r="E46" s="36">
        <v>75798.0980000001</v>
      </c>
      <c r="F46" s="36">
        <v>25399.9549999999</v>
      </c>
      <c r="G46" s="36">
        <v>20346.699999999997</v>
      </c>
      <c r="H46" s="36">
        <v>45746.654999999897</v>
      </c>
      <c r="I46" s="36">
        <v>18034.509999999998</v>
      </c>
      <c r="J46" s="36">
        <v>8391.66</v>
      </c>
      <c r="K46" s="36">
        <v>26426.17</v>
      </c>
      <c r="L46" s="36">
        <v>88.427999999999997</v>
      </c>
      <c r="M46" s="36">
        <v>150</v>
      </c>
      <c r="N46" s="36">
        <v>238.428</v>
      </c>
      <c r="O46" s="36">
        <v>148209.351</v>
      </c>
    </row>
    <row r="47" spans="1:15" x14ac:dyDescent="0.3">
      <c r="A47" t="s">
        <v>120</v>
      </c>
      <c r="B47" t="s">
        <v>81</v>
      </c>
      <c r="C47" s="36">
        <v>138936.77599999899</v>
      </c>
      <c r="D47" s="36">
        <v>994.43</v>
      </c>
      <c r="E47" s="36">
        <v>139931.20599999899</v>
      </c>
      <c r="F47" s="36">
        <v>15652.631000000099</v>
      </c>
      <c r="G47" s="36">
        <v>40803.097999999998</v>
      </c>
      <c r="H47" s="36">
        <v>56455.729000000094</v>
      </c>
      <c r="I47" s="36">
        <v>30811.569999999199</v>
      </c>
      <c r="J47" s="36">
        <v>47103.130000000005</v>
      </c>
      <c r="K47" s="36">
        <v>77914.699999999197</v>
      </c>
      <c r="L47" s="36">
        <v>244.06899999999999</v>
      </c>
      <c r="M47" s="36">
        <v>25563.599999999999</v>
      </c>
      <c r="N47" s="36">
        <v>25807.668999999998</v>
      </c>
      <c r="O47" s="36">
        <v>300109.30399999826</v>
      </c>
    </row>
    <row r="48" spans="1:15" x14ac:dyDescent="0.3">
      <c r="A48" t="s">
        <v>121</v>
      </c>
      <c r="B48" t="s">
        <v>81</v>
      </c>
      <c r="C48" s="36">
        <v>40842.756999999896</v>
      </c>
      <c r="D48" s="36">
        <v>867</v>
      </c>
      <c r="E48" s="36">
        <v>41709.756999999896</v>
      </c>
      <c r="F48" s="36">
        <v>3391.5</v>
      </c>
      <c r="G48" s="36">
        <v>1021.2</v>
      </c>
      <c r="H48" s="36">
        <v>4412.7</v>
      </c>
      <c r="I48" s="36">
        <v>8305.2490000000307</v>
      </c>
      <c r="J48" s="36">
        <v>10105.719999999999</v>
      </c>
      <c r="K48" s="36">
        <v>18410.96900000003</v>
      </c>
      <c r="L48" s="36">
        <v>225.72</v>
      </c>
      <c r="M48" s="36">
        <v>0</v>
      </c>
      <c r="N48" s="36">
        <v>225.72</v>
      </c>
      <c r="O48" s="36">
        <v>64759.145999999928</v>
      </c>
    </row>
    <row r="49" spans="1:15" x14ac:dyDescent="0.3">
      <c r="A49" t="s">
        <v>122</v>
      </c>
      <c r="B49" t="s">
        <v>81</v>
      </c>
      <c r="C49" s="36">
        <v>267833.08600000601</v>
      </c>
      <c r="D49" s="36">
        <v>2007.45</v>
      </c>
      <c r="E49" s="36">
        <v>269840.53600000602</v>
      </c>
      <c r="F49" s="36">
        <v>1928.5609999999999</v>
      </c>
      <c r="G49" s="36">
        <v>5123.4620000000004</v>
      </c>
      <c r="H49" s="36">
        <v>7052.0230000000001</v>
      </c>
      <c r="I49" s="36">
        <v>48711.6560000014</v>
      </c>
      <c r="J49" s="36">
        <v>134633.28</v>
      </c>
      <c r="K49" s="36">
        <v>183344.93600000138</v>
      </c>
      <c r="L49" s="36">
        <v>378.15</v>
      </c>
      <c r="M49" s="36">
        <v>103942</v>
      </c>
      <c r="N49" s="36">
        <v>104320.15</v>
      </c>
      <c r="O49" s="36">
        <v>564557.64500000747</v>
      </c>
    </row>
    <row r="50" spans="1:15" x14ac:dyDescent="0.3">
      <c r="A50" t="s">
        <v>127</v>
      </c>
      <c r="B50" t="s">
        <v>81</v>
      </c>
      <c r="C50" s="36">
        <v>336416.22799999407</v>
      </c>
      <c r="D50" s="36">
        <v>1372.364</v>
      </c>
      <c r="E50" s="36">
        <v>337788.59199999407</v>
      </c>
      <c r="F50" s="36">
        <v>16991.571000000102</v>
      </c>
      <c r="G50" s="36">
        <v>31817.737999999801</v>
      </c>
      <c r="H50" s="36">
        <v>48809.308999999907</v>
      </c>
      <c r="I50" s="36">
        <v>64158.883999998499</v>
      </c>
      <c r="J50" s="36">
        <v>54876.857000000004</v>
      </c>
      <c r="K50" s="36">
        <v>119035.7409999985</v>
      </c>
      <c r="L50" s="36">
        <v>852.21100000000001</v>
      </c>
      <c r="M50" s="36">
        <v>22638.54</v>
      </c>
      <c r="N50" s="36">
        <v>23490.751</v>
      </c>
      <c r="O50" s="36">
        <v>529124.39299999247</v>
      </c>
    </row>
    <row r="51" spans="1:15" x14ac:dyDescent="0.3">
      <c r="A51" t="s">
        <v>123</v>
      </c>
      <c r="B51" t="s">
        <v>81</v>
      </c>
      <c r="C51" s="36">
        <v>431980.77500001405</v>
      </c>
      <c r="D51" s="36">
        <v>1253.82</v>
      </c>
      <c r="E51" s="36">
        <v>433234.59500001406</v>
      </c>
      <c r="F51" s="36">
        <v>16233.6080000002</v>
      </c>
      <c r="G51" s="36">
        <v>51211.188999999998</v>
      </c>
      <c r="H51" s="36">
        <v>67444.797000000195</v>
      </c>
      <c r="I51" s="36">
        <v>81999.972999996404</v>
      </c>
      <c r="J51" s="36">
        <v>72566.885999999999</v>
      </c>
      <c r="K51" s="36">
        <v>154566.85899999639</v>
      </c>
      <c r="L51" s="36">
        <v>1978.415</v>
      </c>
      <c r="M51" s="36">
        <v>52157</v>
      </c>
      <c r="N51" s="36">
        <v>54135.415000000001</v>
      </c>
      <c r="O51" s="36">
        <v>709381.66600001068</v>
      </c>
    </row>
    <row r="52" spans="1:15" x14ac:dyDescent="0.3">
      <c r="A52" t="s">
        <v>128</v>
      </c>
      <c r="B52" t="s">
        <v>81</v>
      </c>
      <c r="C52" s="36">
        <v>709585.573000059</v>
      </c>
      <c r="D52" s="36">
        <v>7083.8980000000001</v>
      </c>
      <c r="E52" s="36">
        <v>716669.47100005904</v>
      </c>
      <c r="F52" s="36">
        <v>6206.9480000000094</v>
      </c>
      <c r="G52" s="36">
        <v>19102.080000000002</v>
      </c>
      <c r="H52" s="36">
        <v>25309.028000000013</v>
      </c>
      <c r="I52" s="36">
        <v>152117.01300000801</v>
      </c>
      <c r="J52" s="36">
        <v>224956.86299999998</v>
      </c>
      <c r="K52" s="36">
        <v>377073.87600000796</v>
      </c>
      <c r="L52" s="36">
        <v>7658.2719999999999</v>
      </c>
      <c r="M52" s="36">
        <v>189482.448</v>
      </c>
      <c r="N52" s="36">
        <v>197140.72</v>
      </c>
      <c r="O52" s="36">
        <v>1316193.095000067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41A13E-9477-4642-9229-FA9C5F92A73C}">
  <sheetPr codeName="Sayfa13"/>
  <dimension ref="A1:AC70"/>
  <sheetViews>
    <sheetView zoomScale="55" zoomScaleNormal="55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25" t="s">
        <v>6</v>
      </c>
      <c r="B1" s="26"/>
      <c r="C1" s="26"/>
      <c r="D1" s="2"/>
      <c r="E1" s="2"/>
      <c r="F1" s="2"/>
    </row>
    <row r="2" spans="1:29" x14ac:dyDescent="0.3">
      <c r="A2" s="3" t="s">
        <v>7</v>
      </c>
      <c r="B2" s="27" t="s">
        <v>8</v>
      </c>
      <c r="C2" s="27"/>
      <c r="D2" s="4"/>
      <c r="E2" s="4"/>
      <c r="F2" s="4"/>
    </row>
    <row r="3" spans="1:29" x14ac:dyDescent="0.3">
      <c r="A3" s="3" t="s">
        <v>9</v>
      </c>
      <c r="B3" s="28" t="s">
        <v>79</v>
      </c>
      <c r="C3" s="28"/>
      <c r="D3" s="5"/>
      <c r="E3" s="5"/>
      <c r="F3" s="5"/>
    </row>
    <row r="4" spans="1:29" x14ac:dyDescent="0.3">
      <c r="A4" s="3" t="s">
        <v>10</v>
      </c>
      <c r="B4" s="27">
        <v>4</v>
      </c>
      <c r="C4" s="27"/>
      <c r="D4" s="4"/>
      <c r="E4" s="4"/>
      <c r="F4" s="4"/>
    </row>
    <row r="5" spans="1:29" x14ac:dyDescent="0.3">
      <c r="A5" s="3" t="s">
        <v>11</v>
      </c>
      <c r="B5" s="29"/>
      <c r="C5" s="30"/>
      <c r="D5" s="4"/>
      <c r="E5" s="4"/>
      <c r="F5" s="4"/>
    </row>
    <row r="6" spans="1:29" ht="15" customHeight="1" x14ac:dyDescent="0.3">
      <c r="A6" s="3" t="s">
        <v>12</v>
      </c>
      <c r="B6" s="29"/>
      <c r="C6" s="30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32"/>
      <c r="C7" s="33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4"/>
      <c r="C8" s="34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5"/>
      <c r="C9" s="35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4" t="s">
        <v>80</v>
      </c>
      <c r="C10" s="34"/>
      <c r="D10" s="6"/>
      <c r="F10" s="9"/>
      <c r="G10" s="9"/>
      <c r="H10" s="9"/>
      <c r="I10" s="9"/>
    </row>
    <row r="11" spans="1:29" x14ac:dyDescent="0.3">
      <c r="A11" s="3" t="s">
        <v>24</v>
      </c>
      <c r="B11" s="34" t="s">
        <v>83</v>
      </c>
      <c r="C11" s="34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23" t="s">
        <v>72</v>
      </c>
      <c r="B13" s="23"/>
      <c r="C13" s="24" t="s">
        <v>59</v>
      </c>
      <c r="D13" s="24"/>
      <c r="E13" s="24"/>
      <c r="F13" s="24" t="s">
        <v>60</v>
      </c>
      <c r="G13" s="24"/>
      <c r="H13" s="24"/>
      <c r="I13" s="24" t="s">
        <v>61</v>
      </c>
      <c r="J13" s="24"/>
      <c r="K13" s="24"/>
      <c r="L13" s="24" t="s">
        <v>62</v>
      </c>
      <c r="M13" s="24"/>
      <c r="N13" s="24"/>
      <c r="O13" s="22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22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f t="shared" ref="M15:M24" si="10">(SUMIFS(SANAYIOG2,KAYNAK,A15,SEBEP,B15,SÜRE,"Uzun",BİLDİRİM,"Bildirimsiz",İL,$B$10,İLÇE,$B$11)/VLOOKUP($B$11,ABONE2,13,FALSE))</f>
        <v>0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0</v>
      </c>
      <c r="D17" s="12">
        <f t="shared" si="1"/>
        <v>0</v>
      </c>
      <c r="E17" s="12">
        <f t="shared" si="2"/>
        <v>0</v>
      </c>
      <c r="F17" s="12">
        <f t="shared" si="3"/>
        <v>0</v>
      </c>
      <c r="G17" s="12">
        <f t="shared" si="4"/>
        <v>0</v>
      </c>
      <c r="H17" s="12">
        <f t="shared" si="5"/>
        <v>0</v>
      </c>
      <c r="I17" s="12">
        <f t="shared" si="6"/>
        <v>0</v>
      </c>
      <c r="J17" s="12">
        <f t="shared" si="7"/>
        <v>0</v>
      </c>
      <c r="K17" s="12">
        <f t="shared" si="8"/>
        <v>0</v>
      </c>
      <c r="L17" s="12">
        <f t="shared" si="9"/>
        <v>0</v>
      </c>
      <c r="M17" s="12">
        <f t="shared" si="10"/>
        <v>0</v>
      </c>
      <c r="N17" s="12">
        <f t="shared" si="11"/>
        <v>0</v>
      </c>
      <c r="O17" s="17">
        <f t="shared" si="12"/>
        <v>0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0</v>
      </c>
      <c r="D18" s="12">
        <f t="shared" si="1"/>
        <v>0</v>
      </c>
      <c r="E18" s="12">
        <f t="shared" si="2"/>
        <v>0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0</v>
      </c>
      <c r="J18" s="12">
        <f t="shared" si="7"/>
        <v>0</v>
      </c>
      <c r="K18" s="12">
        <f t="shared" si="8"/>
        <v>0</v>
      </c>
      <c r="L18" s="12">
        <f t="shared" si="9"/>
        <v>0</v>
      </c>
      <c r="M18" s="12">
        <f t="shared" si="10"/>
        <v>0</v>
      </c>
      <c r="N18" s="12">
        <f t="shared" si="11"/>
        <v>0</v>
      </c>
      <c r="O18" s="17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0</v>
      </c>
      <c r="D21" s="12">
        <f t="shared" si="1"/>
        <v>0</v>
      </c>
      <c r="E21" s="12">
        <f t="shared" si="2"/>
        <v>0</v>
      </c>
      <c r="F21" s="12">
        <f t="shared" si="3"/>
        <v>0</v>
      </c>
      <c r="G21" s="12">
        <f t="shared" si="4"/>
        <v>0</v>
      </c>
      <c r="H21" s="12">
        <f t="shared" si="5"/>
        <v>0</v>
      </c>
      <c r="I21" s="12">
        <f t="shared" si="6"/>
        <v>0</v>
      </c>
      <c r="J21" s="12">
        <f t="shared" si="7"/>
        <v>0</v>
      </c>
      <c r="K21" s="12">
        <f t="shared" si="8"/>
        <v>0</v>
      </c>
      <c r="L21" s="12">
        <f t="shared" si="9"/>
        <v>0</v>
      </c>
      <c r="M21" s="12">
        <f t="shared" si="10"/>
        <v>0</v>
      </c>
      <c r="N21" s="12">
        <f t="shared" si="11"/>
        <v>0</v>
      </c>
      <c r="O21" s="17">
        <f t="shared" si="12"/>
        <v>0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0</v>
      </c>
      <c r="D22" s="12">
        <f t="shared" si="1"/>
        <v>0</v>
      </c>
      <c r="E22" s="12">
        <f t="shared" si="2"/>
        <v>0</v>
      </c>
      <c r="F22" s="12">
        <f t="shared" si="3"/>
        <v>0</v>
      </c>
      <c r="G22" s="12">
        <f t="shared" si="4"/>
        <v>0</v>
      </c>
      <c r="H22" s="12">
        <f t="shared" si="5"/>
        <v>0</v>
      </c>
      <c r="I22" s="12">
        <f t="shared" si="6"/>
        <v>0</v>
      </c>
      <c r="J22" s="12">
        <f t="shared" si="7"/>
        <v>0</v>
      </c>
      <c r="K22" s="12">
        <f t="shared" si="8"/>
        <v>0</v>
      </c>
      <c r="L22" s="12">
        <f t="shared" si="9"/>
        <v>0</v>
      </c>
      <c r="M22" s="12">
        <f t="shared" si="10"/>
        <v>0</v>
      </c>
      <c r="N22" s="12">
        <f t="shared" si="11"/>
        <v>0</v>
      </c>
      <c r="O22" s="17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23" t="s">
        <v>63</v>
      </c>
      <c r="B25" s="23"/>
      <c r="C25" s="12">
        <f>SUM(C15:C24)</f>
        <v>0</v>
      </c>
      <c r="D25" s="12">
        <f t="shared" ref="D25:O25" si="13">SUM(D15:D24)</f>
        <v>0</v>
      </c>
      <c r="E25" s="12">
        <f t="shared" si="13"/>
        <v>0</v>
      </c>
      <c r="F25" s="12">
        <f t="shared" si="13"/>
        <v>0</v>
      </c>
      <c r="G25" s="12">
        <f t="shared" si="13"/>
        <v>0</v>
      </c>
      <c r="H25" s="12">
        <f t="shared" si="13"/>
        <v>0</v>
      </c>
      <c r="I25" s="12">
        <f t="shared" si="13"/>
        <v>0</v>
      </c>
      <c r="J25" s="12">
        <f t="shared" si="13"/>
        <v>0</v>
      </c>
      <c r="K25" s="12">
        <f t="shared" si="13"/>
        <v>0</v>
      </c>
      <c r="L25" s="12">
        <f t="shared" si="13"/>
        <v>0</v>
      </c>
      <c r="M25" s="12">
        <f t="shared" si="13"/>
        <v>0</v>
      </c>
      <c r="N25" s="12">
        <f t="shared" si="13"/>
        <v>0</v>
      </c>
      <c r="O25" s="12">
        <f t="shared" si="13"/>
        <v>0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23" t="s">
        <v>73</v>
      </c>
      <c r="B26" s="23"/>
      <c r="C26" s="24" t="s">
        <v>59</v>
      </c>
      <c r="D26" s="24"/>
      <c r="E26" s="24"/>
      <c r="F26" s="24" t="s">
        <v>60</v>
      </c>
      <c r="G26" s="24"/>
      <c r="H26" s="24"/>
      <c r="I26" s="24" t="s">
        <v>61</v>
      </c>
      <c r="J26" s="24"/>
      <c r="K26" s="24"/>
      <c r="L26" s="24" t="s">
        <v>62</v>
      </c>
      <c r="M26" s="24"/>
      <c r="N26" s="24"/>
      <c r="O26" s="22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22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0</v>
      </c>
      <c r="D29" s="12">
        <f>(SUMIFS(MESKENOG2,KAYNAK,A29,SEBEP,B29,SÜRE,"Uzun",BİLDİRİM,"Bildirimli",İL,$B$10,İLÇE,$B$11)/VLOOKUP($B$11,ABONE2,4,FALSE))</f>
        <v>0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0</v>
      </c>
      <c r="F29" s="12">
        <f>(SUMIFS(TARIMSALAG2,KAYNAK,A29,SEBEP,B29,SÜRE,"Uzun",BİLDİRİM,"Bildirimli",İL,$B$10,İLÇE,$B$11)/VLOOKUP($B$11,ABONE2,6,FALSE))</f>
        <v>0</v>
      </c>
      <c r="G29" s="12">
        <f>(SUMIFS(TARIMSALOG2,KAYNAK,A29,SEBEP,B29,SÜRE,"Uzun",BİLDİRİM,"Bildirimli",İL,$B$10,İLÇE,$B$11)/VLOOKUP($B$11,ABONE2,7,FALSE))</f>
        <v>0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0</v>
      </c>
      <c r="I29" s="12">
        <f>(SUMIFS(TICARETHANEAG2,KAYNAK,A29,SEBEP,B29,SÜRE,"Uzun",BİLDİRİM,"Bildirimli",İL,$B$10,İLÇE,$B$11)/VLOOKUP($B$11,ABONE2,9,FALSE))</f>
        <v>0</v>
      </c>
      <c r="J29" s="12">
        <f>(SUMIFS(TICARETHANEOG2,KAYNAK,A29,SEBEP,B29,SÜRE,"Uzun",BİLDİRİM,"Bildirimli",İL,$B$10,İLÇE,$B$11)/VLOOKUP($B$11,ABONE2,10,FALSE))</f>
        <v>0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</v>
      </c>
      <c r="L29" s="12">
        <f>(SUMIFS(SANAYIAG2,KAYNAK,A29,SEBEP,B29,SÜRE,"Uzun",BİLDİRİM,"Bildirimli",İL,$B$10,İLÇE,$B$11)/VLOOKUP($B$11,ABONE2,12,FALSE))</f>
        <v>0</v>
      </c>
      <c r="M29" s="12">
        <f>(SUMIFS(SANAYIOG2,KAYNAK,A29,SEBEP,B29,SÜRE,"Uzun",BİLDİRİM,"Bildirimli",İL,$B$10,İLÇE,$B$11)/VLOOKUP($B$11,ABONE2,13,FALSE))</f>
        <v>0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0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0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0</v>
      </c>
      <c r="F31" s="12">
        <f>(SUMIFS(TARIMSALAG2,KAYNAK,A31,SEBEP,B31,SÜRE,"Uzun",BİLDİRİM,"Bildirimli",İL,$B$10,İLÇE,$B$11)/VLOOKUP($B$11,ABONE2,6,FALSE))</f>
        <v>0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2">
        <f>(SUMIFS(TICARETHANEAG2,KAYNAK,A31,SEBEP,B31,SÜRE,"Uzun",BİLDİRİM,"Bildirimli",İL,$B$10,İLÇE,$B$11)/VLOOKUP($B$11,ABONE2,9,FALSE))</f>
        <v>0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</v>
      </c>
      <c r="L31" s="12">
        <f>(SUMIFS(SANAYIAG2,KAYNAK,A31,SEBEP,B31,SÜRE,"Uzun",BİLDİRİM,"Bildirimli",İL,$B$10,İLÇE,$B$11)/VLOOKUP($B$11,ABONE2,12,FALSE))</f>
        <v>0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0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23" t="s">
        <v>63</v>
      </c>
      <c r="B33" s="23"/>
      <c r="C33" s="12">
        <f>SUM(C28:C32)</f>
        <v>0</v>
      </c>
      <c r="D33" s="12">
        <f t="shared" ref="D33:O33" si="14">SUM(D28:D32)</f>
        <v>0</v>
      </c>
      <c r="E33" s="12">
        <f t="shared" si="14"/>
        <v>0</v>
      </c>
      <c r="F33" s="12">
        <f t="shared" si="14"/>
        <v>0</v>
      </c>
      <c r="G33" s="12">
        <f t="shared" si="14"/>
        <v>0</v>
      </c>
      <c r="H33" s="12">
        <f t="shared" si="14"/>
        <v>0</v>
      </c>
      <c r="I33" s="12">
        <f t="shared" si="14"/>
        <v>0</v>
      </c>
      <c r="J33" s="12">
        <f t="shared" si="14"/>
        <v>0</v>
      </c>
      <c r="K33" s="12">
        <f t="shared" si="14"/>
        <v>0</v>
      </c>
      <c r="L33" s="12">
        <f t="shared" si="14"/>
        <v>0</v>
      </c>
      <c r="M33" s="12">
        <f t="shared" si="14"/>
        <v>0</v>
      </c>
      <c r="N33" s="12">
        <f t="shared" si="14"/>
        <v>0</v>
      </c>
      <c r="O33" s="12">
        <f t="shared" si="14"/>
        <v>0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22" t="s">
        <v>74</v>
      </c>
      <c r="C35" s="24" t="s">
        <v>59</v>
      </c>
      <c r="D35" s="24"/>
      <c r="E35" s="24"/>
      <c r="F35" s="24" t="s">
        <v>60</v>
      </c>
      <c r="G35" s="24"/>
      <c r="H35" s="24"/>
      <c r="I35" s="24" t="s">
        <v>61</v>
      </c>
      <c r="J35" s="24"/>
      <c r="K35" s="24"/>
      <c r="L35" s="24" t="s">
        <v>62</v>
      </c>
      <c r="M35" s="24"/>
      <c r="N35" s="24"/>
      <c r="O35" s="22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22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22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211681</v>
      </c>
      <c r="D37" s="16">
        <f>VLOOKUP($B$11,ABONE2,4,FALSE)</f>
        <v>46</v>
      </c>
      <c r="E37" s="16">
        <f>VLOOKUP($B$11,ABONE2,5,FALSE)</f>
        <v>211727</v>
      </c>
      <c r="F37" s="16">
        <f>VLOOKUP($B$11,ABONE2,6,FALSE)</f>
        <v>388</v>
      </c>
      <c r="G37" s="16">
        <f>VLOOKUP($B$11,ABONE2,7,FALSE)</f>
        <v>43</v>
      </c>
      <c r="H37" s="16">
        <f>VLOOKUP($B$11,ABONE2,8,FALSE)</f>
        <v>431</v>
      </c>
      <c r="I37" s="16">
        <f>VLOOKUP($B$11,ABONE2,9,FALSE)</f>
        <v>53853</v>
      </c>
      <c r="J37" s="16">
        <f>VLOOKUP($B$11,ABONE2,10,FALSE)</f>
        <v>906</v>
      </c>
      <c r="K37" s="16">
        <f>VLOOKUP($B$11,ABONE2,11,FALSE)</f>
        <v>54759</v>
      </c>
      <c r="L37" s="21">
        <f>VLOOKUP($B$11,ABONE2,12,FALSE)</f>
        <v>616</v>
      </c>
      <c r="M37" s="21">
        <f>VLOOKUP($B$11,ABONE2,13,FALSE)</f>
        <v>229</v>
      </c>
      <c r="N37" s="21">
        <f>VLOOKUP($B$11,ABONE2,14,FALSE)</f>
        <v>845</v>
      </c>
      <c r="O37" s="21">
        <f>VLOOKUP($B$11,ABONE2,15,FALSE)</f>
        <v>267762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50656.463740414903</v>
      </c>
      <c r="D38" s="16">
        <f>VLOOKUP($B$11,TUKETIM,4,FALSE)</f>
        <v>128.57749999999999</v>
      </c>
      <c r="E38" s="16">
        <f>VLOOKUP($B$11,TUKETIM,5,FALSE)</f>
        <v>50785.041240414903</v>
      </c>
      <c r="F38" s="16">
        <f>VLOOKUP($B$11,TUKETIM,6,FALSE)</f>
        <v>155.48869999999999</v>
      </c>
      <c r="G38" s="16">
        <f>VLOOKUP($B$11,TUKETIM,7,FALSE)</f>
        <v>202.65180000000001</v>
      </c>
      <c r="H38" s="16">
        <f>VLOOKUP($B$11,TUKETIM,8,FALSE)</f>
        <v>358.14049999999997</v>
      </c>
      <c r="I38" s="16">
        <f>VLOOKUP($B$11,TUKETIM,9,FALSE)</f>
        <v>41266.435989582293</v>
      </c>
      <c r="J38" s="16">
        <f>VLOOKUP($B$11,TUKETIM,10,FALSE)</f>
        <v>27853.479793662504</v>
      </c>
      <c r="K38" s="16">
        <f>VLOOKUP($B$11,TUKETIM,11,FALSE)</f>
        <v>69119.915783244796</v>
      </c>
      <c r="L38" s="21">
        <f>VLOOKUP($B$11,TUKETIM,12,FALSE)</f>
        <v>7902.3429654044921</v>
      </c>
      <c r="M38" s="21">
        <f>VLOOKUP($B$11,TUKETIM,13,FALSE)</f>
        <v>56767.784243972252</v>
      </c>
      <c r="N38" s="21">
        <f>VLOOKUP($B$11,TUKETIM,14,FALSE)</f>
        <v>64670.127209376747</v>
      </c>
      <c r="O38" s="21">
        <f>VLOOKUP($B$11,TUKETIM,15,FALSE)</f>
        <v>184933.22473303645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1017528.6450000748</v>
      </c>
      <c r="D39" s="16">
        <f>VLOOKUP($B$11,ANLASMA,4,FALSE)</f>
        <v>1529.5640000000001</v>
      </c>
      <c r="E39" s="16">
        <f>VLOOKUP($B$11,ANLASMA,5,FALSE)</f>
        <v>1019058.2090000748</v>
      </c>
      <c r="F39" s="16">
        <f>VLOOKUP($B$11,ANLASMA,6,FALSE)</f>
        <v>1722.125</v>
      </c>
      <c r="G39" s="16">
        <f>VLOOKUP($B$11,ANLASMA,7,FALSE)</f>
        <v>1306.3</v>
      </c>
      <c r="H39" s="16">
        <f>VLOOKUP($B$11,ANLASMA,8,FALSE)</f>
        <v>3028.4250000000002</v>
      </c>
      <c r="I39" s="16">
        <f>VLOOKUP($B$11,ANLASMA,9,FALSE)</f>
        <v>423547.027000056</v>
      </c>
      <c r="J39" s="16">
        <f>VLOOKUP($B$11,ANLASMA,10,FALSE)</f>
        <v>347904.68299999996</v>
      </c>
      <c r="K39" s="16">
        <f>VLOOKUP($B$11,ANLASMA,11,FALSE)</f>
        <v>771451.71000005596</v>
      </c>
      <c r="L39" s="21">
        <f>VLOOKUP($B$11,ANLASMA,12,FALSE)</f>
        <v>25424.62</v>
      </c>
      <c r="M39" s="21">
        <f>VLOOKUP($B$11,ANLASMA,13,FALSE)</f>
        <v>184769.5</v>
      </c>
      <c r="N39" s="21">
        <f>VLOOKUP($B$11,ANLASMA,14,FALSE)</f>
        <v>210194.12</v>
      </c>
      <c r="O39" s="21">
        <f>VLOOKUP($B$11,ANLASMA,15,FALSE)</f>
        <v>2003732.4640001308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31" t="s">
        <v>75</v>
      </c>
      <c r="C42" s="31"/>
      <c r="D42" s="31"/>
      <c r="E42" s="31"/>
      <c r="F42" s="31"/>
      <c r="G42" s="31"/>
      <c r="H42" s="31"/>
      <c r="I42" s="31"/>
      <c r="J42" s="31"/>
      <c r="K42" s="31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31" t="s">
        <v>76</v>
      </c>
      <c r="C43" s="31"/>
      <c r="D43" s="31"/>
      <c r="E43" s="31"/>
      <c r="F43" s="31"/>
      <c r="G43" s="31"/>
      <c r="H43" s="31"/>
      <c r="I43" s="31"/>
      <c r="J43" s="31"/>
      <c r="K43" s="31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31" t="s">
        <v>77</v>
      </c>
      <c r="C44" s="31"/>
      <c r="D44" s="31"/>
      <c r="E44" s="31"/>
      <c r="F44" s="31"/>
      <c r="G44" s="31"/>
      <c r="H44" s="31"/>
      <c r="I44" s="31"/>
      <c r="J44" s="31"/>
      <c r="K44" s="31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 xr:uid="{ABFF0170-455D-4FD8-856A-61A15F2BDEEC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3B4921-0CC1-47F9-B8A2-CF8C2DC1DD72}">
  <sheetPr codeName="Sayfa14"/>
  <dimension ref="A1:AC70"/>
  <sheetViews>
    <sheetView topLeftCell="A6" zoomScale="55" zoomScaleNormal="55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25" t="s">
        <v>6</v>
      </c>
      <c r="B1" s="26"/>
      <c r="C1" s="26"/>
      <c r="D1" s="2"/>
      <c r="E1" s="2"/>
      <c r="F1" s="2"/>
    </row>
    <row r="2" spans="1:29" x14ac:dyDescent="0.3">
      <c r="A2" s="3" t="s">
        <v>7</v>
      </c>
      <c r="B2" s="27" t="s">
        <v>8</v>
      </c>
      <c r="C2" s="27"/>
      <c r="D2" s="4"/>
      <c r="E2" s="4"/>
      <c r="F2" s="4"/>
    </row>
    <row r="3" spans="1:29" x14ac:dyDescent="0.3">
      <c r="A3" s="3" t="s">
        <v>9</v>
      </c>
      <c r="B3" s="28" t="s">
        <v>79</v>
      </c>
      <c r="C3" s="28"/>
      <c r="D3" s="5"/>
      <c r="E3" s="5"/>
      <c r="F3" s="5"/>
    </row>
    <row r="4" spans="1:29" x14ac:dyDescent="0.3">
      <c r="A4" s="3" t="s">
        <v>10</v>
      </c>
      <c r="B4" s="27">
        <v>4</v>
      </c>
      <c r="C4" s="27"/>
      <c r="D4" s="4"/>
      <c r="E4" s="4"/>
      <c r="F4" s="4"/>
    </row>
    <row r="5" spans="1:29" x14ac:dyDescent="0.3">
      <c r="A5" s="3" t="s">
        <v>11</v>
      </c>
      <c r="B5" s="29"/>
      <c r="C5" s="30"/>
      <c r="D5" s="4"/>
      <c r="E5" s="4"/>
      <c r="F5" s="4"/>
    </row>
    <row r="6" spans="1:29" ht="15" customHeight="1" x14ac:dyDescent="0.3">
      <c r="A6" s="3" t="s">
        <v>12</v>
      </c>
      <c r="B6" s="29"/>
      <c r="C6" s="30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32"/>
      <c r="C7" s="33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4"/>
      <c r="C8" s="34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5"/>
      <c r="C9" s="35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4" t="s">
        <v>80</v>
      </c>
      <c r="C10" s="34"/>
      <c r="D10" s="6"/>
      <c r="F10" s="9"/>
      <c r="G10" s="9"/>
      <c r="H10" s="9"/>
      <c r="I10" s="9"/>
    </row>
    <row r="11" spans="1:29" x14ac:dyDescent="0.3">
      <c r="A11" s="3" t="s">
        <v>24</v>
      </c>
      <c r="B11" s="34" t="s">
        <v>84</v>
      </c>
      <c r="C11" s="34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23" t="s">
        <v>72</v>
      </c>
      <c r="B13" s="23"/>
      <c r="C13" s="24" t="s">
        <v>59</v>
      </c>
      <c r="D13" s="24"/>
      <c r="E13" s="24"/>
      <c r="F13" s="24" t="s">
        <v>60</v>
      </c>
      <c r="G13" s="24"/>
      <c r="H13" s="24"/>
      <c r="I13" s="24" t="s">
        <v>61</v>
      </c>
      <c r="J13" s="24"/>
      <c r="K13" s="24"/>
      <c r="L13" s="24" t="s">
        <v>62</v>
      </c>
      <c r="M13" s="24"/>
      <c r="N13" s="24"/>
      <c r="O13" s="22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22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f t="shared" ref="M15:M24" si="10">(SUMIFS(SANAYIOG2,KAYNAK,A15,SEBEP,B15,SÜRE,"Uzun",BİLDİRİM,"Bildirimsiz",İL,$B$10,İLÇE,$B$11)/VLOOKUP($B$11,ABONE2,13,FALSE))</f>
        <v>0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0</v>
      </c>
      <c r="D17" s="12">
        <f t="shared" si="1"/>
        <v>0</v>
      </c>
      <c r="E17" s="12">
        <f t="shared" si="2"/>
        <v>0</v>
      </c>
      <c r="F17" s="12">
        <f t="shared" si="3"/>
        <v>0</v>
      </c>
      <c r="G17" s="12">
        <f t="shared" si="4"/>
        <v>0</v>
      </c>
      <c r="H17" s="12">
        <f t="shared" si="5"/>
        <v>0</v>
      </c>
      <c r="I17" s="12">
        <f t="shared" si="6"/>
        <v>0</v>
      </c>
      <c r="J17" s="12">
        <f t="shared" si="7"/>
        <v>0</v>
      </c>
      <c r="K17" s="12">
        <f t="shared" si="8"/>
        <v>0</v>
      </c>
      <c r="L17" s="12">
        <f t="shared" si="9"/>
        <v>0</v>
      </c>
      <c r="M17" s="12">
        <f t="shared" si="10"/>
        <v>0</v>
      </c>
      <c r="N17" s="12">
        <f t="shared" si="11"/>
        <v>0</v>
      </c>
      <c r="O17" s="17">
        <f t="shared" si="12"/>
        <v>0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0</v>
      </c>
      <c r="D18" s="12">
        <f t="shared" si="1"/>
        <v>0</v>
      </c>
      <c r="E18" s="12">
        <f t="shared" si="2"/>
        <v>0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0</v>
      </c>
      <c r="J18" s="12">
        <f t="shared" si="7"/>
        <v>0</v>
      </c>
      <c r="K18" s="12">
        <f t="shared" si="8"/>
        <v>0</v>
      </c>
      <c r="L18" s="12">
        <f t="shared" si="9"/>
        <v>0</v>
      </c>
      <c r="M18" s="12">
        <f t="shared" si="10"/>
        <v>0</v>
      </c>
      <c r="N18" s="12">
        <f t="shared" si="11"/>
        <v>0</v>
      </c>
      <c r="O18" s="17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0</v>
      </c>
      <c r="D21" s="12">
        <f t="shared" si="1"/>
        <v>0</v>
      </c>
      <c r="E21" s="12">
        <f t="shared" si="2"/>
        <v>0</v>
      </c>
      <c r="F21" s="12">
        <f t="shared" si="3"/>
        <v>0</v>
      </c>
      <c r="G21" s="12">
        <f t="shared" si="4"/>
        <v>0</v>
      </c>
      <c r="H21" s="12">
        <f t="shared" si="5"/>
        <v>0</v>
      </c>
      <c r="I21" s="12">
        <f t="shared" si="6"/>
        <v>0</v>
      </c>
      <c r="J21" s="12">
        <f t="shared" si="7"/>
        <v>0</v>
      </c>
      <c r="K21" s="12">
        <f t="shared" si="8"/>
        <v>0</v>
      </c>
      <c r="L21" s="12">
        <f t="shared" si="9"/>
        <v>0</v>
      </c>
      <c r="M21" s="12">
        <f t="shared" si="10"/>
        <v>0</v>
      </c>
      <c r="N21" s="12">
        <f t="shared" si="11"/>
        <v>0</v>
      </c>
      <c r="O21" s="17">
        <f t="shared" si="12"/>
        <v>0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0</v>
      </c>
      <c r="D22" s="12">
        <f t="shared" si="1"/>
        <v>0</v>
      </c>
      <c r="E22" s="12">
        <f t="shared" si="2"/>
        <v>0</v>
      </c>
      <c r="F22" s="12">
        <f t="shared" si="3"/>
        <v>0</v>
      </c>
      <c r="G22" s="12">
        <f t="shared" si="4"/>
        <v>0</v>
      </c>
      <c r="H22" s="12">
        <f t="shared" si="5"/>
        <v>0</v>
      </c>
      <c r="I22" s="12">
        <f t="shared" si="6"/>
        <v>0</v>
      </c>
      <c r="J22" s="12">
        <f t="shared" si="7"/>
        <v>0</v>
      </c>
      <c r="K22" s="12">
        <f t="shared" si="8"/>
        <v>0</v>
      </c>
      <c r="L22" s="12">
        <f t="shared" si="9"/>
        <v>0</v>
      </c>
      <c r="M22" s="12">
        <f t="shared" si="10"/>
        <v>0</v>
      </c>
      <c r="N22" s="12">
        <f t="shared" si="11"/>
        <v>0</v>
      </c>
      <c r="O22" s="17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23" t="s">
        <v>63</v>
      </c>
      <c r="B25" s="23"/>
      <c r="C25" s="12">
        <f>SUM(C15:C24)</f>
        <v>0</v>
      </c>
      <c r="D25" s="12">
        <f t="shared" ref="D25:O25" si="13">SUM(D15:D24)</f>
        <v>0</v>
      </c>
      <c r="E25" s="12">
        <f t="shared" si="13"/>
        <v>0</v>
      </c>
      <c r="F25" s="12">
        <f t="shared" si="13"/>
        <v>0</v>
      </c>
      <c r="G25" s="12">
        <f t="shared" si="13"/>
        <v>0</v>
      </c>
      <c r="H25" s="12">
        <f t="shared" si="13"/>
        <v>0</v>
      </c>
      <c r="I25" s="12">
        <f t="shared" si="13"/>
        <v>0</v>
      </c>
      <c r="J25" s="12">
        <f t="shared" si="13"/>
        <v>0</v>
      </c>
      <c r="K25" s="12">
        <f t="shared" si="13"/>
        <v>0</v>
      </c>
      <c r="L25" s="12">
        <f t="shared" si="13"/>
        <v>0</v>
      </c>
      <c r="M25" s="12">
        <f t="shared" si="13"/>
        <v>0</v>
      </c>
      <c r="N25" s="12">
        <f t="shared" si="13"/>
        <v>0</v>
      </c>
      <c r="O25" s="12">
        <f t="shared" si="13"/>
        <v>0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23" t="s">
        <v>73</v>
      </c>
      <c r="B26" s="23"/>
      <c r="C26" s="24" t="s">
        <v>59</v>
      </c>
      <c r="D26" s="24"/>
      <c r="E26" s="24"/>
      <c r="F26" s="24" t="s">
        <v>60</v>
      </c>
      <c r="G26" s="24"/>
      <c r="H26" s="24"/>
      <c r="I26" s="24" t="s">
        <v>61</v>
      </c>
      <c r="J26" s="24"/>
      <c r="K26" s="24"/>
      <c r="L26" s="24" t="s">
        <v>62</v>
      </c>
      <c r="M26" s="24"/>
      <c r="N26" s="24"/>
      <c r="O26" s="22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22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0</v>
      </c>
      <c r="D29" s="12">
        <f>(SUMIFS(MESKENOG2,KAYNAK,A29,SEBEP,B29,SÜRE,"Uzun",BİLDİRİM,"Bildirimli",İL,$B$10,İLÇE,$B$11)/VLOOKUP($B$11,ABONE2,4,FALSE))</f>
        <v>0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0</v>
      </c>
      <c r="F29" s="12">
        <f>(SUMIFS(TARIMSALAG2,KAYNAK,A29,SEBEP,B29,SÜRE,"Uzun",BİLDİRİM,"Bildirimli",İL,$B$10,İLÇE,$B$11)/VLOOKUP($B$11,ABONE2,6,FALSE))</f>
        <v>0</v>
      </c>
      <c r="G29" s="12">
        <f>(SUMIFS(TARIMSALOG2,KAYNAK,A29,SEBEP,B29,SÜRE,"Uzun",BİLDİRİM,"Bildirimli",İL,$B$10,İLÇE,$B$11)/VLOOKUP($B$11,ABONE2,7,FALSE))</f>
        <v>0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0</v>
      </c>
      <c r="I29" s="12">
        <f>(SUMIFS(TICARETHANEAG2,KAYNAK,A29,SEBEP,B29,SÜRE,"Uzun",BİLDİRİM,"Bildirimli",İL,$B$10,İLÇE,$B$11)/VLOOKUP($B$11,ABONE2,9,FALSE))</f>
        <v>0</v>
      </c>
      <c r="J29" s="12">
        <f>(SUMIFS(TICARETHANEOG2,KAYNAK,A29,SEBEP,B29,SÜRE,"Uzun",BİLDİRİM,"Bildirimli",İL,$B$10,İLÇE,$B$11)/VLOOKUP($B$11,ABONE2,10,FALSE))</f>
        <v>0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</v>
      </c>
      <c r="L29" s="12">
        <f>(SUMIFS(SANAYIAG2,KAYNAK,A29,SEBEP,B29,SÜRE,"Uzun",BİLDİRİM,"Bildirimli",İL,$B$10,İLÇE,$B$11)/VLOOKUP($B$11,ABONE2,12,FALSE))</f>
        <v>0</v>
      </c>
      <c r="M29" s="12">
        <f>(SUMIFS(SANAYIOG2,KAYNAK,A29,SEBEP,B29,SÜRE,"Uzun",BİLDİRİM,"Bildirimli",İL,$B$10,İLÇE,$B$11)/VLOOKUP($B$11,ABONE2,13,FALSE))</f>
        <v>0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0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0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0</v>
      </c>
      <c r="F31" s="12">
        <f>(SUMIFS(TARIMSALAG2,KAYNAK,A31,SEBEP,B31,SÜRE,"Uzun",BİLDİRİM,"Bildirimli",İL,$B$10,İLÇE,$B$11)/VLOOKUP($B$11,ABONE2,6,FALSE))</f>
        <v>0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2">
        <f>(SUMIFS(TICARETHANEAG2,KAYNAK,A31,SEBEP,B31,SÜRE,"Uzun",BİLDİRİM,"Bildirimli",İL,$B$10,İLÇE,$B$11)/VLOOKUP($B$11,ABONE2,9,FALSE))</f>
        <v>0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</v>
      </c>
      <c r="L31" s="12">
        <f>(SUMIFS(SANAYIAG2,KAYNAK,A31,SEBEP,B31,SÜRE,"Uzun",BİLDİRİM,"Bildirimli",İL,$B$10,İLÇE,$B$11)/VLOOKUP($B$11,ABONE2,12,FALSE))</f>
        <v>0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0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23" t="s">
        <v>63</v>
      </c>
      <c r="B33" s="23"/>
      <c r="C33" s="12">
        <f>SUM(C28:C32)</f>
        <v>0</v>
      </c>
      <c r="D33" s="12">
        <f t="shared" ref="D33:O33" si="14">SUM(D28:D32)</f>
        <v>0</v>
      </c>
      <c r="E33" s="12">
        <f t="shared" si="14"/>
        <v>0</v>
      </c>
      <c r="F33" s="12">
        <f t="shared" si="14"/>
        <v>0</v>
      </c>
      <c r="G33" s="12">
        <f t="shared" si="14"/>
        <v>0</v>
      </c>
      <c r="H33" s="12">
        <f t="shared" si="14"/>
        <v>0</v>
      </c>
      <c r="I33" s="12">
        <f t="shared" si="14"/>
        <v>0</v>
      </c>
      <c r="J33" s="12">
        <f t="shared" si="14"/>
        <v>0</v>
      </c>
      <c r="K33" s="12">
        <f t="shared" si="14"/>
        <v>0</v>
      </c>
      <c r="L33" s="12">
        <f t="shared" si="14"/>
        <v>0</v>
      </c>
      <c r="M33" s="12">
        <f t="shared" si="14"/>
        <v>0</v>
      </c>
      <c r="N33" s="12">
        <f t="shared" si="14"/>
        <v>0</v>
      </c>
      <c r="O33" s="12">
        <f t="shared" si="14"/>
        <v>0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22" t="s">
        <v>74</v>
      </c>
      <c r="C35" s="24" t="s">
        <v>59</v>
      </c>
      <c r="D35" s="24"/>
      <c r="E35" s="24"/>
      <c r="F35" s="24" t="s">
        <v>60</v>
      </c>
      <c r="G35" s="24"/>
      <c r="H35" s="24"/>
      <c r="I35" s="24" t="s">
        <v>61</v>
      </c>
      <c r="J35" s="24"/>
      <c r="K35" s="24"/>
      <c r="L35" s="24" t="s">
        <v>62</v>
      </c>
      <c r="M35" s="24"/>
      <c r="N35" s="24"/>
      <c r="O35" s="22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22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22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247981</v>
      </c>
      <c r="D37" s="16">
        <f>VLOOKUP($B$11,ABONE2,4,FALSE)</f>
        <v>52</v>
      </c>
      <c r="E37" s="16">
        <f>VLOOKUP($B$11,ABONE2,5,FALSE)</f>
        <v>248033</v>
      </c>
      <c r="F37" s="16">
        <f>VLOOKUP($B$11,ABONE2,6,FALSE)</f>
        <v>836</v>
      </c>
      <c r="G37" s="16">
        <f>VLOOKUP($B$11,ABONE2,7,FALSE)</f>
        <v>44</v>
      </c>
      <c r="H37" s="16">
        <f>VLOOKUP($B$11,ABONE2,8,FALSE)</f>
        <v>880</v>
      </c>
      <c r="I37" s="16">
        <f>VLOOKUP($B$11,ABONE2,9,FALSE)</f>
        <v>36406</v>
      </c>
      <c r="J37" s="16">
        <f>VLOOKUP($B$11,ABONE2,10,FALSE)</f>
        <v>223</v>
      </c>
      <c r="K37" s="16">
        <f>VLOOKUP($B$11,ABONE2,11,FALSE)</f>
        <v>36629</v>
      </c>
      <c r="L37" s="21">
        <f>VLOOKUP($B$11,ABONE2,12,FALSE)</f>
        <v>102</v>
      </c>
      <c r="M37" s="21">
        <f>VLOOKUP($B$11,ABONE2,13,FALSE)</f>
        <v>14</v>
      </c>
      <c r="N37" s="21">
        <f>VLOOKUP($B$11,ABONE2,14,FALSE)</f>
        <v>116</v>
      </c>
      <c r="O37" s="21">
        <f>VLOOKUP($B$11,ABONE2,15,FALSE)</f>
        <v>285658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51232.148758800664</v>
      </c>
      <c r="D38" s="16">
        <f>VLOOKUP($B$11,TUKETIM,4,FALSE)</f>
        <v>49.377628268173702</v>
      </c>
      <c r="E38" s="16">
        <f>VLOOKUP($B$11,TUKETIM,5,FALSE)</f>
        <v>51281.526387068836</v>
      </c>
      <c r="F38" s="16">
        <f>VLOOKUP($B$11,TUKETIM,6,FALSE)</f>
        <v>413.98276867400841</v>
      </c>
      <c r="G38" s="16">
        <f>VLOOKUP($B$11,TUKETIM,7,FALSE)</f>
        <v>110.05027297979798</v>
      </c>
      <c r="H38" s="16">
        <f>VLOOKUP($B$11,TUKETIM,8,FALSE)</f>
        <v>524.03304165380644</v>
      </c>
      <c r="I38" s="16">
        <f>VLOOKUP($B$11,TUKETIM,9,FALSE)</f>
        <v>23086.130662401196</v>
      </c>
      <c r="J38" s="16">
        <f>VLOOKUP($B$11,TUKETIM,10,FALSE)</f>
        <v>7158.2731425713582</v>
      </c>
      <c r="K38" s="16">
        <f>VLOOKUP($B$11,TUKETIM,11,FALSE)</f>
        <v>30244.403804972553</v>
      </c>
      <c r="L38" s="21">
        <f>VLOOKUP($B$11,TUKETIM,12,FALSE)</f>
        <v>1132.3866</v>
      </c>
      <c r="M38" s="21">
        <f>VLOOKUP($B$11,TUKETIM,13,FALSE)</f>
        <v>1225.7924111111111</v>
      </c>
      <c r="N38" s="21">
        <f>VLOOKUP($B$11,TUKETIM,14,FALSE)</f>
        <v>2358.1790111111113</v>
      </c>
      <c r="O38" s="21">
        <f>VLOOKUP($B$11,TUKETIM,15,FALSE)</f>
        <v>84408.142244806309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1258990.6400000982</v>
      </c>
      <c r="D39" s="16">
        <f>VLOOKUP($B$11,ANLASMA,4,FALSE)</f>
        <v>1242</v>
      </c>
      <c r="E39" s="16">
        <f>VLOOKUP($B$11,ANLASMA,5,FALSE)</f>
        <v>1260232.6400000982</v>
      </c>
      <c r="F39" s="16">
        <f>VLOOKUP($B$11,ANLASMA,6,FALSE)</f>
        <v>4100.6260000000202</v>
      </c>
      <c r="G39" s="16">
        <f>VLOOKUP($B$11,ANLASMA,7,FALSE)</f>
        <v>1967.2</v>
      </c>
      <c r="H39" s="16">
        <f>VLOOKUP($B$11,ANLASMA,8,FALSE)</f>
        <v>6067.82600000002</v>
      </c>
      <c r="I39" s="16">
        <f>VLOOKUP($B$11,ANLASMA,9,FALSE)</f>
        <v>229196.42600002201</v>
      </c>
      <c r="J39" s="16">
        <f>VLOOKUP($B$11,ANLASMA,10,FALSE)</f>
        <v>61610.19</v>
      </c>
      <c r="K39" s="16">
        <f>VLOOKUP($B$11,ANLASMA,11,FALSE)</f>
        <v>290806.61600002204</v>
      </c>
      <c r="L39" s="21">
        <f>VLOOKUP($B$11,ANLASMA,12,FALSE)</f>
        <v>2808.6990000000001</v>
      </c>
      <c r="M39" s="21">
        <f>VLOOKUP($B$11,ANLASMA,13,FALSE)</f>
        <v>18908.400000000001</v>
      </c>
      <c r="N39" s="21">
        <f>VLOOKUP($B$11,ANLASMA,14,FALSE)</f>
        <v>21717.099000000002</v>
      </c>
      <c r="O39" s="21">
        <f>VLOOKUP($B$11,ANLASMA,15,FALSE)</f>
        <v>1578824.1810001202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31" t="s">
        <v>75</v>
      </c>
      <c r="C42" s="31"/>
      <c r="D42" s="31"/>
      <c r="E42" s="31"/>
      <c r="F42" s="31"/>
      <c r="G42" s="31"/>
      <c r="H42" s="31"/>
      <c r="I42" s="31"/>
      <c r="J42" s="31"/>
      <c r="K42" s="31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31" t="s">
        <v>76</v>
      </c>
      <c r="C43" s="31"/>
      <c r="D43" s="31"/>
      <c r="E43" s="31"/>
      <c r="F43" s="31"/>
      <c r="G43" s="31"/>
      <c r="H43" s="31"/>
      <c r="I43" s="31"/>
      <c r="J43" s="31"/>
      <c r="K43" s="31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31" t="s">
        <v>77</v>
      </c>
      <c r="C44" s="31"/>
      <c r="D44" s="31"/>
      <c r="E44" s="31"/>
      <c r="F44" s="31"/>
      <c r="G44" s="31"/>
      <c r="H44" s="31"/>
      <c r="I44" s="31"/>
      <c r="J44" s="31"/>
      <c r="K44" s="31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 xr:uid="{62E49F62-B899-4745-9A5D-9874EC292FB3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9AB8B7-6D52-4C84-9EF5-9C6EEA990D66}">
  <sheetPr codeName="Sayfa15"/>
  <dimension ref="A1:AC70"/>
  <sheetViews>
    <sheetView zoomScale="55" zoomScaleNormal="55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25" t="s">
        <v>6</v>
      </c>
      <c r="B1" s="26"/>
      <c r="C1" s="26"/>
      <c r="D1" s="2"/>
      <c r="E1" s="2"/>
      <c r="F1" s="2"/>
    </row>
    <row r="2" spans="1:29" x14ac:dyDescent="0.3">
      <c r="A2" s="3" t="s">
        <v>7</v>
      </c>
      <c r="B2" s="27" t="s">
        <v>8</v>
      </c>
      <c r="C2" s="27"/>
      <c r="D2" s="4"/>
      <c r="E2" s="4"/>
      <c r="F2" s="4"/>
    </row>
    <row r="3" spans="1:29" x14ac:dyDescent="0.3">
      <c r="A3" s="3" t="s">
        <v>9</v>
      </c>
      <c r="B3" s="28" t="s">
        <v>79</v>
      </c>
      <c r="C3" s="28"/>
      <c r="D3" s="5"/>
      <c r="E3" s="5"/>
      <c r="F3" s="5"/>
    </row>
    <row r="4" spans="1:29" x14ac:dyDescent="0.3">
      <c r="A4" s="3" t="s">
        <v>10</v>
      </c>
      <c r="B4" s="27">
        <v>4</v>
      </c>
      <c r="C4" s="27"/>
      <c r="D4" s="4"/>
      <c r="E4" s="4"/>
      <c r="F4" s="4"/>
    </row>
    <row r="5" spans="1:29" x14ac:dyDescent="0.3">
      <c r="A5" s="3" t="s">
        <v>11</v>
      </c>
      <c r="B5" s="29"/>
      <c r="C5" s="30"/>
      <c r="D5" s="4"/>
      <c r="E5" s="4"/>
      <c r="F5" s="4"/>
    </row>
    <row r="6" spans="1:29" ht="15" customHeight="1" x14ac:dyDescent="0.3">
      <c r="A6" s="3" t="s">
        <v>12</v>
      </c>
      <c r="B6" s="29"/>
      <c r="C6" s="30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32"/>
      <c r="C7" s="33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4"/>
      <c r="C8" s="34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5"/>
      <c r="C9" s="35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4" t="s">
        <v>80</v>
      </c>
      <c r="C10" s="34"/>
      <c r="D10" s="6"/>
      <c r="F10" s="9"/>
      <c r="G10" s="9"/>
      <c r="H10" s="9"/>
      <c r="I10" s="9"/>
    </row>
    <row r="11" spans="1:29" x14ac:dyDescent="0.3">
      <c r="A11" s="3" t="s">
        <v>24</v>
      </c>
      <c r="B11" s="34" t="s">
        <v>85</v>
      </c>
      <c r="C11" s="34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23" t="s">
        <v>72</v>
      </c>
      <c r="B13" s="23"/>
      <c r="C13" s="24" t="s">
        <v>59</v>
      </c>
      <c r="D13" s="24"/>
      <c r="E13" s="24"/>
      <c r="F13" s="24" t="s">
        <v>60</v>
      </c>
      <c r="G13" s="24"/>
      <c r="H13" s="24"/>
      <c r="I13" s="24" t="s">
        <v>61</v>
      </c>
      <c r="J13" s="24"/>
      <c r="K13" s="24"/>
      <c r="L13" s="24" t="s">
        <v>62</v>
      </c>
      <c r="M13" s="24"/>
      <c r="N13" s="24"/>
      <c r="O13" s="22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22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f t="shared" ref="M15:M24" si="10">(SUMIFS(SANAYIOG2,KAYNAK,A15,SEBEP,B15,SÜRE,"Uzun",BİLDİRİM,"Bildirimsiz",İL,$B$10,İLÇE,$B$11)/VLOOKUP($B$11,ABONE2,13,FALSE))</f>
        <v>0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0</v>
      </c>
      <c r="D17" s="12">
        <f t="shared" si="1"/>
        <v>0</v>
      </c>
      <c r="E17" s="12">
        <f t="shared" si="2"/>
        <v>0</v>
      </c>
      <c r="F17" s="12">
        <f t="shared" si="3"/>
        <v>0</v>
      </c>
      <c r="G17" s="12">
        <f t="shared" si="4"/>
        <v>0</v>
      </c>
      <c r="H17" s="12">
        <f t="shared" si="5"/>
        <v>0</v>
      </c>
      <c r="I17" s="12">
        <f t="shared" si="6"/>
        <v>0</v>
      </c>
      <c r="J17" s="12">
        <f t="shared" si="7"/>
        <v>0</v>
      </c>
      <c r="K17" s="12">
        <f t="shared" si="8"/>
        <v>0</v>
      </c>
      <c r="L17" s="12">
        <f t="shared" si="9"/>
        <v>0</v>
      </c>
      <c r="M17" s="12">
        <f t="shared" si="10"/>
        <v>0</v>
      </c>
      <c r="N17" s="12">
        <f t="shared" si="11"/>
        <v>0</v>
      </c>
      <c r="O17" s="17">
        <f t="shared" si="12"/>
        <v>0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0</v>
      </c>
      <c r="D18" s="12">
        <f t="shared" si="1"/>
        <v>0</v>
      </c>
      <c r="E18" s="12">
        <f t="shared" si="2"/>
        <v>0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0</v>
      </c>
      <c r="J18" s="12">
        <f t="shared" si="7"/>
        <v>0</v>
      </c>
      <c r="K18" s="12">
        <f t="shared" si="8"/>
        <v>0</v>
      </c>
      <c r="L18" s="12">
        <f t="shared" si="9"/>
        <v>0</v>
      </c>
      <c r="M18" s="12">
        <f t="shared" si="10"/>
        <v>0</v>
      </c>
      <c r="N18" s="12">
        <f t="shared" si="11"/>
        <v>0</v>
      </c>
      <c r="O18" s="17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0</v>
      </c>
      <c r="D21" s="12">
        <f t="shared" si="1"/>
        <v>0</v>
      </c>
      <c r="E21" s="12">
        <f t="shared" si="2"/>
        <v>0</v>
      </c>
      <c r="F21" s="12">
        <f t="shared" si="3"/>
        <v>0</v>
      </c>
      <c r="G21" s="12">
        <f t="shared" si="4"/>
        <v>0</v>
      </c>
      <c r="H21" s="12">
        <f t="shared" si="5"/>
        <v>0</v>
      </c>
      <c r="I21" s="12">
        <f t="shared" si="6"/>
        <v>0</v>
      </c>
      <c r="J21" s="12">
        <f t="shared" si="7"/>
        <v>0</v>
      </c>
      <c r="K21" s="12">
        <f t="shared" si="8"/>
        <v>0</v>
      </c>
      <c r="L21" s="12">
        <f t="shared" si="9"/>
        <v>0</v>
      </c>
      <c r="M21" s="12">
        <f t="shared" si="10"/>
        <v>0</v>
      </c>
      <c r="N21" s="12">
        <f t="shared" si="11"/>
        <v>0</v>
      </c>
      <c r="O21" s="17">
        <f t="shared" si="12"/>
        <v>0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0</v>
      </c>
      <c r="D22" s="12">
        <f t="shared" si="1"/>
        <v>0</v>
      </c>
      <c r="E22" s="12">
        <f t="shared" si="2"/>
        <v>0</v>
      </c>
      <c r="F22" s="12">
        <f t="shared" si="3"/>
        <v>0</v>
      </c>
      <c r="G22" s="12">
        <f t="shared" si="4"/>
        <v>0</v>
      </c>
      <c r="H22" s="12">
        <f t="shared" si="5"/>
        <v>0</v>
      </c>
      <c r="I22" s="12">
        <f t="shared" si="6"/>
        <v>0</v>
      </c>
      <c r="J22" s="12">
        <f t="shared" si="7"/>
        <v>0</v>
      </c>
      <c r="K22" s="12">
        <f t="shared" si="8"/>
        <v>0</v>
      </c>
      <c r="L22" s="12">
        <f t="shared" si="9"/>
        <v>0</v>
      </c>
      <c r="M22" s="12">
        <f t="shared" si="10"/>
        <v>0</v>
      </c>
      <c r="N22" s="12">
        <f t="shared" si="11"/>
        <v>0</v>
      </c>
      <c r="O22" s="17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23" t="s">
        <v>63</v>
      </c>
      <c r="B25" s="23"/>
      <c r="C25" s="12">
        <f>SUM(C15:C24)</f>
        <v>0</v>
      </c>
      <c r="D25" s="12">
        <f t="shared" ref="D25:O25" si="13">SUM(D15:D24)</f>
        <v>0</v>
      </c>
      <c r="E25" s="12">
        <f t="shared" si="13"/>
        <v>0</v>
      </c>
      <c r="F25" s="12">
        <f t="shared" si="13"/>
        <v>0</v>
      </c>
      <c r="G25" s="12">
        <f t="shared" si="13"/>
        <v>0</v>
      </c>
      <c r="H25" s="12">
        <f t="shared" si="13"/>
        <v>0</v>
      </c>
      <c r="I25" s="12">
        <f t="shared" si="13"/>
        <v>0</v>
      </c>
      <c r="J25" s="12">
        <f t="shared" si="13"/>
        <v>0</v>
      </c>
      <c r="K25" s="12">
        <f t="shared" si="13"/>
        <v>0</v>
      </c>
      <c r="L25" s="12">
        <f t="shared" si="13"/>
        <v>0</v>
      </c>
      <c r="M25" s="12">
        <f t="shared" si="13"/>
        <v>0</v>
      </c>
      <c r="N25" s="12">
        <f t="shared" si="13"/>
        <v>0</v>
      </c>
      <c r="O25" s="12">
        <f t="shared" si="13"/>
        <v>0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23" t="s">
        <v>73</v>
      </c>
      <c r="B26" s="23"/>
      <c r="C26" s="24" t="s">
        <v>59</v>
      </c>
      <c r="D26" s="24"/>
      <c r="E26" s="24"/>
      <c r="F26" s="24" t="s">
        <v>60</v>
      </c>
      <c r="G26" s="24"/>
      <c r="H26" s="24"/>
      <c r="I26" s="24" t="s">
        <v>61</v>
      </c>
      <c r="J26" s="24"/>
      <c r="K26" s="24"/>
      <c r="L26" s="24" t="s">
        <v>62</v>
      </c>
      <c r="M26" s="24"/>
      <c r="N26" s="24"/>
      <c r="O26" s="22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22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0</v>
      </c>
      <c r="D29" s="12">
        <f>(SUMIFS(MESKENOG2,KAYNAK,A29,SEBEP,B29,SÜRE,"Uzun",BİLDİRİM,"Bildirimli",İL,$B$10,İLÇE,$B$11)/VLOOKUP($B$11,ABONE2,4,FALSE))</f>
        <v>0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0</v>
      </c>
      <c r="F29" s="12">
        <f>(SUMIFS(TARIMSALAG2,KAYNAK,A29,SEBEP,B29,SÜRE,"Uzun",BİLDİRİM,"Bildirimli",İL,$B$10,İLÇE,$B$11)/VLOOKUP($B$11,ABONE2,6,FALSE))</f>
        <v>0</v>
      </c>
      <c r="G29" s="12">
        <f>(SUMIFS(TARIMSALOG2,KAYNAK,A29,SEBEP,B29,SÜRE,"Uzun",BİLDİRİM,"Bildirimli",İL,$B$10,İLÇE,$B$11)/VLOOKUP($B$11,ABONE2,7,FALSE))</f>
        <v>0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0</v>
      </c>
      <c r="I29" s="12">
        <f>(SUMIFS(TICARETHANEAG2,KAYNAK,A29,SEBEP,B29,SÜRE,"Uzun",BİLDİRİM,"Bildirimli",İL,$B$10,İLÇE,$B$11)/VLOOKUP($B$11,ABONE2,9,FALSE))</f>
        <v>0</v>
      </c>
      <c r="J29" s="12">
        <f>(SUMIFS(TICARETHANEOG2,KAYNAK,A29,SEBEP,B29,SÜRE,"Uzun",BİLDİRİM,"Bildirimli",İL,$B$10,İLÇE,$B$11)/VLOOKUP($B$11,ABONE2,10,FALSE))</f>
        <v>0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</v>
      </c>
      <c r="L29" s="12">
        <f>(SUMIFS(SANAYIAG2,KAYNAK,A29,SEBEP,B29,SÜRE,"Uzun",BİLDİRİM,"Bildirimli",İL,$B$10,İLÇE,$B$11)/VLOOKUP($B$11,ABONE2,12,FALSE))</f>
        <v>0</v>
      </c>
      <c r="M29" s="12">
        <f>(SUMIFS(SANAYIOG2,KAYNAK,A29,SEBEP,B29,SÜRE,"Uzun",BİLDİRİM,"Bildirimli",İL,$B$10,İLÇE,$B$11)/VLOOKUP($B$11,ABONE2,13,FALSE))</f>
        <v>0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0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0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0</v>
      </c>
      <c r="F31" s="12">
        <f>(SUMIFS(TARIMSALAG2,KAYNAK,A31,SEBEP,B31,SÜRE,"Uzun",BİLDİRİM,"Bildirimli",İL,$B$10,İLÇE,$B$11)/VLOOKUP($B$11,ABONE2,6,FALSE))</f>
        <v>0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2">
        <f>(SUMIFS(TICARETHANEAG2,KAYNAK,A31,SEBEP,B31,SÜRE,"Uzun",BİLDİRİM,"Bildirimli",İL,$B$10,İLÇE,$B$11)/VLOOKUP($B$11,ABONE2,9,FALSE))</f>
        <v>0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</v>
      </c>
      <c r="L31" s="12">
        <f>(SUMIFS(SANAYIAG2,KAYNAK,A31,SEBEP,B31,SÜRE,"Uzun",BİLDİRİM,"Bildirimli",İL,$B$10,İLÇE,$B$11)/VLOOKUP($B$11,ABONE2,12,FALSE))</f>
        <v>0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0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23" t="s">
        <v>63</v>
      </c>
      <c r="B33" s="23"/>
      <c r="C33" s="12">
        <f>SUM(C28:C32)</f>
        <v>0</v>
      </c>
      <c r="D33" s="12">
        <f t="shared" ref="D33:O33" si="14">SUM(D28:D32)</f>
        <v>0</v>
      </c>
      <c r="E33" s="12">
        <f t="shared" si="14"/>
        <v>0</v>
      </c>
      <c r="F33" s="12">
        <f t="shared" si="14"/>
        <v>0</v>
      </c>
      <c r="G33" s="12">
        <f t="shared" si="14"/>
        <v>0</v>
      </c>
      <c r="H33" s="12">
        <f t="shared" si="14"/>
        <v>0</v>
      </c>
      <c r="I33" s="12">
        <f t="shared" si="14"/>
        <v>0</v>
      </c>
      <c r="J33" s="12">
        <f t="shared" si="14"/>
        <v>0</v>
      </c>
      <c r="K33" s="12">
        <f t="shared" si="14"/>
        <v>0</v>
      </c>
      <c r="L33" s="12">
        <f t="shared" si="14"/>
        <v>0</v>
      </c>
      <c r="M33" s="12">
        <f t="shared" si="14"/>
        <v>0</v>
      </c>
      <c r="N33" s="12">
        <f t="shared" si="14"/>
        <v>0</v>
      </c>
      <c r="O33" s="12">
        <f t="shared" si="14"/>
        <v>0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22" t="s">
        <v>74</v>
      </c>
      <c r="C35" s="24" t="s">
        <v>59</v>
      </c>
      <c r="D35" s="24"/>
      <c r="E35" s="24"/>
      <c r="F35" s="24" t="s">
        <v>60</v>
      </c>
      <c r="G35" s="24"/>
      <c r="H35" s="24"/>
      <c r="I35" s="24" t="s">
        <v>61</v>
      </c>
      <c r="J35" s="24"/>
      <c r="K35" s="24"/>
      <c r="L35" s="24" t="s">
        <v>62</v>
      </c>
      <c r="M35" s="24"/>
      <c r="N35" s="24"/>
      <c r="O35" s="22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22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22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198040</v>
      </c>
      <c r="D37" s="16">
        <f>VLOOKUP($B$11,ABONE2,4,FALSE)</f>
        <v>3</v>
      </c>
      <c r="E37" s="16">
        <f>VLOOKUP($B$11,ABONE2,5,FALSE)</f>
        <v>198043</v>
      </c>
      <c r="F37" s="16">
        <f>VLOOKUP($B$11,ABONE2,6,FALSE)</f>
        <v>55</v>
      </c>
      <c r="G37" s="16">
        <f>VLOOKUP($B$11,ABONE2,7,FALSE)</f>
        <v>6</v>
      </c>
      <c r="H37" s="16">
        <f>VLOOKUP($B$11,ABONE2,8,FALSE)</f>
        <v>61</v>
      </c>
      <c r="I37" s="16">
        <f>VLOOKUP($B$11,ABONE2,9,FALSE)</f>
        <v>32625</v>
      </c>
      <c r="J37" s="16">
        <f>VLOOKUP($B$11,ABONE2,10,FALSE)</f>
        <v>118</v>
      </c>
      <c r="K37" s="16">
        <f>VLOOKUP($B$11,ABONE2,11,FALSE)</f>
        <v>32743</v>
      </c>
      <c r="L37" s="21">
        <f>VLOOKUP($B$11,ABONE2,12,FALSE)</f>
        <v>27</v>
      </c>
      <c r="M37" s="21">
        <f>VLOOKUP($B$11,ABONE2,13,FALSE)</f>
        <v>5</v>
      </c>
      <c r="N37" s="21">
        <f>VLOOKUP($B$11,ABONE2,14,FALSE)</f>
        <v>32</v>
      </c>
      <c r="O37" s="21">
        <f>VLOOKUP($B$11,ABONE2,15,FALSE)</f>
        <v>230879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43332.122957874781</v>
      </c>
      <c r="D38" s="16">
        <f>VLOOKUP($B$11,TUKETIM,4,FALSE)</f>
        <v>205.24639999999999</v>
      </c>
      <c r="E38" s="16">
        <f>VLOOKUP($B$11,TUKETIM,5,FALSE)</f>
        <v>43537.369357874777</v>
      </c>
      <c r="F38" s="16">
        <f>VLOOKUP($B$11,TUKETIM,6,FALSE)</f>
        <v>2.5045000000000002</v>
      </c>
      <c r="G38" s="16">
        <f>VLOOKUP($B$11,TUKETIM,7,FALSE)</f>
        <v>2.0066999999999999</v>
      </c>
      <c r="H38" s="16">
        <f>VLOOKUP($B$11,TUKETIM,8,FALSE)</f>
        <v>4.5112000000000005</v>
      </c>
      <c r="I38" s="16">
        <f>VLOOKUP($B$11,TUKETIM,9,FALSE)</f>
        <v>18998.493165446132</v>
      </c>
      <c r="J38" s="16">
        <f>VLOOKUP($B$11,TUKETIM,10,FALSE)</f>
        <v>10499.688703623533</v>
      </c>
      <c r="K38" s="16">
        <f>VLOOKUP($B$11,TUKETIM,11,FALSE)</f>
        <v>29498.181869069667</v>
      </c>
      <c r="L38" s="21">
        <f>VLOOKUP($B$11,TUKETIM,12,FALSE)</f>
        <v>327.26209999999998</v>
      </c>
      <c r="M38" s="21">
        <f>VLOOKUP($B$11,TUKETIM,13,FALSE)</f>
        <v>2604.5655667394249</v>
      </c>
      <c r="N38" s="21">
        <f>VLOOKUP($B$11,TUKETIM,14,FALSE)</f>
        <v>2931.8276667394248</v>
      </c>
      <c r="O38" s="21">
        <f>VLOOKUP($B$11,TUKETIM,15,FALSE)</f>
        <v>75971.890093683862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1103557.5800000606</v>
      </c>
      <c r="D39" s="16">
        <f>VLOOKUP($B$11,ANLASMA,4,FALSE)</f>
        <v>1020</v>
      </c>
      <c r="E39" s="16">
        <f>VLOOKUP($B$11,ANLASMA,5,FALSE)</f>
        <v>1104577.5800000606</v>
      </c>
      <c r="F39" s="16">
        <f>VLOOKUP($B$11,ANLASMA,6,FALSE)</f>
        <v>229</v>
      </c>
      <c r="G39" s="16">
        <f>VLOOKUP($B$11,ANLASMA,7,FALSE)</f>
        <v>108.4</v>
      </c>
      <c r="H39" s="16">
        <f>VLOOKUP($B$11,ANLASMA,8,FALSE)</f>
        <v>337.4</v>
      </c>
      <c r="I39" s="16">
        <f>VLOOKUP($B$11,ANLASMA,9,FALSE)</f>
        <v>197504.20000001701</v>
      </c>
      <c r="J39" s="16">
        <f>VLOOKUP($B$11,ANLASMA,10,FALSE)</f>
        <v>66797.260000000009</v>
      </c>
      <c r="K39" s="16">
        <f>VLOOKUP($B$11,ANLASMA,11,FALSE)</f>
        <v>264301.46000001702</v>
      </c>
      <c r="L39" s="21">
        <f>VLOOKUP($B$11,ANLASMA,12,FALSE)</f>
        <v>962.09400000000005</v>
      </c>
      <c r="M39" s="21">
        <f>VLOOKUP($B$11,ANLASMA,13,FALSE)</f>
        <v>8890.2000000000007</v>
      </c>
      <c r="N39" s="21">
        <f>VLOOKUP($B$11,ANLASMA,14,FALSE)</f>
        <v>9852.2940000000017</v>
      </c>
      <c r="O39" s="21">
        <f>VLOOKUP($B$11,ANLASMA,15,FALSE)</f>
        <v>1379068.7340000777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31" t="s">
        <v>75</v>
      </c>
      <c r="C42" s="31"/>
      <c r="D42" s="31"/>
      <c r="E42" s="31"/>
      <c r="F42" s="31"/>
      <c r="G42" s="31"/>
      <c r="H42" s="31"/>
      <c r="I42" s="31"/>
      <c r="J42" s="31"/>
      <c r="K42" s="31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31" t="s">
        <v>76</v>
      </c>
      <c r="C43" s="31"/>
      <c r="D43" s="31"/>
      <c r="E43" s="31"/>
      <c r="F43" s="31"/>
      <c r="G43" s="31"/>
      <c r="H43" s="31"/>
      <c r="I43" s="31"/>
      <c r="J43" s="31"/>
      <c r="K43" s="31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31" t="s">
        <v>77</v>
      </c>
      <c r="C44" s="31"/>
      <c r="D44" s="31"/>
      <c r="E44" s="31"/>
      <c r="F44" s="31"/>
      <c r="G44" s="31"/>
      <c r="H44" s="31"/>
      <c r="I44" s="31"/>
      <c r="J44" s="31"/>
      <c r="K44" s="31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 xr:uid="{4C1DB044-F420-45F0-828F-35677F948D49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6E3A32-2BD4-45FA-8236-7673D82DE63C}">
  <dimension ref="A1:AC70"/>
  <sheetViews>
    <sheetView zoomScale="55" zoomScaleNormal="55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25" t="s">
        <v>6</v>
      </c>
      <c r="B1" s="26"/>
      <c r="C1" s="26"/>
      <c r="D1" s="2"/>
      <c r="E1" s="2"/>
      <c r="F1" s="2"/>
    </row>
    <row r="2" spans="1:29" x14ac:dyDescent="0.3">
      <c r="A2" s="3" t="s">
        <v>7</v>
      </c>
      <c r="B2" s="27" t="s">
        <v>8</v>
      </c>
      <c r="C2" s="27"/>
      <c r="D2" s="4"/>
      <c r="E2" s="4"/>
      <c r="F2" s="4"/>
    </row>
    <row r="3" spans="1:29" x14ac:dyDescent="0.3">
      <c r="A3" s="3" t="s">
        <v>9</v>
      </c>
      <c r="B3" s="28" t="s">
        <v>79</v>
      </c>
      <c r="C3" s="28"/>
      <c r="D3" s="5"/>
      <c r="E3" s="5"/>
      <c r="F3" s="5"/>
    </row>
    <row r="4" spans="1:29" x14ac:dyDescent="0.3">
      <c r="A4" s="3" t="s">
        <v>10</v>
      </c>
      <c r="B4" s="27">
        <v>4</v>
      </c>
      <c r="C4" s="27"/>
      <c r="D4" s="4"/>
      <c r="E4" s="4"/>
      <c r="F4" s="4"/>
    </row>
    <row r="5" spans="1:29" x14ac:dyDescent="0.3">
      <c r="A5" s="3" t="s">
        <v>11</v>
      </c>
      <c r="B5" s="29"/>
      <c r="C5" s="30"/>
      <c r="D5" s="4"/>
      <c r="E5" s="4"/>
      <c r="F5" s="4"/>
    </row>
    <row r="6" spans="1:29" ht="15" customHeight="1" x14ac:dyDescent="0.3">
      <c r="A6" s="3" t="s">
        <v>12</v>
      </c>
      <c r="B6" s="29"/>
      <c r="C6" s="30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32"/>
      <c r="C7" s="33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4"/>
      <c r="C8" s="34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5"/>
      <c r="C9" s="35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4" t="s">
        <v>80</v>
      </c>
      <c r="C10" s="34"/>
      <c r="D10" s="6"/>
      <c r="F10" s="9"/>
      <c r="G10" s="9"/>
      <c r="H10" s="9"/>
      <c r="I10" s="9"/>
    </row>
    <row r="11" spans="1:29" x14ac:dyDescent="0.3">
      <c r="A11" s="3" t="s">
        <v>24</v>
      </c>
      <c r="B11" s="34" t="s">
        <v>86</v>
      </c>
      <c r="C11" s="34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23" t="s">
        <v>72</v>
      </c>
      <c r="B13" s="23"/>
      <c r="C13" s="24" t="s">
        <v>59</v>
      </c>
      <c r="D13" s="24"/>
      <c r="E13" s="24"/>
      <c r="F13" s="24" t="s">
        <v>60</v>
      </c>
      <c r="G13" s="24"/>
      <c r="H13" s="24"/>
      <c r="I13" s="24" t="s">
        <v>61</v>
      </c>
      <c r="J13" s="24"/>
      <c r="K13" s="24"/>
      <c r="L13" s="24" t="s">
        <v>62</v>
      </c>
      <c r="M13" s="24"/>
      <c r="N13" s="24"/>
      <c r="O13" s="22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22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v>0</v>
      </c>
      <c r="H15" s="12">
        <f t="shared" ref="H15:H24" si="4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5">(SUMIFS(TICARETHANEAG2,KAYNAK,A15,SEBEP,B15,SÜRE,"Uzun",BİLDİRİM,"Bildirimsiz",İL,$B$10,İLÇE,$B$11)/VLOOKUP($B$11,ABONE2,9,FALSE))</f>
        <v>0</v>
      </c>
      <c r="J15" s="12">
        <f t="shared" ref="J15:J24" si="6">(SUMIFS(TICARETHANEOG2,KAYNAK,A15,SEBEP,B15,SÜRE,"Uzun",BİLDİRİM,"Bildirimsiz",İL,$B$10,İLÇE,$B$11)/VLOOKUP($B$11,ABONE2,10,FALSE))</f>
        <v>0</v>
      </c>
      <c r="K15" s="12">
        <f t="shared" ref="K15:K24" si="7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8">(SUMIFS(SANAYIAG2,KAYNAK,A15,SEBEP,B15,SÜRE,"Uzun",BİLDİRİM,"Bildirimsiz",İL,$B$10,İLÇE,$B$11)/VLOOKUP($B$11,ABONE2,12,FALSE))</f>
        <v>0</v>
      </c>
      <c r="M15" s="12">
        <f t="shared" ref="M15:M24" si="9">(SUMIFS(SANAYIOG2,KAYNAK,A15,SEBEP,B15,SÜRE,"Uzun",BİLDİRİM,"Bildirimsiz",İL,$B$10,İLÇE,$B$11)/VLOOKUP($B$11,ABONE2,13,FALSE))</f>
        <v>0</v>
      </c>
      <c r="N15" s="12">
        <f t="shared" ref="N15:N24" si="10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1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v>0</v>
      </c>
      <c r="H16" s="12">
        <f t="shared" si="4"/>
        <v>0</v>
      </c>
      <c r="I16" s="12">
        <f t="shared" si="5"/>
        <v>0</v>
      </c>
      <c r="J16" s="12">
        <f t="shared" si="6"/>
        <v>0</v>
      </c>
      <c r="K16" s="12">
        <f t="shared" si="7"/>
        <v>0</v>
      </c>
      <c r="L16" s="12">
        <f t="shared" si="8"/>
        <v>0</v>
      </c>
      <c r="M16" s="12">
        <f t="shared" si="9"/>
        <v>0</v>
      </c>
      <c r="N16" s="12">
        <f t="shared" si="10"/>
        <v>0</v>
      </c>
      <c r="O16" s="17">
        <f t="shared" si="11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0</v>
      </c>
      <c r="D17" s="12">
        <f t="shared" si="1"/>
        <v>0</v>
      </c>
      <c r="E17" s="12">
        <f t="shared" si="2"/>
        <v>0</v>
      </c>
      <c r="F17" s="12">
        <f t="shared" si="3"/>
        <v>0</v>
      </c>
      <c r="G17" s="12">
        <v>0</v>
      </c>
      <c r="H17" s="12">
        <f t="shared" si="4"/>
        <v>0</v>
      </c>
      <c r="I17" s="12">
        <f t="shared" si="5"/>
        <v>0</v>
      </c>
      <c r="J17" s="12">
        <f t="shared" si="6"/>
        <v>0</v>
      </c>
      <c r="K17" s="12">
        <f t="shared" si="7"/>
        <v>0</v>
      </c>
      <c r="L17" s="12">
        <f t="shared" si="8"/>
        <v>0</v>
      </c>
      <c r="M17" s="12">
        <f t="shared" si="9"/>
        <v>0</v>
      </c>
      <c r="N17" s="12">
        <f t="shared" si="10"/>
        <v>0</v>
      </c>
      <c r="O17" s="17">
        <f t="shared" si="11"/>
        <v>0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0</v>
      </c>
      <c r="D18" s="12">
        <f t="shared" si="1"/>
        <v>0</v>
      </c>
      <c r="E18" s="12">
        <f t="shared" si="2"/>
        <v>0</v>
      </c>
      <c r="F18" s="12">
        <f t="shared" si="3"/>
        <v>0</v>
      </c>
      <c r="G18" s="12">
        <v>0</v>
      </c>
      <c r="H18" s="12">
        <f t="shared" si="4"/>
        <v>0</v>
      </c>
      <c r="I18" s="12">
        <f t="shared" si="5"/>
        <v>0</v>
      </c>
      <c r="J18" s="12">
        <f t="shared" si="6"/>
        <v>0</v>
      </c>
      <c r="K18" s="12">
        <f t="shared" si="7"/>
        <v>0</v>
      </c>
      <c r="L18" s="12">
        <f t="shared" si="8"/>
        <v>0</v>
      </c>
      <c r="M18" s="12">
        <f t="shared" si="9"/>
        <v>0</v>
      </c>
      <c r="N18" s="12">
        <f t="shared" si="10"/>
        <v>0</v>
      </c>
      <c r="O18" s="17">
        <f t="shared" si="11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v>0</v>
      </c>
      <c r="H19" s="12">
        <f t="shared" si="4"/>
        <v>0</v>
      </c>
      <c r="I19" s="12">
        <f t="shared" si="5"/>
        <v>0</v>
      </c>
      <c r="J19" s="12">
        <f t="shared" si="6"/>
        <v>0</v>
      </c>
      <c r="K19" s="12">
        <f t="shared" si="7"/>
        <v>0</v>
      </c>
      <c r="L19" s="12">
        <f t="shared" si="8"/>
        <v>0</v>
      </c>
      <c r="M19" s="12">
        <f t="shared" si="9"/>
        <v>0</v>
      </c>
      <c r="N19" s="12">
        <f t="shared" si="10"/>
        <v>0</v>
      </c>
      <c r="O19" s="17">
        <f t="shared" si="11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v>0</v>
      </c>
      <c r="H20" s="12">
        <f t="shared" si="4"/>
        <v>0</v>
      </c>
      <c r="I20" s="12">
        <f t="shared" si="5"/>
        <v>0</v>
      </c>
      <c r="J20" s="12">
        <f t="shared" si="6"/>
        <v>0</v>
      </c>
      <c r="K20" s="12">
        <f t="shared" si="7"/>
        <v>0</v>
      </c>
      <c r="L20" s="12">
        <f t="shared" si="8"/>
        <v>0</v>
      </c>
      <c r="M20" s="12">
        <f t="shared" si="9"/>
        <v>0</v>
      </c>
      <c r="N20" s="12">
        <f t="shared" si="10"/>
        <v>0</v>
      </c>
      <c r="O20" s="17">
        <f t="shared" si="11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0</v>
      </c>
      <c r="D21" s="12">
        <f t="shared" si="1"/>
        <v>0</v>
      </c>
      <c r="E21" s="12">
        <f t="shared" si="2"/>
        <v>0</v>
      </c>
      <c r="F21" s="12">
        <f t="shared" si="3"/>
        <v>0</v>
      </c>
      <c r="G21" s="12">
        <v>0</v>
      </c>
      <c r="H21" s="12">
        <f t="shared" si="4"/>
        <v>0</v>
      </c>
      <c r="I21" s="12">
        <f t="shared" si="5"/>
        <v>0</v>
      </c>
      <c r="J21" s="12">
        <f t="shared" si="6"/>
        <v>0</v>
      </c>
      <c r="K21" s="12">
        <f t="shared" si="7"/>
        <v>0</v>
      </c>
      <c r="L21" s="12">
        <f t="shared" si="8"/>
        <v>0</v>
      </c>
      <c r="M21" s="12">
        <f t="shared" si="9"/>
        <v>0</v>
      </c>
      <c r="N21" s="12">
        <f t="shared" si="10"/>
        <v>0</v>
      </c>
      <c r="O21" s="17">
        <f t="shared" si="11"/>
        <v>0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0</v>
      </c>
      <c r="D22" s="12">
        <f t="shared" si="1"/>
        <v>0</v>
      </c>
      <c r="E22" s="12">
        <f t="shared" si="2"/>
        <v>0</v>
      </c>
      <c r="F22" s="12">
        <f t="shared" si="3"/>
        <v>0</v>
      </c>
      <c r="G22" s="12">
        <v>0</v>
      </c>
      <c r="H22" s="12">
        <f t="shared" si="4"/>
        <v>0</v>
      </c>
      <c r="I22" s="12">
        <f t="shared" si="5"/>
        <v>0</v>
      </c>
      <c r="J22" s="12">
        <f t="shared" si="6"/>
        <v>0</v>
      </c>
      <c r="K22" s="12">
        <f t="shared" si="7"/>
        <v>0</v>
      </c>
      <c r="L22" s="12">
        <f t="shared" si="8"/>
        <v>0</v>
      </c>
      <c r="M22" s="12">
        <f t="shared" si="9"/>
        <v>0</v>
      </c>
      <c r="N22" s="12">
        <f t="shared" si="10"/>
        <v>0</v>
      </c>
      <c r="O22" s="17">
        <f t="shared" si="11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v>0</v>
      </c>
      <c r="H23" s="12">
        <f t="shared" si="4"/>
        <v>0</v>
      </c>
      <c r="I23" s="12">
        <f t="shared" si="5"/>
        <v>0</v>
      </c>
      <c r="J23" s="12">
        <f t="shared" si="6"/>
        <v>0</v>
      </c>
      <c r="K23" s="12">
        <f t="shared" si="7"/>
        <v>0</v>
      </c>
      <c r="L23" s="12">
        <f t="shared" si="8"/>
        <v>0</v>
      </c>
      <c r="M23" s="12">
        <f t="shared" si="9"/>
        <v>0</v>
      </c>
      <c r="N23" s="12">
        <f t="shared" si="10"/>
        <v>0</v>
      </c>
      <c r="O23" s="17">
        <f t="shared" si="11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v>0</v>
      </c>
      <c r="H24" s="12">
        <f t="shared" si="4"/>
        <v>0</v>
      </c>
      <c r="I24" s="12">
        <f t="shared" si="5"/>
        <v>0</v>
      </c>
      <c r="J24" s="12">
        <f t="shared" si="6"/>
        <v>0</v>
      </c>
      <c r="K24" s="12">
        <f t="shared" si="7"/>
        <v>0</v>
      </c>
      <c r="L24" s="12">
        <f t="shared" si="8"/>
        <v>0</v>
      </c>
      <c r="M24" s="12">
        <f t="shared" si="9"/>
        <v>0</v>
      </c>
      <c r="N24" s="12">
        <f t="shared" si="10"/>
        <v>0</v>
      </c>
      <c r="O24" s="17">
        <f t="shared" si="11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23" t="s">
        <v>63</v>
      </c>
      <c r="B25" s="23"/>
      <c r="C25" s="12">
        <f>SUM(C15:C24)</f>
        <v>0</v>
      </c>
      <c r="D25" s="12">
        <f t="shared" ref="D25:O25" si="12">SUM(D15:D24)</f>
        <v>0</v>
      </c>
      <c r="E25" s="12">
        <f t="shared" si="12"/>
        <v>0</v>
      </c>
      <c r="F25" s="12">
        <f t="shared" si="12"/>
        <v>0</v>
      </c>
      <c r="G25" s="12">
        <f t="shared" si="12"/>
        <v>0</v>
      </c>
      <c r="H25" s="12">
        <f t="shared" si="12"/>
        <v>0</v>
      </c>
      <c r="I25" s="12">
        <f t="shared" si="12"/>
        <v>0</v>
      </c>
      <c r="J25" s="12">
        <f t="shared" si="12"/>
        <v>0</v>
      </c>
      <c r="K25" s="12">
        <f t="shared" si="12"/>
        <v>0</v>
      </c>
      <c r="L25" s="12">
        <f t="shared" si="12"/>
        <v>0</v>
      </c>
      <c r="M25" s="12">
        <f t="shared" si="12"/>
        <v>0</v>
      </c>
      <c r="N25" s="12">
        <f t="shared" si="12"/>
        <v>0</v>
      </c>
      <c r="O25" s="12">
        <f t="shared" si="12"/>
        <v>0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23" t="s">
        <v>73</v>
      </c>
      <c r="B26" s="23"/>
      <c r="C26" s="24" t="s">
        <v>59</v>
      </c>
      <c r="D26" s="24"/>
      <c r="E26" s="24"/>
      <c r="F26" s="24" t="s">
        <v>60</v>
      </c>
      <c r="G26" s="24"/>
      <c r="H26" s="24"/>
      <c r="I26" s="24" t="s">
        <v>61</v>
      </c>
      <c r="J26" s="24"/>
      <c r="K26" s="24"/>
      <c r="L26" s="24" t="s">
        <v>62</v>
      </c>
      <c r="M26" s="24"/>
      <c r="N26" s="24"/>
      <c r="O26" s="22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22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0</v>
      </c>
      <c r="D29" s="12">
        <f>(SUMIFS(MESKENOG2,KAYNAK,A29,SEBEP,B29,SÜRE,"Uzun",BİLDİRİM,"Bildirimli",İL,$B$10,İLÇE,$B$11)/VLOOKUP($B$11,ABONE2,4,FALSE))</f>
        <v>0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0</v>
      </c>
      <c r="F29" s="12">
        <f>(SUMIFS(TARIMSALAG2,KAYNAK,A29,SEBEP,B29,SÜRE,"Uzun",BİLDİRİM,"Bildirimli",İL,$B$10,İLÇE,$B$11)/VLOOKUP($B$11,ABONE2,6,FALSE))</f>
        <v>0</v>
      </c>
      <c r="G29" s="12">
        <v>0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0</v>
      </c>
      <c r="I29" s="12">
        <f>(SUMIFS(TICARETHANEAG2,KAYNAK,A29,SEBEP,B29,SÜRE,"Uzun",BİLDİRİM,"Bildirimli",İL,$B$10,İLÇE,$B$11)/VLOOKUP($B$11,ABONE2,9,FALSE))</f>
        <v>0</v>
      </c>
      <c r="J29" s="12">
        <f>(SUMIFS(TICARETHANEOG2,KAYNAK,A29,SEBEP,B29,SÜRE,"Uzun",BİLDİRİM,"Bildirimli",İL,$B$10,İLÇE,$B$11)/VLOOKUP($B$11,ABONE2,10,FALSE))</f>
        <v>0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</v>
      </c>
      <c r="L29" s="12">
        <f>(SUMIFS(SANAYIAG2,KAYNAK,A29,SEBEP,B29,SÜRE,"Uzun",BİLDİRİM,"Bildirimli",İL,$B$10,İLÇE,$B$11)/VLOOKUP($B$11,ABONE2,12,FALSE))</f>
        <v>0</v>
      </c>
      <c r="M29" s="12">
        <f>(SUMIFS(SANAYIOG2,KAYNAK,A29,SEBEP,B29,SÜRE,"Uzun",BİLDİRİM,"Bildirimli",İL,$B$10,İLÇE,$B$11)/VLOOKUP($B$11,ABONE2,13,FALSE))</f>
        <v>0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0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0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0</v>
      </c>
      <c r="F31" s="12">
        <f>(SUMIFS(TARIMSALAG2,KAYNAK,A31,SEBEP,B31,SÜRE,"Uzun",BİLDİRİM,"Bildirimli",İL,$B$10,İLÇE,$B$11)/VLOOKUP($B$11,ABONE2,6,FALSE))</f>
        <v>0</v>
      </c>
      <c r="G31" s="12"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2">
        <f>(SUMIFS(TICARETHANEAG2,KAYNAK,A31,SEBEP,B31,SÜRE,"Uzun",BİLDİRİM,"Bildirimli",İL,$B$10,İLÇE,$B$11)/VLOOKUP($B$11,ABONE2,9,FALSE))</f>
        <v>0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</v>
      </c>
      <c r="L31" s="12">
        <f>(SUMIFS(SANAYIAG2,KAYNAK,A31,SEBEP,B31,SÜRE,"Uzun",BİLDİRİM,"Bildirimli",İL,$B$10,İLÇE,$B$11)/VLOOKUP($B$11,ABONE2,12,FALSE))</f>
        <v>0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0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23" t="s">
        <v>63</v>
      </c>
      <c r="B33" s="23"/>
      <c r="C33" s="12">
        <f>SUM(C28:C32)</f>
        <v>0</v>
      </c>
      <c r="D33" s="12">
        <f t="shared" ref="D33:O33" si="13">SUM(D28:D32)</f>
        <v>0</v>
      </c>
      <c r="E33" s="12">
        <f t="shared" si="13"/>
        <v>0</v>
      </c>
      <c r="F33" s="12">
        <f t="shared" si="13"/>
        <v>0</v>
      </c>
      <c r="G33" s="12">
        <f t="shared" si="13"/>
        <v>0</v>
      </c>
      <c r="H33" s="12">
        <f t="shared" si="13"/>
        <v>0</v>
      </c>
      <c r="I33" s="12">
        <f t="shared" si="13"/>
        <v>0</v>
      </c>
      <c r="J33" s="12">
        <f t="shared" si="13"/>
        <v>0</v>
      </c>
      <c r="K33" s="12">
        <f t="shared" si="13"/>
        <v>0</v>
      </c>
      <c r="L33" s="12">
        <f t="shared" si="13"/>
        <v>0</v>
      </c>
      <c r="M33" s="12">
        <f t="shared" si="13"/>
        <v>0</v>
      </c>
      <c r="N33" s="12">
        <f t="shared" si="13"/>
        <v>0</v>
      </c>
      <c r="O33" s="12">
        <f t="shared" si="13"/>
        <v>0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22" t="s">
        <v>74</v>
      </c>
      <c r="C35" s="24" t="s">
        <v>59</v>
      </c>
      <c r="D35" s="24"/>
      <c r="E35" s="24"/>
      <c r="F35" s="24" t="s">
        <v>60</v>
      </c>
      <c r="G35" s="24"/>
      <c r="H35" s="24"/>
      <c r="I35" s="24" t="s">
        <v>61</v>
      </c>
      <c r="J35" s="24"/>
      <c r="K35" s="24"/>
      <c r="L35" s="24" t="s">
        <v>62</v>
      </c>
      <c r="M35" s="24"/>
      <c r="N35" s="24"/>
      <c r="O35" s="22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22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22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32925</v>
      </c>
      <c r="D37" s="16">
        <f>VLOOKUP($B$11,ABONE2,4,FALSE)</f>
        <v>5</v>
      </c>
      <c r="E37" s="16">
        <f>VLOOKUP($B$11,ABONE2,5,FALSE)</f>
        <v>32930</v>
      </c>
      <c r="F37" s="16">
        <f>VLOOKUP($B$11,ABONE2,6,FALSE)</f>
        <v>383</v>
      </c>
      <c r="G37" s="16">
        <f>VLOOKUP($B$11,ABONE2,7,FALSE)</f>
        <v>0</v>
      </c>
      <c r="H37" s="16">
        <f>VLOOKUP($B$11,ABONE2,8,FALSE)</f>
        <v>383</v>
      </c>
      <c r="I37" s="16">
        <f>VLOOKUP($B$11,ABONE2,9,FALSE)</f>
        <v>7126</v>
      </c>
      <c r="J37" s="16">
        <f>VLOOKUP($B$11,ABONE2,10,FALSE)</f>
        <v>68</v>
      </c>
      <c r="K37" s="16">
        <f>VLOOKUP($B$11,ABONE2,11,FALSE)</f>
        <v>7194</v>
      </c>
      <c r="L37" s="21">
        <f>VLOOKUP($B$11,ABONE2,12,FALSE)</f>
        <v>6</v>
      </c>
      <c r="M37" s="21">
        <f>VLOOKUP($B$11,ABONE2,13,FALSE)</f>
        <v>1</v>
      </c>
      <c r="N37" s="21">
        <f>VLOOKUP($B$11,ABONE2,14,FALSE)</f>
        <v>7</v>
      </c>
      <c r="O37" s="21">
        <f>VLOOKUP($B$11,ABONE2,15,FALSE)</f>
        <v>40514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9056.0597121144456</v>
      </c>
      <c r="D38" s="16">
        <f>VLOOKUP($B$11,TUKETIM,4,FALSE)</f>
        <v>15.1035</v>
      </c>
      <c r="E38" s="16">
        <f>VLOOKUP($B$11,TUKETIM,5,FALSE)</f>
        <v>9071.1632121144448</v>
      </c>
      <c r="F38" s="16">
        <f>VLOOKUP($B$11,TUKETIM,6,FALSE)</f>
        <v>93.866378082191787</v>
      </c>
      <c r="G38" s="16">
        <f>VLOOKUP($B$11,TUKETIM,7,FALSE)</f>
        <v>0</v>
      </c>
      <c r="H38" s="16">
        <f>VLOOKUP($B$11,TUKETIM,8,FALSE)</f>
        <v>93.866378082191787</v>
      </c>
      <c r="I38" s="16">
        <f>VLOOKUP($B$11,TUKETIM,9,FALSE)</f>
        <v>3139.1768591507735</v>
      </c>
      <c r="J38" s="16">
        <f>VLOOKUP($B$11,TUKETIM,10,FALSE)</f>
        <v>2779.9702841213766</v>
      </c>
      <c r="K38" s="16">
        <f>VLOOKUP($B$11,TUKETIM,11,FALSE)</f>
        <v>5919.1471432721501</v>
      </c>
      <c r="L38" s="21">
        <f>VLOOKUP($B$11,TUKETIM,12,FALSE)</f>
        <v>107.95350000000001</v>
      </c>
      <c r="M38" s="21">
        <f>VLOOKUP($B$11,TUKETIM,13,FALSE)</f>
        <v>345.51690000000002</v>
      </c>
      <c r="N38" s="21">
        <f>VLOOKUP($B$11,TUKETIM,14,FALSE)</f>
        <v>453.47040000000004</v>
      </c>
      <c r="O38" s="21">
        <f>VLOOKUP($B$11,TUKETIM,15,FALSE)</f>
        <v>15537.647133468787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197430.41499999599</v>
      </c>
      <c r="D39" s="16">
        <f>VLOOKUP($B$11,ANLASMA,4,FALSE)</f>
        <v>801.96</v>
      </c>
      <c r="E39" s="16">
        <f>VLOOKUP($B$11,ANLASMA,5,FALSE)</f>
        <v>198232.37499999598</v>
      </c>
      <c r="F39" s="16">
        <f>VLOOKUP($B$11,ANLASMA,6,FALSE)</f>
        <v>2145.9300000000003</v>
      </c>
      <c r="G39" s="16">
        <f>VLOOKUP($B$11,ANLASMA,7,FALSE)</f>
        <v>0</v>
      </c>
      <c r="H39" s="16">
        <f>VLOOKUP($B$11,ANLASMA,8,FALSE)</f>
        <v>2145.9300000000003</v>
      </c>
      <c r="I39" s="16">
        <f>VLOOKUP($B$11,ANLASMA,9,FALSE)</f>
        <v>43119.742000000799</v>
      </c>
      <c r="J39" s="16">
        <f>VLOOKUP($B$11,ANLASMA,10,FALSE)</f>
        <v>55579.05</v>
      </c>
      <c r="K39" s="16">
        <f>VLOOKUP($B$11,ANLASMA,11,FALSE)</f>
        <v>98698.792000000802</v>
      </c>
      <c r="L39" s="21">
        <f>VLOOKUP($B$11,ANLASMA,12,FALSE)</f>
        <v>763.65</v>
      </c>
      <c r="M39" s="21">
        <f>VLOOKUP($B$11,ANLASMA,13,FALSE)</f>
        <v>600</v>
      </c>
      <c r="N39" s="21">
        <f>VLOOKUP($B$11,ANLASMA,14,FALSE)</f>
        <v>1363.65</v>
      </c>
      <c r="O39" s="21">
        <f>VLOOKUP($B$11,ANLASMA,15,FALSE)</f>
        <v>300440.74699999677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31" t="s">
        <v>75</v>
      </c>
      <c r="C42" s="31"/>
      <c r="D42" s="31"/>
      <c r="E42" s="31"/>
      <c r="F42" s="31"/>
      <c r="G42" s="31"/>
      <c r="H42" s="31"/>
      <c r="I42" s="31"/>
      <c r="J42" s="31"/>
      <c r="K42" s="31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31" t="s">
        <v>76</v>
      </c>
      <c r="C43" s="31"/>
      <c r="D43" s="31"/>
      <c r="E43" s="31"/>
      <c r="F43" s="31"/>
      <c r="G43" s="31"/>
      <c r="H43" s="31"/>
      <c r="I43" s="31"/>
      <c r="J43" s="31"/>
      <c r="K43" s="31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31" t="s">
        <v>77</v>
      </c>
      <c r="C44" s="31"/>
      <c r="D44" s="31"/>
      <c r="E44" s="31"/>
      <c r="F44" s="31"/>
      <c r="G44" s="31"/>
      <c r="H44" s="31"/>
      <c r="I44" s="31"/>
      <c r="J44" s="31"/>
      <c r="K44" s="31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 xr:uid="{16B89882-E61B-43B3-86B5-83B0F2EE6135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Çalışma Sayfaları</vt:lpstr>
      </vt:variant>
      <vt:variant>
        <vt:i4>54</vt:i4>
      </vt:variant>
      <vt:variant>
        <vt:lpstr>Adlandırılmış Aralıklar</vt:lpstr>
      </vt:variant>
      <vt:variant>
        <vt:i4>30</vt:i4>
      </vt:variant>
    </vt:vector>
  </HeadingPairs>
  <TitlesOfParts>
    <vt:vector size="84" baseType="lpstr">
      <vt:lpstr>TABLO-3</vt:lpstr>
      <vt:lpstr>TÜM BÖLGE</vt:lpstr>
      <vt:lpstr>İZMİR</vt:lpstr>
      <vt:lpstr>MANİSA</vt:lpstr>
      <vt:lpstr>İZMİR - KONAK</vt:lpstr>
      <vt:lpstr>İZMİR - BORNOVA</vt:lpstr>
      <vt:lpstr>İZMİR - BUCA</vt:lpstr>
      <vt:lpstr>İZMİR - KARŞIYAKA</vt:lpstr>
      <vt:lpstr>İZMİR - NARLIDERE</vt:lpstr>
      <vt:lpstr>İZMİR - GAZİEMİR</vt:lpstr>
      <vt:lpstr>İZMİR - ÇİĞLİ</vt:lpstr>
      <vt:lpstr>İZMİR - GÜZELBAHÇE</vt:lpstr>
      <vt:lpstr>İZMİR - KARABAĞLAR</vt:lpstr>
      <vt:lpstr>İZMİR - SELÇUK</vt:lpstr>
      <vt:lpstr>İZMİR - SEFERİHİSAR</vt:lpstr>
      <vt:lpstr>İZMİR - ÖDEMİŞ</vt:lpstr>
      <vt:lpstr>İZMİR - BERGAMA</vt:lpstr>
      <vt:lpstr>İZMİR - ALİAĞA</vt:lpstr>
      <vt:lpstr>İZMİR - ÇEŞME</vt:lpstr>
      <vt:lpstr>İZMİR - URLA</vt:lpstr>
      <vt:lpstr>İZMİR - BAYINDIR</vt:lpstr>
      <vt:lpstr>İZMİR - KARABURUN</vt:lpstr>
      <vt:lpstr>İZMİR - MENDERES</vt:lpstr>
      <vt:lpstr>İZMİR - FOÇA</vt:lpstr>
      <vt:lpstr>İZMİR - KINIK</vt:lpstr>
      <vt:lpstr>İZMİR - TORBALI</vt:lpstr>
      <vt:lpstr>İZMİR - KEMALPAŞA</vt:lpstr>
      <vt:lpstr>İZMİR - MENEMEN</vt:lpstr>
      <vt:lpstr>İZMİR - TİRE</vt:lpstr>
      <vt:lpstr>İZMİR - DİKİLİ</vt:lpstr>
      <vt:lpstr>İZMİR - KİRAZ</vt:lpstr>
      <vt:lpstr>İZMİR - BEYDAĞ</vt:lpstr>
      <vt:lpstr>İZMİR - BAYRAKLI</vt:lpstr>
      <vt:lpstr>İZMİR - BALÇOVA</vt:lpstr>
      <vt:lpstr>MANİSA - AKHİSAR</vt:lpstr>
      <vt:lpstr>MANİSA - ALAŞEHİR</vt:lpstr>
      <vt:lpstr>MANİSA - DEMİRCİ</vt:lpstr>
      <vt:lpstr>MANİSA - GÖRDES</vt:lpstr>
      <vt:lpstr>MANİSA - KIRKAĞAÇ</vt:lpstr>
      <vt:lpstr>MANİSA - KULA</vt:lpstr>
      <vt:lpstr>MANİSA - SALİHLİ</vt:lpstr>
      <vt:lpstr>MANİSA - SARIGÖL</vt:lpstr>
      <vt:lpstr>MANİSA - SARUHANLI</vt:lpstr>
      <vt:lpstr>MANİSA - SELENDİ</vt:lpstr>
      <vt:lpstr>MANİSA - SOMA</vt:lpstr>
      <vt:lpstr>MANİSA - TURGUTLU</vt:lpstr>
      <vt:lpstr>MANİSA - AHMETLİ</vt:lpstr>
      <vt:lpstr>MANİSA - GÖLMARMARA</vt:lpstr>
      <vt:lpstr>MANİSA - KÖPRÜBAŞI</vt:lpstr>
      <vt:lpstr>MANİSA - ŞEHZADELER</vt:lpstr>
      <vt:lpstr>MANİSA - YUNUSEMRE</vt:lpstr>
      <vt:lpstr>ABONE SAYILARI</vt:lpstr>
      <vt:lpstr>ORTALAMA TÜKETİM</vt:lpstr>
      <vt:lpstr>ANLAŞMA GÜÇLERİ</vt:lpstr>
      <vt:lpstr>ABONE</vt:lpstr>
      <vt:lpstr>ABONE1</vt:lpstr>
      <vt:lpstr>ABONE2</vt:lpstr>
      <vt:lpstr>ANLASMA</vt:lpstr>
      <vt:lpstr>BİLDİRİM</vt:lpstr>
      <vt:lpstr>İL</vt:lpstr>
      <vt:lpstr>İLÇE</vt:lpstr>
      <vt:lpstr>KAYNAK</vt:lpstr>
      <vt:lpstr>MESKENAG1</vt:lpstr>
      <vt:lpstr>MESKENAG2</vt:lpstr>
      <vt:lpstr>MESKENOG1</vt:lpstr>
      <vt:lpstr>MESKENOG2</vt:lpstr>
      <vt:lpstr>SANAYIAG1</vt:lpstr>
      <vt:lpstr>SANAYIAG2</vt:lpstr>
      <vt:lpstr>SANAYIOG1</vt:lpstr>
      <vt:lpstr>SANAYIOG2</vt:lpstr>
      <vt:lpstr>SEBEP</vt:lpstr>
      <vt:lpstr>SÜRE</vt:lpstr>
      <vt:lpstr>TARIMSALAG1</vt:lpstr>
      <vt:lpstr>TARIMSALAG2</vt:lpstr>
      <vt:lpstr>TARIMSALOG1</vt:lpstr>
      <vt:lpstr>TARIMSALOG2</vt:lpstr>
      <vt:lpstr>TICARETHANEAG1</vt:lpstr>
      <vt:lpstr>TICARETHANEAG2</vt:lpstr>
      <vt:lpstr>TICARETHANEOG1</vt:lpstr>
      <vt:lpstr>TICARETHANEOG2</vt:lpstr>
      <vt:lpstr>TOPLAM</vt:lpstr>
      <vt:lpstr>TOPLAM1</vt:lpstr>
      <vt:lpstr>TOPLAM2</vt:lpstr>
      <vt:lpstr>TUKETIM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Kemal ÖZKAN</dc:creator>
  <cp:lastModifiedBy>Sefa Öz</cp:lastModifiedBy>
  <dcterms:created xsi:type="dcterms:W3CDTF">2018-03-07T06:32:47Z</dcterms:created>
  <dcterms:modified xsi:type="dcterms:W3CDTF">2023-02-24T17:11:45Z</dcterms:modified>
</cp:coreProperties>
</file>